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omments2.xml" ContentType="application/vnd.openxmlformats-officedocument.spreadsheetml.comments+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comments3.xml" ContentType="application/vnd.openxmlformats-officedocument.spreadsheetml.comments+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8"/>
  <workbookPr codeName="DieseArbeitsmappe"/>
  <mc:AlternateContent xmlns:mc="http://schemas.openxmlformats.org/markup-compatibility/2006">
    <mc:Choice Requires="x15">
      <x15ac:absPath xmlns:x15ac="http://schemas.microsoft.com/office/spreadsheetml/2010/11/ac" url="F:\2004 neu\FRIEDA2005\"/>
    </mc:Choice>
  </mc:AlternateContent>
  <xr:revisionPtr revIDLastSave="0" documentId="13_ncr:1_{F8B62D65-E418-497F-A79D-E22DDEA947D0}" xr6:coauthVersionLast="36" xr6:coauthVersionMax="36" xr10:uidLastSave="{00000000-0000-0000-0000-000000000000}"/>
  <bookViews>
    <workbookView xWindow="-15" yWindow="180" windowWidth="20175" windowHeight="4755" tabRatio="748" xr2:uid="{00000000-000D-0000-FFFF-FFFF00000000}"/>
  </bookViews>
  <sheets>
    <sheet name="Titel" sheetId="62973" r:id="rId1"/>
    <sheet name="Inhalt" sheetId="1" r:id="rId2"/>
    <sheet name="0.1" sheetId="62881" r:id="rId3"/>
    <sheet name="0.2" sheetId="62880" r:id="rId4"/>
    <sheet name="0.3" sheetId="62871" r:id="rId5"/>
    <sheet name="1" sheetId="62844" r:id="rId6"/>
    <sheet name="2" sheetId="62939" r:id="rId7"/>
    <sheet name="3" sheetId="62906" r:id="rId8"/>
    <sheet name="4" sheetId="62949" r:id="rId9"/>
    <sheet name="5" sheetId="62950" r:id="rId10"/>
    <sheet name="6" sheetId="62951" r:id="rId11"/>
    <sheet name="6a" sheetId="62970" r:id="rId12"/>
    <sheet name="7" sheetId="62966" r:id="rId13"/>
    <sheet name="7a" sheetId="62967" r:id="rId14"/>
    <sheet name="7b" sheetId="62968" r:id="rId15"/>
    <sheet name="8" sheetId="62927" r:id="rId16"/>
    <sheet name="8a" sheetId="62928" r:id="rId17"/>
    <sheet name="8b" sheetId="62929" r:id="rId18"/>
    <sheet name="9" sheetId="62971" r:id="rId19"/>
    <sheet name="10" sheetId="62972" r:id="rId20"/>
    <sheet name="11" sheetId="62850" r:id="rId21"/>
    <sheet name="12" sheetId="13" r:id="rId22"/>
    <sheet name="13" sheetId="62886" r:id="rId23"/>
    <sheet name="14" sheetId="62887" r:id="rId24"/>
    <sheet name="15" sheetId="62888" r:id="rId25"/>
    <sheet name="16" sheetId="62810" r:id="rId26"/>
    <sheet name="17" sheetId="62945" r:id="rId27"/>
    <sheet name="18" sheetId="62904" r:id="rId28"/>
    <sheet name="19" sheetId="62828" r:id="rId29"/>
    <sheet name="20" sheetId="62910" r:id="rId30"/>
    <sheet name="21" sheetId="62936" r:id="rId31"/>
    <sheet name="22" sheetId="62969" r:id="rId32"/>
    <sheet name="22a" sheetId="62957" r:id="rId33"/>
    <sheet name="23" sheetId="62852" r:id="rId34"/>
    <sheet name="24" sheetId="62948" r:id="rId35"/>
    <sheet name="25" sheetId="62961" r:id="rId36"/>
    <sheet name="26" sheetId="62916" r:id="rId37"/>
    <sheet name="26a" sheetId="62931" r:id="rId38"/>
    <sheet name="27" sheetId="62912" r:id="rId39"/>
    <sheet name="28" sheetId="62818" r:id="rId40"/>
    <sheet name="29" sheetId="62922" r:id="rId41"/>
    <sheet name="29 a" sheetId="62923" r:id="rId42"/>
    <sheet name="30" sheetId="62924" r:id="rId43"/>
    <sheet name="30 a" sheetId="62925" r:id="rId44"/>
    <sheet name="30 b" sheetId="62926" r:id="rId45"/>
    <sheet name="31" sheetId="62954" r:id="rId46"/>
    <sheet name="31a" sheetId="62932" r:id="rId47"/>
    <sheet name="32" sheetId="62956" r:id="rId48"/>
    <sheet name="32a" sheetId="62958" r:id="rId49"/>
    <sheet name="33" sheetId="62874" r:id="rId50"/>
    <sheet name="34" sheetId="62873" r:id="rId51"/>
    <sheet name="35" sheetId="62858" r:id="rId52"/>
    <sheet name="36" sheetId="62843" r:id="rId53"/>
    <sheet name="37" sheetId="62960" r:id="rId54"/>
    <sheet name="38" sheetId="62884" r:id="rId55"/>
    <sheet name="39" sheetId="62959" r:id="rId56"/>
    <sheet name="40" sheetId="62907" r:id="rId57"/>
    <sheet name="41" sheetId="62908" r:id="rId58"/>
    <sheet name="42" sheetId="62909" r:id="rId59"/>
    <sheet name="42a" sheetId="62942" r:id="rId60"/>
    <sheet name="43" sheetId="62834" r:id="rId61"/>
    <sheet name="44 " sheetId="62891" r:id="rId62"/>
  </sheets>
  <externalReferences>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s>
  <definedNames>
    <definedName name="Diagramm5" localSheetId="0">[1]EB97_Zahlen_für_Grafiken!$A$11:$S$24</definedName>
    <definedName name="Diagramm5">[2]EB97_Zahlen_für_Grafiken!$A$11:$S$24</definedName>
    <definedName name="_xlnm.Print_Area" localSheetId="2">'0.1'!$A$1:$K$54</definedName>
    <definedName name="_xlnm.Print_Area" localSheetId="3">'0.2'!$A$1:$G$33</definedName>
    <definedName name="_xlnm.Print_Area" localSheetId="4">'0.3'!$A$1:$E$40</definedName>
    <definedName name="_xlnm.Print_Area" localSheetId="5">'1'!$A$1:$AF$56</definedName>
    <definedName name="_xlnm.Print_Area" localSheetId="19">'10'!$A$1:$AJ$46</definedName>
    <definedName name="_xlnm.Print_Area" localSheetId="20">'11'!$A$1:$AE$27</definedName>
    <definedName name="_xlnm.Print_Area" localSheetId="21">'12'!$A$1:$AF$29</definedName>
    <definedName name="_xlnm.Print_Area" localSheetId="22">'13'!$A$1:$AF$47</definedName>
    <definedName name="_xlnm.Print_Area" localSheetId="23">'14'!$A$1:$AF$39</definedName>
    <definedName name="_xlnm.Print_Area" localSheetId="24">'15'!$A$1:$AF$39</definedName>
    <definedName name="_xlnm.Print_Area" localSheetId="25">'16'!$A$1:$AF$41</definedName>
    <definedName name="_xlnm.Print_Area" localSheetId="26">'17'!$A$1:$AE$44</definedName>
    <definedName name="_xlnm.Print_Area" localSheetId="27">'18'!$A$1:$AC$56</definedName>
    <definedName name="_xlnm.Print_Area" localSheetId="28">'19'!$A$1:$AE$42</definedName>
    <definedName name="_xlnm.Print_Area" localSheetId="6">'2'!$A$1:$AE$46</definedName>
    <definedName name="_xlnm.Print_Area" localSheetId="29">'20'!$A$1:$AF$79</definedName>
    <definedName name="_xlnm.Print_Area" localSheetId="30">'21'!$A$1:$L$46</definedName>
    <definedName name="_xlnm.Print_Area" localSheetId="31">'22'!$A$1:$AF$58</definedName>
    <definedName name="_xlnm.Print_Area" localSheetId="32">'22a'!$A$1:$T$34</definedName>
    <definedName name="_xlnm.Print_Area" localSheetId="33">'23'!$A$1:$AF$42</definedName>
    <definedName name="_xlnm.Print_Area" localSheetId="34">'24'!$A$1:$AG$70</definedName>
    <definedName name="_xlnm.Print_Area" localSheetId="35">'25'!$A$1:$AF$29</definedName>
    <definedName name="_xlnm.Print_Area" localSheetId="36">'26'!$A$1:$AF$47</definedName>
    <definedName name="_xlnm.Print_Area" localSheetId="37">'26a'!$A$1:$T$263</definedName>
    <definedName name="_xlnm.Print_Area" localSheetId="38">'27'!$A$1:$X$152</definedName>
    <definedName name="_xlnm.Print_Area" localSheetId="39">'28'!$A$1:$AC$41</definedName>
    <definedName name="_xlnm.Print_Area" localSheetId="40">'29'!$A$1:$AA$75</definedName>
    <definedName name="_xlnm.Print_Area" localSheetId="41">'29 a'!$A$1:$AA$89</definedName>
    <definedName name="_xlnm.Print_Area" localSheetId="7">'3'!$A$1:$AF$44</definedName>
    <definedName name="_xlnm.Print_Area" localSheetId="42">'30'!$A$1:$AA$71</definedName>
    <definedName name="_xlnm.Print_Area" localSheetId="43">'30 a'!$A$1:$AA$87</definedName>
    <definedName name="_xlnm.Print_Area" localSheetId="44">'30 b'!$A$1:$W$102</definedName>
    <definedName name="_xlnm.Print_Area" localSheetId="45">'31'!$A$1:$AF$38</definedName>
    <definedName name="_xlnm.Print_Area" localSheetId="46">'31a'!$A$1:$AF$64</definedName>
    <definedName name="_xlnm.Print_Area" localSheetId="47">'32'!$A$1:$AF$61</definedName>
    <definedName name="_xlnm.Print_Area" localSheetId="48">'32a'!$A$1:$AF$61</definedName>
    <definedName name="_xlnm.Print_Area" localSheetId="49">'33'!$A$1:$AF$44</definedName>
    <definedName name="_xlnm.Print_Area" localSheetId="50">'34'!$A$1:$AF$47</definedName>
    <definedName name="_xlnm.Print_Area" localSheetId="51">'35'!$A$1:$AF$37</definedName>
    <definedName name="_xlnm.Print_Area" localSheetId="52">'36'!$A$1:$AF$56</definedName>
    <definedName name="_xlnm.Print_Area" localSheetId="53">'37'!$A$1:$P$66</definedName>
    <definedName name="_xlnm.Print_Area" localSheetId="54">'38'!$A$1:$AE$29</definedName>
    <definedName name="_xlnm.Print_Area" localSheetId="55">'39'!$A$1:$AF$43</definedName>
    <definedName name="_xlnm.Print_Area" localSheetId="8">'4'!$A$1:$AF$44</definedName>
    <definedName name="_xlnm.Print_Area" localSheetId="56">'40'!$A$1:$AD$51</definedName>
    <definedName name="_xlnm.Print_Area" localSheetId="57">'41'!$A$1:$AD$47</definedName>
    <definedName name="_xlnm.Print_Area" localSheetId="58">'42'!$A$1:$F$54</definedName>
    <definedName name="_xlnm.Print_Area" localSheetId="59">'42a'!$A$1:$E$69</definedName>
    <definedName name="_xlnm.Print_Area" localSheetId="60">'43'!$A$1:$AE$29</definedName>
    <definedName name="_xlnm.Print_Area" localSheetId="61">'44 '!$A$1:$Y$50</definedName>
    <definedName name="_xlnm.Print_Area" localSheetId="9">'5'!$A$1:$AF$39</definedName>
    <definedName name="_xlnm.Print_Area" localSheetId="10">'6'!$A$1:$AF$36</definedName>
    <definedName name="_xlnm.Print_Area" localSheetId="11">'6a'!$A$1:$AF$64</definedName>
    <definedName name="_xlnm.Print_Area" localSheetId="12">'7'!$A$1:$Q$75</definedName>
    <definedName name="_xlnm.Print_Area" localSheetId="13">'7a'!$A$1:$Q$91</definedName>
    <definedName name="_xlnm.Print_Area" localSheetId="14">'7b'!$A$1:$Q$81</definedName>
    <definedName name="_xlnm.Print_Area" localSheetId="15">'8'!$A$1:$AG$50</definedName>
    <definedName name="_xlnm.Print_Area" localSheetId="16">'8a'!$A$1:$AI$42</definedName>
    <definedName name="_xlnm.Print_Area" localSheetId="17">'8b'!$A$1:$AH$43</definedName>
    <definedName name="_xlnm.Print_Area" localSheetId="18">'9'!$A$1:$AI$99</definedName>
    <definedName name="_xlnm.Print_Area" localSheetId="1">Inhalt!$A$1:$E$81</definedName>
    <definedName name="_xlnm.Print_Area" localSheetId="0">Titel!$A$1:$M$42</definedName>
    <definedName name="Z_5034A119_2C36_11D6_97B5_0000F4B287B9_.wvu.PrintArea" localSheetId="19" hidden="1">'10'!$A$1:$N$8</definedName>
    <definedName name="Z_5034A119_2C36_11D6_97B5_0000F4B287B9_.wvu.PrintArea" localSheetId="22" hidden="1">'13'!$A$1:$N$47</definedName>
    <definedName name="Z_5034A119_2C36_11D6_97B5_0000F4B287B9_.wvu.PrintArea" localSheetId="23" hidden="1">'14'!$A$1:$M$40</definedName>
    <definedName name="Z_5034A119_2C36_11D6_97B5_0000F4B287B9_.wvu.PrintArea" localSheetId="24" hidden="1">'15'!$A$1:$N$40</definedName>
    <definedName name="Z_5034A119_2C36_11D6_97B5_0000F4B287B9_.wvu.PrintArea" localSheetId="25" hidden="1">'16'!$A$1:$N$42</definedName>
    <definedName name="Z_5034A119_2C36_11D6_97B5_0000F4B287B9_.wvu.PrintArea" localSheetId="26" hidden="1">'17'!$A$1:$L$45</definedName>
    <definedName name="Z_5034A119_2C36_11D6_97B5_0000F4B287B9_.wvu.PrintArea" localSheetId="28" hidden="1">'19'!$A$1:$M$39</definedName>
    <definedName name="Z_5034A119_2C36_11D6_97B5_0000F4B287B9_.wvu.PrintArea" localSheetId="6" hidden="1">'2'!$A$7:$L$19</definedName>
    <definedName name="Z_5034A119_2C36_11D6_97B5_0000F4B287B9_.wvu.PrintArea" localSheetId="30" hidden="1">'21'!$A$1:$M$32</definedName>
    <definedName name="Z_5034A119_2C36_11D6_97B5_0000F4B287B9_.wvu.PrintArea" localSheetId="33" hidden="1">'23'!$A$1:$M$43</definedName>
    <definedName name="Z_5034A119_2C36_11D6_97B5_0000F4B287B9_.wvu.PrintArea" localSheetId="34" hidden="1">'24'!#REF!</definedName>
    <definedName name="Z_5034A119_2C36_11D6_97B5_0000F4B287B9_.wvu.PrintArea" localSheetId="36" hidden="1">'26'!$A$1:$N$48</definedName>
    <definedName name="Z_5034A119_2C36_11D6_97B5_0000F4B287B9_.wvu.PrintArea" localSheetId="38" hidden="1">'27'!$A$1:$U$41</definedName>
    <definedName name="Z_5034A119_2C36_11D6_97B5_0000F4B287B9_.wvu.PrintArea" localSheetId="40" hidden="1">'29'!$A$1:$M$81</definedName>
    <definedName name="Z_5034A119_2C36_11D6_97B5_0000F4B287B9_.wvu.PrintArea" localSheetId="41" hidden="1">'29 a'!$A$1:$M$84</definedName>
    <definedName name="Z_5034A119_2C36_11D6_97B5_0000F4B287B9_.wvu.PrintArea" localSheetId="42" hidden="1">'30'!$A$1:$M$69</definedName>
    <definedName name="Z_5034A119_2C36_11D6_97B5_0000F4B287B9_.wvu.PrintArea" localSheetId="43" hidden="1">'30 a'!$A$1:$M$79</definedName>
    <definedName name="Z_5034A119_2C36_11D6_97B5_0000F4B287B9_.wvu.PrintArea" localSheetId="44" hidden="1">'30 b'!$A$1:$M$56</definedName>
    <definedName name="Z_5034A119_2C36_11D6_97B5_0000F4B287B9_.wvu.PrintArea" localSheetId="45" hidden="1">'31'!$A$1:$M$38</definedName>
    <definedName name="Z_5034A119_2C36_11D6_97B5_0000F4B287B9_.wvu.PrintArea" localSheetId="47" hidden="1">'32'!$A$1:$M$62</definedName>
    <definedName name="Z_5034A119_2C36_11D6_97B5_0000F4B287B9_.wvu.PrintArea" localSheetId="51" hidden="1">'35'!$A$1:$M$37</definedName>
    <definedName name="Z_5034A119_2C36_11D6_97B5_0000F4B287B9_.wvu.PrintArea" localSheetId="52" hidden="1">'36'!$A$1:$M$56</definedName>
    <definedName name="Z_5034A119_2C36_11D6_97B5_0000F4B287B9_.wvu.PrintArea" localSheetId="56" hidden="1">'40'!$A$9:$N$51</definedName>
    <definedName name="Z_5034A119_2C36_11D6_97B5_0000F4B287B9_.wvu.PrintArea" localSheetId="57" hidden="1">'41'!$A$9:$N$78</definedName>
  </definedNames>
  <calcPr calcId="191029"/>
</workbook>
</file>

<file path=xl/calcChain.xml><?xml version="1.0" encoding="utf-8"?>
<calcChain xmlns="http://schemas.openxmlformats.org/spreadsheetml/2006/main">
  <c r="X10" i="62912" l="1"/>
  <c r="X11" i="62912"/>
  <c r="X12" i="62912"/>
  <c r="X13" i="62912"/>
  <c r="X15" i="62912"/>
  <c r="X16" i="62912"/>
  <c r="X17" i="62912"/>
  <c r="X18" i="62912"/>
  <c r="X19" i="62912"/>
  <c r="X20" i="62912"/>
  <c r="X21" i="62912"/>
  <c r="X22" i="62912"/>
  <c r="X23" i="62912"/>
  <c r="X24" i="62912"/>
  <c r="X25" i="62912"/>
  <c r="X26" i="62912"/>
  <c r="X27" i="62912"/>
  <c r="X28" i="62912"/>
  <c r="X29" i="62912"/>
  <c r="X30" i="62912"/>
  <c r="X31" i="62912"/>
  <c r="X32" i="62912"/>
  <c r="X35" i="62912"/>
  <c r="X36" i="62912"/>
  <c r="X37" i="62912"/>
  <c r="E33" i="62871" l="1"/>
  <c r="D33" i="62871"/>
  <c r="C33" i="62871"/>
  <c r="E32" i="62871"/>
  <c r="D32" i="62871"/>
  <c r="C32" i="62871"/>
  <c r="E31" i="62871"/>
  <c r="D31" i="62871"/>
  <c r="C31" i="62871"/>
  <c r="E30" i="62871"/>
  <c r="D30" i="62871"/>
  <c r="C30" i="62871"/>
  <c r="E29" i="62871"/>
  <c r="D29" i="62871"/>
  <c r="C29" i="62871"/>
  <c r="E28" i="62871"/>
  <c r="D28" i="62871"/>
  <c r="C28" i="62871"/>
  <c r="E27" i="62871"/>
  <c r="D27" i="62871"/>
  <c r="C27" i="62871"/>
  <c r="E26" i="62871"/>
  <c r="D26" i="62871"/>
  <c r="C26" i="62871"/>
  <c r="E25" i="62871"/>
  <c r="D25" i="62871"/>
  <c r="C25" i="62871"/>
  <c r="E24" i="62871"/>
  <c r="D24" i="62871"/>
  <c r="C24" i="62871"/>
  <c r="E23" i="62871"/>
  <c r="D23" i="62871"/>
  <c r="C23" i="62871"/>
  <c r="E22" i="62871"/>
  <c r="D22" i="62871"/>
  <c r="C22" i="62871"/>
  <c r="E21" i="62871"/>
  <c r="D21" i="62871"/>
  <c r="C21" i="62871"/>
  <c r="E20" i="62871"/>
  <c r="D20" i="62871"/>
  <c r="C20" i="62871"/>
  <c r="E19" i="62871"/>
  <c r="D19" i="62871"/>
  <c r="C19" i="62871"/>
  <c r="E18" i="62871"/>
  <c r="D18" i="62871"/>
  <c r="C18" i="62871"/>
  <c r="E17" i="62871"/>
  <c r="D17" i="62871"/>
  <c r="C17" i="62871"/>
  <c r="E16" i="62871"/>
  <c r="D16" i="62871"/>
  <c r="C16" i="62871"/>
  <c r="E15" i="62871"/>
  <c r="D15" i="62871"/>
  <c r="C15" i="62871"/>
  <c r="E13" i="62871"/>
  <c r="D13" i="62871"/>
  <c r="C13" i="62871"/>
  <c r="E12" i="62871"/>
  <c r="D12" i="62871"/>
  <c r="C12" i="62871"/>
  <c r="E11" i="62871"/>
  <c r="D11" i="62871"/>
  <c r="C11" i="62871"/>
  <c r="A88" i="62971" l="1"/>
  <c r="A87" i="62971"/>
  <c r="A86" i="62971"/>
  <c r="A83" i="62971"/>
  <c r="A82" i="62971"/>
  <c r="B47" i="62912" l="1"/>
  <c r="C47" i="62912"/>
  <c r="D47" i="62912"/>
  <c r="E47" i="62912"/>
  <c r="F47" i="62912"/>
  <c r="G47" i="62912"/>
  <c r="H47" i="62912"/>
  <c r="I47" i="62912"/>
  <c r="J47" i="62912"/>
  <c r="K47" i="62912"/>
  <c r="B48" i="62912"/>
  <c r="C48" i="62912"/>
  <c r="D48" i="62912"/>
  <c r="E48" i="62912"/>
  <c r="F48" i="62912"/>
  <c r="G48" i="62912"/>
  <c r="H48" i="62912"/>
  <c r="I48" i="62912"/>
  <c r="J48" i="62912"/>
  <c r="K48" i="62912"/>
  <c r="B49" i="62912"/>
  <c r="C49" i="62912"/>
  <c r="D49" i="62912"/>
  <c r="E49" i="62912"/>
  <c r="F49" i="62912"/>
  <c r="G49" i="62912"/>
  <c r="H49" i="62912"/>
  <c r="I49" i="62912"/>
  <c r="J49" i="62912"/>
  <c r="K49" i="62912"/>
  <c r="B51" i="62912"/>
  <c r="C51" i="62912"/>
  <c r="D51" i="62912"/>
  <c r="E51" i="62912"/>
  <c r="F51" i="62912"/>
  <c r="G51" i="62912"/>
  <c r="H51" i="62912"/>
  <c r="I51" i="62912"/>
  <c r="J51" i="62912"/>
  <c r="K51" i="62912"/>
  <c r="B52" i="62912"/>
  <c r="C52" i="62912"/>
  <c r="D52" i="62912"/>
  <c r="E52" i="62912"/>
  <c r="F52" i="62912"/>
  <c r="G52" i="62912"/>
  <c r="H52" i="62912"/>
  <c r="I52" i="62912"/>
  <c r="J52" i="62912"/>
  <c r="K52" i="62912"/>
  <c r="B53" i="62912"/>
  <c r="C53" i="62912"/>
  <c r="D53" i="62912"/>
  <c r="E53" i="62912"/>
  <c r="F53" i="62912"/>
  <c r="G53" i="62912"/>
  <c r="H53" i="62912"/>
  <c r="I53" i="62912"/>
  <c r="J53" i="62912"/>
  <c r="K53" i="62912"/>
  <c r="B54" i="62912"/>
  <c r="C54" i="62912"/>
  <c r="D54" i="62912"/>
  <c r="E54" i="62912"/>
  <c r="F54" i="62912"/>
  <c r="G54" i="62912"/>
  <c r="H54" i="62912"/>
  <c r="I54" i="62912"/>
  <c r="J54" i="62912"/>
  <c r="K54" i="62912"/>
  <c r="B55" i="62912"/>
  <c r="C55" i="62912"/>
  <c r="D55" i="62912"/>
  <c r="E55" i="62912"/>
  <c r="F55" i="62912"/>
  <c r="G55" i="62912"/>
  <c r="H55" i="62912"/>
  <c r="I55" i="62912"/>
  <c r="J55" i="62912"/>
  <c r="K55" i="62912"/>
  <c r="B56" i="62912"/>
  <c r="C56" i="62912"/>
  <c r="D56" i="62912"/>
  <c r="E56" i="62912"/>
  <c r="F56" i="62912"/>
  <c r="G56" i="62912"/>
  <c r="H56" i="62912"/>
  <c r="I56" i="62912"/>
  <c r="J56" i="62912"/>
  <c r="K56" i="62912"/>
  <c r="B57" i="62912"/>
  <c r="C57" i="62912"/>
  <c r="D57" i="62912"/>
  <c r="E57" i="62912"/>
  <c r="F57" i="62912"/>
  <c r="G57" i="62912"/>
  <c r="H57" i="62912"/>
  <c r="I57" i="62912"/>
  <c r="J57" i="62912"/>
  <c r="K57" i="62912"/>
  <c r="B58" i="62912"/>
  <c r="C58" i="62912"/>
  <c r="D58" i="62912"/>
  <c r="E58" i="62912"/>
  <c r="F58" i="62912"/>
  <c r="G58" i="62912"/>
  <c r="H58" i="62912"/>
  <c r="I58" i="62912"/>
  <c r="J58" i="62912"/>
  <c r="K58" i="62912"/>
  <c r="B59" i="62912"/>
  <c r="C59" i="62912"/>
  <c r="D59" i="62912"/>
  <c r="E59" i="62912"/>
  <c r="F59" i="62912"/>
  <c r="G59" i="62912"/>
  <c r="H59" i="62912"/>
  <c r="I59" i="62912"/>
  <c r="J59" i="62912"/>
  <c r="K59" i="62912"/>
  <c r="B60" i="62912"/>
  <c r="C60" i="62912"/>
  <c r="D60" i="62912"/>
  <c r="E60" i="62912"/>
  <c r="F60" i="62912"/>
  <c r="G60" i="62912"/>
  <c r="H60" i="62912"/>
  <c r="I60" i="62912"/>
  <c r="J60" i="62912"/>
  <c r="K60" i="62912"/>
  <c r="B61" i="62912"/>
  <c r="C61" i="62912"/>
  <c r="D61" i="62912"/>
  <c r="E61" i="62912"/>
  <c r="F61" i="62912"/>
  <c r="G61" i="62912"/>
  <c r="H61" i="62912"/>
  <c r="I61" i="62912"/>
  <c r="J61" i="62912"/>
  <c r="K61" i="62912"/>
  <c r="B62" i="62912"/>
  <c r="C62" i="62912"/>
  <c r="D62" i="62912"/>
  <c r="E62" i="62912"/>
  <c r="F62" i="62912"/>
  <c r="G62" i="62912"/>
  <c r="H62" i="62912"/>
  <c r="I62" i="62912"/>
  <c r="J62" i="62912"/>
  <c r="K62" i="62912"/>
  <c r="B63" i="62912"/>
  <c r="C63" i="62912"/>
  <c r="D63" i="62912"/>
  <c r="E63" i="62912"/>
  <c r="F63" i="62912"/>
  <c r="G63" i="62912"/>
  <c r="H63" i="62912"/>
  <c r="I63" i="62912"/>
  <c r="J63" i="62912"/>
  <c r="K63" i="62912"/>
  <c r="B64" i="62912"/>
  <c r="C64" i="62912"/>
  <c r="D64" i="62912"/>
  <c r="E64" i="62912"/>
  <c r="F64" i="62912"/>
  <c r="G64" i="62912"/>
  <c r="H64" i="62912"/>
  <c r="I64" i="62912"/>
  <c r="J64" i="62912"/>
  <c r="K64" i="62912"/>
  <c r="B65" i="62912"/>
  <c r="C65" i="62912"/>
  <c r="D65" i="62912"/>
  <c r="E65" i="62912"/>
  <c r="F65" i="62912"/>
  <c r="G65" i="62912"/>
  <c r="H65" i="62912"/>
  <c r="I65" i="62912"/>
  <c r="J65" i="62912"/>
  <c r="K65" i="62912"/>
  <c r="B66" i="62912"/>
  <c r="C66" i="62912"/>
  <c r="D66" i="62912"/>
  <c r="E66" i="62912"/>
  <c r="F66" i="62912"/>
  <c r="G66" i="62912"/>
  <c r="H66" i="62912"/>
  <c r="I66" i="62912"/>
  <c r="J66" i="62912"/>
  <c r="K66" i="62912"/>
  <c r="B67" i="62912"/>
  <c r="C67" i="62912"/>
  <c r="D67" i="62912"/>
  <c r="E67" i="62912"/>
  <c r="F67" i="62912"/>
  <c r="G67" i="62912"/>
  <c r="H67" i="62912"/>
  <c r="I67" i="62912"/>
  <c r="J67" i="62912"/>
  <c r="K67" i="62912"/>
  <c r="B68" i="62912"/>
  <c r="C68" i="62912"/>
  <c r="D68" i="62912"/>
  <c r="E68" i="62912"/>
  <c r="F68" i="62912"/>
  <c r="G68" i="62912"/>
  <c r="H68" i="62912"/>
  <c r="I68" i="62912"/>
  <c r="J68" i="62912"/>
  <c r="K68" i="62912"/>
  <c r="B69" i="62912"/>
  <c r="C69" i="62912"/>
  <c r="D69" i="62912"/>
  <c r="E69" i="62912"/>
  <c r="F69" i="62912"/>
  <c r="G69" i="62912"/>
  <c r="H69" i="62912"/>
  <c r="I69" i="62912"/>
  <c r="J69" i="62912"/>
  <c r="K69" i="62912"/>
  <c r="B70" i="62912"/>
  <c r="C70" i="62912"/>
  <c r="D70" i="62912"/>
  <c r="E70" i="62912"/>
  <c r="F70" i="62912"/>
  <c r="G70" i="62912"/>
  <c r="H70" i="62912"/>
  <c r="I70" i="62912"/>
  <c r="J70" i="62912"/>
  <c r="K70" i="62912"/>
  <c r="B71" i="62912"/>
  <c r="C71" i="62912"/>
  <c r="D71" i="62912"/>
  <c r="E71" i="62912"/>
  <c r="F71" i="62912"/>
  <c r="G71" i="62912"/>
  <c r="H71" i="62912"/>
  <c r="I71" i="62912"/>
  <c r="J71" i="62912"/>
  <c r="K71" i="62912"/>
  <c r="B72" i="62912"/>
  <c r="C72" i="62912"/>
  <c r="D72" i="62912"/>
  <c r="E72" i="62912"/>
  <c r="F72" i="62912"/>
  <c r="G72" i="62912"/>
  <c r="H72" i="62912"/>
  <c r="I72" i="62912"/>
  <c r="J72" i="62912"/>
  <c r="K72" i="62912"/>
  <c r="B73" i="62912"/>
  <c r="C73" i="62912"/>
  <c r="D73" i="62912"/>
  <c r="E73" i="62912"/>
  <c r="F73" i="62912"/>
  <c r="G73" i="62912"/>
  <c r="H73" i="62912"/>
  <c r="I73" i="62912"/>
  <c r="J73" i="62912"/>
  <c r="K73" i="62912"/>
  <c r="B74" i="62912"/>
  <c r="C74" i="62912"/>
  <c r="D74" i="62912"/>
  <c r="E74" i="62912"/>
  <c r="F74" i="62912"/>
  <c r="G74" i="62912"/>
  <c r="H74" i="62912"/>
  <c r="I74" i="62912"/>
  <c r="J74" i="62912"/>
  <c r="K74" i="62912"/>
  <c r="B46" i="62912"/>
  <c r="C46" i="62912"/>
  <c r="D46" i="62912"/>
  <c r="E46" i="62912"/>
  <c r="F46" i="62912"/>
  <c r="G46" i="62912"/>
  <c r="H46" i="62912"/>
  <c r="I46" i="62912"/>
  <c r="J46" i="62912"/>
  <c r="K46" i="62912"/>
  <c r="M47" i="62912"/>
  <c r="N47" i="62912"/>
  <c r="O47" i="62912"/>
  <c r="P47" i="62912"/>
  <c r="Q47" i="62912"/>
  <c r="R47" i="62912"/>
  <c r="S47" i="62912"/>
  <c r="T47" i="62912"/>
  <c r="U47" i="62912"/>
  <c r="V47" i="62912"/>
  <c r="L74" i="62912"/>
  <c r="L73" i="62912"/>
  <c r="L72" i="62912"/>
  <c r="L71" i="62912"/>
  <c r="L70" i="62912"/>
  <c r="L69" i="62912"/>
  <c r="L68" i="62912"/>
  <c r="L67" i="62912"/>
  <c r="L66" i="62912"/>
  <c r="L65" i="62912"/>
  <c r="L64" i="62912"/>
  <c r="L63" i="62912"/>
  <c r="L62" i="62912"/>
  <c r="L61" i="62912"/>
  <c r="L60" i="62912"/>
  <c r="L59" i="62912"/>
  <c r="L58" i="62912"/>
  <c r="L57" i="62912"/>
  <c r="L56" i="62912"/>
  <c r="L55" i="62912"/>
  <c r="L54" i="62912"/>
  <c r="L53" i="62912"/>
  <c r="L52" i="62912"/>
  <c r="L51" i="62912"/>
  <c r="L49" i="62912"/>
  <c r="L48" i="62912"/>
  <c r="L47" i="62912"/>
  <c r="M46" i="62912"/>
  <c r="L46" i="62912"/>
  <c r="N46" i="62912" l="1"/>
  <c r="O46" i="62912"/>
  <c r="P46" i="62912"/>
  <c r="Q46" i="62912"/>
  <c r="R46" i="62912"/>
  <c r="S46" i="62912"/>
  <c r="T46" i="62912"/>
  <c r="U46" i="62912"/>
  <c r="V46" i="62912"/>
  <c r="N48" i="62912"/>
  <c r="O48" i="62912"/>
  <c r="P48" i="62912"/>
  <c r="Q48" i="62912"/>
  <c r="R48" i="62912"/>
  <c r="S48" i="62912"/>
  <c r="T48" i="62912"/>
  <c r="U48" i="62912"/>
  <c r="V48" i="62912"/>
  <c r="N49" i="62912"/>
  <c r="O49" i="62912"/>
  <c r="P49" i="62912"/>
  <c r="Q49" i="62912"/>
  <c r="R49" i="62912"/>
  <c r="S49" i="62912"/>
  <c r="T49" i="62912"/>
  <c r="U49" i="62912"/>
  <c r="V49" i="62912"/>
  <c r="N51" i="62912"/>
  <c r="O51" i="62912"/>
  <c r="P51" i="62912"/>
  <c r="Q51" i="62912"/>
  <c r="R51" i="62912"/>
  <c r="S51" i="62912"/>
  <c r="T51" i="62912"/>
  <c r="U51" i="62912"/>
  <c r="V51" i="62912"/>
  <c r="N52" i="62912"/>
  <c r="O52" i="62912"/>
  <c r="P52" i="62912"/>
  <c r="Q52" i="62912"/>
  <c r="R52" i="62912"/>
  <c r="S52" i="62912"/>
  <c r="T52" i="62912"/>
  <c r="U52" i="62912"/>
  <c r="V52" i="62912"/>
  <c r="N53" i="62912"/>
  <c r="O53" i="62912"/>
  <c r="P53" i="62912"/>
  <c r="Q53" i="62912"/>
  <c r="R53" i="62912"/>
  <c r="S53" i="62912"/>
  <c r="T53" i="62912"/>
  <c r="U53" i="62912"/>
  <c r="V53" i="62912"/>
  <c r="N54" i="62912"/>
  <c r="O54" i="62912"/>
  <c r="P54" i="62912"/>
  <c r="Q54" i="62912"/>
  <c r="R54" i="62912"/>
  <c r="S54" i="62912"/>
  <c r="T54" i="62912"/>
  <c r="U54" i="62912"/>
  <c r="V54" i="62912"/>
  <c r="N55" i="62912"/>
  <c r="O55" i="62912"/>
  <c r="P55" i="62912"/>
  <c r="Q55" i="62912"/>
  <c r="R55" i="62912"/>
  <c r="S55" i="62912"/>
  <c r="T55" i="62912"/>
  <c r="U55" i="62912"/>
  <c r="V55" i="62912"/>
  <c r="N56" i="62912"/>
  <c r="O56" i="62912"/>
  <c r="P56" i="62912"/>
  <c r="Q56" i="62912"/>
  <c r="R56" i="62912"/>
  <c r="S56" i="62912"/>
  <c r="T56" i="62912"/>
  <c r="U56" i="62912"/>
  <c r="V56" i="62912"/>
  <c r="N57" i="62912"/>
  <c r="O57" i="62912"/>
  <c r="P57" i="62912"/>
  <c r="Q57" i="62912"/>
  <c r="R57" i="62912"/>
  <c r="S57" i="62912"/>
  <c r="T57" i="62912"/>
  <c r="U57" i="62912"/>
  <c r="V57" i="62912"/>
  <c r="N58" i="62912"/>
  <c r="O58" i="62912"/>
  <c r="P58" i="62912"/>
  <c r="Q58" i="62912"/>
  <c r="R58" i="62912"/>
  <c r="S58" i="62912"/>
  <c r="T58" i="62912"/>
  <c r="U58" i="62912"/>
  <c r="V58" i="62912"/>
  <c r="N59" i="62912"/>
  <c r="O59" i="62912"/>
  <c r="P59" i="62912"/>
  <c r="Q59" i="62912"/>
  <c r="R59" i="62912"/>
  <c r="S59" i="62912"/>
  <c r="T59" i="62912"/>
  <c r="U59" i="62912"/>
  <c r="V59" i="62912"/>
  <c r="N60" i="62912"/>
  <c r="O60" i="62912"/>
  <c r="P60" i="62912"/>
  <c r="Q60" i="62912"/>
  <c r="R60" i="62912"/>
  <c r="S60" i="62912"/>
  <c r="T60" i="62912"/>
  <c r="U60" i="62912"/>
  <c r="V60" i="62912"/>
  <c r="N61" i="62912"/>
  <c r="O61" i="62912"/>
  <c r="P61" i="62912"/>
  <c r="Q61" i="62912"/>
  <c r="R61" i="62912"/>
  <c r="S61" i="62912"/>
  <c r="T61" i="62912"/>
  <c r="U61" i="62912"/>
  <c r="V61" i="62912"/>
  <c r="N62" i="62912"/>
  <c r="O62" i="62912"/>
  <c r="P62" i="62912"/>
  <c r="Q62" i="62912"/>
  <c r="R62" i="62912"/>
  <c r="S62" i="62912"/>
  <c r="T62" i="62912"/>
  <c r="U62" i="62912"/>
  <c r="V62" i="62912"/>
  <c r="N63" i="62912"/>
  <c r="O63" i="62912"/>
  <c r="P63" i="62912"/>
  <c r="Q63" i="62912"/>
  <c r="R63" i="62912"/>
  <c r="S63" i="62912"/>
  <c r="T63" i="62912"/>
  <c r="U63" i="62912"/>
  <c r="V63" i="62912"/>
  <c r="N64" i="62912"/>
  <c r="O64" i="62912"/>
  <c r="P64" i="62912"/>
  <c r="Q64" i="62912"/>
  <c r="R64" i="62912"/>
  <c r="S64" i="62912"/>
  <c r="T64" i="62912"/>
  <c r="U64" i="62912"/>
  <c r="V64" i="62912"/>
  <c r="N65" i="62912"/>
  <c r="O65" i="62912"/>
  <c r="P65" i="62912"/>
  <c r="Q65" i="62912"/>
  <c r="R65" i="62912"/>
  <c r="S65" i="62912"/>
  <c r="T65" i="62912"/>
  <c r="U65" i="62912"/>
  <c r="V65" i="62912"/>
  <c r="N66" i="62912"/>
  <c r="O66" i="62912"/>
  <c r="P66" i="62912"/>
  <c r="Q66" i="62912"/>
  <c r="R66" i="62912"/>
  <c r="S66" i="62912"/>
  <c r="T66" i="62912"/>
  <c r="U66" i="62912"/>
  <c r="V66" i="62912"/>
  <c r="N67" i="62912"/>
  <c r="O67" i="62912"/>
  <c r="P67" i="62912"/>
  <c r="Q67" i="62912"/>
  <c r="R67" i="62912"/>
  <c r="S67" i="62912"/>
  <c r="T67" i="62912"/>
  <c r="U67" i="62912"/>
  <c r="V67" i="62912"/>
  <c r="N68" i="62912"/>
  <c r="O68" i="62912"/>
  <c r="P68" i="62912"/>
  <c r="Q68" i="62912"/>
  <c r="R68" i="62912"/>
  <c r="S68" i="62912"/>
  <c r="T68" i="62912"/>
  <c r="U68" i="62912"/>
  <c r="V68" i="62912"/>
  <c r="N71" i="62912"/>
  <c r="O71" i="62912"/>
  <c r="P71" i="62912"/>
  <c r="Q71" i="62912"/>
  <c r="R71" i="62912"/>
  <c r="S71" i="62912"/>
  <c r="T71" i="62912"/>
  <c r="U71" i="62912"/>
  <c r="V71" i="62912"/>
  <c r="N72" i="62912"/>
  <c r="O72" i="62912"/>
  <c r="P72" i="62912"/>
  <c r="Q72" i="62912"/>
  <c r="R72" i="62912"/>
  <c r="S72" i="62912"/>
  <c r="T72" i="62912"/>
  <c r="U72" i="62912"/>
  <c r="V72" i="62912"/>
  <c r="N73" i="62912"/>
  <c r="O73" i="62912"/>
  <c r="P73" i="62912"/>
  <c r="Q73" i="62912"/>
  <c r="R73" i="62912"/>
  <c r="S73" i="62912"/>
  <c r="T73" i="62912"/>
  <c r="U73" i="62912"/>
  <c r="V73" i="62912"/>
  <c r="M73" i="62912"/>
  <c r="M72" i="62912"/>
  <c r="M71" i="62912"/>
  <c r="M68" i="62912"/>
  <c r="M67" i="62912"/>
  <c r="M66" i="62912"/>
  <c r="M65" i="62912"/>
  <c r="M64" i="62912"/>
  <c r="M63" i="62912"/>
  <c r="M62" i="62912"/>
  <c r="M61" i="62912"/>
  <c r="M60" i="62912"/>
  <c r="M59" i="62912"/>
  <c r="M58" i="62912"/>
  <c r="M57" i="62912"/>
  <c r="M56" i="62912"/>
  <c r="M55" i="62912"/>
  <c r="M54" i="62912"/>
  <c r="M53" i="62912"/>
  <c r="M52" i="62912"/>
  <c r="M51" i="62912"/>
  <c r="M49" i="62912"/>
  <c r="M48" i="62912"/>
  <c r="N15" i="62912"/>
  <c r="O15" i="62912"/>
  <c r="P15" i="62912"/>
  <c r="Q15" i="62912"/>
  <c r="R15" i="62912"/>
  <c r="S15" i="62912"/>
  <c r="T15" i="62912"/>
  <c r="U15" i="62912"/>
  <c r="V15" i="62912"/>
  <c r="W15" i="62912"/>
  <c r="M15" i="62912"/>
  <c r="N10" i="62912"/>
  <c r="O10" i="62912"/>
  <c r="P10" i="62912"/>
  <c r="Q10" i="62912"/>
  <c r="R10" i="62912"/>
  <c r="S10" i="62912"/>
  <c r="T10" i="62912"/>
  <c r="U10" i="62912"/>
  <c r="V10" i="62912"/>
  <c r="W10" i="62912"/>
  <c r="N11" i="62912"/>
  <c r="O11" i="62912"/>
  <c r="P11" i="62912"/>
  <c r="Q11" i="62912"/>
  <c r="R11" i="62912"/>
  <c r="S11" i="62912"/>
  <c r="T11" i="62912"/>
  <c r="U11" i="62912"/>
  <c r="V11" i="62912"/>
  <c r="W11" i="62912"/>
  <c r="N12" i="62912"/>
  <c r="O12" i="62912"/>
  <c r="P12" i="62912"/>
  <c r="Q12" i="62912"/>
  <c r="R12" i="62912"/>
  <c r="S12" i="62912"/>
  <c r="T12" i="62912"/>
  <c r="U12" i="62912"/>
  <c r="V12" i="62912"/>
  <c r="W12" i="62912"/>
  <c r="N13" i="62912"/>
  <c r="O13" i="62912"/>
  <c r="P13" i="62912"/>
  <c r="Q13" i="62912"/>
  <c r="R13" i="62912"/>
  <c r="S13" i="62912"/>
  <c r="T13" i="62912"/>
  <c r="U13" i="62912"/>
  <c r="V13" i="62912"/>
  <c r="W13" i="62912"/>
  <c r="N16" i="62912"/>
  <c r="O16" i="62912"/>
  <c r="P16" i="62912"/>
  <c r="Q16" i="62912"/>
  <c r="R16" i="62912"/>
  <c r="S16" i="62912"/>
  <c r="T16" i="62912"/>
  <c r="U16" i="62912"/>
  <c r="V16" i="62912"/>
  <c r="W16" i="62912"/>
  <c r="N17" i="62912"/>
  <c r="O17" i="62912"/>
  <c r="P17" i="62912"/>
  <c r="Q17" i="62912"/>
  <c r="R17" i="62912"/>
  <c r="S17" i="62912"/>
  <c r="T17" i="62912"/>
  <c r="U17" i="62912"/>
  <c r="V17" i="62912"/>
  <c r="W17" i="62912"/>
  <c r="N18" i="62912"/>
  <c r="O18" i="62912"/>
  <c r="P18" i="62912"/>
  <c r="Q18" i="62912"/>
  <c r="R18" i="62912"/>
  <c r="S18" i="62912"/>
  <c r="T18" i="62912"/>
  <c r="U18" i="62912"/>
  <c r="V18" i="62912"/>
  <c r="W18" i="62912"/>
  <c r="N19" i="62912"/>
  <c r="O19" i="62912"/>
  <c r="P19" i="62912"/>
  <c r="Q19" i="62912"/>
  <c r="R19" i="62912"/>
  <c r="S19" i="62912"/>
  <c r="T19" i="62912"/>
  <c r="U19" i="62912"/>
  <c r="V19" i="62912"/>
  <c r="W19" i="62912"/>
  <c r="N20" i="62912"/>
  <c r="O20" i="62912"/>
  <c r="P20" i="62912"/>
  <c r="Q20" i="62912"/>
  <c r="R20" i="62912"/>
  <c r="S20" i="62912"/>
  <c r="T20" i="62912"/>
  <c r="U20" i="62912"/>
  <c r="V20" i="62912"/>
  <c r="W20" i="62912"/>
  <c r="N21" i="62912"/>
  <c r="O21" i="62912"/>
  <c r="P21" i="62912"/>
  <c r="Q21" i="62912"/>
  <c r="R21" i="62912"/>
  <c r="S21" i="62912"/>
  <c r="T21" i="62912"/>
  <c r="U21" i="62912"/>
  <c r="V21" i="62912"/>
  <c r="W21" i="62912"/>
  <c r="N22" i="62912"/>
  <c r="O22" i="62912"/>
  <c r="P22" i="62912"/>
  <c r="Q22" i="62912"/>
  <c r="R22" i="62912"/>
  <c r="S22" i="62912"/>
  <c r="T22" i="62912"/>
  <c r="U22" i="62912"/>
  <c r="V22" i="62912"/>
  <c r="W22" i="62912"/>
  <c r="N23" i="62912"/>
  <c r="O23" i="62912"/>
  <c r="P23" i="62912"/>
  <c r="Q23" i="62912"/>
  <c r="R23" i="62912"/>
  <c r="S23" i="62912"/>
  <c r="T23" i="62912"/>
  <c r="U23" i="62912"/>
  <c r="V23" i="62912"/>
  <c r="W23" i="62912"/>
  <c r="N24" i="62912"/>
  <c r="O24" i="62912"/>
  <c r="P24" i="62912"/>
  <c r="Q24" i="62912"/>
  <c r="R24" i="62912"/>
  <c r="S24" i="62912"/>
  <c r="T24" i="62912"/>
  <c r="U24" i="62912"/>
  <c r="V24" i="62912"/>
  <c r="W24" i="62912"/>
  <c r="N25" i="62912"/>
  <c r="O25" i="62912"/>
  <c r="P25" i="62912"/>
  <c r="Q25" i="62912"/>
  <c r="R25" i="62912"/>
  <c r="S25" i="62912"/>
  <c r="T25" i="62912"/>
  <c r="U25" i="62912"/>
  <c r="V25" i="62912"/>
  <c r="W25" i="62912"/>
  <c r="N26" i="62912"/>
  <c r="O26" i="62912"/>
  <c r="P26" i="62912"/>
  <c r="Q26" i="62912"/>
  <c r="R26" i="62912"/>
  <c r="S26" i="62912"/>
  <c r="T26" i="62912"/>
  <c r="U26" i="62912"/>
  <c r="V26" i="62912"/>
  <c r="W26" i="62912"/>
  <c r="N27" i="62912"/>
  <c r="O27" i="62912"/>
  <c r="P27" i="62912"/>
  <c r="Q27" i="62912"/>
  <c r="R27" i="62912"/>
  <c r="S27" i="62912"/>
  <c r="T27" i="62912"/>
  <c r="U27" i="62912"/>
  <c r="V27" i="62912"/>
  <c r="W27" i="62912"/>
  <c r="N28" i="62912"/>
  <c r="O28" i="62912"/>
  <c r="P28" i="62912"/>
  <c r="Q28" i="62912"/>
  <c r="R28" i="62912"/>
  <c r="S28" i="62912"/>
  <c r="T28" i="62912"/>
  <c r="U28" i="62912"/>
  <c r="V28" i="62912"/>
  <c r="W28" i="62912"/>
  <c r="N29" i="62912"/>
  <c r="O29" i="62912"/>
  <c r="P29" i="62912"/>
  <c r="Q29" i="62912"/>
  <c r="R29" i="62912"/>
  <c r="S29" i="62912"/>
  <c r="T29" i="62912"/>
  <c r="U29" i="62912"/>
  <c r="V29" i="62912"/>
  <c r="W29" i="62912"/>
  <c r="N30" i="62912"/>
  <c r="O30" i="62912"/>
  <c r="P30" i="62912"/>
  <c r="Q30" i="62912"/>
  <c r="R30" i="62912"/>
  <c r="S30" i="62912"/>
  <c r="T30" i="62912"/>
  <c r="U30" i="62912"/>
  <c r="V30" i="62912"/>
  <c r="W30" i="62912"/>
  <c r="N31" i="62912"/>
  <c r="O31" i="62912"/>
  <c r="P31" i="62912"/>
  <c r="Q31" i="62912"/>
  <c r="R31" i="62912"/>
  <c r="S31" i="62912"/>
  <c r="T31" i="62912"/>
  <c r="U31" i="62912"/>
  <c r="V31" i="62912"/>
  <c r="W31" i="62912"/>
  <c r="N32" i="62912"/>
  <c r="O32" i="62912"/>
  <c r="P32" i="62912"/>
  <c r="Q32" i="62912"/>
  <c r="R32" i="62912"/>
  <c r="S32" i="62912"/>
  <c r="T32" i="62912"/>
  <c r="U32" i="62912"/>
  <c r="V32" i="62912"/>
  <c r="W32" i="62912"/>
  <c r="N35" i="62912"/>
  <c r="O35" i="62912"/>
  <c r="P35" i="62912"/>
  <c r="Q35" i="62912"/>
  <c r="R35" i="62912"/>
  <c r="S35" i="62912"/>
  <c r="T35" i="62912"/>
  <c r="U35" i="62912"/>
  <c r="V35" i="62912"/>
  <c r="W35" i="62912"/>
  <c r="N36" i="62912"/>
  <c r="O36" i="62912"/>
  <c r="P36" i="62912"/>
  <c r="Q36" i="62912"/>
  <c r="R36" i="62912"/>
  <c r="S36" i="62912"/>
  <c r="T36" i="62912"/>
  <c r="U36" i="62912"/>
  <c r="V36" i="62912"/>
  <c r="W36" i="62912"/>
  <c r="N37" i="62912"/>
  <c r="O37" i="62912"/>
  <c r="P37" i="62912"/>
  <c r="Q37" i="62912"/>
  <c r="R37" i="62912"/>
  <c r="S37" i="62912"/>
  <c r="T37" i="62912"/>
  <c r="U37" i="62912"/>
  <c r="V37" i="62912"/>
  <c r="W37" i="62912"/>
  <c r="M37" i="62912"/>
  <c r="M36" i="62912"/>
  <c r="M35" i="62912"/>
  <c r="M32" i="62912"/>
  <c r="M31" i="62912"/>
  <c r="M30" i="62912"/>
  <c r="M29" i="62912"/>
  <c r="M28" i="62912"/>
  <c r="M27" i="62912"/>
  <c r="M26" i="62912"/>
  <c r="M25" i="62912"/>
  <c r="M24" i="62912"/>
  <c r="M23" i="62912"/>
  <c r="M22" i="62912"/>
  <c r="M21" i="62912"/>
  <c r="M20" i="62912"/>
  <c r="M19" i="62912"/>
  <c r="M18" i="62912"/>
  <c r="M17" i="62912"/>
  <c r="M16" i="62912"/>
  <c r="M13" i="62912"/>
  <c r="M12" i="62912"/>
  <c r="M11" i="62912"/>
  <c r="M10" i="62912"/>
  <c r="H62" i="62908" l="1"/>
  <c r="H61" i="62908"/>
  <c r="H60" i="62908"/>
  <c r="H59" i="62908"/>
  <c r="H58" i="62908"/>
  <c r="H57" i="62908"/>
  <c r="H56" i="62908"/>
  <c r="H55" i="62908"/>
  <c r="G62" i="62908"/>
  <c r="G61" i="62908"/>
  <c r="G60" i="62908"/>
  <c r="G59" i="62908"/>
  <c r="G58" i="62908"/>
  <c r="G57" i="62908"/>
  <c r="G56" i="62908"/>
  <c r="G55" i="62908"/>
  <c r="E62" i="62908"/>
  <c r="E61" i="62908"/>
  <c r="E60" i="62908"/>
  <c r="E59" i="62908"/>
  <c r="E58" i="62908"/>
  <c r="E57" i="62908"/>
  <c r="E56" i="62908"/>
  <c r="E55" i="62908"/>
  <c r="D62" i="62908"/>
  <c r="D61" i="62908"/>
  <c r="D60" i="62908"/>
  <c r="D59" i="62908"/>
  <c r="D58" i="62908"/>
  <c r="D57" i="62908"/>
  <c r="D56" i="62908"/>
  <c r="D55" i="62908"/>
  <c r="B62" i="62908"/>
  <c r="B61" i="62908"/>
  <c r="B60" i="62908"/>
  <c r="B59" i="62908"/>
  <c r="B58" i="62908"/>
  <c r="B57" i="62908"/>
  <c r="B56" i="62908"/>
  <c r="B55" i="62908"/>
  <c r="AD47" i="62945" l="1"/>
  <c r="AD52" i="62945" l="1"/>
  <c r="A45" i="62891" l="1"/>
  <c r="AB47" i="62945" l="1"/>
  <c r="AC52" i="62945" l="1"/>
  <c r="AC47" i="62945"/>
  <c r="G37" i="62906" l="1"/>
  <c r="H37" i="62906"/>
  <c r="I37" i="62906"/>
  <c r="J37" i="62906"/>
  <c r="K37" i="62906"/>
  <c r="L37" i="62906"/>
  <c r="M37" i="62906"/>
  <c r="N37" i="62906"/>
  <c r="O37" i="62906"/>
  <c r="AA47" i="62945" l="1"/>
  <c r="A44" i="62891"/>
  <c r="A46" i="62891"/>
  <c r="A47" i="62891"/>
  <c r="A48" i="62891"/>
  <c r="A55" i="62908"/>
  <c r="A56" i="62908"/>
  <c r="A57" i="62908"/>
  <c r="A58" i="62908"/>
  <c r="A59" i="62908"/>
  <c r="A60" i="62908"/>
  <c r="A61" i="62908"/>
  <c r="A62" i="62908"/>
  <c r="AE56" i="62956"/>
  <c r="B10" i="62912"/>
  <c r="C10" i="62912"/>
  <c r="D10" i="62912"/>
  <c r="E10" i="62912"/>
  <c r="F10" i="62912"/>
  <c r="G10" i="62912"/>
  <c r="H10" i="62912"/>
  <c r="I10" i="62912"/>
  <c r="J10" i="62912"/>
  <c r="K10" i="62912"/>
  <c r="L10" i="62912"/>
  <c r="B11" i="62912"/>
  <c r="C11" i="62912"/>
  <c r="D11" i="62912"/>
  <c r="E11" i="62912"/>
  <c r="F11" i="62912"/>
  <c r="G11" i="62912"/>
  <c r="H11" i="62912"/>
  <c r="I11" i="62912"/>
  <c r="J11" i="62912"/>
  <c r="K11" i="62912"/>
  <c r="L11" i="62912"/>
  <c r="B12" i="62912"/>
  <c r="C12" i="62912"/>
  <c r="D12" i="62912"/>
  <c r="E12" i="62912"/>
  <c r="F12" i="62912"/>
  <c r="G12" i="62912"/>
  <c r="H12" i="62912"/>
  <c r="I12" i="62912"/>
  <c r="J12" i="62912"/>
  <c r="K12" i="62912"/>
  <c r="L12" i="62912"/>
  <c r="B13" i="62912"/>
  <c r="C13" i="62912"/>
  <c r="D13" i="62912"/>
  <c r="E13" i="62912"/>
  <c r="F13" i="62912"/>
  <c r="G13" i="62912"/>
  <c r="H13" i="62912"/>
  <c r="I13" i="62912"/>
  <c r="J13" i="62912"/>
  <c r="K13" i="62912"/>
  <c r="L13" i="62912"/>
  <c r="B15" i="62912"/>
  <c r="C15" i="62912"/>
  <c r="D15" i="62912"/>
  <c r="E15" i="62912"/>
  <c r="F15" i="62912"/>
  <c r="G15" i="62912"/>
  <c r="H15" i="62912"/>
  <c r="I15" i="62912"/>
  <c r="J15" i="62912"/>
  <c r="K15" i="62912"/>
  <c r="L15" i="62912"/>
  <c r="B16" i="62912"/>
  <c r="C16" i="62912"/>
  <c r="D16" i="62912"/>
  <c r="E16" i="62912"/>
  <c r="F16" i="62912"/>
  <c r="G16" i="62912"/>
  <c r="H16" i="62912"/>
  <c r="I16" i="62912"/>
  <c r="J16" i="62912"/>
  <c r="K16" i="62912"/>
  <c r="L16" i="62912"/>
  <c r="B17" i="62912"/>
  <c r="C17" i="62912"/>
  <c r="D17" i="62912"/>
  <c r="E17" i="62912"/>
  <c r="F17" i="62912"/>
  <c r="G17" i="62912"/>
  <c r="H17" i="62912"/>
  <c r="I17" i="62912"/>
  <c r="J17" i="62912"/>
  <c r="K17" i="62912"/>
  <c r="L17" i="62912"/>
  <c r="B18" i="62912"/>
  <c r="C18" i="62912"/>
  <c r="D18" i="62912"/>
  <c r="E18" i="62912"/>
  <c r="F18" i="62912"/>
  <c r="G18" i="62912"/>
  <c r="H18" i="62912"/>
  <c r="I18" i="62912"/>
  <c r="J18" i="62912"/>
  <c r="K18" i="62912"/>
  <c r="L18" i="62912"/>
  <c r="B19" i="62912"/>
  <c r="C19" i="62912"/>
  <c r="D19" i="62912"/>
  <c r="E19" i="62912"/>
  <c r="F19" i="62912"/>
  <c r="G19" i="62912"/>
  <c r="H19" i="62912"/>
  <c r="I19" i="62912"/>
  <c r="J19" i="62912"/>
  <c r="K19" i="62912"/>
  <c r="L19" i="62912"/>
  <c r="B20" i="62912"/>
  <c r="C20" i="62912"/>
  <c r="D20" i="62912"/>
  <c r="E20" i="62912"/>
  <c r="F20" i="62912"/>
  <c r="G20" i="62912"/>
  <c r="H20" i="62912"/>
  <c r="I20" i="62912"/>
  <c r="J20" i="62912"/>
  <c r="K20" i="62912"/>
  <c r="L20" i="62912"/>
  <c r="B21" i="62912"/>
  <c r="C21" i="62912"/>
  <c r="D21" i="62912"/>
  <c r="E21" i="62912"/>
  <c r="F21" i="62912"/>
  <c r="G21" i="62912"/>
  <c r="H21" i="62912"/>
  <c r="I21" i="62912"/>
  <c r="J21" i="62912"/>
  <c r="K21" i="62912"/>
  <c r="L21" i="62912"/>
  <c r="B22" i="62912"/>
  <c r="C22" i="62912"/>
  <c r="D22" i="62912"/>
  <c r="E22" i="62912"/>
  <c r="F22" i="62912"/>
  <c r="G22" i="62912"/>
  <c r="H22" i="62912"/>
  <c r="I22" i="62912"/>
  <c r="J22" i="62912"/>
  <c r="K22" i="62912"/>
  <c r="L22" i="62912"/>
  <c r="B23" i="62912"/>
  <c r="C23" i="62912"/>
  <c r="D23" i="62912"/>
  <c r="E23" i="62912"/>
  <c r="F23" i="62912"/>
  <c r="G23" i="62912"/>
  <c r="H23" i="62912"/>
  <c r="I23" i="62912"/>
  <c r="J23" i="62912"/>
  <c r="K23" i="62912"/>
  <c r="L23" i="62912"/>
  <c r="B24" i="62912"/>
  <c r="C24" i="62912"/>
  <c r="D24" i="62912"/>
  <c r="E24" i="62912"/>
  <c r="F24" i="62912"/>
  <c r="G24" i="62912"/>
  <c r="H24" i="62912"/>
  <c r="I24" i="62912"/>
  <c r="J24" i="62912"/>
  <c r="K24" i="62912"/>
  <c r="L24" i="62912"/>
  <c r="B25" i="62912"/>
  <c r="C25" i="62912"/>
  <c r="D25" i="62912"/>
  <c r="E25" i="62912"/>
  <c r="F25" i="62912"/>
  <c r="G25" i="62912"/>
  <c r="H25" i="62912"/>
  <c r="I25" i="62912"/>
  <c r="J25" i="62912"/>
  <c r="K25" i="62912"/>
  <c r="L25" i="62912"/>
  <c r="B26" i="62912"/>
  <c r="C26" i="62912"/>
  <c r="D26" i="62912"/>
  <c r="E26" i="62912"/>
  <c r="F26" i="62912"/>
  <c r="G26" i="62912"/>
  <c r="H26" i="62912"/>
  <c r="I26" i="62912"/>
  <c r="J26" i="62912"/>
  <c r="K26" i="62912"/>
  <c r="L26" i="62912"/>
  <c r="B27" i="62912"/>
  <c r="C27" i="62912"/>
  <c r="D27" i="62912"/>
  <c r="E27" i="62912"/>
  <c r="F27" i="62912"/>
  <c r="G27" i="62912"/>
  <c r="H27" i="62912"/>
  <c r="I27" i="62912"/>
  <c r="J27" i="62912"/>
  <c r="K27" i="62912"/>
  <c r="L27" i="62912"/>
  <c r="B28" i="62912"/>
  <c r="C28" i="62912"/>
  <c r="D28" i="62912"/>
  <c r="E28" i="62912"/>
  <c r="F28" i="62912"/>
  <c r="G28" i="62912"/>
  <c r="H28" i="62912"/>
  <c r="I28" i="62912"/>
  <c r="J28" i="62912"/>
  <c r="K28" i="62912"/>
  <c r="L28" i="62912"/>
  <c r="B29" i="62912"/>
  <c r="C29" i="62912"/>
  <c r="D29" i="62912"/>
  <c r="E29" i="62912"/>
  <c r="F29" i="62912"/>
  <c r="G29" i="62912"/>
  <c r="H29" i="62912"/>
  <c r="I29" i="62912"/>
  <c r="J29" i="62912"/>
  <c r="K29" i="62912"/>
  <c r="L29" i="62912"/>
  <c r="B30" i="62912"/>
  <c r="C30" i="62912"/>
  <c r="D30" i="62912"/>
  <c r="E30" i="62912"/>
  <c r="F30" i="62912"/>
  <c r="G30" i="62912"/>
  <c r="H30" i="62912"/>
  <c r="I30" i="62912"/>
  <c r="J30" i="62912"/>
  <c r="K30" i="62912"/>
  <c r="L30" i="62912"/>
  <c r="B31" i="62912"/>
  <c r="C31" i="62912"/>
  <c r="D31" i="62912"/>
  <c r="E31" i="62912"/>
  <c r="F31" i="62912"/>
  <c r="G31" i="62912"/>
  <c r="H31" i="62912"/>
  <c r="I31" i="62912"/>
  <c r="J31" i="62912"/>
  <c r="K31" i="62912"/>
  <c r="L31" i="62912"/>
  <c r="B32" i="62912"/>
  <c r="C32" i="62912"/>
  <c r="D32" i="62912"/>
  <c r="E32" i="62912"/>
  <c r="F32" i="62912"/>
  <c r="G32" i="62912"/>
  <c r="H32" i="62912"/>
  <c r="I32" i="62912"/>
  <c r="J32" i="62912"/>
  <c r="K32" i="62912"/>
  <c r="L32" i="62912"/>
  <c r="B33" i="62912"/>
  <c r="C33" i="62912"/>
  <c r="D33" i="62912"/>
  <c r="E33" i="62912"/>
  <c r="F33" i="62912"/>
  <c r="G33" i="62912"/>
  <c r="H33" i="62912"/>
  <c r="I33" i="62912"/>
  <c r="J33" i="62912"/>
  <c r="K33" i="62912"/>
  <c r="L33" i="62912"/>
  <c r="B34" i="62912"/>
  <c r="C34" i="62912"/>
  <c r="D34" i="62912"/>
  <c r="E34" i="62912"/>
  <c r="F34" i="62912"/>
  <c r="G34" i="62912"/>
  <c r="H34" i="62912"/>
  <c r="I34" i="62912"/>
  <c r="J34" i="62912"/>
  <c r="K34" i="62912"/>
  <c r="L34" i="62912"/>
  <c r="B35" i="62912"/>
  <c r="C35" i="62912"/>
  <c r="D35" i="62912"/>
  <c r="E35" i="62912"/>
  <c r="F35" i="62912"/>
  <c r="G35" i="62912"/>
  <c r="H35" i="62912"/>
  <c r="I35" i="62912"/>
  <c r="J35" i="62912"/>
  <c r="K35" i="62912"/>
  <c r="L35" i="62912"/>
  <c r="B36" i="62912"/>
  <c r="C36" i="62912"/>
  <c r="D36" i="62912"/>
  <c r="E36" i="62912"/>
  <c r="F36" i="62912"/>
  <c r="G36" i="62912"/>
  <c r="H36" i="62912"/>
  <c r="I36" i="62912"/>
  <c r="J36" i="62912"/>
  <c r="K36" i="62912"/>
  <c r="L36" i="62912"/>
  <c r="B37" i="62912"/>
  <c r="C37" i="62912"/>
  <c r="D37" i="62912"/>
  <c r="E37" i="62912"/>
  <c r="F37" i="62912"/>
  <c r="G37" i="62912"/>
  <c r="H37" i="62912"/>
  <c r="I37" i="62912"/>
  <c r="J37" i="62912"/>
  <c r="K37" i="62912"/>
  <c r="L37" i="62912"/>
  <c r="B38" i="62912"/>
  <c r="C38" i="62912"/>
  <c r="D38" i="62912"/>
  <c r="E38" i="62912"/>
  <c r="F38" i="62912"/>
  <c r="G38" i="62912"/>
  <c r="H38" i="62912"/>
  <c r="I38" i="62912"/>
  <c r="J38" i="62912"/>
  <c r="K38" i="62912"/>
  <c r="L38" i="62912"/>
  <c r="I47" i="62945"/>
  <c r="J47" i="62945"/>
  <c r="K47" i="62945"/>
  <c r="L47" i="62945"/>
  <c r="M47" i="62945"/>
  <c r="N47" i="62945"/>
  <c r="O47" i="62945"/>
  <c r="P47" i="62945"/>
  <c r="Q47" i="62945"/>
  <c r="R47" i="62945"/>
  <c r="S47" i="62945"/>
  <c r="T47" i="62945"/>
  <c r="U47" i="62945"/>
  <c r="V47" i="62945"/>
  <c r="W47" i="62945"/>
  <c r="X47" i="62945"/>
  <c r="Y47" i="62945"/>
  <c r="Z47" i="62945"/>
  <c r="I48" i="62945"/>
  <c r="J48" i="62945"/>
  <c r="K48" i="62945"/>
  <c r="L48" i="62945"/>
  <c r="M48" i="62945"/>
  <c r="N48" i="62945"/>
  <c r="O48" i="62945"/>
  <c r="P48" i="62945"/>
  <c r="Q48" i="62945"/>
  <c r="R48" i="62945"/>
  <c r="S48" i="62945"/>
  <c r="T48" i="62945"/>
  <c r="U48" i="62945"/>
  <c r="V48" i="62945"/>
  <c r="W48" i="62945"/>
  <c r="X48" i="62945"/>
  <c r="Y48" i="62945"/>
  <c r="Z48" i="62945"/>
  <c r="I49" i="62945"/>
  <c r="J49" i="62945"/>
  <c r="K49" i="62945"/>
  <c r="L49" i="62945"/>
  <c r="M49" i="62945"/>
  <c r="N49" i="62945"/>
  <c r="O49" i="62945"/>
  <c r="P49" i="62945"/>
  <c r="Q49" i="62945"/>
  <c r="R49" i="62945"/>
  <c r="S49" i="62945"/>
  <c r="T49" i="62945"/>
  <c r="U49" i="62945"/>
  <c r="V49" i="62945"/>
  <c r="W49" i="62945"/>
  <c r="X49" i="62945"/>
  <c r="Y49" i="62945"/>
  <c r="Z49" i="62945"/>
  <c r="I50" i="62945"/>
  <c r="J50" i="62945"/>
  <c r="K50" i="62945"/>
  <c r="L50" i="62945"/>
  <c r="M50" i="62945"/>
  <c r="N50" i="62945"/>
  <c r="O50" i="62945"/>
  <c r="P50" i="62945"/>
  <c r="Q50" i="62945"/>
  <c r="R50" i="62945"/>
  <c r="S50" i="62945"/>
  <c r="T50" i="62945"/>
  <c r="U50" i="62945"/>
  <c r="V50" i="62945"/>
  <c r="W50" i="62945"/>
  <c r="X50" i="62945"/>
  <c r="Y50" i="62945"/>
  <c r="Z50" i="62945"/>
  <c r="I51" i="62945"/>
  <c r="J51" i="62945"/>
  <c r="K51" i="62945"/>
  <c r="L51" i="62945"/>
  <c r="M51" i="62945"/>
  <c r="N51" i="62945"/>
  <c r="O51" i="62945"/>
  <c r="P51" i="62945"/>
  <c r="Q51" i="62945"/>
  <c r="R51" i="62945"/>
  <c r="S51" i="62945"/>
  <c r="T51" i="62945"/>
  <c r="U51" i="62945"/>
  <c r="V51" i="62945"/>
  <c r="W51" i="62945"/>
  <c r="X51" i="62945"/>
  <c r="Y51" i="62945"/>
  <c r="Z51" i="62945"/>
  <c r="AA52" i="62945"/>
  <c r="A10" i="62929"/>
  <c r="A11" i="62929"/>
  <c r="C11" i="62929"/>
  <c r="A13" i="62929"/>
  <c r="C13" i="62929"/>
  <c r="A15" i="62929"/>
  <c r="C15" i="62929"/>
  <c r="C18" i="62929"/>
  <c r="A19" i="62929"/>
  <c r="C20" i="62929"/>
  <c r="A21" i="62929"/>
  <c r="A22" i="62929"/>
  <c r="C23" i="62929"/>
  <c r="A24" i="62929"/>
  <c r="C25" i="62929"/>
  <c r="A26" i="62929"/>
  <c r="A32" i="62929"/>
  <c r="C32" i="62929"/>
  <c r="A34" i="62929"/>
  <c r="A35" i="62929"/>
  <c r="C35" i="62929"/>
  <c r="C36" i="62929"/>
  <c r="C37" i="62929"/>
  <c r="A38" i="62929"/>
  <c r="C39" i="62929"/>
  <c r="C40" i="62929"/>
  <c r="C10" i="62928"/>
  <c r="C12" i="62928"/>
  <c r="C13" i="62928"/>
  <c r="C14" i="62928"/>
  <c r="A15" i="62928"/>
  <c r="C15" i="62928"/>
  <c r="A17" i="62928"/>
  <c r="C17" i="62928"/>
  <c r="A18" i="62928"/>
  <c r="C18" i="62928"/>
  <c r="A20" i="62928"/>
  <c r="A21" i="62928"/>
  <c r="C21" i="62928"/>
  <c r="A23" i="62928"/>
  <c r="C23" i="62928"/>
  <c r="A25" i="62928"/>
  <c r="C25" i="62928"/>
  <c r="C27" i="62928"/>
  <c r="A29" i="62928"/>
  <c r="C29" i="62928"/>
  <c r="A31" i="62928"/>
  <c r="C31" i="62928"/>
  <c r="A32" i="62928"/>
  <c r="B32" i="62928"/>
  <c r="C32" i="62928"/>
  <c r="C33" i="62928"/>
  <c r="A35" i="62928"/>
  <c r="C35" i="62928"/>
  <c r="A10" i="62927"/>
  <c r="A12" i="62927"/>
  <c r="A14" i="62927"/>
  <c r="C14" i="62927"/>
  <c r="C28" i="62927"/>
  <c r="T41" i="62951"/>
  <c r="A25" i="62949"/>
  <c r="A29" i="62949"/>
  <c r="E43" i="1"/>
  <c r="C59" i="62908"/>
  <c r="C58" i="62908"/>
  <c r="C55" i="62908"/>
  <c r="AB52" i="62945"/>
  <c r="C60" i="62908"/>
  <c r="S41" i="62951" l="1"/>
  <c r="V41" i="62951"/>
  <c r="R41" i="62951"/>
  <c r="U41" i="62951"/>
  <c r="G43" i="62818"/>
  <c r="X41" i="62951"/>
  <c r="C61" i="62908"/>
  <c r="F59" i="62908"/>
  <c r="C57" i="62908"/>
  <c r="C56" i="62908"/>
  <c r="F55" i="62908"/>
  <c r="I61" i="62908"/>
  <c r="I57" i="62908"/>
  <c r="I58" i="62908"/>
  <c r="I60" i="62908"/>
  <c r="I56" i="62908"/>
  <c r="I55" i="62908"/>
  <c r="F57" i="62908"/>
  <c r="F60" i="62908"/>
  <c r="F61" i="62908"/>
  <c r="F58" i="62908"/>
  <c r="I59" i="62908"/>
  <c r="F56" i="62908"/>
  <c r="Y41" i="62951"/>
  <c r="AA41" i="62951"/>
  <c r="W41" i="62951"/>
  <c r="AB41" i="62951"/>
  <c r="Z41" i="62951"/>
  <c r="D38" i="62951" l="1"/>
  <c r="H38" i="62951"/>
  <c r="L38" i="62951"/>
  <c r="P38" i="62951"/>
  <c r="T38" i="62951"/>
  <c r="F38" i="62951"/>
  <c r="N38" i="62951"/>
  <c r="V38" i="62951"/>
  <c r="B38" i="62951"/>
  <c r="J38" i="62951"/>
  <c r="R38" i="62951"/>
  <c r="S38" i="62951"/>
  <c r="O38" i="62951"/>
  <c r="K38" i="62951"/>
  <c r="G38" i="62951"/>
  <c r="C38" i="62951"/>
  <c r="Q38" i="62951"/>
  <c r="I38" i="62951"/>
  <c r="U38" i="62951"/>
  <c r="M38" i="62951"/>
  <c r="E38" i="62951"/>
  <c r="X38" i="62951"/>
  <c r="Z38" i="62951"/>
  <c r="Y38" i="62951"/>
  <c r="W38" i="62951"/>
  <c r="AA38" i="62951"/>
  <c r="X47" i="62912" l="1"/>
  <c r="X48" i="62912"/>
  <c r="X49" i="62912"/>
  <c r="X53" i="62912"/>
  <c r="X54" i="62912"/>
  <c r="X55" i="62912"/>
  <c r="X56" i="62912"/>
  <c r="X57" i="62912"/>
  <c r="X58" i="62912"/>
  <c r="X59" i="62912"/>
  <c r="X60" i="62912"/>
  <c r="X61" i="62912"/>
  <c r="X62" i="62912"/>
  <c r="X63" i="62912"/>
  <c r="X64" i="62912"/>
  <c r="X65" i="62912"/>
  <c r="X67" i="62912"/>
  <c r="X68" i="62912"/>
  <c r="X66" i="62912"/>
  <c r="X71" i="62912"/>
  <c r="X72" i="62912"/>
  <c r="X73" i="62912"/>
  <c r="X52" i="62912" l="1"/>
  <c r="X46" i="62912"/>
  <c r="W48" i="62912"/>
  <c r="W49" i="62912"/>
  <c r="W53" i="62912"/>
  <c r="W54" i="62912"/>
  <c r="W55" i="62912"/>
  <c r="W56" i="62912"/>
  <c r="W57" i="62912"/>
  <c r="W58" i="62912"/>
  <c r="W59" i="62912"/>
  <c r="W60" i="62912"/>
  <c r="W61" i="62912"/>
  <c r="W62" i="62912"/>
  <c r="W63" i="62912"/>
  <c r="W64" i="62912"/>
  <c r="W65" i="62912"/>
  <c r="W67" i="62912"/>
  <c r="W68" i="62912"/>
  <c r="W66" i="62912"/>
  <c r="W71" i="62912"/>
  <c r="W72" i="62912"/>
  <c r="W73" i="62912"/>
  <c r="X51" i="62912" l="1"/>
  <c r="W47" i="62912"/>
  <c r="W52" i="62912"/>
  <c r="W51" i="62912" l="1"/>
  <c r="W46" i="629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klein.ottmar</author>
  </authors>
  <commentList>
    <comment ref="A54" authorId="0" shapeId="0" xr:uid="{00000000-0006-0000-0B00-000002000000}">
      <text>
        <r>
          <rPr>
            <b/>
            <sz val="10"/>
            <color indexed="81"/>
            <rFont val="Tahoma"/>
            <family val="2"/>
          </rPr>
          <t>klein.ottmar:</t>
        </r>
        <r>
          <rPr>
            <sz val="10"/>
            <color indexed="81"/>
            <rFont val="Tahoma"/>
            <family val="2"/>
          </rPr>
          <t xml:space="preserve">
siehe mail von Ingrid vom 6. Nov. 2009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klein.ottmar</author>
  </authors>
  <commentList>
    <comment ref="B48" authorId="0" shapeId="0" xr:uid="{00000000-0006-0000-1F00-000003000000}">
      <text>
        <r>
          <rPr>
            <b/>
            <sz val="10"/>
            <color indexed="81"/>
            <rFont val="Tahoma"/>
            <family val="2"/>
          </rPr>
          <t>klein.ottmar:</t>
        </r>
        <r>
          <rPr>
            <sz val="10"/>
            <color indexed="81"/>
            <rFont val="Tahoma"/>
            <family val="2"/>
          </rPr>
          <t xml:space="preserve">
Umrechnung von Mrd. kWH auf PJ aus der alten Tabelle 17 von 1991 bis 1997</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BMWi</author>
  </authors>
  <commentList>
    <comment ref="K10" authorId="0" shapeId="0" xr:uid="{00000000-0006-0000-3600-000001000000}">
      <text>
        <r>
          <rPr>
            <b/>
            <sz val="8"/>
            <color indexed="81"/>
            <rFont val="Tahoma"/>
            <family val="2"/>
          </rPr>
          <t>BMWi:</t>
        </r>
        <r>
          <rPr>
            <sz val="8"/>
            <color indexed="81"/>
            <rFont val="Tahoma"/>
            <family val="2"/>
          </rPr>
          <t xml:space="preserve">
Beispiel: in der Spalte TPES 1996 Total=472,53*41,868/735,7</t>
        </r>
      </text>
    </comment>
    <comment ref="I20" authorId="0" shapeId="0" xr:uid="{00000000-0006-0000-3600-000002000000}">
      <text>
        <r>
          <rPr>
            <b/>
            <sz val="8"/>
            <color indexed="81"/>
            <rFont val="Tahoma"/>
            <family val="2"/>
          </rPr>
          <t>BMWi:</t>
        </r>
        <r>
          <rPr>
            <sz val="8"/>
            <color indexed="81"/>
            <rFont val="Tahoma"/>
            <family val="2"/>
          </rPr>
          <t xml:space="preserve">
aus blauem IEA-Buch Energy Balances of OECD
Countries, Key Indicator Beispiel 1997: in der Spalte TPES/Population(toe per capita) 4,2323*41,868= 177,2</t>
        </r>
      </text>
    </comment>
    <comment ref="I27" authorId="0" shapeId="0" xr:uid="{00000000-0006-0000-3600-000003000000}">
      <text>
        <r>
          <rPr>
            <b/>
            <sz val="8"/>
            <color indexed="81"/>
            <rFont val="Tahoma"/>
            <family val="2"/>
          </rPr>
          <t>BMWi:</t>
        </r>
        <r>
          <rPr>
            <sz val="8"/>
            <color indexed="81"/>
            <rFont val="Tahoma"/>
            <family val="2"/>
          </rPr>
          <t xml:space="preserve">
Ex-URSS oder Former USSR</t>
        </r>
      </text>
    </comment>
    <comment ref="I37" authorId="0" shapeId="0" xr:uid="{00000000-0006-0000-3600-000004000000}">
      <text>
        <r>
          <rPr>
            <b/>
            <sz val="8"/>
            <color indexed="81"/>
            <rFont val="Tahoma"/>
            <family val="2"/>
          </rPr>
          <t>BMWi:</t>
        </r>
        <r>
          <rPr>
            <sz val="8"/>
            <color indexed="81"/>
            <rFont val="Tahoma"/>
            <family val="2"/>
          </rPr>
          <t xml:space="preserve">
Quelle: Balance of OECD Countries Seite II/220*41,868/II/309
Beispiel 1997 2162,19*41,868/6629,50=13,65
=13,7</t>
        </r>
      </text>
    </comment>
    <comment ref="K37" authorId="0" shapeId="0" xr:uid="{00000000-0006-0000-3600-000005000000}">
      <text>
        <r>
          <rPr>
            <sz val="10"/>
            <rFont val="Arial"/>
            <family val="2"/>
          </rPr>
          <t>Quelle: Balance of OECD Countries blaues Buch Seite II/227*41,868/II/317
Beispiel 1998 2162,19*41,868/6629,50=13,65
=13,7</t>
        </r>
      </text>
    </comment>
    <comment ref="I45" authorId="0" shapeId="0" xr:uid="{00000000-0006-0000-3600-000006000000}">
      <text>
        <r>
          <rPr>
            <b/>
            <sz val="8"/>
            <color indexed="81"/>
            <rFont val="Tahoma"/>
            <family val="2"/>
          </rPr>
          <t>BMWi:</t>
        </r>
        <r>
          <rPr>
            <sz val="8"/>
            <color indexed="81"/>
            <rFont val="Tahoma"/>
            <family val="2"/>
          </rPr>
          <t xml:space="preserve">
Countries, Key Indicator Beispiel 1997: in der Spalte TPES/Population  (toe per capita) 0,1894*41,868= 8,2</t>
        </r>
      </text>
    </comment>
  </commentList>
</comments>
</file>

<file path=xl/sharedStrings.xml><?xml version="1.0" encoding="utf-8"?>
<sst xmlns="http://schemas.openxmlformats.org/spreadsheetml/2006/main" count="3992" uniqueCount="1801">
  <si>
    <t xml:space="preserve">    Substitutionsmethode angewandt, d.h. die entsprechende Versorgungsbeiträge wurden im Rahmen des</t>
  </si>
  <si>
    <t xml:space="preserve">    Primärenergieverbrauchs so bewertet, als ob die jeweils erzeugte Strommenge in konventionellen Wärme-</t>
  </si>
  <si>
    <t xml:space="preserve">    kraftwerken mit dem entsprechenden Brennstoffaufwand erzeugt worden wäre. Bei dem ab 1995 ver-</t>
  </si>
  <si>
    <t xml:space="preserve">    wendeten "Wirkungsgradprinzip" werden der Bewertung physikalische Wirkungsgrade unterstellt, die als</t>
  </si>
  <si>
    <t>Jährliche Bewilligungen der EU-Kommission für Energieforschung in Mio. Euro (nominal)</t>
  </si>
  <si>
    <t xml:space="preserve">Nichtnukleare Energieforschung </t>
  </si>
  <si>
    <t xml:space="preserve">     - Ernährung Tabak</t>
  </si>
  <si>
    <t xml:space="preserve">     - Papiergewerbe</t>
  </si>
  <si>
    <t xml:space="preserve">     - Gummi und Kunststoffwaren</t>
  </si>
  <si>
    <t xml:space="preserve">     - Glas und Keramik</t>
  </si>
  <si>
    <t xml:space="preserve">     - Metallerzeugung</t>
  </si>
  <si>
    <t xml:space="preserve">     - NE-Metalle</t>
  </si>
  <si>
    <t xml:space="preserve">     - Maschinenbau</t>
  </si>
  <si>
    <t xml:space="preserve">     - Fahrzeugbau</t>
  </si>
  <si>
    <t xml:space="preserve">    repräsentativ erachtet werden, und zwar bei Kernenergie 33%, bei der Stromerzeugung aus Wasser- und</t>
  </si>
  <si>
    <t xml:space="preserve">    Windkraft und anderen erneuerbaren Energieträgern, denen kein Heizwert beigemessen werden kann, </t>
  </si>
  <si>
    <t xml:space="preserve">    100%. Mit diesem Bewertungswechsel schließt sich die AGEB der in den internationalen statistischen</t>
  </si>
  <si>
    <t xml:space="preserve">    Gremien (EUROSTAT, IEA, ECE) üblichen Methodik an.</t>
  </si>
  <si>
    <t xml:space="preserve">    Die in den Energiedaten veröffentlichten Angaben der AGEB zum Primärenergieverbrauch basieren - auch</t>
  </si>
  <si>
    <t xml:space="preserve">  VERKEHRSLEISTUNG</t>
  </si>
  <si>
    <t xml:space="preserve">   H.v. Gummi- und Kunststoffwaren</t>
  </si>
  <si>
    <t>Ausgaben für Kraftstoffe je 100 km Fahrleistung in Euro</t>
  </si>
  <si>
    <t xml:space="preserve">    rückwirkend - auf dem neuen Wirkungsgradansatz.</t>
  </si>
  <si>
    <t>Vorsätze und Vorsatzzeichen</t>
  </si>
  <si>
    <t>Kilo</t>
  </si>
  <si>
    <t xml:space="preserve"> = k</t>
  </si>
  <si>
    <r>
      <t xml:space="preserve"> = 10</t>
    </r>
    <r>
      <rPr>
        <vertAlign val="superscript"/>
        <sz val="10"/>
        <rFont val="Times New Roman"/>
        <family val="1"/>
      </rPr>
      <t>3</t>
    </r>
  </si>
  <si>
    <t xml:space="preserve"> = Tausend</t>
  </si>
  <si>
    <r>
      <t xml:space="preserve"> = 10</t>
    </r>
    <r>
      <rPr>
        <vertAlign val="superscript"/>
        <sz val="10"/>
        <rFont val="Times New Roman"/>
        <family val="1"/>
      </rPr>
      <t>12</t>
    </r>
  </si>
  <si>
    <t xml:space="preserve"> = Billion</t>
  </si>
  <si>
    <t xml:space="preserve">Mega </t>
  </si>
  <si>
    <t xml:space="preserve"> = M</t>
  </si>
  <si>
    <r>
      <t xml:space="preserve"> = 10</t>
    </r>
    <r>
      <rPr>
        <vertAlign val="superscript"/>
        <sz val="10"/>
        <rFont val="Times New Roman"/>
        <family val="1"/>
      </rPr>
      <t>6</t>
    </r>
  </si>
  <si>
    <t xml:space="preserve"> = Million</t>
  </si>
  <si>
    <r>
      <t xml:space="preserve"> = 10</t>
    </r>
    <r>
      <rPr>
        <vertAlign val="superscript"/>
        <sz val="10"/>
        <rFont val="Times New Roman"/>
        <family val="1"/>
      </rPr>
      <t>15</t>
    </r>
  </si>
  <si>
    <t xml:space="preserve"> = Billiarde</t>
  </si>
  <si>
    <t>Giga</t>
  </si>
  <si>
    <t xml:space="preserve"> = G</t>
  </si>
  <si>
    <r>
      <t xml:space="preserve"> = 10</t>
    </r>
    <r>
      <rPr>
        <vertAlign val="superscript"/>
        <sz val="10"/>
        <rFont val="Times New Roman"/>
        <family val="1"/>
      </rPr>
      <t>9</t>
    </r>
  </si>
  <si>
    <t xml:space="preserve"> = Milliarde</t>
  </si>
  <si>
    <r>
      <t xml:space="preserve"> = 10</t>
    </r>
    <r>
      <rPr>
        <vertAlign val="superscript"/>
        <sz val="10"/>
        <rFont val="Times New Roman"/>
        <family val="1"/>
      </rPr>
      <t>18</t>
    </r>
  </si>
  <si>
    <t xml:space="preserve"> = Trillion</t>
  </si>
  <si>
    <t xml:space="preserve">5. </t>
  </si>
  <si>
    <r>
      <t>Definierte Einheiten für Energie und Leistung</t>
    </r>
    <r>
      <rPr>
        <b/>
        <vertAlign val="superscript"/>
        <sz val="10"/>
        <rFont val="Times New Roman"/>
        <family val="1"/>
      </rPr>
      <t xml:space="preserve"> 1)</t>
    </r>
  </si>
  <si>
    <t>Joule</t>
  </si>
  <si>
    <t>(J)</t>
  </si>
  <si>
    <t>für Energie, Arbeit, Wärmemenge</t>
  </si>
  <si>
    <t>Watt</t>
  </si>
  <si>
    <t>(W)</t>
  </si>
  <si>
    <t>für Leistung, Energiestrom, Wärmestrom</t>
  </si>
  <si>
    <t>1 Joule</t>
  </si>
  <si>
    <t xml:space="preserve"> (J) </t>
  </si>
  <si>
    <t>=</t>
  </si>
  <si>
    <t>1 Newtonmeter (Nm)</t>
  </si>
  <si>
    <t>Für die Bundesrepublik Deutschland als gesetzliche Einheiten verbindlich seit 1.1.1978. Die Kalorie (cal) und</t>
  </si>
  <si>
    <r>
      <t xml:space="preserve"> in Mio. m</t>
    </r>
    <r>
      <rPr>
        <b/>
        <vertAlign val="superscript"/>
        <sz val="10"/>
        <rFont val="Times New Roman"/>
        <family val="1"/>
      </rPr>
      <t>3</t>
    </r>
  </si>
  <si>
    <t xml:space="preserve">    - Pakistan</t>
  </si>
  <si>
    <t xml:space="preserve">    - Qatar</t>
  </si>
  <si>
    <t xml:space="preserve">  EUROPA (OECD-Länder)</t>
  </si>
  <si>
    <t>3)Tarifabnehmer (bei einer Abgabemenge von 325 kWh pro Monat), inkl. aller Steuern und Abgaben</t>
  </si>
  <si>
    <t xml:space="preserve">    - Deutschland  </t>
  </si>
  <si>
    <t xml:space="preserve">    - Ungarn</t>
  </si>
  <si>
    <t>IKT</t>
  </si>
  <si>
    <t>Klimakälte</t>
  </si>
  <si>
    <t>sonstige Prozesskälte</t>
  </si>
  <si>
    <t>Klimakälte (Strom)</t>
  </si>
  <si>
    <t>sonstige Prozesskälte (Strom)</t>
  </si>
  <si>
    <t>IKT (Strom)</t>
  </si>
  <si>
    <t xml:space="preserve"> - davon Erneuerbare</t>
  </si>
  <si>
    <t>Beleuchtung (Strom)</t>
  </si>
  <si>
    <t>Sonstige Prozesskälte (Strom)</t>
  </si>
  <si>
    <t>Beleuchtung Strom)</t>
  </si>
  <si>
    <t>Euro/t SKE</t>
  </si>
  <si>
    <t>davon abgeleitete Einheiten wie Steinkohleeinheit (SKE) und Rohöleinheit (RÖE) können für eine Übergangs-</t>
  </si>
  <si>
    <t>zeit nur noch hilfsweise zusätzlich verwendet werden.</t>
  </si>
  <si>
    <t>Tabelle 0.2</t>
  </si>
  <si>
    <t xml:space="preserve">                                                Zieleinheit                                       Ausgangseinheit</t>
  </si>
  <si>
    <t>Tabelle 31a</t>
  </si>
  <si>
    <t>1. In der Erdgaswirtschaft ist der Bezug auf den oberen Heizwert (Ho, Brennwert, gross caloric value) üblich.</t>
  </si>
  <si>
    <t>E.ON/Vattenfall Europa</t>
  </si>
  <si>
    <t xml:space="preserve">   dagegen auf den unteren Heizwert (Hu, Heizwert im engeren Sinne, net caloric value). Die Differenz zwischen</t>
  </si>
  <si>
    <t xml:space="preserve">   Hu und Ho ist die zur Verdunstung des bei der Verbrennung freiwerdenden Wassers notwendige Energie.</t>
  </si>
  <si>
    <r>
      <t xml:space="preserve">   sind die Volumenangaben so normiert, dass 1 m</t>
    </r>
    <r>
      <rPr>
        <vertAlign val="superscript"/>
        <sz val="10"/>
        <rFont val="Times New Roman"/>
        <family val="1"/>
      </rPr>
      <t>3</t>
    </r>
    <r>
      <rPr>
        <sz val="10"/>
        <rFont val="Times New Roman"/>
        <family val="1"/>
      </rPr>
      <t xml:space="preserve"> Ho 38 MJ entspricht.</t>
    </r>
  </si>
  <si>
    <t>Kraftstoffe aus eE gesamt</t>
  </si>
  <si>
    <t>*) Die Zahlenangaben beziehen sich grundsätzlich auf den Heizwert (= unterer Heizwert)</t>
  </si>
  <si>
    <t>Tabelle 0.3</t>
  </si>
  <si>
    <t xml:space="preserve"> Einsatz in Kokereien 1)</t>
  </si>
  <si>
    <t xml:space="preserve"> Bergbauverbundkraftwerke</t>
  </si>
  <si>
    <t xml:space="preserve"> </t>
  </si>
  <si>
    <t>Rahmendaten</t>
  </si>
  <si>
    <t>Tabelle</t>
  </si>
  <si>
    <t>Rahmendaten für die Energieversorgung</t>
  </si>
  <si>
    <t xml:space="preserve">Energie und Umwelt </t>
  </si>
  <si>
    <t>Tabelle 8a</t>
  </si>
  <si>
    <t>Tabelle 8b</t>
  </si>
  <si>
    <t xml:space="preserve">Energieträger </t>
  </si>
  <si>
    <t>Abweichungen durch Rundungen</t>
  </si>
  <si>
    <t xml:space="preserve">Aufkommen und Verwendung von Fernwärme </t>
  </si>
  <si>
    <t>Tabelle 41</t>
  </si>
  <si>
    <t>Tabelle 36</t>
  </si>
  <si>
    <t>Energiekosten der privaten Haushalte</t>
  </si>
  <si>
    <t xml:space="preserve">Internationaler Energiemarkt </t>
  </si>
  <si>
    <t xml:space="preserve"> Quelle: Statistik der Kohlenwirtschaft e.V.</t>
  </si>
  <si>
    <t xml:space="preserve">Reserven und Ressourcen </t>
  </si>
  <si>
    <t>Deutschland</t>
  </si>
  <si>
    <t>PJ</t>
  </si>
  <si>
    <t>%</t>
  </si>
  <si>
    <t xml:space="preserve">Niederlande </t>
  </si>
  <si>
    <t xml:space="preserve"> Steinkohlen/ohne Einsatzkohlen</t>
  </si>
  <si>
    <t>-</t>
  </si>
  <si>
    <t>Tabelle 33</t>
  </si>
  <si>
    <t>kumulierte Förderung</t>
  </si>
  <si>
    <t>Energiedaten</t>
  </si>
  <si>
    <t xml:space="preserve">1991 </t>
  </si>
  <si>
    <t xml:space="preserve">  Energieträger</t>
  </si>
  <si>
    <t>1991</t>
  </si>
  <si>
    <t xml:space="preserve">   Steinkohle</t>
  </si>
  <si>
    <t xml:space="preserve">   Braunkohle</t>
  </si>
  <si>
    <t xml:space="preserve">   Mineralöl</t>
  </si>
  <si>
    <t xml:space="preserve">   Insgesamt</t>
  </si>
  <si>
    <t xml:space="preserve">   Strom</t>
  </si>
  <si>
    <t xml:space="preserve">  Abweichungen durch Rundungen</t>
  </si>
  <si>
    <t xml:space="preserve">   Kernenergie</t>
  </si>
  <si>
    <t xml:space="preserve">   Gesamtverbrauch</t>
  </si>
  <si>
    <t>Anteile in %</t>
  </si>
  <si>
    <t xml:space="preserve"> Verbrauch und Verluste</t>
  </si>
  <si>
    <t xml:space="preserve"> im Energiesektor,</t>
  </si>
  <si>
    <t xml:space="preserve"> Statistische Differenzen</t>
  </si>
  <si>
    <t>Anteile am Primärenergieverbrauch in %</t>
  </si>
  <si>
    <t>1) übriger Bergbau und Verarbeitendes Gewerbe</t>
  </si>
  <si>
    <r>
      <t xml:space="preserve">  Rohöl  </t>
    </r>
    <r>
      <rPr>
        <b/>
        <vertAlign val="superscript"/>
        <sz val="10"/>
        <rFont val="Times New Roman"/>
        <family val="1"/>
      </rPr>
      <t>1)</t>
    </r>
  </si>
  <si>
    <t>Euro/t</t>
  </si>
  <si>
    <t>Euro/100 l</t>
  </si>
  <si>
    <t xml:space="preserve">  Industrie (ohne MWSt)</t>
  </si>
  <si>
    <r>
      <t xml:space="preserve">  - Heizöl schwer  </t>
    </r>
    <r>
      <rPr>
        <vertAlign val="superscript"/>
        <sz val="10"/>
        <rFont val="Times New Roman"/>
        <family val="1"/>
      </rPr>
      <t>4)</t>
    </r>
  </si>
  <si>
    <r>
      <t xml:space="preserve">  - Erdgas  </t>
    </r>
    <r>
      <rPr>
        <vertAlign val="superscript"/>
        <sz val="10"/>
        <rFont val="Times New Roman"/>
        <family val="1"/>
      </rPr>
      <t>5)</t>
    </r>
  </si>
  <si>
    <t xml:space="preserve">  Verkehr (einsch. MWSt)</t>
  </si>
  <si>
    <t>Euro/l</t>
  </si>
  <si>
    <r>
      <t xml:space="preserve">   Sonstige </t>
    </r>
    <r>
      <rPr>
        <vertAlign val="superscript"/>
        <sz val="10"/>
        <rFont val="Times New Roman"/>
        <family val="1"/>
      </rPr>
      <t>3)</t>
    </r>
  </si>
  <si>
    <r>
      <t xml:space="preserve">   Industrie  </t>
    </r>
    <r>
      <rPr>
        <vertAlign val="superscript"/>
        <sz val="10"/>
        <rFont val="Times New Roman"/>
        <family val="1"/>
      </rPr>
      <t>1)</t>
    </r>
  </si>
  <si>
    <r>
      <t xml:space="preserve">   Kraftstoff </t>
    </r>
    <r>
      <rPr>
        <b/>
        <vertAlign val="superscript"/>
        <sz val="10"/>
        <rFont val="Times New Roman"/>
        <family val="1"/>
      </rPr>
      <t>1)</t>
    </r>
  </si>
  <si>
    <r>
      <t xml:space="preserve">   Gas </t>
    </r>
    <r>
      <rPr>
        <b/>
        <vertAlign val="superscript"/>
        <sz val="10"/>
        <rFont val="Times New Roman"/>
        <family val="1"/>
      </rPr>
      <t>2)</t>
    </r>
  </si>
  <si>
    <r>
      <t xml:space="preserve">   Sonstige </t>
    </r>
    <r>
      <rPr>
        <b/>
        <vertAlign val="superscript"/>
        <sz val="10"/>
        <rFont val="Times New Roman"/>
        <family val="1"/>
      </rPr>
      <t>3)</t>
    </r>
  </si>
  <si>
    <t>4) Durchschnittspreis bei Abnahme von 2001 t und mehr im Monat, ab 1993 bei Abnahme von 15 t und mehr im Monat und Schwefelgehalt von maximal 1%.</t>
  </si>
  <si>
    <t>5) Durchschnittserlöse</t>
  </si>
  <si>
    <t xml:space="preserve">  Haushalte (einsch. MWSt):</t>
  </si>
  <si>
    <t>Primärenergieverbrauch nach</t>
  </si>
  <si>
    <t>Anteil der Verbrauchsbereiche am Endenergieverbrauch in %</t>
  </si>
  <si>
    <t xml:space="preserve">   Verkehr</t>
  </si>
  <si>
    <t xml:space="preserve">   Haushalte</t>
  </si>
  <si>
    <t xml:space="preserve">   Gewerbe, Handel,</t>
  </si>
  <si>
    <t xml:space="preserve">   Dienstleistungen (GHD)</t>
  </si>
  <si>
    <t>Tabelle 44</t>
  </si>
  <si>
    <t xml:space="preserve">  - Energiestrategie </t>
  </si>
  <si>
    <t xml:space="preserve">  - Forschungsinfrastrukturen   </t>
  </si>
  <si>
    <t xml:space="preserve">  - Sicherheit Kernspaltung</t>
  </si>
  <si>
    <t xml:space="preserve">  - Fusion</t>
  </si>
  <si>
    <r>
      <t xml:space="preserve">Arbeitsverfügbarkeit </t>
    </r>
    <r>
      <rPr>
        <b/>
        <sz val="9"/>
        <rFont val="Times New Roman"/>
        <family val="1"/>
      </rPr>
      <t>in %</t>
    </r>
  </si>
  <si>
    <t>,</t>
  </si>
  <si>
    <t>Hinweis: Differenzen zu den Werten in den anderen Tabellen aufgrund unterschiedlicher methodischer Berechnungsverfahren und Emissionsfaktoren.</t>
  </si>
  <si>
    <r>
      <t>Energiebedingte CO</t>
    </r>
    <r>
      <rPr>
        <b/>
        <vertAlign val="subscript"/>
        <sz val="14"/>
        <rFont val="Times New Roman"/>
        <family val="1"/>
      </rPr>
      <t>2</t>
    </r>
    <r>
      <rPr>
        <b/>
        <sz val="14"/>
        <rFont val="Times New Roman"/>
        <family val="1"/>
      </rPr>
      <t>-Emissionen</t>
    </r>
  </si>
  <si>
    <t xml:space="preserve">  Italien</t>
  </si>
  <si>
    <t>Schweres Heizöl</t>
  </si>
  <si>
    <t>Leichts Heizöl</t>
  </si>
  <si>
    <t>€/hl</t>
  </si>
  <si>
    <t>€/t</t>
  </si>
  <si>
    <t>Industrie (ohne MwSt)</t>
  </si>
  <si>
    <r>
      <t xml:space="preserve">  - Heizöl leicht </t>
    </r>
    <r>
      <rPr>
        <vertAlign val="superscript"/>
        <sz val="10"/>
        <rFont val="Times New Roman"/>
        <family val="1"/>
      </rPr>
      <t>7)</t>
    </r>
  </si>
  <si>
    <t>7) Lieferung von mindestens 500 t a. d. Großhandel, ab Lager, Werte bis 1998 alte Bundesländer</t>
  </si>
  <si>
    <t>Sicher gewinnbare Reserven in Mrd.m³</t>
  </si>
  <si>
    <t>konven-tionell</t>
  </si>
  <si>
    <t>Geschätzte, zusätzliche gewinnbare Ressourcen in Mrd.m³</t>
  </si>
  <si>
    <t>Sicher gewinnbare Reserven in Mio. t</t>
  </si>
  <si>
    <t>Geschätzte, zusätzliche gewinnbare Ressourcen in Mio. t</t>
  </si>
  <si>
    <t xml:space="preserve">   Heizöl schwer</t>
  </si>
  <si>
    <t xml:space="preserve">   Heizöl leicht</t>
  </si>
  <si>
    <t xml:space="preserve"> - Raumwärme und Warmwasser</t>
  </si>
  <si>
    <t xml:space="preserve"> - Prozesswärme (Kochen)</t>
  </si>
  <si>
    <t xml:space="preserve"> - Licht/Sonstige</t>
  </si>
  <si>
    <t xml:space="preserve"> - Kraftstoffe</t>
  </si>
  <si>
    <t xml:space="preserve">   Fernwärme</t>
  </si>
  <si>
    <t xml:space="preserve">Steinkohle </t>
  </si>
  <si>
    <t>Heizöl</t>
  </si>
  <si>
    <t>Gase</t>
  </si>
  <si>
    <r>
      <t xml:space="preserve">Superbenzin </t>
    </r>
    <r>
      <rPr>
        <b/>
        <vertAlign val="superscript"/>
        <sz val="10"/>
        <rFont val="Times New Roman"/>
        <family val="1"/>
      </rPr>
      <t xml:space="preserve"> 4)</t>
    </r>
  </si>
  <si>
    <r>
      <t xml:space="preserve">Super-Plus </t>
    </r>
    <r>
      <rPr>
        <b/>
        <vertAlign val="superscript"/>
        <sz val="10"/>
        <rFont val="Times New Roman"/>
        <family val="1"/>
      </rPr>
      <t>4)</t>
    </r>
  </si>
  <si>
    <r>
      <t xml:space="preserve">Dieselkraftstoff </t>
    </r>
    <r>
      <rPr>
        <b/>
        <vertAlign val="superscript"/>
        <sz val="10"/>
        <rFont val="Times New Roman"/>
        <family val="1"/>
      </rPr>
      <t>4</t>
    </r>
    <r>
      <rPr>
        <b/>
        <vertAlign val="superscript"/>
        <sz val="10"/>
        <color indexed="72"/>
        <rFont val="Times New Roman"/>
        <family val="1"/>
      </rPr>
      <t>)</t>
    </r>
  </si>
  <si>
    <t xml:space="preserve">   darunter: Naturgase</t>
  </si>
  <si>
    <t>Wasserkraft/Windkraft 1)2)</t>
  </si>
  <si>
    <t>Kernenergie</t>
  </si>
  <si>
    <t>Insgesamt</t>
  </si>
  <si>
    <t>Einsatz von Energieträgern zur Stromerzeugung</t>
  </si>
  <si>
    <t>Großbritannien</t>
  </si>
  <si>
    <t>Kennziffern des Energieverbrauchs</t>
  </si>
  <si>
    <t xml:space="preserve">    - Ver.Arab.Emirate</t>
  </si>
  <si>
    <t xml:space="preserve">  Asien/Ozeanien</t>
  </si>
  <si>
    <t xml:space="preserve">    Europa/ohne GUS</t>
  </si>
  <si>
    <t>Mio.t</t>
  </si>
  <si>
    <t>Tabelle 11</t>
  </si>
  <si>
    <t>Tabelle 12</t>
  </si>
  <si>
    <t>Tabelle 13</t>
  </si>
  <si>
    <t xml:space="preserve">   - davon Flüssiggas</t>
  </si>
  <si>
    <t xml:space="preserve">  WELT 1)</t>
  </si>
  <si>
    <t xml:space="preserve">    - Katar</t>
  </si>
  <si>
    <t xml:space="preserve">    - Saudi-Arabien 2)</t>
  </si>
  <si>
    <t xml:space="preserve">    - Kuwait 2)</t>
  </si>
  <si>
    <t xml:space="preserve">    - Ägypten</t>
  </si>
  <si>
    <t xml:space="preserve">    - Kanada</t>
  </si>
  <si>
    <t xml:space="preserve">  ASIEN/OZEANIEN </t>
  </si>
  <si>
    <t xml:space="preserve">    - Indonesien</t>
  </si>
  <si>
    <t xml:space="preserve">    - Australien</t>
  </si>
  <si>
    <t xml:space="preserve">    - Malaysia</t>
  </si>
  <si>
    <t xml:space="preserve">    - Turkmenistan</t>
  </si>
  <si>
    <t xml:space="preserve">    - Usbekistan</t>
  </si>
  <si>
    <t xml:space="preserve">    - Ukraine</t>
  </si>
  <si>
    <t xml:space="preserve">    - Niederlande</t>
  </si>
  <si>
    <t xml:space="preserve">    - Deutschland </t>
  </si>
  <si>
    <t>Tera</t>
  </si>
  <si>
    <t>Peta</t>
  </si>
  <si>
    <t xml:space="preserve">Exa </t>
  </si>
  <si>
    <t>= T</t>
  </si>
  <si>
    <t>= P</t>
  </si>
  <si>
    <t>= E</t>
  </si>
  <si>
    <t xml:space="preserve">  = </t>
  </si>
  <si>
    <t>letzte Änderung: 1.12.2004</t>
  </si>
  <si>
    <t xml:space="preserve">   Außenhandelssaldo Strom</t>
  </si>
  <si>
    <t xml:space="preserve">   Erdgas, Erdölgas</t>
  </si>
  <si>
    <t>1) Windkraft ab 1995</t>
  </si>
  <si>
    <t xml:space="preserve">      Index (1990=100)</t>
  </si>
  <si>
    <t>Energieintensität</t>
  </si>
  <si>
    <t>PEV je Einwohner</t>
  </si>
  <si>
    <t xml:space="preserve">GJ </t>
  </si>
  <si>
    <t>GJ</t>
  </si>
  <si>
    <t>Energieproduktivität</t>
  </si>
  <si>
    <t>€</t>
  </si>
  <si>
    <t>Energiekostenanteil</t>
  </si>
  <si>
    <t>Energie-Außenhandel</t>
  </si>
  <si>
    <t>Treibhausgase</t>
  </si>
  <si>
    <t>Energieeffizienz im Sektor Industrie</t>
  </si>
  <si>
    <t>Energieeffizienz im Sektor private Haushalte</t>
  </si>
  <si>
    <t>Ottomotor</t>
  </si>
  <si>
    <t>Dieselmotor</t>
  </si>
  <si>
    <r>
      <t xml:space="preserve">   Wasser- und Windkraft </t>
    </r>
    <r>
      <rPr>
        <vertAlign val="superscript"/>
        <sz val="10"/>
        <rFont val="Times New Roman"/>
        <family val="1"/>
      </rPr>
      <t>1) 3)</t>
    </r>
  </si>
  <si>
    <t xml:space="preserve"> in Mio. Tonnen</t>
  </si>
  <si>
    <r>
      <t xml:space="preserve">    - China </t>
    </r>
    <r>
      <rPr>
        <vertAlign val="superscript"/>
        <sz val="10"/>
        <rFont val="Times New Roman"/>
        <family val="1"/>
      </rPr>
      <t>1)</t>
    </r>
  </si>
  <si>
    <t>1) inklusive Hong Kong</t>
  </si>
  <si>
    <r>
      <t>Mrd. m</t>
    </r>
    <r>
      <rPr>
        <b/>
        <vertAlign val="superscript"/>
        <sz val="10"/>
        <rFont val="Times New Roman"/>
        <family val="1"/>
      </rPr>
      <t>3</t>
    </r>
  </si>
  <si>
    <t>Tabelle 15</t>
  </si>
  <si>
    <t>Tabelle 3</t>
  </si>
  <si>
    <t>Tabelle 4</t>
  </si>
  <si>
    <t>Tabelle 5</t>
  </si>
  <si>
    <t>Tabelle 6</t>
  </si>
  <si>
    <t>Tabelle 9</t>
  </si>
  <si>
    <t>Tabelle 10</t>
  </si>
  <si>
    <t>Tabelle 16</t>
  </si>
  <si>
    <t>Tabelle 17</t>
  </si>
  <si>
    <t>Tabelle 19</t>
  </si>
  <si>
    <t>Tabelle 26</t>
  </si>
  <si>
    <t>Tabelle 37</t>
  </si>
  <si>
    <t>1) einschließlich Lohnverkokung für Hütten</t>
  </si>
  <si>
    <t>Irland</t>
  </si>
  <si>
    <t>1)</t>
  </si>
  <si>
    <t xml:space="preserve">     Biodiesel u.a.flüssige Brennstoffe</t>
  </si>
  <si>
    <t xml:space="preserve">  WELT</t>
  </si>
  <si>
    <t>Quelle: Bundesanstalt für Geowissenschaften und Rohstoffe</t>
  </si>
  <si>
    <t xml:space="preserve">  Gesamteinfuhr</t>
  </si>
  <si>
    <t xml:space="preserve">  </t>
  </si>
  <si>
    <t xml:space="preserve">  Venezuela</t>
  </si>
  <si>
    <t xml:space="preserve">  Frühere SU</t>
  </si>
  <si>
    <t xml:space="preserve">  Norwegen</t>
  </si>
  <si>
    <t xml:space="preserve">  Großbritannien</t>
  </si>
  <si>
    <t xml:space="preserve">  ROHÖL</t>
  </si>
  <si>
    <t xml:space="preserve">  RAFFINERIE</t>
  </si>
  <si>
    <t xml:space="preserve">  - Einfuhr </t>
  </si>
  <si>
    <t xml:space="preserve">  davon:</t>
  </si>
  <si>
    <t xml:space="preserve"> Verfügbare Mengen</t>
  </si>
  <si>
    <t>Primärenergieverbrauch</t>
  </si>
  <si>
    <t xml:space="preserve"> Nichtenergetischer Verbrauch</t>
  </si>
  <si>
    <t>zu nominalen Preisen</t>
  </si>
  <si>
    <t>Tabelle 29</t>
  </si>
  <si>
    <t>Land</t>
  </si>
  <si>
    <t>Niederlande</t>
  </si>
  <si>
    <t xml:space="preserve"> Bestandsabgang</t>
  </si>
  <si>
    <t xml:space="preserve"> Bestandsberichtigungen</t>
  </si>
  <si>
    <t xml:space="preserve"> Nationale Steinkohlenreserve</t>
  </si>
  <si>
    <t xml:space="preserve"> Deutscher Steinkohlenbergbau</t>
  </si>
  <si>
    <t xml:space="preserve"> Bezüge</t>
  </si>
  <si>
    <t xml:space="preserve"> Einfuhr aus dritten Ländern</t>
  </si>
  <si>
    <r>
      <t xml:space="preserve">   Naturgas </t>
    </r>
    <r>
      <rPr>
        <vertAlign val="superscript"/>
        <sz val="10"/>
        <rFont val="Times New Roman"/>
        <family val="1"/>
      </rPr>
      <t>1)</t>
    </r>
  </si>
  <si>
    <t>Aussenhandelssaldo nach Energieträgern in Petajoule (PJ)</t>
  </si>
  <si>
    <t>Wasserkraft</t>
  </si>
  <si>
    <t>Solarthermie</t>
  </si>
  <si>
    <t>Geothermie</t>
  </si>
  <si>
    <t xml:space="preserve"> Gesamtaufkommen</t>
  </si>
  <si>
    <t xml:space="preserve"> Lieferung an Zechenkraftwerke</t>
  </si>
  <si>
    <t xml:space="preserve"> Zechenselbstverbrauch</t>
  </si>
  <si>
    <t xml:space="preserve"> Deputate</t>
  </si>
  <si>
    <t xml:space="preserve"> Verkehr</t>
  </si>
  <si>
    <t xml:space="preserve"> Kraftwerke der allgemeinen Versorgung</t>
  </si>
  <si>
    <t xml:space="preserve"> Ortsgas- und Wasserwerke</t>
  </si>
  <si>
    <t xml:space="preserve"> Hausbrand, Kleinverbraucher</t>
  </si>
  <si>
    <t xml:space="preserve"> Militärische Dienststellen</t>
  </si>
  <si>
    <t xml:space="preserve"> Ausfuhr in EU-Länder</t>
  </si>
  <si>
    <t xml:space="preserve"> Ausfuhr in dritte Länder</t>
  </si>
  <si>
    <t xml:space="preserve"> Inlandsabsatz und Ausfuhr</t>
  </si>
  <si>
    <t xml:space="preserve"> Gesamtabsatz</t>
  </si>
  <si>
    <t xml:space="preserve"> Bestandszugang</t>
  </si>
  <si>
    <t xml:space="preserve"> Gesamtverwendung</t>
  </si>
  <si>
    <t>Mio. t RÖE</t>
  </si>
  <si>
    <t>TWh</t>
  </si>
  <si>
    <t xml:space="preserve">  1 Terawattstunde (TWh)</t>
  </si>
  <si>
    <t>Um von der Ausgangseinheit (z.B. TWh) in die Zieleinheit (z.B. Mio. t SKE) umzurechnen, muss der Ausgangswert mit</t>
  </si>
  <si>
    <t xml:space="preserve"> Rückkauf  Notgemeinschaft</t>
  </si>
  <si>
    <t>Tabelle 25</t>
  </si>
  <si>
    <t xml:space="preserve"> Anschlusswert  (GW)</t>
  </si>
  <si>
    <t>Verbrauch nach Sektoren (PJ)</t>
  </si>
  <si>
    <t xml:space="preserve">  -   Gewerbe, Handel, Dienstleistungen</t>
  </si>
  <si>
    <t xml:space="preserve">  ANTARKTIS</t>
  </si>
  <si>
    <t>Steinkohle-Vorräte</t>
  </si>
  <si>
    <t>Weichbraunkohle-Vorräte</t>
  </si>
  <si>
    <t>Tabelle 42a</t>
  </si>
  <si>
    <t>Steinkohle-Vorräte (Gesamtressourcen/bauwürdig ausbringbare Reserven)</t>
  </si>
  <si>
    <t>Vereinigtes Königreich</t>
  </si>
  <si>
    <t>Zypern</t>
  </si>
  <si>
    <t>Malta</t>
  </si>
  <si>
    <t>Weichbraunkohle-Vorräte (Gesamtressourcen/bauwürdig ausbringbare Reserven)</t>
  </si>
  <si>
    <t>42a</t>
  </si>
  <si>
    <t xml:space="preserve"> Kanada</t>
  </si>
  <si>
    <t xml:space="preserve"> Mexiko</t>
  </si>
  <si>
    <t>3) ohne China</t>
  </si>
  <si>
    <r>
      <t xml:space="preserve">  ASIEN (Nicht-OECD-Länder) </t>
    </r>
    <r>
      <rPr>
        <b/>
        <vertAlign val="superscript"/>
        <sz val="10"/>
        <rFont val="Times New Roman"/>
        <family val="1"/>
      </rPr>
      <t>3)</t>
    </r>
  </si>
  <si>
    <t xml:space="preserve"> Brasilien</t>
  </si>
  <si>
    <t xml:space="preserve"> China</t>
  </si>
  <si>
    <t xml:space="preserve"> Indien</t>
  </si>
  <si>
    <t xml:space="preserve"> Russland</t>
  </si>
  <si>
    <t xml:space="preserve"> Ukraine</t>
  </si>
  <si>
    <t>Russland</t>
  </si>
  <si>
    <t>Ukraine</t>
  </si>
  <si>
    <t>Indien</t>
  </si>
  <si>
    <t>Brasilien</t>
  </si>
  <si>
    <t>Mexiko</t>
  </si>
  <si>
    <t xml:space="preserve"> Südafrika</t>
  </si>
  <si>
    <t xml:space="preserve"> Mosambik</t>
  </si>
  <si>
    <t xml:space="preserve"> Botswana</t>
  </si>
  <si>
    <t xml:space="preserve"> Simbabwe</t>
  </si>
  <si>
    <t xml:space="preserve"> Nigeria</t>
  </si>
  <si>
    <t xml:space="preserve"> Swaziland</t>
  </si>
  <si>
    <t xml:space="preserve"> Tansania</t>
  </si>
  <si>
    <t xml:space="preserve"> USA</t>
  </si>
  <si>
    <t xml:space="preserve"> Kolumbien</t>
  </si>
  <si>
    <t xml:space="preserve"> Venezuela</t>
  </si>
  <si>
    <t xml:space="preserve"> Chile</t>
  </si>
  <si>
    <t xml:space="preserve"> Vietnam</t>
  </si>
  <si>
    <t xml:space="preserve"> Indonesien</t>
  </si>
  <si>
    <t xml:space="preserve"> Nordkorea</t>
  </si>
  <si>
    <t xml:space="preserve"> Südkorea</t>
  </si>
  <si>
    <t xml:space="preserve"> Kasachstan</t>
  </si>
  <si>
    <t xml:space="preserve"> Polen</t>
  </si>
  <si>
    <t xml:space="preserve"> Deutschland</t>
  </si>
  <si>
    <t xml:space="preserve"> Großbritannien</t>
  </si>
  <si>
    <t xml:space="preserve"> Tschech. Republik</t>
  </si>
  <si>
    <t xml:space="preserve">         - Energieversorgung</t>
  </si>
  <si>
    <t xml:space="preserve"> Ungarn</t>
  </si>
  <si>
    <t xml:space="preserve"> Türkei</t>
  </si>
  <si>
    <t xml:space="preserve"> Bulgarien</t>
  </si>
  <si>
    <t xml:space="preserve"> Frankreich</t>
  </si>
  <si>
    <t xml:space="preserve"> Slowakei</t>
  </si>
  <si>
    <t xml:space="preserve"> Sonstiges produzierendes Gewerbe</t>
  </si>
  <si>
    <r>
      <t xml:space="preserve">Industrie  </t>
    </r>
    <r>
      <rPr>
        <vertAlign val="superscript"/>
        <sz val="10"/>
        <rFont val="Times New Roman"/>
        <family val="1"/>
      </rPr>
      <t>1)</t>
    </r>
  </si>
  <si>
    <t>Haushalte</t>
  </si>
  <si>
    <t>Gewerbe, Handel, Dienstleistung (GHD)</t>
  </si>
  <si>
    <t>Verbrauch und Verluste im Energiesektor, statistische Differenzen</t>
  </si>
  <si>
    <t xml:space="preserve"> Ausfuhr in 1.000 t</t>
  </si>
  <si>
    <t xml:space="preserve"> Einfuhr in 1.000 t</t>
  </si>
  <si>
    <t xml:space="preserve">    Einsatzkohle, Kesselkohle und sonstige Selbstverbraucher</t>
  </si>
  <si>
    <t>Einsatzkohle, Kesselkohle und sonstige Selbstverbraucher</t>
  </si>
  <si>
    <t>Absatz an Industrie</t>
  </si>
  <si>
    <t xml:space="preserve">Absatz an Sonstige   </t>
  </si>
  <si>
    <t xml:space="preserve">Ausfuhr   </t>
  </si>
  <si>
    <t xml:space="preserve">   Glasgewerbe, Keramik, Verarbeitung von Steinen und Erden</t>
  </si>
  <si>
    <t xml:space="preserve">   Kokerei, Mineralölverarbeitung, Herstellung von Brutstoffen</t>
  </si>
  <si>
    <t xml:space="preserve">   H. v. Möbeln, Schmuck, Musikinstrumenten, Sportgeräten usw.</t>
  </si>
  <si>
    <t>Aufkommen und Endenergieverbrauch von Naturgas</t>
  </si>
  <si>
    <t xml:space="preserve">     Industrie</t>
  </si>
  <si>
    <t xml:space="preserve">     - Gewinnung von Steine Erden</t>
  </si>
  <si>
    <t xml:space="preserve">     Gewerbe, Handel, Dienstleistungen</t>
  </si>
  <si>
    <t xml:space="preserve">     private Haushalte</t>
  </si>
  <si>
    <t xml:space="preserve">     Verkehr</t>
  </si>
  <si>
    <t>1) bis 1997 frühere SU</t>
  </si>
  <si>
    <t>2) oberer Heizwert brutto (einschließlich Abfackelungen und Verarbeitungsverluste)</t>
  </si>
  <si>
    <t>3) unterer Heizwert</t>
  </si>
  <si>
    <r>
      <t xml:space="preserve">     Russland </t>
    </r>
    <r>
      <rPr>
        <vertAlign val="superscript"/>
        <sz val="10"/>
        <rFont val="Times New Roman"/>
        <family val="1"/>
      </rPr>
      <t>1)</t>
    </r>
  </si>
  <si>
    <r>
      <t xml:space="preserve"> Aufkommen insgesamt </t>
    </r>
    <r>
      <rPr>
        <b/>
        <vertAlign val="superscript"/>
        <sz val="10"/>
        <rFont val="Times New Roman"/>
        <family val="1"/>
      </rPr>
      <t>2)</t>
    </r>
    <r>
      <rPr>
        <b/>
        <sz val="10"/>
        <rFont val="Times New Roman"/>
        <family val="1"/>
      </rPr>
      <t xml:space="preserve">  </t>
    </r>
  </si>
  <si>
    <r>
      <t xml:space="preserve">Endenergieverbrauch </t>
    </r>
    <r>
      <rPr>
        <b/>
        <vertAlign val="superscript"/>
        <sz val="10"/>
        <rFont val="Times New Roman"/>
        <family val="1"/>
      </rPr>
      <t>3)</t>
    </r>
  </si>
  <si>
    <t xml:space="preserve">  Flüssiggas</t>
  </si>
  <si>
    <t xml:space="preserve">  Ottokraftstoff</t>
  </si>
  <si>
    <t xml:space="preserve">  Rohbenzin</t>
  </si>
  <si>
    <t xml:space="preserve">     Windkraft</t>
  </si>
  <si>
    <t>Entwicklung der Erzeugung (GWh) und installierten Leistung (MW) der Stromerzeugungsanlagen aus erneuerbaren Energien</t>
  </si>
  <si>
    <t>*) biogener Anteil mit 50 % angesetzt</t>
  </si>
  <si>
    <t xml:space="preserve">  -   Haushalte</t>
  </si>
  <si>
    <t xml:space="preserve">  Dieselkraftstoff</t>
  </si>
  <si>
    <t xml:space="preserve">  Heizöl, leicht</t>
  </si>
  <si>
    <t xml:space="preserve">  Heizöl, schwer</t>
  </si>
  <si>
    <t xml:space="preserve">  Bitumen</t>
  </si>
  <si>
    <t xml:space="preserve">  Petrolkoks</t>
  </si>
  <si>
    <t xml:space="preserve">  Gesamtausfuhr</t>
  </si>
  <si>
    <t xml:space="preserve"> - Super-Plus</t>
  </si>
  <si>
    <t>Betreiber</t>
  </si>
  <si>
    <t>Standort</t>
  </si>
  <si>
    <t>Tabelle 14</t>
  </si>
  <si>
    <t xml:space="preserve"> AUFKOMMEN</t>
  </si>
  <si>
    <t xml:space="preserve">    Förderung</t>
  </si>
  <si>
    <t xml:space="preserve">    Einfuhr </t>
  </si>
  <si>
    <t xml:space="preserve"> Aufkommen insgesamt</t>
  </si>
  <si>
    <t xml:space="preserve"> VERWENDUNG</t>
  </si>
  <si>
    <r>
      <t xml:space="preserve">   Naturgase </t>
    </r>
    <r>
      <rPr>
        <vertAlign val="superscript"/>
        <sz val="10"/>
        <rFont val="Times New Roman"/>
        <family val="1"/>
      </rPr>
      <t>1)</t>
    </r>
  </si>
  <si>
    <t xml:space="preserve">    kohle und sonstige</t>
  </si>
  <si>
    <t xml:space="preserve"> Verwendung insgesamt</t>
  </si>
  <si>
    <t xml:space="preserve">    Einfuhr  </t>
  </si>
  <si>
    <t xml:space="preserve">    Eigenbedarf</t>
  </si>
  <si>
    <t xml:space="preserve">  davon OPEC</t>
  </si>
  <si>
    <t xml:space="preserve">   - Algerien</t>
  </si>
  <si>
    <t xml:space="preserve">   -  Ägypten</t>
  </si>
  <si>
    <t xml:space="preserve">    - Argentinien</t>
  </si>
  <si>
    <t xml:space="preserve">    - Brasilien</t>
  </si>
  <si>
    <t xml:space="preserve">  ASIEN (Nicht-OECD-Länder)</t>
  </si>
  <si>
    <t xml:space="preserve">    - Kuwait</t>
  </si>
  <si>
    <t xml:space="preserve">    - Oman</t>
  </si>
  <si>
    <t xml:space="preserve">    - Saudi-Arabien</t>
  </si>
  <si>
    <t xml:space="preserve">  EUROPA (OECD-Länder) </t>
  </si>
  <si>
    <t xml:space="preserve">50 000 000 kWh; maximale Abnahme: 10 000 kW; jährliche Inanspruchnahme: 5 000 Stunden  </t>
  </si>
  <si>
    <t xml:space="preserve">(€-Cent/kWh)   </t>
  </si>
  <si>
    <t xml:space="preserve">(€-Cent/kWh)  </t>
  </si>
  <si>
    <t xml:space="preserve">(€-Cent/kWh)     </t>
  </si>
  <si>
    <t>Quelle: Umweltbundesamt</t>
  </si>
  <si>
    <t xml:space="preserve">  Fernwärme</t>
  </si>
  <si>
    <t>ab 2008 Verbrauch: 100.000 GJ &lt; 1.000.000 GJ</t>
  </si>
  <si>
    <t>ab 2008 Verbrauch: 10.000 GJ &lt; 100.000 GJ</t>
  </si>
  <si>
    <t>ab 2008 Verbrauch: 500 MWh &lt; 2.000 MWh</t>
  </si>
  <si>
    <t>ab 2008 Verbrauch: 20.000 MWh &lt; 70.000 MWh</t>
  </si>
  <si>
    <t>Jahresverbrauch 1.200 kWh     /     ab 2008 Verbrauch: 1.000 kWh &lt; 2.500 kWh</t>
  </si>
  <si>
    <t xml:space="preserve">  Jahresverbrauch 3.500 kWh     /     ab 2008 Verbrauch: 2.500 &lt; 5.000 kWh</t>
  </si>
  <si>
    <t xml:space="preserve">    Sonst. Inlandsabsatz</t>
  </si>
  <si>
    <t>Heizwerte der Energieträger und Faktoren für die</t>
  </si>
  <si>
    <t xml:space="preserve">Umrechnung von spezifischen Mengeneinheiten </t>
  </si>
  <si>
    <t xml:space="preserve">  -   Industrie</t>
  </si>
  <si>
    <t>1) inkl. Mittlerer Osten</t>
  </si>
  <si>
    <t xml:space="preserve">  andere Länder</t>
  </si>
  <si>
    <r>
      <t>Bruttostromverbrauch</t>
    </r>
    <r>
      <rPr>
        <b/>
        <vertAlign val="superscript"/>
        <sz val="11"/>
        <rFont val="Times New Roman"/>
        <family val="1"/>
      </rPr>
      <t>1)</t>
    </r>
    <r>
      <rPr>
        <b/>
        <sz val="11"/>
        <rFont val="Times New Roman"/>
        <family val="1"/>
      </rPr>
      <t xml:space="preserve"> - in TWh</t>
    </r>
  </si>
  <si>
    <t>1) Einschließlich Netzverluste und Eigenverbrauch</t>
  </si>
  <si>
    <t>Stromerzeugungskapazitäten, Bruttostromerzeugung</t>
  </si>
  <si>
    <t>und Bruttostromverbrauch</t>
  </si>
  <si>
    <t>Stromerzeugungskapazitäten, Bruttostromerzeugung und Bruttostromverbrauch</t>
  </si>
  <si>
    <t>1) Solarthermie, Geothermie, Wärmepumpen</t>
  </si>
  <si>
    <t xml:space="preserve">  Russland</t>
  </si>
  <si>
    <t xml:space="preserve">  Deutschland </t>
  </si>
  <si>
    <t>Anteil in % an der Gesamtstromerzeugung</t>
  </si>
  <si>
    <r>
      <t>1990</t>
    </r>
    <r>
      <rPr>
        <b/>
        <vertAlign val="superscript"/>
        <sz val="10"/>
        <rFont val="Times New Roman"/>
        <family val="1"/>
      </rPr>
      <t>1)</t>
    </r>
  </si>
  <si>
    <r>
      <t>1991</t>
    </r>
    <r>
      <rPr>
        <b/>
        <vertAlign val="superscript"/>
        <sz val="10"/>
        <rFont val="Times New Roman"/>
        <family val="1"/>
      </rPr>
      <t>1)</t>
    </r>
  </si>
  <si>
    <r>
      <t>1992</t>
    </r>
    <r>
      <rPr>
        <b/>
        <vertAlign val="superscript"/>
        <sz val="10"/>
        <rFont val="Times New Roman"/>
        <family val="1"/>
      </rPr>
      <t>1)</t>
    </r>
  </si>
  <si>
    <t xml:space="preserve">    Ausfuhr   </t>
  </si>
  <si>
    <t xml:space="preserve"> Inlandsgewinnung</t>
  </si>
  <si>
    <t xml:space="preserve"> davon:</t>
  </si>
  <si>
    <t xml:space="preserve"> Inlandsabgabe Endabnehmer</t>
  </si>
  <si>
    <t xml:space="preserve"> Einfuhr</t>
  </si>
  <si>
    <t xml:space="preserve">     Niederlande</t>
  </si>
  <si>
    <t xml:space="preserve">     Norwegen</t>
  </si>
  <si>
    <t xml:space="preserve">     Sonstige </t>
  </si>
  <si>
    <t xml:space="preserve">Energiepreise und Energiekosten </t>
  </si>
  <si>
    <t xml:space="preserve"> Förderung</t>
  </si>
  <si>
    <t xml:space="preserve"> Brikettherstellung</t>
  </si>
  <si>
    <t xml:space="preserve"> Ballastausgleich</t>
  </si>
  <si>
    <t xml:space="preserve"> Inlandsabsatz</t>
  </si>
  <si>
    <t>Einfuhr von Steinkohlen, Steinkohlenkoks</t>
  </si>
  <si>
    <t>Länder</t>
  </si>
  <si>
    <t>Frankreich</t>
  </si>
  <si>
    <t>Belgien/Luxemburg</t>
  </si>
  <si>
    <t>Italien</t>
  </si>
  <si>
    <t>Dänemark</t>
  </si>
  <si>
    <t>Spanien</t>
  </si>
  <si>
    <t>Österreich</t>
  </si>
  <si>
    <t>Schweden</t>
  </si>
  <si>
    <t>Polen</t>
  </si>
  <si>
    <t>Frühere SU</t>
  </si>
  <si>
    <t>Norwegen</t>
  </si>
  <si>
    <t>USA</t>
  </si>
  <si>
    <t>Kolumbien</t>
  </si>
  <si>
    <t>Südafrika</t>
  </si>
  <si>
    <t>Australien</t>
  </si>
  <si>
    <t>VEW/KEM/GKW Weser u.a.</t>
  </si>
  <si>
    <t>Indonesien</t>
  </si>
  <si>
    <t>Venezuela</t>
  </si>
  <si>
    <t>Sonstige Drittländer</t>
  </si>
  <si>
    <t>Drittländer</t>
  </si>
  <si>
    <t>Einfuhr insgesamt</t>
  </si>
  <si>
    <t>Tabelle 18</t>
  </si>
  <si>
    <t>Tabelle 1</t>
  </si>
  <si>
    <t xml:space="preserve">Deutschland </t>
  </si>
  <si>
    <t xml:space="preserve">   Wohnbevölkerung (Mio.)</t>
  </si>
  <si>
    <t xml:space="preserve">   Erwerbstätige im Inland (Mio.)</t>
  </si>
  <si>
    <t xml:space="preserve">   Anzahl der Haushalte (Mio.)</t>
  </si>
  <si>
    <t xml:space="preserve">   Wohnungsbestand (Mio.)</t>
  </si>
  <si>
    <t xml:space="preserve">   Bruttoinlandsprodukt (BIP)</t>
  </si>
  <si>
    <t xml:space="preserve">   Bruttowertschöpfung (BWS) unbereinigt </t>
  </si>
  <si>
    <t xml:space="preserve">   davon Produzierendes Gewerbe</t>
  </si>
  <si>
    <t>1996 *)</t>
  </si>
  <si>
    <t>*) ohne Berücksichtigung der Lagerbestandseffekte</t>
  </si>
  <si>
    <t xml:space="preserve">         - Verarbeitendes Gewerbe</t>
  </si>
  <si>
    <t xml:space="preserve">         - Baugewerbe</t>
  </si>
  <si>
    <t xml:space="preserve">   davon Handel, Gastgewerbe  und Verkehr</t>
  </si>
  <si>
    <t xml:space="preserve">   Diffuse Emissionen aus Brennstoffen</t>
  </si>
  <si>
    <t xml:space="preserve">   - Verkehr</t>
  </si>
  <si>
    <t xml:space="preserve">       - Straßenverkehr</t>
  </si>
  <si>
    <t xml:space="preserve">       - Übriger Verkehr</t>
  </si>
  <si>
    <t>EUROPÄISCHE UNION</t>
  </si>
  <si>
    <t>Bruttostromerzeugung (GWh)</t>
  </si>
  <si>
    <t>Tabelle 2</t>
  </si>
  <si>
    <t xml:space="preserve">  - Gewinnung von Erdöl und Erdgas</t>
  </si>
  <si>
    <t>Quelle: Statistisches Bundesamt</t>
  </si>
  <si>
    <t xml:space="preserve">Heimische Energiegewinnung und Importabhängigkeit </t>
  </si>
  <si>
    <t xml:space="preserve">     Insgesamt</t>
  </si>
  <si>
    <t>MW</t>
  </si>
  <si>
    <t>6) Markenware mit Selbstbedienung</t>
  </si>
  <si>
    <r>
      <t xml:space="preserve">  - Dieselkraftstoff </t>
    </r>
    <r>
      <rPr>
        <vertAlign val="superscript"/>
        <sz val="10"/>
        <rFont val="Times New Roman"/>
        <family val="1"/>
      </rPr>
      <t>6</t>
    </r>
    <r>
      <rPr>
        <vertAlign val="superscript"/>
        <sz val="10"/>
        <color indexed="72"/>
        <rFont val="Times New Roman"/>
        <family val="1"/>
      </rPr>
      <t>)</t>
    </r>
  </si>
  <si>
    <t xml:space="preserve"> Einfuhr aus EU-Ländern 2)</t>
  </si>
  <si>
    <t>2) bis 2003 EU 15, ab 2004 EU 25</t>
  </si>
  <si>
    <t>Summe</t>
  </si>
  <si>
    <t>Energieforschung</t>
  </si>
  <si>
    <t>Internationale Energieforschung</t>
  </si>
  <si>
    <t xml:space="preserve">     Wasserkraft</t>
  </si>
  <si>
    <t xml:space="preserve">     prozentualer Anteil am</t>
  </si>
  <si>
    <t>Erneuerbare Energien</t>
  </si>
  <si>
    <t xml:space="preserve">   Landwirtschaft</t>
  </si>
  <si>
    <t xml:space="preserve">in Mio. t </t>
  </si>
  <si>
    <t xml:space="preserve"> Einsatz in Brikettfabriken</t>
  </si>
  <si>
    <t xml:space="preserve"> Insgesamt</t>
  </si>
  <si>
    <t xml:space="preserve"> - Anteile in % -</t>
  </si>
  <si>
    <t>Leistung</t>
  </si>
  <si>
    <t>MW (brutto)</t>
  </si>
  <si>
    <t>Tabelle 43</t>
  </si>
  <si>
    <t xml:space="preserve">     Müll, Deponiegas</t>
  </si>
  <si>
    <t>AUSGABEN FÜR ENERGIEFORSCHUNG</t>
  </si>
  <si>
    <t xml:space="preserve">  Gesamt nach Gasen</t>
  </si>
  <si>
    <t>1968 - 2005</t>
  </si>
  <si>
    <t xml:space="preserve">  Gesamt ohne Landnutzungsänderung und Forstwirtschaft</t>
  </si>
  <si>
    <r>
      <t xml:space="preserve">  - Demonstrationsmaßnahmen (DG TREN)</t>
    </r>
    <r>
      <rPr>
        <vertAlign val="superscript"/>
        <sz val="10"/>
        <rFont val="Times New Roman"/>
        <family val="1"/>
      </rPr>
      <t xml:space="preserve"> 1)</t>
    </r>
  </si>
  <si>
    <r>
      <t xml:space="preserve">  Deutschland </t>
    </r>
    <r>
      <rPr>
        <b/>
        <vertAlign val="superscript"/>
        <sz val="10"/>
        <rFont val="Times New Roman"/>
        <family val="1"/>
      </rPr>
      <t>3)</t>
    </r>
  </si>
  <si>
    <t>$/b</t>
  </si>
  <si>
    <t xml:space="preserve">  - Rohöl</t>
  </si>
  <si>
    <t xml:space="preserve">  - Steinkohlen</t>
  </si>
  <si>
    <t xml:space="preserve">  Verbraucherpreise:</t>
  </si>
  <si>
    <t xml:space="preserve">  - Heizöl leicht </t>
  </si>
  <si>
    <t xml:space="preserve">  - Erdgas</t>
  </si>
  <si>
    <t>Cent/kWh</t>
  </si>
  <si>
    <t xml:space="preserve">  Preisindizes</t>
  </si>
  <si>
    <t xml:space="preserve">  - Lebenshaltung </t>
  </si>
  <si>
    <t>Bruttoproduktionswert (BPW)</t>
  </si>
  <si>
    <t>Energiekosten</t>
  </si>
  <si>
    <t>Wirtschaftsgliederung</t>
  </si>
  <si>
    <t>(Anteil am BPW in %)</t>
  </si>
  <si>
    <t>Verarbeitendes Gewerbe</t>
  </si>
  <si>
    <t>Tabelle 40</t>
  </si>
  <si>
    <t xml:space="preserve">  WELT  </t>
  </si>
  <si>
    <t xml:space="preserve">  NAHER OSTEN</t>
  </si>
  <si>
    <t xml:space="preserve">    - Saudi-Arabien 1)</t>
  </si>
  <si>
    <t xml:space="preserve">    - Iran</t>
  </si>
  <si>
    <t xml:space="preserve">    - Irak</t>
  </si>
  <si>
    <t xml:space="preserve">    - Kuwait 1)</t>
  </si>
  <si>
    <t xml:space="preserve">    - Ver. Arab. Emirate</t>
  </si>
  <si>
    <t xml:space="preserve">    - Syrien</t>
  </si>
  <si>
    <t xml:space="preserve">  AFRIKA</t>
  </si>
  <si>
    <t xml:space="preserve">    - Libyen</t>
  </si>
  <si>
    <t xml:space="preserve">    - Nigeria</t>
  </si>
  <si>
    <t xml:space="preserve">    - Algerien</t>
  </si>
  <si>
    <t xml:space="preserve">  NORDAMERIKA</t>
  </si>
  <si>
    <t xml:space="preserve">    - USA</t>
  </si>
  <si>
    <t xml:space="preserve">    - Mexiko</t>
  </si>
  <si>
    <t xml:space="preserve">  SÜDAMERIKA</t>
  </si>
  <si>
    <t xml:space="preserve">    - Venezuela</t>
  </si>
  <si>
    <t xml:space="preserve">    - China</t>
  </si>
  <si>
    <t xml:space="preserve">  GUS</t>
  </si>
  <si>
    <t xml:space="preserve">    - Russland</t>
  </si>
  <si>
    <t xml:space="preserve">    - Kasachstan</t>
  </si>
  <si>
    <t xml:space="preserve">    - Aserbaidschan</t>
  </si>
  <si>
    <t xml:space="preserve">  EUROPA/ohne GUS</t>
  </si>
  <si>
    <t xml:space="preserve">    - Norwegen</t>
  </si>
  <si>
    <t xml:space="preserve">    - Großbritannien</t>
  </si>
  <si>
    <t xml:space="preserve">    - Deutschland</t>
  </si>
  <si>
    <t xml:space="preserve">    - Thailand</t>
  </si>
  <si>
    <t xml:space="preserve">    - Österreich</t>
  </si>
  <si>
    <t xml:space="preserve">    - Belgien</t>
  </si>
  <si>
    <t xml:space="preserve">    - Dänemark</t>
  </si>
  <si>
    <t xml:space="preserve">    - Finnland</t>
  </si>
  <si>
    <t xml:space="preserve">    - Griechenland</t>
  </si>
  <si>
    <t xml:space="preserve">    - Schweden</t>
  </si>
  <si>
    <t xml:space="preserve">    - Schweiz</t>
  </si>
  <si>
    <t xml:space="preserve">    - Türkei</t>
  </si>
  <si>
    <t xml:space="preserve">    - Süd-Korea</t>
  </si>
  <si>
    <t>Erläuterung: H. v. = Herstellung von</t>
  </si>
  <si>
    <t>1970 - 1974</t>
  </si>
  <si>
    <t>1973 - 1975</t>
  </si>
  <si>
    <t>1) einschließlich der Anteile aus der Neutralen Zone</t>
  </si>
  <si>
    <t>1960 - 1991</t>
  </si>
  <si>
    <t>Gesamte Energiekosten</t>
  </si>
  <si>
    <t xml:space="preserve">  OECD-AMERIKA</t>
  </si>
  <si>
    <t xml:space="preserve">  EUROPA (Nicht-OECD-Länder ohne Eurasien)</t>
  </si>
  <si>
    <t xml:space="preserve">  Mittlerer Osten</t>
  </si>
  <si>
    <t xml:space="preserve">   - Süd-Korea</t>
  </si>
  <si>
    <t>2) ohne Mittlerer Osten</t>
  </si>
  <si>
    <t xml:space="preserve"> OECD-AMERIKA</t>
  </si>
  <si>
    <t>Nachrichtlich: Lieferung an internationale Seeschiffe</t>
  </si>
  <si>
    <t xml:space="preserve">  2) inkl. Fotovoltaik</t>
  </si>
  <si>
    <t>Prozesskälte</t>
  </si>
  <si>
    <t>an den Konsumausgaben privater Haushalte</t>
  </si>
  <si>
    <t xml:space="preserve"> Eisenschaffende Industrie</t>
  </si>
  <si>
    <t>Niederaichbach</t>
  </si>
  <si>
    <t>2 000 000 kWh; maximale Abnahme: 500 kW; jährliche Inanspruchnahme: 4 000 Stunden</t>
  </si>
  <si>
    <t xml:space="preserve">  Asien (Nicht-OECD-Länder) ohne China</t>
  </si>
  <si>
    <t xml:space="preserve">  Europa (Nicht-OECD-Länder)</t>
  </si>
  <si>
    <t xml:space="preserve"> Usbekistan</t>
  </si>
  <si>
    <r>
      <t xml:space="preserve">  EUROPA (Nicht-OECD-Länder) </t>
    </r>
    <r>
      <rPr>
        <b/>
        <vertAlign val="superscript"/>
        <sz val="10"/>
        <rFont val="Times New Roman"/>
        <family val="1"/>
      </rPr>
      <t>4)</t>
    </r>
  </si>
  <si>
    <t>4) inkl. Eurasien</t>
  </si>
  <si>
    <r>
      <t xml:space="preserve">  Frühere SU </t>
    </r>
    <r>
      <rPr>
        <b/>
        <vertAlign val="superscript"/>
        <sz val="10"/>
        <rFont val="Times New Roman"/>
        <family val="1"/>
      </rPr>
      <t>2)</t>
    </r>
  </si>
  <si>
    <t>2) ab 1990 Russische Föderation</t>
  </si>
  <si>
    <t>Energiekosten ohne Kraftstoffe</t>
  </si>
  <si>
    <t>Ausgaben für Energie ohne Kraftstoffe</t>
  </si>
  <si>
    <t xml:space="preserve">Ausgaben für Energie insgesamt </t>
  </si>
  <si>
    <t>Ländern und Regionen</t>
  </si>
  <si>
    <t xml:space="preserve"> in Exajoule</t>
  </si>
  <si>
    <t xml:space="preserve"> in Mio. t</t>
  </si>
  <si>
    <t>Erzeugung von Elektrizität</t>
  </si>
  <si>
    <t xml:space="preserve">  1) Erdgas, Erdölgas, Grubengas und andere Gase</t>
  </si>
  <si>
    <r>
      <t xml:space="preserve">   Sonstige </t>
    </r>
    <r>
      <rPr>
        <vertAlign val="superscript"/>
        <sz val="10"/>
        <rFont val="Times New Roman"/>
        <family val="1"/>
      </rPr>
      <t>4)</t>
    </r>
  </si>
  <si>
    <t>4) Sonstige Energieträger u. a. Grubengas, nichterneuerbarer Müll</t>
  </si>
  <si>
    <t>1) umfasst Japan, Süd-Korea, Australien, Neuseeland</t>
  </si>
  <si>
    <t>2) umfasst Japan, Süd-Korea, Australien, Neuseeland</t>
  </si>
  <si>
    <t>Erdöl-Vorräte (sicher gewinnbar)</t>
  </si>
  <si>
    <t>Erdgas-Vorräte (sicher gewinnbar)</t>
  </si>
  <si>
    <r>
      <t>in Mrd. m</t>
    </r>
    <r>
      <rPr>
        <b/>
        <vertAlign val="superscript"/>
        <sz val="10"/>
        <rFont val="Times New Roman"/>
        <family val="1"/>
      </rPr>
      <t>3</t>
    </r>
  </si>
  <si>
    <t>Finnland</t>
  </si>
  <si>
    <t xml:space="preserve">     Klärgas einschl. Biogas</t>
  </si>
  <si>
    <t>Nukleare Energieforschung (EURATOM)</t>
  </si>
  <si>
    <t>GWh</t>
  </si>
  <si>
    <t>Biomasse</t>
  </si>
  <si>
    <t>MWp</t>
  </si>
  <si>
    <t>1000 m²</t>
  </si>
  <si>
    <t>Raumwärme</t>
  </si>
  <si>
    <t>Warmwasser</t>
  </si>
  <si>
    <t>sonstige Prozesswärme</t>
  </si>
  <si>
    <t>mechanische Energie</t>
  </si>
  <si>
    <t>Beleuchtung</t>
  </si>
  <si>
    <t xml:space="preserve"> - davon Öl</t>
  </si>
  <si>
    <t xml:space="preserve"> - davon Gas</t>
  </si>
  <si>
    <t xml:space="preserve"> - davon Strom</t>
  </si>
  <si>
    <t xml:space="preserve"> - davon Fernwärme</t>
  </si>
  <si>
    <t xml:space="preserve"> - davon Kohle</t>
  </si>
  <si>
    <t xml:space="preserve"> - davon Sonstige</t>
  </si>
  <si>
    <t>Wärmeerzeugung gesamt in GWh</t>
  </si>
  <si>
    <t>Stromerzeugung gesamt in GWh</t>
  </si>
  <si>
    <t>3) inkl. Fotovoltaik</t>
  </si>
  <si>
    <t>Quellen: Arbeitsgemeinschaft Energiebilanzen, Arbeitsgruppe Erneuerbare Energien - Statistik</t>
  </si>
  <si>
    <t xml:space="preserve">  OPEC-Einfuhr</t>
  </si>
  <si>
    <t>Mio. t SKE</t>
  </si>
  <si>
    <t>Mrd. kcal</t>
  </si>
  <si>
    <t xml:space="preserve">  1 Petajoule (PJ)</t>
  </si>
  <si>
    <t xml:space="preserve">  1 Mio. t  Steinkohleeinheit (SKE)</t>
  </si>
  <si>
    <t xml:space="preserve">  1 Mio. t Rohöleinheit (RÖE)</t>
  </si>
  <si>
    <t>Tabelle 28</t>
  </si>
  <si>
    <t>Energiekosten aller privaten Haushalte in Mio. Euro</t>
  </si>
  <si>
    <t>Jährliche Ausgaben für Energie pro Haushalt in Euro</t>
  </si>
  <si>
    <t xml:space="preserve">  ASIEN/OZEANIEN</t>
  </si>
  <si>
    <t>jährliche Ausgaben für Wärme pro m² Wohnfläche in Euro</t>
  </si>
  <si>
    <t>Tabelle 24</t>
  </si>
  <si>
    <t xml:space="preserve">Leistung </t>
  </si>
  <si>
    <t xml:space="preserve"> MW (brutto)</t>
  </si>
  <si>
    <t>BAG</t>
  </si>
  <si>
    <t>VEW</t>
  </si>
  <si>
    <t>RWE/BAG</t>
  </si>
  <si>
    <t>BW</t>
  </si>
  <si>
    <t>AVR GmbH + 16 EVU</t>
  </si>
  <si>
    <t>Energiewerke Nord GmbH</t>
  </si>
  <si>
    <t>Kernforschungszentrum Karlsruhe</t>
  </si>
  <si>
    <t>PreussenElektra</t>
  </si>
  <si>
    <t>Monatliche Ausgaben für Energie pro Haushalt in Euro</t>
  </si>
  <si>
    <t>Private Konsumausgaben aller Haushalte in Mrd. Euro</t>
  </si>
  <si>
    <t>Anteil aller Ausgaben privater Haushalte für Energie an      gesamten privaten Konsumausgaben in %</t>
  </si>
  <si>
    <t>1) alte Bundesländer</t>
  </si>
  <si>
    <t>Internationaler Preisvergleich</t>
  </si>
  <si>
    <t>Erdgas für Industrie</t>
  </si>
  <si>
    <t>Tabelle 7a</t>
  </si>
  <si>
    <t>Belgien</t>
  </si>
  <si>
    <t>Bulgarien</t>
  </si>
  <si>
    <t>Lettland</t>
  </si>
  <si>
    <t>Litauen</t>
  </si>
  <si>
    <t>Luxemburg</t>
  </si>
  <si>
    <t>Ungarn</t>
  </si>
  <si>
    <t>Rumänien</t>
  </si>
  <si>
    <t>Slowenien</t>
  </si>
  <si>
    <t>Nichterneuerbare Abfälle, Abwärme u.a.</t>
  </si>
  <si>
    <t>Sonstige erneuerbare Energien</t>
  </si>
  <si>
    <r>
      <t>Biomasse und erneuerbare Abfälle</t>
    </r>
    <r>
      <rPr>
        <vertAlign val="superscript"/>
        <sz val="10"/>
        <rFont val="Arial"/>
        <family val="2"/>
      </rPr>
      <t>3)</t>
    </r>
  </si>
  <si>
    <t>1. energiebedingt</t>
  </si>
  <si>
    <t>A. Verbrennung fossiler Brennstoffe</t>
  </si>
  <si>
    <t>B. Diffuse Emissionen aus Brennstoffen</t>
  </si>
  <si>
    <t>2.   Industrieprozesse</t>
  </si>
  <si>
    <t>3.   Lösemittel</t>
  </si>
  <si>
    <t>4.   Landnutzungsänderung und Forstwirtschaft</t>
  </si>
  <si>
    <t>*) Stand: 17. März 2011</t>
  </si>
  <si>
    <t xml:space="preserve">3) Von 1995 bis 1999 Müll und sonst. Biomasse; ab 2000 Biomasse und erneuerbare Abfälle, nichterneuerbare Abfälle, Abwärme u.a. </t>
  </si>
  <si>
    <t>2) Windkraft ab 1995 einschl. Photovoltaik</t>
  </si>
  <si>
    <t>Slowakei</t>
  </si>
  <si>
    <t>Quelle: EUROSTAT</t>
  </si>
  <si>
    <t>(auf Jahresbasis errechnete Mittelwerte)</t>
  </si>
  <si>
    <t>Elektrizität für Industrie</t>
  </si>
  <si>
    <t>Tabelle 29 a</t>
  </si>
  <si>
    <t>Estland</t>
  </si>
  <si>
    <t>Griechenland</t>
  </si>
  <si>
    <t>Erdgas für Haushalte</t>
  </si>
  <si>
    <t>Elektrizität für Haushalte</t>
  </si>
  <si>
    <t>Tabelle 30 a</t>
  </si>
  <si>
    <t xml:space="preserve">Luxemburg </t>
  </si>
  <si>
    <t xml:space="preserve"> für Heizöl, Benzin- und Dieselkraftstoff</t>
  </si>
  <si>
    <t>Tabelle 30 b</t>
  </si>
  <si>
    <t>Bunkeröle des internat. Schiffs- und Flugverkehrs</t>
  </si>
  <si>
    <r>
      <t xml:space="preserve">  WELT </t>
    </r>
    <r>
      <rPr>
        <b/>
        <vertAlign val="superscript"/>
        <sz val="10"/>
        <rFont val="Times New Roman"/>
        <family val="1"/>
      </rPr>
      <t>1)</t>
    </r>
  </si>
  <si>
    <t>1) inklusive Bunkeröle</t>
  </si>
  <si>
    <r>
      <t xml:space="preserve">  ASIEN (Nicht-OECD-Länder) </t>
    </r>
    <r>
      <rPr>
        <b/>
        <vertAlign val="superscript"/>
        <sz val="10"/>
        <rFont val="Times New Roman"/>
        <family val="1"/>
      </rPr>
      <t>2)</t>
    </r>
  </si>
  <si>
    <r>
      <t xml:space="preserve">  PAZIFIK (OECD-Länder) </t>
    </r>
    <r>
      <rPr>
        <b/>
        <vertAlign val="superscript"/>
        <sz val="10"/>
        <rFont val="Times New Roman"/>
        <family val="1"/>
      </rPr>
      <t>3)</t>
    </r>
  </si>
  <si>
    <t>3) umfasst Japan, Süd-Korea, Australien, Neuseeland</t>
  </si>
  <si>
    <t>Bleifrei Superbenzin 95 (in € je Liter)</t>
  </si>
  <si>
    <t>Dieselkraftstoff (in € je Liter)</t>
  </si>
  <si>
    <t>Tschechische Rep.</t>
  </si>
  <si>
    <t xml:space="preserve">  1 Mrd. Kilokalorien (kcal)</t>
  </si>
  <si>
    <t>Tabelle 23</t>
  </si>
  <si>
    <t>Einheit</t>
  </si>
  <si>
    <t xml:space="preserve"> Brennstoffeinsatz in Heiz-</t>
  </si>
  <si>
    <t xml:space="preserve">  -   Steinkohlen</t>
  </si>
  <si>
    <t xml:space="preserve">  -   Braunkohlen</t>
  </si>
  <si>
    <t xml:space="preserve">  -   Gase</t>
  </si>
  <si>
    <t xml:space="preserve">  -   Kernenergie</t>
  </si>
  <si>
    <t>gesamt</t>
  </si>
  <si>
    <t>Tschechische Republik</t>
  </si>
  <si>
    <t>China</t>
  </si>
  <si>
    <t>Status</t>
  </si>
  <si>
    <t>vollständig beseitigt</t>
  </si>
  <si>
    <t>Sicherer Einschluss</t>
  </si>
  <si>
    <t>Rückbau</t>
  </si>
  <si>
    <r>
      <t>1)</t>
    </r>
    <r>
      <rPr>
        <sz val="9"/>
        <rFont val="Arial"/>
        <family val="2"/>
      </rPr>
      <t xml:space="preserve"> ohne land- und forstwirtschaftlichen Verkehr</t>
    </r>
  </si>
  <si>
    <t xml:space="preserve">€-Cent/kWh - inkl. aller Steuern                           </t>
  </si>
  <si>
    <t xml:space="preserve">Cent/kWh - inkl. aller Steuern                           </t>
  </si>
  <si>
    <r>
      <t>2)</t>
    </r>
    <r>
      <rPr>
        <sz val="9"/>
        <rFont val="Arial"/>
        <family val="2"/>
      </rPr>
      <t xml:space="preserve"> mit land- und forstwirtschaftlichem Verkehr sowie Militär</t>
    </r>
  </si>
  <si>
    <r>
      <t xml:space="preserve">Verkehr </t>
    </r>
    <r>
      <rPr>
        <vertAlign val="superscript"/>
        <sz val="10"/>
        <rFont val="Times New Roman"/>
        <family val="1"/>
      </rPr>
      <t>1)</t>
    </r>
  </si>
  <si>
    <r>
      <t xml:space="preserve">Haushalte und Kleinverbraucher </t>
    </r>
    <r>
      <rPr>
        <vertAlign val="superscript"/>
        <sz val="10"/>
        <rFont val="Times New Roman"/>
        <family val="1"/>
      </rPr>
      <t>2)</t>
    </r>
  </si>
  <si>
    <t>Portugal</t>
  </si>
  <si>
    <t xml:space="preserve">  ASIEN (Nicht-OECD-Länder) ohne China</t>
  </si>
  <si>
    <t xml:space="preserve">  CHINA</t>
  </si>
  <si>
    <t xml:space="preserve">  MITTLERER OSTEN</t>
  </si>
  <si>
    <t xml:space="preserve">  EUROPA (OECD - Länder)</t>
  </si>
  <si>
    <t xml:space="preserve">  EUROPA  (Nicht-OECD-Länder)</t>
  </si>
  <si>
    <r>
      <t xml:space="preserve">  PAZIFIK (OECD-Länder) </t>
    </r>
    <r>
      <rPr>
        <b/>
        <vertAlign val="superscript"/>
        <sz val="10"/>
        <rFont val="Times New Roman"/>
        <family val="1"/>
      </rPr>
      <t>1)</t>
    </r>
  </si>
  <si>
    <t>Biogener Anteil des Abfalls*)</t>
  </si>
  <si>
    <t xml:space="preserve">  OECD-Länder gesamt</t>
  </si>
  <si>
    <t>Hinweis: Differenzen zu den Angaben für Deutschland in vorangegangener Tabelle aufgrund unterschiedlicher Berechnungsverfahren</t>
  </si>
  <si>
    <t>Rohöleinfuhr nach Herkunftsgebieten</t>
  </si>
  <si>
    <t xml:space="preserve">  -   Mineralöl</t>
  </si>
  <si>
    <t xml:space="preserve">  Land</t>
  </si>
  <si>
    <t xml:space="preserve">  Kanada</t>
  </si>
  <si>
    <t xml:space="preserve"> - davon Vorräte aus Öl</t>
  </si>
  <si>
    <t xml:space="preserve"> kraftwerken u. Fernheizwerken (PJ)</t>
  </si>
  <si>
    <t xml:space="preserve"> ---</t>
  </si>
  <si>
    <t xml:space="preserve">  Frankreich</t>
  </si>
  <si>
    <t xml:space="preserve">  Japan</t>
  </si>
  <si>
    <t xml:space="preserve">  Niederlande</t>
  </si>
  <si>
    <t xml:space="preserve"> - Normalbenzin</t>
  </si>
  <si>
    <t xml:space="preserve">   - Australien</t>
  </si>
  <si>
    <t xml:space="preserve">   - Naher Osten</t>
  </si>
  <si>
    <t xml:space="preserve">   - Bahrain</t>
  </si>
  <si>
    <t xml:space="preserve">  Ungarn</t>
  </si>
  <si>
    <t xml:space="preserve">   Personenverkehr in Mrd. Pers.-km</t>
  </si>
  <si>
    <t xml:space="preserve">   Ho ist bei Erdgas etwa 10 Prozent höher als hu</t>
  </si>
  <si>
    <t xml:space="preserve"> Endenergieverbrauch</t>
  </si>
  <si>
    <t xml:space="preserve">      Index (1995=100)</t>
  </si>
  <si>
    <t xml:space="preserve"> Flüssiggas</t>
  </si>
  <si>
    <t xml:space="preserve">    Herstellung</t>
  </si>
  <si>
    <t xml:space="preserve">     - Chemie</t>
  </si>
  <si>
    <t xml:space="preserve"> Einfuhr aus nicht ermittelbaren Ländern</t>
  </si>
  <si>
    <t>Windkraft</t>
  </si>
  <si>
    <t xml:space="preserve">  Spanien</t>
  </si>
  <si>
    <t xml:space="preserve">  Schweden</t>
  </si>
  <si>
    <t xml:space="preserve">  Schweiz</t>
  </si>
  <si>
    <t xml:space="preserve">  USA</t>
  </si>
  <si>
    <t>Bund</t>
  </si>
  <si>
    <t xml:space="preserve">    Bestandsveränderungen  1)</t>
  </si>
  <si>
    <t xml:space="preserve">    Hausbrand und Kleinverbraucher</t>
  </si>
  <si>
    <t>in € je Kopf</t>
  </si>
  <si>
    <t>und Steinkohlenbriketts</t>
  </si>
  <si>
    <t xml:space="preserve">     Photovoltaik</t>
  </si>
  <si>
    <t xml:space="preserve">4. Internationale Konvention: Wenn nicht zu tatsächlichen, durchschnittlichen Wärmeinhalten umgerechnet wird, </t>
  </si>
  <si>
    <t>in TWh</t>
  </si>
  <si>
    <t>1) Abweichungen in der Summe durch statistische Differenzen</t>
  </si>
  <si>
    <t>2) einschließlich der Anteile aus der Neutralen Zone</t>
  </si>
  <si>
    <t>Naturgasförderung</t>
  </si>
  <si>
    <t>Tabelle 32</t>
  </si>
  <si>
    <t xml:space="preserve">     - davon 1 Person-Haushalte (Mio.)</t>
  </si>
  <si>
    <t xml:space="preserve">     - davon 2-3 Personen-Haushalte (Mio.)</t>
  </si>
  <si>
    <t xml:space="preserve">     - davon 4 Pers. u. mehr Haushalte (Mio.)</t>
  </si>
  <si>
    <t xml:space="preserve">     - davon Ottomotoren</t>
  </si>
  <si>
    <t xml:space="preserve">     - davon Dieselmotoren</t>
  </si>
  <si>
    <r>
      <t xml:space="preserve">     - bis 1.399 cm</t>
    </r>
    <r>
      <rPr>
        <vertAlign val="superscript"/>
        <sz val="10"/>
        <rFont val="Times New Roman"/>
        <family val="1"/>
      </rPr>
      <t>3</t>
    </r>
  </si>
  <si>
    <r>
      <t xml:space="preserve">     - 1.400 u. mehr cm</t>
    </r>
    <r>
      <rPr>
        <vertAlign val="superscript"/>
        <sz val="10"/>
        <rFont val="Times New Roman"/>
        <family val="1"/>
      </rPr>
      <t>3</t>
    </r>
  </si>
  <si>
    <t xml:space="preserve">        - Eisenbahnen</t>
  </si>
  <si>
    <t xml:space="preserve">        - öffentl. Straßenpersonenverkehr</t>
  </si>
  <si>
    <t xml:space="preserve">        - Luftverkehr</t>
  </si>
  <si>
    <t xml:space="preserve">        - motorisierter Individualverkehr</t>
  </si>
  <si>
    <r>
      <t xml:space="preserve">      </t>
    </r>
    <r>
      <rPr>
        <b/>
        <sz val="10"/>
        <rFont val="Times New Roman"/>
        <family val="1"/>
      </rPr>
      <t>Güterverkehr in Mrd. tkm</t>
    </r>
  </si>
  <si>
    <t xml:space="preserve">        - Binnenschifffahrt</t>
  </si>
  <si>
    <t xml:space="preserve">        - Straßengüterverkehr</t>
  </si>
  <si>
    <t xml:space="preserve">        - Rohrleitungen</t>
  </si>
  <si>
    <t xml:space="preserve">  EINFUHR GESAMT</t>
  </si>
  <si>
    <t xml:space="preserve">  Sonstige Länder</t>
  </si>
  <si>
    <t xml:space="preserve">  MINERALÖLPRODUKTE</t>
  </si>
  <si>
    <t xml:space="preserve">  INLANDSABSATZ</t>
  </si>
  <si>
    <r>
      <t xml:space="preserve">  Gesamt </t>
    </r>
    <r>
      <rPr>
        <b/>
        <vertAlign val="superscript"/>
        <sz val="10"/>
        <rFont val="Times New Roman"/>
        <family val="1"/>
      </rPr>
      <t>2)</t>
    </r>
  </si>
  <si>
    <t xml:space="preserve">  - Braunkohlenbergbau und -veredelung</t>
  </si>
  <si>
    <t xml:space="preserve">  - Steinkohlenbergbau und -veredelung</t>
  </si>
  <si>
    <t>1) für die internationale Seeschifffahrt</t>
  </si>
  <si>
    <t>2) einschließlich Doppelzählungen aus Recycling</t>
  </si>
  <si>
    <t>3) einschließlich anderer schwerer Rückstände ab 1998</t>
  </si>
  <si>
    <t>4) einschließlich Flugbenzin</t>
  </si>
  <si>
    <t xml:space="preserve">Anteil der Kernenergie an der Stromerzeugung </t>
  </si>
  <si>
    <t>Tabelle 39</t>
  </si>
  <si>
    <t>Tabelle 7</t>
  </si>
  <si>
    <t>in PJ</t>
  </si>
  <si>
    <t>Gesamt</t>
  </si>
  <si>
    <t>Anteil am Endenergieverbrauch des jeweiligen Sektors</t>
  </si>
  <si>
    <t>1) Kraftstoffe und übrige Mineralölprodukte</t>
  </si>
  <si>
    <t>2) Flüssiggas, Raffineriegas, Kokereigas, Gichtgas und Naturgase</t>
  </si>
  <si>
    <t>Energiegewinnung und Energieverbrauch</t>
  </si>
  <si>
    <t>Energiekosten im Verarbeitenden Gewerbe sowie im Sektor Bergbau und Gewinnung</t>
  </si>
  <si>
    <t xml:space="preserve">3) Brennholz, Brenntorf, Klärschlamm und Müll </t>
  </si>
  <si>
    <t>Tabelle 34</t>
  </si>
  <si>
    <t>Anzahl</t>
  </si>
  <si>
    <t xml:space="preserve">  China</t>
  </si>
  <si>
    <t>Sonstige EU</t>
  </si>
  <si>
    <t>Welturanerzeugung</t>
  </si>
  <si>
    <t>in Tonnen Uran</t>
  </si>
  <si>
    <t xml:space="preserve">  Australien</t>
  </si>
  <si>
    <t xml:space="preserve">  Gabun</t>
  </si>
  <si>
    <t xml:space="preserve">  Niger</t>
  </si>
  <si>
    <t xml:space="preserve">  Südafrika</t>
  </si>
  <si>
    <t xml:space="preserve">  Kasachstan</t>
  </si>
  <si>
    <t>Entwicklung der Erzeugung (GWh) und installierten Leistung der Wärmegewinnungsanlagen aus erneuerbaren Energien</t>
  </si>
  <si>
    <t>Tabelle 20</t>
  </si>
  <si>
    <t>Tabelle 42</t>
  </si>
  <si>
    <t xml:space="preserve">  - Briketts</t>
  </si>
  <si>
    <t>bauwürdige, ausbringbare Reserven</t>
  </si>
  <si>
    <t>Anzahl der Betriebe und Beschäftigte im Energiesektor</t>
  </si>
  <si>
    <t xml:space="preserve">  - Fernwärmeversorgung *</t>
  </si>
  <si>
    <t xml:space="preserve">  - Gasversorgung *</t>
  </si>
  <si>
    <t xml:space="preserve">  - Elektrizitätsversorgung *</t>
  </si>
  <si>
    <t>Fachliche Betriebsteile der Energieversorgung (Anzahl)</t>
  </si>
  <si>
    <t>Anteil erneuerbarer Energien am Primärenergieverbrauch</t>
  </si>
  <si>
    <t>in %</t>
  </si>
  <si>
    <t xml:space="preserve">    - Island</t>
  </si>
  <si>
    <t xml:space="preserve">    - Neuseeland</t>
  </si>
  <si>
    <t>*) nach fachlichen Betriebsteilen</t>
  </si>
  <si>
    <t xml:space="preserve">   GUS</t>
  </si>
  <si>
    <t xml:space="preserve">  AUSTRALIEN</t>
  </si>
  <si>
    <r>
      <t xml:space="preserve">  - Verbreitung von Energietechnologien </t>
    </r>
    <r>
      <rPr>
        <vertAlign val="superscript"/>
        <sz val="10"/>
        <rFont val="Times New Roman"/>
        <family val="1"/>
      </rPr>
      <t>**)</t>
    </r>
  </si>
  <si>
    <r>
      <t xml:space="preserve">  - Verbreitung von Energietechnologien</t>
    </r>
    <r>
      <rPr>
        <vertAlign val="superscript"/>
        <sz val="10"/>
        <rFont val="Times New Roman"/>
        <family val="1"/>
      </rPr>
      <t xml:space="preserve"> **)</t>
    </r>
  </si>
  <si>
    <t xml:space="preserve">  Tschechische Republik</t>
  </si>
  <si>
    <t>1) geschätzte Werte</t>
  </si>
  <si>
    <t xml:space="preserve">  Gesamt</t>
  </si>
  <si>
    <t>1) einschließlich Flugbenzin</t>
  </si>
  <si>
    <t>2) einschließlich Halbfertigerzeugnisse</t>
  </si>
  <si>
    <t>1) einschließlich statistischer Differenzen</t>
  </si>
  <si>
    <t>in Mt</t>
  </si>
  <si>
    <t>Biblis A / Rhein</t>
  </si>
  <si>
    <t>KKB Brunsbüttel / Elbe</t>
  </si>
  <si>
    <r>
      <t xml:space="preserve">GKN 1 Neckarwestheim / Neckar </t>
    </r>
    <r>
      <rPr>
        <vertAlign val="superscript"/>
        <sz val="10"/>
        <rFont val="Times New Roman"/>
        <family val="1"/>
      </rPr>
      <t xml:space="preserve"> 1) </t>
    </r>
  </si>
  <si>
    <t>Biblis B / Rhein</t>
  </si>
  <si>
    <t>KKI 1 Isar / Isar</t>
  </si>
  <si>
    <t xml:space="preserve"> - Superbenzin</t>
  </si>
  <si>
    <t xml:space="preserve">KKP Philippsburg 1 / Rhein </t>
  </si>
  <si>
    <t>KKK Krümmel / Elbe</t>
  </si>
  <si>
    <t>KRB Gundremmingen B / Donau</t>
  </si>
  <si>
    <t>KRB Gundremmingen C / Donau</t>
  </si>
  <si>
    <t>KWG Grohnde / Weser</t>
  </si>
  <si>
    <t>KKP Philippsburg 2/ Rhein</t>
  </si>
  <si>
    <t>Endenergieverbrauch nach Anwendungsbereichen I</t>
  </si>
  <si>
    <t>Endenergieverbrauch nach Anwendungsbereichen II</t>
  </si>
  <si>
    <t>KBR Brokdorf / Elbe</t>
  </si>
  <si>
    <t>KKI 2 Isar / Isar</t>
  </si>
  <si>
    <t>KKE Emsland / Dortmund-Ems-Kanal</t>
  </si>
  <si>
    <r>
      <t xml:space="preserve">GKN 2 Neckarwestheim / Neckar </t>
    </r>
    <r>
      <rPr>
        <vertAlign val="superscript"/>
        <sz val="10"/>
        <rFont val="Times New Roman"/>
        <family val="1"/>
      </rPr>
      <t>2)</t>
    </r>
  </si>
  <si>
    <t xml:space="preserve">Großwelzheim          </t>
  </si>
  <si>
    <t>EEV je Einwohner</t>
  </si>
  <si>
    <t>Bruttostromverbrauch je Einwohner</t>
  </si>
  <si>
    <t>Tabelle 22</t>
  </si>
  <si>
    <t>Bruttostromerzeugungskapazitäten ( Stand jeweils am Ende des Jahres ) - in GW</t>
  </si>
  <si>
    <t xml:space="preserve">  Steinkohlen einschl. Mischfeuerung</t>
  </si>
  <si>
    <t xml:space="preserve">  Braunkohlen</t>
  </si>
  <si>
    <t xml:space="preserve">  Heizöl</t>
  </si>
  <si>
    <t xml:space="preserve">  Gase</t>
  </si>
  <si>
    <t xml:space="preserve">  Kernenergie</t>
  </si>
  <si>
    <t xml:space="preserve">  Wasser</t>
  </si>
  <si>
    <t>Tschechien</t>
  </si>
  <si>
    <t>Leichtes Heizöl - Lieferungen frei Haus (in € je 1000 Liter)</t>
  </si>
  <si>
    <t>1) ab 1998: Kapazität aus gesamten Windkraftanlagen gemäß AGEE-Stat</t>
  </si>
  <si>
    <t>2) bis 1997 einschließlich Windkraftanlagen der öffentlichen Versorgungsunternehmen</t>
  </si>
  <si>
    <t>3) bis 1997 einschließlich Windkraftanlagen öffentlicher Versorgungsunternehmen, ab 1998 einschließlich aller Windkraftanlagen</t>
  </si>
  <si>
    <t>4) Kapazität aus gesamten Windkraftanlagen gemäß AGEE-Stat</t>
  </si>
  <si>
    <t>Bruttostromerzeugung nach Energieträgern - in TWh</t>
  </si>
  <si>
    <t xml:space="preserve">  Steinkohlen</t>
  </si>
  <si>
    <t xml:space="preserve">  Mineralöl</t>
  </si>
  <si>
    <t xml:space="preserve">  Erdgas</t>
  </si>
  <si>
    <t xml:space="preserve">  Wasserkraft</t>
  </si>
  <si>
    <t xml:space="preserve">  Insgesamt</t>
  </si>
  <si>
    <t xml:space="preserve">Hinweis: Differenzen zu den Werten auf den vorangehenden Seiten aufgrund unterschiedlicher Datenquellen, Erhebungszeiten und Erhebungsumfänge </t>
  </si>
  <si>
    <t xml:space="preserve">  Photovoltaik</t>
  </si>
  <si>
    <t>Quelle: Arbeitsgemeinschaft Energiebilanzen</t>
  </si>
  <si>
    <r>
      <t xml:space="preserve">  Wind </t>
    </r>
    <r>
      <rPr>
        <vertAlign val="superscript"/>
        <sz val="10"/>
        <rFont val="Times New Roman"/>
        <family val="1"/>
      </rPr>
      <t>1)</t>
    </r>
  </si>
  <si>
    <r>
      <t xml:space="preserve">  Sonstige </t>
    </r>
    <r>
      <rPr>
        <vertAlign val="superscript"/>
        <sz val="10"/>
        <rFont val="Times New Roman"/>
        <family val="1"/>
      </rPr>
      <t>2)</t>
    </r>
  </si>
  <si>
    <r>
      <t xml:space="preserve">  Insgesamt </t>
    </r>
    <r>
      <rPr>
        <b/>
        <vertAlign val="superscript"/>
        <sz val="10"/>
        <rFont val="Times New Roman"/>
        <family val="1"/>
      </rPr>
      <t>3)</t>
    </r>
  </si>
  <si>
    <r>
      <t xml:space="preserve">  nachrichtlich:  Wind </t>
    </r>
    <r>
      <rPr>
        <i/>
        <vertAlign val="superscript"/>
        <sz val="10"/>
        <rFont val="Times New Roman"/>
        <family val="1"/>
      </rPr>
      <t>4)</t>
    </r>
  </si>
  <si>
    <t xml:space="preserve">Lingen               </t>
  </si>
  <si>
    <t xml:space="preserve">Gundremmingen A     </t>
  </si>
  <si>
    <t xml:space="preserve">Karlsruhe             </t>
  </si>
  <si>
    <t xml:space="preserve">Kahl                  </t>
  </si>
  <si>
    <t xml:space="preserve">Jülich                </t>
  </si>
  <si>
    <t xml:space="preserve">Hamm-Uentrop      </t>
  </si>
  <si>
    <t>Rheinsberg</t>
  </si>
  <si>
    <t>Greifswald 1 - 4</t>
  </si>
  <si>
    <t>KNK Karlsruhe</t>
  </si>
  <si>
    <t>KWW Würgassen / Weser</t>
  </si>
  <si>
    <r>
      <t xml:space="preserve">KKW Mülheim-Kärlich / Rhein </t>
    </r>
    <r>
      <rPr>
        <vertAlign val="superscript"/>
        <sz val="10"/>
        <rFont val="Times New Roman"/>
        <family val="1"/>
      </rPr>
      <t>3)</t>
    </r>
  </si>
  <si>
    <t xml:space="preserve">  Dänemark</t>
  </si>
  <si>
    <t xml:space="preserve">    - Südafrika</t>
  </si>
  <si>
    <t xml:space="preserve">    - Kolumbien</t>
  </si>
  <si>
    <t xml:space="preserve">    - Nord-Korea</t>
  </si>
  <si>
    <t xml:space="preserve">    - Vietnam</t>
  </si>
  <si>
    <t xml:space="preserve">    - Polen</t>
  </si>
  <si>
    <t xml:space="preserve">    - Tschechien</t>
  </si>
  <si>
    <t xml:space="preserve">  Russland *)</t>
  </si>
  <si>
    <t>*) 1990 und 1991 Sowjetunion</t>
  </si>
  <si>
    <t xml:space="preserve">   Neuzulassungen nach Antriebsarten Mio.</t>
  </si>
  <si>
    <t xml:space="preserve">  Treibhausgasemissionen</t>
  </si>
  <si>
    <t xml:space="preserve">   Energie</t>
  </si>
  <si>
    <t xml:space="preserve">   Industrieprozesse</t>
  </si>
  <si>
    <t xml:space="preserve">   Müll</t>
  </si>
  <si>
    <t xml:space="preserve">  Ukraine</t>
  </si>
  <si>
    <t xml:space="preserve">  Belgien</t>
  </si>
  <si>
    <t xml:space="preserve">  Finnland</t>
  </si>
  <si>
    <t xml:space="preserve">  Region</t>
  </si>
  <si>
    <t>MW (netto)</t>
  </si>
  <si>
    <t>Anteil an gesamter Wärmeerzeugung</t>
  </si>
  <si>
    <t>Aufkommen und Verwendung von Braunkohlen</t>
  </si>
  <si>
    <t>Primärenergieverbrauch nach Energieträgern</t>
  </si>
  <si>
    <t>Aufkommen und Verwendung von Steinkohlen</t>
  </si>
  <si>
    <t xml:space="preserve">  Kohlenmonoxid CO (kt)</t>
  </si>
  <si>
    <t>Endenergieverbrauch nach Anwendungsbereichen in der Industrie</t>
  </si>
  <si>
    <t xml:space="preserve"> Geothermie</t>
  </si>
  <si>
    <t xml:space="preserve">Endenergieverbrauch nach Anwendungsbereichen im Sektor Gewerbe, Handel, Dienstleistungen </t>
  </si>
  <si>
    <t>Endenergieverbrauch nach Anwendungsbereichen in den privaten Haushalten</t>
  </si>
  <si>
    <t>NORDAMERIKA</t>
  </si>
  <si>
    <r>
      <t xml:space="preserve">     Sonstige Erneuerbare</t>
    </r>
    <r>
      <rPr>
        <vertAlign val="superscript"/>
        <sz val="10"/>
        <rFont val="Times New Roman"/>
        <family val="1"/>
      </rPr>
      <t>1)</t>
    </r>
  </si>
  <si>
    <t>Biodiesel in GWh</t>
  </si>
  <si>
    <t>Pflanzenöl</t>
  </si>
  <si>
    <t>Bioethanol</t>
  </si>
  <si>
    <t>Entwicklung der Erzeugung und des Absatzes von Kraftstoffen aus erneuerbaren Energien</t>
  </si>
  <si>
    <t>Endenergieverbrauch nach Anwendungsbereichen im Verkehrssektor</t>
  </si>
  <si>
    <t>Beispiel:</t>
  </si>
  <si>
    <t>dem Tabellenwert (im Beispiel: 0,123) multipliziert werden.</t>
  </si>
  <si>
    <t>Umrechnung Rohöl- und Erdgasförderung:</t>
  </si>
  <si>
    <t>Barrel pro Tag x 50 = Tonnen pro Jahr</t>
  </si>
  <si>
    <t>(1 Barrel = 159 Liter)</t>
  </si>
  <si>
    <t>Kubikfuß pro Tag x 10,34 = Kubikmeter pro Jahr</t>
  </si>
  <si>
    <t>(1 Kubikfuß = 0,028317 Kubikmeter)</t>
  </si>
  <si>
    <t>Berechnung Erdgas:</t>
  </si>
  <si>
    <t>Erdgas ist ein Naturprodukt mit unterschiedlicher Zusammensetzung und Energiedichte. Außerdem sind bei</t>
  </si>
  <si>
    <t>Angaben zum Energiegehalt unterschiedliche Bezugsgrößen üblich. Folgende Konventionen sind wichtig:</t>
  </si>
  <si>
    <t xml:space="preserve">2. In Energiebilanzen und Vergleichen zwischen Energieträgern (z.B. Preisvergleichen) bezieht man sich </t>
  </si>
  <si>
    <t>Entwicklung von Energiepreisen und Preisindizes</t>
  </si>
  <si>
    <t>von Steinen und Erden</t>
  </si>
  <si>
    <t>Internationaler Energiepreisvergleich für Haushalte</t>
  </si>
  <si>
    <t xml:space="preserve">  Korea (Republik)</t>
  </si>
  <si>
    <t>Internationaler Energiepreisvergleich für Industrie</t>
  </si>
  <si>
    <t>Energieforschung in Deutschland</t>
  </si>
  <si>
    <t>EU</t>
  </si>
  <si>
    <t>Einfuhren aus EU-Ländern enthalten auch Durchleitungen aus Drittländern.</t>
  </si>
  <si>
    <t>Anteil an der Gesamteinfuhr für Rohöl</t>
  </si>
  <si>
    <t xml:space="preserve">     Primärenergieverbrauch</t>
  </si>
  <si>
    <t>EnBW u.a.</t>
  </si>
  <si>
    <t>RWE</t>
  </si>
  <si>
    <t>Energiekosten im Verarbeitenden Gewerbe sowie</t>
  </si>
  <si>
    <t>im Sektor Bergbau und Gewinnung von Steinen und Erden</t>
  </si>
  <si>
    <t>Tabelle 27</t>
  </si>
  <si>
    <t>(in Mio. Euro)</t>
  </si>
  <si>
    <t>Bergbau und Gewinnung von Steinen und Erden</t>
  </si>
  <si>
    <t xml:space="preserve">   Kohlenbergbau, Torfgewinnung</t>
  </si>
  <si>
    <t xml:space="preserve">   Gewinnung von Erdöl u. Erdgas</t>
  </si>
  <si>
    <t xml:space="preserve">   Gewinnung von Steinen und Erden, sonstiger Bergbau</t>
  </si>
  <si>
    <t xml:space="preserve">   Ernährungsgewerbe</t>
  </si>
  <si>
    <t xml:space="preserve">   Tabakverarbeitung</t>
  </si>
  <si>
    <t xml:space="preserve">   Textilgewerbe</t>
  </si>
  <si>
    <t xml:space="preserve">   Bekleidungsgewerbe</t>
  </si>
  <si>
    <t xml:space="preserve">   Ledergewerbe</t>
  </si>
  <si>
    <t xml:space="preserve">   Holzgewerbe (ohne H. v. Möbeln)</t>
  </si>
  <si>
    <t xml:space="preserve">   Papiergewerbe</t>
  </si>
  <si>
    <t xml:space="preserve">   Verlags-, Druckgewerbe, Vervielfältigung</t>
  </si>
  <si>
    <t>Kernkraftwerke der Welt</t>
  </si>
  <si>
    <t xml:space="preserve"> Biomasse</t>
  </si>
  <si>
    <t xml:space="preserve">   Chemische Industrie</t>
  </si>
  <si>
    <t xml:space="preserve">   Metallerzeugung und -bearbeitung</t>
  </si>
  <si>
    <t xml:space="preserve">   H. v. Metallerzeugnissen</t>
  </si>
  <si>
    <t xml:space="preserve">   Maschinenbau</t>
  </si>
  <si>
    <t xml:space="preserve">   H. v. Büromaschinen, Datenverarbeitungsgeräten</t>
  </si>
  <si>
    <t xml:space="preserve">   H. v. Geräten der Elektrizitätserzeugung </t>
  </si>
  <si>
    <t xml:space="preserve">   Rundfunk-, Fernseh- und Nachrichtentechnik</t>
  </si>
  <si>
    <t xml:space="preserve">   Medizin-, Meß-, Steuer- und Regelungstechnik, Optik</t>
  </si>
  <si>
    <t xml:space="preserve">   H. v. Kraftwagen und Kraftwagenteilen</t>
  </si>
  <si>
    <t xml:space="preserve">   Sonstiger Fahrzeugbau</t>
  </si>
  <si>
    <t xml:space="preserve">   Recycling</t>
  </si>
  <si>
    <t>Primärenergiegewinnung nach Energieträgern in Petajoule (PJ)</t>
  </si>
  <si>
    <t>in Petajoule (PJ)</t>
  </si>
  <si>
    <t>Struktur des Energieverbrauchs</t>
  </si>
  <si>
    <t>Endenergieverbrauch nach Energieträgern</t>
  </si>
  <si>
    <t xml:space="preserve"> in Petajoule</t>
  </si>
  <si>
    <t xml:space="preserve">Emissionen von Kohlendioxid, Stickstoffoxiden, </t>
  </si>
  <si>
    <t>nach Energieträgern</t>
  </si>
  <si>
    <t>ausgewählter Länder und Regionen</t>
  </si>
  <si>
    <t xml:space="preserve"> in 1.000 t</t>
  </si>
  <si>
    <t>Aufkommen und Inlandsabsatz von Mineralöl</t>
  </si>
  <si>
    <t>In Betrieb</t>
  </si>
  <si>
    <t xml:space="preserve">   Neuzulassungen nach Hubraumklassen in Tsd.</t>
  </si>
  <si>
    <t>Brutto</t>
  </si>
  <si>
    <t>Netto</t>
  </si>
  <si>
    <t>MW e</t>
  </si>
  <si>
    <t>Kanada</t>
  </si>
  <si>
    <t>Quelle: atw</t>
  </si>
  <si>
    <t>Summe 439 392.958 372.433 32 28.446 26.940 2.781,9 2.595,3 - 68</t>
  </si>
  <si>
    <t>Anmerkungen: In den vergangenen Jahren sind die genehmigten und tatsächlichen Leistungswerte einer Reihe von Kernkraftwerken zum Teil erheblich aufgrund von</t>
  </si>
  <si>
    <t>technischen Maßnahmen erhöht bzw. angepasst worden, so in Deutschland, Finnland, Korea, den Niederlanden, Schweden, Slowenien, Ungarn und den USA.</t>
  </si>
  <si>
    <t>Entsprechende Änderungen der Brutto- bzw. Nettoleistung sind in den vorliegenden Daten mit Stand 04/2008 berücksichtigt.</t>
  </si>
  <si>
    <t>Die atw listet Kernkraftwerke als „in Betrieb“ befindlich ab Erreichen der Erstkritikalität als „nukleares“ Kriterium. Andere Quellen verweisen hier auf die 1. Stromerzeugung</t>
  </si>
  <si>
    <t>oder die kommerzielle Inbetriebnahme.</t>
  </si>
  <si>
    <t xml:space="preserve">  Verbraucherpreise für private Haushalte (einschl. MWSt)</t>
  </si>
  <si>
    <t>Projekte werden als „in Bau“ befindlich gelistet, wenn eine Errichtungsgenehmigung vorliegt bzw. nach Aufnahme erster Bautätigkeiten ab Ausschachten der Baugrube.</t>
  </si>
  <si>
    <t>[Quellen: Betreiberangaben, IAEO]</t>
  </si>
  <si>
    <t>Einfuhr und Ausfuhr von Mineralölerzeugnissen</t>
  </si>
  <si>
    <t>und Braunkohlenprodukten</t>
  </si>
  <si>
    <t>Erdölförderung</t>
  </si>
  <si>
    <t>Steinkohlenförderung</t>
  </si>
  <si>
    <t xml:space="preserve">  Quelle: Arbeitsgemeinschaft Energiebilanzen, Statistik der Kohlenwirtschaft, Bundesverband Braunkohle, Bundesamt für Wirtschaft und Ausfuhrkontrolle, Mineralölwirtschaftsverband</t>
  </si>
  <si>
    <t>Tabelle 31</t>
  </si>
  <si>
    <t xml:space="preserve">    - Indien</t>
  </si>
  <si>
    <t xml:space="preserve">  EUROPA  (OECD - Länder)</t>
  </si>
  <si>
    <t xml:space="preserve">    - Frankreich</t>
  </si>
  <si>
    <t xml:space="preserve">    - Italien</t>
  </si>
  <si>
    <t xml:space="preserve">    - Spanien</t>
  </si>
  <si>
    <t xml:space="preserve">  EUROPA (Nicht-OECD-Länder)</t>
  </si>
  <si>
    <r>
      <t xml:space="preserve">  PAZIFIK (OECD-Länder) </t>
    </r>
    <r>
      <rPr>
        <b/>
        <vertAlign val="superscript"/>
        <sz val="10"/>
        <rFont val="Times New Roman"/>
        <family val="1"/>
      </rPr>
      <t>2)</t>
    </r>
  </si>
  <si>
    <t xml:space="preserve">    - Japan</t>
  </si>
  <si>
    <t>Hinweis: Differenzen zu den Angaben für Deutschland in vorangehenden Tabellen aufgrund unterschiedlicher Berechnungsverfahren</t>
  </si>
  <si>
    <t>Die Energiedaten können von den Internetseiten des BMWi geladen werden.</t>
  </si>
  <si>
    <t>1 Wattsekunde (Ws)</t>
  </si>
  <si>
    <t xml:space="preserve">  Ukraine 1)</t>
  </si>
  <si>
    <t xml:space="preserve">  Usbekistan</t>
  </si>
  <si>
    <t xml:space="preserve">  Russland 1)</t>
  </si>
  <si>
    <t xml:space="preserve">  Namibia</t>
  </si>
  <si>
    <t xml:space="preserve"> Quelle: Bundesanstalt für Geowissenschaften und Rohstoffe, ab 1999 World Nuclear Association (WNA)</t>
  </si>
  <si>
    <t>tiefe Geothermie</t>
  </si>
  <si>
    <t>oberflächennahe Geothermie</t>
  </si>
  <si>
    <r>
      <t xml:space="preserve">  Kernenergie </t>
    </r>
    <r>
      <rPr>
        <vertAlign val="superscript"/>
        <sz val="10"/>
        <rFont val="Times New Roman"/>
        <family val="1"/>
      </rPr>
      <t>5)</t>
    </r>
  </si>
  <si>
    <t>5) unter Berücksichtigung der Atomgesetznovelle vom 31.07.2011 zum Ausstieg aus der Kernenergie</t>
  </si>
  <si>
    <t>Quellen: AG-Energiebilanzen, AG-Erneuerbare Energien Statistik, Deutsches Institut für Wirtschaft, European Environment Agency, Umweltbundesamt, Bundesverband der Energie- und Wasserwirtschaft,</t>
  </si>
  <si>
    <t>Quellen: AG-Energiebilanzen, Deutsches Institut für Wirtschaft, Kraftfahrtbundesamt, Bundesverband der Energie- und Wasserwirtschaft,</t>
  </si>
  <si>
    <t>Tabelle 8</t>
  </si>
  <si>
    <t>und Sektoren</t>
  </si>
  <si>
    <t>Tabelle 6a</t>
  </si>
  <si>
    <t>Industrie</t>
  </si>
  <si>
    <t xml:space="preserve">   Gas</t>
  </si>
  <si>
    <t xml:space="preserve">   darunter Naturgas</t>
  </si>
  <si>
    <t xml:space="preserve">   Erneuerbare</t>
  </si>
  <si>
    <t xml:space="preserve">   Sonstige</t>
  </si>
  <si>
    <t>Verkehr</t>
  </si>
  <si>
    <t xml:space="preserve">   Kraftstoff</t>
  </si>
  <si>
    <t xml:space="preserve">   - davon Motorenbenzin</t>
  </si>
  <si>
    <t xml:space="preserve">   - davon Dieselkraftstoff</t>
  </si>
  <si>
    <t xml:space="preserve">   übrige Mineralölprodukte</t>
  </si>
  <si>
    <t xml:space="preserve">   Gase</t>
  </si>
  <si>
    <t xml:space="preserve">   Biokraftstoffe</t>
  </si>
  <si>
    <t>Private Haushalte</t>
  </si>
  <si>
    <t xml:space="preserve">   Heizöl</t>
  </si>
  <si>
    <t>in % an Gesamt-reserven     in %</t>
  </si>
  <si>
    <t>Gesamt-ressourcen in %</t>
  </si>
  <si>
    <t xml:space="preserve">Jahr des kommerziellen </t>
  </si>
  <si>
    <t>(Eigentümer)</t>
  </si>
  <si>
    <t>Leistungsbetriebs</t>
  </si>
  <si>
    <t>E.ON (E.ON)</t>
  </si>
  <si>
    <t>RWE (RWE/E.ON)</t>
  </si>
  <si>
    <t>EnBW (EnBW)</t>
  </si>
  <si>
    <t>E.ON (E.ON/Vattenfall)</t>
  </si>
  <si>
    <t>II. Durch Inkrafttreten der Atomgesetznovelle vom</t>
  </si>
  <si>
    <t xml:space="preserve">    31.07.2011 erloschene Betriebsgenehmigung</t>
  </si>
  <si>
    <t>Vattenfall (Vattenfall/E.ON)</t>
  </si>
  <si>
    <t>Vattenfall/E.ON (Vattenfall/E.ON)</t>
  </si>
  <si>
    <t>RWE (RWE)</t>
  </si>
  <si>
    <t>Summe I. und II.</t>
  </si>
  <si>
    <t>III. Außer Betrieb gestellte Anlagen</t>
  </si>
  <si>
    <t>Dauer des</t>
  </si>
  <si>
    <t>Leitungsbetriebs</t>
  </si>
  <si>
    <t>1968 - 1979</t>
  </si>
  <si>
    <t>1967 - 1977</t>
  </si>
  <si>
    <t>1966 - 1984</t>
  </si>
  <si>
    <t>1962 - 1985</t>
  </si>
  <si>
    <t>1987 - 1988</t>
  </si>
  <si>
    <t>1969 - 1988</t>
  </si>
  <si>
    <t>1966 - 1990</t>
  </si>
  <si>
    <t>1974 - 1990</t>
  </si>
  <si>
    <t>1975 - 1994</t>
  </si>
  <si>
    <t>KWO Obrigheim / Neckar</t>
  </si>
  <si>
    <t>3) Außerbetriebnahme - Ergebnis der Vereinbarung vom 14. Juni 2000</t>
  </si>
  <si>
    <t>Gewerbe, Handel, Dienstleistungen</t>
  </si>
  <si>
    <t xml:space="preserve">   - darunter Naturgase</t>
  </si>
  <si>
    <t>Endenergieverbrauch nach Energieträgern und Sektoren</t>
  </si>
  <si>
    <t>Photovoltaik</t>
  </si>
  <si>
    <t>1) Berechnungen auf der Basis des Wirkungsgradansatzes.</t>
  </si>
  <si>
    <t xml:space="preserve">KKS Stade / Elbe </t>
  </si>
  <si>
    <t>1972 - 2003</t>
  </si>
  <si>
    <t>3) ab 2003 eigene Berechnungen</t>
  </si>
  <si>
    <t xml:space="preserve"> Kokserzeugung 3)</t>
  </si>
  <si>
    <t>Kernkraftwerke in Deutschland</t>
  </si>
  <si>
    <t xml:space="preserve">   -  Frankreich</t>
  </si>
  <si>
    <t xml:space="preserve">Indikatoren des Energieverbrauchs </t>
  </si>
  <si>
    <t>Endenergieverbrauch</t>
  </si>
  <si>
    <t>1) davon ein separater Maschinensatz 152 MW Anteil Deutsche Bahn AG (DB)</t>
  </si>
  <si>
    <t>2) davon 150 MW Bahnstromumformer</t>
  </si>
  <si>
    <t>Braunkohle</t>
  </si>
  <si>
    <t>Gesamtressourcen</t>
  </si>
  <si>
    <t>Erdöl, kumulierte Förderung, Reserven und Ressourcen</t>
  </si>
  <si>
    <t xml:space="preserve">Abweichungen durch Rundungen </t>
  </si>
  <si>
    <t>Erdgas, kumulierte Förderung, Reserven und Ressourcen</t>
  </si>
  <si>
    <t xml:space="preserve">     Holz, Stroh u. a. feste Stoffe</t>
  </si>
  <si>
    <t>Tabelle 35</t>
  </si>
  <si>
    <t xml:space="preserve">  Litauen</t>
  </si>
  <si>
    <t xml:space="preserve">  Bulgarien</t>
  </si>
  <si>
    <t>Heizwert</t>
  </si>
  <si>
    <t xml:space="preserve">   Landnutzungsänderung und Forstwirtschaft</t>
  </si>
  <si>
    <t>Tabelle 38</t>
  </si>
  <si>
    <t>Welt (gerundet)</t>
  </si>
  <si>
    <t>3.</t>
  </si>
  <si>
    <t>4.</t>
  </si>
  <si>
    <t>Energieträger</t>
  </si>
  <si>
    <t xml:space="preserve">Energiedaten - Inhaltsverzeichnis </t>
  </si>
  <si>
    <t>Erläuterungen und Einheiten</t>
  </si>
  <si>
    <t>0.1</t>
  </si>
  <si>
    <t>Erläuterungen, Einheiten</t>
  </si>
  <si>
    <t>0.2</t>
  </si>
  <si>
    <t>Umrechnung von Energieeinheiten</t>
  </si>
  <si>
    <t>0.3</t>
  </si>
  <si>
    <t>Heizwerte der Energieträger und Faktoren für die Umrechnung von</t>
  </si>
  <si>
    <t xml:space="preserve">spezifischen Mengeneinheiten in Wärmeeinheiten zur Energiebilanz  </t>
  </si>
  <si>
    <t>Beschäftigte im Energiesektor</t>
  </si>
  <si>
    <t>Endenergieverbrauch nach Anwendungsbereichen</t>
  </si>
  <si>
    <t xml:space="preserve">Emissionen von Kohlendioxid, Stickstoffoxiden, Schwefeldioxid, Kohlenmonoxid und Staub </t>
  </si>
  <si>
    <t>bis 1999 incl. Nichterneuerbare Wasserkraft, nichterneuerbarer Siedlungsabfall, Klärschlamm</t>
  </si>
  <si>
    <t>Treibhausgas-Emissionen</t>
  </si>
  <si>
    <r>
      <t>Energiebedingte CO</t>
    </r>
    <r>
      <rPr>
        <vertAlign val="subscript"/>
        <sz val="10"/>
        <rFont val="Times New Roman"/>
        <family val="1"/>
      </rPr>
      <t>2</t>
    </r>
    <r>
      <rPr>
        <sz val="10"/>
        <rFont val="Times New Roman"/>
        <family val="1"/>
      </rPr>
      <t>-Emissionen</t>
    </r>
  </si>
  <si>
    <r>
      <t>Energiebedingte CO</t>
    </r>
    <r>
      <rPr>
        <vertAlign val="subscript"/>
        <sz val="10"/>
        <rFont val="Times New Roman"/>
        <family val="1"/>
      </rPr>
      <t>2</t>
    </r>
    <r>
      <rPr>
        <sz val="10"/>
        <rFont val="Times New Roman"/>
        <family val="1"/>
      </rPr>
      <t>-Emissionen ausgewählter Länder und Regionen</t>
    </r>
  </si>
  <si>
    <t>Aufkommen und Verwendung von Braunkohlen und Braunkohlenprodukten</t>
  </si>
  <si>
    <t>SKE-</t>
  </si>
  <si>
    <t>( kJoule)</t>
  </si>
  <si>
    <t>(kcal)</t>
  </si>
  <si>
    <t>Faktor</t>
  </si>
  <si>
    <t>Stromimportsaldo in TWh</t>
  </si>
  <si>
    <t xml:space="preserve">  PAZIFIK (OECD-Länder)</t>
  </si>
  <si>
    <t>kWh</t>
  </si>
  <si>
    <t>Quellen: Arbeitsgemeinschaft Energiebilanzen, Statistisches Bundesamt, Bundesministerium für Wirtschaft und Technologie, Bundesamt für Wirtschaft und Ausfuhrkontrolle</t>
  </si>
  <si>
    <t>Tabelle 21</t>
  </si>
  <si>
    <t>31a</t>
  </si>
  <si>
    <t>Anteil der erneuerbaren Energien am Primärenergieverbrauch</t>
  </si>
  <si>
    <r>
      <t xml:space="preserve">  - Strom </t>
    </r>
    <r>
      <rPr>
        <vertAlign val="superscript"/>
        <sz val="10"/>
        <rFont val="Times New Roman"/>
        <family val="1"/>
      </rPr>
      <t>5)</t>
    </r>
  </si>
  <si>
    <t>Anteil am gesamten Stromverbrauch</t>
  </si>
  <si>
    <t>Einfuhr von Steinkohlen, Steinkohlenkoks und Steinkohlenbriketts</t>
  </si>
  <si>
    <t>30</t>
  </si>
  <si>
    <r>
      <t xml:space="preserve">   PKW - Bestand (Mio.) </t>
    </r>
    <r>
      <rPr>
        <b/>
        <vertAlign val="superscript"/>
        <sz val="10"/>
        <rFont val="Times New Roman"/>
        <family val="1"/>
      </rPr>
      <t>2)</t>
    </r>
  </si>
  <si>
    <t xml:space="preserve">  2) Ab 1.1.2008 ohne vorübergehend stillgelegte Fahrzeuge (etwa 12 %). Die Werte vom 1.1.2008 sind daher mit den früheren Werten nicht vergleichbar </t>
  </si>
  <si>
    <t>Primärenergieverbrauch nach Ländern und Regionen</t>
  </si>
  <si>
    <t>Quelle: Mineralölwirtschaftsverband, Bafa</t>
  </si>
  <si>
    <t xml:space="preserve">Kernkraftwerke der Welt </t>
  </si>
  <si>
    <t>Welt-Uranerzeugung</t>
  </si>
  <si>
    <t>Anteil der Kernenergie an der Stromerzeugung nach Ländern</t>
  </si>
  <si>
    <t>Tabelle 0.1</t>
  </si>
  <si>
    <t xml:space="preserve">1. </t>
  </si>
  <si>
    <t xml:space="preserve">Die Ermittlung energiebezogener Zahlenwerte nimmt aufgrund komplexer Zusammenhänge und aufwändiger </t>
  </si>
  <si>
    <t xml:space="preserve">Erhebungsverfahren erhebliche Zeit in Anspruch. Bis zur Veröffentlichung  endgültiger Angaben können </t>
  </si>
  <si>
    <t xml:space="preserve">im Einzelfall mehrere Jahre vergehen. In der Zwischenzeit sind vielfach nur vorläufige Erhebungs- und </t>
  </si>
  <si>
    <t>€/TJ</t>
  </si>
  <si>
    <t xml:space="preserve">Schätzergebnisse verfügbar. Diese können sich bei jeweiliger Aktualisierung auch für zurückliegende </t>
  </si>
  <si>
    <t xml:space="preserve">Jahre im Vergleich zu früheren Publikationen verändern. Es ist daher zu berücksichtigen, dass die hier </t>
  </si>
  <si>
    <t xml:space="preserve"> nach Gasen und Quellkategorien</t>
  </si>
  <si>
    <t>veröffentlichten Zahlenreihen teilweise nur vorläufige Ergebnisse wiedergeben.</t>
  </si>
  <si>
    <t xml:space="preserve">2. </t>
  </si>
  <si>
    <t xml:space="preserve">Fehlende Jahreswerte in einigen Tabellen sind entweder darauf zurückzuführen, dass noch keine </t>
  </si>
  <si>
    <r>
      <t xml:space="preserve">   Wasser- und Windkraft </t>
    </r>
    <r>
      <rPr>
        <vertAlign val="superscript"/>
        <sz val="10"/>
        <rFont val="Times New Roman"/>
        <family val="1"/>
      </rPr>
      <t>2)</t>
    </r>
  </si>
  <si>
    <r>
      <t xml:space="preserve">Nettoimporte </t>
    </r>
    <r>
      <rPr>
        <b/>
        <vertAlign val="superscript"/>
        <sz val="12"/>
        <rFont val="Times New Roman"/>
        <family val="1"/>
      </rPr>
      <t>4)</t>
    </r>
    <r>
      <rPr>
        <b/>
        <sz val="12"/>
        <rFont val="Times New Roman"/>
        <family val="1"/>
      </rPr>
      <t xml:space="preserve"> in % </t>
    </r>
  </si>
  <si>
    <t>€/100 kg</t>
  </si>
  <si>
    <t>€/GJ</t>
  </si>
  <si>
    <t>Weltmarkt-preis</t>
  </si>
  <si>
    <t>Mai</t>
  </si>
  <si>
    <t>Ø</t>
  </si>
  <si>
    <t xml:space="preserve"> Rohöl</t>
  </si>
  <si>
    <t>Erdgas</t>
  </si>
  <si>
    <t>Steinkohlen</t>
  </si>
  <si>
    <t xml:space="preserve">Heizöl leicht </t>
  </si>
  <si>
    <t>Briketts</t>
  </si>
  <si>
    <t>Januar</t>
  </si>
  <si>
    <t>Februar</t>
  </si>
  <si>
    <t>März</t>
  </si>
  <si>
    <t>April</t>
  </si>
  <si>
    <t>Juni</t>
  </si>
  <si>
    <t>Juli</t>
  </si>
  <si>
    <t>August</t>
  </si>
  <si>
    <t>September</t>
  </si>
  <si>
    <t>Oktober</t>
  </si>
  <si>
    <t>November</t>
  </si>
  <si>
    <t>Dezember</t>
  </si>
  <si>
    <t xml:space="preserve">  Einfuhrpreise:</t>
  </si>
  <si>
    <r>
      <t xml:space="preserve">  Rohöl </t>
    </r>
    <r>
      <rPr>
        <b/>
        <vertAlign val="superscript"/>
        <sz val="10"/>
        <rFont val="Times New Roman"/>
        <family val="1"/>
      </rPr>
      <t xml:space="preserve"> 1)</t>
    </r>
  </si>
  <si>
    <t>Entwicklung von monatlichen Energiepreisen</t>
  </si>
  <si>
    <t>Cent/l</t>
  </si>
  <si>
    <r>
      <t xml:space="preserve">Erdgas </t>
    </r>
    <r>
      <rPr>
        <b/>
        <vertAlign val="superscript"/>
        <sz val="10"/>
        <rFont val="Times New Roman"/>
        <family val="1"/>
      </rPr>
      <t>2)</t>
    </r>
  </si>
  <si>
    <t>3)Tarifabnehmer (bei einer Abgabemenge von 325 kWh pro Monat), inkl. Ausgleichsabgabe, Stromsteuer und Mehrwertsteuer</t>
  </si>
  <si>
    <t>4) Markenware mit Selbstbedienung</t>
  </si>
  <si>
    <r>
      <t xml:space="preserve">Strom  </t>
    </r>
    <r>
      <rPr>
        <b/>
        <vertAlign val="superscript"/>
        <sz val="10"/>
        <rFont val="Times New Roman"/>
        <family val="1"/>
      </rPr>
      <t>3)</t>
    </r>
  </si>
  <si>
    <r>
      <t xml:space="preserve">Normalbenzin </t>
    </r>
    <r>
      <rPr>
        <b/>
        <vertAlign val="superscript"/>
        <sz val="10"/>
        <rFont val="Times New Roman"/>
        <family val="1"/>
      </rPr>
      <t xml:space="preserve"> 4)</t>
    </r>
  </si>
  <si>
    <t>5) b = barrel = ca. 159 l; Brent dated</t>
  </si>
  <si>
    <t>1) OPEC Korb</t>
  </si>
  <si>
    <t>Anteil am Kraftstoffabsatz *</t>
  </si>
  <si>
    <t>*) bis 2002 Bezugsgröße Kraftstoffverbrauch im Straßenverkehr; ab 2003 der gesamte Verbrauch an Kraftstoffen ohne Flugbenzin</t>
  </si>
  <si>
    <t>2) bei einer Abgabemenge von 1600 kWh pro Monat inkl. aller Steuern und Abgaben</t>
  </si>
  <si>
    <r>
      <t xml:space="preserve">  - Erdgas </t>
    </r>
    <r>
      <rPr>
        <vertAlign val="superscript"/>
        <sz val="10"/>
        <rFont val="Times New Roman"/>
        <family val="1"/>
      </rPr>
      <t>2)</t>
    </r>
  </si>
  <si>
    <r>
      <t xml:space="preserve">  - Strom </t>
    </r>
    <r>
      <rPr>
        <vertAlign val="superscript"/>
        <sz val="10"/>
        <rFont val="Times New Roman"/>
        <family val="1"/>
      </rPr>
      <t>3)</t>
    </r>
  </si>
  <si>
    <t>Tabelle 26 a</t>
  </si>
  <si>
    <t>Euro/hl</t>
  </si>
  <si>
    <t xml:space="preserve">  3) Brennholz, Brenntorf, Klärschlamm, Müll u.ä., Abhitze zur Strom- und Fernwärmeerzeugung </t>
  </si>
  <si>
    <t xml:space="preserve">   Abfall</t>
  </si>
  <si>
    <t xml:space="preserve">  4) Anteil der Summe aus Einfuhr minus Ausfuhr minus Bunker am Primärenergieverbrauch</t>
  </si>
  <si>
    <t>WELT</t>
  </si>
  <si>
    <t>AFRIKA</t>
  </si>
  <si>
    <t>SÜDAMERIKA</t>
  </si>
  <si>
    <t>ASIEN und OZEANIEN</t>
  </si>
  <si>
    <t>ÜBRIGES EUROPA</t>
  </si>
  <si>
    <t>MITTLERER OSTEN</t>
  </si>
  <si>
    <r>
      <t xml:space="preserve">  Flugturbinenkraftstoff </t>
    </r>
    <r>
      <rPr>
        <vertAlign val="superscript"/>
        <sz val="10"/>
        <rFont val="Times New Roman"/>
        <family val="1"/>
      </rPr>
      <t>1)</t>
    </r>
  </si>
  <si>
    <r>
      <t xml:space="preserve">  Übrige Mineralölerzeugnisse  </t>
    </r>
    <r>
      <rPr>
        <vertAlign val="superscript"/>
        <sz val="10"/>
        <rFont val="Times New Roman"/>
        <family val="1"/>
      </rPr>
      <t>2)</t>
    </r>
  </si>
  <si>
    <t>Aufkommen und Verwendung von Rohbraunkohle und Hartbraunkohle - in 1.000 t</t>
  </si>
  <si>
    <t>Aufkommen und Verwendung von Braunkohlenprodukten -  in 1.000 t</t>
  </si>
  <si>
    <t>Beitrag erneuerbarer Energien zum Primärenergieverbrauch - in PJ</t>
  </si>
  <si>
    <t>vergleichbaren Zahlenwerte vorliegen oder entsprechende Daten nicht mehr erhoben oder publiziert werden.</t>
  </si>
  <si>
    <t>Mit Beginn des Berichtjahres 1995 hat die Arbeitsgemeinschaft Energiebilanzen (AGEB), die in Deutschland</t>
  </si>
  <si>
    <t>die Energiebilanzen erstellt und veröffentlicht, Änderungen hinsichtlich der Methodik und Darstellungsweise</t>
  </si>
  <si>
    <t>vorgenommen. Die wichtigsten Änderungen betreffen:</t>
  </si>
  <si>
    <t>mit Ablauf des 31. Dez. 2015</t>
  </si>
  <si>
    <t>mit Ablauf des 31. Dez. 2017</t>
  </si>
  <si>
    <t>mit Ablauf des 31. Dez. 2019</t>
  </si>
  <si>
    <t>mit Ablauf des 31. Dez. 2021</t>
  </si>
  <si>
    <t>mit Ablauf des 31. Dez. 2022</t>
  </si>
  <si>
    <t>Die Berechtigung zum Leistungsbetrieb erlischt nach Artikel 1 im 13. AtGÄndG spätestens:</t>
  </si>
  <si>
    <t>**) erste Schätzung</t>
  </si>
  <si>
    <t>Gesamt nach Quellkategorien</t>
  </si>
  <si>
    <t>a) den aufgrund unzureichender Datenbasis notwendigen Verzicht auf einen getrennten Ausweis von Daten</t>
  </si>
  <si>
    <t xml:space="preserve">    für alte und neue Bundesländer</t>
  </si>
  <si>
    <t>Tabelle 30</t>
  </si>
  <si>
    <t xml:space="preserve">Schwefeldioxid, Kohlenmonoxid und Gesamtstaub </t>
  </si>
  <si>
    <t>nach Quellkategorien</t>
  </si>
  <si>
    <t xml:space="preserve">   energiebedingt</t>
  </si>
  <si>
    <t xml:space="preserve">   - Straßenverkehr</t>
  </si>
  <si>
    <t xml:space="preserve">   - Übriger Verkehr</t>
  </si>
  <si>
    <t xml:space="preserve">   - Haushalte</t>
  </si>
  <si>
    <t xml:space="preserve">   - Kleinverbraucher</t>
  </si>
  <si>
    <t xml:space="preserve">   - Verarbeitendes Gewerbe</t>
  </si>
  <si>
    <t xml:space="preserve">   - Energiewirtschaft</t>
  </si>
  <si>
    <t xml:space="preserve">   - Land- und Forstwirtschaft, Fischerei</t>
  </si>
  <si>
    <t xml:space="preserve">   - Andere energiebedingte Emissionen</t>
  </si>
  <si>
    <t xml:space="preserve">   - Haushalte (inkl. sonst. mobil)</t>
  </si>
  <si>
    <t xml:space="preserve">   - Land- und Forstwirtschaft, Fischerei (inkl. sonst. mobil)</t>
  </si>
  <si>
    <t xml:space="preserve">   Landwirtschaft ohne Energieverbrauch</t>
  </si>
  <si>
    <t xml:space="preserve">   - Flüchtige Emissionen aus Brennstoffen</t>
  </si>
  <si>
    <t xml:space="preserve">  Gesamtstaub (kt)</t>
  </si>
  <si>
    <t>b) den detaillierten Ausweis der Beiträge erneuerbarer Energieträger im Rahmen des Energiebilanzschemas</t>
  </si>
  <si>
    <t>c) sowie insbesondere die Anwendung eines neuen Bewertungsansatzes für diejenigen Energieträger, für die</t>
  </si>
  <si>
    <t xml:space="preserve">    es keinen einheitlichen Umrechnungsmaßstab wie den Heizwert gibt (Stromerzeugung aus Kernenergie,</t>
  </si>
  <si>
    <t>Quelle: Verein der Kohlenimporteure e. V. Hamburg</t>
  </si>
  <si>
    <t>1) Aufgrund der präziseren Erfassungsmöglichkeit des BAFA (K-Bogen) ergeben sich Ergänzungen zu den Angaben des Statistischen Bundesamtes hinsichtlich der Kesselkohlenimporte.</t>
  </si>
  <si>
    <t>Ergänzung 1)</t>
  </si>
  <si>
    <r>
      <t xml:space="preserve">   andere Erneuerbare</t>
    </r>
    <r>
      <rPr>
        <vertAlign val="superscript"/>
        <sz val="10"/>
        <rFont val="Times New Roman"/>
        <family val="1"/>
      </rPr>
      <t xml:space="preserve"> 2)</t>
    </r>
  </si>
  <si>
    <t>2) u.a. Brennholz, Brenntorf, Klärgas, Müll</t>
  </si>
  <si>
    <t>biogener Anteil des Abfalls</t>
  </si>
  <si>
    <t xml:space="preserve">   HFCs Hydrofluorcarbon</t>
  </si>
  <si>
    <t xml:space="preserve">   PFCs Perfluorcarbon</t>
  </si>
  <si>
    <t xml:space="preserve">    Saudi-Arabien</t>
  </si>
  <si>
    <t xml:space="preserve">    Syrien</t>
  </si>
  <si>
    <t xml:space="preserve">    Irak</t>
  </si>
  <si>
    <t xml:space="preserve">    Iran</t>
  </si>
  <si>
    <t xml:space="preserve">    Arabische Emirate</t>
  </si>
  <si>
    <t xml:space="preserve">    Algerien</t>
  </si>
  <si>
    <t xml:space="preserve">    Libyen</t>
  </si>
  <si>
    <t xml:space="preserve">    Nigeria</t>
  </si>
  <si>
    <t xml:space="preserve">   Heimische Förderung</t>
  </si>
  <si>
    <t xml:space="preserve">   Einfuhr</t>
  </si>
  <si>
    <t xml:space="preserve">   Produktion </t>
  </si>
  <si>
    <t xml:space="preserve">   Eigenverbrauch</t>
  </si>
  <si>
    <t xml:space="preserve">   Einfuhr </t>
  </si>
  <si>
    <t xml:space="preserve">   Ausfuhr </t>
  </si>
  <si>
    <t xml:space="preserve">   Bunker 1)</t>
  </si>
  <si>
    <t xml:space="preserve">   Rohbenzin</t>
  </si>
  <si>
    <t xml:space="preserve">   Ottokraftstoff</t>
  </si>
  <si>
    <t xml:space="preserve">   Dieselkraftstoff</t>
  </si>
  <si>
    <t xml:space="preserve">   Heizöl-leicht</t>
  </si>
  <si>
    <t xml:space="preserve">   Heizöl-schwer 3)</t>
  </si>
  <si>
    <t xml:space="preserve">   Flüssiggas</t>
  </si>
  <si>
    <t xml:space="preserve">   Flugturbinenkraftstoff 4)</t>
  </si>
  <si>
    <t xml:space="preserve">   Bitumen</t>
  </si>
  <si>
    <t xml:space="preserve">     Saudi-Arabien</t>
  </si>
  <si>
    <t xml:space="preserve">     Syrien</t>
  </si>
  <si>
    <t xml:space="preserve">     Irak</t>
  </si>
  <si>
    <t xml:space="preserve">     Iran</t>
  </si>
  <si>
    <t xml:space="preserve">     Arabische Emirate</t>
  </si>
  <si>
    <t xml:space="preserve">     Algerien</t>
  </si>
  <si>
    <t xml:space="preserve">     Libyen</t>
  </si>
  <si>
    <t xml:space="preserve">     Nigeria</t>
  </si>
  <si>
    <t xml:space="preserve">       Müll</t>
  </si>
  <si>
    <t xml:space="preserve">      andere</t>
  </si>
  <si>
    <t xml:space="preserve">    Wasserkraft, Windenergie, Außenhandelssaldo Strom). Hier wurde in der Vergangenheit die sogenannte</t>
  </si>
  <si>
    <t xml:space="preserve">    Russland</t>
  </si>
  <si>
    <t xml:space="preserve">       davon Straßenverkehr</t>
  </si>
  <si>
    <t xml:space="preserve">       davon Gewerbe, Handel, Dienstleistung </t>
  </si>
  <si>
    <t xml:space="preserve">       davon Haushalte</t>
  </si>
  <si>
    <t xml:space="preserve">  Verbrennung fossiler Brennstoffe</t>
  </si>
  <si>
    <t xml:space="preserve">    Energiewirtschaft</t>
  </si>
  <si>
    <t xml:space="preserve">    Verarbeitendes Gewerbe</t>
  </si>
  <si>
    <t xml:space="preserve">    Verkehr</t>
  </si>
  <si>
    <t xml:space="preserve">    Militär und weitere kleine Quellen</t>
  </si>
  <si>
    <t xml:space="preserve">  Energie</t>
  </si>
  <si>
    <t xml:space="preserve">  Diffuse Emissionen aus Brennstoffen</t>
  </si>
  <si>
    <t xml:space="preserve">    Feste Brennstoffe</t>
  </si>
  <si>
    <t xml:space="preserve">    Öl und Gas</t>
  </si>
  <si>
    <t xml:space="preserve">    Übrige Feuerungsanlagen</t>
  </si>
  <si>
    <t>Fossile Energieträger</t>
  </si>
  <si>
    <t>Nukleartechnologie</t>
  </si>
  <si>
    <t>Wasserstoff und Brennstoffzellen</t>
  </si>
  <si>
    <t>Andere übergreifende Technologieforschung</t>
  </si>
  <si>
    <t>Sonstige Energien und Speichertechnologien</t>
  </si>
  <si>
    <t>Gesamtausgaben</t>
  </si>
  <si>
    <t>Anteil am Endenergie-verbrauch 1996</t>
  </si>
  <si>
    <t>Biomethan</t>
  </si>
  <si>
    <t>Anteil am Brutto-Stromverbrauch</t>
  </si>
  <si>
    <t>1) ausgewählte Schlüsselbranchen, geschätzt</t>
  </si>
  <si>
    <t>2) ohne fossile Energieträger, Wasserstoff/Brennstoffzellen und Speicher</t>
  </si>
  <si>
    <r>
      <t xml:space="preserve">Energieeffizienz </t>
    </r>
    <r>
      <rPr>
        <vertAlign val="superscript"/>
        <sz val="10"/>
        <rFont val="Times New Roman"/>
        <family val="1"/>
      </rPr>
      <t>2)</t>
    </r>
  </si>
  <si>
    <t>Euro/MWh</t>
  </si>
  <si>
    <t>EU Carbon Futures</t>
  </si>
  <si>
    <t>6) aus Tageswerten errechnete Monatsmittel</t>
  </si>
  <si>
    <t>7) EU Emission Allowance = Emissionszertifikate</t>
  </si>
  <si>
    <r>
      <t xml:space="preserve">EEX Terminmarkt (Front-Jahr) </t>
    </r>
    <r>
      <rPr>
        <b/>
        <vertAlign val="superscript"/>
        <sz val="10"/>
        <rFont val="Times New Roman"/>
        <family val="1"/>
      </rPr>
      <t>6)</t>
    </r>
  </si>
  <si>
    <r>
      <t xml:space="preserve">EEX Spotmarkt </t>
    </r>
    <r>
      <rPr>
        <b/>
        <vertAlign val="superscript"/>
        <sz val="10"/>
        <rFont val="Times New Roman"/>
        <family val="1"/>
      </rPr>
      <t>6)</t>
    </r>
  </si>
  <si>
    <r>
      <t xml:space="preserve">EUA </t>
    </r>
    <r>
      <rPr>
        <b/>
        <vertAlign val="superscript"/>
        <sz val="10"/>
        <rFont val="Times New Roman"/>
        <family val="1"/>
      </rPr>
      <t>7)</t>
    </r>
  </si>
  <si>
    <r>
      <t xml:space="preserve">Phelix Base Futures </t>
    </r>
    <r>
      <rPr>
        <b/>
        <vertAlign val="superscript"/>
        <sz val="10"/>
        <rFont val="Times New Roman"/>
        <family val="1"/>
      </rPr>
      <t>8)</t>
    </r>
  </si>
  <si>
    <r>
      <t xml:space="preserve">Phelix Base </t>
    </r>
    <r>
      <rPr>
        <b/>
        <vertAlign val="superscript"/>
        <sz val="10"/>
        <rFont val="Times New Roman"/>
        <family val="1"/>
      </rPr>
      <t>8)</t>
    </r>
  </si>
  <si>
    <t>8) Physical Electricity Index</t>
  </si>
  <si>
    <r>
      <t>Euro/t CO</t>
    </r>
    <r>
      <rPr>
        <b/>
        <vertAlign val="superscript"/>
        <sz val="9"/>
        <rFont val="Times New Roman"/>
        <family val="1"/>
      </rPr>
      <t>2</t>
    </r>
  </si>
  <si>
    <r>
      <t>Euro/tCO</t>
    </r>
    <r>
      <rPr>
        <b/>
        <vertAlign val="superscript"/>
        <sz val="9"/>
        <rFont val="Times New Roman"/>
        <family val="1"/>
      </rPr>
      <t>2</t>
    </r>
  </si>
  <si>
    <r>
      <t xml:space="preserve">$/b </t>
    </r>
    <r>
      <rPr>
        <b/>
        <vertAlign val="superscript"/>
        <sz val="10"/>
        <rFont val="Times New Roman"/>
        <family val="1"/>
      </rPr>
      <t>5)</t>
    </r>
  </si>
  <si>
    <t>Bruttostromerzeugung</t>
  </si>
  <si>
    <t>Nettostromerzeugung</t>
  </si>
  <si>
    <t xml:space="preserve">   darunter</t>
  </si>
  <si>
    <t xml:space="preserve">   KWK-Stromerzeugung (netto)</t>
  </si>
  <si>
    <t>nachrichtlich</t>
  </si>
  <si>
    <t>KWK-Netto-Wärmeerzeugung</t>
  </si>
  <si>
    <t>KWK-Strom- und Wärmeerzeugung</t>
  </si>
  <si>
    <t>Brennstoffeinsatz Stromerzeugung</t>
  </si>
  <si>
    <t xml:space="preserve">   KWK-Stromerzeugung</t>
  </si>
  <si>
    <t>Brennstoffeinsatz KWK-Netto-Wärmeerzeugung</t>
  </si>
  <si>
    <t>Brennstoffeinsatz KWK-Strom- und Wärmeerzeugung</t>
  </si>
  <si>
    <t>Petajoule</t>
  </si>
  <si>
    <t>Gesamtnutzungsgrad KWK</t>
  </si>
  <si>
    <t>Anteil der Stromerzeugung aus KWK an der Netto-Stromerzeugung</t>
  </si>
  <si>
    <t>Nutzungsgrad in %</t>
  </si>
  <si>
    <t>1) inkl. Kraft-Wärme-Kopplung in Mikro KWK-Anlagen</t>
  </si>
  <si>
    <t xml:space="preserve">   davon öffentliche Dienstleister</t>
  </si>
  <si>
    <t xml:space="preserve">   davon sonstige Dienstleister</t>
  </si>
  <si>
    <t>22a</t>
  </si>
  <si>
    <t>Liter</t>
  </si>
  <si>
    <t>Jahresverbrauch 23.260 kWh (inkl. aller Steuern)    /   ab 2008: Verbrauch 20 GJ &lt; 200 GJ</t>
  </si>
  <si>
    <t>Jahresverbrauch: 34.890 kWh (inkl. aller Steuern)    /    ab 2008: Verbrauch &gt; 200 GJ</t>
  </si>
  <si>
    <t>Primärenergieverbrauch pro Kopf (in GJ)</t>
  </si>
  <si>
    <t xml:space="preserve">   1) eigene Berechnungen auf der Grundlage der Kettenindizes (2005 = 100) des Statistischen Bundesamts, der BIP-Wert für 1990 basiert auf einer Schätzung für Zwecke der Umweltökonomischen Gesamtrechnung des Statistischen Bundesamts</t>
  </si>
  <si>
    <t>Kroatien</t>
  </si>
  <si>
    <t>am Bruttoproduktionswert Bergbau und Verarb. Gewerbe</t>
  </si>
  <si>
    <t>EJ *</t>
  </si>
  <si>
    <t>*)   1 EJ (Exajoule) = 1.000 PJ.</t>
  </si>
  <si>
    <t>Anteil der Nettoimporte* am PEV</t>
  </si>
  <si>
    <t>Anteil der Nettoimporte* am PEV Öl</t>
  </si>
  <si>
    <t>Anteil der Nettoimporte* am PEV Gas</t>
  </si>
  <si>
    <t>Anteil der Nettoimporte* am PEV Steinkohle</t>
  </si>
  <si>
    <t>* die Stromerzeugung aus Kernkraft ist nicht in den Nettoimporten enthalten, sie wird als heimische Energieerzeugung betrachtet.</t>
  </si>
  <si>
    <t>Bundesministerium für Wirtschaft und Energie</t>
  </si>
  <si>
    <t>Verband der Automobilindustrie, Bundesministerium für Wirtschaft und Energie</t>
  </si>
  <si>
    <r>
      <t xml:space="preserve">    bewohnte Wohnfläche (Mio. m</t>
    </r>
    <r>
      <rPr>
        <b/>
        <vertAlign val="superscript"/>
        <sz val="10"/>
        <rFont val="Times New Roman"/>
        <family val="1"/>
      </rPr>
      <t>2</t>
    </r>
    <r>
      <rPr>
        <b/>
        <sz val="10"/>
        <rFont val="Times New Roman"/>
        <family val="1"/>
      </rPr>
      <t xml:space="preserve">) </t>
    </r>
    <r>
      <rPr>
        <b/>
        <vertAlign val="superscript"/>
        <sz val="10"/>
        <rFont val="Times New Roman"/>
        <family val="1"/>
      </rPr>
      <t>3)</t>
    </r>
  </si>
  <si>
    <t xml:space="preserve">  3) 1990 gesamte Wohnfläche</t>
  </si>
  <si>
    <r>
      <t xml:space="preserve">EEV temperaturbereinigt je qm bewohnte Wohnfläche </t>
    </r>
    <r>
      <rPr>
        <b/>
        <vertAlign val="superscript"/>
        <sz val="10"/>
        <rFont val="Times New Roman"/>
        <family val="1"/>
      </rPr>
      <t>1)</t>
    </r>
  </si>
  <si>
    <r>
      <t xml:space="preserve">EEV (Raumwärme) temperaturbereinigt je qm bewohnte Wohnfläche </t>
    </r>
    <r>
      <rPr>
        <b/>
        <vertAlign val="superscript"/>
        <sz val="10"/>
        <rFont val="Times New Roman"/>
        <family val="1"/>
      </rPr>
      <t>1)</t>
    </r>
  </si>
  <si>
    <t xml:space="preserve"> 1) 1990 gesamte Wohnfläche</t>
  </si>
  <si>
    <t>Anteil an der Brutto-Stromerzeugung</t>
  </si>
  <si>
    <t>*) vorläufig</t>
  </si>
  <si>
    <t xml:space="preserve">  - Bruttoinlandsprodukt</t>
  </si>
  <si>
    <t>Quelle: Mineralölwirtschaftsverband, BAFA</t>
  </si>
  <si>
    <r>
      <t>3. Deutsche Konvention: 1 m</t>
    </r>
    <r>
      <rPr>
        <vertAlign val="superscript"/>
        <sz val="10"/>
        <rFont val="Times New Roman"/>
        <family val="1"/>
      </rPr>
      <t>3</t>
    </r>
    <r>
      <rPr>
        <sz val="10"/>
        <rFont val="Times New Roman"/>
        <family val="1"/>
      </rPr>
      <t xml:space="preserve"> Hu entspricht 35,169 MJ; 1 m</t>
    </r>
    <r>
      <rPr>
        <vertAlign val="superscript"/>
        <sz val="10"/>
        <rFont val="Times New Roman"/>
        <family val="1"/>
      </rPr>
      <t>3</t>
    </r>
    <r>
      <rPr>
        <sz val="10"/>
        <rFont val="Times New Roman"/>
        <family val="1"/>
      </rPr>
      <t xml:space="preserve"> Ho entspricht 38,988 MJ</t>
    </r>
  </si>
  <si>
    <t>letzte Änderung: 24.07.2014</t>
  </si>
  <si>
    <t>Stromverbrauch Verkehr</t>
  </si>
  <si>
    <t xml:space="preserve">   Steinkohle </t>
  </si>
  <si>
    <t xml:space="preserve">   Braunkohlen</t>
  </si>
  <si>
    <t xml:space="preserve">   Mineralöle</t>
  </si>
  <si>
    <t xml:space="preserve">   Erneuerbare Energien</t>
  </si>
  <si>
    <t xml:space="preserve">   Sonst. Energieträger</t>
  </si>
  <si>
    <t>Pumparbeit</t>
  </si>
  <si>
    <t>Stromverbrauch pro Kopf (in kWh)</t>
  </si>
  <si>
    <t xml:space="preserve">Indikatoren des Primärenergieverbrauchs </t>
  </si>
  <si>
    <t>32a</t>
  </si>
  <si>
    <t xml:space="preserve">Indikatoren des Stromverbrauchs </t>
  </si>
  <si>
    <r>
      <t xml:space="preserve">  SÜDAMERIKA </t>
    </r>
    <r>
      <rPr>
        <b/>
        <vertAlign val="superscript"/>
        <sz val="10"/>
        <rFont val="Times New Roman"/>
        <family val="1"/>
      </rPr>
      <t>4)</t>
    </r>
  </si>
  <si>
    <t>4) ohne Chile</t>
  </si>
  <si>
    <t>5) ohne Chile</t>
  </si>
  <si>
    <r>
      <t xml:space="preserve">  SÜDAMERIKA </t>
    </r>
    <r>
      <rPr>
        <b/>
        <vertAlign val="superscript"/>
        <sz val="10"/>
        <rFont val="Times New Roman"/>
        <family val="1"/>
      </rPr>
      <t>5)</t>
    </r>
  </si>
  <si>
    <r>
      <t xml:space="preserve">  SÜDAMERIKA </t>
    </r>
    <r>
      <rPr>
        <b/>
        <vertAlign val="superscript"/>
        <sz val="10"/>
        <rFont val="Times New Roman"/>
        <family val="1"/>
      </rPr>
      <t>3)</t>
    </r>
  </si>
  <si>
    <t>3) ohne Chile</t>
  </si>
  <si>
    <t>Absatz an Kraftwerke der allg. Vers.</t>
  </si>
  <si>
    <t>Quelle: Statistik der Kohlenwirtschaft e.V.</t>
  </si>
  <si>
    <t xml:space="preserve">  EU-28</t>
  </si>
  <si>
    <t xml:space="preserve">  EUROPA (EU - 28)</t>
  </si>
  <si>
    <t>Südamerika ohne Chile</t>
  </si>
  <si>
    <t xml:space="preserve">   Quelle:  Statistisches Bundesamt, Deutsches Institut für Wirtschaftsforschung, Kraftfahrtbundesamt, Bundesministerium für Wirtschaft und Energie, Bundesministerium der Finanzen</t>
  </si>
  <si>
    <t>nach Ländern und Regionen</t>
  </si>
  <si>
    <t xml:space="preserve">  Slowenien</t>
  </si>
  <si>
    <t xml:space="preserve">  Rumänien</t>
  </si>
  <si>
    <t xml:space="preserve">  Indien</t>
  </si>
  <si>
    <t xml:space="preserve">  Argentinien</t>
  </si>
  <si>
    <t xml:space="preserve">  Süd-Afrika</t>
  </si>
  <si>
    <t xml:space="preserve">  Frühere Sovietunion</t>
  </si>
  <si>
    <t xml:space="preserve">  Früheres Jugoslawien</t>
  </si>
  <si>
    <t xml:space="preserve">  Afrika</t>
  </si>
  <si>
    <t xml:space="preserve">  OECD</t>
  </si>
  <si>
    <t xml:space="preserve">  OECD Amerika</t>
  </si>
  <si>
    <t xml:space="preserve">  OECD Ozeanien</t>
  </si>
  <si>
    <t xml:space="preserve">  weltweit</t>
  </si>
  <si>
    <t>letzte Änderung: 28.08.2014</t>
  </si>
  <si>
    <t>Stand: April 2014</t>
  </si>
  <si>
    <t>In Bau Stand August 2014</t>
  </si>
  <si>
    <t>Beantragt Stand August 2015</t>
  </si>
  <si>
    <t>Vorplanung in den nächsten 15 Jahren Stand August 2014</t>
  </si>
  <si>
    <t>Kernenergie-erzeugung 2013</t>
  </si>
  <si>
    <t>Anteil Gesamt-erzeugung 2013</t>
  </si>
  <si>
    <t>Uranium-Ensatz 2014</t>
  </si>
  <si>
    <t>t U</t>
  </si>
  <si>
    <t>Quelle: World Nuclear Association 2014 (WNA)</t>
  </si>
  <si>
    <t>andere</t>
  </si>
  <si>
    <t xml:space="preserve"> -</t>
  </si>
  <si>
    <t>WORLD</t>
  </si>
  <si>
    <r>
      <t xml:space="preserve">  - FuE-Maßnahmen (DG Forschung)</t>
    </r>
    <r>
      <rPr>
        <vertAlign val="superscript"/>
        <sz val="10"/>
        <rFont val="Times New Roman"/>
        <family val="1"/>
      </rPr>
      <t>*)</t>
    </r>
    <r>
      <rPr>
        <sz val="10"/>
        <rFont val="Times New Roman"/>
        <family val="1"/>
      </rPr>
      <t xml:space="preserve"> </t>
    </r>
    <r>
      <rPr>
        <vertAlign val="superscript"/>
        <sz val="10"/>
        <rFont val="Times New Roman"/>
        <family val="1"/>
      </rPr>
      <t xml:space="preserve"> 2)</t>
    </r>
  </si>
  <si>
    <r>
      <t xml:space="preserve">  - FuE-Maßnahmen (DG Forschung)</t>
    </r>
    <r>
      <rPr>
        <vertAlign val="superscript"/>
        <sz val="10"/>
        <rFont val="Times New Roman"/>
        <family val="1"/>
      </rPr>
      <t xml:space="preserve"> *) 2)</t>
    </r>
  </si>
  <si>
    <t>Tabelle 22 a</t>
  </si>
  <si>
    <t>Quellen: AG Energiebilanzen, Destatis</t>
  </si>
  <si>
    <t>Quelle: Eurostat</t>
  </si>
  <si>
    <t xml:space="preserve">(auf Jahresbasis errechnete Mittelwerte) inkl. Steuern </t>
  </si>
  <si>
    <t>Abfall</t>
  </si>
  <si>
    <t>aus Verbrennung fossiler Brennstoffe</t>
  </si>
  <si>
    <t>Quellen: Umweltbundesamt</t>
  </si>
  <si>
    <t>(je 1000 € Bruttoproduktionswert)</t>
  </si>
  <si>
    <t>Energiekosten in €</t>
  </si>
  <si>
    <t>Quellen: Bundesministerium für Wirtschaft und Energie, Arbeitsgemeinschaft Energiebilanzen, Deutsches Institut für Wirtschaftsforschung, Statistisches Bundesamt, Bundesverband der Energie- und Wasserwirtschaft - Projektgruppe "Nutzenergiebilanzen"</t>
  </si>
  <si>
    <t>11,6 Mio. kWh; Benutzungsdauer 200 Tg; 1600 Stunden - (ohne MwSt. und erstattungsfähige Steuern und Abgaben)</t>
  </si>
  <si>
    <t>116 Mio. kWh; Benutzungsdauer 330 Tg; 8000 Stunden - (ohne MwSt. und erstattungsfähige Steuern und Abgaben)</t>
  </si>
  <si>
    <t>€-Cent/kWh - ohne MwSt. und erstattungsfähige Steuern und Abgaben</t>
  </si>
  <si>
    <t xml:space="preserve"> Umwandlungsausstoß (PJ)</t>
  </si>
  <si>
    <r>
      <t xml:space="preserve">Fernwärme </t>
    </r>
    <r>
      <rPr>
        <b/>
        <vertAlign val="superscript"/>
        <sz val="10"/>
        <rFont val="Times New Roman"/>
        <family val="1"/>
      </rPr>
      <t>9)</t>
    </r>
  </si>
  <si>
    <r>
      <t xml:space="preserve">  - Fernwärme </t>
    </r>
    <r>
      <rPr>
        <vertAlign val="superscript"/>
        <sz val="10"/>
        <rFont val="Times New Roman"/>
        <family val="1"/>
      </rPr>
      <t>8)</t>
    </r>
  </si>
  <si>
    <t xml:space="preserve">   NF3 Stickstofftrifluorid</t>
  </si>
  <si>
    <t>Quellen: Bundesministerium für Wirtschaft und Energie, Statistisches Bundesamt, Eurostat, Bundesamt für Wirtschaft und Ausfuhrkontrolle, Mineralölwirtschaftsverband</t>
  </si>
  <si>
    <t>Quellen: Arbeitsgemeinschaft Fernwärme, Arbeitsgemeinschaft  Energiebilanzen</t>
  </si>
  <si>
    <t>Natürliche</t>
  </si>
  <si>
    <r>
      <t xml:space="preserve">Steinkohle </t>
    </r>
    <r>
      <rPr>
        <vertAlign val="superscript"/>
        <sz val="10"/>
        <rFont val="Arial"/>
        <family val="2"/>
      </rPr>
      <t>1)</t>
    </r>
  </si>
  <si>
    <t>kg</t>
  </si>
  <si>
    <r>
      <t xml:space="preserve">Steinkohlenbriketts </t>
    </r>
    <r>
      <rPr>
        <vertAlign val="superscript"/>
        <sz val="10"/>
        <rFont val="Arial"/>
        <family val="2"/>
      </rPr>
      <t>2)</t>
    </r>
  </si>
  <si>
    <r>
      <t xml:space="preserve">Steinkohlenkoks </t>
    </r>
    <r>
      <rPr>
        <vertAlign val="superscript"/>
        <sz val="10"/>
        <rFont val="Arial"/>
        <family val="2"/>
      </rPr>
      <t>2)</t>
    </r>
  </si>
  <si>
    <r>
      <t xml:space="preserve">Andere Steinkohlenprodukte </t>
    </r>
    <r>
      <rPr>
        <vertAlign val="superscript"/>
        <sz val="10"/>
        <rFont val="Arial"/>
        <family val="2"/>
      </rPr>
      <t>2)</t>
    </r>
  </si>
  <si>
    <r>
      <t xml:space="preserve">Braunkohle </t>
    </r>
    <r>
      <rPr>
        <vertAlign val="superscript"/>
        <sz val="10"/>
        <rFont val="Arial"/>
        <family val="2"/>
      </rPr>
      <t>1)</t>
    </r>
  </si>
  <si>
    <r>
      <t xml:space="preserve">Braunkohlenbriketts </t>
    </r>
    <r>
      <rPr>
        <vertAlign val="superscript"/>
        <sz val="10"/>
        <rFont val="Arial"/>
        <family val="2"/>
      </rPr>
      <t>2)</t>
    </r>
  </si>
  <si>
    <r>
      <t xml:space="preserve">Andere Braunkohlenprodukte </t>
    </r>
    <r>
      <rPr>
        <vertAlign val="superscript"/>
        <sz val="10"/>
        <rFont val="Arial"/>
        <family val="2"/>
      </rPr>
      <t>2)</t>
    </r>
  </si>
  <si>
    <r>
      <t xml:space="preserve">Erdöl (roh) </t>
    </r>
    <r>
      <rPr>
        <vertAlign val="superscript"/>
        <sz val="10"/>
        <rFont val="Arial"/>
        <family val="2"/>
      </rPr>
      <t>1)</t>
    </r>
  </si>
  <si>
    <r>
      <t xml:space="preserve">Ottokraftstoffe </t>
    </r>
    <r>
      <rPr>
        <vertAlign val="superscript"/>
        <sz val="10"/>
        <rFont val="Arial"/>
        <family val="2"/>
      </rPr>
      <t>2)</t>
    </r>
  </si>
  <si>
    <r>
      <t xml:space="preserve">Rohbenzin </t>
    </r>
    <r>
      <rPr>
        <vertAlign val="superscript"/>
        <sz val="10"/>
        <rFont val="Arial"/>
        <family val="2"/>
      </rPr>
      <t>2)</t>
    </r>
  </si>
  <si>
    <r>
      <t xml:space="preserve">Flugturbinenkraftstoff </t>
    </r>
    <r>
      <rPr>
        <vertAlign val="superscript"/>
        <sz val="10"/>
        <rFont val="Arial"/>
        <family val="2"/>
      </rPr>
      <t>2)</t>
    </r>
  </si>
  <si>
    <r>
      <t>Dieselkraftstoff</t>
    </r>
    <r>
      <rPr>
        <vertAlign val="superscript"/>
        <sz val="10"/>
        <rFont val="Arial"/>
        <family val="2"/>
      </rPr>
      <t xml:space="preserve"> 2)</t>
    </r>
  </si>
  <si>
    <r>
      <t xml:space="preserve">Heizöl, leicht </t>
    </r>
    <r>
      <rPr>
        <vertAlign val="superscript"/>
        <sz val="10"/>
        <rFont val="Arial"/>
        <family val="2"/>
      </rPr>
      <t>2)</t>
    </r>
  </si>
  <si>
    <r>
      <t xml:space="preserve">Heizöl, schwer </t>
    </r>
    <r>
      <rPr>
        <vertAlign val="superscript"/>
        <sz val="10"/>
        <rFont val="Arial"/>
        <family val="2"/>
      </rPr>
      <t>2)</t>
    </r>
  </si>
  <si>
    <r>
      <t xml:space="preserve">Petrolkoks </t>
    </r>
    <r>
      <rPr>
        <vertAlign val="superscript"/>
        <sz val="10"/>
        <rFont val="Arial"/>
        <family val="2"/>
      </rPr>
      <t>2)</t>
    </r>
  </si>
  <si>
    <r>
      <t xml:space="preserve">Flüssiggas </t>
    </r>
    <r>
      <rPr>
        <vertAlign val="superscript"/>
        <sz val="10"/>
        <rFont val="Arial"/>
        <family val="2"/>
      </rPr>
      <t>2)</t>
    </r>
  </si>
  <si>
    <r>
      <t xml:space="preserve">Raffineriegas </t>
    </r>
    <r>
      <rPr>
        <vertAlign val="superscript"/>
        <sz val="10"/>
        <rFont val="Arial"/>
        <family val="2"/>
      </rPr>
      <t>2)</t>
    </r>
  </si>
  <si>
    <r>
      <t xml:space="preserve">Andere Mineralölprodukte </t>
    </r>
    <r>
      <rPr>
        <vertAlign val="superscript"/>
        <sz val="10"/>
        <rFont val="Arial"/>
        <family val="2"/>
      </rPr>
      <t>2)</t>
    </r>
  </si>
  <si>
    <r>
      <t xml:space="preserve">Kokereigas, Stadtgas </t>
    </r>
    <r>
      <rPr>
        <vertAlign val="superscript"/>
        <sz val="10"/>
        <rFont val="Arial"/>
        <family val="2"/>
      </rPr>
      <t>2)</t>
    </r>
  </si>
  <si>
    <t>m³</t>
  </si>
  <si>
    <r>
      <t xml:space="preserve">Gichtgas, Konvertergas </t>
    </r>
    <r>
      <rPr>
        <vertAlign val="superscript"/>
        <sz val="10"/>
        <rFont val="Arial"/>
        <family val="2"/>
      </rPr>
      <t>2)</t>
    </r>
  </si>
  <si>
    <r>
      <t xml:space="preserve">Erdgas, Erdölgas </t>
    </r>
    <r>
      <rPr>
        <vertAlign val="superscript"/>
        <sz val="10"/>
        <rFont val="Arial"/>
        <family val="2"/>
      </rPr>
      <t>3)</t>
    </r>
  </si>
  <si>
    <r>
      <t>Grubengas</t>
    </r>
    <r>
      <rPr>
        <vertAlign val="superscript"/>
        <sz val="10"/>
        <rFont val="Arial"/>
        <family val="2"/>
      </rPr>
      <t xml:space="preserve"> 1)</t>
    </r>
  </si>
  <si>
    <t>Strom</t>
  </si>
  <si>
    <r>
      <t>1)</t>
    </r>
    <r>
      <rPr>
        <sz val="9"/>
        <rFont val="Arial"/>
        <family val="2"/>
      </rPr>
      <t xml:space="preserve"> Durchschnittswert für den Primärenergieverbrauch; im übrigen gelten unterschiedliche Heizwerte. </t>
    </r>
  </si>
  <si>
    <r>
      <t>2)</t>
    </r>
    <r>
      <rPr>
        <sz val="9"/>
        <rFont val="Arial"/>
        <family val="2"/>
      </rPr>
      <t xml:space="preserve"> Durchschnittswert für die Produktion und Einfuhr; im übrigen gelten unterschiedliche Heizwerte. </t>
    </r>
  </si>
  <si>
    <r>
      <t xml:space="preserve">3) </t>
    </r>
    <r>
      <rPr>
        <sz val="9"/>
        <rFont val="Arial"/>
        <family val="2"/>
      </rPr>
      <t xml:space="preserve">Sofern statistische Daten auf dem oberen Heizwert (Brennwert) beruhen, werden sie für die Energiebilanz </t>
    </r>
  </si>
  <si>
    <t>mit dem Faktor 0,9024 in den unteren Heizwert umgerechnet.</t>
  </si>
  <si>
    <t>Quelle: AG Energiebilanzen</t>
  </si>
  <si>
    <r>
      <t xml:space="preserve">KKG Grafenrheinfeld / Main </t>
    </r>
    <r>
      <rPr>
        <vertAlign val="superscript"/>
        <sz val="10"/>
        <rFont val="Times New Roman"/>
        <family val="1"/>
      </rPr>
      <t>4)</t>
    </r>
  </si>
  <si>
    <t>4) Einstellung des Leistungsbetriebs am 27.06.2015</t>
  </si>
  <si>
    <t>Quelle: Deutsches Atomforum e.V., VGB Power Tech</t>
  </si>
  <si>
    <t>€-Cent/kWh - ohne Mehrwertsteuer und erstattungsfähige Steuern und Abgaben</t>
  </si>
  <si>
    <t xml:space="preserve">    - Russische Föderation</t>
  </si>
  <si>
    <t>Quelle Eurostat/Erdölinformationsdienst (EID)</t>
  </si>
  <si>
    <r>
      <t>Basiswert</t>
    </r>
    <r>
      <rPr>
        <b/>
        <vertAlign val="superscript"/>
        <sz val="10"/>
        <rFont val="Times New Roman"/>
        <family val="1"/>
      </rPr>
      <t>+</t>
    </r>
  </si>
  <si>
    <r>
      <t xml:space="preserve"> </t>
    </r>
    <r>
      <rPr>
        <vertAlign val="superscript"/>
        <sz val="10"/>
        <rFont val="Times New Roman"/>
        <family val="1"/>
      </rPr>
      <t>+</t>
    </r>
    <r>
      <rPr>
        <sz val="10"/>
        <rFont val="Times New Roman"/>
        <family val="1"/>
      </rPr>
      <t>) Für das Treibhausgas-Minderungsziel im Rahmen des Kyoto-Prozesses wird je nach emittiertem Gas das Basisjahr 1990 bzw. 1995 zugrunde gelegt.</t>
    </r>
  </si>
  <si>
    <t>http://www.bmwi.de/Navigation/DE/Themen/energiedaten.html</t>
  </si>
  <si>
    <t>KK1 Isar</t>
  </si>
  <si>
    <t>1979 - 2011</t>
  </si>
  <si>
    <t>1976 - 2011</t>
  </si>
  <si>
    <t>GKN 1 Neckarwestheim / Neckar</t>
  </si>
  <si>
    <t>Stand: Febr. 2017</t>
  </si>
  <si>
    <t>WR 90</t>
  </si>
  <si>
    <t>Jährliche Bewilligung der EU-Kommission für Energieforschung in Mio. Euro (real 2010) ***)</t>
  </si>
  <si>
    <t>Treibhausgase ohne Landnutzungsänderung und Forstwirtsch.</t>
  </si>
  <si>
    <t>Alle Einfuhrländer</t>
  </si>
  <si>
    <t xml:space="preserve"> - davon Mineralöl</t>
  </si>
  <si>
    <t>Sonstige Prozesskältekälte</t>
  </si>
  <si>
    <t>Mechanische Energie</t>
  </si>
  <si>
    <t>Investitionen in der Energieversorgung in Mio. €</t>
  </si>
  <si>
    <t xml:space="preserve">  - Elektrizitätsversorgung</t>
  </si>
  <si>
    <t xml:space="preserve">  - Gasversorgung</t>
  </si>
  <si>
    <t xml:space="preserve">  - Fernwärmeversorgung</t>
  </si>
  <si>
    <t>Umsätze in der Energieversorgung in Mio. €</t>
  </si>
  <si>
    <t>EU 28</t>
  </si>
  <si>
    <t>EU 27</t>
  </si>
  <si>
    <t>Euroraum*)</t>
  </si>
  <si>
    <t>*) Euroraum (EA11-2000, EA12-2006, EA13-2007, EA15-2008, EA16-2010, EA17-2013, EA18)</t>
  </si>
  <si>
    <t>Island</t>
  </si>
  <si>
    <t>Liechtenstein</t>
  </si>
  <si>
    <t>EU28</t>
  </si>
  <si>
    <t>WR 2017/2017</t>
  </si>
  <si>
    <t>Anteil der Investitionen am Umsatz</t>
  </si>
  <si>
    <t>I. In Betrieb / mittlerweile abgeschaltet</t>
  </si>
  <si>
    <t>Ø WR 90</t>
  </si>
  <si>
    <r>
      <t xml:space="preserve">  Kohlendioxid CO</t>
    </r>
    <r>
      <rPr>
        <b/>
        <vertAlign val="subscript"/>
        <sz val="10"/>
        <rFont val="Times New Roman"/>
        <family val="1"/>
      </rPr>
      <t>2</t>
    </r>
    <r>
      <rPr>
        <b/>
        <sz val="10"/>
        <rFont val="Times New Roman"/>
        <family val="1"/>
      </rPr>
      <t xml:space="preserve"> (Mt)</t>
    </r>
  </si>
  <si>
    <t>nachrichtlich:</t>
  </si>
  <si>
    <t>Internationale Bunker</t>
  </si>
  <si>
    <t xml:space="preserve"> - Luftverkehr</t>
  </si>
  <si>
    <t xml:space="preserve"> - Hochsee</t>
  </si>
  <si>
    <r>
      <t>CO</t>
    </r>
    <r>
      <rPr>
        <b/>
        <vertAlign val="subscript"/>
        <sz val="8"/>
        <rFont val="Times New Roman"/>
        <family val="1"/>
      </rPr>
      <t>2</t>
    </r>
    <r>
      <rPr>
        <b/>
        <sz val="8"/>
        <rFont val="Times New Roman"/>
        <family val="1"/>
      </rPr>
      <t>-Emissionen aus Biomasse</t>
    </r>
  </si>
  <si>
    <r>
      <t xml:space="preserve">  Stickstoffoxide NO</t>
    </r>
    <r>
      <rPr>
        <b/>
        <vertAlign val="subscript"/>
        <sz val="10"/>
        <rFont val="Times New Roman"/>
        <family val="1"/>
      </rPr>
      <t>X</t>
    </r>
    <r>
      <rPr>
        <b/>
        <sz val="10"/>
        <rFont val="Times New Roman"/>
        <family val="1"/>
      </rPr>
      <t>, berechnet als NO</t>
    </r>
    <r>
      <rPr>
        <b/>
        <vertAlign val="subscript"/>
        <sz val="10"/>
        <rFont val="Times New Roman"/>
        <family val="1"/>
      </rPr>
      <t>2</t>
    </r>
    <r>
      <rPr>
        <b/>
        <sz val="10"/>
        <rFont val="Times New Roman"/>
        <family val="1"/>
      </rPr>
      <t xml:space="preserve"> (kt)</t>
    </r>
  </si>
  <si>
    <r>
      <t xml:space="preserve">  Schwefeldioxid SO</t>
    </r>
    <r>
      <rPr>
        <b/>
        <vertAlign val="subscript"/>
        <sz val="10"/>
        <rFont val="Times New Roman"/>
        <family val="1"/>
      </rPr>
      <t>2</t>
    </r>
    <r>
      <rPr>
        <b/>
        <sz val="10"/>
        <rFont val="Times New Roman"/>
        <family val="1"/>
      </rPr>
      <t xml:space="preserve"> (kt) </t>
    </r>
  </si>
  <si>
    <r>
      <t>in Mt CO</t>
    </r>
    <r>
      <rPr>
        <b/>
        <vertAlign val="subscript"/>
        <sz val="10"/>
        <rFont val="Times New Roman"/>
        <family val="1"/>
      </rPr>
      <t>2</t>
    </r>
    <r>
      <rPr>
        <b/>
        <sz val="10"/>
        <rFont val="Times New Roman"/>
        <family val="1"/>
      </rPr>
      <t>-Äquivalent</t>
    </r>
  </si>
  <si>
    <r>
      <t xml:space="preserve">   CO</t>
    </r>
    <r>
      <rPr>
        <vertAlign val="subscript"/>
        <sz val="10"/>
        <rFont val="Times New Roman"/>
        <family val="1"/>
      </rPr>
      <t>2</t>
    </r>
    <r>
      <rPr>
        <sz val="10"/>
        <rFont val="Times New Roman"/>
        <family val="1"/>
      </rPr>
      <t xml:space="preserve"> Kohlendioxyd</t>
    </r>
  </si>
  <si>
    <r>
      <t xml:space="preserve">   CO</t>
    </r>
    <r>
      <rPr>
        <vertAlign val="subscript"/>
        <sz val="10"/>
        <rFont val="Times New Roman"/>
        <family val="1"/>
      </rPr>
      <t>2</t>
    </r>
    <r>
      <rPr>
        <sz val="10"/>
        <rFont val="Times New Roman"/>
        <family val="1"/>
      </rPr>
      <t xml:space="preserve"> ohne Landnutzungsänderung und Forstwirtschaft</t>
    </r>
  </si>
  <si>
    <r>
      <t xml:space="preserve">   CH</t>
    </r>
    <r>
      <rPr>
        <vertAlign val="subscript"/>
        <sz val="10"/>
        <rFont val="Times New Roman"/>
        <family val="1"/>
      </rPr>
      <t xml:space="preserve">4 </t>
    </r>
    <r>
      <rPr>
        <sz val="10"/>
        <rFont val="Times New Roman"/>
        <family val="1"/>
      </rPr>
      <t>Methan ohne Landnutzungsänderung</t>
    </r>
  </si>
  <si>
    <r>
      <t xml:space="preserve">   N</t>
    </r>
    <r>
      <rPr>
        <vertAlign val="subscript"/>
        <sz val="10"/>
        <rFont val="Times New Roman"/>
        <family val="1"/>
      </rPr>
      <t>2</t>
    </r>
    <r>
      <rPr>
        <sz val="10"/>
        <rFont val="Times New Roman"/>
        <family val="1"/>
      </rPr>
      <t>O Distickstoffmonoxyd ohne Landnutzungsänderung</t>
    </r>
  </si>
  <si>
    <r>
      <t xml:space="preserve">   SF</t>
    </r>
    <r>
      <rPr>
        <vertAlign val="subscript"/>
        <sz val="10"/>
        <rFont val="Times New Roman"/>
        <family val="1"/>
      </rPr>
      <t xml:space="preserve">6 </t>
    </r>
    <r>
      <rPr>
        <sz val="10"/>
        <rFont val="Times New Roman"/>
        <family val="1"/>
      </rPr>
      <t>Schwefelhexafluorid</t>
    </r>
  </si>
  <si>
    <r>
      <t>CO</t>
    </r>
    <r>
      <rPr>
        <b/>
        <vertAlign val="subscript"/>
        <sz val="10"/>
        <rFont val="Times New Roman"/>
        <family val="1"/>
      </rPr>
      <t>2</t>
    </r>
    <r>
      <rPr>
        <b/>
        <sz val="10"/>
        <rFont val="Times New Roman"/>
        <family val="1"/>
      </rPr>
      <t>-Emissionen der Stromerzeugung in Mt</t>
    </r>
  </si>
  <si>
    <t>8) für Mehrfamilienhäuser, Anschlußleistung 160 kW, Jahresnutzung 1800 Std.</t>
  </si>
  <si>
    <t>9) für Mehrfamilienhäuser, Anschlußleistung 160 kW, Jahresnutzung 1800 Std.</t>
  </si>
  <si>
    <t>Import</t>
  </si>
  <si>
    <t>Export</t>
  </si>
  <si>
    <r>
      <t xml:space="preserve">  Erneuerbare Energien </t>
    </r>
    <r>
      <rPr>
        <vertAlign val="superscript"/>
        <sz val="10"/>
        <rFont val="Times New Roman"/>
        <family val="1"/>
      </rPr>
      <t>5)</t>
    </r>
  </si>
  <si>
    <t>5) bis 1994 Sonstige</t>
  </si>
  <si>
    <r>
      <t xml:space="preserve">Erzeugung und Brennstoffeinsatz der Kraft-Wärme-Kopplung sowie KWK-Anteil an der Stromerzeugung </t>
    </r>
    <r>
      <rPr>
        <b/>
        <vertAlign val="superscript"/>
        <sz val="14"/>
        <rFont val="Times New Roman"/>
        <family val="1"/>
      </rPr>
      <t>1)</t>
    </r>
  </si>
  <si>
    <t>2017</t>
  </si>
  <si>
    <t xml:space="preserve">  - Erneuerbare Energien</t>
  </si>
  <si>
    <t xml:space="preserve">  -   nicht erneuerbarer Müll u.a.</t>
  </si>
  <si>
    <t xml:space="preserve">  Windkraft an Land</t>
  </si>
  <si>
    <t xml:space="preserve">  Windkraft auf See</t>
  </si>
  <si>
    <t xml:space="preserve">  Biomasse</t>
  </si>
  <si>
    <t xml:space="preserve">       Geothermie</t>
  </si>
  <si>
    <t>Naher Osten</t>
  </si>
  <si>
    <t xml:space="preserve">EU 27 </t>
  </si>
  <si>
    <t>Euroraum (18)</t>
  </si>
  <si>
    <t xml:space="preserve">  AMERIKA (UN)</t>
  </si>
  <si>
    <t xml:space="preserve">  AFRIKA (UN)</t>
  </si>
  <si>
    <t xml:space="preserve">  ASIEN (UN)</t>
  </si>
  <si>
    <t xml:space="preserve">  EUROPA (UN)</t>
  </si>
  <si>
    <t xml:space="preserve">  OZIANIEN (UN)</t>
  </si>
  <si>
    <t>2018</t>
  </si>
  <si>
    <t>EEV je 1 000 Euro Bruttowertschöpfung 2015 (Industrie)</t>
  </si>
  <si>
    <t>EEV Strom je 1000 Euro Bruttowertschöpfung 2015 (Industrie)</t>
  </si>
  <si>
    <t>EEV temperaturbereinigt je 1 000 Euro Bruttowertschöpfung 2015 (GHD)</t>
  </si>
  <si>
    <t>EEV je 1 000 Euro Bruttowertschöpfung 2015 (GHD)</t>
  </si>
  <si>
    <t xml:space="preserve">   (Mrd. Euro, in Preisen von 2015)</t>
  </si>
  <si>
    <t xml:space="preserve">   (Mrd Euro, in Preisen von 2015)</t>
  </si>
  <si>
    <t xml:space="preserve">BIP(2015) je GJ PEV (temperaturber.) </t>
  </si>
  <si>
    <t>BIP(2015) je GJ EEV</t>
  </si>
  <si>
    <t>BIP(2015) je GJ EEV (temperaturber.)</t>
  </si>
  <si>
    <t>BWS(2015) Industrie je GJ EEV Industrie</t>
  </si>
  <si>
    <t>BWS(2015) Industrie je GJ EEV Ind. (temperaturber.)</t>
  </si>
  <si>
    <t>BWS(2015)GHD je GJ EEV GHD</t>
  </si>
  <si>
    <t>BWS(2015)GHD je GJ EEV GHD (temperaturber.)</t>
  </si>
  <si>
    <t xml:space="preserve">BIP(2015) je GJ PEV </t>
  </si>
  <si>
    <t>PEV je Tsd. € BIP (in Preisen von 2015)</t>
  </si>
  <si>
    <t>PEV Öl je Tsd. € BIP (in Preisen von 2015)</t>
  </si>
  <si>
    <t>Bruttostromverbrauch je 1000 € BIP(2015)</t>
  </si>
  <si>
    <t>EEV je Tsd.€ BIP (in Preisen von 2015)</t>
  </si>
  <si>
    <t>je Tsd. € BIP (in Preisen von 2015)</t>
  </si>
  <si>
    <t xml:space="preserve">  EU</t>
  </si>
  <si>
    <t>in € je 1.000 € BIP (real 2015)</t>
  </si>
  <si>
    <t>Primärenergieverbrauch pro Einheit Bruttoinlandsprodukt (in GJ / 1.000 US-$(real 2015))</t>
  </si>
  <si>
    <t>2015=100</t>
  </si>
  <si>
    <t>Quellen: Bundesministerium für Wirtschaft und Energie, Statistisches Bundesamt, Bundesamt für Wirtschaft und Ausfuhrkontrolle, Mineralölwirtschaftsverband, Verband der Kohlenimporteure</t>
  </si>
  <si>
    <t>letzte Änderung: 02.01.2020</t>
  </si>
  <si>
    <t>KKU Esenshamm / Unterweser</t>
  </si>
  <si>
    <t xml:space="preserve">   nicht spezifiziert</t>
  </si>
  <si>
    <t>Ein- und Ausfuhr von Strom in TWh</t>
  </si>
  <si>
    <t>nach wirtschaftspolitischen Ländergruppen 2018</t>
  </si>
  <si>
    <t>Anteile in % (2018)</t>
  </si>
  <si>
    <t>letzte Änderung: 10.06.2020</t>
  </si>
  <si>
    <t xml:space="preserve">   Steinkohle/Braunkohle</t>
  </si>
  <si>
    <t xml:space="preserve">   - davon Flugbenzin+Flugturb.kraftst.</t>
  </si>
  <si>
    <t>Quelle: Arbeitsgemeinschaft Energiebilanzen, Stand: Juni 2020</t>
  </si>
  <si>
    <t xml:space="preserve">   darunter: Erdgas 4)</t>
  </si>
  <si>
    <t>4) inkl. Erdölgas</t>
  </si>
  <si>
    <t xml:space="preserve">      darunter: Erdgas 4)</t>
  </si>
  <si>
    <t>letzte Änderung 20.07.2020</t>
  </si>
  <si>
    <t>Anteil am Endenergie-verbrauch 2019</t>
  </si>
  <si>
    <t>2019</t>
  </si>
  <si>
    <t>Stromverbrauch pro Einheit Bruttoinlandsprodukt (in kWh / 1.000 US-$(real 2015))</t>
  </si>
  <si>
    <t xml:space="preserve">  - Kohlenbergbau</t>
  </si>
  <si>
    <t xml:space="preserve">  - Mineralölverarbeitung **</t>
  </si>
  <si>
    <t>**) ab 2019 inklusive Kokerei</t>
  </si>
  <si>
    <t>WR 90/2019</t>
  </si>
  <si>
    <t>WR19</t>
  </si>
  <si>
    <t>WR 19</t>
  </si>
  <si>
    <t>2019*</t>
  </si>
  <si>
    <t>Quelle: Arbeitsgemeinschaft Energiebilanzen, Stand: Dez. 2020</t>
  </si>
  <si>
    <t>2021*</t>
  </si>
  <si>
    <t>letzte Änderung: 05.03.2021</t>
  </si>
  <si>
    <t>in Wärmeeinheiten zur Energiebilanz 2019</t>
  </si>
  <si>
    <t>(Stand: 27.02.2021)</t>
  </si>
  <si>
    <t>2020**</t>
  </si>
  <si>
    <t>letzte Änderung: 16.03.2021</t>
  </si>
  <si>
    <t>***) Deflationiert mit dem BIP-Index EU-27</t>
  </si>
  <si>
    <t>letzte Änderung: 12.05.2021</t>
  </si>
  <si>
    <t xml:space="preserve">  EUROPA  (EU - 27)</t>
  </si>
  <si>
    <t>letzte Änderung: 08.06.2021</t>
  </si>
  <si>
    <t>letzte Änderung:08.06.2021</t>
  </si>
  <si>
    <t>letzte Änderung: 10.06.2021</t>
  </si>
  <si>
    <t>letzte Änderung: ^29.06.2021</t>
  </si>
  <si>
    <t>letzte Änderung: 29.06.2021</t>
  </si>
  <si>
    <t>letzte Änderung: 30.06.2021</t>
  </si>
  <si>
    <t>letzte Änderung : 30.06.2021</t>
  </si>
  <si>
    <t>letzte Änderung: 02.07.2021</t>
  </si>
  <si>
    <t xml:space="preserve">  Batteriespeicher</t>
  </si>
  <si>
    <t>Quelle: Bundesministerium für Wirtschaft und Energie, Statistisches Bundesamt, Arbeitsgruppe Erneuerbare Energien-Statistik (AGEE-Stat), ab 2011 Bundesnetzagentur (BNetzA)</t>
  </si>
  <si>
    <t>letzte Änderung: 07.07.2021</t>
  </si>
  <si>
    <t>Quelle: BP Statistical Review of World Energy 2021</t>
  </si>
  <si>
    <t>letzte Änderung: 14.07.2021</t>
  </si>
  <si>
    <t>letzte Änderung: 06.09.2021</t>
  </si>
  <si>
    <t>Quelle: Internationale Energie Agentur 2021</t>
  </si>
  <si>
    <t>Quelle:  Internationale Energie Agentur, 2021</t>
  </si>
  <si>
    <t xml:space="preserve">  EUROPA (EU - 27)</t>
  </si>
  <si>
    <t>letzter Stand: 08.09.2021</t>
  </si>
  <si>
    <t>Ausgaben für Energieforschung aus Bundesmitteln nach Sektoren in Mio. € (2020)</t>
  </si>
  <si>
    <t>in Mio. € (real 2020)</t>
  </si>
  <si>
    <t>Quellen:Stifterverband für die Deutsche Wissenschaft, Internationale Energieagentur, Bundesbericht Forschung und Innovation, IEA Energy Technology RD&amp;D (2021 edition)</t>
  </si>
  <si>
    <t>Anteil am Endenergie-verbrauch 2020</t>
  </si>
  <si>
    <t>letzte Änderung: 09.09.2021</t>
  </si>
  <si>
    <t>Anteil am Endenergieverbrauch des jeweiligen Sektors 2020</t>
  </si>
  <si>
    <t>letzte Änderung: 10.09.2021</t>
  </si>
  <si>
    <t>letzte Änderung: 14.09.2021</t>
  </si>
  <si>
    <t>letzte Änderung: 16.09.2021</t>
  </si>
  <si>
    <t>Quelle: Internationale Energie Agentur, Oil Information 2021</t>
  </si>
  <si>
    <t>letzte Änderung 20.09.2021</t>
  </si>
  <si>
    <t>letzte Änderung: 20.09.2021</t>
  </si>
  <si>
    <t>Quelle: Internationale Energie Agentur, Gas Information 2021</t>
  </si>
  <si>
    <t>Quelle: Electricity Information 2021</t>
  </si>
  <si>
    <t>letzte Änderung: 21.09.2021</t>
  </si>
  <si>
    <t>Quelle: Internationale Energie Agentur, Coal Information 2021</t>
  </si>
  <si>
    <t>letzte Änderung: 22.09.2021</t>
  </si>
  <si>
    <t>Quelle: Arbeitsgemeinschaft Energiebilanzen 15.06.2021</t>
  </si>
  <si>
    <t>Endenergieverbrauch Landwirtschaft, Fischerei, Bauwirtschaft nach Energieträgern</t>
  </si>
  <si>
    <t>Ottokraftstoffe</t>
  </si>
  <si>
    <t>Dieselkraftstoff</t>
  </si>
  <si>
    <t>Heizöl, leicht</t>
  </si>
  <si>
    <t>Flüssiggas</t>
  </si>
  <si>
    <t>Erdgas, Erdölgas</t>
  </si>
  <si>
    <t>Biodiesel</t>
  </si>
  <si>
    <t>Sonstige Biomasse</t>
  </si>
  <si>
    <t>Landwirtschaft und Forsten</t>
  </si>
  <si>
    <t>Fischerei</t>
  </si>
  <si>
    <t>Bauwirtschaft</t>
  </si>
  <si>
    <t xml:space="preserve"> in PJ</t>
  </si>
  <si>
    <t>letzte Änderung: 23.09.2021</t>
  </si>
  <si>
    <t>Ausgaben ausgesuchter IEA-Mitgliedstaaten für Energieforschung in Mio. € (real 2020)</t>
  </si>
  <si>
    <t xml:space="preserve">  Slowakei</t>
  </si>
  <si>
    <t xml:space="preserve">  Europa (EU-27)</t>
  </si>
  <si>
    <t>Quellen: Internationale Energieagentur Electricity Information (IEA 2021)</t>
  </si>
  <si>
    <t>letzte Änderung: 24.09.2021</t>
  </si>
  <si>
    <t>Quelle: Arbeitsgemeinschaft Energiebilanzen, Stand 22.06.2021</t>
  </si>
  <si>
    <t>Quelle: Arbeitsgemeinschaft Energiebilanzen, Stand: Juni 2021</t>
  </si>
  <si>
    <t>Mineralölprodukte</t>
  </si>
  <si>
    <t>Erdgas+Grubengas</t>
  </si>
  <si>
    <t>Braunkohlen</t>
  </si>
  <si>
    <t>Steinkohlen (inkl. Gicht- und Konvertergas)</t>
  </si>
  <si>
    <t>sonstige</t>
  </si>
  <si>
    <t>Mineralöle</t>
  </si>
  <si>
    <t>Müll (fossil)</t>
  </si>
  <si>
    <t>sonstige (Gichtgas,Grubengas, Kokereigas,Brenngas)</t>
  </si>
  <si>
    <t>.</t>
  </si>
  <si>
    <t>k.A.</t>
  </si>
  <si>
    <t>Quelle: AG Energiebilanzen August 2021</t>
  </si>
  <si>
    <t>..</t>
  </si>
  <si>
    <t>Argentina</t>
  </si>
  <si>
    <t>Armenia</t>
  </si>
  <si>
    <t>Bangladesh</t>
  </si>
  <si>
    <t>Belarus</t>
  </si>
  <si>
    <t>Belgium</t>
  </si>
  <si>
    <t>Brazil</t>
  </si>
  <si>
    <t>Bulgaria</t>
  </si>
  <si>
    <t>Canada</t>
  </si>
  <si>
    <t>Chile</t>
  </si>
  <si>
    <t>Czech Republic</t>
  </si>
  <si>
    <t>Egypt</t>
  </si>
  <si>
    <t>Finland</t>
  </si>
  <si>
    <t>France</t>
  </si>
  <si>
    <t>Germany</t>
  </si>
  <si>
    <t>Hungary</t>
  </si>
  <si>
    <t>India</t>
  </si>
  <si>
    <t>Indonesia</t>
  </si>
  <si>
    <t>Iran</t>
  </si>
  <si>
    <t>Israel</t>
  </si>
  <si>
    <t>Italy</t>
  </si>
  <si>
    <t>Japan</t>
  </si>
  <si>
    <t>Jordan</t>
  </si>
  <si>
    <t>Kazakhstan</t>
  </si>
  <si>
    <t>Korea DPR (North)</t>
  </si>
  <si>
    <t>Korea RO (South)</t>
  </si>
  <si>
    <t>Lithuania</t>
  </si>
  <si>
    <t>Malaysia</t>
  </si>
  <si>
    <t>Mexico</t>
  </si>
  <si>
    <t>Netherlands</t>
  </si>
  <si>
    <t>Pakistan</t>
  </si>
  <si>
    <t>Poland</t>
  </si>
  <si>
    <t>Romania</t>
  </si>
  <si>
    <t>Russia</t>
  </si>
  <si>
    <t>Saudi Arabia</t>
  </si>
  <si>
    <t>Slovakia</t>
  </si>
  <si>
    <t>Slovenia</t>
  </si>
  <si>
    <t>South Africa</t>
  </si>
  <si>
    <t>Spain</t>
  </si>
  <si>
    <t>Sweden</t>
  </si>
  <si>
    <t>Switzerland</t>
  </si>
  <si>
    <t>Thailand</t>
  </si>
  <si>
    <t>Turkey</t>
  </si>
  <si>
    <t>UAE</t>
  </si>
  <si>
    <t>United Kingdom</t>
  </si>
  <si>
    <t>Vietnam</t>
  </si>
  <si>
    <t>OPEC</t>
  </si>
  <si>
    <t>OPEC-Golf</t>
  </si>
  <si>
    <t>OECD</t>
  </si>
  <si>
    <t>EU-28</t>
  </si>
  <si>
    <t>Welt</t>
  </si>
  <si>
    <t>Madagaskar</t>
  </si>
  <si>
    <t>Mali</t>
  </si>
  <si>
    <t>Marokko</t>
  </si>
  <si>
    <t>Niger</t>
  </si>
  <si>
    <t>Nigeria</t>
  </si>
  <si>
    <t>Sierra Leone</t>
  </si>
  <si>
    <t>Zentralafrikanische Republik</t>
  </si>
  <si>
    <t>Argentinien</t>
  </si>
  <si>
    <t>Dominikanische Republik</t>
  </si>
  <si>
    <t>Ecuador</t>
  </si>
  <si>
    <t>Haiti</t>
  </si>
  <si>
    <t>Peru</t>
  </si>
  <si>
    <t>Mongolei</t>
  </si>
  <si>
    <t>Belarus (Weißrussland)</t>
  </si>
  <si>
    <t>Albanien</t>
  </si>
  <si>
    <t>Bosnien-Herzegowina</t>
  </si>
  <si>
    <t>Kosovo</t>
  </si>
  <si>
    <t>Mazedonien</t>
  </si>
  <si>
    <t>Montenegro</t>
  </si>
  <si>
    <t>Serbien</t>
  </si>
  <si>
    <t>Türkei</t>
  </si>
  <si>
    <t>Anteil der Energieforschung des Bundes an der gesamten Forschungsförderung des Bundes</t>
  </si>
  <si>
    <t xml:space="preserve">  - Demonstrationsmaßnahmen (DG TREN/ ENER) 1)</t>
  </si>
  <si>
    <t>Quellen: Europäische Kommission, Bundesministerium für Wirtschaft und Energie, Internationale Energie Agentur 2021</t>
  </si>
  <si>
    <t>Tabelle 32a</t>
  </si>
  <si>
    <t>letzte Aktualisierung: 27.09.2021</t>
  </si>
  <si>
    <t>letzte Änderung: 27.09.2021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</si>
</sst>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 _€_-;\-* #,##0\ _€_-;_-* &quot;-&quot;\ _€_-;_-@_-"/>
    <numFmt numFmtId="164" formatCode="_-* #,##0.00\ _D_M_-;\-* #,##0.00\ _D_M_-;_-* &quot;-&quot;??\ _D_M_-;_-@_-"/>
    <numFmt numFmtId="165" formatCode="#,##0\ "/>
    <numFmt numFmtId="166" formatCode="0.0\ "/>
    <numFmt numFmtId="167" formatCode="0.0\ \ \ "/>
    <numFmt numFmtId="168" formatCode="0,000.0\ \ \ "/>
    <numFmt numFmtId="169" formatCode="0.0"/>
    <numFmt numFmtId="170" formatCode="0.0\ \ "/>
    <numFmt numFmtId="171" formatCode="#,##0\ \ \ "/>
    <numFmt numFmtId="172" formatCode="#,##0\ \ "/>
    <numFmt numFmtId="173" formatCode="#,##0\ \ \ \ \ "/>
    <numFmt numFmtId="174" formatCode="#,##0\ \ \ \ "/>
    <numFmt numFmtId="175" formatCode="0.000"/>
    <numFmt numFmtId="176" formatCode="\(0.0\)"/>
    <numFmt numFmtId="177" formatCode="0.0\ \ \ \ "/>
    <numFmt numFmtId="178" formatCode="0.00\ \ "/>
    <numFmt numFmtId="179" formatCode="0.00\ \ \ "/>
    <numFmt numFmtId="180" formatCode="0.0\ \ \ \ \ "/>
    <numFmt numFmtId="181" formatCode="0\ \ \ "/>
    <numFmt numFmtId="182" formatCode="0,000\ \ "/>
    <numFmt numFmtId="183" formatCode="0\ \ "/>
    <numFmt numFmtId="184" formatCode="\(0,000\)"/>
    <numFmt numFmtId="185" formatCode="#,#00.0"/>
    <numFmt numFmtId="186" formatCode="\+0\ \ "/>
    <numFmt numFmtId="187" formatCode="#,##0.0#"/>
    <numFmt numFmtId="188" formatCode="0\ \ \ \ \ \ \ \ \ \ "/>
    <numFmt numFmtId="189" formatCode="0,000\ \ \ \ \ \ \ \ \ \ "/>
    <numFmt numFmtId="190" formatCode="#,##0\ \ \ \ \ \ "/>
    <numFmt numFmtId="191" formatCode="#,##0.00\ \ "/>
    <numFmt numFmtId="192" formatCode="#,##0.00\ \ \ "/>
    <numFmt numFmtId="193" formatCode="0.00\ "/>
    <numFmt numFmtId="194" formatCode="#,###\ \ \ \ \ \ \ "/>
    <numFmt numFmtId="195" formatCode="0.00\ \ \ \ "/>
    <numFmt numFmtId="196" formatCode="#,##0.0\ \ \ "/>
    <numFmt numFmtId="197" formatCode="#,##0.0\ \ "/>
    <numFmt numFmtId="198" formatCode="#,###\ \ "/>
    <numFmt numFmtId="199" formatCode="#,###.0\ \ \ "/>
    <numFmt numFmtId="200" formatCode="#\ ##0.00;\-#\ ##0.00;\–"/>
    <numFmt numFmtId="201" formatCode="General\ \ "/>
    <numFmt numFmtId="202" formatCode="#,##0.000000\ \ "/>
    <numFmt numFmtId="203" formatCode="#\ ##0"/>
    <numFmt numFmtId="204" formatCode="#,##0.0"/>
    <numFmt numFmtId="205" formatCode="#,##0.000\ \ \ "/>
    <numFmt numFmtId="206" formatCode="_-* #,##0\ _-;\-* #,##0\ _-;_-* &quot;-&quot;\ _-;_-@_-"/>
    <numFmt numFmtId="207" formatCode="0.00000"/>
    <numFmt numFmtId="208" formatCode="#,##0.000"/>
    <numFmt numFmtId="209" formatCode="#,##0.0000"/>
    <numFmt numFmtId="210" formatCode="0.000\ \ "/>
    <numFmt numFmtId="211" formatCode="0.0000\ \ "/>
    <numFmt numFmtId="212" formatCode="0.000\ "/>
    <numFmt numFmtId="213" formatCode="_(&quot;$&quot;* #,##0_);_(&quot;$&quot;* \(#,##0\);_(&quot;$&quot;* &quot;-&quot;_);_(@_)"/>
    <numFmt numFmtId="214" formatCode="_(* #,##0_);_(* \(#,##0\);_(* &quot;-&quot;_);_(@_)"/>
    <numFmt numFmtId="215" formatCode="0\ \ \ \ "/>
    <numFmt numFmtId="216" formatCode="0\ \ \ \ \ "/>
    <numFmt numFmtId="217" formatCode="0.0_ ;[Red]\-0.0\ "/>
    <numFmt numFmtId="218" formatCode="#,##0.000\ "/>
    <numFmt numFmtId="219" formatCode="0.000\ \ \ \ "/>
    <numFmt numFmtId="220" formatCode="#,##0.0\ \ \ \ "/>
    <numFmt numFmtId="221" formatCode="0.00_ ;[Red]\-0.00\ "/>
    <numFmt numFmtId="222" formatCode="#,##0.00_ ;[Red]\-#,##0.00\ "/>
    <numFmt numFmtId="223" formatCode="#,##0.000000\ \ \ "/>
    <numFmt numFmtId="224" formatCode="#,##0.000\ \ "/>
    <numFmt numFmtId="225" formatCode="#,##0.0000\ \ \ "/>
    <numFmt numFmtId="226" formatCode="0.0000"/>
    <numFmt numFmtId="227" formatCode="0.00\ \ \ \ \ "/>
    <numFmt numFmtId="228" formatCode="#,##0.00\ \ \ \ "/>
    <numFmt numFmtId="229" formatCode="0\ "/>
    <numFmt numFmtId="230" formatCode="#,##0.00000\ \ \ "/>
    <numFmt numFmtId="231" formatCode="0.000\ \ \ "/>
  </numFmts>
  <fonts count="137">
    <font>
      <b/>
      <sz val="12"/>
      <name val="NewCenturySchlbk"/>
    </font>
    <font>
      <b/>
      <sz val="10"/>
      <name val="Helv"/>
    </font>
    <font>
      <sz val="8"/>
      <name val="Helv"/>
    </font>
    <font>
      <sz val="10"/>
      <name val="Helv"/>
    </font>
    <font>
      <sz val="10"/>
      <name val="MS Sans Serif"/>
      <family val="2"/>
    </font>
    <font>
      <sz val="10"/>
      <name val="Times New Roman"/>
      <family val="1"/>
    </font>
    <font>
      <b/>
      <i/>
      <sz val="16"/>
      <name val="Times New Roman"/>
      <family val="1"/>
    </font>
    <font>
      <b/>
      <sz val="10"/>
      <name val="Times New Roman"/>
      <family val="1"/>
    </font>
    <font>
      <b/>
      <sz val="8"/>
      <name val="Times New Roman"/>
      <family val="1"/>
    </font>
    <font>
      <i/>
      <sz val="6"/>
      <name val="Times New Roman"/>
      <family val="1"/>
    </font>
    <font>
      <sz val="8"/>
      <name val="Times New Roman"/>
      <family val="1"/>
    </font>
    <font>
      <b/>
      <sz val="12"/>
      <name val="Times New Roman"/>
      <family val="1"/>
    </font>
    <font>
      <b/>
      <sz val="12"/>
      <name val="Times New Roman"/>
      <family val="1"/>
    </font>
    <font>
      <b/>
      <i/>
      <sz val="12"/>
      <name val="NewCenturySchlbk"/>
    </font>
    <font>
      <b/>
      <sz val="8"/>
      <name val="Times New Roman"/>
      <family val="1"/>
    </font>
    <font>
      <b/>
      <sz val="12"/>
      <name val="NewCenturySchlbk"/>
    </font>
    <font>
      <b/>
      <sz val="10"/>
      <name val="Times New Roman"/>
      <family val="1"/>
    </font>
    <font>
      <sz val="8"/>
      <name val="Times New Roman"/>
      <family val="1"/>
    </font>
    <font>
      <b/>
      <vertAlign val="superscript"/>
      <sz val="12"/>
      <name val="Times New Roman"/>
      <family val="1"/>
    </font>
    <font>
      <b/>
      <vertAlign val="superscript"/>
      <sz val="10"/>
      <name val="Times New Roman"/>
      <family val="1"/>
    </font>
    <font>
      <vertAlign val="superscript"/>
      <sz val="10"/>
      <name val="Times New Roman"/>
      <family val="1"/>
    </font>
    <font>
      <b/>
      <sz val="8"/>
      <name val="NewCenturySchlbk"/>
    </font>
    <font>
      <b/>
      <sz val="14"/>
      <name val="Times New Roman"/>
      <family val="1"/>
    </font>
    <font>
      <b/>
      <sz val="16"/>
      <name val="Times New Roman"/>
      <family val="1"/>
    </font>
    <font>
      <i/>
      <sz val="8"/>
      <name val="Helv"/>
    </font>
    <font>
      <b/>
      <sz val="9"/>
      <name val="Times New Roman"/>
      <family val="1"/>
    </font>
    <font>
      <sz val="9"/>
      <name val="Times New Roman"/>
      <family val="1"/>
    </font>
    <font>
      <i/>
      <sz val="16"/>
      <name val="Times New Roman"/>
      <family val="1"/>
    </font>
    <font>
      <i/>
      <sz val="10"/>
      <name val="Helv"/>
    </font>
    <font>
      <sz val="10"/>
      <name val="Times New Roman"/>
      <family val="1"/>
    </font>
    <font>
      <sz val="12"/>
      <name val="NewCenturySchlbk"/>
    </font>
    <font>
      <sz val="14"/>
      <name val="Times New Roman"/>
      <family val="1"/>
    </font>
    <font>
      <b/>
      <vertAlign val="subscript"/>
      <sz val="10"/>
      <name val="Times New Roman"/>
      <family val="1"/>
    </font>
    <font>
      <sz val="12"/>
      <name val="Times New Roman"/>
      <family val="1"/>
    </font>
    <font>
      <i/>
      <sz val="14"/>
      <name val="Times New Roman"/>
      <family val="1"/>
    </font>
    <font>
      <b/>
      <sz val="11"/>
      <name val="NewCenturySchlbk"/>
    </font>
    <font>
      <sz val="12"/>
      <name val="Times New Roman"/>
      <family val="1"/>
    </font>
    <font>
      <b/>
      <sz val="14"/>
      <name val="Helv"/>
    </font>
    <font>
      <b/>
      <sz val="18"/>
      <name val="Times New Roman"/>
      <family val="1"/>
    </font>
    <font>
      <sz val="16"/>
      <name val="Times New Roman"/>
      <family val="1"/>
    </font>
    <font>
      <b/>
      <sz val="9"/>
      <name val="Helv"/>
    </font>
    <font>
      <b/>
      <sz val="9"/>
      <name val="NewCenturySchlbk"/>
    </font>
    <font>
      <i/>
      <sz val="10"/>
      <name val="Times New Roman"/>
      <family val="1"/>
    </font>
    <font>
      <sz val="10"/>
      <name val="NewCenturySchlbk"/>
    </font>
    <font>
      <sz val="10"/>
      <name val="Arial"/>
      <family val="2"/>
    </font>
    <font>
      <sz val="8"/>
      <color indexed="81"/>
      <name val="Tahoma"/>
      <family val="2"/>
    </font>
    <font>
      <b/>
      <sz val="8"/>
      <color indexed="81"/>
      <name val="Tahoma"/>
      <family val="2"/>
    </font>
    <font>
      <sz val="14"/>
      <name val="Times New Roman"/>
      <family val="1"/>
    </font>
    <font>
      <b/>
      <i/>
      <sz val="10"/>
      <name val="Times New Roman"/>
      <family val="1"/>
    </font>
    <font>
      <sz val="10"/>
      <name val="Arial"/>
      <family val="2"/>
    </font>
    <font>
      <sz val="10"/>
      <name val="Arial"/>
      <family val="2"/>
    </font>
    <font>
      <b/>
      <sz val="10"/>
      <name val="NewCenturySchlbk"/>
    </font>
    <font>
      <b/>
      <sz val="11"/>
      <name val="Times New Roman"/>
      <family val="1"/>
    </font>
    <font>
      <i/>
      <sz val="16"/>
      <name val="Times New Roman"/>
      <family val="1"/>
    </font>
    <font>
      <sz val="12"/>
      <name val="Arial"/>
      <family val="2"/>
    </font>
    <font>
      <b/>
      <sz val="12"/>
      <name val="Arial"/>
      <family val="2"/>
    </font>
    <font>
      <b/>
      <sz val="14"/>
      <name val="Times New Roman"/>
      <family val="1"/>
    </font>
    <font>
      <sz val="16"/>
      <name val="Times New Roman"/>
      <family val="1"/>
    </font>
    <font>
      <b/>
      <i/>
      <sz val="16"/>
      <name val="Times New Roman"/>
      <family val="1"/>
    </font>
    <font>
      <vertAlign val="subscript"/>
      <sz val="10"/>
      <name val="Times New Roman"/>
      <family val="1"/>
    </font>
    <font>
      <sz val="8"/>
      <name val="Arial"/>
      <family val="2"/>
    </font>
    <font>
      <b/>
      <sz val="10"/>
      <name val="Arial"/>
      <family val="2"/>
    </font>
    <font>
      <sz val="8"/>
      <name val="NewCenturySchlbk"/>
    </font>
    <font>
      <i/>
      <sz val="8"/>
      <name val="Times New Roman"/>
      <family val="1"/>
    </font>
    <font>
      <i/>
      <sz val="6"/>
      <name val="Times New Roman"/>
      <family val="1"/>
    </font>
    <font>
      <sz val="8"/>
      <name val="Arial"/>
      <family val="2"/>
    </font>
    <font>
      <b/>
      <i/>
      <sz val="12"/>
      <name val="Times New Roman"/>
      <family val="1"/>
    </font>
    <font>
      <b/>
      <vertAlign val="subscript"/>
      <sz val="14"/>
      <name val="Times New Roman"/>
      <family val="1"/>
    </font>
    <font>
      <b/>
      <sz val="13"/>
      <name val="Times New Roman"/>
      <family val="1"/>
    </font>
    <font>
      <sz val="8.25"/>
      <name val="Times New Roman"/>
      <family val="1"/>
    </font>
    <font>
      <b/>
      <sz val="12"/>
      <color indexed="9"/>
      <name val="Times New Roman"/>
      <family val="1"/>
    </font>
    <font>
      <b/>
      <sz val="10"/>
      <name val="Arial"/>
      <family val="2"/>
    </font>
    <font>
      <sz val="10"/>
      <color indexed="81"/>
      <name val="Tahoma"/>
      <family val="2"/>
    </font>
    <font>
      <b/>
      <sz val="10"/>
      <color indexed="81"/>
      <name val="Tahoma"/>
      <family val="2"/>
    </font>
    <font>
      <vertAlign val="superscript"/>
      <sz val="10"/>
      <color indexed="72"/>
      <name val="Times New Roman"/>
      <family val="1"/>
    </font>
    <font>
      <b/>
      <sz val="11"/>
      <name val="Arial"/>
      <family val="2"/>
    </font>
    <font>
      <sz val="11"/>
      <name val="Arial"/>
      <family val="2"/>
    </font>
    <font>
      <i/>
      <sz val="9"/>
      <name val="Times New Roman"/>
      <family val="1"/>
    </font>
    <font>
      <sz val="7"/>
      <name val="Times New Roman"/>
      <family val="1"/>
    </font>
    <font>
      <vertAlign val="superscript"/>
      <sz val="9"/>
      <name val="Arial"/>
      <family val="2"/>
    </font>
    <font>
      <sz val="9"/>
      <name val="Arial"/>
      <family val="2"/>
    </font>
    <font>
      <i/>
      <sz val="12"/>
      <name val="Times New Roman"/>
      <family val="1"/>
    </font>
    <font>
      <sz val="11"/>
      <name val="NewCenturySchlbk"/>
    </font>
    <font>
      <b/>
      <sz val="11"/>
      <name val="Times New Roman"/>
      <family val="1"/>
    </font>
    <font>
      <sz val="9"/>
      <name val="NewCenturySchlbk"/>
    </font>
    <font>
      <b/>
      <sz val="8"/>
      <name val="Arial"/>
      <family val="2"/>
    </font>
    <font>
      <b/>
      <u/>
      <sz val="10"/>
      <name val="NewCenturySchlbk"/>
    </font>
    <font>
      <b/>
      <u/>
      <sz val="10"/>
      <name val="Times New Roman"/>
      <family val="1"/>
    </font>
    <font>
      <i/>
      <sz val="12"/>
      <name val="NewCenturySchlbk"/>
    </font>
    <font>
      <b/>
      <sz val="16"/>
      <name val="NewCenturySchlbk"/>
    </font>
    <font>
      <b/>
      <vertAlign val="superscript"/>
      <sz val="10"/>
      <color indexed="72"/>
      <name val="Times New Roman"/>
      <family val="1"/>
    </font>
    <font>
      <b/>
      <sz val="12"/>
      <name val="NewCenturySchlbk"/>
    </font>
    <font>
      <i/>
      <vertAlign val="superscript"/>
      <sz val="10"/>
      <name val="Times New Roman"/>
      <family val="1"/>
    </font>
    <font>
      <vertAlign val="superscript"/>
      <sz val="14"/>
      <name val="Arial"/>
      <family val="2"/>
    </font>
    <font>
      <b/>
      <vertAlign val="superscript"/>
      <sz val="11"/>
      <name val="Times New Roman"/>
      <family val="1"/>
    </font>
    <font>
      <sz val="7"/>
      <name val="Arial"/>
      <family val="2"/>
    </font>
    <font>
      <vertAlign val="superscript"/>
      <sz val="10"/>
      <name val="Arial"/>
      <family val="2"/>
    </font>
    <font>
      <sz val="10"/>
      <name val="Arial"/>
      <family val="2"/>
    </font>
    <font>
      <b/>
      <sz val="16"/>
      <name val="Times New Roman"/>
      <family val="1"/>
    </font>
    <font>
      <b/>
      <sz val="18"/>
      <name val="Times New Roman"/>
      <family val="1"/>
    </font>
    <font>
      <sz val="18"/>
      <name val="Times New Roman"/>
      <family val="1"/>
    </font>
    <font>
      <b/>
      <sz val="12"/>
      <color indexed="10"/>
      <name val="Times New Roman"/>
      <family val="1"/>
    </font>
    <font>
      <b/>
      <sz val="10"/>
      <color indexed="12"/>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b/>
      <sz val="12"/>
      <name val="NewCenturySchlbk"/>
      <family val="1"/>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vertAlign val="superscript"/>
      <sz val="9"/>
      <name val="Times New Roman"/>
      <family val="1"/>
    </font>
    <font>
      <sz val="10"/>
      <name val="Arial"/>
      <family val="2"/>
    </font>
    <font>
      <sz val="10"/>
      <name val="Arial"/>
      <family val="2"/>
    </font>
    <font>
      <b/>
      <u/>
      <sz val="12"/>
      <name val="NewCenturySchlbk"/>
    </font>
    <font>
      <b/>
      <sz val="10"/>
      <color indexed="30"/>
      <name val="Arial"/>
      <family val="2"/>
    </font>
    <font>
      <b/>
      <sz val="11"/>
      <color indexed="23"/>
      <name val="Arial"/>
      <family val="2"/>
    </font>
    <font>
      <b/>
      <sz val="12"/>
      <color indexed="23"/>
      <name val="Arial"/>
      <family val="2"/>
    </font>
    <font>
      <b/>
      <sz val="9"/>
      <color indexed="23"/>
      <name val="Arial"/>
      <family val="2"/>
    </font>
    <font>
      <b/>
      <sz val="9"/>
      <color indexed="8"/>
      <name val="Arial"/>
      <family val="2"/>
    </font>
    <font>
      <b/>
      <vertAlign val="subscript"/>
      <sz val="8"/>
      <name val="Times New Roman"/>
      <family val="1"/>
    </font>
    <font>
      <b/>
      <vertAlign val="superscript"/>
      <sz val="14"/>
      <name val="Times New Roman"/>
      <family val="1"/>
    </font>
    <font>
      <b/>
      <sz val="12"/>
      <color rgb="FFFF0000"/>
      <name val="NewCenturySchlbk"/>
    </font>
    <font>
      <sz val="10"/>
      <color indexed="8"/>
      <name val="Calibri"/>
      <family val="2"/>
      <scheme val="minor"/>
    </font>
    <font>
      <sz val="11"/>
      <name val="Arial"/>
      <family val="2"/>
    </font>
    <font>
      <sz val="10"/>
      <name val="Calibri"/>
      <family val="2"/>
      <scheme val="minor"/>
    </font>
    <font>
      <b/>
      <sz val="10"/>
      <name val="Calibri"/>
      <family val="2"/>
      <scheme val="minor"/>
    </font>
  </fonts>
  <fills count="5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bgColor indexed="8"/>
      </patternFill>
    </fill>
    <fill>
      <patternFill patternType="solid">
        <fgColor indexed="65"/>
        <bgColor indexed="64"/>
      </patternFill>
    </fill>
    <fill>
      <patternFill patternType="solid">
        <fgColor indexed="47"/>
        <bgColor indexed="64"/>
      </patternFill>
    </fill>
    <fill>
      <patternFill patternType="solid">
        <fgColor indexed="9"/>
        <bgColor indexed="64"/>
      </patternFill>
    </fill>
    <fill>
      <patternFill patternType="gray0625">
        <fgColor indexed="9"/>
        <bgColor indexed="9"/>
      </patternFill>
    </fill>
    <fill>
      <patternFill patternType="solid">
        <fgColor indexed="44"/>
        <bgColor indexed="64"/>
      </patternFill>
    </fill>
    <fill>
      <patternFill patternType="solid">
        <fgColor indexed="42"/>
        <bgColor indexed="64"/>
      </patternFill>
    </fill>
    <fill>
      <patternFill patternType="solid">
        <fgColor indexed="29"/>
        <bgColor indexed="64"/>
      </patternFill>
    </fill>
    <fill>
      <patternFill patternType="solid">
        <fgColor indexed="31"/>
        <bgColor indexed="64"/>
      </patternFill>
    </fill>
    <fill>
      <patternFill patternType="solid">
        <fgColor indexed="13"/>
        <bgColor indexed="64"/>
      </patternFill>
    </fill>
    <fill>
      <patternFill patternType="gray125">
        <fgColor indexed="9"/>
        <bgColor indexed="9"/>
      </patternFill>
    </fill>
    <fill>
      <patternFill patternType="solid">
        <fgColor indexed="27"/>
        <bgColor indexed="64"/>
      </patternFill>
    </fill>
    <fill>
      <patternFill patternType="solid">
        <fgColor indexed="41"/>
        <bgColor indexed="64"/>
      </patternFill>
    </fill>
    <fill>
      <patternFill patternType="solid">
        <fgColor indexed="26"/>
        <bgColor indexed="64"/>
      </patternFill>
    </fill>
    <fill>
      <patternFill patternType="solid">
        <fgColor indexed="57"/>
        <bgColor indexed="64"/>
      </patternFill>
    </fill>
    <fill>
      <patternFill patternType="solid">
        <fgColor indexed="42"/>
        <bgColor indexed="9"/>
      </patternFill>
    </fill>
    <fill>
      <patternFill patternType="solid">
        <fgColor indexed="34"/>
        <bgColor indexed="64"/>
      </patternFill>
    </fill>
    <fill>
      <patternFill patternType="solid">
        <fgColor indexed="9"/>
        <bgColor indexed="9"/>
      </patternFill>
    </fill>
    <fill>
      <patternFill patternType="solid">
        <fgColor indexed="22"/>
        <bgColor indexed="64"/>
      </patternFill>
    </fill>
    <fill>
      <patternFill patternType="solid">
        <fgColor indexed="5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10"/>
        <bgColor indexed="64"/>
      </patternFill>
    </fill>
    <fill>
      <patternFill patternType="solid">
        <fgColor indexed="45"/>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0" tint="-4.9989318521683403E-2"/>
        <bgColor indexed="64"/>
      </patternFill>
    </fill>
  </fills>
  <borders count="105">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bottom style="thin">
        <color indexed="64"/>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top/>
      <bottom/>
      <diagonal/>
    </border>
    <border>
      <left style="hair">
        <color indexed="64"/>
      </left>
      <right/>
      <top style="hair">
        <color indexed="64"/>
      </top>
      <bottom style="hair">
        <color indexed="64"/>
      </bottom>
      <diagonal/>
    </border>
    <border>
      <left style="thin">
        <color indexed="64"/>
      </left>
      <right/>
      <top style="hair">
        <color indexed="64"/>
      </top>
      <bottom/>
      <diagonal/>
    </border>
    <border>
      <left style="thin">
        <color indexed="64"/>
      </left>
      <right/>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diagonal/>
    </border>
    <border>
      <left style="thin">
        <color indexed="64"/>
      </left>
      <right style="thin">
        <color indexed="64"/>
      </right>
      <top style="thin">
        <color indexed="64"/>
      </top>
      <bottom/>
      <diagonal/>
    </border>
    <border>
      <left style="hair">
        <color indexed="64"/>
      </left>
      <right/>
      <top style="hair">
        <color indexed="64"/>
      </top>
      <bottom/>
      <diagonal/>
    </border>
    <border>
      <left style="hair">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right/>
      <top/>
      <bottom style="thin">
        <color indexed="64"/>
      </bottom>
      <diagonal/>
    </border>
    <border>
      <left style="thin">
        <color indexed="64"/>
      </left>
      <right/>
      <top/>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top style="hair">
        <color indexed="64"/>
      </top>
      <bottom style="hair">
        <color indexed="64"/>
      </bottom>
      <diagonal/>
    </border>
    <border>
      <left/>
      <right/>
      <top style="hair">
        <color indexed="64"/>
      </top>
      <bottom style="thin">
        <color indexed="64"/>
      </bottom>
      <diagonal/>
    </border>
    <border>
      <left style="hair">
        <color indexed="64"/>
      </left>
      <right style="thin">
        <color indexed="64"/>
      </right>
      <top/>
      <bottom/>
      <diagonal/>
    </border>
    <border>
      <left style="hair">
        <color indexed="64"/>
      </left>
      <right style="thin">
        <color indexed="64"/>
      </right>
      <top style="hair">
        <color indexed="64"/>
      </top>
      <bottom style="thin">
        <color indexed="64"/>
      </bottom>
      <diagonal/>
    </border>
    <border>
      <left style="thin">
        <color indexed="64"/>
      </left>
      <right/>
      <top style="thin">
        <color indexed="64"/>
      </top>
      <bottom/>
      <diagonal/>
    </border>
    <border>
      <left style="hair">
        <color indexed="64"/>
      </left>
      <right style="thin">
        <color indexed="64"/>
      </right>
      <top/>
      <bottom style="hair">
        <color indexed="64"/>
      </bottom>
      <diagonal/>
    </border>
    <border>
      <left/>
      <right/>
      <top style="hair">
        <color indexed="64"/>
      </top>
      <bottom/>
      <diagonal/>
    </border>
    <border>
      <left style="hair">
        <color indexed="64"/>
      </left>
      <right style="thin">
        <color indexed="64"/>
      </right>
      <top style="hair">
        <color indexed="64"/>
      </top>
      <bottom/>
      <diagonal/>
    </border>
    <border>
      <left style="hair">
        <color indexed="64"/>
      </left>
      <right/>
      <top style="thin">
        <color indexed="64"/>
      </top>
      <bottom/>
      <diagonal/>
    </border>
    <border>
      <left/>
      <right/>
      <top/>
      <bottom style="hair">
        <color indexed="64"/>
      </bottom>
      <diagonal/>
    </border>
    <border>
      <left/>
      <right/>
      <top style="thin">
        <color indexed="64"/>
      </top>
      <bottom/>
      <diagonal/>
    </border>
    <border>
      <left style="hair">
        <color indexed="64"/>
      </left>
      <right style="hair">
        <color indexed="64"/>
      </right>
      <top style="thin">
        <color indexed="64"/>
      </top>
      <bottom style="hair">
        <color indexed="64"/>
      </bottom>
      <diagonal/>
    </border>
    <border>
      <left/>
      <right style="thin">
        <color indexed="64"/>
      </right>
      <top/>
      <bottom/>
      <diagonal/>
    </border>
    <border>
      <left style="thin">
        <color indexed="64"/>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thin">
        <color indexed="64"/>
      </right>
      <top style="thin">
        <color indexed="64"/>
      </top>
      <bottom style="hair">
        <color indexed="64"/>
      </bottom>
      <diagonal/>
    </border>
    <border>
      <left style="hair">
        <color indexed="64"/>
      </left>
      <right style="thin">
        <color indexed="64"/>
      </right>
      <top/>
      <bottom style="thin">
        <color indexed="64"/>
      </bottom>
      <diagonal/>
    </border>
    <border>
      <left style="hair">
        <color indexed="64"/>
      </left>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thin">
        <color indexed="64"/>
      </top>
      <bottom style="thin">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bottom style="thin">
        <color indexed="64"/>
      </bottom>
      <diagonal/>
    </border>
    <border>
      <left/>
      <right style="hair">
        <color indexed="64"/>
      </right>
      <top/>
      <bottom/>
      <diagonal/>
    </border>
    <border>
      <left/>
      <right style="hair">
        <color indexed="64"/>
      </right>
      <top style="thin">
        <color indexed="64"/>
      </top>
      <bottom style="hair">
        <color indexed="64"/>
      </bottom>
      <diagonal/>
    </border>
    <border>
      <left/>
      <right style="hair">
        <color indexed="64"/>
      </right>
      <top style="hair">
        <color indexed="64"/>
      </top>
      <bottom style="thin">
        <color indexed="64"/>
      </bottom>
      <diagonal/>
    </border>
    <border>
      <left/>
      <right style="hair">
        <color indexed="64"/>
      </right>
      <top style="thin">
        <color indexed="64"/>
      </top>
      <bottom/>
      <diagonal/>
    </border>
    <border>
      <left style="thin">
        <color indexed="64"/>
      </left>
      <right style="hair">
        <color indexed="64"/>
      </right>
      <top style="thin">
        <color indexed="64"/>
      </top>
      <bottom/>
      <diagonal/>
    </border>
    <border>
      <left/>
      <right style="hair">
        <color indexed="64"/>
      </right>
      <top style="thin">
        <color indexed="64"/>
      </top>
      <bottom style="thin">
        <color indexed="64"/>
      </bottom>
      <diagonal/>
    </border>
    <border>
      <left style="hair">
        <color indexed="64"/>
      </left>
      <right/>
      <top style="thin">
        <color indexed="64"/>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hair">
        <color indexed="64"/>
      </bottom>
      <diagonal/>
    </border>
    <border>
      <left/>
      <right style="hair">
        <color indexed="64"/>
      </right>
      <top style="hair">
        <color indexed="64"/>
      </top>
      <bottom/>
      <diagonal/>
    </border>
    <border>
      <left style="thin">
        <color indexed="64"/>
      </left>
      <right style="hair">
        <color indexed="64"/>
      </right>
      <top style="hair">
        <color indexed="64"/>
      </top>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double">
        <color indexed="64"/>
      </left>
      <right style="double">
        <color indexed="64"/>
      </right>
      <top/>
      <bottom/>
      <diagonal/>
    </border>
    <border>
      <left style="double">
        <color indexed="64"/>
      </left>
      <right style="double">
        <color indexed="64"/>
      </right>
      <top/>
      <bottom style="medium">
        <color indexed="64"/>
      </bottom>
      <diagonal/>
    </border>
    <border>
      <left style="double">
        <color indexed="64"/>
      </left>
      <right style="double">
        <color indexed="64"/>
      </right>
      <top style="double">
        <color indexed="64"/>
      </top>
      <bottom/>
      <diagonal/>
    </border>
    <border>
      <left style="double">
        <color indexed="64"/>
      </left>
      <right style="double">
        <color indexed="64"/>
      </right>
      <top/>
      <bottom style="double">
        <color indexed="64"/>
      </bottom>
      <diagonal/>
    </border>
    <border>
      <left/>
      <right style="thin">
        <color indexed="64"/>
      </right>
      <top style="hair">
        <color indexed="64"/>
      </top>
      <bottom/>
      <diagonal/>
    </border>
    <border diagonalDown="1">
      <left style="thin">
        <color indexed="64"/>
      </left>
      <right/>
      <top style="thin">
        <color indexed="64"/>
      </top>
      <bottom/>
      <diagonal style="thin">
        <color indexed="64"/>
      </diagonal>
    </border>
    <border diagonalDown="1">
      <left/>
      <right style="hair">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style="hair">
        <color indexed="64"/>
      </right>
      <top/>
      <bottom style="thin">
        <color indexed="64"/>
      </bottom>
      <diagonal style="thin">
        <color indexed="64"/>
      </diagonal>
    </border>
    <border>
      <left style="medium">
        <color indexed="64"/>
      </left>
      <right/>
      <top style="thin">
        <color indexed="64"/>
      </top>
      <bottom style="hair">
        <color indexed="64"/>
      </bottom>
      <diagonal/>
    </border>
    <border>
      <left style="medium">
        <color indexed="64"/>
      </left>
      <right/>
      <top style="hair">
        <color indexed="64"/>
      </top>
      <bottom style="hair">
        <color indexed="64"/>
      </bottom>
      <diagonal/>
    </border>
    <border>
      <left style="medium">
        <color indexed="64"/>
      </left>
      <right/>
      <top/>
      <bottom style="hair">
        <color indexed="64"/>
      </bottom>
      <diagonal/>
    </border>
    <border>
      <left style="thin">
        <color theme="1"/>
      </left>
      <right style="thin">
        <color indexed="64"/>
      </right>
      <top style="thin">
        <color indexed="64"/>
      </top>
      <bottom style="hair">
        <color theme="1"/>
      </bottom>
      <diagonal/>
    </border>
    <border>
      <left style="thin">
        <color theme="1"/>
      </left>
      <right style="thin">
        <color indexed="64"/>
      </right>
      <top style="hair">
        <color theme="1"/>
      </top>
      <bottom style="hair">
        <color theme="1"/>
      </bottom>
      <diagonal/>
    </border>
    <border>
      <left style="thin">
        <color theme="1"/>
      </left>
      <right style="thin">
        <color indexed="64"/>
      </right>
      <top style="hair">
        <color theme="1"/>
      </top>
      <bottom style="thin">
        <color theme="1"/>
      </bottom>
      <diagonal/>
    </border>
  </borders>
  <cellStyleXfs count="72">
    <xf numFmtId="0" fontId="0" fillId="0" borderId="0"/>
    <xf numFmtId="0" fontId="103" fillId="2" borderId="0" applyNumberFormat="0" applyBorder="0" applyAlignment="0" applyProtection="0"/>
    <xf numFmtId="0" fontId="103" fillId="3" borderId="0" applyNumberFormat="0" applyBorder="0" applyAlignment="0" applyProtection="0"/>
    <xf numFmtId="0" fontId="103" fillId="4" borderId="0" applyNumberFormat="0" applyBorder="0" applyAlignment="0" applyProtection="0"/>
    <xf numFmtId="0" fontId="103" fillId="5" borderId="0" applyNumberFormat="0" applyBorder="0" applyAlignment="0" applyProtection="0"/>
    <xf numFmtId="0" fontId="103" fillId="6" borderId="0" applyNumberFormat="0" applyBorder="0" applyAlignment="0" applyProtection="0"/>
    <xf numFmtId="0" fontId="103" fillId="7" borderId="0" applyNumberFormat="0" applyBorder="0" applyAlignment="0" applyProtection="0"/>
    <xf numFmtId="0" fontId="103" fillId="8" borderId="0" applyNumberFormat="0" applyBorder="0" applyAlignment="0" applyProtection="0"/>
    <xf numFmtId="0" fontId="103" fillId="9" borderId="0" applyNumberFormat="0" applyBorder="0" applyAlignment="0" applyProtection="0"/>
    <xf numFmtId="0" fontId="103" fillId="10" borderId="0" applyNumberFormat="0" applyBorder="0" applyAlignment="0" applyProtection="0"/>
    <xf numFmtId="0" fontId="103" fillId="5" borderId="0" applyNumberFormat="0" applyBorder="0" applyAlignment="0" applyProtection="0"/>
    <xf numFmtId="0" fontId="103" fillId="8" borderId="0" applyNumberFormat="0" applyBorder="0" applyAlignment="0" applyProtection="0"/>
    <xf numFmtId="0" fontId="103" fillId="11" borderId="0" applyNumberFormat="0" applyBorder="0" applyAlignment="0" applyProtection="0"/>
    <xf numFmtId="0" fontId="104" fillId="12" borderId="0" applyNumberFormat="0" applyBorder="0" applyAlignment="0" applyProtection="0"/>
    <xf numFmtId="0" fontId="104" fillId="9" borderId="0" applyNumberFormat="0" applyBorder="0" applyAlignment="0" applyProtection="0"/>
    <xf numFmtId="0" fontId="104" fillId="10" borderId="0" applyNumberFormat="0" applyBorder="0" applyAlignment="0" applyProtection="0"/>
    <xf numFmtId="0" fontId="104" fillId="13" borderId="0" applyNumberFormat="0" applyBorder="0" applyAlignment="0" applyProtection="0"/>
    <xf numFmtId="0" fontId="104" fillId="14" borderId="0" applyNumberFormat="0" applyBorder="0" applyAlignment="0" applyProtection="0"/>
    <xf numFmtId="0" fontId="104" fillId="15" borderId="0" applyNumberFormat="0" applyBorder="0" applyAlignment="0" applyProtection="0"/>
    <xf numFmtId="0" fontId="104" fillId="16" borderId="0" applyNumberFormat="0" applyBorder="0" applyAlignment="0" applyProtection="0"/>
    <xf numFmtId="0" fontId="104" fillId="17" borderId="0" applyNumberFormat="0" applyBorder="0" applyAlignment="0" applyProtection="0"/>
    <xf numFmtId="0" fontId="104" fillId="18" borderId="0" applyNumberFormat="0" applyBorder="0" applyAlignment="0" applyProtection="0"/>
    <xf numFmtId="0" fontId="104" fillId="13" borderId="0" applyNumberFormat="0" applyBorder="0" applyAlignment="0" applyProtection="0"/>
    <xf numFmtId="0" fontId="104" fillId="14" borderId="0" applyNumberFormat="0" applyBorder="0" applyAlignment="0" applyProtection="0"/>
    <xf numFmtId="0" fontId="104" fillId="19" borderId="0" applyNumberFormat="0" applyBorder="0" applyAlignment="0" applyProtection="0"/>
    <xf numFmtId="0" fontId="105" fillId="20" borderId="1" applyNumberFormat="0" applyAlignment="0" applyProtection="0"/>
    <xf numFmtId="0" fontId="106" fillId="20" borderId="2" applyNumberFormat="0" applyAlignment="0" applyProtection="0"/>
    <xf numFmtId="4" fontId="25" fillId="0" borderId="3" applyFill="0" applyBorder="0" applyProtection="0">
      <alignment horizontal="right" vertical="center"/>
    </xf>
    <xf numFmtId="214" fontId="122" fillId="0" borderId="0" applyFont="0" applyFill="0" applyBorder="0" applyAlignment="0" applyProtection="0"/>
    <xf numFmtId="214" fontId="44" fillId="0" borderId="0" applyFont="0" applyFill="0" applyBorder="0" applyAlignment="0" applyProtection="0"/>
    <xf numFmtId="213" fontId="122" fillId="0" borderId="0" applyFont="0" applyFill="0" applyBorder="0" applyAlignment="0" applyProtection="0"/>
    <xf numFmtId="213" fontId="44" fillId="0" borderId="0" applyFont="0" applyFill="0" applyBorder="0" applyAlignment="0" applyProtection="0"/>
    <xf numFmtId="4" fontId="3" fillId="0" borderId="0" applyFont="0" applyFill="0" applyBorder="0" applyAlignment="0" applyProtection="0"/>
    <xf numFmtId="164" fontId="49" fillId="0" borderId="0" applyFont="0" applyFill="0" applyBorder="0" applyAlignment="0" applyProtection="0"/>
    <xf numFmtId="0" fontId="107" fillId="7" borderId="2" applyNumberFormat="0" applyAlignment="0" applyProtection="0"/>
    <xf numFmtId="0" fontId="108" fillId="0" borderId="4" applyNumberFormat="0" applyFill="0" applyAlignment="0" applyProtection="0"/>
    <xf numFmtId="0" fontId="109" fillId="0" borderId="0" applyNumberFormat="0" applyFill="0" applyBorder="0" applyAlignment="0" applyProtection="0"/>
    <xf numFmtId="0" fontId="110" fillId="4" borderId="0" applyNumberFormat="0" applyBorder="0" applyAlignment="0" applyProtection="0"/>
    <xf numFmtId="0" fontId="50"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97" fillId="0" borderId="0" applyNumberFormat="0" applyFill="0" applyBorder="0" applyAlignment="0" applyProtection="0">
      <alignment vertical="top"/>
      <protection locked="0"/>
    </xf>
    <xf numFmtId="4" fontId="3" fillId="0" borderId="0" applyFont="0" applyFill="0" applyBorder="0" applyAlignment="0" applyProtection="0"/>
    <xf numFmtId="0" fontId="111" fillId="21" borderId="0" applyNumberFormat="0" applyBorder="0" applyAlignment="0" applyProtection="0"/>
    <xf numFmtId="0" fontId="112" fillId="22" borderId="5" applyNumberFormat="0" applyFont="0" applyAlignment="0" applyProtection="0"/>
    <xf numFmtId="0" fontId="113" fillId="3" borderId="0" applyNumberFormat="0" applyBorder="0" applyAlignment="0" applyProtection="0"/>
    <xf numFmtId="0" fontId="122" fillId="0" borderId="0"/>
    <xf numFmtId="0" fontId="44" fillId="0" borderId="0"/>
    <xf numFmtId="0" fontId="44" fillId="0" borderId="0"/>
    <xf numFmtId="0" fontId="123" fillId="0" borderId="0"/>
    <xf numFmtId="0" fontId="44" fillId="0" borderId="0"/>
    <xf numFmtId="0" fontId="1" fillId="0" borderId="0"/>
    <xf numFmtId="0" fontId="4" fillId="0" borderId="0"/>
    <xf numFmtId="0" fontId="44" fillId="0" borderId="0"/>
    <xf numFmtId="0" fontId="49" fillId="0" borderId="0"/>
    <xf numFmtId="0" fontId="15" fillId="0" borderId="0"/>
    <xf numFmtId="0" fontId="3" fillId="0" borderId="0"/>
    <xf numFmtId="0" fontId="44" fillId="0" borderId="0"/>
    <xf numFmtId="0" fontId="114" fillId="0" borderId="0" applyNumberFormat="0" applyFill="0" applyBorder="0" applyAlignment="0" applyProtection="0"/>
    <xf numFmtId="0" fontId="115" fillId="0" borderId="6" applyNumberFormat="0" applyFill="0" applyAlignment="0" applyProtection="0"/>
    <xf numFmtId="0" fontId="116" fillId="0" borderId="7" applyNumberFormat="0" applyFill="0" applyAlignment="0" applyProtection="0"/>
    <xf numFmtId="0" fontId="117" fillId="0" borderId="8" applyNumberFormat="0" applyFill="0" applyAlignment="0" applyProtection="0"/>
    <xf numFmtId="0" fontId="117" fillId="0" borderId="0" applyNumberFormat="0" applyFill="0" applyBorder="0" applyAlignment="0" applyProtection="0"/>
    <xf numFmtId="0" fontId="118" fillId="0" borderId="9" applyNumberFormat="0" applyFill="0" applyAlignment="0" applyProtection="0"/>
    <xf numFmtId="0" fontId="119" fillId="0" borderId="0" applyNumberFormat="0" applyFill="0" applyBorder="0" applyAlignment="0" applyProtection="0"/>
    <xf numFmtId="0" fontId="120" fillId="23" borderId="10" applyNumberFormat="0" applyAlignment="0" applyProtection="0"/>
    <xf numFmtId="0" fontId="133" fillId="0" borderId="0"/>
    <xf numFmtId="41" fontId="44" fillId="0" borderId="0" applyFont="0" applyFill="0" applyBorder="0" applyAlignment="0" applyProtection="0"/>
    <xf numFmtId="41" fontId="44" fillId="0" borderId="0" applyFont="0" applyFill="0" applyBorder="0" applyAlignment="0" applyProtection="0"/>
    <xf numFmtId="0" fontId="44" fillId="0" borderId="0" applyNumberFormat="0" applyFill="0" applyBorder="0" applyAlignment="0" applyProtection="0">
      <alignment vertical="top"/>
      <protection locked="0"/>
    </xf>
    <xf numFmtId="0" fontId="134" fillId="0" borderId="0"/>
    <xf numFmtId="0" fontId="44" fillId="0" borderId="0"/>
    <xf numFmtId="0" fontId="44" fillId="0" borderId="0" applyNumberFormat="0" applyFill="0" applyBorder="0" applyAlignment="0" applyProtection="0">
      <alignment vertical="top"/>
      <protection locked="0"/>
    </xf>
  </cellStyleXfs>
  <cellXfs count="4306">
    <xf numFmtId="0" fontId="0" fillId="0" borderId="0" xfId="0"/>
    <xf numFmtId="0" fontId="0" fillId="0" borderId="0" xfId="0" applyAlignment="1">
      <alignment horizontal="centerContinuous"/>
    </xf>
    <xf numFmtId="0" fontId="1" fillId="0" borderId="0" xfId="0" applyFont="1" applyAlignment="1">
      <alignment horizontal="centerContinuous"/>
    </xf>
    <xf numFmtId="0" fontId="2" fillId="0" borderId="0" xfId="0" applyFont="1"/>
    <xf numFmtId="0" fontId="0" fillId="0" borderId="0" xfId="0" applyBorder="1" applyAlignment="1">
      <alignment horizontal="centerContinuous"/>
    </xf>
    <xf numFmtId="0" fontId="11" fillId="0" borderId="0" xfId="0" applyFont="1" applyAlignment="1">
      <alignment horizontal="centerContinuous"/>
    </xf>
    <xf numFmtId="0" fontId="7" fillId="0" borderId="11" xfId="0" applyFont="1" applyBorder="1" applyAlignment="1">
      <alignment horizontal="center"/>
    </xf>
    <xf numFmtId="0" fontId="7" fillId="0" borderId="11" xfId="0" quotePrefix="1" applyFont="1" applyBorder="1" applyAlignment="1">
      <alignment horizontal="center"/>
    </xf>
    <xf numFmtId="0" fontId="0" fillId="0" borderId="0" xfId="0" applyBorder="1"/>
    <xf numFmtId="0" fontId="0" fillId="0" borderId="0" xfId="0" applyAlignment="1">
      <alignment horizontal="center"/>
    </xf>
    <xf numFmtId="0" fontId="0" fillId="0" borderId="0" xfId="0" applyAlignment="1"/>
    <xf numFmtId="0" fontId="2" fillId="0" borderId="0" xfId="0" applyFont="1" applyBorder="1"/>
    <xf numFmtId="0" fontId="7" fillId="0" borderId="12" xfId="0" applyFont="1" applyBorder="1" applyAlignment="1">
      <alignment horizontal="center"/>
    </xf>
    <xf numFmtId="0" fontId="17" fillId="0" borderId="0" xfId="0" applyFont="1"/>
    <xf numFmtId="0" fontId="16" fillId="0" borderId="0" xfId="0" applyFont="1" applyAlignment="1">
      <alignment horizontal="center"/>
    </xf>
    <xf numFmtId="0" fontId="21" fillId="0" borderId="0" xfId="0" applyFont="1"/>
    <xf numFmtId="0" fontId="7" fillId="0" borderId="13" xfId="0" applyFont="1" applyBorder="1" applyAlignment="1">
      <alignment horizontal="center"/>
    </xf>
    <xf numFmtId="0" fontId="16" fillId="0" borderId="0" xfId="0" applyFont="1" applyAlignment="1">
      <alignment horizontal="centerContinuous"/>
    </xf>
    <xf numFmtId="0" fontId="7" fillId="0" borderId="14" xfId="0" applyFont="1" applyBorder="1" applyAlignment="1">
      <alignment horizontal="center"/>
    </xf>
    <xf numFmtId="0" fontId="29" fillId="0" borderId="0" xfId="0" applyFont="1"/>
    <xf numFmtId="175" fontId="1" fillId="0" borderId="0" xfId="0" applyNumberFormat="1" applyFont="1" applyAlignment="1">
      <alignment horizontal="center"/>
    </xf>
    <xf numFmtId="0" fontId="37" fillId="0" borderId="0" xfId="55" applyFont="1"/>
    <xf numFmtId="0" fontId="38" fillId="0" borderId="0" xfId="55" applyFont="1"/>
    <xf numFmtId="0" fontId="3" fillId="0" borderId="0" xfId="55"/>
    <xf numFmtId="0" fontId="23" fillId="0" borderId="0" xfId="55" applyFont="1" applyAlignment="1">
      <alignment horizontal="left"/>
    </xf>
    <xf numFmtId="0" fontId="37" fillId="0" borderId="0" xfId="55" applyFont="1" applyAlignment="1">
      <alignment horizontal="left"/>
    </xf>
    <xf numFmtId="0" fontId="3" fillId="0" borderId="0" xfId="55" applyFont="1"/>
    <xf numFmtId="0" fontId="40" fillId="0" borderId="0" xfId="0" applyFont="1" applyBorder="1"/>
    <xf numFmtId="0" fontId="41" fillId="0" borderId="0" xfId="0" applyFont="1"/>
    <xf numFmtId="171" fontId="29" fillId="0" borderId="15" xfId="0" applyNumberFormat="1" applyFont="1" applyBorder="1" applyAlignment="1">
      <alignment horizontal="right"/>
    </xf>
    <xf numFmtId="171" fontId="29" fillId="0" borderId="16" xfId="0" applyNumberFormat="1" applyFont="1" applyBorder="1" applyAlignment="1">
      <alignment horizontal="right"/>
    </xf>
    <xf numFmtId="171" fontId="29" fillId="0" borderId="17" xfId="0" applyNumberFormat="1" applyFont="1" applyBorder="1" applyAlignment="1">
      <alignment horizontal="right"/>
    </xf>
    <xf numFmtId="171" fontId="29" fillId="0" borderId="18" xfId="0" applyNumberFormat="1" applyFont="1" applyBorder="1" applyAlignment="1">
      <alignment horizontal="right"/>
    </xf>
    <xf numFmtId="171" fontId="29" fillId="0" borderId="19" xfId="0" applyNumberFormat="1" applyFont="1" applyBorder="1" applyAlignment="1">
      <alignment horizontal="right"/>
    </xf>
    <xf numFmtId="171" fontId="29" fillId="0" borderId="20" xfId="0" applyNumberFormat="1" applyFont="1" applyBorder="1" applyAlignment="1">
      <alignment horizontal="right"/>
    </xf>
    <xf numFmtId="0" fontId="29" fillId="0" borderId="21" xfId="0" applyFont="1" applyBorder="1" applyAlignment="1"/>
    <xf numFmtId="0" fontId="29" fillId="0" borderId="22" xfId="0" applyFont="1" applyBorder="1" applyAlignment="1">
      <alignment vertical="top"/>
    </xf>
    <xf numFmtId="167" fontId="29" fillId="0" borderId="23" xfId="0" applyNumberFormat="1" applyFont="1" applyBorder="1" applyAlignment="1"/>
    <xf numFmtId="171" fontId="42" fillId="24" borderId="15" xfId="0" applyNumberFormat="1" applyFont="1" applyFill="1" applyBorder="1" applyAlignment="1">
      <alignment horizontal="right"/>
    </xf>
    <xf numFmtId="171" fontId="42" fillId="24" borderId="19" xfId="0" applyNumberFormat="1" applyFont="1" applyFill="1" applyBorder="1" applyAlignment="1">
      <alignment horizontal="right"/>
    </xf>
    <xf numFmtId="167" fontId="29" fillId="0" borderId="16" xfId="0" applyNumberFormat="1" applyFont="1" applyBorder="1" applyAlignment="1">
      <alignment horizontal="right"/>
    </xf>
    <xf numFmtId="167" fontId="29" fillId="0" borderId="24" xfId="0" applyNumberFormat="1" applyFont="1" applyBorder="1" applyAlignment="1">
      <alignment horizontal="right"/>
    </xf>
    <xf numFmtId="167" fontId="29" fillId="0" borderId="15" xfId="0" applyNumberFormat="1" applyFont="1" applyBorder="1" applyAlignment="1">
      <alignment horizontal="right"/>
    </xf>
    <xf numFmtId="167" fontId="29" fillId="0" borderId="19" xfId="0" applyNumberFormat="1" applyFont="1" applyBorder="1" applyAlignment="1">
      <alignment horizontal="right"/>
    </xf>
    <xf numFmtId="167" fontId="29" fillId="25" borderId="25" xfId="0" applyNumberFormat="1" applyFont="1" applyFill="1" applyBorder="1" applyAlignment="1">
      <alignment horizontal="right"/>
    </xf>
    <xf numFmtId="171" fontId="29" fillId="0" borderId="26" xfId="0" applyNumberFormat="1" applyFont="1" applyBorder="1" applyAlignment="1">
      <alignment horizontal="right"/>
    </xf>
    <xf numFmtId="178" fontId="29" fillId="0" borderId="17" xfId="0" applyNumberFormat="1" applyFont="1" applyBorder="1" applyAlignment="1">
      <alignment horizontal="right"/>
    </xf>
    <xf numFmtId="0" fontId="29" fillId="0" borderId="0" xfId="0" applyFont="1" applyBorder="1" applyAlignment="1">
      <alignment horizontal="center"/>
    </xf>
    <xf numFmtId="0" fontId="16" fillId="0" borderId="27" xfId="0" applyFont="1" applyBorder="1" applyAlignment="1">
      <alignment horizontal="center"/>
    </xf>
    <xf numFmtId="0" fontId="7" fillId="0" borderId="0" xfId="0" applyFont="1" applyBorder="1" applyAlignment="1">
      <alignment horizontal="center"/>
    </xf>
    <xf numFmtId="171" fontId="29" fillId="0" borderId="28" xfId="0" applyNumberFormat="1" applyFont="1" applyBorder="1" applyAlignment="1">
      <alignment horizontal="right"/>
    </xf>
    <xf numFmtId="167" fontId="29" fillId="25" borderId="29" xfId="0" applyNumberFormat="1" applyFont="1" applyFill="1" applyBorder="1" applyAlignment="1">
      <alignment horizontal="right"/>
    </xf>
    <xf numFmtId="0" fontId="30" fillId="26" borderId="30" xfId="0" applyFont="1" applyFill="1" applyBorder="1" applyAlignment="1">
      <alignment horizontal="centerContinuous"/>
    </xf>
    <xf numFmtId="0" fontId="30" fillId="26" borderId="31" xfId="0" applyFont="1" applyFill="1" applyBorder="1" applyAlignment="1">
      <alignment horizontal="centerContinuous"/>
    </xf>
    <xf numFmtId="0" fontId="9" fillId="0" borderId="0" xfId="0" applyFont="1" applyAlignment="1"/>
    <xf numFmtId="167" fontId="29" fillId="0" borderId="26" xfId="0" applyNumberFormat="1" applyFont="1" applyBorder="1" applyAlignment="1"/>
    <xf numFmtId="167" fontId="29" fillId="0" borderId="17" xfId="0" applyNumberFormat="1" applyFont="1" applyBorder="1" applyAlignment="1"/>
    <xf numFmtId="0" fontId="2" fillId="0" borderId="0" xfId="0" applyFont="1" applyAlignment="1"/>
    <xf numFmtId="0" fontId="0" fillId="0" borderId="0" xfId="0" applyBorder="1" applyAlignment="1"/>
    <xf numFmtId="0" fontId="0" fillId="0" borderId="32" xfId="0" applyBorder="1" applyAlignment="1"/>
    <xf numFmtId="0" fontId="12" fillId="0" borderId="0" xfId="0" applyFont="1" applyBorder="1" applyAlignment="1"/>
    <xf numFmtId="0" fontId="12" fillId="0" borderId="0" xfId="0" applyFont="1" applyAlignment="1"/>
    <xf numFmtId="0" fontId="21" fillId="0" borderId="0" xfId="0" applyFont="1" applyAlignment="1"/>
    <xf numFmtId="166" fontId="29" fillId="0" borderId="20" xfId="0" applyNumberFormat="1" applyFont="1" applyBorder="1" applyAlignment="1"/>
    <xf numFmtId="170" fontId="29" fillId="0" borderId="20" xfId="0" applyNumberFormat="1" applyFont="1" applyBorder="1" applyAlignment="1"/>
    <xf numFmtId="0" fontId="0" fillId="0" borderId="31" xfId="0" applyBorder="1" applyAlignment="1"/>
    <xf numFmtId="0" fontId="29" fillId="0" borderId="0" xfId="0" applyFont="1" applyAlignment="1"/>
    <xf numFmtId="170" fontId="29" fillId="0" borderId="17" xfId="0" applyNumberFormat="1" applyFont="1" applyBorder="1" applyAlignment="1"/>
    <xf numFmtId="0" fontId="41" fillId="0" borderId="0" xfId="0" applyFont="1" applyBorder="1"/>
    <xf numFmtId="171" fontId="16" fillId="0" borderId="0" xfId="0" applyNumberFormat="1" applyFont="1" applyFill="1" applyBorder="1" applyAlignment="1">
      <alignment horizontal="right"/>
    </xf>
    <xf numFmtId="0" fontId="12" fillId="0" borderId="19" xfId="0" applyFont="1" applyBorder="1" applyAlignment="1"/>
    <xf numFmtId="0" fontId="0" fillId="0" borderId="0" xfId="0" applyAlignment="1">
      <alignment wrapText="1"/>
    </xf>
    <xf numFmtId="0" fontId="29" fillId="0" borderId="26" xfId="0" applyFont="1" applyBorder="1" applyAlignment="1"/>
    <xf numFmtId="0" fontId="29" fillId="0" borderId="0" xfId="0" applyFont="1" applyBorder="1"/>
    <xf numFmtId="171" fontId="12" fillId="0" borderId="0" xfId="0" applyNumberFormat="1" applyFont="1" applyBorder="1" applyAlignment="1">
      <alignment horizontal="right"/>
    </xf>
    <xf numFmtId="0" fontId="36" fillId="0" borderId="0" xfId="0" applyFont="1" applyAlignment="1"/>
    <xf numFmtId="171" fontId="29" fillId="0" borderId="24" xfId="0" applyNumberFormat="1" applyFont="1" applyBorder="1" applyAlignment="1">
      <alignment horizontal="right"/>
    </xf>
    <xf numFmtId="0" fontId="16" fillId="0" borderId="33" xfId="0" applyFont="1" applyBorder="1" applyAlignment="1"/>
    <xf numFmtId="165" fontId="29" fillId="25" borderId="17" xfId="0" applyNumberFormat="1" applyFont="1" applyFill="1" applyBorder="1" applyAlignment="1"/>
    <xf numFmtId="1" fontId="12" fillId="0" borderId="0" xfId="0" applyNumberFormat="1" applyFont="1" applyBorder="1" applyAlignment="1"/>
    <xf numFmtId="175" fontId="29" fillId="0" borderId="0" xfId="0" applyNumberFormat="1" applyFont="1" applyBorder="1" applyAlignment="1">
      <alignment horizontal="center"/>
    </xf>
    <xf numFmtId="0" fontId="43" fillId="0" borderId="15" xfId="0" applyFont="1" applyBorder="1" applyAlignment="1">
      <alignment horizontal="center" vertical="center" shrinkToFit="1"/>
    </xf>
    <xf numFmtId="0" fontId="29" fillId="0" borderId="15" xfId="0" applyFont="1" applyBorder="1" applyAlignment="1">
      <alignment horizontal="center" vertical="center"/>
    </xf>
    <xf numFmtId="0" fontId="29" fillId="0" borderId="15" xfId="0" applyFont="1" applyBorder="1" applyAlignment="1">
      <alignment horizontal="center" vertical="center" wrapText="1"/>
    </xf>
    <xf numFmtId="0" fontId="29" fillId="0" borderId="34" xfId="0" applyFont="1" applyBorder="1" applyAlignment="1">
      <alignment vertical="center"/>
    </xf>
    <xf numFmtId="201" fontId="43" fillId="0" borderId="17" xfId="0" applyNumberFormat="1" applyFont="1" applyBorder="1" applyAlignment="1">
      <alignment horizontal="right" vertical="center"/>
    </xf>
    <xf numFmtId="201" fontId="29" fillId="0" borderId="17" xfId="0" applyNumberFormat="1" applyFont="1" applyBorder="1" applyAlignment="1">
      <alignment horizontal="center" vertical="center"/>
    </xf>
    <xf numFmtId="201" fontId="29" fillId="0" borderId="17" xfId="0" applyNumberFormat="1" applyFont="1" applyBorder="1" applyAlignment="1">
      <alignment horizontal="right" vertical="center"/>
    </xf>
    <xf numFmtId="0" fontId="29" fillId="0" borderId="35" xfId="0" applyFont="1" applyBorder="1" applyAlignment="1">
      <alignment vertical="center"/>
    </xf>
    <xf numFmtId="201" fontId="43" fillId="0" borderId="36" xfId="0" applyNumberFormat="1" applyFont="1" applyBorder="1" applyAlignment="1">
      <alignment horizontal="right" vertical="center"/>
    </xf>
    <xf numFmtId="201" fontId="29" fillId="0" borderId="36" xfId="0" applyNumberFormat="1" applyFont="1" applyBorder="1" applyAlignment="1">
      <alignment horizontal="right" vertical="center"/>
    </xf>
    <xf numFmtId="201" fontId="29" fillId="0" borderId="18" xfId="0" applyNumberFormat="1" applyFont="1" applyBorder="1" applyAlignment="1">
      <alignment horizontal="right" vertical="center"/>
    </xf>
    <xf numFmtId="0" fontId="0" fillId="0" borderId="14" xfId="0" applyBorder="1" applyAlignment="1">
      <alignment wrapText="1"/>
    </xf>
    <xf numFmtId="0" fontId="44" fillId="0" borderId="37" xfId="0" applyFont="1" applyBorder="1" applyAlignment="1">
      <alignment vertical="center" wrapText="1"/>
    </xf>
    <xf numFmtId="0" fontId="44" fillId="0" borderId="38" xfId="0" applyFont="1" applyBorder="1" applyAlignment="1">
      <alignment vertical="center" wrapText="1"/>
    </xf>
    <xf numFmtId="0" fontId="44" fillId="0" borderId="0" xfId="0" applyFont="1" applyBorder="1" applyAlignment="1">
      <alignment wrapText="1"/>
    </xf>
    <xf numFmtId="0" fontId="29" fillId="0" borderId="39" xfId="0" applyFont="1" applyBorder="1" applyAlignment="1">
      <alignment horizontal="center" vertical="center"/>
    </xf>
    <xf numFmtId="201" fontId="29" fillId="0" borderId="40" xfId="0" applyNumberFormat="1" applyFont="1" applyBorder="1" applyAlignment="1">
      <alignment horizontal="center" vertical="center"/>
    </xf>
    <xf numFmtId="172" fontId="29" fillId="0" borderId="17" xfId="0" applyNumberFormat="1" applyFont="1" applyBorder="1" applyAlignment="1">
      <alignment horizontal="right" vertical="center"/>
    </xf>
    <xf numFmtId="0" fontId="25" fillId="0" borderId="41" xfId="0" applyFont="1" applyBorder="1" applyAlignment="1">
      <alignment horizontal="center" vertical="center"/>
    </xf>
    <xf numFmtId="0" fontId="29" fillId="0" borderId="0" xfId="0" applyFont="1" applyAlignment="1">
      <alignment horizontal="left"/>
    </xf>
    <xf numFmtId="0" fontId="16" fillId="0" borderId="0" xfId="0" applyFont="1" applyAlignment="1"/>
    <xf numFmtId="0" fontId="44" fillId="0" borderId="0" xfId="0" applyFont="1" applyAlignment="1"/>
    <xf numFmtId="0" fontId="28" fillId="0" borderId="0" xfId="0" applyFont="1" applyAlignment="1">
      <alignment horizontal="right"/>
    </xf>
    <xf numFmtId="0" fontId="16" fillId="0" borderId="0" xfId="50" applyFont="1" applyAlignment="1"/>
    <xf numFmtId="0" fontId="16" fillId="0" borderId="0" xfId="50" applyFont="1" applyAlignment="1">
      <alignment horizontal="center"/>
    </xf>
    <xf numFmtId="0" fontId="5" fillId="0" borderId="0" xfId="0" applyFont="1" applyAlignment="1">
      <alignment horizontal="left"/>
    </xf>
    <xf numFmtId="0" fontId="3" fillId="0" borderId="0" xfId="0" applyFont="1" applyAlignment="1">
      <alignment horizontal="right"/>
    </xf>
    <xf numFmtId="0" fontId="5" fillId="0" borderId="0" xfId="0" applyFont="1" applyAlignment="1"/>
    <xf numFmtId="171" fontId="29" fillId="27" borderId="17" xfId="0" applyNumberFormat="1" applyFont="1" applyFill="1" applyBorder="1" applyAlignment="1">
      <alignment horizontal="right"/>
    </xf>
    <xf numFmtId="171" fontId="29" fillId="27" borderId="15" xfId="0" applyNumberFormat="1" applyFont="1" applyFill="1" applyBorder="1" applyAlignment="1">
      <alignment horizontal="right"/>
    </xf>
    <xf numFmtId="0" fontId="0" fillId="0" borderId="0" xfId="0" applyFill="1" applyAlignment="1"/>
    <xf numFmtId="0" fontId="29" fillId="27" borderId="0" xfId="0" applyFont="1" applyFill="1"/>
    <xf numFmtId="0" fontId="29" fillId="27" borderId="0" xfId="0" applyFont="1" applyFill="1" applyAlignment="1">
      <alignment horizontal="left"/>
    </xf>
    <xf numFmtId="0" fontId="36" fillId="27" borderId="0" xfId="0" applyFont="1" applyFill="1" applyAlignment="1"/>
    <xf numFmtId="177" fontId="29" fillId="27" borderId="42" xfId="0" applyNumberFormat="1" applyFont="1" applyFill="1" applyBorder="1" applyAlignment="1">
      <alignment horizontal="right"/>
    </xf>
    <xf numFmtId="0" fontId="44" fillId="27" borderId="0" xfId="0" applyFont="1" applyFill="1" applyAlignment="1"/>
    <xf numFmtId="0" fontId="5" fillId="27" borderId="0" xfId="0" applyFont="1" applyFill="1" applyAlignment="1">
      <alignment horizontal="left"/>
    </xf>
    <xf numFmtId="184" fontId="3" fillId="27" borderId="0" xfId="0" applyNumberFormat="1" applyFont="1" applyFill="1" applyAlignment="1">
      <alignment horizontal="right"/>
    </xf>
    <xf numFmtId="0" fontId="3" fillId="27" borderId="0" xfId="0" applyFont="1" applyFill="1" applyAlignment="1">
      <alignment horizontal="right"/>
    </xf>
    <xf numFmtId="172" fontId="29" fillId="27" borderId="16" xfId="0" applyNumberFormat="1" applyFont="1" applyFill="1" applyBorder="1" applyAlignment="1"/>
    <xf numFmtId="0" fontId="29" fillId="27" borderId="33" xfId="0" applyFont="1" applyFill="1" applyBorder="1" applyAlignment="1"/>
    <xf numFmtId="172" fontId="29" fillId="27" borderId="34" xfId="0" applyNumberFormat="1" applyFont="1" applyFill="1" applyBorder="1" applyAlignment="1">
      <alignment horizontal="right"/>
    </xf>
    <xf numFmtId="0" fontId="29" fillId="27" borderId="34" xfId="0" applyFont="1" applyFill="1" applyBorder="1" applyAlignment="1"/>
    <xf numFmtId="0" fontId="5" fillId="27" borderId="0" xfId="0" applyFont="1" applyFill="1" applyAlignment="1"/>
    <xf numFmtId="172" fontId="29" fillId="27" borderId="22" xfId="0" applyNumberFormat="1" applyFont="1" applyFill="1" applyBorder="1" applyAlignment="1">
      <alignment horizontal="right"/>
    </xf>
    <xf numFmtId="0" fontId="3" fillId="27" borderId="0" xfId="0" applyFont="1" applyFill="1" applyAlignment="1"/>
    <xf numFmtId="0" fontId="17" fillId="0" borderId="15" xfId="0" applyFont="1" applyBorder="1" applyAlignment="1"/>
    <xf numFmtId="167" fontId="29" fillId="0" borderId="20" xfId="0" applyNumberFormat="1" applyFont="1" applyBorder="1" applyAlignment="1"/>
    <xf numFmtId="170" fontId="0" fillId="0" borderId="23" xfId="0" applyNumberFormat="1" applyBorder="1" applyAlignment="1"/>
    <xf numFmtId="170" fontId="0" fillId="0" borderId="43" xfId="0" applyNumberFormat="1" applyBorder="1" applyAlignment="1"/>
    <xf numFmtId="0" fontId="29" fillId="0" borderId="17" xfId="0" applyFont="1" applyBorder="1" applyAlignment="1">
      <alignment horizontal="center"/>
    </xf>
    <xf numFmtId="199" fontId="29" fillId="0" borderId="16" xfId="0" applyNumberFormat="1" applyFont="1" applyBorder="1" applyAlignment="1">
      <alignment vertical="top"/>
    </xf>
    <xf numFmtId="167" fontId="8" fillId="0" borderId="18" xfId="0" applyNumberFormat="1" applyFont="1" applyBorder="1" applyAlignment="1">
      <alignment horizontal="center"/>
    </xf>
    <xf numFmtId="167" fontId="8" fillId="0" borderId="44" xfId="0" applyNumberFormat="1" applyFont="1" applyBorder="1" applyAlignment="1">
      <alignment horizontal="center"/>
    </xf>
    <xf numFmtId="168" fontId="8" fillId="0" borderId="42" xfId="0" applyNumberFormat="1" applyFont="1" applyBorder="1" applyAlignment="1">
      <alignment horizontal="right" vertical="top"/>
    </xf>
    <xf numFmtId="167" fontId="8" fillId="0" borderId="42" xfId="0" applyNumberFormat="1" applyFont="1" applyBorder="1" applyAlignment="1">
      <alignment horizontal="right" vertical="top"/>
    </xf>
    <xf numFmtId="172" fontId="29" fillId="0" borderId="17" xfId="41" applyNumberFormat="1" applyFont="1" applyBorder="1" applyAlignment="1">
      <alignment horizontal="right"/>
    </xf>
    <xf numFmtId="172" fontId="29" fillId="0" borderId="20" xfId="41" applyNumberFormat="1" applyFont="1" applyBorder="1" applyAlignment="1">
      <alignment horizontal="right"/>
    </xf>
    <xf numFmtId="167" fontId="29" fillId="0" borderId="45" xfId="0" applyNumberFormat="1" applyFont="1" applyBorder="1" applyAlignment="1"/>
    <xf numFmtId="167" fontId="29" fillId="0" borderId="28" xfId="0" applyNumberFormat="1" applyFont="1" applyBorder="1" applyAlignment="1"/>
    <xf numFmtId="0" fontId="7" fillId="0" borderId="0" xfId="0" applyFont="1" applyFill="1" applyAlignment="1">
      <alignment horizontal="center"/>
    </xf>
    <xf numFmtId="0" fontId="35" fillId="27" borderId="0" xfId="0" applyFont="1" applyFill="1" applyAlignment="1">
      <alignment horizontal="center"/>
    </xf>
    <xf numFmtId="0" fontId="35" fillId="27" borderId="0" xfId="0" applyFont="1" applyFill="1" applyAlignment="1"/>
    <xf numFmtId="0" fontId="29" fillId="0" borderId="0" xfId="0" applyFont="1" applyBorder="1" applyAlignment="1"/>
    <xf numFmtId="167" fontId="29" fillId="0" borderId="37" xfId="0" applyNumberFormat="1" applyFont="1" applyBorder="1" applyAlignment="1"/>
    <xf numFmtId="178" fontId="29" fillId="0" borderId="37" xfId="0" applyNumberFormat="1" applyFont="1" applyBorder="1" applyAlignment="1">
      <alignment horizontal="right"/>
    </xf>
    <xf numFmtId="178" fontId="29" fillId="0" borderId="20" xfId="0" applyNumberFormat="1" applyFont="1" applyBorder="1" applyAlignment="1">
      <alignment horizontal="right"/>
    </xf>
    <xf numFmtId="178" fontId="29" fillId="27" borderId="16" xfId="0" applyNumberFormat="1" applyFont="1" applyFill="1" applyBorder="1" applyAlignment="1">
      <alignment horizontal="right"/>
    </xf>
    <xf numFmtId="178" fontId="29" fillId="27" borderId="17" xfId="0" applyNumberFormat="1" applyFont="1" applyFill="1" applyBorder="1" applyAlignment="1">
      <alignment horizontal="right"/>
    </xf>
    <xf numFmtId="178" fontId="29" fillId="27" borderId="37" xfId="0" applyNumberFormat="1" applyFont="1" applyFill="1" applyBorder="1" applyAlignment="1">
      <alignment horizontal="right"/>
    </xf>
    <xf numFmtId="178" fontId="29" fillId="27" borderId="20" xfId="0" applyNumberFormat="1" applyFont="1" applyFill="1" applyBorder="1" applyAlignment="1">
      <alignment horizontal="right"/>
    </xf>
    <xf numFmtId="195" fontId="29" fillId="27" borderId="16" xfId="0" applyNumberFormat="1" applyFont="1" applyFill="1" applyBorder="1" applyAlignment="1">
      <alignment horizontal="right"/>
    </xf>
    <xf numFmtId="195" fontId="29" fillId="27" borderId="24" xfId="0" applyNumberFormat="1" applyFont="1" applyFill="1" applyBorder="1" applyAlignment="1">
      <alignment horizontal="right"/>
    </xf>
    <xf numFmtId="195" fontId="29" fillId="27" borderId="46" xfId="0" applyNumberFormat="1" applyFont="1" applyFill="1" applyBorder="1" applyAlignment="1">
      <alignment horizontal="right"/>
    </xf>
    <xf numFmtId="0" fontId="51" fillId="0" borderId="0" xfId="0" applyFont="1" applyAlignment="1"/>
    <xf numFmtId="0" fontId="29" fillId="0" borderId="32" xfId="51" applyFont="1" applyBorder="1" applyAlignment="1">
      <alignment horizontal="centerContinuous"/>
    </xf>
    <xf numFmtId="0" fontId="29" fillId="0" borderId="32" xfId="51" applyFont="1" applyBorder="1" applyAlignment="1">
      <alignment horizontal="left"/>
    </xf>
    <xf numFmtId="0" fontId="29" fillId="0" borderId="0" xfId="51" applyFont="1" applyAlignment="1"/>
    <xf numFmtId="170" fontId="29" fillId="0" borderId="16" xfId="0" applyNumberFormat="1" applyFont="1" applyBorder="1" applyAlignment="1"/>
    <xf numFmtId="182" fontId="16" fillId="0" borderId="0" xfId="0" applyNumberFormat="1" applyFont="1" applyBorder="1" applyAlignment="1"/>
    <xf numFmtId="182" fontId="16" fillId="0" borderId="0" xfId="0" applyNumberFormat="1" applyFont="1" applyBorder="1" applyAlignment="1">
      <alignment horizontal="right"/>
    </xf>
    <xf numFmtId="170" fontId="29" fillId="0" borderId="24" xfId="0" applyNumberFormat="1" applyFont="1" applyBorder="1" applyAlignment="1"/>
    <xf numFmtId="171" fontId="29" fillId="28" borderId="17" xfId="0" applyNumberFormat="1" applyFont="1" applyFill="1" applyBorder="1" applyAlignment="1"/>
    <xf numFmtId="171" fontId="29" fillId="0" borderId="17" xfId="0" applyNumberFormat="1" applyFont="1" applyBorder="1" applyAlignment="1"/>
    <xf numFmtId="171" fontId="29" fillId="0" borderId="18" xfId="0" applyNumberFormat="1" applyFont="1" applyBorder="1" applyAlignment="1"/>
    <xf numFmtId="0" fontId="0" fillId="0" borderId="47" xfId="0" applyBorder="1" applyAlignment="1"/>
    <xf numFmtId="171" fontId="29" fillId="0" borderId="20" xfId="0" applyNumberFormat="1" applyFont="1" applyBorder="1" applyAlignment="1"/>
    <xf numFmtId="0" fontId="16" fillId="0" borderId="11" xfId="0" applyFont="1" applyBorder="1" applyAlignment="1">
      <alignment horizontal="center"/>
    </xf>
    <xf numFmtId="0" fontId="16" fillId="0" borderId="34" xfId="0" applyFont="1" applyBorder="1" applyAlignment="1"/>
    <xf numFmtId="0" fontId="16" fillId="0" borderId="13" xfId="0" applyFont="1" applyBorder="1" applyAlignment="1"/>
    <xf numFmtId="0" fontId="16" fillId="0" borderId="13" xfId="0" applyFont="1" applyBorder="1" applyAlignment="1">
      <alignment horizontal="center"/>
    </xf>
    <xf numFmtId="0" fontId="16" fillId="0" borderId="0" xfId="0" applyFont="1" applyBorder="1" applyAlignment="1"/>
    <xf numFmtId="0" fontId="41" fillId="0" borderId="0" xfId="0" applyFont="1" applyAlignment="1"/>
    <xf numFmtId="0" fontId="51" fillId="0" borderId="0" xfId="0" applyFont="1" applyFill="1" applyAlignment="1"/>
    <xf numFmtId="171" fontId="44" fillId="0" borderId="0" xfId="0" applyNumberFormat="1" applyFont="1" applyBorder="1" applyAlignment="1">
      <alignment horizontal="right"/>
    </xf>
    <xf numFmtId="0" fontId="41" fillId="27" borderId="0" xfId="0" applyFont="1" applyFill="1" applyAlignment="1"/>
    <xf numFmtId="0" fontId="29" fillId="0" borderId="47" xfId="0" applyFont="1" applyBorder="1" applyAlignment="1"/>
    <xf numFmtId="167" fontId="29" fillId="0" borderId="48" xfId="0" applyNumberFormat="1" applyFont="1" applyBorder="1" applyAlignment="1"/>
    <xf numFmtId="171" fontId="29" fillId="0" borderId="16" xfId="0" applyNumberFormat="1" applyFont="1" applyBorder="1" applyAlignment="1"/>
    <xf numFmtId="0" fontId="3" fillId="0" borderId="0" xfId="55" applyAlignment="1">
      <alignment vertical="center"/>
    </xf>
    <xf numFmtId="0" fontId="3" fillId="0" borderId="0" xfId="55" applyAlignment="1">
      <alignment vertical="top"/>
    </xf>
    <xf numFmtId="0" fontId="3" fillId="0" borderId="0" xfId="55" applyAlignment="1"/>
    <xf numFmtId="0" fontId="22" fillId="0" borderId="0" xfId="55" applyFont="1" applyAlignment="1"/>
    <xf numFmtId="0" fontId="3" fillId="0" borderId="0" xfId="55" applyFont="1" applyAlignment="1"/>
    <xf numFmtId="0" fontId="23" fillId="29" borderId="0" xfId="55" applyFont="1" applyFill="1" applyAlignment="1">
      <alignment horizontal="left"/>
    </xf>
    <xf numFmtId="0" fontId="22" fillId="29" borderId="0" xfId="55" applyFont="1" applyFill="1" applyAlignment="1"/>
    <xf numFmtId="0" fontId="3" fillId="29" borderId="0" xfId="55" applyFill="1" applyAlignment="1"/>
    <xf numFmtId="0" fontId="3" fillId="29" borderId="0" xfId="55" applyFont="1" applyFill="1" applyAlignment="1"/>
    <xf numFmtId="0" fontId="5" fillId="29" borderId="0" xfId="55" applyFont="1" applyFill="1" applyAlignment="1">
      <alignment horizontal="center"/>
    </xf>
    <xf numFmtId="0" fontId="5" fillId="29" borderId="0" xfId="55" applyFont="1" applyFill="1" applyAlignment="1"/>
    <xf numFmtId="0" fontId="29" fillId="29" borderId="0" xfId="55" applyFont="1" applyFill="1" applyAlignment="1"/>
    <xf numFmtId="0" fontId="0" fillId="0" borderId="41" xfId="0" applyFill="1" applyBorder="1" applyAlignment="1"/>
    <xf numFmtId="0" fontId="29" fillId="0" borderId="41" xfId="0" applyFont="1" applyBorder="1" applyAlignment="1">
      <alignment horizontal="centerContinuous"/>
    </xf>
    <xf numFmtId="0" fontId="29" fillId="0" borderId="31" xfId="0" applyFont="1" applyBorder="1" applyAlignment="1">
      <alignment horizontal="centerContinuous"/>
    </xf>
    <xf numFmtId="0" fontId="36" fillId="0" borderId="33" xfId="0" applyFont="1" applyFill="1" applyBorder="1" applyAlignment="1"/>
    <xf numFmtId="0" fontId="0" fillId="0" borderId="49" xfId="0" applyBorder="1" applyAlignment="1"/>
    <xf numFmtId="0" fontId="36" fillId="0" borderId="33" xfId="0" applyFont="1" applyFill="1" applyBorder="1" applyAlignment="1">
      <alignment horizontal="centerContinuous"/>
    </xf>
    <xf numFmtId="0" fontId="29" fillId="0" borderId="49" xfId="0" applyFont="1" applyBorder="1" applyAlignment="1">
      <alignment horizontal="centerContinuous"/>
    </xf>
    <xf numFmtId="0" fontId="56" fillId="0" borderId="33" xfId="0" applyFont="1" applyFill="1" applyBorder="1" applyAlignment="1"/>
    <xf numFmtId="0" fontId="0" fillId="0" borderId="49" xfId="0" applyBorder="1" applyAlignment="1">
      <alignment horizontal="centerContinuous"/>
    </xf>
    <xf numFmtId="0" fontId="17" fillId="0" borderId="33" xfId="0" applyFont="1" applyFill="1" applyBorder="1" applyAlignment="1">
      <alignment horizontal="centerContinuous"/>
    </xf>
    <xf numFmtId="0" fontId="0" fillId="0" borderId="50" xfId="0" applyFill="1" applyBorder="1" applyAlignment="1"/>
    <xf numFmtId="0" fontId="0" fillId="0" borderId="30" xfId="0" applyBorder="1" applyAlignment="1"/>
    <xf numFmtId="0" fontId="29" fillId="0" borderId="50" xfId="0" applyFont="1" applyBorder="1" applyAlignment="1">
      <alignment horizontal="centerContinuous"/>
    </xf>
    <xf numFmtId="0" fontId="29" fillId="0" borderId="30" xfId="0" applyFont="1" applyBorder="1" applyAlignment="1">
      <alignment horizontal="centerContinuous"/>
    </xf>
    <xf numFmtId="0" fontId="29" fillId="0" borderId="51" xfId="0" applyFont="1" applyBorder="1" applyAlignment="1"/>
    <xf numFmtId="0" fontId="29" fillId="0" borderId="52" xfId="0" quotePrefix="1" applyFont="1" applyBorder="1" applyAlignment="1"/>
    <xf numFmtId="0" fontId="29" fillId="0" borderId="12" xfId="0" quotePrefix="1" applyFont="1" applyBorder="1" applyAlignment="1"/>
    <xf numFmtId="0" fontId="29" fillId="0" borderId="0" xfId="0" applyFont="1" applyAlignment="1">
      <alignment horizontal="center"/>
    </xf>
    <xf numFmtId="0" fontId="20" fillId="0" borderId="0" xfId="0" applyFont="1" applyAlignment="1"/>
    <xf numFmtId="0" fontId="0" fillId="0" borderId="27" xfId="0" applyFill="1" applyBorder="1" applyAlignment="1"/>
    <xf numFmtId="0" fontId="0" fillId="0" borderId="41" xfId="0" applyFill="1" applyBorder="1" applyAlignment="1">
      <alignment horizontal="centerContinuous"/>
    </xf>
    <xf numFmtId="0" fontId="0" fillId="0" borderId="31" xfId="0" applyFill="1" applyBorder="1" applyAlignment="1">
      <alignment horizontal="centerContinuous"/>
    </xf>
    <xf numFmtId="0" fontId="36" fillId="0" borderId="53" xfId="0" applyFont="1" applyFill="1" applyBorder="1" applyAlignment="1">
      <alignment horizontal="center"/>
    </xf>
    <xf numFmtId="0" fontId="36" fillId="0" borderId="49" xfId="0" applyFont="1" applyFill="1" applyBorder="1" applyAlignment="1">
      <alignment horizontal="centerContinuous"/>
    </xf>
    <xf numFmtId="0" fontId="17" fillId="0" borderId="49" xfId="0" applyFont="1" applyFill="1" applyBorder="1" applyAlignment="1">
      <alignment horizontal="centerContinuous"/>
    </xf>
    <xf numFmtId="0" fontId="0" fillId="0" borderId="3" xfId="0" applyFill="1" applyBorder="1" applyAlignment="1">
      <alignment horizontal="centerContinuous"/>
    </xf>
    <xf numFmtId="0" fontId="0" fillId="0" borderId="50" xfId="0" applyFill="1" applyBorder="1" applyAlignment="1">
      <alignment horizontal="centerContinuous"/>
    </xf>
    <xf numFmtId="0" fontId="0" fillId="0" borderId="30" xfId="0" applyFill="1" applyBorder="1" applyAlignment="1">
      <alignment horizontal="centerContinuous"/>
    </xf>
    <xf numFmtId="0" fontId="0" fillId="0" borderId="14" xfId="0" applyBorder="1" applyAlignment="1"/>
    <xf numFmtId="0" fontId="29" fillId="0" borderId="54" xfId="0" applyFont="1" applyBorder="1" applyAlignment="1">
      <alignment vertical="center"/>
    </xf>
    <xf numFmtId="0" fontId="44" fillId="0" borderId="55" xfId="0" applyFont="1" applyBorder="1" applyAlignment="1">
      <alignment vertical="center" wrapText="1"/>
    </xf>
    <xf numFmtId="201" fontId="43" fillId="0" borderId="48" xfId="0" applyNumberFormat="1" applyFont="1" applyBorder="1" applyAlignment="1">
      <alignment horizontal="center" vertical="center"/>
    </xf>
    <xf numFmtId="201" fontId="29" fillId="0" borderId="48" xfId="0" applyNumberFormat="1" applyFont="1" applyBorder="1" applyAlignment="1">
      <alignment horizontal="right" vertical="center"/>
    </xf>
    <xf numFmtId="201" fontId="29" fillId="0" borderId="56" xfId="0" applyNumberFormat="1" applyFont="1" applyBorder="1" applyAlignment="1">
      <alignment horizontal="right" vertical="center"/>
    </xf>
    <xf numFmtId="0" fontId="44" fillId="0" borderId="0" xfId="0" applyFont="1" applyBorder="1" applyAlignment="1"/>
    <xf numFmtId="194" fontId="29" fillId="0" borderId="0" xfId="0" applyNumberFormat="1" applyFont="1" applyBorder="1" applyAlignment="1"/>
    <xf numFmtId="0" fontId="1" fillId="0" borderId="0" xfId="0" applyFont="1" applyAlignment="1"/>
    <xf numFmtId="194" fontId="1" fillId="0" borderId="0" xfId="0" applyNumberFormat="1" applyFont="1" applyAlignment="1"/>
    <xf numFmtId="0" fontId="43" fillId="0" borderId="0" xfId="0" applyFont="1" applyAlignment="1"/>
    <xf numFmtId="0" fontId="0" fillId="0" borderId="27" xfId="0" applyFill="1" applyBorder="1" applyAlignment="1">
      <alignment horizontal="centerContinuous"/>
    </xf>
    <xf numFmtId="0" fontId="36" fillId="0" borderId="53" xfId="0" applyFont="1" applyFill="1" applyBorder="1" applyAlignment="1">
      <alignment horizontal="centerContinuous"/>
    </xf>
    <xf numFmtId="0" fontId="16" fillId="0" borderId="41" xfId="0" applyFont="1" applyBorder="1" applyAlignment="1"/>
    <xf numFmtId="0" fontId="29" fillId="0" borderId="57" xfId="0" applyFont="1" applyBorder="1" applyAlignment="1"/>
    <xf numFmtId="0" fontId="29" fillId="0" borderId="58" xfId="0" applyFont="1" applyBorder="1" applyAlignment="1"/>
    <xf numFmtId="0" fontId="29" fillId="0" borderId="33" xfId="0" applyFont="1" applyBorder="1" applyAlignment="1"/>
    <xf numFmtId="0" fontId="29" fillId="0" borderId="41" xfId="0" applyFont="1" applyBorder="1" applyAlignment="1"/>
    <xf numFmtId="0" fontId="29" fillId="27" borderId="0" xfId="0" applyFont="1" applyFill="1" applyAlignment="1"/>
    <xf numFmtId="0" fontId="30" fillId="25" borderId="27" xfId="0" applyFont="1" applyFill="1" applyBorder="1" applyAlignment="1"/>
    <xf numFmtId="0" fontId="30" fillId="25" borderId="41" xfId="0" applyFont="1" applyFill="1" applyBorder="1" applyAlignment="1">
      <alignment horizontal="centerContinuous"/>
    </xf>
    <xf numFmtId="0" fontId="30" fillId="25" borderId="31" xfId="0" applyFont="1" applyFill="1" applyBorder="1" applyAlignment="1">
      <alignment horizontal="centerContinuous"/>
    </xf>
    <xf numFmtId="0" fontId="0" fillId="25" borderId="0" xfId="0" applyFill="1" applyBorder="1" applyAlignment="1"/>
    <xf numFmtId="0" fontId="0" fillId="25" borderId="0" xfId="0" applyFill="1" applyAlignment="1"/>
    <xf numFmtId="0" fontId="33" fillId="25" borderId="33" xfId="0" applyFont="1" applyFill="1" applyBorder="1" applyAlignment="1">
      <alignment horizontal="centerContinuous"/>
    </xf>
    <xf numFmtId="0" fontId="0" fillId="25" borderId="49" xfId="0" applyFill="1" applyBorder="1" applyAlignment="1">
      <alignment horizontal="centerContinuous"/>
    </xf>
    <xf numFmtId="0" fontId="36" fillId="25" borderId="33" xfId="0" applyFont="1" applyFill="1" applyBorder="1" applyAlignment="1">
      <alignment horizontal="centerContinuous"/>
    </xf>
    <xf numFmtId="0" fontId="10" fillId="25" borderId="33" xfId="0" applyFont="1" applyFill="1" applyBorder="1" applyAlignment="1">
      <alignment horizontal="centerContinuous"/>
    </xf>
    <xf numFmtId="0" fontId="21" fillId="25" borderId="49" xfId="0" applyFont="1" applyFill="1" applyBorder="1" applyAlignment="1">
      <alignment horizontal="centerContinuous"/>
    </xf>
    <xf numFmtId="0" fontId="30" fillId="25" borderId="50" xfId="0" applyFont="1" applyFill="1" applyBorder="1" applyAlignment="1"/>
    <xf numFmtId="0" fontId="30" fillId="25" borderId="50" xfId="0" applyFont="1" applyFill="1" applyBorder="1" applyAlignment="1">
      <alignment horizontal="centerContinuous"/>
    </xf>
    <xf numFmtId="0" fontId="30" fillId="25" borderId="30" xfId="0" applyFont="1" applyFill="1" applyBorder="1" applyAlignment="1">
      <alignment horizontal="centerContinuous"/>
    </xf>
    <xf numFmtId="0" fontId="30" fillId="0" borderId="47" xfId="0" applyFont="1" applyFill="1" applyBorder="1" applyAlignment="1"/>
    <xf numFmtId="0" fontId="0" fillId="0" borderId="47" xfId="0" applyFill="1" applyBorder="1" applyAlignment="1"/>
    <xf numFmtId="0" fontId="51" fillId="25" borderId="0" xfId="0" applyFont="1" applyFill="1" applyAlignment="1">
      <alignment horizontal="center"/>
    </xf>
    <xf numFmtId="0" fontId="0" fillId="25" borderId="0" xfId="0" applyFill="1" applyAlignment="1">
      <alignment horizontal="center"/>
    </xf>
    <xf numFmtId="0" fontId="16" fillId="25" borderId="0" xfId="0" applyFont="1" applyFill="1" applyAlignment="1">
      <alignment horizontal="centerContinuous"/>
    </xf>
    <xf numFmtId="0" fontId="29" fillId="25" borderId="0" xfId="0" applyFont="1" applyFill="1" applyAlignment="1">
      <alignment horizontal="centerContinuous"/>
    </xf>
    <xf numFmtId="0" fontId="29" fillId="25" borderId="0" xfId="0" applyFont="1" applyFill="1" applyAlignment="1"/>
    <xf numFmtId="0" fontId="29" fillId="25" borderId="13" xfId="0" applyFont="1" applyFill="1" applyBorder="1" applyAlignment="1"/>
    <xf numFmtId="0" fontId="16" fillId="25" borderId="11" xfId="0" applyFont="1" applyFill="1" applyBorder="1" applyAlignment="1">
      <alignment horizontal="center"/>
    </xf>
    <xf numFmtId="0" fontId="29" fillId="25" borderId="0" xfId="0" applyFont="1" applyFill="1" applyBorder="1" applyAlignment="1"/>
    <xf numFmtId="0" fontId="16" fillId="30" borderId="58" xfId="0" applyFont="1" applyFill="1" applyBorder="1" applyAlignment="1"/>
    <xf numFmtId="0" fontId="16" fillId="25" borderId="0" xfId="0" applyFont="1" applyFill="1" applyAlignment="1"/>
    <xf numFmtId="0" fontId="29" fillId="25" borderId="33" xfId="0" applyFont="1" applyFill="1" applyBorder="1" applyAlignment="1"/>
    <xf numFmtId="165" fontId="29" fillId="27" borderId="17" xfId="0" applyNumberFormat="1" applyFont="1" applyFill="1" applyBorder="1" applyAlignment="1"/>
    <xf numFmtId="0" fontId="29" fillId="25" borderId="34" xfId="0" applyFont="1" applyFill="1" applyBorder="1" applyAlignment="1"/>
    <xf numFmtId="0" fontId="29" fillId="25" borderId="22" xfId="0" applyFont="1" applyFill="1" applyBorder="1" applyAlignment="1"/>
    <xf numFmtId="165" fontId="29" fillId="25" borderId="16" xfId="0" applyNumberFormat="1" applyFont="1" applyFill="1" applyBorder="1" applyAlignment="1"/>
    <xf numFmtId="0" fontId="16" fillId="30" borderId="34" xfId="0" applyFont="1" applyFill="1" applyBorder="1" applyAlignment="1"/>
    <xf numFmtId="165" fontId="29" fillId="25" borderId="15" xfId="0" applyNumberFormat="1" applyFont="1" applyFill="1" applyBorder="1" applyAlignment="1"/>
    <xf numFmtId="0" fontId="29" fillId="25" borderId="35" xfId="0" applyFont="1" applyFill="1" applyBorder="1" applyAlignment="1"/>
    <xf numFmtId="165" fontId="29" fillId="25" borderId="36" xfId="0" applyNumberFormat="1" applyFont="1" applyFill="1" applyBorder="1" applyAlignment="1"/>
    <xf numFmtId="169" fontId="29" fillId="25" borderId="0" xfId="0" applyNumberFormat="1" applyFont="1" applyFill="1" applyAlignment="1"/>
    <xf numFmtId="171" fontId="29" fillId="25" borderId="0" xfId="0" applyNumberFormat="1" applyFont="1" applyFill="1" applyAlignment="1"/>
    <xf numFmtId="0" fontId="29" fillId="25" borderId="0" xfId="0" applyFont="1" applyFill="1" applyAlignment="1">
      <alignment horizontal="left"/>
    </xf>
    <xf numFmtId="0" fontId="16" fillId="27" borderId="54" xfId="0" applyFont="1" applyFill="1" applyBorder="1" applyAlignment="1">
      <alignment vertical="center"/>
    </xf>
    <xf numFmtId="0" fontId="16" fillId="27" borderId="54" xfId="0" applyFont="1" applyFill="1" applyBorder="1" applyAlignment="1">
      <alignment horizontal="centerContinuous" vertical="center" wrapText="1"/>
    </xf>
    <xf numFmtId="0" fontId="16" fillId="25" borderId="59" xfId="0" applyFont="1" applyFill="1" applyBorder="1" applyAlignment="1">
      <alignment horizontal="centerContinuous" vertical="center"/>
    </xf>
    <xf numFmtId="0" fontId="16" fillId="27" borderId="59" xfId="0" applyFont="1" applyFill="1" applyBorder="1" applyAlignment="1">
      <alignment horizontal="centerContinuous" vertical="center"/>
    </xf>
    <xf numFmtId="0" fontId="16" fillId="27" borderId="55" xfId="0" applyFont="1" applyFill="1" applyBorder="1" applyAlignment="1">
      <alignment horizontal="centerContinuous" vertical="center" wrapText="1"/>
    </xf>
    <xf numFmtId="0" fontId="16" fillId="27" borderId="0" xfId="0" applyFont="1" applyFill="1" applyAlignment="1"/>
    <xf numFmtId="0" fontId="16" fillId="27" borderId="50" xfId="0" applyFont="1" applyFill="1" applyBorder="1" applyAlignment="1"/>
    <xf numFmtId="0" fontId="16" fillId="27" borderId="60" xfId="0" applyFont="1" applyFill="1" applyBorder="1" applyAlignment="1">
      <alignment horizontal="center"/>
    </xf>
    <xf numFmtId="170" fontId="29" fillId="27" borderId="0" xfId="0" applyNumberFormat="1" applyFont="1" applyFill="1" applyAlignment="1"/>
    <xf numFmtId="0" fontId="17" fillId="25" borderId="0" xfId="0" applyFont="1" applyFill="1" applyAlignment="1"/>
    <xf numFmtId="0" fontId="14" fillId="25" borderId="0" xfId="0" applyFont="1" applyFill="1" applyAlignment="1"/>
    <xf numFmtId="0" fontId="21" fillId="25" borderId="0" xfId="0" applyFont="1" applyFill="1" applyAlignment="1"/>
    <xf numFmtId="0" fontId="33" fillId="25" borderId="53" xfId="0" applyFont="1" applyFill="1" applyBorder="1" applyAlignment="1">
      <alignment horizontal="centerContinuous"/>
    </xf>
    <xf numFmtId="0" fontId="36" fillId="25" borderId="53" xfId="0" applyFont="1" applyFill="1" applyBorder="1" applyAlignment="1">
      <alignment horizontal="centerContinuous"/>
    </xf>
    <xf numFmtId="0" fontId="30" fillId="25" borderId="3" xfId="0" applyFont="1" applyFill="1" applyBorder="1" applyAlignment="1"/>
    <xf numFmtId="0" fontId="0" fillId="25" borderId="0" xfId="0" applyFill="1" applyBorder="1" applyAlignment="1">
      <alignment horizontal="centerContinuous"/>
    </xf>
    <xf numFmtId="0" fontId="0" fillId="0" borderId="47" xfId="0" applyFill="1" applyBorder="1" applyAlignment="1">
      <alignment horizontal="centerContinuous"/>
    </xf>
    <xf numFmtId="0" fontId="30" fillId="25" borderId="47" xfId="0" applyFont="1" applyFill="1" applyBorder="1" applyAlignment="1">
      <alignment horizontal="centerContinuous"/>
    </xf>
    <xf numFmtId="0" fontId="44" fillId="25" borderId="0" xfId="0" applyFont="1" applyFill="1" applyAlignment="1"/>
    <xf numFmtId="0" fontId="7" fillId="25" borderId="11" xfId="0" applyFont="1" applyFill="1" applyBorder="1" applyAlignment="1">
      <alignment horizontal="centerContinuous"/>
    </xf>
    <xf numFmtId="0" fontId="44" fillId="25" borderId="0" xfId="0" applyFont="1" applyFill="1" applyBorder="1" applyAlignment="1"/>
    <xf numFmtId="0" fontId="61" fillId="25" borderId="0" xfId="0" applyFont="1" applyFill="1" applyAlignment="1"/>
    <xf numFmtId="165" fontId="29" fillId="25" borderId="17" xfId="0" applyNumberFormat="1" applyFont="1" applyFill="1" applyBorder="1" applyAlignment="1">
      <alignment horizontal="center"/>
    </xf>
    <xf numFmtId="0" fontId="3" fillId="25" borderId="0" xfId="0" applyFont="1" applyFill="1" applyAlignment="1"/>
    <xf numFmtId="0" fontId="3" fillId="25" borderId="0" xfId="0" applyFont="1" applyFill="1" applyBorder="1" applyAlignment="1"/>
    <xf numFmtId="0" fontId="5" fillId="25" borderId="0" xfId="0" applyFont="1" applyFill="1" applyAlignment="1"/>
    <xf numFmtId="0" fontId="51" fillId="25" borderId="0" xfId="0" applyFont="1" applyFill="1" applyAlignment="1"/>
    <xf numFmtId="0" fontId="5" fillId="25" borderId="0" xfId="0" applyFont="1" applyFill="1" applyAlignment="1">
      <alignment horizontal="centerContinuous"/>
    </xf>
    <xf numFmtId="171" fontId="5" fillId="25" borderId="0" xfId="0" applyNumberFormat="1" applyFont="1" applyFill="1" applyAlignment="1">
      <alignment horizontal="centerContinuous"/>
    </xf>
    <xf numFmtId="0" fontId="5" fillId="25" borderId="0" xfId="0" applyFont="1" applyFill="1" applyAlignment="1">
      <alignment horizontal="left"/>
    </xf>
    <xf numFmtId="0" fontId="7" fillId="25" borderId="0" xfId="0" applyFont="1" applyFill="1" applyAlignment="1">
      <alignment horizontal="left"/>
    </xf>
    <xf numFmtId="0" fontId="7" fillId="25" borderId="0" xfId="0" applyFont="1" applyFill="1" applyAlignment="1">
      <alignment horizontal="centerContinuous"/>
    </xf>
    <xf numFmtId="0" fontId="7" fillId="27" borderId="50" xfId="0" applyFont="1" applyFill="1" applyBorder="1" applyAlignment="1"/>
    <xf numFmtId="0" fontId="7" fillId="27" borderId="22" xfId="0" applyFont="1" applyFill="1" applyBorder="1" applyAlignment="1"/>
    <xf numFmtId="0" fontId="7" fillId="27" borderId="21" xfId="0" applyFont="1" applyFill="1" applyBorder="1" applyAlignment="1"/>
    <xf numFmtId="172" fontId="51" fillId="25" borderId="0" xfId="0" applyNumberFormat="1" applyFont="1" applyFill="1" applyAlignment="1"/>
    <xf numFmtId="0" fontId="2" fillId="25" borderId="0" xfId="0" applyFont="1" applyFill="1" applyAlignment="1"/>
    <xf numFmtId="0" fontId="1" fillId="0" borderId="14" xfId="0" applyFont="1" applyBorder="1" applyAlignment="1"/>
    <xf numFmtId="192" fontId="29" fillId="0" borderId="23" xfId="0" applyNumberFormat="1" applyFont="1" applyBorder="1" applyAlignment="1"/>
    <xf numFmtId="0" fontId="29" fillId="0" borderId="23" xfId="0" applyFont="1" applyBorder="1" applyAlignment="1"/>
    <xf numFmtId="0" fontId="29" fillId="0" borderId="28" xfId="0" applyFont="1" applyBorder="1" applyAlignment="1"/>
    <xf numFmtId="199" fontId="29" fillId="0" borderId="16" xfId="0" applyNumberFormat="1" applyFont="1" applyBorder="1" applyAlignment="1"/>
    <xf numFmtId="199" fontId="29" fillId="0" borderId="23" xfId="0" applyNumberFormat="1" applyFont="1" applyBorder="1" applyAlignment="1"/>
    <xf numFmtId="199" fontId="29" fillId="0" borderId="17" xfId="0" applyNumberFormat="1" applyFont="1" applyBorder="1" applyAlignment="1"/>
    <xf numFmtId="0" fontId="0" fillId="0" borderId="60" xfId="0" applyBorder="1" applyAlignment="1"/>
    <xf numFmtId="0" fontId="29" fillId="0" borderId="0" xfId="0" applyFont="1" applyFill="1" applyAlignment="1"/>
    <xf numFmtId="200" fontId="0" fillId="0" borderId="0" xfId="0" applyNumberFormat="1" applyAlignment="1"/>
    <xf numFmtId="167" fontId="8" fillId="0" borderId="18" xfId="0" applyNumberFormat="1" applyFont="1" applyBorder="1" applyAlignment="1"/>
    <xf numFmtId="0" fontId="8" fillId="0" borderId="44" xfId="0" applyFont="1" applyBorder="1" applyAlignment="1"/>
    <xf numFmtId="0" fontId="2" fillId="0" borderId="27" xfId="0" applyFont="1" applyFill="1" applyBorder="1" applyAlignment="1"/>
    <xf numFmtId="0" fontId="30" fillId="0" borderId="47" xfId="0" applyFont="1" applyFill="1" applyBorder="1" applyAlignment="1">
      <alignment horizontal="centerContinuous"/>
    </xf>
    <xf numFmtId="0" fontId="30" fillId="0" borderId="31" xfId="0" applyFont="1" applyFill="1" applyBorder="1" applyAlignment="1">
      <alignment horizontal="centerContinuous"/>
    </xf>
    <xf numFmtId="0" fontId="33" fillId="0" borderId="53" xfId="0" applyFont="1" applyFill="1" applyBorder="1" applyAlignment="1">
      <alignment horizontal="center"/>
    </xf>
    <xf numFmtId="0" fontId="30" fillId="0" borderId="33" xfId="0" applyFont="1" applyFill="1" applyBorder="1" applyAlignment="1">
      <alignment horizontal="centerContinuous"/>
    </xf>
    <xf numFmtId="0" fontId="62" fillId="0" borderId="33" xfId="0" applyFont="1" applyFill="1" applyBorder="1" applyAlignment="1">
      <alignment horizontal="centerContinuous"/>
    </xf>
    <xf numFmtId="0" fontId="30" fillId="0" borderId="3" xfId="0" applyFont="1" applyFill="1" applyBorder="1" applyAlignment="1"/>
    <xf numFmtId="0" fontId="30" fillId="0" borderId="32" xfId="0" applyFont="1" applyFill="1" applyBorder="1" applyAlignment="1">
      <alignment horizontal="centerContinuous"/>
    </xf>
    <xf numFmtId="0" fontId="30" fillId="0" borderId="30" xfId="0" applyFont="1" applyFill="1" applyBorder="1" applyAlignment="1">
      <alignment horizontal="centerContinuous"/>
    </xf>
    <xf numFmtId="0" fontId="1" fillId="0" borderId="11" xfId="0" applyFont="1" applyBorder="1" applyAlignment="1"/>
    <xf numFmtId="0" fontId="7" fillId="0" borderId="14" xfId="0" quotePrefix="1" applyFont="1" applyBorder="1" applyAlignment="1">
      <alignment horizontal="center"/>
    </xf>
    <xf numFmtId="0" fontId="16" fillId="0" borderId="54" xfId="0" applyFont="1" applyBorder="1" applyAlignment="1"/>
    <xf numFmtId="167" fontId="29" fillId="0" borderId="17" xfId="0" applyNumberFormat="1" applyFont="1" applyBorder="1" applyAlignment="1" applyProtection="1">
      <protection locked="0"/>
    </xf>
    <xf numFmtId="0" fontId="29" fillId="0" borderId="34" xfId="0" applyFont="1" applyBorder="1" applyAlignment="1"/>
    <xf numFmtId="0" fontId="16" fillId="0" borderId="35" xfId="0" applyFont="1" applyBorder="1" applyAlignment="1"/>
    <xf numFmtId="171" fontId="29" fillId="0" borderId="36" xfId="0" applyNumberFormat="1" applyFont="1" applyBorder="1" applyAlignment="1"/>
    <xf numFmtId="167" fontId="29" fillId="0" borderId="0" xfId="0" applyNumberFormat="1" applyFont="1" applyBorder="1" applyAlignment="1"/>
    <xf numFmtId="167" fontId="29" fillId="0" borderId="0" xfId="0" applyNumberFormat="1" applyFont="1" applyBorder="1" applyAlignment="1">
      <alignment vertical="center"/>
    </xf>
    <xf numFmtId="170" fontId="44" fillId="0" borderId="0" xfId="0" applyNumberFormat="1" applyFont="1" applyBorder="1" applyAlignment="1"/>
    <xf numFmtId="0" fontId="16" fillId="27" borderId="54" xfId="0" applyFont="1" applyFill="1" applyBorder="1" applyAlignment="1"/>
    <xf numFmtId="171" fontId="29" fillId="0" borderId="37" xfId="0" applyNumberFormat="1" applyFont="1" applyBorder="1" applyAlignment="1"/>
    <xf numFmtId="181" fontId="29" fillId="0" borderId="37" xfId="0" applyNumberFormat="1" applyFont="1" applyBorder="1" applyAlignment="1">
      <alignment vertical="center"/>
    </xf>
    <xf numFmtId="183" fontId="44" fillId="0" borderId="37" xfId="0" applyNumberFormat="1" applyFont="1" applyBorder="1" applyAlignment="1"/>
    <xf numFmtId="192" fontId="29" fillId="0" borderId="37" xfId="0" applyNumberFormat="1" applyFont="1" applyBorder="1" applyAlignment="1"/>
    <xf numFmtId="0" fontId="16" fillId="0" borderId="21" xfId="0" applyFont="1" applyBorder="1" applyAlignment="1"/>
    <xf numFmtId="0" fontId="29" fillId="0" borderId="35" xfId="0" applyFont="1" applyBorder="1" applyAlignment="1"/>
    <xf numFmtId="167" fontId="29" fillId="0" borderId="36" xfId="0" applyNumberFormat="1" applyFont="1" applyBorder="1" applyAlignment="1"/>
    <xf numFmtId="171" fontId="29" fillId="0" borderId="0" xfId="0" applyNumberFormat="1" applyFont="1" applyBorder="1" applyAlignment="1"/>
    <xf numFmtId="181" fontId="29" fillId="0" borderId="0" xfId="0" applyNumberFormat="1" applyFont="1" applyBorder="1" applyAlignment="1">
      <alignment vertical="center"/>
    </xf>
    <xf numFmtId="170" fontId="0" fillId="0" borderId="0" xfId="0" applyNumberFormat="1" applyBorder="1" applyAlignment="1"/>
    <xf numFmtId="170" fontId="0" fillId="0" borderId="26" xfId="0" applyNumberFormat="1" applyBorder="1" applyAlignment="1"/>
    <xf numFmtId="170" fontId="0" fillId="0" borderId="47" xfId="0" applyNumberFormat="1" applyBorder="1" applyAlignment="1"/>
    <xf numFmtId="168" fontId="29" fillId="0" borderId="16" xfId="0" applyNumberFormat="1" applyFont="1" applyBorder="1" applyAlignment="1">
      <alignment vertical="top"/>
    </xf>
    <xf numFmtId="0" fontId="16" fillId="27" borderId="33" xfId="0" applyFont="1" applyFill="1" applyBorder="1" applyAlignment="1"/>
    <xf numFmtId="0" fontId="29" fillId="27" borderId="23" xfId="0" applyFont="1" applyFill="1" applyBorder="1" applyAlignment="1"/>
    <xf numFmtId="0" fontId="29" fillId="0" borderId="16" xfId="0" applyFont="1" applyBorder="1" applyAlignment="1"/>
    <xf numFmtId="0" fontId="16" fillId="0" borderId="22" xfId="0" applyFont="1" applyBorder="1" applyAlignment="1"/>
    <xf numFmtId="0" fontId="29" fillId="0" borderId="17" xfId="0" applyFont="1" applyBorder="1" applyAlignment="1"/>
    <xf numFmtId="0" fontId="29" fillId="0" borderId="16" xfId="0" applyFont="1" applyBorder="1" applyAlignment="1">
      <alignment vertical="top"/>
    </xf>
    <xf numFmtId="0" fontId="29" fillId="0" borderId="36" xfId="0" applyFont="1" applyBorder="1" applyAlignment="1"/>
    <xf numFmtId="199" fontId="29" fillId="0" borderId="36" xfId="0" applyNumberFormat="1" applyFont="1" applyBorder="1" applyAlignment="1"/>
    <xf numFmtId="169" fontId="44" fillId="0" borderId="0" xfId="0" applyNumberFormat="1" applyFont="1" applyAlignment="1"/>
    <xf numFmtId="200" fontId="44" fillId="0" borderId="0" xfId="0" applyNumberFormat="1" applyFont="1" applyAlignment="1"/>
    <xf numFmtId="4" fontId="44" fillId="0" borderId="0" xfId="0" applyNumberFormat="1" applyFont="1" applyAlignment="1"/>
    <xf numFmtId="0" fontId="30" fillId="0" borderId="27" xfId="0" applyFont="1" applyFill="1" applyBorder="1" applyAlignment="1"/>
    <xf numFmtId="0" fontId="33" fillId="0" borderId="33" xfId="0" applyFont="1" applyFill="1" applyBorder="1" applyAlignment="1">
      <alignment horizontal="centerContinuous"/>
    </xf>
    <xf numFmtId="0" fontId="33" fillId="0" borderId="49" xfId="0" applyFont="1" applyFill="1" applyBorder="1" applyAlignment="1">
      <alignment horizontal="centerContinuous"/>
    </xf>
    <xf numFmtId="0" fontId="2" fillId="0" borderId="11" xfId="0" applyFont="1" applyBorder="1" applyAlignment="1"/>
    <xf numFmtId="0" fontId="0" fillId="0" borderId="0" xfId="0" applyAlignment="1">
      <alignment vertical="top"/>
    </xf>
    <xf numFmtId="172" fontId="29" fillId="0" borderId="36" xfId="41" applyNumberFormat="1" applyFont="1" applyBorder="1" applyAlignment="1">
      <alignment horizontal="right"/>
    </xf>
    <xf numFmtId="172" fontId="29" fillId="0" borderId="61" xfId="41" applyNumberFormat="1" applyFont="1" applyBorder="1" applyAlignment="1">
      <alignment horizontal="right"/>
    </xf>
    <xf numFmtId="0" fontId="17" fillId="0" borderId="27" xfId="0" applyFont="1" applyFill="1" applyBorder="1" applyAlignment="1"/>
    <xf numFmtId="0" fontId="36" fillId="0" borderId="41" xfId="0" applyFont="1" applyFill="1" applyBorder="1" applyAlignment="1">
      <alignment horizontal="centerContinuous" vertical="center" shrinkToFit="1"/>
    </xf>
    <xf numFmtId="0" fontId="36" fillId="0" borderId="31" xfId="0" applyFont="1" applyFill="1" applyBorder="1" applyAlignment="1">
      <alignment horizontal="centerContinuous" vertical="center" shrinkToFit="1"/>
    </xf>
    <xf numFmtId="0" fontId="12" fillId="0" borderId="3" xfId="0" applyFont="1" applyFill="1" applyBorder="1" applyAlignment="1"/>
    <xf numFmtId="0" fontId="36" fillId="0" borderId="50" xfId="0" applyFont="1" applyFill="1" applyBorder="1" applyAlignment="1">
      <alignment horizontal="centerContinuous" vertical="center" shrinkToFit="1"/>
    </xf>
    <xf numFmtId="0" fontId="36" fillId="0" borderId="30" xfId="0" applyFont="1" applyFill="1" applyBorder="1" applyAlignment="1">
      <alignment horizontal="centerContinuous" vertical="center" shrinkToFit="1"/>
    </xf>
    <xf numFmtId="0" fontId="12" fillId="0" borderId="0" xfId="0" applyFont="1" applyAlignment="1">
      <alignment horizontal="centerContinuous" vertical="center" shrinkToFit="1"/>
    </xf>
    <xf numFmtId="0" fontId="16" fillId="0" borderId="11" xfId="0" quotePrefix="1" applyFont="1" applyBorder="1" applyAlignment="1">
      <alignment horizontal="center"/>
    </xf>
    <xf numFmtId="0" fontId="16" fillId="0" borderId="62" xfId="0" applyFont="1" applyBorder="1" applyAlignment="1">
      <alignment horizontal="center"/>
    </xf>
    <xf numFmtId="0" fontId="29" fillId="0" borderId="22" xfId="0" applyFont="1" applyBorder="1" applyAlignment="1"/>
    <xf numFmtId="0" fontId="29" fillId="27" borderId="22" xfId="0" applyFont="1" applyFill="1" applyBorder="1" applyAlignment="1"/>
    <xf numFmtId="0" fontId="12" fillId="27" borderId="0" xfId="0" applyFont="1" applyFill="1" applyBorder="1" applyAlignment="1"/>
    <xf numFmtId="0" fontId="12" fillId="27" borderId="0" xfId="0" applyFont="1" applyFill="1" applyAlignment="1"/>
    <xf numFmtId="0" fontId="17" fillId="25" borderId="0" xfId="0" applyFont="1" applyFill="1" applyBorder="1" applyAlignment="1"/>
    <xf numFmtId="0" fontId="12" fillId="25" borderId="0" xfId="0" applyFont="1" applyFill="1" applyAlignment="1"/>
    <xf numFmtId="0" fontId="14" fillId="0" borderId="47" xfId="0" applyFont="1" applyBorder="1" applyAlignment="1"/>
    <xf numFmtId="171" fontId="14" fillId="0" borderId="47" xfId="0" applyNumberFormat="1" applyFont="1" applyBorder="1" applyAlignment="1">
      <alignment horizontal="right"/>
    </xf>
    <xf numFmtId="171" fontId="63" fillId="0" borderId="47" xfId="0" applyNumberFormat="1" applyFont="1" applyBorder="1" applyAlignment="1">
      <alignment horizontal="right"/>
    </xf>
    <xf numFmtId="0" fontId="63" fillId="0" borderId="0" xfId="0" applyFont="1" applyAlignment="1"/>
    <xf numFmtId="0" fontId="64" fillId="0" borderId="0" xfId="0" applyFont="1" applyAlignment="1"/>
    <xf numFmtId="0" fontId="12" fillId="0" borderId="32" xfId="0" applyFont="1" applyBorder="1" applyAlignment="1">
      <alignment horizontal="centerContinuous" vertical="center" shrinkToFit="1"/>
    </xf>
    <xf numFmtId="0" fontId="16" fillId="0" borderId="32" xfId="0" applyFont="1" applyBorder="1" applyAlignment="1">
      <alignment horizontal="centerContinuous" vertical="center" shrinkToFit="1"/>
    </xf>
    <xf numFmtId="196" fontId="29" fillId="0" borderId="17" xfId="0" applyNumberFormat="1" applyFont="1" applyBorder="1" applyAlignment="1">
      <alignment horizontal="right"/>
    </xf>
    <xf numFmtId="0" fontId="14" fillId="0" borderId="0" xfId="0" applyFont="1" applyBorder="1" applyAlignment="1"/>
    <xf numFmtId="171" fontId="14" fillId="0" borderId="0" xfId="0" applyNumberFormat="1" applyFont="1" applyBorder="1" applyAlignment="1">
      <alignment horizontal="right"/>
    </xf>
    <xf numFmtId="171" fontId="63" fillId="0" borderId="0" xfId="0" applyNumberFormat="1" applyFont="1" applyBorder="1" applyAlignment="1">
      <alignment horizontal="right"/>
    </xf>
    <xf numFmtId="0" fontId="12" fillId="27" borderId="0" xfId="0" applyFont="1" applyFill="1" applyBorder="1" applyAlignment="1">
      <alignment horizontal="centerContinuous" vertical="center" shrinkToFit="1"/>
    </xf>
    <xf numFmtId="0" fontId="36" fillId="0" borderId="27" xfId="0" applyFont="1" applyFill="1" applyBorder="1" applyAlignment="1"/>
    <xf numFmtId="0" fontId="36" fillId="0" borderId="47" xfId="0" applyFont="1" applyFill="1" applyBorder="1" applyAlignment="1">
      <alignment horizontal="centerContinuous"/>
    </xf>
    <xf numFmtId="0" fontId="36" fillId="0" borderId="31" xfId="0" applyFont="1" applyFill="1" applyBorder="1" applyAlignment="1">
      <alignment horizontal="centerContinuous"/>
    </xf>
    <xf numFmtId="0" fontId="36" fillId="0" borderId="0" xfId="0" applyFont="1" applyFill="1" applyBorder="1" applyAlignment="1">
      <alignment horizontal="centerContinuous"/>
    </xf>
    <xf numFmtId="0" fontId="17" fillId="0" borderId="0" xfId="0" applyFont="1" applyFill="1" applyBorder="1" applyAlignment="1">
      <alignment horizontal="centerContinuous"/>
    </xf>
    <xf numFmtId="0" fontId="36" fillId="0" borderId="3" xfId="0" applyFont="1" applyFill="1" applyBorder="1" applyAlignment="1"/>
    <xf numFmtId="0" fontId="36" fillId="0" borderId="32" xfId="0" applyFont="1" applyFill="1" applyBorder="1" applyAlignment="1">
      <alignment horizontal="centerContinuous"/>
    </xf>
    <xf numFmtId="0" fontId="36" fillId="0" borderId="30" xfId="0" applyFont="1" applyFill="1" applyBorder="1" applyAlignment="1">
      <alignment horizontal="centerContinuous"/>
    </xf>
    <xf numFmtId="0" fontId="16" fillId="0" borderId="32" xfId="0" applyFont="1" applyBorder="1" applyAlignment="1">
      <alignment horizontal="centerContinuous"/>
    </xf>
    <xf numFmtId="0" fontId="16" fillId="0" borderId="27" xfId="0" quotePrefix="1" applyFont="1" applyBorder="1" applyAlignment="1">
      <alignment horizontal="center"/>
    </xf>
    <xf numFmtId="0" fontId="16" fillId="0" borderId="41" xfId="0" applyFont="1" applyBorder="1" applyAlignment="1">
      <alignment horizontal="center"/>
    </xf>
    <xf numFmtId="0" fontId="36" fillId="0" borderId="47" xfId="0" applyFont="1" applyFill="1" applyBorder="1" applyAlignment="1"/>
    <xf numFmtId="0" fontId="36" fillId="0" borderId="31" xfId="0" applyFont="1" applyFill="1" applyBorder="1" applyAlignment="1"/>
    <xf numFmtId="0" fontId="36" fillId="0" borderId="32" xfId="0" applyFont="1" applyFill="1" applyBorder="1" applyAlignment="1"/>
    <xf numFmtId="0" fontId="36" fillId="0" borderId="30" xfId="0" applyFont="1" applyFill="1" applyBorder="1" applyAlignment="1"/>
    <xf numFmtId="0" fontId="12" fillId="0" borderId="11" xfId="0" applyFont="1" applyBorder="1" applyAlignment="1"/>
    <xf numFmtId="0" fontId="29" fillId="0" borderId="63" xfId="0" applyFont="1" applyBorder="1" applyAlignment="1"/>
    <xf numFmtId="0" fontId="29" fillId="0" borderId="63" xfId="0" applyFont="1" applyBorder="1" applyAlignment="1">
      <alignment vertical="center"/>
    </xf>
    <xf numFmtId="171" fontId="29" fillId="0" borderId="15" xfId="0" applyNumberFormat="1" applyFont="1" applyBorder="1" applyAlignment="1">
      <alignment vertical="center"/>
    </xf>
    <xf numFmtId="171" fontId="29" fillId="0" borderId="19" xfId="0" applyNumberFormat="1" applyFont="1" applyBorder="1" applyAlignment="1">
      <alignment vertical="center"/>
    </xf>
    <xf numFmtId="0" fontId="12" fillId="0" borderId="0" xfId="0" applyFont="1" applyAlignment="1">
      <alignment vertical="center"/>
    </xf>
    <xf numFmtId="0" fontId="29" fillId="0" borderId="57" xfId="0" applyFont="1" applyBorder="1" applyAlignment="1">
      <alignment vertical="top"/>
    </xf>
    <xf numFmtId="0" fontId="12" fillId="0" borderId="0" xfId="0" applyFont="1" applyAlignment="1">
      <alignment vertical="top"/>
    </xf>
    <xf numFmtId="0" fontId="29" fillId="24" borderId="63" xfId="0" applyFont="1" applyFill="1" applyBorder="1" applyAlignment="1"/>
    <xf numFmtId="0" fontId="29" fillId="0" borderId="64" xfId="0" applyFont="1" applyBorder="1" applyAlignment="1">
      <alignment vertical="top"/>
    </xf>
    <xf numFmtId="0" fontId="29" fillId="0" borderId="0" xfId="0" applyFont="1" applyAlignment="1">
      <alignment vertical="top"/>
    </xf>
    <xf numFmtId="0" fontId="17" fillId="0" borderId="47" xfId="0" applyFont="1" applyBorder="1" applyAlignment="1"/>
    <xf numFmtId="176" fontId="17" fillId="0" borderId="47" xfId="0" applyNumberFormat="1" applyFont="1" applyBorder="1" applyAlignment="1">
      <alignment horizontal="center"/>
    </xf>
    <xf numFmtId="0" fontId="17" fillId="0" borderId="47" xfId="0" applyFont="1" applyBorder="1" applyAlignment="1">
      <alignment horizontal="center"/>
    </xf>
    <xf numFmtId="167" fontId="29" fillId="0" borderId="15" xfId="0" applyNumberFormat="1" applyFont="1" applyBorder="1" applyAlignment="1">
      <alignment vertical="center"/>
    </xf>
    <xf numFmtId="176" fontId="29" fillId="25" borderId="19" xfId="0" applyNumberFormat="1" applyFont="1" applyFill="1" applyBorder="1" applyAlignment="1">
      <alignment horizontal="center" vertical="center"/>
    </xf>
    <xf numFmtId="167" fontId="29" fillId="0" borderId="16" xfId="0" applyNumberFormat="1" applyFont="1" applyBorder="1" applyAlignment="1">
      <alignment horizontal="right" vertical="top"/>
    </xf>
    <xf numFmtId="167" fontId="29" fillId="0" borderId="24" xfId="0" applyNumberFormat="1" applyFont="1" applyBorder="1" applyAlignment="1">
      <alignment horizontal="right" vertical="top"/>
    </xf>
    <xf numFmtId="196" fontId="29" fillId="0" borderId="16" xfId="0" applyNumberFormat="1" applyFont="1" applyBorder="1" applyAlignment="1">
      <alignment horizontal="right"/>
    </xf>
    <xf numFmtId="0" fontId="29" fillId="25" borderId="64" xfId="0" applyFont="1" applyFill="1" applyBorder="1" applyAlignment="1"/>
    <xf numFmtId="0" fontId="17" fillId="0" borderId="0" xfId="0" applyFont="1" applyAlignment="1"/>
    <xf numFmtId="167" fontId="29" fillId="0" borderId="25" xfId="0" applyNumberFormat="1" applyFont="1" applyBorder="1" applyAlignment="1">
      <alignment horizontal="right" vertical="top"/>
    </xf>
    <xf numFmtId="167" fontId="29" fillId="0" borderId="29" xfId="0" applyNumberFormat="1" applyFont="1" applyBorder="1" applyAlignment="1">
      <alignment horizontal="right" vertical="top"/>
    </xf>
    <xf numFmtId="0" fontId="64" fillId="27" borderId="0" xfId="0" applyFont="1" applyFill="1" applyAlignment="1"/>
    <xf numFmtId="0" fontId="36" fillId="0" borderId="41" xfId="0" applyFont="1" applyFill="1" applyBorder="1" applyAlignment="1">
      <alignment horizontal="centerContinuous"/>
    </xf>
    <xf numFmtId="16" fontId="36" fillId="0" borderId="30" xfId="0" applyNumberFormat="1" applyFont="1" applyFill="1" applyBorder="1" applyAlignment="1">
      <alignment horizontal="centerContinuous"/>
    </xf>
    <xf numFmtId="0" fontId="29" fillId="0" borderId="0" xfId="0" applyFont="1" applyAlignment="1">
      <alignment horizontal="centerContinuous"/>
    </xf>
    <xf numFmtId="0" fontId="12" fillId="0" borderId="0" xfId="0" applyFont="1" applyAlignment="1">
      <alignment horizontal="centerContinuous"/>
    </xf>
    <xf numFmtId="0" fontId="29" fillId="0" borderId="0" xfId="0" applyFont="1" applyFill="1" applyBorder="1" applyAlignment="1"/>
    <xf numFmtId="0" fontId="12" fillId="0" borderId="0" xfId="0" applyFont="1" applyFill="1" applyBorder="1" applyAlignment="1"/>
    <xf numFmtId="0" fontId="16" fillId="0" borderId="0" xfId="0" applyFont="1" applyBorder="1" applyAlignment="1">
      <alignment horizontal="centerContinuous"/>
    </xf>
    <xf numFmtId="166" fontId="29" fillId="0" borderId="26" xfId="0" applyNumberFormat="1" applyFont="1" applyBorder="1" applyAlignment="1"/>
    <xf numFmtId="166" fontId="29" fillId="0" borderId="45" xfId="0" applyNumberFormat="1" applyFont="1" applyBorder="1" applyAlignment="1"/>
    <xf numFmtId="166" fontId="29" fillId="0" borderId="17" xfId="0" applyNumberFormat="1" applyFont="1" applyBorder="1" applyAlignment="1"/>
    <xf numFmtId="166" fontId="29" fillId="0" borderId="36" xfId="0" applyNumberFormat="1" applyFont="1" applyBorder="1" applyAlignment="1"/>
    <xf numFmtId="166" fontId="29" fillId="0" borderId="61" xfId="0" applyNumberFormat="1" applyFont="1" applyBorder="1" applyAlignment="1"/>
    <xf numFmtId="171" fontId="29" fillId="0" borderId="15" xfId="0" applyNumberFormat="1" applyFont="1" applyBorder="1" applyAlignment="1"/>
    <xf numFmtId="0" fontId="12" fillId="0" borderId="32" xfId="0" applyFont="1" applyBorder="1" applyAlignment="1"/>
    <xf numFmtId="0" fontId="16" fillId="0" borderId="51" xfId="0" applyFont="1" applyBorder="1" applyAlignment="1">
      <alignment horizontal="center"/>
    </xf>
    <xf numFmtId="0" fontId="12" fillId="0" borderId="65" xfId="0" applyFont="1" applyBorder="1" applyAlignment="1"/>
    <xf numFmtId="0" fontId="13" fillId="0" borderId="0" xfId="0" applyFont="1" applyAlignment="1"/>
    <xf numFmtId="0" fontId="0" fillId="0" borderId="0" xfId="0" applyFont="1" applyAlignment="1"/>
    <xf numFmtId="167" fontId="29" fillId="0" borderId="17" xfId="0" applyNumberFormat="1" applyFont="1" applyFill="1" applyBorder="1" applyAlignment="1"/>
    <xf numFmtId="167" fontId="29" fillId="0" borderId="18" xfId="0" applyNumberFormat="1" applyFont="1" applyFill="1" applyBorder="1" applyAlignment="1"/>
    <xf numFmtId="0" fontId="30" fillId="0" borderId="0" xfId="0" applyFont="1" applyAlignment="1"/>
    <xf numFmtId="0" fontId="0" fillId="29" borderId="47" xfId="0" applyFill="1" applyBorder="1" applyAlignment="1">
      <alignment horizontal="centerContinuous"/>
    </xf>
    <xf numFmtId="0" fontId="6" fillId="0" borderId="41" xfId="0" applyFont="1" applyFill="1" applyBorder="1" applyAlignment="1">
      <alignment horizontal="centerContinuous"/>
    </xf>
    <xf numFmtId="0" fontId="33" fillId="0" borderId="53" xfId="0" applyFont="1" applyFill="1" applyBorder="1" applyAlignment="1">
      <alignment horizontal="centerContinuous"/>
    </xf>
    <xf numFmtId="0" fontId="0" fillId="29" borderId="0" xfId="0" applyFill="1" applyAlignment="1">
      <alignment horizontal="centerContinuous"/>
    </xf>
    <xf numFmtId="0" fontId="30" fillId="0" borderId="0" xfId="0" applyFont="1" applyFill="1" applyBorder="1" applyAlignment="1">
      <alignment horizontal="centerContinuous"/>
    </xf>
    <xf numFmtId="0" fontId="30" fillId="0" borderId="49" xfId="0" applyFont="1" applyFill="1" applyBorder="1" applyAlignment="1">
      <alignment horizontal="centerContinuous"/>
    </xf>
    <xf numFmtId="0" fontId="56" fillId="29" borderId="33" xfId="0" applyFont="1" applyFill="1" applyBorder="1" applyAlignment="1">
      <alignment horizontal="centerContinuous"/>
    </xf>
    <xf numFmtId="0" fontId="61" fillId="29" borderId="0" xfId="0" applyFont="1" applyFill="1" applyAlignment="1">
      <alignment horizontal="centerContinuous"/>
    </xf>
    <xf numFmtId="0" fontId="61" fillId="29" borderId="49" xfId="0" applyFont="1" applyFill="1" applyBorder="1" applyAlignment="1">
      <alignment horizontal="centerContinuous"/>
    </xf>
    <xf numFmtId="0" fontId="30" fillId="29" borderId="0" xfId="0" applyFont="1" applyFill="1" applyAlignment="1">
      <alignment horizontal="centerContinuous"/>
    </xf>
    <xf numFmtId="0" fontId="62" fillId="0" borderId="0" xfId="0" applyFont="1" applyFill="1" applyBorder="1" applyAlignment="1">
      <alignment horizontal="centerContinuous"/>
    </xf>
    <xf numFmtId="0" fontId="62" fillId="0" borderId="49" xfId="0" applyFont="1" applyFill="1" applyBorder="1" applyAlignment="1">
      <alignment horizontal="centerContinuous"/>
    </xf>
    <xf numFmtId="0" fontId="0" fillId="29" borderId="32" xfId="0" applyFill="1" applyBorder="1" applyAlignment="1">
      <alignment horizontal="centerContinuous"/>
    </xf>
    <xf numFmtId="0" fontId="6" fillId="0" borderId="50" xfId="0" applyFont="1" applyFill="1" applyBorder="1" applyAlignment="1">
      <alignment horizontal="centerContinuous"/>
    </xf>
    <xf numFmtId="0" fontId="51" fillId="0" borderId="32" xfId="0" applyFont="1" applyBorder="1" applyAlignment="1"/>
    <xf numFmtId="0" fontId="51" fillId="0" borderId="0" xfId="0" applyFont="1" applyBorder="1" applyAlignment="1"/>
    <xf numFmtId="0" fontId="16" fillId="0" borderId="11" xfId="0" applyFont="1" applyBorder="1" applyAlignment="1"/>
    <xf numFmtId="0" fontId="16" fillId="0" borderId="14" xfId="0" applyFont="1" applyFill="1" applyBorder="1" applyAlignment="1"/>
    <xf numFmtId="0" fontId="29" fillId="0" borderId="43" xfId="0" applyFont="1" applyBorder="1" applyAlignment="1"/>
    <xf numFmtId="0" fontId="51" fillId="0" borderId="14" xfId="0" applyFont="1" applyBorder="1" applyAlignment="1"/>
    <xf numFmtId="167" fontId="16" fillId="29" borderId="17" xfId="0" applyNumberFormat="1" applyFont="1" applyFill="1" applyBorder="1" applyAlignment="1"/>
    <xf numFmtId="167" fontId="16" fillId="29" borderId="18" xfId="0" applyNumberFormat="1" applyFont="1" applyFill="1" applyBorder="1" applyAlignment="1"/>
    <xf numFmtId="0" fontId="29" fillId="0" borderId="34" xfId="0" applyFont="1" applyFill="1" applyBorder="1" applyAlignment="1"/>
    <xf numFmtId="0" fontId="16" fillId="27" borderId="34" xfId="0" applyFont="1" applyFill="1" applyBorder="1" applyAlignment="1"/>
    <xf numFmtId="167" fontId="29" fillId="0" borderId="37" xfId="41" applyNumberFormat="1" applyFont="1" applyBorder="1" applyAlignment="1"/>
    <xf numFmtId="0" fontId="29" fillId="0" borderId="14" xfId="0" applyFont="1" applyFill="1" applyBorder="1" applyAlignment="1"/>
    <xf numFmtId="167" fontId="29" fillId="0" borderId="0" xfId="41" applyNumberFormat="1" applyFont="1" applyBorder="1" applyAlignment="1"/>
    <xf numFmtId="0" fontId="16" fillId="29" borderId="13" xfId="0" applyFont="1" applyFill="1" applyBorder="1" applyAlignment="1">
      <alignment wrapText="1"/>
    </xf>
    <xf numFmtId="167" fontId="16" fillId="29" borderId="52" xfId="0" applyNumberFormat="1" applyFont="1" applyFill="1" applyBorder="1" applyAlignment="1"/>
    <xf numFmtId="167" fontId="29" fillId="0" borderId="55" xfId="41" applyNumberFormat="1" applyFont="1" applyBorder="1" applyAlignment="1">
      <alignment wrapText="1"/>
    </xf>
    <xf numFmtId="0" fontId="36" fillId="25" borderId="27" xfId="0" applyFont="1" applyFill="1" applyBorder="1" applyAlignment="1"/>
    <xf numFmtId="0" fontId="29" fillId="29" borderId="47" xfId="0" applyFont="1" applyFill="1" applyBorder="1" applyAlignment="1">
      <alignment horizontal="centerContinuous"/>
    </xf>
    <xf numFmtId="0" fontId="44" fillId="29" borderId="47" xfId="0" applyFont="1" applyFill="1" applyBorder="1" applyAlignment="1">
      <alignment horizontal="centerContinuous"/>
    </xf>
    <xf numFmtId="0" fontId="29" fillId="29" borderId="31" xfId="0" applyFont="1" applyFill="1" applyBorder="1" applyAlignment="1">
      <alignment horizontal="centerContinuous"/>
    </xf>
    <xf numFmtId="0" fontId="36" fillId="25" borderId="41" xfId="0" applyFont="1" applyFill="1" applyBorder="1" applyAlignment="1">
      <alignment horizontal="centerContinuous"/>
    </xf>
    <xf numFmtId="0" fontId="29" fillId="29" borderId="0" xfId="0" applyFont="1" applyFill="1" applyBorder="1" applyAlignment="1">
      <alignment horizontal="centerContinuous"/>
    </xf>
    <xf numFmtId="0" fontId="44" fillId="29" borderId="0" xfId="0" applyFont="1" applyFill="1" applyBorder="1" applyAlignment="1">
      <alignment horizontal="centerContinuous"/>
    </xf>
    <xf numFmtId="0" fontId="0" fillId="25" borderId="0" xfId="0" applyFill="1" applyAlignment="1">
      <alignment horizontal="centerContinuous"/>
    </xf>
    <xf numFmtId="0" fontId="56" fillId="29" borderId="0" xfId="0" applyFont="1" applyFill="1" applyAlignment="1">
      <alignment horizontal="centerContinuous"/>
    </xf>
    <xf numFmtId="0" fontId="36" fillId="25" borderId="3" xfId="0" applyFont="1" applyFill="1" applyBorder="1" applyAlignment="1"/>
    <xf numFmtId="0" fontId="29" fillId="29" borderId="32" xfId="0" applyFont="1" applyFill="1" applyBorder="1" applyAlignment="1">
      <alignment horizontal="centerContinuous"/>
    </xf>
    <xf numFmtId="0" fontId="44" fillId="29" borderId="32" xfId="0" applyFont="1" applyFill="1" applyBorder="1" applyAlignment="1">
      <alignment horizontal="centerContinuous"/>
    </xf>
    <xf numFmtId="0" fontId="36" fillId="25" borderId="50" xfId="0" applyFont="1" applyFill="1" applyBorder="1" applyAlignment="1">
      <alignment horizontal="centerContinuous"/>
    </xf>
    <xf numFmtId="0" fontId="36" fillId="25" borderId="30" xfId="0" applyFont="1" applyFill="1" applyBorder="1" applyAlignment="1">
      <alignment horizontal="centerContinuous"/>
    </xf>
    <xf numFmtId="0" fontId="16" fillId="25" borderId="13" xfId="0" applyFont="1" applyFill="1" applyBorder="1" applyAlignment="1">
      <alignment horizontal="center"/>
    </xf>
    <xf numFmtId="0" fontId="29" fillId="25" borderId="47" xfId="0" applyFont="1" applyFill="1" applyBorder="1" applyAlignment="1"/>
    <xf numFmtId="197" fontId="29" fillId="25" borderId="47" xfId="0" applyNumberFormat="1" applyFont="1" applyFill="1" applyBorder="1" applyAlignment="1">
      <alignment vertical="center"/>
    </xf>
    <xf numFmtId="197" fontId="29" fillId="25" borderId="0" xfId="0" applyNumberFormat="1" applyFont="1" applyFill="1" applyBorder="1" applyAlignment="1">
      <alignment vertical="center"/>
    </xf>
    <xf numFmtId="169" fontId="16" fillId="29" borderId="66" xfId="0" applyNumberFormat="1" applyFont="1" applyFill="1" applyBorder="1" applyAlignment="1"/>
    <xf numFmtId="197" fontId="16" fillId="29" borderId="48" xfId="41" applyNumberFormat="1" applyFont="1" applyFill="1" applyBorder="1" applyAlignment="1">
      <alignment vertical="center"/>
    </xf>
    <xf numFmtId="197" fontId="29" fillId="25" borderId="17" xfId="0" applyNumberFormat="1" applyFont="1" applyFill="1" applyBorder="1" applyAlignment="1">
      <alignment vertical="center"/>
    </xf>
    <xf numFmtId="197" fontId="29" fillId="25" borderId="18" xfId="0" applyNumberFormat="1" applyFont="1" applyFill="1" applyBorder="1" applyAlignment="1">
      <alignment vertical="center"/>
    </xf>
    <xf numFmtId="0" fontId="16" fillId="29" borderId="57" xfId="0" applyFont="1" applyFill="1" applyBorder="1" applyAlignment="1"/>
    <xf numFmtId="0" fontId="29" fillId="25" borderId="67" xfId="0" applyFont="1" applyFill="1" applyBorder="1" applyAlignment="1"/>
    <xf numFmtId="197" fontId="29" fillId="25" borderId="36" xfId="0" applyNumberFormat="1" applyFont="1" applyFill="1" applyBorder="1" applyAlignment="1">
      <alignment vertical="center"/>
    </xf>
    <xf numFmtId="197" fontId="29" fillId="25" borderId="40" xfId="0" applyNumberFormat="1" applyFont="1" applyFill="1" applyBorder="1" applyAlignment="1">
      <alignment vertical="center"/>
    </xf>
    <xf numFmtId="0" fontId="16" fillId="25" borderId="54" xfId="0" applyFont="1" applyFill="1" applyBorder="1" applyAlignment="1"/>
    <xf numFmtId="197" fontId="29" fillId="25" borderId="48" xfId="0" applyNumberFormat="1" applyFont="1" applyFill="1" applyBorder="1" applyAlignment="1">
      <alignment vertical="center"/>
    </xf>
    <xf numFmtId="0" fontId="16" fillId="25" borderId="34" xfId="0" applyFont="1" applyFill="1" applyBorder="1" applyAlignment="1"/>
    <xf numFmtId="0" fontId="16" fillId="25" borderId="34" xfId="0" applyFont="1" applyFill="1" applyBorder="1" applyAlignment="1">
      <alignment horizontal="left"/>
    </xf>
    <xf numFmtId="0" fontId="16" fillId="25" borderId="35" xfId="0" applyFont="1" applyFill="1" applyBorder="1" applyAlignment="1"/>
    <xf numFmtId="0" fontId="7" fillId="0" borderId="0" xfId="0" applyFont="1" applyAlignment="1">
      <alignment horizontal="center"/>
    </xf>
    <xf numFmtId="0" fontId="0" fillId="31" borderId="47" xfId="0" applyFill="1" applyBorder="1" applyAlignment="1">
      <alignment horizontal="centerContinuous"/>
    </xf>
    <xf numFmtId="0" fontId="34" fillId="31" borderId="47" xfId="0" applyFont="1" applyFill="1" applyBorder="1" applyAlignment="1">
      <alignment horizontal="centerContinuous"/>
    </xf>
    <xf numFmtId="0" fontId="34" fillId="31" borderId="31" xfId="0" applyFont="1" applyFill="1" applyBorder="1" applyAlignment="1">
      <alignment horizontal="centerContinuous"/>
    </xf>
    <xf numFmtId="0" fontId="56" fillId="31" borderId="33" xfId="0" applyFont="1" applyFill="1" applyBorder="1" applyAlignment="1">
      <alignment horizontal="centerContinuous"/>
    </xf>
    <xf numFmtId="0" fontId="56" fillId="31" borderId="0" xfId="0" applyFont="1" applyFill="1" applyBorder="1" applyAlignment="1">
      <alignment horizontal="centerContinuous"/>
    </xf>
    <xf numFmtId="0" fontId="0" fillId="31" borderId="32" xfId="0" applyFill="1" applyBorder="1" applyAlignment="1">
      <alignment horizontal="centerContinuous"/>
    </xf>
    <xf numFmtId="0" fontId="34" fillId="31" borderId="32" xfId="0" applyFont="1" applyFill="1" applyBorder="1" applyAlignment="1">
      <alignment horizontal="centerContinuous"/>
    </xf>
    <xf numFmtId="0" fontId="34" fillId="31" borderId="30" xfId="0" applyFont="1" applyFill="1" applyBorder="1" applyAlignment="1">
      <alignment horizontal="centerContinuous"/>
    </xf>
    <xf numFmtId="0" fontId="44" fillId="0" borderId="11" xfId="0" applyFont="1" applyBorder="1" applyAlignment="1"/>
    <xf numFmtId="0" fontId="7" fillId="27" borderId="11" xfId="0" applyFont="1" applyFill="1" applyBorder="1" applyAlignment="1">
      <alignment horizontal="center"/>
    </xf>
    <xf numFmtId="0" fontId="7" fillId="31" borderId="13" xfId="0" applyFont="1" applyFill="1" applyBorder="1" applyAlignment="1"/>
    <xf numFmtId="0" fontId="61" fillId="0" borderId="0" xfId="0" applyFont="1" applyAlignment="1"/>
    <xf numFmtId="0" fontId="29" fillId="27" borderId="58" xfId="0" applyFont="1" applyFill="1" applyBorder="1" applyAlignment="1"/>
    <xf numFmtId="0" fontId="44" fillId="0" borderId="0" xfId="0" applyFont="1" applyFill="1" applyAlignment="1"/>
    <xf numFmtId="0" fontId="0" fillId="0" borderId="49" xfId="0" applyFill="1" applyBorder="1" applyAlignment="1">
      <alignment horizontal="centerContinuous"/>
    </xf>
    <xf numFmtId="0" fontId="47" fillId="31" borderId="0" xfId="0" applyFont="1" applyFill="1" applyAlignment="1">
      <alignment horizontal="centerContinuous"/>
    </xf>
    <xf numFmtId="0" fontId="44" fillId="31" borderId="0" xfId="0" applyFont="1" applyFill="1" applyAlignment="1">
      <alignment horizontal="centerContinuous"/>
    </xf>
    <xf numFmtId="0" fontId="0" fillId="31" borderId="0" xfId="0" applyFill="1" applyAlignment="1">
      <alignment horizontal="centerContinuous"/>
    </xf>
    <xf numFmtId="0" fontId="0" fillId="31" borderId="49" xfId="0" applyFill="1" applyBorder="1" applyAlignment="1">
      <alignment horizontal="centerContinuous"/>
    </xf>
    <xf numFmtId="0" fontId="21" fillId="0" borderId="49" xfId="0" applyFont="1" applyFill="1" applyBorder="1" applyAlignment="1">
      <alignment horizontal="centerContinuous"/>
    </xf>
    <xf numFmtId="0" fontId="2" fillId="0" borderId="3" xfId="0" applyFont="1" applyFill="1" applyBorder="1" applyAlignment="1"/>
    <xf numFmtId="0" fontId="7" fillId="0" borderId="32" xfId="0" applyFont="1" applyBorder="1" applyAlignment="1">
      <alignment horizontal="centerContinuous"/>
    </xf>
    <xf numFmtId="0" fontId="44" fillId="0" borderId="11" xfId="0" applyFont="1" applyFill="1" applyBorder="1" applyAlignment="1"/>
    <xf numFmtId="0" fontId="7" fillId="0" borderId="11" xfId="0" applyFont="1" applyFill="1" applyBorder="1" applyAlignment="1">
      <alignment horizontal="center"/>
    </xf>
    <xf numFmtId="0" fontId="7" fillId="32" borderId="41" xfId="0" applyFont="1" applyFill="1" applyBorder="1" applyAlignment="1"/>
    <xf numFmtId="167" fontId="7" fillId="32" borderId="23" xfId="0" applyNumberFormat="1" applyFont="1" applyFill="1" applyBorder="1" applyAlignment="1">
      <alignment horizontal="right"/>
    </xf>
    <xf numFmtId="0" fontId="7" fillId="32" borderId="21" xfId="0" applyFont="1" applyFill="1" applyBorder="1" applyAlignment="1"/>
    <xf numFmtId="0" fontId="5" fillId="27" borderId="21" xfId="0" applyFont="1" applyFill="1" applyBorder="1" applyAlignment="1"/>
    <xf numFmtId="167" fontId="5" fillId="27" borderId="23" xfId="0" applyNumberFormat="1" applyFont="1" applyFill="1" applyBorder="1" applyAlignment="1">
      <alignment horizontal="right"/>
    </xf>
    <xf numFmtId="0" fontId="5" fillId="27" borderId="21" xfId="0" applyFont="1" applyFill="1" applyBorder="1" applyAlignment="1">
      <alignment horizontal="left"/>
    </xf>
    <xf numFmtId="0" fontId="7" fillId="32" borderId="35" xfId="0" applyFont="1" applyFill="1" applyBorder="1" applyAlignment="1"/>
    <xf numFmtId="167" fontId="7" fillId="32" borderId="36" xfId="0" applyNumberFormat="1" applyFont="1" applyFill="1" applyBorder="1" applyAlignment="1">
      <alignment horizontal="right"/>
    </xf>
    <xf numFmtId="0" fontId="44" fillId="0" borderId="0" xfId="0" applyFont="1" applyFill="1" applyAlignment="1">
      <alignment horizontal="centerContinuous"/>
    </xf>
    <xf numFmtId="184" fontId="28" fillId="27" borderId="0" xfId="0" applyNumberFormat="1" applyFont="1" applyFill="1" applyAlignment="1">
      <alignment horizontal="right"/>
    </xf>
    <xf numFmtId="0" fontId="28" fillId="27" borderId="0" xfId="0" applyFont="1" applyFill="1" applyAlignment="1">
      <alignment horizontal="right"/>
    </xf>
    <xf numFmtId="171" fontId="0" fillId="0" borderId="47" xfId="0" applyNumberFormat="1" applyBorder="1" applyAlignment="1"/>
    <xf numFmtId="0" fontId="36" fillId="31" borderId="47" xfId="0" applyFont="1" applyFill="1" applyBorder="1" applyAlignment="1">
      <alignment horizontal="centerContinuous"/>
    </xf>
    <xf numFmtId="0" fontId="61" fillId="31" borderId="0" xfId="0" applyFont="1" applyFill="1" applyAlignment="1">
      <alignment horizontal="centerContinuous"/>
    </xf>
    <xf numFmtId="0" fontId="53" fillId="31" borderId="0" xfId="0" applyFont="1" applyFill="1" applyAlignment="1">
      <alignment horizontal="centerContinuous"/>
    </xf>
    <xf numFmtId="0" fontId="36" fillId="31" borderId="0" xfId="0" applyFont="1" applyFill="1" applyBorder="1" applyAlignment="1">
      <alignment horizontal="centerContinuous"/>
    </xf>
    <xf numFmtId="0" fontId="0" fillId="31" borderId="0" xfId="0" applyFill="1" applyBorder="1" applyAlignment="1">
      <alignment horizontal="centerContinuous"/>
    </xf>
    <xf numFmtId="0" fontId="52" fillId="31" borderId="0" xfId="0" applyFont="1" applyFill="1" applyBorder="1" applyAlignment="1">
      <alignment horizontal="centerContinuous"/>
    </xf>
    <xf numFmtId="0" fontId="36" fillId="31" borderId="32" xfId="0" applyFont="1" applyFill="1" applyBorder="1" applyAlignment="1">
      <alignment horizontal="centerContinuous"/>
    </xf>
    <xf numFmtId="0" fontId="44" fillId="0" borderId="13" xfId="0" applyFont="1" applyBorder="1" applyAlignment="1"/>
    <xf numFmtId="0" fontId="7" fillId="31" borderId="51" xfId="0" applyFont="1" applyFill="1" applyBorder="1" applyAlignment="1"/>
    <xf numFmtId="171" fontId="16" fillId="31" borderId="52" xfId="0" applyNumberFormat="1" applyFont="1" applyFill="1" applyBorder="1" applyAlignment="1"/>
    <xf numFmtId="171" fontId="16" fillId="31" borderId="12" xfId="0" applyNumberFormat="1" applyFont="1" applyFill="1" applyBorder="1" applyAlignment="1"/>
    <xf numFmtId="0" fontId="7" fillId="32" borderId="34" xfId="0" applyFont="1" applyFill="1" applyBorder="1" applyAlignment="1"/>
    <xf numFmtId="171" fontId="16" fillId="32" borderId="17" xfId="0" applyNumberFormat="1" applyFont="1" applyFill="1" applyBorder="1" applyAlignment="1"/>
    <xf numFmtId="171" fontId="16" fillId="32" borderId="18" xfId="0" applyNumberFormat="1" applyFont="1" applyFill="1" applyBorder="1" applyAlignment="1"/>
    <xf numFmtId="0" fontId="61" fillId="0" borderId="0" xfId="0" applyFont="1" applyFill="1" applyAlignment="1"/>
    <xf numFmtId="0" fontId="5" fillId="0" borderId="33" xfId="0" applyFont="1" applyBorder="1" applyAlignment="1"/>
    <xf numFmtId="0" fontId="5" fillId="0" borderId="34" xfId="0" applyFont="1" applyBorder="1" applyAlignment="1"/>
    <xf numFmtId="171" fontId="16" fillId="32" borderId="15" xfId="0" applyNumberFormat="1" applyFont="1" applyFill="1" applyBorder="1" applyAlignment="1"/>
    <xf numFmtId="171" fontId="16" fillId="32" borderId="36" xfId="0" applyNumberFormat="1" applyFont="1" applyFill="1" applyBorder="1" applyAlignment="1"/>
    <xf numFmtId="171" fontId="16" fillId="32" borderId="40" xfId="0" applyNumberFormat="1" applyFont="1" applyFill="1" applyBorder="1" applyAlignment="1"/>
    <xf numFmtId="0" fontId="2" fillId="25" borderId="27" xfId="0" applyFont="1" applyFill="1" applyBorder="1" applyAlignment="1"/>
    <xf numFmtId="0" fontId="2" fillId="31" borderId="47" xfId="0" applyFont="1" applyFill="1" applyBorder="1" applyAlignment="1">
      <alignment horizontal="centerContinuous"/>
    </xf>
    <xf numFmtId="0" fontId="30" fillId="31" borderId="47" xfId="0" applyFont="1" applyFill="1" applyBorder="1" applyAlignment="1">
      <alignment horizontal="centerContinuous"/>
    </xf>
    <xf numFmtId="0" fontId="33" fillId="31" borderId="47" xfId="0" applyFont="1" applyFill="1" applyBorder="1" applyAlignment="1">
      <alignment horizontal="centerContinuous"/>
    </xf>
    <xf numFmtId="0" fontId="0" fillId="31" borderId="31" xfId="0" applyFill="1" applyBorder="1" applyAlignment="1">
      <alignment horizontal="centerContinuous"/>
    </xf>
    <xf numFmtId="0" fontId="47" fillId="31" borderId="0" xfId="0" applyFont="1" applyFill="1" applyBorder="1" applyAlignment="1">
      <alignment horizontal="centerContinuous"/>
    </xf>
    <xf numFmtId="0" fontId="33" fillId="25" borderId="0" xfId="0" applyFont="1" applyFill="1" applyBorder="1" applyAlignment="1">
      <alignment horizontal="centerContinuous"/>
    </xf>
    <xf numFmtId="0" fontId="39" fillId="31" borderId="0" xfId="0" applyFont="1" applyFill="1" applyAlignment="1">
      <alignment horizontal="centerContinuous"/>
    </xf>
    <xf numFmtId="0" fontId="30" fillId="31" borderId="0" xfId="0" applyFont="1" applyFill="1" applyAlignment="1">
      <alignment horizontal="centerContinuous"/>
    </xf>
    <xf numFmtId="0" fontId="33" fillId="31" borderId="0" xfId="0" applyFont="1" applyFill="1" applyBorder="1" applyAlignment="1">
      <alignment horizontal="centerContinuous"/>
    </xf>
    <xf numFmtId="0" fontId="52" fillId="31" borderId="33" xfId="0" applyFont="1" applyFill="1" applyBorder="1" applyAlignment="1">
      <alignment horizontal="centerContinuous"/>
    </xf>
    <xf numFmtId="0" fontId="2" fillId="25" borderId="3" xfId="0" applyFont="1" applyFill="1" applyBorder="1" applyAlignment="1"/>
    <xf numFmtId="0" fontId="2" fillId="31" borderId="32" xfId="0" applyFont="1" applyFill="1" applyBorder="1" applyAlignment="1">
      <alignment horizontal="centerContinuous"/>
    </xf>
    <xf numFmtId="0" fontId="33" fillId="31" borderId="32" xfId="0" applyFont="1" applyFill="1" applyBorder="1" applyAlignment="1">
      <alignment horizontal="centerContinuous"/>
    </xf>
    <xf numFmtId="0" fontId="0" fillId="31" borderId="30" xfId="0" applyFill="1" applyBorder="1" applyAlignment="1">
      <alignment horizontal="centerContinuous"/>
    </xf>
    <xf numFmtId="0" fontId="30" fillId="25" borderId="32" xfId="0" applyFont="1" applyFill="1" applyBorder="1" applyAlignment="1">
      <alignment horizontal="centerContinuous"/>
    </xf>
    <xf numFmtId="171" fontId="51" fillId="25" borderId="0" xfId="0" applyNumberFormat="1" applyFont="1" applyFill="1" applyAlignment="1"/>
    <xf numFmtId="0" fontId="1" fillId="25" borderId="13" xfId="0" applyFont="1" applyFill="1" applyBorder="1" applyAlignment="1"/>
    <xf numFmtId="0" fontId="7" fillId="25" borderId="11" xfId="0" applyFont="1" applyFill="1" applyBorder="1" applyAlignment="1">
      <alignment horizontal="center"/>
    </xf>
    <xf numFmtId="0" fontId="7" fillId="25" borderId="51" xfId="0" applyFont="1" applyFill="1" applyBorder="1" applyAlignment="1">
      <alignment horizontal="center"/>
    </xf>
    <xf numFmtId="0" fontId="16" fillId="32" borderId="34" xfId="0" applyFont="1" applyFill="1" applyBorder="1" applyAlignment="1"/>
    <xf numFmtId="171" fontId="29" fillId="25" borderId="17" xfId="0" applyNumberFormat="1" applyFont="1" applyFill="1" applyBorder="1" applyAlignment="1"/>
    <xf numFmtId="0" fontId="29" fillId="25" borderId="21" xfId="0" applyFont="1" applyFill="1" applyBorder="1" applyAlignment="1"/>
    <xf numFmtId="171" fontId="29" fillId="25" borderId="23" xfId="0" applyNumberFormat="1" applyFont="1" applyFill="1" applyBorder="1" applyAlignment="1"/>
    <xf numFmtId="0" fontId="29" fillId="25" borderId="58" xfId="0" applyFont="1" applyFill="1" applyBorder="1" applyAlignment="1"/>
    <xf numFmtId="0" fontId="61" fillId="25" borderId="0" xfId="0" applyFont="1" applyFill="1" applyBorder="1" applyAlignment="1"/>
    <xf numFmtId="0" fontId="24" fillId="25" borderId="0" xfId="0" applyFont="1" applyFill="1" applyAlignment="1"/>
    <xf numFmtId="0" fontId="10" fillId="25" borderId="0" xfId="0" applyFont="1" applyFill="1" applyAlignment="1">
      <alignment horizontal="left"/>
    </xf>
    <xf numFmtId="0" fontId="33" fillId="25" borderId="49" xfId="0" applyFont="1" applyFill="1" applyBorder="1" applyAlignment="1">
      <alignment horizontal="centerContinuous"/>
    </xf>
    <xf numFmtId="0" fontId="17" fillId="25" borderId="49" xfId="0" applyFont="1" applyFill="1" applyBorder="1" applyAlignment="1">
      <alignment horizontal="centerContinuous"/>
    </xf>
    <xf numFmtId="0" fontId="53" fillId="31" borderId="47" xfId="0" applyFont="1" applyFill="1" applyBorder="1" applyAlignment="1">
      <alignment horizontal="centerContinuous"/>
    </xf>
    <xf numFmtId="0" fontId="61" fillId="31" borderId="49" xfId="0" applyFont="1" applyFill="1" applyBorder="1" applyAlignment="1">
      <alignment horizontal="centerContinuous"/>
    </xf>
    <xf numFmtId="0" fontId="53" fillId="31" borderId="0" xfId="0" applyFont="1" applyFill="1" applyBorder="1" applyAlignment="1">
      <alignment horizontal="centerContinuous"/>
    </xf>
    <xf numFmtId="0" fontId="53" fillId="31" borderId="32" xfId="0" applyFont="1" applyFill="1" applyBorder="1" applyAlignment="1">
      <alignment horizontal="centerContinuous"/>
    </xf>
    <xf numFmtId="0" fontId="16" fillId="31" borderId="13" xfId="0" applyFont="1" applyFill="1" applyBorder="1" applyAlignment="1"/>
    <xf numFmtId="0" fontId="7" fillId="32" borderId="22" xfId="0" applyFont="1" applyFill="1" applyBorder="1" applyAlignment="1"/>
    <xf numFmtId="0" fontId="5" fillId="25" borderId="22" xfId="0" applyFont="1" applyFill="1" applyBorder="1" applyAlignment="1"/>
    <xf numFmtId="0" fontId="5" fillId="25" borderId="22" xfId="0" applyFont="1" applyFill="1" applyBorder="1" applyAlignment="1">
      <alignment horizontal="left"/>
    </xf>
    <xf numFmtId="0" fontId="5" fillId="25" borderId="50" xfId="0" applyFont="1" applyFill="1" applyBorder="1" applyAlignment="1"/>
    <xf numFmtId="0" fontId="44" fillId="25" borderId="0" xfId="0" applyFont="1" applyFill="1" applyAlignment="1">
      <alignment horizontal="center"/>
    </xf>
    <xf numFmtId="0" fontId="44" fillId="25" borderId="0" xfId="0" applyFont="1" applyFill="1" applyBorder="1" applyAlignment="1">
      <alignment horizontal="center"/>
    </xf>
    <xf numFmtId="0" fontId="30" fillId="31" borderId="31" xfId="0" applyFont="1" applyFill="1" applyBorder="1" applyAlignment="1">
      <alignment horizontal="centerContinuous"/>
    </xf>
    <xf numFmtId="0" fontId="22" fillId="31" borderId="33" xfId="0" applyFont="1" applyFill="1" applyBorder="1" applyAlignment="1">
      <alignment horizontal="centerContinuous"/>
    </xf>
    <xf numFmtId="0" fontId="27" fillId="31" borderId="0" xfId="0" applyFont="1" applyFill="1" applyAlignment="1">
      <alignment horizontal="centerContinuous"/>
    </xf>
    <xf numFmtId="0" fontId="30" fillId="31" borderId="0" xfId="0" applyFont="1" applyFill="1" applyBorder="1" applyAlignment="1">
      <alignment horizontal="centerContinuous"/>
    </xf>
    <xf numFmtId="0" fontId="30" fillId="31" borderId="49" xfId="0" applyFont="1" applyFill="1" applyBorder="1" applyAlignment="1">
      <alignment horizontal="centerContinuous"/>
    </xf>
    <xf numFmtId="0" fontId="16" fillId="31" borderId="0" xfId="0" applyFont="1" applyFill="1" applyAlignment="1">
      <alignment horizontal="centerContinuous"/>
    </xf>
    <xf numFmtId="0" fontId="16" fillId="31" borderId="49" xfId="0" applyFont="1" applyFill="1" applyBorder="1" applyAlignment="1">
      <alignment horizontal="centerContinuous"/>
    </xf>
    <xf numFmtId="0" fontId="27" fillId="31" borderId="32" xfId="0" applyFont="1" applyFill="1" applyBorder="1" applyAlignment="1">
      <alignment horizontal="centerContinuous"/>
    </xf>
    <xf numFmtId="0" fontId="30" fillId="31" borderId="32" xfId="0" applyFont="1" applyFill="1" applyBorder="1" applyAlignment="1">
      <alignment horizontal="centerContinuous"/>
    </xf>
    <xf numFmtId="0" fontId="30" fillId="31" borderId="30" xfId="0" applyFont="1" applyFill="1" applyBorder="1" applyAlignment="1">
      <alignment horizontal="centerContinuous"/>
    </xf>
    <xf numFmtId="0" fontId="44" fillId="25" borderId="13" xfId="0" applyFont="1" applyFill="1" applyBorder="1" applyAlignment="1"/>
    <xf numFmtId="0" fontId="7" fillId="25" borderId="13" xfId="0" applyFont="1" applyFill="1" applyBorder="1" applyAlignment="1">
      <alignment horizontal="center"/>
    </xf>
    <xf numFmtId="172" fontId="16" fillId="31" borderId="52" xfId="0" applyNumberFormat="1" applyFont="1" applyFill="1" applyBorder="1" applyAlignment="1"/>
    <xf numFmtId="172" fontId="16" fillId="32" borderId="16" xfId="0" applyNumberFormat="1" applyFont="1" applyFill="1" applyBorder="1" applyAlignment="1"/>
    <xf numFmtId="172" fontId="29" fillId="25" borderId="16" xfId="0" applyNumberFormat="1" applyFont="1" applyFill="1" applyBorder="1" applyAlignment="1"/>
    <xf numFmtId="0" fontId="5" fillId="25" borderId="34" xfId="0" applyFont="1" applyFill="1" applyBorder="1" applyAlignment="1"/>
    <xf numFmtId="172" fontId="16" fillId="32" borderId="17" xfId="0" applyNumberFormat="1" applyFont="1" applyFill="1" applyBorder="1" applyAlignment="1"/>
    <xf numFmtId="172" fontId="29" fillId="27" borderId="17" xfId="0" applyNumberFormat="1" applyFont="1" applyFill="1" applyBorder="1" applyAlignment="1"/>
    <xf numFmtId="172" fontId="29" fillId="27" borderId="25" xfId="0" applyNumberFormat="1" applyFont="1" applyFill="1" applyBorder="1" applyAlignment="1"/>
    <xf numFmtId="171" fontId="44" fillId="25" borderId="0" xfId="0" applyNumberFormat="1" applyFont="1" applyFill="1" applyAlignment="1"/>
    <xf numFmtId="1" fontId="44" fillId="25" borderId="0" xfId="0" applyNumberFormat="1" applyFont="1" applyFill="1" applyAlignment="1"/>
    <xf numFmtId="1" fontId="0" fillId="25" borderId="0" xfId="0" applyNumberFormat="1" applyFill="1" applyAlignment="1"/>
    <xf numFmtId="0" fontId="56" fillId="31" borderId="0" xfId="0" applyFont="1" applyFill="1" applyAlignment="1">
      <alignment horizontal="centerContinuous"/>
    </xf>
    <xf numFmtId="0" fontId="8" fillId="27" borderId="0" xfId="0" applyFont="1" applyFill="1" applyBorder="1" applyAlignment="1"/>
    <xf numFmtId="3" fontId="0" fillId="0" borderId="0" xfId="0" applyNumberFormat="1" applyAlignment="1"/>
    <xf numFmtId="0" fontId="36" fillId="0" borderId="50" xfId="0" applyFont="1" applyFill="1" applyBorder="1" applyAlignment="1">
      <alignment horizontal="centerContinuous"/>
    </xf>
    <xf numFmtId="0" fontId="7" fillId="0" borderId="0" xfId="0" applyFont="1" applyAlignment="1">
      <alignment horizontal="centerContinuous"/>
    </xf>
    <xf numFmtId="0" fontId="29" fillId="27" borderId="64" xfId="0" applyFont="1" applyFill="1" applyBorder="1" applyAlignment="1"/>
    <xf numFmtId="0" fontId="16" fillId="31" borderId="64" xfId="0" applyFont="1" applyFill="1" applyBorder="1" applyAlignment="1">
      <alignment vertical="center"/>
    </xf>
    <xf numFmtId="0" fontId="29" fillId="0" borderId="27" xfId="0" applyFont="1" applyFill="1" applyBorder="1" applyAlignment="1"/>
    <xf numFmtId="0" fontId="33" fillId="31" borderId="31" xfId="0" applyFont="1" applyFill="1" applyBorder="1" applyAlignment="1">
      <alignment horizontal="centerContinuous"/>
    </xf>
    <xf numFmtId="0" fontId="31" fillId="31" borderId="33" xfId="0" applyFont="1" applyFill="1" applyBorder="1" applyAlignment="1">
      <alignment horizontal="centerContinuous"/>
    </xf>
    <xf numFmtId="0" fontId="31" fillId="31" borderId="0" xfId="0" applyFont="1" applyFill="1" applyBorder="1" applyAlignment="1">
      <alignment horizontal="centerContinuous"/>
    </xf>
    <xf numFmtId="0" fontId="31" fillId="31" borderId="49" xfId="0" applyFont="1" applyFill="1" applyBorder="1" applyAlignment="1">
      <alignment horizontal="centerContinuous"/>
    </xf>
    <xf numFmtId="0" fontId="33" fillId="31" borderId="30" xfId="0" applyFont="1" applyFill="1" applyBorder="1" applyAlignment="1">
      <alignment horizontal="centerContinuous"/>
    </xf>
    <xf numFmtId="0" fontId="7" fillId="0" borderId="11" xfId="0" applyFont="1" applyBorder="1" applyAlignment="1"/>
    <xf numFmtId="0" fontId="29" fillId="0" borderId="57" xfId="0" applyFont="1" applyBorder="1" applyAlignment="1">
      <alignment horizontal="left"/>
    </xf>
    <xf numFmtId="0" fontId="29" fillId="0" borderId="67" xfId="0" applyFont="1" applyBorder="1" applyAlignment="1"/>
    <xf numFmtId="0" fontId="1" fillId="0" borderId="0" xfId="0" applyFont="1" applyBorder="1" applyAlignment="1"/>
    <xf numFmtId="0" fontId="1" fillId="0" borderId="0" xfId="0" applyFont="1" applyBorder="1" applyAlignment="1">
      <alignment horizontal="right"/>
    </xf>
    <xf numFmtId="0" fontId="12" fillId="0" borderId="0" xfId="0" applyFont="1" applyFill="1" applyAlignment="1"/>
    <xf numFmtId="0" fontId="29" fillId="0" borderId="53" xfId="0" applyFont="1" applyFill="1" applyBorder="1" applyAlignment="1">
      <alignment horizontal="centerContinuous"/>
    </xf>
    <xf numFmtId="0" fontId="29" fillId="0" borderId="3" xfId="0" applyFont="1" applyFill="1" applyBorder="1" applyAlignment="1"/>
    <xf numFmtId="0" fontId="25" fillId="0" borderId="13" xfId="0" applyFont="1" applyBorder="1" applyAlignment="1">
      <alignment horizontal="center"/>
    </xf>
    <xf numFmtId="0" fontId="16" fillId="0" borderId="68" xfId="0" applyFont="1" applyBorder="1" applyAlignment="1">
      <alignment horizontal="center"/>
    </xf>
    <xf numFmtId="0" fontId="16" fillId="0" borderId="14" xfId="0" applyFont="1" applyBorder="1" applyAlignment="1"/>
    <xf numFmtId="0" fontId="25" fillId="0" borderId="14" xfId="0" applyFont="1" applyBorder="1" applyAlignment="1">
      <alignment horizontal="center"/>
    </xf>
    <xf numFmtId="0" fontId="16" fillId="0" borderId="14" xfId="0" quotePrefix="1" applyFont="1" applyBorder="1" applyAlignment="1">
      <alignment horizontal="center"/>
    </xf>
    <xf numFmtId="0" fontId="16" fillId="0" borderId="14" xfId="0" applyFont="1" applyBorder="1" applyAlignment="1">
      <alignment horizontal="center"/>
    </xf>
    <xf numFmtId="0" fontId="29" fillId="0" borderId="47" xfId="0" applyFont="1" applyBorder="1" applyAlignment="1">
      <alignment horizontal="right"/>
    </xf>
    <xf numFmtId="0" fontId="16" fillId="0" borderId="32" xfId="0" applyFont="1" applyBorder="1" applyAlignment="1"/>
    <xf numFmtId="0" fontId="14" fillId="0" borderId="32" xfId="0" applyFont="1" applyBorder="1" applyAlignment="1"/>
    <xf numFmtId="0" fontId="29" fillId="0" borderId="32" xfId="0" applyFont="1" applyBorder="1" applyAlignment="1">
      <alignment horizontal="right"/>
    </xf>
    <xf numFmtId="0" fontId="29" fillId="0" borderId="66" xfId="0" applyFont="1" applyBorder="1" applyAlignment="1"/>
    <xf numFmtId="0" fontId="14" fillId="0" borderId="48" xfId="0" applyFont="1" applyBorder="1" applyAlignment="1">
      <alignment horizontal="center"/>
    </xf>
    <xf numFmtId="178" fontId="29" fillId="0" borderId="48" xfId="0" applyNumberFormat="1" applyFont="1" applyBorder="1" applyAlignment="1">
      <alignment horizontal="right"/>
    </xf>
    <xf numFmtId="0" fontId="14" fillId="0" borderId="17" xfId="0" applyFont="1" applyBorder="1" applyAlignment="1">
      <alignment horizontal="center"/>
    </xf>
    <xf numFmtId="0" fontId="14" fillId="0" borderId="36" xfId="0" applyFont="1" applyBorder="1" applyAlignment="1">
      <alignment horizontal="center"/>
    </xf>
    <xf numFmtId="178" fontId="29" fillId="0" borderId="36" xfId="0" applyNumberFormat="1" applyFont="1" applyBorder="1" applyAlignment="1">
      <alignment horizontal="right"/>
    </xf>
    <xf numFmtId="0" fontId="14" fillId="0" borderId="37" xfId="0" applyFont="1" applyBorder="1" applyAlignment="1"/>
    <xf numFmtId="0" fontId="29" fillId="0" borderId="37" xfId="0" applyFont="1" applyBorder="1" applyAlignment="1">
      <alignment horizontal="right"/>
    </xf>
    <xf numFmtId="0" fontId="29" fillId="27" borderId="57" xfId="0" applyFont="1" applyFill="1" applyBorder="1" applyAlignment="1"/>
    <xf numFmtId="0" fontId="14" fillId="27" borderId="16" xfId="0" applyFont="1" applyFill="1" applyBorder="1" applyAlignment="1">
      <alignment horizontal="center"/>
    </xf>
    <xf numFmtId="178" fontId="29" fillId="27" borderId="46" xfId="0" applyNumberFormat="1" applyFont="1" applyFill="1" applyBorder="1" applyAlignment="1">
      <alignment horizontal="right"/>
    </xf>
    <xf numFmtId="178" fontId="29" fillId="27" borderId="24" xfId="0" applyNumberFormat="1" applyFont="1" applyFill="1" applyBorder="1" applyAlignment="1">
      <alignment horizontal="right"/>
    </xf>
    <xf numFmtId="0" fontId="14" fillId="27" borderId="17" xfId="0" applyFont="1" applyFill="1" applyBorder="1" applyAlignment="1">
      <alignment horizontal="center"/>
    </xf>
    <xf numFmtId="0" fontId="14" fillId="27" borderId="37" xfId="0" applyFont="1" applyFill="1" applyBorder="1" applyAlignment="1"/>
    <xf numFmtId="0" fontId="29" fillId="27" borderId="37" xfId="0" applyFont="1" applyFill="1" applyBorder="1" applyAlignment="1">
      <alignment horizontal="right"/>
    </xf>
    <xf numFmtId="0" fontId="29" fillId="27" borderId="67" xfId="0" applyFont="1" applyFill="1" applyBorder="1" applyAlignment="1"/>
    <xf numFmtId="0" fontId="14" fillId="27" borderId="36" xfId="0" applyFont="1" applyFill="1" applyBorder="1" applyAlignment="1">
      <alignment horizontal="center"/>
    </xf>
    <xf numFmtId="195" fontId="29" fillId="27" borderId="36" xfId="0" applyNumberFormat="1" applyFont="1" applyFill="1" applyBorder="1" applyAlignment="1">
      <alignment horizontal="right"/>
    </xf>
    <xf numFmtId="195" fontId="29" fillId="27" borderId="61" xfId="0" applyNumberFormat="1" applyFont="1" applyFill="1" applyBorder="1" applyAlignment="1">
      <alignment horizontal="right"/>
    </xf>
    <xf numFmtId="195" fontId="29" fillId="27" borderId="38" xfId="0" applyNumberFormat="1" applyFont="1" applyFill="1" applyBorder="1" applyAlignment="1">
      <alignment horizontal="right"/>
    </xf>
    <xf numFmtId="0" fontId="29" fillId="27" borderId="47" xfId="0" applyFont="1" applyFill="1" applyBorder="1" applyAlignment="1"/>
    <xf numFmtId="0" fontId="14" fillId="27" borderId="47" xfId="0" applyFont="1" applyFill="1" applyBorder="1" applyAlignment="1"/>
    <xf numFmtId="0" fontId="29" fillId="27" borderId="47" xfId="0" applyFont="1" applyFill="1" applyBorder="1" applyAlignment="1">
      <alignment horizontal="right"/>
    </xf>
    <xf numFmtId="0" fontId="16" fillId="27" borderId="32" xfId="0" applyFont="1" applyFill="1" applyBorder="1" applyAlignment="1"/>
    <xf numFmtId="0" fontId="14" fillId="27" borderId="32" xfId="0" applyFont="1" applyFill="1" applyBorder="1" applyAlignment="1">
      <alignment horizontal="center"/>
    </xf>
    <xf numFmtId="0" fontId="29" fillId="27" borderId="32" xfId="0" applyFont="1" applyFill="1" applyBorder="1" applyAlignment="1">
      <alignment horizontal="right"/>
    </xf>
    <xf numFmtId="0" fontId="29" fillId="27" borderId="66" xfId="0" applyFont="1" applyFill="1" applyBorder="1" applyAlignment="1"/>
    <xf numFmtId="0" fontId="14" fillId="27" borderId="26" xfId="0" applyFont="1" applyFill="1" applyBorder="1" applyAlignment="1">
      <alignment horizontal="center"/>
    </xf>
    <xf numFmtId="177" fontId="29" fillId="27" borderId="48" xfId="0" applyNumberFormat="1" applyFont="1" applyFill="1" applyBorder="1" applyAlignment="1">
      <alignment horizontal="right"/>
    </xf>
    <xf numFmtId="0" fontId="29" fillId="0" borderId="0" xfId="51" applyFont="1" applyBorder="1" applyAlignment="1"/>
    <xf numFmtId="0" fontId="29" fillId="0" borderId="27" xfId="51" applyFont="1" applyFill="1" applyBorder="1" applyAlignment="1"/>
    <xf numFmtId="0" fontId="29" fillId="0" borderId="47" xfId="51" applyFont="1" applyFill="1" applyBorder="1" applyAlignment="1">
      <alignment horizontal="centerContinuous"/>
    </xf>
    <xf numFmtId="0" fontId="29" fillId="0" borderId="31" xfId="51" applyFont="1" applyFill="1" applyBorder="1" applyAlignment="1">
      <alignment horizontal="centerContinuous"/>
    </xf>
    <xf numFmtId="0" fontId="29" fillId="0" borderId="0" xfId="51" applyFont="1" applyFill="1" applyAlignment="1"/>
    <xf numFmtId="0" fontId="29" fillId="0" borderId="53" xfId="51" applyFont="1" applyFill="1" applyBorder="1" applyAlignment="1">
      <alignment horizontal="centerContinuous"/>
    </xf>
    <xf numFmtId="0" fontId="36" fillId="0" borderId="53" xfId="51" applyFont="1" applyFill="1" applyBorder="1" applyAlignment="1">
      <alignment horizontal="centerContinuous"/>
    </xf>
    <xf numFmtId="0" fontId="29" fillId="0" borderId="3" xfId="51" applyFont="1" applyFill="1" applyBorder="1" applyAlignment="1">
      <alignment horizontal="centerContinuous"/>
    </xf>
    <xf numFmtId="0" fontId="29" fillId="0" borderId="50" xfId="51" applyFont="1" applyFill="1" applyBorder="1" applyAlignment="1">
      <alignment horizontal="centerContinuous"/>
    </xf>
    <xf numFmtId="0" fontId="29" fillId="0" borderId="30" xfId="51" applyFont="1" applyFill="1" applyBorder="1" applyAlignment="1">
      <alignment horizontal="centerContinuous"/>
    </xf>
    <xf numFmtId="0" fontId="16" fillId="0" borderId="0" xfId="51" applyFont="1" applyAlignment="1"/>
    <xf numFmtId="0" fontId="29" fillId="0" borderId="0" xfId="51" applyFont="1" applyAlignment="1">
      <alignment vertical="top"/>
    </xf>
    <xf numFmtId="0" fontId="7" fillId="0" borderId="0" xfId="0" quotePrefix="1" applyFont="1" applyAlignment="1">
      <alignment horizontal="center"/>
    </xf>
    <xf numFmtId="0" fontId="16" fillId="0" borderId="0" xfId="0" applyFont="1" applyBorder="1" applyAlignment="1">
      <alignment horizontal="center"/>
    </xf>
    <xf numFmtId="0" fontId="66" fillId="0" borderId="0" xfId="53" applyFont="1" applyAlignment="1"/>
    <xf numFmtId="0" fontId="30" fillId="0" borderId="41" xfId="0" applyFont="1" applyFill="1" applyBorder="1" applyAlignment="1"/>
    <xf numFmtId="0" fontId="10" fillId="0" borderId="33" xfId="0" applyFont="1" applyFill="1" applyBorder="1" applyAlignment="1">
      <alignment horizontal="centerContinuous"/>
    </xf>
    <xf numFmtId="0" fontId="10" fillId="0" borderId="49" xfId="0" applyFont="1" applyFill="1" applyBorder="1" applyAlignment="1">
      <alignment horizontal="centerContinuous"/>
    </xf>
    <xf numFmtId="0" fontId="30" fillId="0" borderId="50" xfId="0" applyFont="1" applyFill="1" applyBorder="1" applyAlignment="1"/>
    <xf numFmtId="0" fontId="7" fillId="0" borderId="0" xfId="0" applyFont="1" applyBorder="1" applyAlignment="1">
      <alignment horizontal="left"/>
    </xf>
    <xf numFmtId="0" fontId="16" fillId="27" borderId="11" xfId="0" applyFont="1" applyFill="1" applyBorder="1" applyAlignment="1"/>
    <xf numFmtId="0" fontId="29" fillId="0" borderId="0" xfId="0" applyFont="1" applyFill="1" applyAlignment="1">
      <alignment horizontal="left"/>
    </xf>
    <xf numFmtId="0" fontId="16" fillId="0" borderId="0" xfId="0" applyFont="1" applyBorder="1" applyAlignment="1">
      <alignment horizontal="left"/>
    </xf>
    <xf numFmtId="0" fontId="36" fillId="0" borderId="27" xfId="0" applyFont="1" applyFill="1" applyBorder="1" applyAlignment="1">
      <alignment horizontal="left"/>
    </xf>
    <xf numFmtId="0" fontId="56" fillId="33" borderId="33" xfId="0" applyFont="1" applyFill="1" applyBorder="1" applyAlignment="1">
      <alignment horizontal="centerContinuous"/>
    </xf>
    <xf numFmtId="0" fontId="61" fillId="33" borderId="0" xfId="0" applyFont="1" applyFill="1" applyAlignment="1">
      <alignment horizontal="centerContinuous"/>
    </xf>
    <xf numFmtId="0" fontId="61" fillId="33" borderId="49" xfId="0" applyFont="1" applyFill="1" applyBorder="1" applyAlignment="1">
      <alignment horizontal="centerContinuous"/>
    </xf>
    <xf numFmtId="0" fontId="47" fillId="33" borderId="33" xfId="0" applyFont="1" applyFill="1" applyBorder="1" applyAlignment="1">
      <alignment horizontal="centerContinuous"/>
    </xf>
    <xf numFmtId="0" fontId="12" fillId="33" borderId="33" xfId="0" applyFont="1" applyFill="1" applyBorder="1" applyAlignment="1">
      <alignment horizontal="centerContinuous"/>
    </xf>
    <xf numFmtId="0" fontId="0" fillId="33" borderId="0" xfId="0" applyFill="1" applyAlignment="1">
      <alignment horizontal="centerContinuous"/>
    </xf>
    <xf numFmtId="0" fontId="0" fillId="33" borderId="49" xfId="0" applyFill="1" applyBorder="1" applyAlignment="1">
      <alignment horizontal="centerContinuous"/>
    </xf>
    <xf numFmtId="0" fontId="36" fillId="0" borderId="3" xfId="0" applyFont="1" applyFill="1" applyBorder="1" applyAlignment="1">
      <alignment horizontal="left"/>
    </xf>
    <xf numFmtId="0" fontId="52" fillId="0" borderId="50" xfId="0" applyFont="1" applyFill="1" applyBorder="1" applyAlignment="1">
      <alignment horizontal="centerContinuous"/>
    </xf>
    <xf numFmtId="0" fontId="52" fillId="0" borderId="32" xfId="0" applyFont="1" applyFill="1" applyBorder="1" applyAlignment="1">
      <alignment horizontal="centerContinuous"/>
    </xf>
    <xf numFmtId="0" fontId="12" fillId="0" borderId="30" xfId="0" applyFont="1" applyFill="1" applyBorder="1" applyAlignment="1">
      <alignment horizontal="centerContinuous"/>
    </xf>
    <xf numFmtId="0" fontId="29" fillId="0" borderId="58" xfId="0" applyFont="1" applyBorder="1" applyAlignment="1">
      <alignment horizontal="left"/>
    </xf>
    <xf numFmtId="0" fontId="12" fillId="33" borderId="47" xfId="0" applyFont="1" applyFill="1" applyBorder="1" applyAlignment="1">
      <alignment horizontal="centerContinuous"/>
    </xf>
    <xf numFmtId="0" fontId="12" fillId="33" borderId="32" xfId="0" applyFont="1" applyFill="1" applyBorder="1" applyAlignment="1">
      <alignment horizontal="centerContinuous"/>
    </xf>
    <xf numFmtId="0" fontId="12" fillId="0" borderId="13" xfId="0" applyFont="1" applyBorder="1" applyAlignment="1"/>
    <xf numFmtId="0" fontId="16" fillId="0" borderId="58" xfId="0" applyFont="1" applyBorder="1" applyAlignment="1"/>
    <xf numFmtId="0" fontId="16" fillId="0" borderId="67" xfId="0" applyFont="1" applyBorder="1" applyAlignment="1"/>
    <xf numFmtId="170" fontId="29" fillId="0" borderId="36" xfId="0" applyNumberFormat="1" applyFont="1" applyBorder="1" applyAlignment="1"/>
    <xf numFmtId="0" fontId="12" fillId="0" borderId="0" xfId="0" applyFont="1" applyAlignment="1">
      <alignment horizontal="center"/>
    </xf>
    <xf numFmtId="0" fontId="0" fillId="0" borderId="0" xfId="0" applyAlignment="1" applyProtection="1">
      <protection locked="0"/>
    </xf>
    <xf numFmtId="0" fontId="12" fillId="0" borderId="27" xfId="0" applyFont="1" applyFill="1" applyBorder="1" applyAlignment="1"/>
    <xf numFmtId="0" fontId="12" fillId="0" borderId="0" xfId="0" applyFont="1" applyAlignment="1" applyProtection="1">
      <protection locked="0"/>
    </xf>
    <xf numFmtId="185" fontId="14" fillId="0" borderId="41" xfId="0" applyNumberFormat="1" applyFont="1" applyBorder="1" applyAlignment="1"/>
    <xf numFmtId="0" fontId="16" fillId="0" borderId="11" xfId="0" applyFont="1" applyBorder="1" applyAlignment="1" applyProtection="1">
      <alignment horizontal="center"/>
      <protection locked="0"/>
    </xf>
    <xf numFmtId="185" fontId="29" fillId="0" borderId="21" xfId="0" applyNumberFormat="1" applyFont="1" applyBorder="1" applyAlignment="1">
      <alignment vertical="center"/>
    </xf>
    <xf numFmtId="185" fontId="29" fillId="0" borderId="34" xfId="0" applyNumberFormat="1" applyFont="1" applyBorder="1" applyAlignment="1">
      <alignment vertical="center"/>
    </xf>
    <xf numFmtId="185" fontId="29" fillId="0" borderId="22" xfId="0" applyNumberFormat="1" applyFont="1" applyBorder="1" applyAlignment="1">
      <alignment vertical="center"/>
    </xf>
    <xf numFmtId="0" fontId="14" fillId="0" borderId="0" xfId="0" applyFont="1" applyAlignment="1"/>
    <xf numFmtId="0" fontId="16" fillId="0" borderId="57" xfId="0" applyFont="1" applyFill="1" applyBorder="1" applyAlignment="1">
      <alignment horizontal="left"/>
    </xf>
    <xf numFmtId="165" fontId="16" fillId="0" borderId="69" xfId="0" applyNumberFormat="1" applyFont="1" applyFill="1" applyBorder="1" applyAlignment="1"/>
    <xf numFmtId="165" fontId="16" fillId="0" borderId="16" xfId="0" applyNumberFormat="1" applyFont="1" applyFill="1" applyBorder="1" applyAlignment="1"/>
    <xf numFmtId="165" fontId="16" fillId="0" borderId="24" xfId="0" applyNumberFormat="1" applyFont="1" applyFill="1" applyBorder="1" applyAlignment="1"/>
    <xf numFmtId="165" fontId="16" fillId="0" borderId="24" xfId="0" applyNumberFormat="1" applyFont="1" applyFill="1" applyBorder="1" applyAlignment="1">
      <alignment horizontal="right"/>
    </xf>
    <xf numFmtId="165" fontId="29" fillId="0" borderId="69" xfId="0" applyNumberFormat="1" applyFont="1" applyBorder="1" applyAlignment="1"/>
    <xf numFmtId="165" fontId="29" fillId="0" borderId="16" xfId="0" applyNumberFormat="1" applyFont="1" applyBorder="1" applyAlignment="1"/>
    <xf numFmtId="165" fontId="29" fillId="0" borderId="24" xfId="0" applyNumberFormat="1" applyFont="1" applyBorder="1" applyAlignment="1"/>
    <xf numFmtId="165" fontId="29" fillId="0" borderId="24" xfId="0" applyNumberFormat="1" applyFont="1" applyBorder="1" applyAlignment="1">
      <alignment horizontal="right"/>
    </xf>
    <xf numFmtId="3" fontId="12" fillId="0" borderId="0" xfId="0" applyNumberFormat="1" applyFont="1" applyAlignment="1">
      <alignment horizontal="center"/>
    </xf>
    <xf numFmtId="165" fontId="29" fillId="0" borderId="70" xfId="0" applyNumberFormat="1" applyFont="1" applyBorder="1" applyAlignment="1"/>
    <xf numFmtId="165" fontId="29" fillId="0" borderId="17" xfId="0" applyNumberFormat="1" applyFont="1" applyBorder="1" applyAlignment="1"/>
    <xf numFmtId="165" fontId="29" fillId="0" borderId="20" xfId="0" applyNumberFormat="1" applyFont="1" applyBorder="1" applyAlignment="1"/>
    <xf numFmtId="165" fontId="29" fillId="0" borderId="20" xfId="0" applyNumberFormat="1" applyFont="1" applyBorder="1" applyAlignment="1">
      <alignment horizontal="right"/>
    </xf>
    <xf numFmtId="165" fontId="29" fillId="0" borderId="17" xfId="0" applyNumberFormat="1" applyFont="1" applyBorder="1" applyAlignment="1">
      <alignment horizontal="right"/>
    </xf>
    <xf numFmtId="165" fontId="29" fillId="27" borderId="70" xfId="0" applyNumberFormat="1" applyFont="1" applyFill="1" applyBorder="1" applyAlignment="1"/>
    <xf numFmtId="0" fontId="16" fillId="25" borderId="57" xfId="0" applyFont="1" applyFill="1" applyBorder="1" applyAlignment="1">
      <alignment horizontal="left"/>
    </xf>
    <xf numFmtId="165" fontId="16" fillId="27" borderId="69" xfId="0" applyNumberFormat="1" applyFont="1" applyFill="1" applyBorder="1" applyAlignment="1"/>
    <xf numFmtId="165" fontId="16" fillId="27" borderId="16" xfId="0" applyNumberFormat="1" applyFont="1" applyFill="1" applyBorder="1" applyAlignment="1"/>
    <xf numFmtId="165" fontId="16" fillId="25" borderId="16" xfId="0" applyNumberFormat="1" applyFont="1" applyFill="1" applyBorder="1" applyAlignment="1"/>
    <xf numFmtId="165" fontId="16" fillId="25" borderId="24" xfId="0" applyNumberFormat="1" applyFont="1" applyFill="1" applyBorder="1" applyAlignment="1"/>
    <xf numFmtId="165" fontId="16" fillId="25" borderId="24" xfId="0" applyNumberFormat="1" applyFont="1" applyFill="1" applyBorder="1" applyAlignment="1">
      <alignment horizontal="right"/>
    </xf>
    <xf numFmtId="0" fontId="16" fillId="0" borderId="58" xfId="0" applyFont="1" applyBorder="1" applyAlignment="1">
      <alignment horizontal="left"/>
    </xf>
    <xf numFmtId="165" fontId="16" fillId="27" borderId="70" xfId="0" applyNumberFormat="1" applyFont="1" applyFill="1" applyBorder="1" applyAlignment="1"/>
    <xf numFmtId="165" fontId="16" fillId="27" borderId="17" xfId="0" applyNumberFormat="1" applyFont="1" applyFill="1" applyBorder="1" applyAlignment="1"/>
    <xf numFmtId="165" fontId="16" fillId="0" borderId="17" xfId="0" applyNumberFormat="1" applyFont="1" applyBorder="1" applyAlignment="1"/>
    <xf numFmtId="165" fontId="16" fillId="0" borderId="20" xfId="0" applyNumberFormat="1" applyFont="1" applyBorder="1" applyAlignment="1"/>
    <xf numFmtId="165" fontId="16" fillId="0" borderId="20" xfId="0" applyNumberFormat="1" applyFont="1" applyBorder="1" applyAlignment="1">
      <alignment horizontal="right"/>
    </xf>
    <xf numFmtId="0" fontId="16" fillId="0" borderId="64" xfId="0" applyFont="1" applyBorder="1" applyAlignment="1">
      <alignment horizontal="left"/>
    </xf>
    <xf numFmtId="165" fontId="16" fillId="27" borderId="71" xfId="0" applyNumberFormat="1" applyFont="1" applyFill="1" applyBorder="1" applyAlignment="1"/>
    <xf numFmtId="165" fontId="16" fillId="27" borderId="25" xfId="0" applyNumberFormat="1" applyFont="1" applyFill="1" applyBorder="1" applyAlignment="1"/>
    <xf numFmtId="165" fontId="16" fillId="0" borderId="25" xfId="0" applyNumberFormat="1" applyFont="1" applyBorder="1" applyAlignment="1"/>
    <xf numFmtId="165" fontId="16" fillId="0" borderId="29" xfId="0" applyNumberFormat="1" applyFont="1" applyBorder="1" applyAlignment="1"/>
    <xf numFmtId="165" fontId="16" fillId="0" borderId="29" xfId="0" applyNumberFormat="1" applyFont="1" applyBorder="1" applyAlignment="1">
      <alignment horizontal="right"/>
    </xf>
    <xf numFmtId="0" fontId="42" fillId="0" borderId="72" xfId="0" applyFont="1" applyBorder="1" applyAlignment="1">
      <alignment horizontal="left"/>
    </xf>
    <xf numFmtId="165" fontId="16" fillId="0" borderId="0" xfId="0" applyNumberFormat="1" applyFont="1" applyBorder="1" applyAlignment="1"/>
    <xf numFmtId="165" fontId="16" fillId="0" borderId="0" xfId="0" applyNumberFormat="1" applyFont="1" applyBorder="1" applyAlignment="1">
      <alignment horizontal="right"/>
    </xf>
    <xf numFmtId="0" fontId="16" fillId="0" borderId="72" xfId="0" applyFont="1" applyBorder="1" applyAlignment="1">
      <alignment horizontal="centerContinuous"/>
    </xf>
    <xf numFmtId="0" fontId="16" fillId="0" borderId="66" xfId="0" applyFont="1" applyFill="1" applyBorder="1" applyAlignment="1">
      <alignment horizontal="left"/>
    </xf>
    <xf numFmtId="166" fontId="16" fillId="0" borderId="73" xfId="0" applyNumberFormat="1" applyFont="1" applyFill="1" applyBorder="1" applyAlignment="1"/>
    <xf numFmtId="166" fontId="16" fillId="0" borderId="48" xfId="0" applyNumberFormat="1" applyFont="1" applyFill="1" applyBorder="1" applyAlignment="1"/>
    <xf numFmtId="166" fontId="29" fillId="0" borderId="37" xfId="0" applyNumberFormat="1" applyFont="1" applyBorder="1" applyAlignment="1"/>
    <xf numFmtId="166" fontId="29" fillId="0" borderId="18" xfId="0" applyNumberFormat="1" applyFont="1" applyBorder="1" applyAlignment="1"/>
    <xf numFmtId="166" fontId="16" fillId="25" borderId="46" xfId="0" applyNumberFormat="1" applyFont="1" applyFill="1" applyBorder="1" applyAlignment="1"/>
    <xf numFmtId="166" fontId="16" fillId="25" borderId="16" xfId="0" applyNumberFormat="1" applyFont="1" applyFill="1" applyBorder="1" applyAlignment="1"/>
    <xf numFmtId="166" fontId="16" fillId="0" borderId="37" xfId="0" applyNumberFormat="1" applyFont="1" applyBorder="1" applyAlignment="1"/>
    <xf numFmtId="166" fontId="16" fillId="0" borderId="17" xfId="0" applyNumberFormat="1" applyFont="1" applyBorder="1" applyAlignment="1"/>
    <xf numFmtId="166" fontId="16" fillId="0" borderId="70" xfId="0" applyNumberFormat="1" applyFont="1" applyBorder="1" applyAlignment="1"/>
    <xf numFmtId="166" fontId="16" fillId="0" borderId="74" xfId="0" applyNumberFormat="1" applyFont="1" applyBorder="1" applyAlignment="1"/>
    <xf numFmtId="0" fontId="17" fillId="0" borderId="27" xfId="50" applyFont="1" applyFill="1" applyBorder="1" applyAlignment="1"/>
    <xf numFmtId="0" fontId="29" fillId="0" borderId="47" xfId="50" applyFont="1" applyFill="1" applyBorder="1" applyAlignment="1">
      <alignment horizontal="centerContinuous"/>
    </xf>
    <xf numFmtId="0" fontId="29" fillId="0" borderId="31" xfId="50" applyFont="1" applyFill="1" applyBorder="1" applyAlignment="1">
      <alignment horizontal="centerContinuous"/>
    </xf>
    <xf numFmtId="0" fontId="36" fillId="0" borderId="49" xfId="50" applyFont="1" applyFill="1" applyBorder="1" applyAlignment="1">
      <alignment horizontal="centerContinuous"/>
    </xf>
    <xf numFmtId="0" fontId="17" fillId="0" borderId="49" xfId="50" applyFont="1" applyFill="1" applyBorder="1" applyAlignment="1">
      <alignment horizontal="centerContinuous"/>
    </xf>
    <xf numFmtId="0" fontId="16" fillId="0" borderId="3" xfId="50" applyFont="1" applyFill="1" applyBorder="1" applyAlignment="1"/>
    <xf numFmtId="0" fontId="29" fillId="0" borderId="32" xfId="50" applyFont="1" applyFill="1" applyBorder="1" applyAlignment="1">
      <alignment horizontal="centerContinuous"/>
    </xf>
    <xf numFmtId="0" fontId="29" fillId="0" borderId="30" xfId="50" applyFont="1" applyFill="1" applyBorder="1" applyAlignment="1">
      <alignment horizontal="centerContinuous"/>
    </xf>
    <xf numFmtId="0" fontId="16" fillId="0" borderId="0" xfId="50" applyFont="1" applyAlignment="1">
      <alignment horizontal="centerContinuous"/>
    </xf>
    <xf numFmtId="0" fontId="14" fillId="0" borderId="13" xfId="50" applyFont="1" applyBorder="1" applyAlignment="1"/>
    <xf numFmtId="0" fontId="16" fillId="0" borderId="11" xfId="50" applyFont="1" applyBorder="1" applyAlignment="1">
      <alignment horizontal="center"/>
    </xf>
    <xf numFmtId="0" fontId="16" fillId="0" borderId="11" xfId="50" quotePrefix="1" applyFont="1" applyBorder="1" applyAlignment="1">
      <alignment horizontal="center"/>
    </xf>
    <xf numFmtId="0" fontId="16" fillId="0" borderId="13" xfId="50" applyFont="1" applyBorder="1" applyAlignment="1">
      <alignment horizontal="center"/>
    </xf>
    <xf numFmtId="0" fontId="14" fillId="0" borderId="47" xfId="50" applyFont="1" applyBorder="1" applyAlignment="1"/>
    <xf numFmtId="0" fontId="16" fillId="0" borderId="0" xfId="50" applyFont="1" applyBorder="1" applyAlignment="1">
      <alignment horizontal="center"/>
    </xf>
    <xf numFmtId="0" fontId="16" fillId="0" borderId="0" xfId="50" quotePrefix="1" applyFont="1" applyBorder="1" applyAlignment="1">
      <alignment horizontal="center"/>
    </xf>
    <xf numFmtId="0" fontId="16" fillId="0" borderId="47" xfId="50" applyFont="1" applyBorder="1" applyAlignment="1">
      <alignment horizontal="center"/>
    </xf>
    <xf numFmtId="0" fontId="16" fillId="0" borderId="0" xfId="50" applyFont="1" applyBorder="1" applyAlignment="1"/>
    <xf numFmtId="0" fontId="29" fillId="0" borderId="41" xfId="50" applyFont="1" applyBorder="1" applyAlignment="1">
      <alignment horizontal="left"/>
    </xf>
    <xf numFmtId="165" fontId="29" fillId="0" borderId="26" xfId="50" applyNumberFormat="1" applyFont="1" applyBorder="1" applyAlignment="1"/>
    <xf numFmtId="165" fontId="29" fillId="0" borderId="26" xfId="50" applyNumberFormat="1" applyFont="1" applyBorder="1" applyAlignment="1">
      <alignment horizontal="right"/>
    </xf>
    <xf numFmtId="165" fontId="29" fillId="0" borderId="45" xfId="50" applyNumberFormat="1" applyFont="1" applyBorder="1" applyAlignment="1">
      <alignment horizontal="right"/>
    </xf>
    <xf numFmtId="165" fontId="29" fillId="0" borderId="56" xfId="50" applyNumberFormat="1" applyFont="1" applyBorder="1" applyAlignment="1">
      <alignment horizontal="right"/>
    </xf>
    <xf numFmtId="0" fontId="29" fillId="0" borderId="35" xfId="50" applyFont="1" applyBorder="1" applyAlignment="1">
      <alignment horizontal="left"/>
    </xf>
    <xf numFmtId="165" fontId="29" fillId="0" borderId="36" xfId="50" applyNumberFormat="1" applyFont="1" applyBorder="1" applyAlignment="1"/>
    <xf numFmtId="165" fontId="29" fillId="0" borderId="36" xfId="50" applyNumberFormat="1" applyFont="1" applyBorder="1" applyAlignment="1">
      <alignment horizontal="right"/>
    </xf>
    <xf numFmtId="165" fontId="29" fillId="0" borderId="61" xfId="50" applyNumberFormat="1" applyFont="1" applyBorder="1" applyAlignment="1">
      <alignment horizontal="right"/>
    </xf>
    <xf numFmtId="165" fontId="29" fillId="0" borderId="40" xfId="50" applyNumberFormat="1" applyFont="1" applyBorder="1" applyAlignment="1">
      <alignment horizontal="right"/>
    </xf>
    <xf numFmtId="0" fontId="29" fillId="0" borderId="47" xfId="50" applyFont="1" applyBorder="1" applyAlignment="1">
      <alignment horizontal="left"/>
    </xf>
    <xf numFmtId="165" fontId="29" fillId="0" borderId="47" xfId="50" applyNumberFormat="1" applyFont="1" applyBorder="1" applyAlignment="1"/>
    <xf numFmtId="165" fontId="29" fillId="0" borderId="47" xfId="50" applyNumberFormat="1" applyFont="1" applyBorder="1" applyAlignment="1">
      <alignment horizontal="right"/>
    </xf>
    <xf numFmtId="0" fontId="16" fillId="0" borderId="0" xfId="50" applyFont="1" applyBorder="1" applyAlignment="1">
      <alignment horizontal="left"/>
    </xf>
    <xf numFmtId="165" fontId="29" fillId="0" borderId="0" xfId="50" applyNumberFormat="1" applyFont="1" applyBorder="1" applyAlignment="1"/>
    <xf numFmtId="165" fontId="29" fillId="0" borderId="0" xfId="50" applyNumberFormat="1" applyFont="1" applyBorder="1" applyAlignment="1">
      <alignment horizontal="center"/>
    </xf>
    <xf numFmtId="0" fontId="29" fillId="0" borderId="66" xfId="50" applyFont="1" applyBorder="1" applyAlignment="1">
      <alignment horizontal="left"/>
    </xf>
    <xf numFmtId="165" fontId="29" fillId="0" borderId="75" xfId="50" applyNumberFormat="1" applyFont="1" applyBorder="1" applyAlignment="1"/>
    <xf numFmtId="165" fontId="29" fillId="0" borderId="48" xfId="50" applyNumberFormat="1" applyFont="1" applyBorder="1" applyAlignment="1"/>
    <xf numFmtId="165" fontId="29" fillId="0" borderId="48" xfId="50" applyNumberFormat="1" applyFont="1" applyBorder="1" applyAlignment="1">
      <alignment horizontal="right"/>
    </xf>
    <xf numFmtId="0" fontId="29" fillId="0" borderId="64" xfId="50" applyFont="1" applyBorder="1" applyAlignment="1">
      <alignment horizontal="left"/>
    </xf>
    <xf numFmtId="165" fontId="29" fillId="0" borderId="74" xfId="50" applyNumberFormat="1" applyFont="1" applyBorder="1" applyAlignment="1"/>
    <xf numFmtId="165" fontId="29" fillId="0" borderId="74" xfId="50" applyNumberFormat="1" applyFont="1" applyBorder="1" applyAlignment="1">
      <alignment horizontal="right"/>
    </xf>
    <xf numFmtId="165" fontId="29" fillId="0" borderId="38" xfId="50" applyNumberFormat="1" applyFont="1" applyBorder="1" applyAlignment="1">
      <alignment horizontal="right"/>
    </xf>
    <xf numFmtId="165" fontId="29" fillId="0" borderId="45" xfId="50" applyNumberFormat="1" applyFont="1" applyBorder="1" applyAlignment="1"/>
    <xf numFmtId="0" fontId="29" fillId="0" borderId="34" xfId="50" applyFont="1" applyBorder="1" applyAlignment="1">
      <alignment horizontal="left"/>
    </xf>
    <xf numFmtId="165" fontId="29" fillId="0" borderId="17" xfId="50" applyNumberFormat="1" applyFont="1" applyBorder="1" applyAlignment="1"/>
    <xf numFmtId="165" fontId="29" fillId="0" borderId="17" xfId="50" applyNumberFormat="1" applyFont="1" applyBorder="1" applyAlignment="1">
      <alignment horizontal="right"/>
    </xf>
    <xf numFmtId="165" fontId="29" fillId="0" borderId="20" xfId="50" applyNumberFormat="1" applyFont="1" applyBorder="1" applyAlignment="1">
      <alignment horizontal="right"/>
    </xf>
    <xf numFmtId="0" fontId="16" fillId="0" borderId="32" xfId="50" applyFont="1" applyFill="1" applyBorder="1" applyAlignment="1">
      <alignment horizontal="left"/>
    </xf>
    <xf numFmtId="0" fontId="16" fillId="0" borderId="32" xfId="50" applyFont="1" applyBorder="1" applyAlignment="1"/>
    <xf numFmtId="0" fontId="16" fillId="0" borderId="34" xfId="50" applyFont="1" applyBorder="1" applyAlignment="1">
      <alignment horizontal="left"/>
    </xf>
    <xf numFmtId="165" fontId="29" fillId="0" borderId="37" xfId="50" applyNumberFormat="1" applyFont="1" applyBorder="1" applyAlignment="1"/>
    <xf numFmtId="0" fontId="29" fillId="0" borderId="34" xfId="50" applyFont="1" applyBorder="1" applyAlignment="1"/>
    <xf numFmtId="165" fontId="29" fillId="0" borderId="20" xfId="50" applyNumberFormat="1" applyFont="1" applyBorder="1" applyAlignment="1"/>
    <xf numFmtId="0" fontId="29" fillId="0" borderId="33" xfId="50" applyFont="1" applyBorder="1" applyAlignment="1">
      <alignment horizontal="left"/>
    </xf>
    <xf numFmtId="0" fontId="29" fillId="0" borderId="35" xfId="50" applyFont="1" applyBorder="1" applyAlignment="1"/>
    <xf numFmtId="165" fontId="29" fillId="0" borderId="61" xfId="50" applyNumberFormat="1" applyFont="1" applyBorder="1" applyAlignment="1"/>
    <xf numFmtId="0" fontId="29" fillId="0" borderId="0" xfId="50" applyFont="1" applyAlignment="1"/>
    <xf numFmtId="0" fontId="29" fillId="0" borderId="76" xfId="0" applyFont="1" applyBorder="1" applyAlignment="1"/>
    <xf numFmtId="171" fontId="29" fillId="0" borderId="26" xfId="0" applyNumberFormat="1" applyFont="1" applyBorder="1" applyAlignment="1"/>
    <xf numFmtId="171" fontId="29" fillId="0" borderId="45" xfId="0" applyNumberFormat="1" applyFont="1" applyBorder="1" applyAlignment="1"/>
    <xf numFmtId="171" fontId="29" fillId="0" borderId="25" xfId="0" applyNumberFormat="1" applyFont="1" applyBorder="1" applyAlignment="1"/>
    <xf numFmtId="171" fontId="29" fillId="0" borderId="29" xfId="0" applyNumberFormat="1" applyFont="1" applyBorder="1" applyAlignment="1"/>
    <xf numFmtId="3" fontId="17" fillId="0" borderId="0" xfId="0" applyNumberFormat="1" applyFont="1" applyAlignment="1"/>
    <xf numFmtId="171" fontId="29" fillId="0" borderId="70" xfId="0" applyNumberFormat="1" applyFont="1" applyBorder="1" applyAlignment="1"/>
    <xf numFmtId="171" fontId="29" fillId="0" borderId="72" xfId="0" applyNumberFormat="1" applyFont="1" applyBorder="1" applyAlignment="1"/>
    <xf numFmtId="0" fontId="29" fillId="0" borderId="64" xfId="0" applyFont="1" applyBorder="1" applyAlignment="1"/>
    <xf numFmtId="171" fontId="29" fillId="0" borderId="0" xfId="0" applyNumberFormat="1" applyFont="1" applyAlignment="1"/>
    <xf numFmtId="0" fontId="12" fillId="0" borderId="15" xfId="0" applyFont="1" applyBorder="1" applyAlignment="1"/>
    <xf numFmtId="165" fontId="29" fillId="27" borderId="16" xfId="0" applyNumberFormat="1" applyFont="1" applyFill="1" applyBorder="1" applyAlignment="1"/>
    <xf numFmtId="0" fontId="29" fillId="0" borderId="44" xfId="0" applyFont="1" applyBorder="1" applyAlignment="1">
      <alignment horizontal="center"/>
    </xf>
    <xf numFmtId="165" fontId="29" fillId="0" borderId="15" xfId="0" applyNumberFormat="1" applyFont="1" applyBorder="1" applyAlignment="1"/>
    <xf numFmtId="165" fontId="29" fillId="0" borderId="19" xfId="0" applyNumberFormat="1" applyFont="1" applyBorder="1" applyAlignment="1"/>
    <xf numFmtId="165" fontId="29" fillId="0" borderId="16" xfId="0" applyNumberFormat="1" applyFont="1" applyBorder="1" applyAlignment="1">
      <alignment horizontal="right"/>
    </xf>
    <xf numFmtId="0" fontId="17" fillId="0" borderId="13" xfId="0" applyFont="1" applyBorder="1" applyAlignment="1"/>
    <xf numFmtId="169" fontId="12" fillId="0" borderId="0" xfId="0" applyNumberFormat="1" applyFont="1" applyFill="1" applyAlignment="1"/>
    <xf numFmtId="0" fontId="17" fillId="0" borderId="3" xfId="0" applyFont="1" applyFill="1" applyBorder="1" applyAlignment="1"/>
    <xf numFmtId="0" fontId="12" fillId="0" borderId="47" xfId="0" applyFont="1" applyBorder="1" applyAlignment="1"/>
    <xf numFmtId="0" fontId="16" fillId="0" borderId="47" xfId="0" applyFont="1" applyBorder="1" applyAlignment="1">
      <alignment horizontal="center"/>
    </xf>
    <xf numFmtId="170" fontId="29" fillId="0" borderId="18" xfId="0" applyNumberFormat="1" applyFont="1" applyBorder="1" applyAlignment="1"/>
    <xf numFmtId="170" fontId="29" fillId="0" borderId="61" xfId="0" applyNumberFormat="1" applyFont="1" applyBorder="1" applyAlignment="1"/>
    <xf numFmtId="169" fontId="29" fillId="0" borderId="0" xfId="0" applyNumberFormat="1" applyFont="1" applyAlignment="1">
      <alignment horizontal="center"/>
    </xf>
    <xf numFmtId="0" fontId="52" fillId="0" borderId="0" xfId="0" applyFont="1" applyAlignment="1">
      <alignment horizontal="centerContinuous"/>
    </xf>
    <xf numFmtId="0" fontId="70" fillId="0" borderId="0" xfId="0" applyFont="1" applyAlignment="1"/>
    <xf numFmtId="0" fontId="69" fillId="0" borderId="47" xfId="0" applyFont="1" applyBorder="1" applyAlignment="1"/>
    <xf numFmtId="0" fontId="16" fillId="0" borderId="47" xfId="0" quotePrefix="1" applyFont="1" applyBorder="1" applyAlignment="1">
      <alignment horizontal="center"/>
    </xf>
    <xf numFmtId="0" fontId="16" fillId="0" borderId="32" xfId="0" applyFont="1" applyBorder="1" applyAlignment="1">
      <alignment horizontal="left" vertical="center"/>
    </xf>
    <xf numFmtId="0" fontId="29" fillId="0" borderId="32" xfId="0" applyFont="1" applyBorder="1" applyAlignment="1"/>
    <xf numFmtId="172" fontId="29" fillId="0" borderId="15" xfId="0" applyNumberFormat="1" applyFont="1" applyFill="1" applyBorder="1" applyAlignment="1">
      <alignment horizontal="right"/>
    </xf>
    <xf numFmtId="172" fontId="29" fillId="0" borderId="19" xfId="0" applyNumberFormat="1" applyFont="1" applyFill="1" applyBorder="1" applyAlignment="1">
      <alignment horizontal="right"/>
    </xf>
    <xf numFmtId="172" fontId="29" fillId="0" borderId="19" xfId="0" applyNumberFormat="1" applyFont="1" applyFill="1" applyBorder="1" applyAlignment="1"/>
    <xf numFmtId="172" fontId="29" fillId="0" borderId="48" xfId="0" applyNumberFormat="1" applyFont="1" applyFill="1" applyBorder="1" applyAlignment="1"/>
    <xf numFmtId="172" fontId="29" fillId="0" borderId="55" xfId="0" applyNumberFormat="1" applyFont="1" applyFill="1" applyBorder="1" applyAlignment="1"/>
    <xf numFmtId="172" fontId="29" fillId="0" borderId="17" xfId="0" applyNumberFormat="1" applyFont="1" applyFill="1" applyBorder="1" applyAlignment="1">
      <alignment horizontal="right"/>
    </xf>
    <xf numFmtId="172" fontId="29" fillId="0" borderId="20" xfId="0" applyNumberFormat="1" applyFont="1" applyFill="1" applyBorder="1" applyAlignment="1">
      <alignment horizontal="right"/>
    </xf>
    <xf numFmtId="172" fontId="29" fillId="0" borderId="20" xfId="0" applyNumberFormat="1" applyFont="1" applyFill="1" applyBorder="1" applyAlignment="1"/>
    <xf numFmtId="172" fontId="29" fillId="0" borderId="17" xfId="0" applyNumberFormat="1" applyFont="1" applyFill="1" applyBorder="1" applyAlignment="1"/>
    <xf numFmtId="172" fontId="29" fillId="0" borderId="37" xfId="0" applyNumberFormat="1" applyFont="1" applyFill="1" applyBorder="1" applyAlignment="1"/>
    <xf numFmtId="172" fontId="29" fillId="0" borderId="36" xfId="0" applyNumberFormat="1" applyFont="1" applyFill="1" applyBorder="1" applyAlignment="1">
      <alignment horizontal="right"/>
    </xf>
    <xf numFmtId="172" fontId="29" fillId="0" borderId="61" xfId="0" applyNumberFormat="1" applyFont="1" applyFill="1" applyBorder="1" applyAlignment="1">
      <alignment horizontal="right"/>
    </xf>
    <xf numFmtId="172" fontId="29" fillId="0" borderId="61" xfId="0" applyNumberFormat="1" applyFont="1" applyFill="1" applyBorder="1" applyAlignment="1"/>
    <xf numFmtId="172" fontId="29" fillId="0" borderId="36" xfId="0" applyNumberFormat="1" applyFont="1" applyFill="1" applyBorder="1" applyAlignment="1"/>
    <xf numFmtId="172" fontId="29" fillId="0" borderId="38" xfId="0" applyNumberFormat="1" applyFont="1" applyFill="1" applyBorder="1" applyAlignment="1"/>
    <xf numFmtId="172" fontId="29" fillId="0" borderId="16" xfId="0" applyNumberFormat="1" applyFont="1" applyFill="1" applyBorder="1" applyAlignment="1">
      <alignment horizontal="right"/>
    </xf>
    <xf numFmtId="172" fontId="29" fillId="0" borderId="24" xfId="0" applyNumberFormat="1" applyFont="1" applyFill="1" applyBorder="1" applyAlignment="1">
      <alignment horizontal="right"/>
    </xf>
    <xf numFmtId="172" fontId="29" fillId="0" borderId="17" xfId="0" applyNumberFormat="1" applyFont="1" applyFill="1" applyBorder="1" applyAlignment="1">
      <alignment horizontal="center"/>
    </xf>
    <xf numFmtId="172" fontId="29" fillId="0" borderId="20" xfId="0" applyNumberFormat="1" applyFont="1" applyFill="1" applyBorder="1" applyAlignment="1">
      <alignment horizontal="center"/>
    </xf>
    <xf numFmtId="172" fontId="29" fillId="0" borderId="37" xfId="0" applyNumberFormat="1" applyFont="1" applyFill="1" applyBorder="1" applyAlignment="1">
      <alignment horizontal="center"/>
    </xf>
    <xf numFmtId="172" fontId="29" fillId="0" borderId="15" xfId="0" applyNumberFormat="1" applyFont="1" applyFill="1" applyBorder="1" applyAlignment="1">
      <alignment horizontal="center"/>
    </xf>
    <xf numFmtId="172" fontId="29" fillId="0" borderId="0" xfId="0" applyNumberFormat="1" applyFont="1" applyFill="1" applyBorder="1" applyAlignment="1">
      <alignment horizontal="center"/>
    </xf>
    <xf numFmtId="172" fontId="29" fillId="0" borderId="16" xfId="0" applyNumberFormat="1" applyFont="1" applyFill="1" applyBorder="1" applyAlignment="1">
      <alignment horizontal="center"/>
    </xf>
    <xf numFmtId="172" fontId="29" fillId="0" borderId="24" xfId="0" applyNumberFormat="1" applyFont="1" applyFill="1" applyBorder="1" applyAlignment="1">
      <alignment horizontal="center"/>
    </xf>
    <xf numFmtId="172" fontId="29" fillId="0" borderId="46" xfId="0" applyNumberFormat="1" applyFont="1" applyFill="1" applyBorder="1" applyAlignment="1">
      <alignment horizontal="center"/>
    </xf>
    <xf numFmtId="0" fontId="16" fillId="34" borderId="0" xfId="0" applyFont="1" applyFill="1" applyBorder="1" applyAlignment="1"/>
    <xf numFmtId="172" fontId="29" fillId="0" borderId="0" xfId="0" applyNumberFormat="1" applyFont="1" applyFill="1" applyBorder="1" applyAlignment="1">
      <alignment horizontal="right"/>
    </xf>
    <xf numFmtId="172" fontId="29" fillId="0" borderId="0" xfId="0" applyNumberFormat="1" applyFont="1" applyFill="1" applyBorder="1" applyAlignment="1"/>
    <xf numFmtId="172" fontId="29" fillId="0" borderId="32" xfId="0" applyNumberFormat="1" applyFont="1" applyFill="1" applyBorder="1" applyAlignment="1">
      <alignment horizontal="right"/>
    </xf>
    <xf numFmtId="172" fontId="29" fillId="0" borderId="32" xfId="0" applyNumberFormat="1" applyFont="1" applyFill="1" applyBorder="1" applyAlignment="1">
      <alignment horizontal="center"/>
    </xf>
    <xf numFmtId="172" fontId="29" fillId="0" borderId="23" xfId="0" applyNumberFormat="1" applyFont="1" applyFill="1" applyBorder="1" applyAlignment="1"/>
    <xf numFmtId="172" fontId="29" fillId="0" borderId="43" xfId="0" applyNumberFormat="1" applyFont="1" applyFill="1" applyBorder="1" applyAlignment="1"/>
    <xf numFmtId="172" fontId="29" fillId="0" borderId="24" xfId="0" applyNumberFormat="1" applyFont="1" applyFill="1" applyBorder="1" applyAlignment="1"/>
    <xf numFmtId="172" fontId="29" fillId="0" borderId="16" xfId="0" applyNumberFormat="1" applyFont="1" applyFill="1" applyBorder="1" applyAlignment="1"/>
    <xf numFmtId="172" fontId="29" fillId="0" borderId="28" xfId="0" applyNumberFormat="1" applyFont="1" applyFill="1" applyBorder="1" applyAlignment="1"/>
    <xf numFmtId="0" fontId="16" fillId="0" borderId="50" xfId="0" applyFont="1" applyBorder="1" applyAlignment="1">
      <alignment horizontal="left" vertical="center"/>
    </xf>
    <xf numFmtId="165" fontId="16" fillId="0" borderId="25" xfId="0" applyNumberFormat="1" applyFont="1" applyFill="1" applyBorder="1" applyAlignment="1">
      <alignment horizontal="right"/>
    </xf>
    <xf numFmtId="165" fontId="16" fillId="0" borderId="29" xfId="0" applyNumberFormat="1" applyFont="1" applyFill="1" applyBorder="1" applyAlignment="1">
      <alignment horizontal="right"/>
    </xf>
    <xf numFmtId="186" fontId="29" fillId="0" borderId="36" xfId="0" applyNumberFormat="1" applyFont="1" applyFill="1" applyBorder="1" applyAlignment="1"/>
    <xf numFmtId="186" fontId="29" fillId="0" borderId="61" xfId="0" applyNumberFormat="1" applyFont="1" applyFill="1" applyBorder="1" applyAlignment="1"/>
    <xf numFmtId="0" fontId="16" fillId="0" borderId="0" xfId="0" applyFont="1" applyAlignment="1">
      <alignment horizontal="right"/>
    </xf>
    <xf numFmtId="0" fontId="69" fillId="0" borderId="0" xfId="0" applyFont="1" applyAlignment="1"/>
    <xf numFmtId="0" fontId="12" fillId="0" borderId="0" xfId="0" applyFont="1" applyAlignment="1">
      <alignment horizontal="right"/>
    </xf>
    <xf numFmtId="0" fontId="71" fillId="0" borderId="0" xfId="0" applyFont="1" applyAlignment="1">
      <alignment horizontal="centerContinuous"/>
    </xf>
    <xf numFmtId="0" fontId="16" fillId="0" borderId="11" xfId="0" applyFont="1" applyBorder="1" applyAlignment="1">
      <alignment horizontal="centerContinuous"/>
    </xf>
    <xf numFmtId="190" fontId="29" fillId="0" borderId="16" xfId="0" applyNumberFormat="1" applyFont="1" applyBorder="1" applyAlignment="1"/>
    <xf numFmtId="190" fontId="29" fillId="0" borderId="46" xfId="0" applyNumberFormat="1" applyFont="1" applyBorder="1" applyAlignment="1"/>
    <xf numFmtId="190" fontId="29" fillId="0" borderId="17" xfId="0" applyNumberFormat="1" applyFont="1" applyBorder="1" applyAlignment="1"/>
    <xf numFmtId="190" fontId="29" fillId="0" borderId="37" xfId="0" applyNumberFormat="1" applyFont="1" applyBorder="1" applyAlignment="1"/>
    <xf numFmtId="190" fontId="29" fillId="0" borderId="23" xfId="0" applyNumberFormat="1" applyFont="1" applyBorder="1" applyAlignment="1">
      <alignment horizontal="center"/>
    </xf>
    <xf numFmtId="190" fontId="29" fillId="0" borderId="23" xfId="0" applyNumberFormat="1" applyFont="1" applyBorder="1" applyAlignment="1"/>
    <xf numFmtId="190" fontId="29" fillId="0" borderId="28" xfId="0" applyNumberFormat="1" applyFont="1" applyBorder="1" applyAlignment="1">
      <alignment horizontal="right"/>
    </xf>
    <xf numFmtId="190" fontId="29" fillId="0" borderId="17" xfId="0" applyNumberFormat="1" applyFont="1" applyBorder="1" applyAlignment="1">
      <alignment horizontal="right"/>
    </xf>
    <xf numFmtId="190" fontId="29" fillId="0" borderId="23" xfId="0" applyNumberFormat="1" applyFont="1" applyBorder="1" applyAlignment="1">
      <alignment horizontal="right"/>
    </xf>
    <xf numFmtId="190" fontId="29" fillId="0" borderId="16" xfId="0" applyNumberFormat="1" applyFont="1" applyBorder="1" applyAlignment="1">
      <alignment horizontal="right"/>
    </xf>
    <xf numFmtId="190" fontId="29" fillId="0" borderId="46" xfId="0" applyNumberFormat="1" applyFont="1" applyBorder="1" applyAlignment="1">
      <alignment horizontal="right"/>
    </xf>
    <xf numFmtId="190" fontId="29" fillId="0" borderId="37" xfId="0" applyNumberFormat="1" applyFont="1" applyBorder="1" applyAlignment="1">
      <alignment horizontal="right"/>
    </xf>
    <xf numFmtId="190" fontId="29" fillId="0" borderId="43" xfId="0" applyNumberFormat="1" applyFont="1" applyBorder="1" applyAlignment="1">
      <alignment horizontal="right"/>
    </xf>
    <xf numFmtId="0" fontId="16" fillId="25" borderId="13" xfId="0" applyFont="1" applyFill="1" applyBorder="1" applyAlignment="1"/>
    <xf numFmtId="173" fontId="16" fillId="25" borderId="52" xfId="0" applyNumberFormat="1" applyFont="1" applyFill="1" applyBorder="1" applyAlignment="1"/>
    <xf numFmtId="0" fontId="16" fillId="35" borderId="13" xfId="0" applyFont="1" applyFill="1" applyBorder="1" applyAlignment="1"/>
    <xf numFmtId="0" fontId="36" fillId="0" borderId="0" xfId="0" applyFont="1" applyBorder="1" applyAlignment="1"/>
    <xf numFmtId="0" fontId="29" fillId="0" borderId="76" xfId="0" applyFont="1" applyBorder="1" applyAlignment="1">
      <alignment horizontal="left" vertical="center"/>
    </xf>
    <xf numFmtId="0" fontId="29" fillId="0" borderId="63" xfId="0" applyFont="1" applyBorder="1" applyAlignment="1">
      <alignment horizontal="left" vertical="center"/>
    </xf>
    <xf numFmtId="192" fontId="29" fillId="0" borderId="20" xfId="0" applyNumberFormat="1" applyFont="1" applyBorder="1" applyAlignment="1">
      <alignment horizontal="right"/>
    </xf>
    <xf numFmtId="196" fontId="29" fillId="0" borderId="20" xfId="0" applyNumberFormat="1" applyFont="1" applyBorder="1" applyAlignment="1">
      <alignment horizontal="right"/>
    </xf>
    <xf numFmtId="171" fontId="16" fillId="25" borderId="51" xfId="0" applyNumberFormat="1" applyFont="1" applyFill="1" applyBorder="1" applyAlignment="1">
      <alignment horizontal="left"/>
    </xf>
    <xf numFmtId="171" fontId="16" fillId="25" borderId="77" xfId="0" applyNumberFormat="1" applyFont="1" applyFill="1" applyBorder="1" applyAlignment="1">
      <alignment horizontal="right"/>
    </xf>
    <xf numFmtId="0" fontId="29" fillId="0" borderId="37" xfId="0" applyFont="1" applyBorder="1" applyAlignment="1"/>
    <xf numFmtId="0" fontId="29" fillId="0" borderId="46" xfId="0" applyFont="1" applyBorder="1" applyAlignment="1"/>
    <xf numFmtId="2" fontId="29" fillId="0" borderId="0" xfId="0" applyNumberFormat="1" applyFont="1" applyBorder="1" applyAlignment="1"/>
    <xf numFmtId="3" fontId="29" fillId="0" borderId="48" xfId="0" applyNumberFormat="1" applyFont="1" applyBorder="1" applyAlignment="1">
      <alignment horizontal="right"/>
    </xf>
    <xf numFmtId="0" fontId="14" fillId="0" borderId="0" xfId="0" applyFont="1" applyAlignment="1">
      <alignment horizontal="center"/>
    </xf>
    <xf numFmtId="170" fontId="29" fillId="0" borderId="56" xfId="0" applyNumberFormat="1" applyFont="1" applyBorder="1" applyAlignment="1"/>
    <xf numFmtId="0" fontId="36" fillId="0" borderId="33" xfId="0" applyFont="1" applyFill="1" applyBorder="1" applyAlignment="1">
      <alignment horizontal="center"/>
    </xf>
    <xf numFmtId="0" fontId="36" fillId="0" borderId="50" xfId="0" applyFont="1" applyFill="1" applyBorder="1" applyAlignment="1"/>
    <xf numFmtId="0" fontId="14" fillId="0" borderId="13" xfId="0" applyFont="1" applyBorder="1" applyAlignment="1"/>
    <xf numFmtId="0" fontId="66" fillId="0" borderId="0" xfId="0" applyFont="1" applyAlignment="1"/>
    <xf numFmtId="0" fontId="17" fillId="27" borderId="0" xfId="0" applyFont="1" applyFill="1" applyAlignment="1"/>
    <xf numFmtId="170" fontId="17" fillId="0" borderId="0" xfId="0" applyNumberFormat="1" applyFont="1" applyBorder="1" applyAlignment="1"/>
    <xf numFmtId="187" fontId="17" fillId="0" borderId="0" xfId="0" applyNumberFormat="1" applyFont="1" applyAlignment="1">
      <alignment horizontal="center"/>
    </xf>
    <xf numFmtId="170" fontId="17" fillId="0" borderId="0" xfId="0" applyNumberFormat="1" applyFont="1" applyBorder="1" applyAlignment="1">
      <alignment horizontal="center"/>
    </xf>
    <xf numFmtId="0" fontId="29" fillId="0" borderId="0" xfId="0" applyFont="1" applyBorder="1" applyAlignment="1">
      <alignment vertical="center"/>
    </xf>
    <xf numFmtId="0" fontId="12" fillId="0" borderId="14" xfId="0" applyFont="1" applyBorder="1" applyAlignment="1"/>
    <xf numFmtId="170" fontId="29" fillId="0" borderId="26" xfId="0" applyNumberFormat="1" applyFont="1" applyBorder="1" applyAlignment="1"/>
    <xf numFmtId="170" fontId="29" fillId="0" borderId="23" xfId="0" applyNumberFormat="1" applyFont="1" applyBorder="1" applyAlignment="1"/>
    <xf numFmtId="0" fontId="17" fillId="0" borderId="27" xfId="0" applyFont="1" applyFill="1" applyBorder="1"/>
    <xf numFmtId="0" fontId="12" fillId="0" borderId="0" xfId="0" applyFont="1" applyFill="1"/>
    <xf numFmtId="0" fontId="36" fillId="0" borderId="3" xfId="0" applyFont="1" applyFill="1" applyBorder="1"/>
    <xf numFmtId="0" fontId="12" fillId="0" borderId="0" xfId="0" applyFont="1"/>
    <xf numFmtId="0" fontId="12" fillId="0" borderId="32" xfId="0" applyFont="1" applyBorder="1"/>
    <xf numFmtId="0" fontId="25" fillId="0" borderId="27" xfId="0" applyFont="1" applyBorder="1" applyAlignment="1">
      <alignment horizontal="center" vertical="center"/>
    </xf>
    <xf numFmtId="0" fontId="16" fillId="0" borderId="27" xfId="0" applyFont="1" applyBorder="1" applyAlignment="1">
      <alignment horizontal="center" vertical="center"/>
    </xf>
    <xf numFmtId="0" fontId="29" fillId="0" borderId="3" xfId="0" applyFont="1" applyBorder="1"/>
    <xf numFmtId="0" fontId="16" fillId="0" borderId="3" xfId="0" applyFont="1" applyBorder="1" applyAlignment="1">
      <alignment horizontal="center" vertical="center"/>
    </xf>
    <xf numFmtId="3" fontId="29" fillId="0" borderId="34" xfId="0" applyNumberFormat="1" applyFont="1" applyBorder="1"/>
    <xf numFmtId="3" fontId="29" fillId="0" borderId="20" xfId="0" applyNumberFormat="1" applyFont="1" applyBorder="1" applyAlignment="1">
      <alignment horizontal="left" indent="1"/>
    </xf>
    <xf numFmtId="188" fontId="29" fillId="0" borderId="17" xfId="0" applyNumberFormat="1" applyFont="1" applyBorder="1"/>
    <xf numFmtId="189" fontId="29" fillId="0" borderId="17" xfId="0" applyNumberFormat="1" applyFont="1" applyBorder="1"/>
    <xf numFmtId="0" fontId="12" fillId="0" borderId="0" xfId="0" applyFont="1" applyBorder="1"/>
    <xf numFmtId="0" fontId="26" fillId="0" borderId="0" xfId="0" applyFont="1" applyBorder="1"/>
    <xf numFmtId="0" fontId="16" fillId="0" borderId="32" xfId="0" applyFont="1" applyFill="1" applyBorder="1" applyAlignment="1">
      <alignment vertical="center"/>
    </xf>
    <xf numFmtId="0" fontId="29" fillId="0" borderId="32" xfId="0" applyFont="1" applyFill="1" applyBorder="1" applyAlignment="1">
      <alignment horizontal="center" vertical="center"/>
    </xf>
    <xf numFmtId="0" fontId="29" fillId="0" borderId="0" xfId="0" applyFont="1" applyFill="1" applyBorder="1" applyAlignment="1">
      <alignment horizontal="center" vertical="center"/>
    </xf>
    <xf numFmtId="0" fontId="16" fillId="0" borderId="0" xfId="0" applyFont="1" applyBorder="1" applyAlignment="1">
      <alignment horizontal="center" vertical="center"/>
    </xf>
    <xf numFmtId="0" fontId="16" fillId="0" borderId="50" xfId="0" applyFont="1" applyBorder="1" applyAlignment="1">
      <alignment vertical="center"/>
    </xf>
    <xf numFmtId="0" fontId="29" fillId="0" borderId="42" xfId="0" applyFont="1" applyBorder="1" applyAlignment="1">
      <alignment horizontal="center"/>
    </xf>
    <xf numFmtId="0" fontId="29" fillId="0" borderId="58" xfId="0" applyFont="1" applyBorder="1"/>
    <xf numFmtId="0" fontId="29" fillId="0" borderId="17" xfId="0" applyFont="1" applyBorder="1" applyAlignment="1">
      <alignment horizontal="left" indent="1"/>
    </xf>
    <xf numFmtId="190" fontId="29" fillId="27" borderId="70" xfId="0" applyNumberFormat="1" applyFont="1" applyFill="1" applyBorder="1" applyAlignment="1"/>
    <xf numFmtId="0" fontId="29" fillId="0" borderId="18" xfId="0" applyFont="1" applyBorder="1" applyAlignment="1">
      <alignment horizontal="center"/>
    </xf>
    <xf numFmtId="170" fontId="29" fillId="0" borderId="78" xfId="0" applyNumberFormat="1" applyFont="1" applyBorder="1" applyAlignment="1">
      <alignment horizontal="right"/>
    </xf>
    <xf numFmtId="170" fontId="29" fillId="0" borderId="56" xfId="0" applyNumberFormat="1" applyFont="1" applyBorder="1" applyAlignment="1">
      <alignment horizontal="right"/>
    </xf>
    <xf numFmtId="0" fontId="23" fillId="31" borderId="0" xfId="55" applyFont="1" applyFill="1" applyAlignment="1">
      <alignment horizontal="left"/>
    </xf>
    <xf numFmtId="0" fontId="22" fillId="31" borderId="0" xfId="55" applyFont="1" applyFill="1" applyAlignment="1"/>
    <xf numFmtId="0" fontId="3" fillId="31" borderId="0" xfId="55" applyFill="1" applyAlignment="1"/>
    <xf numFmtId="0" fontId="5" fillId="31" borderId="0" xfId="55" applyFont="1" applyFill="1" applyAlignment="1">
      <alignment horizontal="center"/>
    </xf>
    <xf numFmtId="0" fontId="5" fillId="31" borderId="0" xfId="55" applyFont="1" applyFill="1" applyAlignment="1"/>
    <xf numFmtId="0" fontId="29" fillId="31" borderId="0" xfId="55" applyFont="1" applyFill="1" applyAlignment="1"/>
    <xf numFmtId="0" fontId="12" fillId="35" borderId="47" xfId="0" applyFont="1" applyFill="1" applyBorder="1" applyAlignment="1">
      <alignment horizontal="centerContinuous"/>
    </xf>
    <xf numFmtId="0" fontId="12" fillId="35" borderId="31" xfId="0" applyFont="1" applyFill="1" applyBorder="1" applyAlignment="1">
      <alignment horizontal="centerContinuous"/>
    </xf>
    <xf numFmtId="0" fontId="56" fillId="35" borderId="33" xfId="0" applyFont="1" applyFill="1" applyBorder="1" applyAlignment="1">
      <alignment horizontal="centerContinuous"/>
    </xf>
    <xf numFmtId="0" fontId="0" fillId="35" borderId="0" xfId="0" applyFill="1" applyAlignment="1">
      <alignment horizontal="centerContinuous"/>
    </xf>
    <xf numFmtId="0" fontId="0" fillId="35" borderId="49" xfId="0" applyFill="1" applyBorder="1" applyAlignment="1">
      <alignment horizontal="centerContinuous"/>
    </xf>
    <xf numFmtId="0" fontId="53" fillId="35" borderId="0" xfId="0" applyFont="1" applyFill="1" applyAlignment="1">
      <alignment horizontal="centerContinuous"/>
    </xf>
    <xf numFmtId="0" fontId="36" fillId="35" borderId="0" xfId="0" applyFont="1" applyFill="1" applyBorder="1" applyAlignment="1">
      <alignment horizontal="centerContinuous"/>
    </xf>
    <xf numFmtId="0" fontId="12" fillId="35" borderId="0" xfId="0" applyFont="1" applyFill="1" applyBorder="1" applyAlignment="1">
      <alignment horizontal="centerContinuous"/>
    </xf>
    <xf numFmtId="0" fontId="12" fillId="35" borderId="49" xfId="0" applyFont="1" applyFill="1" applyBorder="1" applyAlignment="1">
      <alignment horizontal="centerContinuous"/>
    </xf>
    <xf numFmtId="0" fontId="52" fillId="35" borderId="33" xfId="0" applyFont="1" applyFill="1" applyBorder="1" applyAlignment="1">
      <alignment horizontal="centerContinuous"/>
    </xf>
    <xf numFmtId="0" fontId="12" fillId="35" borderId="32" xfId="0" applyFont="1" applyFill="1" applyBorder="1" applyAlignment="1">
      <alignment horizontal="centerContinuous"/>
    </xf>
    <xf numFmtId="0" fontId="12" fillId="35" borderId="30" xfId="0" applyFont="1" applyFill="1" applyBorder="1" applyAlignment="1">
      <alignment horizontal="centerContinuous"/>
    </xf>
    <xf numFmtId="0" fontId="16" fillId="35" borderId="35" xfId="0" applyFont="1" applyFill="1" applyBorder="1" applyAlignment="1"/>
    <xf numFmtId="0" fontId="14" fillId="35" borderId="41" xfId="0" applyFont="1" applyFill="1" applyBorder="1"/>
    <xf numFmtId="0" fontId="12" fillId="35" borderId="47" xfId="0" applyFont="1" applyFill="1" applyBorder="1"/>
    <xf numFmtId="0" fontId="47" fillId="35" borderId="0" xfId="0" applyFont="1" applyFill="1" applyAlignment="1">
      <alignment horizontal="left"/>
    </xf>
    <xf numFmtId="0" fontId="36" fillId="35" borderId="0" xfId="0" applyFont="1" applyFill="1" applyAlignment="1">
      <alignment horizontal="centerContinuous"/>
    </xf>
    <xf numFmtId="0" fontId="56" fillId="35" borderId="0" xfId="0" applyFont="1" applyFill="1" applyAlignment="1">
      <alignment horizontal="centerContinuous"/>
    </xf>
    <xf numFmtId="0" fontId="12" fillId="35" borderId="32" xfId="0" applyFont="1" applyFill="1" applyBorder="1"/>
    <xf numFmtId="0" fontId="12" fillId="35" borderId="32" xfId="0" applyFont="1" applyFill="1" applyBorder="1" applyAlignment="1">
      <alignment horizontal="center"/>
    </xf>
    <xf numFmtId="3" fontId="29" fillId="35" borderId="22" xfId="0" applyNumberFormat="1" applyFont="1" applyFill="1" applyBorder="1"/>
    <xf numFmtId="3" fontId="29" fillId="35" borderId="69" xfId="0" applyNumberFormat="1" applyFont="1" applyFill="1" applyBorder="1" applyAlignment="1">
      <alignment horizontal="center"/>
    </xf>
    <xf numFmtId="0" fontId="17" fillId="35" borderId="47" xfId="0" applyFont="1" applyFill="1" applyBorder="1" applyAlignment="1">
      <alignment horizontal="centerContinuous"/>
    </xf>
    <xf numFmtId="0" fontId="56" fillId="35" borderId="0" xfId="0" applyFont="1" applyFill="1" applyBorder="1" applyAlignment="1">
      <alignment horizontal="centerContinuous"/>
    </xf>
    <xf numFmtId="0" fontId="56" fillId="35" borderId="49" xfId="0" applyFont="1" applyFill="1" applyBorder="1" applyAlignment="1">
      <alignment horizontal="centerContinuous"/>
    </xf>
    <xf numFmtId="0" fontId="16" fillId="35" borderId="33" xfId="0" applyFont="1" applyFill="1" applyBorder="1" applyAlignment="1">
      <alignment horizontal="centerContinuous"/>
    </xf>
    <xf numFmtId="0" fontId="16" fillId="35" borderId="0" xfId="0" applyFont="1" applyFill="1" applyBorder="1" applyAlignment="1">
      <alignment horizontal="centerContinuous"/>
    </xf>
    <xf numFmtId="0" fontId="16" fillId="35" borderId="49" xfId="0" applyFont="1" applyFill="1" applyBorder="1" applyAlignment="1">
      <alignment horizontal="centerContinuous"/>
    </xf>
    <xf numFmtId="0" fontId="36" fillId="35" borderId="31" xfId="0" applyFont="1" applyFill="1" applyBorder="1" applyAlignment="1">
      <alignment horizontal="centerContinuous"/>
    </xf>
    <xf numFmtId="0" fontId="0" fillId="35" borderId="0" xfId="0" applyFill="1" applyBorder="1" applyAlignment="1">
      <alignment horizontal="centerContinuous"/>
    </xf>
    <xf numFmtId="0" fontId="12" fillId="35" borderId="33" xfId="0" applyFont="1" applyFill="1" applyBorder="1" applyAlignment="1">
      <alignment horizontal="centerContinuous"/>
    </xf>
    <xf numFmtId="0" fontId="16" fillId="35" borderId="34" xfId="0" applyFont="1" applyFill="1" applyBorder="1" applyAlignment="1"/>
    <xf numFmtId="0" fontId="12" fillId="35" borderId="0" xfId="0" applyFont="1" applyFill="1" applyAlignment="1">
      <alignment horizontal="centerContinuous"/>
    </xf>
    <xf numFmtId="0" fontId="16" fillId="35" borderId="50" xfId="0" applyFont="1" applyFill="1" applyBorder="1" applyAlignment="1"/>
    <xf numFmtId="166" fontId="16" fillId="35" borderId="40" xfId="0" applyNumberFormat="1" applyFont="1" applyFill="1" applyBorder="1" applyAlignment="1"/>
    <xf numFmtId="0" fontId="61" fillId="35" borderId="0" xfId="0" applyFont="1" applyFill="1" applyAlignment="1">
      <alignment horizontal="centerContinuous"/>
    </xf>
    <xf numFmtId="0" fontId="61" fillId="35" borderId="49" xfId="0" applyFont="1" applyFill="1" applyBorder="1" applyAlignment="1">
      <alignment horizontal="centerContinuous"/>
    </xf>
    <xf numFmtId="0" fontId="16" fillId="35" borderId="63" xfId="0" applyFont="1" applyFill="1" applyBorder="1" applyAlignment="1"/>
    <xf numFmtId="0" fontId="12" fillId="35" borderId="72" xfId="0" applyFont="1" applyFill="1" applyBorder="1" applyAlignment="1">
      <alignment vertical="center"/>
    </xf>
    <xf numFmtId="0" fontId="16" fillId="35" borderId="64" xfId="0" applyFont="1" applyFill="1" applyBorder="1" applyAlignment="1"/>
    <xf numFmtId="196" fontId="16" fillId="35" borderId="71" xfId="0" applyNumberFormat="1" applyFont="1" applyFill="1" applyBorder="1" applyAlignment="1">
      <alignment horizontal="right"/>
    </xf>
    <xf numFmtId="0" fontId="16" fillId="35" borderId="50" xfId="0" applyFont="1" applyFill="1" applyBorder="1" applyAlignment="1">
      <alignment wrapText="1"/>
    </xf>
    <xf numFmtId="0" fontId="6" fillId="35" borderId="31" xfId="0" applyFont="1" applyFill="1" applyBorder="1" applyAlignment="1">
      <alignment horizontal="centerContinuous"/>
    </xf>
    <xf numFmtId="0" fontId="1" fillId="35" borderId="32" xfId="0" applyFont="1" applyFill="1" applyBorder="1" applyAlignment="1">
      <alignment horizontal="centerContinuous"/>
    </xf>
    <xf numFmtId="0" fontId="6" fillId="35" borderId="32" xfId="0" applyFont="1" applyFill="1" applyBorder="1" applyAlignment="1">
      <alignment horizontal="centerContinuous"/>
    </xf>
    <xf numFmtId="0" fontId="6" fillId="35" borderId="30" xfId="0" applyFont="1" applyFill="1" applyBorder="1" applyAlignment="1">
      <alignment horizontal="centerContinuous"/>
    </xf>
    <xf numFmtId="173" fontId="16" fillId="35" borderId="52" xfId="0" applyNumberFormat="1" applyFont="1" applyFill="1" applyBorder="1" applyAlignment="1"/>
    <xf numFmtId="173" fontId="16" fillId="35" borderId="68" xfId="0" applyNumberFormat="1" applyFont="1" applyFill="1" applyBorder="1" applyAlignment="1"/>
    <xf numFmtId="0" fontId="68" fillId="35" borderId="0" xfId="0" applyFont="1" applyFill="1" applyAlignment="1">
      <alignment horizontal="centerContinuous"/>
    </xf>
    <xf numFmtId="0" fontId="16" fillId="35" borderId="13" xfId="0" applyFont="1" applyFill="1" applyBorder="1" applyAlignment="1">
      <alignment horizontal="left" vertical="center"/>
    </xf>
    <xf numFmtId="3" fontId="16" fillId="35" borderId="52" xfId="0" applyNumberFormat="1" applyFont="1" applyFill="1" applyBorder="1" applyAlignment="1">
      <alignment horizontal="right"/>
    </xf>
    <xf numFmtId="3" fontId="16" fillId="35" borderId="68" xfId="0" applyNumberFormat="1" applyFont="1" applyFill="1" applyBorder="1" applyAlignment="1">
      <alignment horizontal="right"/>
    </xf>
    <xf numFmtId="0" fontId="16" fillId="35" borderId="50" xfId="0" applyFont="1" applyFill="1" applyBorder="1" applyAlignment="1">
      <alignment horizontal="left" vertical="center"/>
    </xf>
    <xf numFmtId="165" fontId="16" fillId="35" borderId="52" xfId="0" applyNumberFormat="1" applyFont="1" applyFill="1" applyBorder="1" applyAlignment="1">
      <alignment horizontal="right"/>
    </xf>
    <xf numFmtId="165" fontId="16" fillId="35" borderId="68" xfId="0" applyNumberFormat="1" applyFont="1" applyFill="1" applyBorder="1" applyAlignment="1">
      <alignment horizontal="right"/>
    </xf>
    <xf numFmtId="165" fontId="16" fillId="35" borderId="12" xfId="0" applyNumberFormat="1" applyFont="1" applyFill="1" applyBorder="1" applyAlignment="1">
      <alignment horizontal="right"/>
    </xf>
    <xf numFmtId="0" fontId="47" fillId="35" borderId="0" xfId="0" applyFont="1" applyFill="1" applyBorder="1" applyAlignment="1">
      <alignment horizontal="centerContinuous"/>
    </xf>
    <xf numFmtId="0" fontId="47" fillId="35" borderId="49" xfId="0" applyFont="1" applyFill="1" applyBorder="1" applyAlignment="1">
      <alignment horizontal="centerContinuous"/>
    </xf>
    <xf numFmtId="0" fontId="16" fillId="35" borderId="54" xfId="0" applyFont="1" applyFill="1" applyBorder="1" applyAlignment="1"/>
    <xf numFmtId="0" fontId="16" fillId="35" borderId="22" xfId="0" applyFont="1" applyFill="1" applyBorder="1" applyAlignment="1"/>
    <xf numFmtId="0" fontId="36" fillId="35" borderId="30" xfId="0" applyFont="1" applyFill="1" applyBorder="1" applyAlignment="1">
      <alignment horizontal="centerContinuous"/>
    </xf>
    <xf numFmtId="165" fontId="16" fillId="35" borderId="16" xfId="0" applyNumberFormat="1" applyFont="1" applyFill="1" applyBorder="1" applyAlignment="1"/>
    <xf numFmtId="165" fontId="16" fillId="35" borderId="18" xfId="0" applyNumberFormat="1" applyFont="1" applyFill="1" applyBorder="1" applyAlignment="1"/>
    <xf numFmtId="165" fontId="16" fillId="35" borderId="36" xfId="0" applyNumberFormat="1" applyFont="1" applyFill="1" applyBorder="1" applyAlignment="1"/>
    <xf numFmtId="165" fontId="16" fillId="35" borderId="40" xfId="0" applyNumberFormat="1" applyFont="1" applyFill="1" applyBorder="1" applyAlignment="1"/>
    <xf numFmtId="165" fontId="16" fillId="35" borderId="17" xfId="0" applyNumberFormat="1" applyFont="1" applyFill="1" applyBorder="1" applyAlignment="1"/>
    <xf numFmtId="0" fontId="47" fillId="35" borderId="0" xfId="0" applyFont="1" applyFill="1" applyAlignment="1">
      <alignment horizontal="centerContinuous"/>
    </xf>
    <xf numFmtId="0" fontId="36" fillId="35" borderId="49" xfId="0" applyFont="1" applyFill="1" applyBorder="1" applyAlignment="1">
      <alignment horizontal="centerContinuous"/>
    </xf>
    <xf numFmtId="0" fontId="16" fillId="35" borderId="51" xfId="0" applyFont="1" applyFill="1" applyBorder="1" applyAlignment="1"/>
    <xf numFmtId="172" fontId="16" fillId="35" borderId="52" xfId="0" applyNumberFormat="1" applyFont="1" applyFill="1" applyBorder="1" applyAlignment="1"/>
    <xf numFmtId="172" fontId="16" fillId="35" borderId="12" xfId="0" applyNumberFormat="1" applyFont="1" applyFill="1" applyBorder="1" applyAlignment="1"/>
    <xf numFmtId="0" fontId="16" fillId="35" borderId="47" xfId="50" applyFont="1" applyFill="1" applyBorder="1" applyAlignment="1">
      <alignment horizontal="centerContinuous" wrapText="1"/>
    </xf>
    <xf numFmtId="0" fontId="12" fillId="35" borderId="47" xfId="50" applyFont="1" applyFill="1" applyBorder="1" applyAlignment="1">
      <alignment horizontal="centerContinuous" wrapText="1"/>
    </xf>
    <xf numFmtId="0" fontId="12" fillId="35" borderId="31" xfId="50" applyFont="1" applyFill="1" applyBorder="1" applyAlignment="1">
      <alignment horizontal="centerContinuous" wrapText="1"/>
    </xf>
    <xf numFmtId="0" fontId="56" fillId="35" borderId="49" xfId="50" applyFont="1" applyFill="1" applyBorder="1" applyAlignment="1">
      <alignment horizontal="centerContinuous" wrapText="1"/>
    </xf>
    <xf numFmtId="0" fontId="56" fillId="35" borderId="0" xfId="50" applyFont="1" applyFill="1" applyAlignment="1">
      <alignment horizontal="centerContinuous" wrapText="1"/>
    </xf>
    <xf numFmtId="0" fontId="12" fillId="35" borderId="0" xfId="50" applyFont="1" applyFill="1" applyAlignment="1">
      <alignment horizontal="centerContinuous" wrapText="1"/>
    </xf>
    <xf numFmtId="0" fontId="16" fillId="35" borderId="0" xfId="50" applyFont="1" applyFill="1" applyAlignment="1">
      <alignment horizontal="centerContinuous" wrapText="1"/>
    </xf>
    <xf numFmtId="0" fontId="12" fillId="35" borderId="0" xfId="50" applyFont="1" applyFill="1" applyBorder="1" applyAlignment="1">
      <alignment horizontal="centerContinuous" wrapText="1"/>
    </xf>
    <xf numFmtId="0" fontId="12" fillId="35" borderId="49" xfId="50" applyFont="1" applyFill="1" applyBorder="1" applyAlignment="1">
      <alignment horizontal="centerContinuous" wrapText="1"/>
    </xf>
    <xf numFmtId="0" fontId="16" fillId="35" borderId="32" xfId="50" applyFont="1" applyFill="1" applyBorder="1" applyAlignment="1">
      <alignment horizontal="centerContinuous" wrapText="1"/>
    </xf>
    <xf numFmtId="0" fontId="12" fillId="35" borderId="32" xfId="50" applyFont="1" applyFill="1" applyBorder="1" applyAlignment="1">
      <alignment horizontal="centerContinuous" wrapText="1"/>
    </xf>
    <xf numFmtId="0" fontId="12" fillId="35" borderId="30" xfId="50" applyFont="1" applyFill="1" applyBorder="1" applyAlignment="1">
      <alignment horizontal="centerContinuous" wrapText="1"/>
    </xf>
    <xf numFmtId="0" fontId="16" fillId="35" borderId="54" xfId="50" applyFont="1" applyFill="1" applyBorder="1" applyAlignment="1">
      <alignment horizontal="left"/>
    </xf>
    <xf numFmtId="165" fontId="16" fillId="35" borderId="48" xfId="50" applyNumberFormat="1" applyFont="1" applyFill="1" applyBorder="1" applyAlignment="1"/>
    <xf numFmtId="165" fontId="16" fillId="35" borderId="78" xfId="50" applyNumberFormat="1" applyFont="1" applyFill="1" applyBorder="1" applyAlignment="1"/>
    <xf numFmtId="165" fontId="16" fillId="35" borderId="78" xfId="50" applyNumberFormat="1" applyFont="1" applyFill="1" applyBorder="1" applyAlignment="1">
      <alignment horizontal="right"/>
    </xf>
    <xf numFmtId="0" fontId="12" fillId="35" borderId="41" xfId="0" applyFont="1" applyFill="1" applyBorder="1" applyAlignment="1">
      <alignment horizontal="centerContinuous"/>
    </xf>
    <xf numFmtId="0" fontId="29" fillId="35" borderId="0" xfId="0" applyFont="1" applyFill="1" applyAlignment="1">
      <alignment horizontal="centerContinuous"/>
    </xf>
    <xf numFmtId="0" fontId="36" fillId="35" borderId="32" xfId="0" applyFont="1" applyFill="1" applyBorder="1" applyAlignment="1">
      <alignment horizontal="centerContinuous"/>
    </xf>
    <xf numFmtId="0" fontId="16" fillId="35" borderId="51" xfId="0" applyFont="1" applyFill="1" applyBorder="1" applyAlignment="1">
      <alignment horizontal="left"/>
    </xf>
    <xf numFmtId="165" fontId="16" fillId="35" borderId="77" xfId="0" applyNumberFormat="1" applyFont="1" applyFill="1" applyBorder="1" applyAlignment="1"/>
    <xf numFmtId="165" fontId="16" fillId="35" borderId="52" xfId="0" applyNumberFormat="1" applyFont="1" applyFill="1" applyBorder="1" applyAlignment="1"/>
    <xf numFmtId="165" fontId="16" fillId="35" borderId="14" xfId="0" applyNumberFormat="1" applyFont="1" applyFill="1" applyBorder="1" applyAlignment="1"/>
    <xf numFmtId="166" fontId="16" fillId="35" borderId="38" xfId="0" applyNumberFormat="1" applyFont="1" applyFill="1" applyBorder="1" applyAlignment="1"/>
    <xf numFmtId="166" fontId="16" fillId="35" borderId="52" xfId="0" applyNumberFormat="1" applyFont="1" applyFill="1" applyBorder="1" applyAlignment="1"/>
    <xf numFmtId="0" fontId="16" fillId="36" borderId="13" xfId="0" applyFont="1" applyFill="1" applyBorder="1" applyAlignment="1"/>
    <xf numFmtId="190" fontId="16" fillId="36" borderId="52" xfId="0" applyNumberFormat="1" applyFont="1" applyFill="1" applyBorder="1" applyAlignment="1"/>
    <xf numFmtId="190" fontId="16" fillId="36" borderId="52" xfId="0" applyNumberFormat="1" applyFont="1" applyFill="1" applyBorder="1" applyAlignment="1">
      <alignment horizontal="right"/>
    </xf>
    <xf numFmtId="190" fontId="16" fillId="36" borderId="68" xfId="0" applyNumberFormat="1" applyFont="1" applyFill="1" applyBorder="1" applyAlignment="1"/>
    <xf numFmtId="0" fontId="12" fillId="33" borderId="47" xfId="0" applyFont="1" applyFill="1" applyBorder="1" applyAlignment="1" applyProtection="1">
      <alignment horizontal="centerContinuous"/>
      <protection locked="0"/>
    </xf>
    <xf numFmtId="0" fontId="36" fillId="33" borderId="47" xfId="0" applyFont="1" applyFill="1" applyBorder="1" applyAlignment="1">
      <alignment horizontal="centerContinuous"/>
    </xf>
    <xf numFmtId="0" fontId="56" fillId="33" borderId="0" xfId="0" applyFont="1" applyFill="1" applyBorder="1" applyAlignment="1">
      <alignment horizontal="centerContinuous"/>
    </xf>
    <xf numFmtId="0" fontId="56" fillId="33" borderId="49" xfId="0" applyFont="1" applyFill="1" applyBorder="1" applyAlignment="1">
      <alignment horizontal="centerContinuous"/>
    </xf>
    <xf numFmtId="0" fontId="47" fillId="33" borderId="0" xfId="0" applyFont="1" applyFill="1" applyAlignment="1">
      <alignment horizontal="centerContinuous"/>
    </xf>
    <xf numFmtId="0" fontId="36" fillId="33" borderId="0" xfId="0" applyFont="1" applyFill="1" applyAlignment="1">
      <alignment horizontal="centerContinuous"/>
    </xf>
    <xf numFmtId="0" fontId="36" fillId="33" borderId="0" xfId="0" applyFont="1" applyFill="1" applyAlignment="1" applyProtection="1">
      <alignment horizontal="centerContinuous"/>
      <protection locked="0"/>
    </xf>
    <xf numFmtId="0" fontId="36" fillId="33" borderId="0" xfId="0" applyFont="1" applyFill="1" applyBorder="1" applyAlignment="1">
      <alignment horizontal="centerContinuous"/>
    </xf>
    <xf numFmtId="0" fontId="12" fillId="33" borderId="32" xfId="0" applyFont="1" applyFill="1" applyBorder="1" applyAlignment="1" applyProtection="1">
      <alignment horizontal="centerContinuous"/>
      <protection locked="0"/>
    </xf>
    <xf numFmtId="0" fontId="36" fillId="33" borderId="32" xfId="0" applyFont="1" applyFill="1" applyBorder="1" applyAlignment="1">
      <alignment horizontal="centerContinuous"/>
    </xf>
    <xf numFmtId="0" fontId="12" fillId="33" borderId="31" xfId="0" applyFont="1" applyFill="1" applyBorder="1" applyAlignment="1">
      <alignment horizontal="centerContinuous"/>
    </xf>
    <xf numFmtId="0" fontId="12" fillId="33" borderId="0" xfId="0" applyFont="1" applyFill="1" applyBorder="1" applyAlignment="1">
      <alignment horizontal="centerContinuous"/>
    </xf>
    <xf numFmtId="0" fontId="12" fillId="33" borderId="49" xfId="0" applyFont="1" applyFill="1" applyBorder="1" applyAlignment="1">
      <alignment horizontal="centerContinuous"/>
    </xf>
    <xf numFmtId="0" fontId="12" fillId="33" borderId="30" xfId="0" applyFont="1" applyFill="1" applyBorder="1" applyAlignment="1">
      <alignment horizontal="centerContinuous"/>
    </xf>
    <xf numFmtId="0" fontId="52" fillId="33" borderId="50" xfId="0" applyFont="1" applyFill="1" applyBorder="1" applyAlignment="1">
      <alignment horizontal="centerContinuous"/>
    </xf>
    <xf numFmtId="0" fontId="52" fillId="33" borderId="32" xfId="0" applyFont="1" applyFill="1" applyBorder="1" applyAlignment="1">
      <alignment horizontal="centerContinuous"/>
    </xf>
    <xf numFmtId="185" fontId="16" fillId="37" borderId="35" xfId="0" applyNumberFormat="1" applyFont="1" applyFill="1" applyBorder="1" applyAlignment="1">
      <alignment vertical="center"/>
    </xf>
    <xf numFmtId="185" fontId="16" fillId="37" borderId="22" xfId="0" applyNumberFormat="1" applyFont="1" applyFill="1" applyBorder="1" applyAlignment="1">
      <alignment vertical="center"/>
    </xf>
    <xf numFmtId="185" fontId="16" fillId="37" borderId="34" xfId="0" applyNumberFormat="1" applyFont="1" applyFill="1" applyBorder="1" applyAlignment="1">
      <alignment vertical="center"/>
    </xf>
    <xf numFmtId="185" fontId="16" fillId="37" borderId="33" xfId="0" applyNumberFormat="1" applyFont="1" applyFill="1" applyBorder="1" applyAlignment="1">
      <alignment vertical="center"/>
    </xf>
    <xf numFmtId="185" fontId="16" fillId="37" borderId="21" xfId="0" applyNumberFormat="1" applyFont="1" applyFill="1" applyBorder="1" applyAlignment="1">
      <alignment vertical="center"/>
    </xf>
    <xf numFmtId="0" fontId="12" fillId="30" borderId="47" xfId="0" applyFont="1" applyFill="1" applyBorder="1" applyAlignment="1">
      <alignment horizontal="centerContinuous"/>
    </xf>
    <xf numFmtId="0" fontId="36" fillId="30" borderId="47" xfId="0" applyFont="1" applyFill="1" applyBorder="1" applyAlignment="1">
      <alignment horizontal="centerContinuous"/>
    </xf>
    <xf numFmtId="0" fontId="36" fillId="30" borderId="31" xfId="0" applyFont="1" applyFill="1" applyBorder="1" applyAlignment="1">
      <alignment horizontal="centerContinuous"/>
    </xf>
    <xf numFmtId="0" fontId="56" fillId="30" borderId="33" xfId="0" applyFont="1" applyFill="1" applyBorder="1" applyAlignment="1">
      <alignment horizontal="centerContinuous"/>
    </xf>
    <xf numFmtId="0" fontId="0" fillId="30" borderId="0" xfId="0" applyFill="1" applyBorder="1" applyAlignment="1">
      <alignment horizontal="centerContinuous"/>
    </xf>
    <xf numFmtId="0" fontId="0" fillId="30" borderId="49" xfId="0" applyFill="1" applyBorder="1" applyAlignment="1">
      <alignment horizontal="centerContinuous"/>
    </xf>
    <xf numFmtId="0" fontId="36" fillId="30" borderId="0" xfId="0" applyFont="1" applyFill="1" applyBorder="1" applyAlignment="1">
      <alignment horizontal="centerContinuous"/>
    </xf>
    <xf numFmtId="0" fontId="12" fillId="30" borderId="49" xfId="0" applyFont="1" applyFill="1" applyBorder="1" applyAlignment="1">
      <alignment horizontal="centerContinuous"/>
    </xf>
    <xf numFmtId="0" fontId="12" fillId="30" borderId="33" xfId="0" applyFont="1" applyFill="1" applyBorder="1" applyAlignment="1">
      <alignment horizontal="centerContinuous"/>
    </xf>
    <xf numFmtId="0" fontId="12" fillId="30" borderId="32" xfId="0" applyFont="1" applyFill="1" applyBorder="1" applyAlignment="1">
      <alignment horizontal="centerContinuous"/>
    </xf>
    <xf numFmtId="16" fontId="12" fillId="30" borderId="32" xfId="0" applyNumberFormat="1" applyFont="1" applyFill="1" applyBorder="1" applyAlignment="1">
      <alignment horizontal="centerContinuous"/>
    </xf>
    <xf numFmtId="0" fontId="36" fillId="30" borderId="32" xfId="0" applyFont="1" applyFill="1" applyBorder="1" applyAlignment="1">
      <alignment horizontal="centerContinuous"/>
    </xf>
    <xf numFmtId="0" fontId="36" fillId="30" borderId="30" xfId="0" applyFont="1" applyFill="1" applyBorder="1" applyAlignment="1">
      <alignment horizontal="centerContinuous"/>
    </xf>
    <xf numFmtId="0" fontId="61" fillId="30" borderId="0" xfId="0" applyFont="1" applyFill="1" applyAlignment="1">
      <alignment horizontal="centerContinuous"/>
    </xf>
    <xf numFmtId="0" fontId="61" fillId="30" borderId="49" xfId="0" applyFont="1" applyFill="1" applyBorder="1" applyAlignment="1">
      <alignment horizontal="centerContinuous"/>
    </xf>
    <xf numFmtId="0" fontId="0" fillId="30" borderId="0" xfId="0" applyFill="1" applyAlignment="1">
      <alignment horizontal="centerContinuous"/>
    </xf>
    <xf numFmtId="0" fontId="12" fillId="30" borderId="41" xfId="0" applyFont="1" applyFill="1" applyBorder="1" applyAlignment="1">
      <alignment horizontal="centerContinuous"/>
    </xf>
    <xf numFmtId="0" fontId="56" fillId="30" borderId="0" xfId="0" applyFont="1" applyFill="1" applyBorder="1" applyAlignment="1">
      <alignment horizontal="centerContinuous"/>
    </xf>
    <xf numFmtId="0" fontId="56" fillId="30" borderId="0" xfId="0" applyFont="1" applyFill="1" applyAlignment="1">
      <alignment horizontal="centerContinuous"/>
    </xf>
    <xf numFmtId="0" fontId="12" fillId="30" borderId="0" xfId="0" applyFont="1" applyFill="1" applyBorder="1" applyAlignment="1">
      <alignment horizontal="centerContinuous"/>
    </xf>
    <xf numFmtId="0" fontId="16" fillId="30" borderId="35" xfId="0" applyFont="1" applyFill="1" applyBorder="1" applyAlignment="1"/>
    <xf numFmtId="171" fontId="16" fillId="30" borderId="36" xfId="0" applyNumberFormat="1" applyFont="1" applyFill="1" applyBorder="1" applyAlignment="1">
      <alignment horizontal="right"/>
    </xf>
    <xf numFmtId="171" fontId="16" fillId="30" borderId="61" xfId="0" applyNumberFormat="1" applyFont="1" applyFill="1" applyBorder="1" applyAlignment="1">
      <alignment horizontal="right"/>
    </xf>
    <xf numFmtId="0" fontId="12" fillId="30" borderId="47" xfId="0" applyFont="1" applyFill="1" applyBorder="1" applyAlignment="1"/>
    <xf numFmtId="0" fontId="47" fillId="30" borderId="33" xfId="0" applyFont="1" applyFill="1" applyBorder="1" applyAlignment="1">
      <alignment horizontal="centerContinuous"/>
    </xf>
    <xf numFmtId="0" fontId="47" fillId="30" borderId="0" xfId="0" applyFont="1" applyFill="1" applyAlignment="1">
      <alignment horizontal="centerContinuous"/>
    </xf>
    <xf numFmtId="0" fontId="47" fillId="30" borderId="0" xfId="0" applyFont="1" applyFill="1" applyBorder="1" applyAlignment="1">
      <alignment horizontal="centerContinuous"/>
    </xf>
    <xf numFmtId="0" fontId="12" fillId="30" borderId="32" xfId="0" applyFont="1" applyFill="1" applyBorder="1" applyAlignment="1"/>
    <xf numFmtId="0" fontId="16" fillId="30" borderId="57" xfId="0" applyFont="1" applyFill="1" applyBorder="1" applyAlignment="1"/>
    <xf numFmtId="171" fontId="16" fillId="30" borderId="16" xfId="0" applyNumberFormat="1" applyFont="1" applyFill="1" applyBorder="1" applyAlignment="1">
      <alignment horizontal="right"/>
    </xf>
    <xf numFmtId="171" fontId="16" fillId="30" borderId="17" xfId="0" applyNumberFormat="1" applyFont="1" applyFill="1" applyBorder="1" applyAlignment="1">
      <alignment horizontal="right"/>
    </xf>
    <xf numFmtId="0" fontId="12" fillId="30" borderId="41" xfId="0" applyFont="1" applyFill="1" applyBorder="1" applyAlignment="1">
      <alignment horizontal="centerContinuous" vertical="center" shrinkToFit="1"/>
    </xf>
    <xf numFmtId="0" fontId="12" fillId="30" borderId="47" xfId="0" applyFont="1" applyFill="1" applyBorder="1" applyAlignment="1">
      <alignment horizontal="centerContinuous" vertical="center" shrinkToFit="1"/>
    </xf>
    <xf numFmtId="0" fontId="56" fillId="30" borderId="33" xfId="0" applyFont="1" applyFill="1" applyBorder="1" applyAlignment="1">
      <alignment horizontal="centerContinuous" vertical="center" shrinkToFit="1"/>
    </xf>
    <xf numFmtId="0" fontId="56" fillId="30" borderId="0" xfId="0" applyFont="1" applyFill="1" applyBorder="1" applyAlignment="1">
      <alignment horizontal="centerContinuous" vertical="center" shrinkToFit="1"/>
    </xf>
    <xf numFmtId="0" fontId="47" fillId="30" borderId="33" xfId="0" applyFont="1" applyFill="1" applyBorder="1" applyAlignment="1">
      <alignment horizontal="centerContinuous" vertical="center" shrinkToFit="1"/>
    </xf>
    <xf numFmtId="0" fontId="36" fillId="30" borderId="0" xfId="0" applyFont="1" applyFill="1" applyBorder="1" applyAlignment="1">
      <alignment horizontal="centerContinuous" vertical="center" shrinkToFit="1"/>
    </xf>
    <xf numFmtId="0" fontId="12" fillId="30" borderId="33" xfId="0" applyFont="1" applyFill="1" applyBorder="1" applyAlignment="1">
      <alignment horizontal="centerContinuous" vertical="center" shrinkToFit="1"/>
    </xf>
    <xf numFmtId="0" fontId="12" fillId="30" borderId="0" xfId="0" applyFont="1" applyFill="1" applyBorder="1" applyAlignment="1">
      <alignment horizontal="centerContinuous" vertical="center" shrinkToFit="1"/>
    </xf>
    <xf numFmtId="0" fontId="12" fillId="30" borderId="32" xfId="0" applyFont="1" applyFill="1" applyBorder="1" applyAlignment="1">
      <alignment horizontal="centerContinuous" vertical="center" shrinkToFit="1"/>
    </xf>
    <xf numFmtId="196" fontId="16" fillId="30" borderId="36" xfId="0" applyNumberFormat="1" applyFont="1" applyFill="1" applyBorder="1" applyAlignment="1">
      <alignment horizontal="right"/>
    </xf>
    <xf numFmtId="171" fontId="16" fillId="30" borderId="36" xfId="0" applyNumberFormat="1" applyFont="1" applyFill="1" applyBorder="1" applyAlignment="1"/>
    <xf numFmtId="0" fontId="0" fillId="26" borderId="47" xfId="0" applyFill="1" applyBorder="1" applyAlignment="1">
      <alignment horizontal="centerContinuous" shrinkToFit="1"/>
    </xf>
    <xf numFmtId="0" fontId="30" fillId="26" borderId="31" xfId="0" applyFont="1" applyFill="1" applyBorder="1" applyAlignment="1">
      <alignment horizontal="centerContinuous" shrinkToFit="1"/>
    </xf>
    <xf numFmtId="0" fontId="56" fillId="26" borderId="0" xfId="0" applyFont="1" applyFill="1" applyAlignment="1">
      <alignment horizontal="centerContinuous" shrinkToFit="1"/>
    </xf>
    <xf numFmtId="0" fontId="30" fillId="26" borderId="0" xfId="0" applyFont="1" applyFill="1" applyAlignment="1">
      <alignment horizontal="centerContinuous" shrinkToFit="1"/>
    </xf>
    <xf numFmtId="0" fontId="30" fillId="26" borderId="49" xfId="0" applyFont="1" applyFill="1" applyBorder="1" applyAlignment="1">
      <alignment horizontal="centerContinuous" shrinkToFit="1"/>
    </xf>
    <xf numFmtId="0" fontId="31" fillId="26" borderId="0" xfId="0" applyFont="1" applyFill="1" applyAlignment="1">
      <alignment horizontal="centerContinuous" shrinkToFit="1"/>
    </xf>
    <xf numFmtId="0" fontId="12" fillId="26" borderId="0" xfId="0" applyFont="1" applyFill="1" applyAlignment="1">
      <alignment horizontal="centerContinuous" shrinkToFit="1"/>
    </xf>
    <xf numFmtId="0" fontId="0" fillId="26" borderId="32" xfId="0" applyFill="1" applyBorder="1" applyAlignment="1">
      <alignment horizontal="centerContinuous" shrinkToFit="1"/>
    </xf>
    <xf numFmtId="0" fontId="30" fillId="26" borderId="30" xfId="0" applyFont="1" applyFill="1" applyBorder="1" applyAlignment="1">
      <alignment horizontal="centerContinuous" shrinkToFit="1"/>
    </xf>
    <xf numFmtId="0" fontId="0" fillId="26" borderId="47" xfId="0" applyFill="1" applyBorder="1" applyAlignment="1">
      <alignment horizontal="centerContinuous"/>
    </xf>
    <xf numFmtId="0" fontId="30" fillId="26" borderId="47" xfId="0" applyFont="1" applyFill="1" applyBorder="1" applyAlignment="1">
      <alignment horizontal="centerContinuous"/>
    </xf>
    <xf numFmtId="0" fontId="22" fillId="26" borderId="33" xfId="0" applyFont="1" applyFill="1" applyBorder="1" applyAlignment="1">
      <alignment horizontal="centerContinuous"/>
    </xf>
    <xf numFmtId="0" fontId="0" fillId="26" borderId="0" xfId="0" applyFill="1" applyAlignment="1">
      <alignment horizontal="centerContinuous"/>
    </xf>
    <xf numFmtId="0" fontId="0" fillId="26" borderId="49" xfId="0" applyFill="1" applyBorder="1" applyAlignment="1">
      <alignment horizontal="centerContinuous"/>
    </xf>
    <xf numFmtId="0" fontId="30" fillId="26" borderId="0" xfId="0" applyFont="1" applyFill="1" applyAlignment="1">
      <alignment horizontal="centerContinuous"/>
    </xf>
    <xf numFmtId="0" fontId="30" fillId="26" borderId="0" xfId="0" applyFont="1" applyFill="1" applyBorder="1" applyAlignment="1">
      <alignment horizontal="centerContinuous"/>
    </xf>
    <xf numFmtId="0" fontId="0" fillId="26" borderId="0" xfId="0" applyFill="1" applyBorder="1" applyAlignment="1">
      <alignment horizontal="centerContinuous"/>
    </xf>
    <xf numFmtId="0" fontId="12" fillId="26" borderId="33" xfId="0" applyFont="1" applyFill="1" applyBorder="1" applyAlignment="1">
      <alignment horizontal="centerContinuous"/>
    </xf>
    <xf numFmtId="0" fontId="0" fillId="26" borderId="32" xfId="0" applyFill="1" applyBorder="1" applyAlignment="1">
      <alignment horizontal="centerContinuous"/>
    </xf>
    <xf numFmtId="0" fontId="30" fillId="26" borderId="32" xfId="0" applyFont="1" applyFill="1" applyBorder="1" applyAlignment="1">
      <alignment horizontal="centerContinuous"/>
    </xf>
    <xf numFmtId="0" fontId="23" fillId="26" borderId="0" xfId="55" applyFont="1" applyFill="1" applyAlignment="1">
      <alignment horizontal="left"/>
    </xf>
    <xf numFmtId="0" fontId="22" fillId="26" borderId="0" xfId="55" applyFont="1" applyFill="1" applyAlignment="1"/>
    <xf numFmtId="0" fontId="3" fillId="26" borderId="0" xfId="55" applyFill="1" applyAlignment="1"/>
    <xf numFmtId="0" fontId="37" fillId="26" borderId="0" xfId="55" applyFont="1" applyFill="1" applyAlignment="1">
      <alignment horizontal="left"/>
    </xf>
    <xf numFmtId="0" fontId="5" fillId="26" borderId="0" xfId="55" applyFont="1" applyFill="1" applyAlignment="1">
      <alignment horizontal="center"/>
    </xf>
    <xf numFmtId="0" fontId="5" fillId="26" borderId="0" xfId="55" applyFont="1" applyFill="1" applyAlignment="1"/>
    <xf numFmtId="0" fontId="29" fillId="26" borderId="0" xfId="55" applyFont="1" applyFill="1" applyAlignment="1"/>
    <xf numFmtId="0" fontId="23" fillId="30" borderId="0" xfId="55" applyFont="1" applyFill="1" applyAlignment="1">
      <alignment horizontal="left"/>
    </xf>
    <xf numFmtId="0" fontId="22" fillId="30" borderId="0" xfId="55" applyFont="1" applyFill="1" applyAlignment="1"/>
    <xf numFmtId="0" fontId="3" fillId="30" borderId="0" xfId="55" applyFill="1" applyAlignment="1"/>
    <xf numFmtId="0" fontId="3" fillId="30" borderId="0" xfId="55" applyFont="1" applyFill="1" applyAlignment="1"/>
    <xf numFmtId="0" fontId="5" fillId="30" borderId="0" xfId="55" applyFont="1" applyFill="1" applyAlignment="1">
      <alignment horizontal="center"/>
    </xf>
    <xf numFmtId="0" fontId="5" fillId="30" borderId="0" xfId="55" applyFont="1" applyFill="1" applyAlignment="1"/>
    <xf numFmtId="0" fontId="29" fillId="30" borderId="0" xfId="55" applyFont="1" applyFill="1" applyAlignment="1"/>
    <xf numFmtId="0" fontId="23" fillId="33" borderId="0" xfId="55" applyFont="1" applyFill="1" applyAlignment="1">
      <alignment horizontal="left"/>
    </xf>
    <xf numFmtId="0" fontId="22" fillId="33" borderId="0" xfId="55" applyFont="1" applyFill="1" applyAlignment="1"/>
    <xf numFmtId="0" fontId="3" fillId="33" borderId="0" xfId="55" applyFill="1" applyAlignment="1"/>
    <xf numFmtId="0" fontId="3" fillId="33" borderId="0" xfId="55" applyFont="1" applyFill="1" applyAlignment="1"/>
    <xf numFmtId="0" fontId="5" fillId="33" borderId="0" xfId="55" applyFont="1" applyFill="1" applyAlignment="1">
      <alignment horizontal="center"/>
    </xf>
    <xf numFmtId="0" fontId="5" fillId="33" borderId="0" xfId="55" applyFont="1" applyFill="1" applyAlignment="1"/>
    <xf numFmtId="0" fontId="29" fillId="33" borderId="0" xfId="55" applyFont="1" applyFill="1" applyAlignment="1"/>
    <xf numFmtId="0" fontId="23" fillId="35" borderId="0" xfId="55" applyFont="1" applyFill="1" applyAlignment="1">
      <alignment horizontal="left"/>
    </xf>
    <xf numFmtId="0" fontId="22" fillId="35" borderId="0" xfId="55" applyFont="1" applyFill="1" applyAlignment="1"/>
    <xf numFmtId="0" fontId="3" fillId="35" borderId="0" xfId="55" applyFill="1" applyAlignment="1"/>
    <xf numFmtId="0" fontId="3" fillId="35" borderId="0" xfId="55" applyFont="1" applyFill="1" applyAlignment="1"/>
    <xf numFmtId="0" fontId="5" fillId="35" borderId="0" xfId="55" applyFont="1" applyFill="1" applyAlignment="1">
      <alignment horizontal="center"/>
    </xf>
    <xf numFmtId="0" fontId="5" fillId="35" borderId="0" xfId="55" applyFont="1" applyFill="1" applyAlignment="1"/>
    <xf numFmtId="0" fontId="29" fillId="35" borderId="0" xfId="55" applyFont="1" applyFill="1" applyAlignment="1"/>
    <xf numFmtId="0" fontId="3" fillId="31" borderId="0" xfId="55" applyFont="1" applyFill="1" applyAlignment="1"/>
    <xf numFmtId="165" fontId="16" fillId="35" borderId="68" xfId="0" applyNumberFormat="1" applyFont="1" applyFill="1" applyBorder="1" applyAlignment="1"/>
    <xf numFmtId="165" fontId="16" fillId="35" borderId="14" xfId="0" applyNumberFormat="1" applyFont="1" applyFill="1" applyBorder="1" applyAlignment="1">
      <alignment horizontal="right"/>
    </xf>
    <xf numFmtId="166" fontId="16" fillId="0" borderId="78" xfId="0" applyNumberFormat="1" applyFont="1" applyFill="1" applyBorder="1" applyAlignment="1"/>
    <xf numFmtId="166" fontId="16" fillId="25" borderId="24" xfId="0" applyNumberFormat="1" applyFont="1" applyFill="1" applyBorder="1" applyAlignment="1"/>
    <xf numFmtId="166" fontId="16" fillId="0" borderId="20" xfId="0" applyNumberFormat="1" applyFont="1" applyBorder="1" applyAlignment="1"/>
    <xf numFmtId="166" fontId="16" fillId="0" borderId="61" xfId="0" applyNumberFormat="1" applyFont="1" applyBorder="1" applyAlignment="1"/>
    <xf numFmtId="166" fontId="16" fillId="35" borderId="61" xfId="0" applyNumberFormat="1" applyFont="1" applyFill="1" applyBorder="1" applyAlignment="1"/>
    <xf numFmtId="165" fontId="29" fillId="0" borderId="78" xfId="50" applyNumberFormat="1" applyFont="1" applyBorder="1" applyAlignment="1">
      <alignment horizontal="right"/>
    </xf>
    <xf numFmtId="0" fontId="16" fillId="25" borderId="11" xfId="0" applyFont="1" applyFill="1" applyBorder="1" applyAlignment="1">
      <alignment horizontal="center" vertical="center"/>
    </xf>
    <xf numFmtId="0" fontId="7" fillId="25" borderId="11" xfId="0" applyFont="1" applyFill="1" applyBorder="1" applyAlignment="1">
      <alignment horizontal="centerContinuous" vertical="center"/>
    </xf>
    <xf numFmtId="0" fontId="7" fillId="25" borderId="13" xfId="0" applyFont="1" applyFill="1" applyBorder="1" applyAlignment="1">
      <alignment horizontal="centerContinuous" vertical="center"/>
    </xf>
    <xf numFmtId="0" fontId="12" fillId="0" borderId="45" xfId="0" applyFont="1" applyBorder="1" applyAlignment="1"/>
    <xf numFmtId="172" fontId="29" fillId="0" borderId="78" xfId="0" applyNumberFormat="1" applyFont="1" applyFill="1" applyBorder="1" applyAlignment="1"/>
    <xf numFmtId="0" fontId="44" fillId="25" borderId="3" xfId="0" applyFont="1" applyFill="1" applyBorder="1" applyAlignment="1"/>
    <xf numFmtId="0" fontId="44" fillId="25" borderId="0" xfId="0" applyFont="1" applyFill="1" applyAlignment="1">
      <alignment horizontal="centerContinuous"/>
    </xf>
    <xf numFmtId="0" fontId="12" fillId="25" borderId="13" xfId="0" applyFont="1" applyFill="1" applyBorder="1" applyAlignment="1">
      <alignment horizontal="centerContinuous" vertical="center"/>
    </xf>
    <xf numFmtId="0" fontId="0" fillId="25" borderId="62" xfId="0" applyFill="1" applyBorder="1" applyAlignment="1">
      <alignment horizontal="centerContinuous"/>
    </xf>
    <xf numFmtId="0" fontId="12" fillId="25" borderId="13" xfId="0" applyFont="1" applyFill="1" applyBorder="1" applyAlignment="1">
      <alignment horizontal="centerContinuous" vertical="center" wrapText="1"/>
    </xf>
    <xf numFmtId="0" fontId="44" fillId="25" borderId="13" xfId="0" applyFont="1" applyFill="1" applyBorder="1" applyAlignment="1">
      <alignment vertical="center"/>
    </xf>
    <xf numFmtId="0" fontId="7" fillId="25" borderId="51" xfId="0" applyFont="1" applyFill="1" applyBorder="1" applyAlignment="1">
      <alignment horizontal="center" vertical="center"/>
    </xf>
    <xf numFmtId="0" fontId="7" fillId="25" borderId="12" xfId="0" applyFont="1" applyFill="1" applyBorder="1" applyAlignment="1">
      <alignment horizontal="center" vertical="center"/>
    </xf>
    <xf numFmtId="0" fontId="7" fillId="25" borderId="14" xfId="0" applyFont="1" applyFill="1" applyBorder="1" applyAlignment="1">
      <alignment horizontal="center" vertical="center"/>
    </xf>
    <xf numFmtId="0" fontId="44" fillId="25" borderId="0" xfId="0" applyFont="1" applyFill="1" applyAlignment="1">
      <alignment horizontal="centerContinuous" vertical="center"/>
    </xf>
    <xf numFmtId="0" fontId="41" fillId="25" borderId="0" xfId="0" applyFont="1" applyFill="1" applyAlignment="1"/>
    <xf numFmtId="193" fontId="29" fillId="0" borderId="79" xfId="0" applyNumberFormat="1" applyFont="1" applyFill="1" applyBorder="1" applyAlignment="1">
      <alignment horizontal="center"/>
    </xf>
    <xf numFmtId="0" fontId="0" fillId="38" borderId="47" xfId="0" applyFill="1" applyBorder="1" applyAlignment="1">
      <alignment horizontal="centerContinuous"/>
    </xf>
    <xf numFmtId="0" fontId="0" fillId="38" borderId="31" xfId="0" applyFill="1" applyBorder="1" applyAlignment="1">
      <alignment horizontal="centerContinuous"/>
    </xf>
    <xf numFmtId="0" fontId="0" fillId="38" borderId="0" xfId="0" applyFill="1" applyAlignment="1">
      <alignment horizontal="centerContinuous"/>
    </xf>
    <xf numFmtId="0" fontId="27" fillId="38" borderId="0" xfId="0" applyFont="1" applyFill="1" applyAlignment="1">
      <alignment horizontal="centerContinuous"/>
    </xf>
    <xf numFmtId="0" fontId="30" fillId="38" borderId="0" xfId="0" applyFont="1" applyFill="1" applyAlignment="1">
      <alignment horizontal="centerContinuous"/>
    </xf>
    <xf numFmtId="0" fontId="56" fillId="38" borderId="33" xfId="0" applyFont="1" applyFill="1" applyBorder="1" applyAlignment="1">
      <alignment horizontal="centerContinuous"/>
    </xf>
    <xf numFmtId="0" fontId="52" fillId="38" borderId="33" xfId="0" applyFont="1" applyFill="1" applyBorder="1" applyAlignment="1">
      <alignment horizontal="centerContinuous"/>
    </xf>
    <xf numFmtId="0" fontId="52" fillId="38" borderId="0" xfId="0" applyFont="1" applyFill="1" applyAlignment="1">
      <alignment horizontal="centerContinuous"/>
    </xf>
    <xf numFmtId="0" fontId="52" fillId="38" borderId="0" xfId="0" applyFont="1" applyFill="1" applyBorder="1" applyAlignment="1">
      <alignment horizontal="centerContinuous"/>
    </xf>
    <xf numFmtId="0" fontId="52" fillId="38" borderId="49" xfId="0" applyFont="1" applyFill="1" applyBorder="1" applyAlignment="1">
      <alignment horizontal="centerContinuous"/>
    </xf>
    <xf numFmtId="0" fontId="0" fillId="38" borderId="32" xfId="0" applyFill="1" applyBorder="1" applyAlignment="1">
      <alignment horizontal="centerContinuous"/>
    </xf>
    <xf numFmtId="0" fontId="0" fillId="38" borderId="30" xfId="0" applyFill="1" applyBorder="1" applyAlignment="1">
      <alignment horizontal="centerContinuous"/>
    </xf>
    <xf numFmtId="0" fontId="16" fillId="38" borderId="33" xfId="0" applyFont="1" applyFill="1" applyBorder="1" applyAlignment="1"/>
    <xf numFmtId="0" fontId="36" fillId="38" borderId="33" xfId="0" applyFont="1" applyFill="1" applyBorder="1" applyAlignment="1">
      <alignment horizontal="centerContinuous"/>
    </xf>
    <xf numFmtId="0" fontId="30" fillId="38" borderId="50" xfId="0" applyFont="1" applyFill="1" applyBorder="1" applyAlignment="1">
      <alignment horizontal="centerContinuous"/>
    </xf>
    <xf numFmtId="0" fontId="16" fillId="38" borderId="34" xfId="0" applyFont="1" applyFill="1" applyBorder="1" applyAlignment="1"/>
    <xf numFmtId="172" fontId="16" fillId="38" borderId="50" xfId="0" applyNumberFormat="1" applyFont="1" applyFill="1" applyBorder="1" applyAlignment="1">
      <alignment horizontal="right" vertical="center"/>
    </xf>
    <xf numFmtId="170" fontId="16" fillId="38" borderId="60" xfId="0" applyNumberFormat="1" applyFont="1" applyFill="1" applyBorder="1" applyAlignment="1">
      <alignment horizontal="right" vertical="center"/>
    </xf>
    <xf numFmtId="0" fontId="7" fillId="38" borderId="35" xfId="0" applyFont="1" applyFill="1" applyBorder="1" applyAlignment="1">
      <alignment vertical="center"/>
    </xf>
    <xf numFmtId="0" fontId="16" fillId="38" borderId="22" xfId="0" applyFont="1" applyFill="1" applyBorder="1" applyAlignment="1"/>
    <xf numFmtId="0" fontId="56" fillId="38" borderId="0" xfId="0" applyFont="1" applyFill="1" applyAlignment="1">
      <alignment horizontal="centerContinuous"/>
    </xf>
    <xf numFmtId="0" fontId="58" fillId="38" borderId="0" xfId="0" applyFont="1" applyFill="1" applyAlignment="1">
      <alignment horizontal="centerContinuous"/>
    </xf>
    <xf numFmtId="0" fontId="53" fillId="38" borderId="0" xfId="0" applyFont="1" applyFill="1" applyAlignment="1">
      <alignment horizontal="centerContinuous"/>
    </xf>
    <xf numFmtId="0" fontId="7" fillId="30" borderId="22" xfId="0" applyFont="1" applyFill="1" applyBorder="1" applyAlignment="1"/>
    <xf numFmtId="193" fontId="16" fillId="30" borderId="79" xfId="0" applyNumberFormat="1" applyFont="1" applyFill="1" applyBorder="1" applyAlignment="1">
      <alignment horizontal="center"/>
    </xf>
    <xf numFmtId="0" fontId="7" fillId="30" borderId="35" xfId="0" applyFont="1" applyFill="1" applyBorder="1" applyAlignment="1"/>
    <xf numFmtId="193" fontId="16" fillId="30" borderId="40" xfId="0" applyNumberFormat="1" applyFont="1" applyFill="1" applyBorder="1" applyAlignment="1">
      <alignment horizontal="center"/>
    </xf>
    <xf numFmtId="165" fontId="16" fillId="30" borderId="17" xfId="0" applyNumberFormat="1" applyFont="1" applyFill="1" applyBorder="1" applyAlignment="1"/>
    <xf numFmtId="0" fontId="16" fillId="30" borderId="33" xfId="0" applyFont="1" applyFill="1" applyBorder="1" applyAlignment="1"/>
    <xf numFmtId="165" fontId="16" fillId="30" borderId="15" xfId="0" applyNumberFormat="1" applyFont="1" applyFill="1" applyBorder="1" applyAlignment="1"/>
    <xf numFmtId="171" fontId="16" fillId="30" borderId="58" xfId="0" applyNumberFormat="1" applyFont="1" applyFill="1" applyBorder="1" applyAlignment="1"/>
    <xf numFmtId="190" fontId="29" fillId="0" borderId="15" xfId="0" applyNumberFormat="1" applyFont="1" applyBorder="1" applyAlignment="1">
      <alignment horizontal="right"/>
    </xf>
    <xf numFmtId="170" fontId="29" fillId="0" borderId="48" xfId="0" applyNumberFormat="1" applyFont="1" applyBorder="1" applyAlignment="1">
      <alignment horizontal="right"/>
    </xf>
    <xf numFmtId="0" fontId="12" fillId="33" borderId="31" xfId="0" applyFont="1" applyFill="1" applyBorder="1" applyAlignment="1"/>
    <xf numFmtId="0" fontId="12" fillId="33" borderId="49" xfId="0" applyFont="1" applyFill="1" applyBorder="1" applyAlignment="1"/>
    <xf numFmtId="0" fontId="12" fillId="33" borderId="30" xfId="0" applyFont="1" applyFill="1" applyBorder="1" applyAlignment="1"/>
    <xf numFmtId="190" fontId="29" fillId="0" borderId="20" xfId="0" applyNumberFormat="1" applyFont="1" applyBorder="1" applyAlignment="1">
      <alignment horizontal="right"/>
    </xf>
    <xf numFmtId="170" fontId="29" fillId="27" borderId="42" xfId="0" applyNumberFormat="1" applyFont="1" applyFill="1" applyBorder="1" applyAlignment="1">
      <alignment horizontal="right"/>
    </xf>
    <xf numFmtId="0" fontId="44" fillId="31" borderId="0" xfId="0" applyFont="1" applyFill="1" applyBorder="1" applyAlignment="1">
      <alignment horizontal="centerContinuous"/>
    </xf>
    <xf numFmtId="0" fontId="61" fillId="31" borderId="0" xfId="0" applyFont="1" applyFill="1" applyBorder="1" applyAlignment="1">
      <alignment horizontal="centerContinuous"/>
    </xf>
    <xf numFmtId="0" fontId="16" fillId="31" borderId="0" xfId="0" applyFont="1" applyFill="1" applyBorder="1" applyAlignment="1">
      <alignment horizontal="centerContinuous"/>
    </xf>
    <xf numFmtId="0" fontId="61" fillId="29" borderId="0" xfId="0" applyFont="1" applyFill="1" applyBorder="1" applyAlignment="1">
      <alignment horizontal="centerContinuous"/>
    </xf>
    <xf numFmtId="0" fontId="29" fillId="25" borderId="31" xfId="0" applyFont="1" applyFill="1" applyBorder="1" applyAlignment="1"/>
    <xf numFmtId="167" fontId="16" fillId="29" borderId="12" xfId="0" applyNumberFormat="1" applyFont="1" applyFill="1" applyBorder="1" applyAlignment="1"/>
    <xf numFmtId="167" fontId="29" fillId="0" borderId="59" xfId="41" applyNumberFormat="1" applyFont="1" applyBorder="1" applyAlignment="1">
      <alignment wrapText="1"/>
    </xf>
    <xf numFmtId="0" fontId="17" fillId="0" borderId="15" xfId="0" applyFont="1" applyBorder="1" applyAlignment="1">
      <alignment vertical="center"/>
    </xf>
    <xf numFmtId="173" fontId="16" fillId="25" borderId="68" xfId="0" applyNumberFormat="1" applyFont="1" applyFill="1" applyBorder="1" applyAlignment="1"/>
    <xf numFmtId="49" fontId="29" fillId="0" borderId="0" xfId="0" applyNumberFormat="1" applyFont="1" applyAlignment="1"/>
    <xf numFmtId="49" fontId="29" fillId="0" borderId="52" xfId="0" applyNumberFormat="1" applyFont="1" applyBorder="1" applyAlignment="1"/>
    <xf numFmtId="0" fontId="16" fillId="25" borderId="0" xfId="0" applyFont="1" applyFill="1" applyBorder="1" applyAlignment="1">
      <alignment horizontal="fill" wrapText="1"/>
    </xf>
    <xf numFmtId="197" fontId="29" fillId="25" borderId="0" xfId="0" applyNumberFormat="1" applyFont="1" applyFill="1" applyBorder="1" applyAlignment="1">
      <alignment horizontal="fill" vertical="center"/>
    </xf>
    <xf numFmtId="0" fontId="29" fillId="25" borderId="0" xfId="0" applyFont="1" applyFill="1" applyBorder="1" applyAlignment="1">
      <alignment horizontal="fill"/>
    </xf>
    <xf numFmtId="0" fontId="29" fillId="25" borderId="0" xfId="0" applyFont="1" applyFill="1" applyAlignment="1">
      <alignment horizontal="fill"/>
    </xf>
    <xf numFmtId="0" fontId="12" fillId="0" borderId="41" xfId="0" applyFont="1" applyFill="1" applyBorder="1" applyAlignment="1"/>
    <xf numFmtId="0" fontId="12" fillId="0" borderId="31" xfId="0" applyFont="1" applyFill="1" applyBorder="1" applyAlignment="1"/>
    <xf numFmtId="169" fontId="0" fillId="0" borderId="0" xfId="0" applyNumberFormat="1"/>
    <xf numFmtId="0" fontId="0" fillId="0" borderId="45" xfId="0" applyBorder="1" applyAlignment="1"/>
    <xf numFmtId="0" fontId="0" fillId="0" borderId="28" xfId="0" applyBorder="1" applyAlignment="1"/>
    <xf numFmtId="199" fontId="29" fillId="0" borderId="20" xfId="0" applyNumberFormat="1" applyFont="1" applyBorder="1" applyAlignment="1"/>
    <xf numFmtId="0" fontId="0" fillId="0" borderId="37" xfId="0" applyBorder="1" applyAlignment="1"/>
    <xf numFmtId="0" fontId="61" fillId="35" borderId="0" xfId="0" applyFont="1" applyFill="1" applyBorder="1" applyAlignment="1">
      <alignment horizontal="centerContinuous"/>
    </xf>
    <xf numFmtId="171" fontId="16" fillId="25" borderId="52" xfId="0" applyNumberFormat="1" applyFont="1" applyFill="1" applyBorder="1" applyAlignment="1">
      <alignment horizontal="right"/>
    </xf>
    <xf numFmtId="3" fontId="29" fillId="0" borderId="17" xfId="0" applyNumberFormat="1" applyFont="1" applyBorder="1" applyAlignment="1">
      <alignment horizontal="right"/>
    </xf>
    <xf numFmtId="0" fontId="0" fillId="0" borderId="26" xfId="0" applyBorder="1" applyAlignment="1"/>
    <xf numFmtId="0" fontId="36" fillId="0" borderId="27" xfId="54" applyFont="1" applyFill="1" applyBorder="1" applyAlignment="1"/>
    <xf numFmtId="0" fontId="12" fillId="30" borderId="41" xfId="54" applyFont="1" applyFill="1" applyBorder="1" applyAlignment="1">
      <alignment horizontal="centerContinuous"/>
    </xf>
    <xf numFmtId="0" fontId="12" fillId="30" borderId="47" xfId="54" applyFont="1" applyFill="1" applyBorder="1" applyAlignment="1">
      <alignment horizontal="centerContinuous"/>
    </xf>
    <xf numFmtId="0" fontId="36" fillId="30" borderId="47" xfId="54" applyFont="1" applyFill="1" applyBorder="1" applyAlignment="1">
      <alignment horizontal="centerContinuous"/>
    </xf>
    <xf numFmtId="0" fontId="36" fillId="0" borderId="31" xfId="54" applyFont="1" applyFill="1" applyBorder="1" applyAlignment="1">
      <alignment horizontal="centerContinuous"/>
    </xf>
    <xf numFmtId="0" fontId="12" fillId="0" borderId="0" xfId="54" applyFont="1" applyAlignment="1"/>
    <xf numFmtId="0" fontId="36" fillId="0" borderId="53" xfId="54" applyFont="1" applyFill="1" applyBorder="1" applyAlignment="1">
      <alignment horizontal="centerContinuous"/>
    </xf>
    <xf numFmtId="0" fontId="56" fillId="30" borderId="33" xfId="54" applyFont="1" applyFill="1" applyBorder="1" applyAlignment="1">
      <alignment horizontal="centerContinuous"/>
    </xf>
    <xf numFmtId="0" fontId="15" fillId="30" borderId="0" xfId="54" applyFill="1" applyBorder="1" applyAlignment="1">
      <alignment horizontal="centerContinuous"/>
    </xf>
    <xf numFmtId="0" fontId="47" fillId="30" borderId="33" xfId="54" applyFont="1" applyFill="1" applyBorder="1" applyAlignment="1">
      <alignment horizontal="centerContinuous"/>
    </xf>
    <xf numFmtId="0" fontId="29" fillId="30" borderId="0" xfId="54" applyFont="1" applyFill="1" applyBorder="1" applyAlignment="1">
      <alignment horizontal="centerContinuous"/>
    </xf>
    <xf numFmtId="0" fontId="36" fillId="30" borderId="0" xfId="54" applyFont="1" applyFill="1" applyBorder="1" applyAlignment="1">
      <alignment horizontal="centerContinuous"/>
    </xf>
    <xf numFmtId="0" fontId="12" fillId="30" borderId="0" xfId="54" applyFont="1" applyFill="1" applyBorder="1" applyAlignment="1">
      <alignment horizontal="centerContinuous"/>
    </xf>
    <xf numFmtId="0" fontId="36" fillId="0" borderId="53" xfId="54" applyFont="1" applyFill="1" applyBorder="1" applyAlignment="1">
      <alignment horizontal="center"/>
    </xf>
    <xf numFmtId="0" fontId="12" fillId="30" borderId="33" xfId="54" applyFont="1" applyFill="1" applyBorder="1" applyAlignment="1">
      <alignment horizontal="centerContinuous"/>
    </xf>
    <xf numFmtId="0" fontId="36" fillId="0" borderId="3" xfId="54" applyFont="1" applyFill="1" applyBorder="1" applyAlignment="1"/>
    <xf numFmtId="0" fontId="12" fillId="30" borderId="50" xfId="54" applyFont="1" applyFill="1" applyBorder="1" applyAlignment="1">
      <alignment horizontal="centerContinuous"/>
    </xf>
    <xf numFmtId="0" fontId="12" fillId="30" borderId="32" xfId="54" applyFont="1" applyFill="1" applyBorder="1" applyAlignment="1">
      <alignment horizontal="centerContinuous"/>
    </xf>
    <xf numFmtId="16" fontId="12" fillId="30" borderId="32" xfId="54" applyNumberFormat="1" applyFont="1" applyFill="1" applyBorder="1" applyAlignment="1">
      <alignment horizontal="centerContinuous"/>
    </xf>
    <xf numFmtId="0" fontId="36" fillId="30" borderId="32" xfId="54" applyFont="1" applyFill="1" applyBorder="1" applyAlignment="1">
      <alignment horizontal="centerContinuous"/>
    </xf>
    <xf numFmtId="0" fontId="36" fillId="0" borderId="30" xfId="54" applyFont="1" applyFill="1" applyBorder="1" applyAlignment="1">
      <alignment horizontal="centerContinuous"/>
    </xf>
    <xf numFmtId="0" fontId="12" fillId="0" borderId="0" xfId="54" applyFont="1" applyAlignment="1">
      <alignment shrinkToFit="1"/>
    </xf>
    <xf numFmtId="0" fontId="16" fillId="0" borderId="32" xfId="54" applyFont="1" applyBorder="1" applyAlignment="1">
      <alignment horizontal="centerContinuous"/>
    </xf>
    <xf numFmtId="0" fontId="16" fillId="0" borderId="13" xfId="54" applyFont="1" applyBorder="1" applyAlignment="1"/>
    <xf numFmtId="0" fontId="16" fillId="0" borderId="11" xfId="54" applyFont="1" applyBorder="1" applyAlignment="1">
      <alignment horizontal="center"/>
    </xf>
    <xf numFmtId="0" fontId="16" fillId="0" borderId="11" xfId="54" quotePrefix="1" applyFont="1" applyBorder="1" applyAlignment="1">
      <alignment horizontal="center"/>
    </xf>
    <xf numFmtId="0" fontId="16" fillId="0" borderId="13" xfId="54" applyFont="1" applyBorder="1" applyAlignment="1">
      <alignment horizontal="center"/>
    </xf>
    <xf numFmtId="0" fontId="29" fillId="0" borderId="33" xfId="54" applyFont="1" applyBorder="1" applyAlignment="1"/>
    <xf numFmtId="171" fontId="29" fillId="0" borderId="15" xfId="54" applyNumberFormat="1" applyFont="1" applyBorder="1" applyAlignment="1">
      <alignment horizontal="right"/>
    </xf>
    <xf numFmtId="0" fontId="12" fillId="0" borderId="0" xfId="54" applyFont="1" applyBorder="1" applyAlignment="1"/>
    <xf numFmtId="0" fontId="29" fillId="0" borderId="34" xfId="54" applyFont="1" applyBorder="1" applyAlignment="1"/>
    <xf numFmtId="171" fontId="29" fillId="0" borderId="17" xfId="54" applyNumberFormat="1" applyFont="1" applyBorder="1" applyAlignment="1">
      <alignment horizontal="right"/>
    </xf>
    <xf numFmtId="0" fontId="29" fillId="27" borderId="34" xfId="54" applyFont="1" applyFill="1" applyBorder="1" applyAlignment="1"/>
    <xf numFmtId="171" fontId="29" fillId="27" borderId="17" xfId="54" applyNumberFormat="1" applyFont="1" applyFill="1" applyBorder="1" applyAlignment="1">
      <alignment horizontal="right"/>
    </xf>
    <xf numFmtId="0" fontId="12" fillId="27" borderId="0" xfId="54" applyFont="1" applyFill="1" applyBorder="1" applyAlignment="1"/>
    <xf numFmtId="0" fontId="29" fillId="27" borderId="22" xfId="54" applyFont="1" applyFill="1" applyBorder="1" applyAlignment="1"/>
    <xf numFmtId="171" fontId="29" fillId="27" borderId="16" xfId="54" applyNumberFormat="1" applyFont="1" applyFill="1" applyBorder="1" applyAlignment="1">
      <alignment horizontal="right"/>
    </xf>
    <xf numFmtId="0" fontId="16" fillId="30" borderId="35" xfId="54" applyFont="1" applyFill="1" applyBorder="1" applyAlignment="1"/>
    <xf numFmtId="171" fontId="16" fillId="30" borderId="61" xfId="54" applyNumberFormat="1" applyFont="1" applyFill="1" applyBorder="1" applyAlignment="1">
      <alignment horizontal="right"/>
    </xf>
    <xf numFmtId="171" fontId="16" fillId="30" borderId="36" xfId="54" applyNumberFormat="1" applyFont="1" applyFill="1" applyBorder="1" applyAlignment="1">
      <alignment horizontal="right"/>
    </xf>
    <xf numFmtId="0" fontId="16" fillId="0" borderId="0" xfId="54" applyFont="1" applyFill="1" applyBorder="1" applyAlignment="1"/>
    <xf numFmtId="171" fontId="16" fillId="0" borderId="0" xfId="54" applyNumberFormat="1" applyFont="1" applyFill="1" applyBorder="1" applyAlignment="1">
      <alignment horizontal="right"/>
    </xf>
    <xf numFmtId="0" fontId="12" fillId="0" borderId="0" xfId="54" applyFont="1" applyFill="1" applyBorder="1" applyAlignment="1"/>
    <xf numFmtId="0" fontId="15" fillId="0" borderId="32" xfId="54" applyBorder="1" applyAlignment="1">
      <alignment horizontal="centerContinuous"/>
    </xf>
    <xf numFmtId="0" fontId="16" fillId="0" borderId="41" xfId="54" applyFont="1" applyBorder="1" applyAlignment="1"/>
    <xf numFmtId="0" fontId="16" fillId="0" borderId="27" xfId="54" applyFont="1" applyBorder="1" applyAlignment="1">
      <alignment horizontal="center"/>
    </xf>
    <xf numFmtId="0" fontId="16" fillId="0" borderId="27" xfId="54" quotePrefix="1" applyFont="1" applyBorder="1" applyAlignment="1">
      <alignment horizontal="center"/>
    </xf>
    <xf numFmtId="0" fontId="16" fillId="0" borderId="41" xfId="54" applyFont="1" applyBorder="1" applyAlignment="1">
      <alignment horizontal="center"/>
    </xf>
    <xf numFmtId="0" fontId="16" fillId="0" borderId="12" xfId="54" applyFont="1" applyBorder="1" applyAlignment="1">
      <alignment horizontal="center"/>
    </xf>
    <xf numFmtId="0" fontId="29" fillId="0" borderId="41" xfId="54" applyFont="1" applyBorder="1" applyAlignment="1"/>
    <xf numFmtId="167" fontId="29" fillId="0" borderId="26" xfId="54" applyNumberFormat="1" applyFont="1" applyBorder="1" applyAlignment="1"/>
    <xf numFmtId="167" fontId="29" fillId="0" borderId="45" xfId="54" applyNumberFormat="1" applyFont="1" applyBorder="1" applyAlignment="1"/>
    <xf numFmtId="167" fontId="29" fillId="0" borderId="23" xfId="54" applyNumberFormat="1" applyFont="1" applyBorder="1" applyAlignment="1"/>
    <xf numFmtId="167" fontId="29" fillId="0" borderId="28" xfId="54" applyNumberFormat="1" applyFont="1" applyBorder="1" applyAlignment="1"/>
    <xf numFmtId="167" fontId="29" fillId="0" borderId="17" xfId="54" applyNumberFormat="1" applyFont="1" applyBorder="1" applyAlignment="1"/>
    <xf numFmtId="167" fontId="29" fillId="0" borderId="20" xfId="54" applyNumberFormat="1" applyFont="1" applyBorder="1" applyAlignment="1"/>
    <xf numFmtId="167" fontId="29" fillId="0" borderId="36" xfId="54" applyNumberFormat="1" applyFont="1" applyBorder="1" applyAlignment="1"/>
    <xf numFmtId="167" fontId="29" fillId="0" borderId="61" xfId="54" applyNumberFormat="1" applyFont="1" applyBorder="1" applyAlignment="1"/>
    <xf numFmtId="0" fontId="29" fillId="0" borderId="0" xfId="54" applyFont="1" applyAlignment="1"/>
    <xf numFmtId="169" fontId="63" fillId="0" borderId="0" xfId="54" applyNumberFormat="1" applyFont="1" applyAlignment="1"/>
    <xf numFmtId="0" fontId="63" fillId="0" borderId="0" xfId="54" applyFont="1" applyAlignment="1"/>
    <xf numFmtId="0" fontId="16" fillId="27" borderId="0" xfId="0" applyFont="1" applyFill="1" applyAlignment="1">
      <alignment horizontal="left"/>
    </xf>
    <xf numFmtId="0" fontId="16" fillId="0" borderId="0" xfId="0" applyFont="1" applyAlignment="1">
      <alignment horizontal="left"/>
    </xf>
    <xf numFmtId="0" fontId="29" fillId="0" borderId="0" xfId="0" applyFont="1" applyBorder="1" applyAlignment="1">
      <alignment horizontal="right"/>
    </xf>
    <xf numFmtId="0" fontId="7" fillId="0" borderId="62" xfId="0" applyFont="1" applyBorder="1" applyAlignment="1">
      <alignment horizontal="center"/>
    </xf>
    <xf numFmtId="1" fontId="17" fillId="25" borderId="0" xfId="0" applyNumberFormat="1" applyFont="1" applyFill="1" applyBorder="1" applyAlignment="1"/>
    <xf numFmtId="0" fontId="26" fillId="0" borderId="0" xfId="0" applyFont="1" applyAlignment="1"/>
    <xf numFmtId="0" fontId="25" fillId="0" borderId="0" xfId="0" applyFont="1" applyAlignment="1"/>
    <xf numFmtId="185" fontId="14" fillId="0" borderId="0" xfId="0" applyNumberFormat="1" applyFont="1" applyAlignment="1">
      <alignment horizontal="right"/>
    </xf>
    <xf numFmtId="185" fontId="14" fillId="0" borderId="0" xfId="0" applyNumberFormat="1" applyFont="1" applyAlignment="1"/>
    <xf numFmtId="185" fontId="14" fillId="0" borderId="0" xfId="0" applyNumberFormat="1" applyFont="1" applyAlignment="1" applyProtection="1">
      <protection locked="0"/>
    </xf>
    <xf numFmtId="185" fontId="17" fillId="0" borderId="0" xfId="0" applyNumberFormat="1" applyFont="1" applyAlignment="1"/>
    <xf numFmtId="185" fontId="14" fillId="27" borderId="0" xfId="0" applyNumberFormat="1" applyFont="1" applyFill="1" applyAlignment="1"/>
    <xf numFmtId="185" fontId="17" fillId="27" borderId="0" xfId="0" applyNumberFormat="1" applyFont="1" applyFill="1" applyAlignment="1"/>
    <xf numFmtId="184" fontId="24" fillId="0" borderId="0" xfId="0" applyNumberFormat="1" applyFont="1" applyAlignment="1">
      <alignment horizontal="right"/>
    </xf>
    <xf numFmtId="0" fontId="24" fillId="0" borderId="0" xfId="0" applyFont="1" applyAlignment="1">
      <alignment horizontal="right"/>
    </xf>
    <xf numFmtId="0" fontId="65" fillId="0" borderId="0" xfId="0" applyFont="1" applyAlignment="1"/>
    <xf numFmtId="0" fontId="65" fillId="0" borderId="0" xfId="0" applyFont="1" applyAlignment="1" applyProtection="1">
      <protection locked="0"/>
    </xf>
    <xf numFmtId="0" fontId="26" fillId="0" borderId="0" xfId="0" applyFont="1" applyBorder="1" applyAlignment="1"/>
    <xf numFmtId="0" fontId="77" fillId="0" borderId="0" xfId="0" applyFont="1" applyAlignment="1"/>
    <xf numFmtId="0" fontId="26" fillId="0" borderId="0" xfId="0" quotePrefix="1" applyFont="1" applyBorder="1" applyAlignment="1">
      <alignment horizontal="left" vertical="center"/>
    </xf>
    <xf numFmtId="0" fontId="25" fillId="0" borderId="0" xfId="0" applyFont="1" applyBorder="1" applyAlignment="1">
      <alignment vertical="center"/>
    </xf>
    <xf numFmtId="167" fontId="29" fillId="0" borderId="14" xfId="41" applyNumberFormat="1" applyFont="1" applyBorder="1" applyAlignment="1"/>
    <xf numFmtId="0" fontId="29" fillId="0" borderId="80" xfId="0" applyFont="1" applyBorder="1" applyAlignment="1"/>
    <xf numFmtId="0" fontId="29" fillId="0" borderId="40" xfId="0" applyFont="1" applyBorder="1" applyAlignment="1">
      <alignment horizontal="center"/>
    </xf>
    <xf numFmtId="190" fontId="29" fillId="27" borderId="17" xfId="0" applyNumberFormat="1" applyFont="1" applyFill="1" applyBorder="1" applyAlignment="1"/>
    <xf numFmtId="196" fontId="16" fillId="35" borderId="60" xfId="0" applyNumberFormat="1" applyFont="1" applyFill="1" applyBorder="1" applyAlignment="1">
      <alignment horizontal="right"/>
    </xf>
    <xf numFmtId="0" fontId="36" fillId="0" borderId="0" xfId="50" applyFont="1" applyFill="1" applyBorder="1" applyAlignment="1">
      <alignment horizontal="centerContinuous"/>
    </xf>
    <xf numFmtId="0" fontId="17" fillId="0" borderId="0" xfId="50" applyFont="1" applyFill="1" applyBorder="1" applyAlignment="1">
      <alignment horizontal="centerContinuous"/>
    </xf>
    <xf numFmtId="202" fontId="21" fillId="0" borderId="0" xfId="0" applyNumberFormat="1" applyFont="1" applyAlignment="1"/>
    <xf numFmtId="190" fontId="29" fillId="0" borderId="20" xfId="0" applyNumberFormat="1" applyFont="1" applyBorder="1" applyAlignment="1"/>
    <xf numFmtId="190" fontId="29" fillId="0" borderId="24" xfId="0" applyNumberFormat="1" applyFont="1" applyBorder="1" applyAlignment="1">
      <alignment horizontal="right"/>
    </xf>
    <xf numFmtId="190" fontId="29" fillId="0" borderId="19" xfId="0" applyNumberFormat="1" applyFont="1" applyBorder="1" applyAlignment="1">
      <alignment horizontal="right"/>
    </xf>
    <xf numFmtId="190" fontId="29" fillId="0" borderId="78" xfId="0" applyNumberFormat="1" applyFont="1" applyBorder="1" applyAlignment="1"/>
    <xf numFmtId="0" fontId="0" fillId="0" borderId="0" xfId="0" applyFill="1" applyBorder="1" applyAlignment="1">
      <alignment horizontal="centerContinuous"/>
    </xf>
    <xf numFmtId="0" fontId="17" fillId="0" borderId="45" xfId="0" applyFont="1" applyBorder="1" applyAlignment="1"/>
    <xf numFmtId="172" fontId="29" fillId="0" borderId="78" xfId="0" applyNumberFormat="1" applyFont="1" applyFill="1" applyBorder="1" applyAlignment="1">
      <alignment horizontal="center"/>
    </xf>
    <xf numFmtId="0" fontId="12" fillId="35" borderId="65" xfId="0" applyFont="1" applyFill="1" applyBorder="1" applyAlignment="1">
      <alignment vertical="center"/>
    </xf>
    <xf numFmtId="0" fontId="44" fillId="25" borderId="27" xfId="0" applyFont="1" applyFill="1" applyBorder="1" applyAlignment="1">
      <alignment horizontal="center"/>
    </xf>
    <xf numFmtId="0" fontId="17" fillId="0" borderId="26" xfId="0" applyFont="1" applyBorder="1" applyAlignment="1"/>
    <xf numFmtId="167" fontId="29" fillId="0" borderId="48" xfId="0" applyNumberFormat="1" applyFont="1" applyBorder="1" applyAlignment="1">
      <alignment horizontal="right"/>
    </xf>
    <xf numFmtId="171" fontId="29" fillId="25" borderId="18" xfId="0" applyNumberFormat="1" applyFont="1" applyFill="1" applyBorder="1" applyAlignment="1"/>
    <xf numFmtId="171" fontId="29" fillId="25" borderId="44" xfId="0" applyNumberFormat="1" applyFont="1" applyFill="1" applyBorder="1" applyAlignment="1"/>
    <xf numFmtId="172" fontId="16" fillId="32" borderId="42" xfId="0" applyNumberFormat="1" applyFont="1" applyFill="1" applyBorder="1" applyAlignment="1"/>
    <xf numFmtId="172" fontId="29" fillId="25" borderId="42" xfId="0" applyNumberFormat="1" applyFont="1" applyFill="1" applyBorder="1" applyAlignment="1"/>
    <xf numFmtId="172" fontId="29" fillId="27" borderId="42" xfId="0" applyNumberFormat="1" applyFont="1" applyFill="1" applyBorder="1" applyAlignment="1"/>
    <xf numFmtId="172" fontId="29" fillId="27" borderId="18" xfId="0" applyNumberFormat="1" applyFont="1" applyFill="1" applyBorder="1" applyAlignment="1"/>
    <xf numFmtId="172" fontId="29" fillId="27" borderId="60" xfId="0" applyNumberFormat="1" applyFont="1" applyFill="1" applyBorder="1" applyAlignment="1"/>
    <xf numFmtId="0" fontId="7" fillId="31" borderId="76" xfId="0" applyFont="1" applyFill="1" applyBorder="1" applyAlignment="1"/>
    <xf numFmtId="171" fontId="16" fillId="31" borderId="26" xfId="0" applyNumberFormat="1" applyFont="1" applyFill="1" applyBorder="1" applyAlignment="1"/>
    <xf numFmtId="171" fontId="16" fillId="32" borderId="16" xfId="0" applyNumberFormat="1" applyFont="1" applyFill="1" applyBorder="1" applyAlignment="1"/>
    <xf numFmtId="0" fontId="48" fillId="31" borderId="35" xfId="0" applyFont="1" applyFill="1" applyBorder="1" applyAlignment="1"/>
    <xf numFmtId="171" fontId="48" fillId="31" borderId="36" xfId="0" applyNumberFormat="1" applyFont="1" applyFill="1" applyBorder="1" applyAlignment="1"/>
    <xf numFmtId="0" fontId="23" fillId="38" borderId="0" xfId="55" applyFont="1" applyFill="1" applyAlignment="1">
      <alignment horizontal="left"/>
    </xf>
    <xf numFmtId="0" fontId="22" fillId="38" borderId="0" xfId="55" applyFont="1" applyFill="1" applyAlignment="1"/>
    <xf numFmtId="0" fontId="3" fillId="38" borderId="0" xfId="55" applyFill="1" applyAlignment="1"/>
    <xf numFmtId="0" fontId="3" fillId="38" borderId="0" xfId="55" applyFont="1" applyFill="1" applyAlignment="1"/>
    <xf numFmtId="0" fontId="5" fillId="38" borderId="0" xfId="55" applyFont="1" applyFill="1" applyAlignment="1">
      <alignment horizontal="center"/>
    </xf>
    <xf numFmtId="1" fontId="5" fillId="38" borderId="0" xfId="55" applyNumberFormat="1" applyFont="1" applyFill="1" applyAlignment="1">
      <alignment horizontal="right"/>
    </xf>
    <xf numFmtId="0" fontId="5" fillId="38" borderId="0" xfId="55" applyFont="1" applyFill="1" applyAlignment="1"/>
    <xf numFmtId="0" fontId="5" fillId="38" borderId="0" xfId="55" applyFont="1" applyFill="1" applyAlignment="1">
      <alignment horizontal="right"/>
    </xf>
    <xf numFmtId="165" fontId="16" fillId="35" borderId="25" xfId="0" applyNumberFormat="1" applyFont="1" applyFill="1" applyBorder="1" applyAlignment="1"/>
    <xf numFmtId="165" fontId="16" fillId="35" borderId="29" xfId="0" applyNumberFormat="1" applyFont="1" applyFill="1" applyBorder="1" applyAlignment="1"/>
    <xf numFmtId="167" fontId="29" fillId="0" borderId="70" xfId="41" applyNumberFormat="1" applyFont="1" applyBorder="1" applyAlignment="1"/>
    <xf numFmtId="179" fontId="29" fillId="0" borderId="18" xfId="0" applyNumberFormat="1" applyFont="1" applyFill="1" applyBorder="1" applyAlignment="1"/>
    <xf numFmtId="179" fontId="29" fillId="0" borderId="17" xfId="0" applyNumberFormat="1" applyFont="1" applyFill="1" applyBorder="1" applyAlignment="1"/>
    <xf numFmtId="179" fontId="29" fillId="0" borderId="36" xfId="0" applyNumberFormat="1" applyFont="1" applyFill="1" applyBorder="1" applyAlignment="1"/>
    <xf numFmtId="172" fontId="16" fillId="32" borderId="18" xfId="0" applyNumberFormat="1" applyFont="1" applyFill="1" applyBorder="1" applyAlignment="1"/>
    <xf numFmtId="0" fontId="0" fillId="0" borderId="17" xfId="0" applyBorder="1" applyAlignment="1"/>
    <xf numFmtId="192" fontId="29" fillId="0" borderId="17" xfId="0" applyNumberFormat="1" applyFont="1" applyBorder="1" applyAlignment="1"/>
    <xf numFmtId="0" fontId="0" fillId="0" borderId="23" xfId="0" applyBorder="1" applyAlignment="1"/>
    <xf numFmtId="0" fontId="29" fillId="0" borderId="55" xfId="0" applyFont="1" applyBorder="1" applyAlignment="1">
      <alignment horizontal="right"/>
    </xf>
    <xf numFmtId="0" fontId="29" fillId="0" borderId="56" xfId="0" applyFont="1" applyBorder="1" applyAlignment="1"/>
    <xf numFmtId="3" fontId="29" fillId="0" borderId="56" xfId="0" applyNumberFormat="1" applyFont="1" applyBorder="1" applyAlignment="1">
      <alignment horizontal="right"/>
    </xf>
    <xf numFmtId="171" fontId="16" fillId="0" borderId="52" xfId="0" applyNumberFormat="1" applyFont="1" applyFill="1" applyBorder="1" applyAlignment="1">
      <alignment horizontal="right"/>
    </xf>
    <xf numFmtId="0" fontId="0" fillId="0" borderId="47" xfId="0" applyBorder="1"/>
    <xf numFmtId="0" fontId="0" fillId="0" borderId="32" xfId="0" applyBorder="1"/>
    <xf numFmtId="0" fontId="7" fillId="27" borderId="62" xfId="0" applyFont="1" applyFill="1" applyBorder="1" applyAlignment="1">
      <alignment horizontal="center"/>
    </xf>
    <xf numFmtId="0" fontId="7" fillId="0" borderId="62" xfId="0" applyFont="1" applyFill="1" applyBorder="1" applyAlignment="1">
      <alignment horizontal="center"/>
    </xf>
    <xf numFmtId="167" fontId="29" fillId="0" borderId="17" xfId="41" applyNumberFormat="1" applyFont="1" applyBorder="1" applyAlignment="1"/>
    <xf numFmtId="0" fontId="7" fillId="0" borderId="51" xfId="0" applyFont="1" applyBorder="1" applyAlignment="1">
      <alignment horizontal="center"/>
    </xf>
    <xf numFmtId="167" fontId="7" fillId="32" borderId="44" xfId="0" applyNumberFormat="1" applyFont="1" applyFill="1" applyBorder="1" applyAlignment="1">
      <alignment horizontal="right"/>
    </xf>
    <xf numFmtId="167" fontId="5" fillId="27" borderId="44" xfId="0" applyNumberFormat="1" applyFont="1" applyFill="1" applyBorder="1" applyAlignment="1">
      <alignment horizontal="right"/>
    </xf>
    <xf numFmtId="167" fontId="7" fillId="32" borderId="40" xfId="0" applyNumberFormat="1" applyFont="1" applyFill="1" applyBorder="1" applyAlignment="1">
      <alignment horizontal="right"/>
    </xf>
    <xf numFmtId="0" fontId="29" fillId="0" borderId="22" xfId="54" applyFont="1" applyBorder="1" applyAlignment="1"/>
    <xf numFmtId="171" fontId="29" fillId="0" borderId="16" xfId="54" applyNumberFormat="1" applyFont="1" applyBorder="1" applyAlignment="1">
      <alignment horizontal="right"/>
    </xf>
    <xf numFmtId="0" fontId="7" fillId="25" borderId="12" xfId="0" applyFont="1" applyFill="1" applyBorder="1" applyAlignment="1">
      <alignment horizontal="center"/>
    </xf>
    <xf numFmtId="170" fontId="29" fillId="0" borderId="45" xfId="0" applyNumberFormat="1" applyFont="1" applyBorder="1" applyAlignment="1"/>
    <xf numFmtId="170" fontId="29" fillId="0" borderId="28" xfId="0" applyNumberFormat="1" applyFont="1" applyBorder="1" applyAlignment="1"/>
    <xf numFmtId="0" fontId="29" fillId="0" borderId="66" xfId="0" applyFont="1" applyBorder="1"/>
    <xf numFmtId="0" fontId="29" fillId="0" borderId="48" xfId="0" applyFont="1" applyBorder="1" applyAlignment="1">
      <alignment horizontal="left" indent="1"/>
    </xf>
    <xf numFmtId="190" fontId="29" fillId="27" borderId="73" xfId="0" applyNumberFormat="1" applyFont="1" applyFill="1" applyBorder="1" applyAlignment="1"/>
    <xf numFmtId="189" fontId="16" fillId="35" borderId="17" xfId="0" applyNumberFormat="1" applyFont="1" applyFill="1" applyBorder="1"/>
    <xf numFmtId="0" fontId="16" fillId="35" borderId="20" xfId="0" applyFont="1" applyFill="1" applyBorder="1" applyAlignment="1">
      <alignment horizontal="left"/>
    </xf>
    <xf numFmtId="1" fontId="80" fillId="0" borderId="0" xfId="0" applyNumberFormat="1" applyFont="1" applyAlignment="1">
      <alignment vertical="center" wrapText="1"/>
    </xf>
    <xf numFmtId="165" fontId="16" fillId="30" borderId="18" xfId="0" applyNumberFormat="1" applyFont="1" applyFill="1" applyBorder="1" applyAlignment="1"/>
    <xf numFmtId="3" fontId="29" fillId="0" borderId="15" xfId="0" applyNumberFormat="1" applyFont="1" applyBorder="1" applyAlignment="1">
      <alignment horizontal="center"/>
    </xf>
    <xf numFmtId="3" fontId="29" fillId="0" borderId="19" xfId="0" applyNumberFormat="1" applyFont="1" applyBorder="1" applyAlignment="1">
      <alignment horizontal="center"/>
    </xf>
    <xf numFmtId="3" fontId="29" fillId="0" borderId="26" xfId="0" applyNumberFormat="1" applyFont="1" applyBorder="1" applyAlignment="1">
      <alignment horizontal="center"/>
    </xf>
    <xf numFmtId="3" fontId="29" fillId="0" borderId="65" xfId="0" applyNumberFormat="1" applyFont="1" applyBorder="1" applyAlignment="1">
      <alignment horizontal="center"/>
    </xf>
    <xf numFmtId="3" fontId="29" fillId="0" borderId="17" xfId="0" applyNumberFormat="1" applyFont="1" applyBorder="1" applyAlignment="1">
      <alignment horizontal="center"/>
    </xf>
    <xf numFmtId="3" fontId="29" fillId="0" borderId="20" xfId="0" applyNumberFormat="1" applyFont="1" applyBorder="1" applyAlignment="1">
      <alignment horizontal="center"/>
    </xf>
    <xf numFmtId="3" fontId="29" fillId="0" borderId="18" xfId="0" applyNumberFormat="1" applyFont="1" applyBorder="1" applyAlignment="1">
      <alignment horizontal="center"/>
    </xf>
    <xf numFmtId="3" fontId="29" fillId="27" borderId="17" xfId="0" applyNumberFormat="1" applyFont="1" applyFill="1" applyBorder="1" applyAlignment="1">
      <alignment horizontal="center"/>
    </xf>
    <xf numFmtId="3" fontId="29" fillId="27" borderId="18" xfId="0" applyNumberFormat="1" applyFont="1" applyFill="1" applyBorder="1" applyAlignment="1">
      <alignment horizontal="center"/>
    </xf>
    <xf numFmtId="3" fontId="0" fillId="0" borderId="0" xfId="0" applyNumberFormat="1" applyAlignment="1">
      <alignment horizontal="center"/>
    </xf>
    <xf numFmtId="3" fontId="29" fillId="0" borderId="25" xfId="0" applyNumberFormat="1" applyFont="1" applyBorder="1" applyAlignment="1">
      <alignment horizontal="center"/>
    </xf>
    <xf numFmtId="3" fontId="29" fillId="0" borderId="29" xfId="0" applyNumberFormat="1" applyFont="1" applyBorder="1" applyAlignment="1">
      <alignment horizontal="center"/>
    </xf>
    <xf numFmtId="3" fontId="16" fillId="31" borderId="25" xfId="0" applyNumberFormat="1" applyFont="1" applyFill="1" applyBorder="1" applyAlignment="1">
      <alignment horizontal="center" vertical="center"/>
    </xf>
    <xf numFmtId="1" fontId="80" fillId="0" borderId="0" xfId="0" applyNumberFormat="1" applyFont="1" applyAlignment="1">
      <alignment vertical="center"/>
    </xf>
    <xf numFmtId="195" fontId="29" fillId="27" borderId="17" xfId="0" applyNumberFormat="1" applyFont="1" applyFill="1" applyBorder="1" applyAlignment="1">
      <alignment horizontal="right"/>
    </xf>
    <xf numFmtId="165" fontId="29" fillId="25" borderId="17" xfId="0" applyNumberFormat="1" applyFont="1" applyFill="1" applyBorder="1" applyAlignment="1">
      <alignment horizontal="right"/>
    </xf>
    <xf numFmtId="165" fontId="16" fillId="30" borderId="17" xfId="0" applyNumberFormat="1" applyFont="1" applyFill="1" applyBorder="1" applyAlignment="1">
      <alignment horizontal="right"/>
    </xf>
    <xf numFmtId="0" fontId="7" fillId="25" borderId="32" xfId="0" applyFont="1" applyFill="1" applyBorder="1" applyAlignment="1">
      <alignment horizontal="left" vertical="center"/>
    </xf>
    <xf numFmtId="0" fontId="7" fillId="25" borderId="30" xfId="0" applyFont="1" applyFill="1" applyBorder="1" applyAlignment="1">
      <alignment horizontal="left" vertical="center"/>
    </xf>
    <xf numFmtId="165" fontId="16" fillId="30" borderId="23" xfId="0" applyNumberFormat="1" applyFont="1" applyFill="1" applyBorder="1" applyAlignment="1"/>
    <xf numFmtId="165" fontId="16" fillId="30" borderId="20" xfId="0" applyNumberFormat="1" applyFont="1" applyFill="1" applyBorder="1" applyAlignment="1"/>
    <xf numFmtId="0" fontId="25" fillId="27" borderId="54" xfId="0" applyFont="1" applyFill="1" applyBorder="1" applyAlignment="1">
      <alignment horizontal="centerContinuous" vertical="center"/>
    </xf>
    <xf numFmtId="0" fontId="25" fillId="27" borderId="54" xfId="0" applyFont="1" applyFill="1" applyBorder="1" applyAlignment="1">
      <alignment horizontal="centerContinuous" vertical="center" wrapText="1"/>
    </xf>
    <xf numFmtId="0" fontId="12" fillId="27" borderId="32" xfId="0" applyFont="1" applyFill="1" applyBorder="1" applyAlignment="1">
      <alignment horizontal="centerContinuous"/>
    </xf>
    <xf numFmtId="0" fontId="25" fillId="27" borderId="50" xfId="0" applyFont="1" applyFill="1" applyBorder="1" applyAlignment="1">
      <alignment horizontal="center"/>
    </xf>
    <xf numFmtId="0" fontId="29" fillId="27" borderId="80" xfId="0" applyFont="1" applyFill="1" applyBorder="1" applyAlignment="1"/>
    <xf numFmtId="0" fontId="29" fillId="27" borderId="81" xfId="0" applyFont="1" applyFill="1" applyBorder="1" applyAlignment="1"/>
    <xf numFmtId="165" fontId="29" fillId="27" borderId="20" xfId="0" applyNumberFormat="1" applyFont="1" applyFill="1" applyBorder="1" applyAlignment="1"/>
    <xf numFmtId="0" fontId="16" fillId="25" borderId="0" xfId="0" applyFont="1" applyFill="1" applyAlignment="1">
      <alignment horizontal="center" vertical="center"/>
    </xf>
    <xf numFmtId="0" fontId="16" fillId="25" borderId="49" xfId="0" applyFont="1" applyFill="1" applyBorder="1" applyAlignment="1">
      <alignment horizontal="center" vertical="center"/>
    </xf>
    <xf numFmtId="0" fontId="16" fillId="25" borderId="13" xfId="0" applyFont="1" applyFill="1" applyBorder="1" applyAlignment="1">
      <alignment horizontal="center" vertical="center"/>
    </xf>
    <xf numFmtId="165" fontId="16" fillId="30" borderId="70" xfId="0" applyNumberFormat="1" applyFont="1" applyFill="1" applyBorder="1" applyAlignment="1"/>
    <xf numFmtId="0" fontId="29" fillId="25" borderId="32" xfId="0" applyFont="1" applyFill="1" applyBorder="1" applyAlignment="1">
      <alignment horizontal="fill"/>
    </xf>
    <xf numFmtId="0" fontId="16" fillId="0" borderId="66" xfId="0" applyFont="1" applyBorder="1" applyAlignment="1"/>
    <xf numFmtId="172" fontId="29" fillId="0" borderId="0" xfId="41" applyNumberFormat="1" applyFont="1" applyBorder="1" applyAlignment="1">
      <alignment horizontal="right"/>
    </xf>
    <xf numFmtId="0" fontId="16" fillId="27" borderId="22" xfId="0" applyFont="1" applyFill="1" applyBorder="1" applyAlignment="1"/>
    <xf numFmtId="204" fontId="16" fillId="35" borderId="48" xfId="0" applyNumberFormat="1" applyFont="1" applyFill="1" applyBorder="1" applyAlignment="1"/>
    <xf numFmtId="204" fontId="16" fillId="35" borderId="56" xfId="0" applyNumberFormat="1" applyFont="1" applyFill="1" applyBorder="1" applyAlignment="1"/>
    <xf numFmtId="204" fontId="16" fillId="27" borderId="0" xfId="0" applyNumberFormat="1" applyFont="1" applyFill="1" applyBorder="1" applyAlignment="1"/>
    <xf numFmtId="204" fontId="16" fillId="35" borderId="17" xfId="0" applyNumberFormat="1" applyFont="1" applyFill="1" applyBorder="1" applyAlignment="1"/>
    <xf numFmtId="204" fontId="16" fillId="35" borderId="18" xfId="0" applyNumberFormat="1" applyFont="1" applyFill="1" applyBorder="1" applyAlignment="1"/>
    <xf numFmtId="204" fontId="16" fillId="0" borderId="15" xfId="0" applyNumberFormat="1" applyFont="1" applyBorder="1" applyAlignment="1"/>
    <xf numFmtId="204" fontId="16" fillId="0" borderId="19" xfId="0" applyNumberFormat="1" applyFont="1" applyBorder="1" applyAlignment="1"/>
    <xf numFmtId="204" fontId="16" fillId="0" borderId="23" xfId="0" applyNumberFormat="1" applyFont="1" applyBorder="1" applyAlignment="1">
      <alignment horizontal="center"/>
    </xf>
    <xf numFmtId="204" fontId="16" fillId="0" borderId="43" xfId="0" applyNumberFormat="1" applyFont="1" applyBorder="1" applyAlignment="1">
      <alignment horizontal="center"/>
    </xf>
    <xf numFmtId="204" fontId="16" fillId="0" borderId="28" xfId="0" applyNumberFormat="1" applyFont="1" applyBorder="1" applyAlignment="1">
      <alignment horizontal="center"/>
    </xf>
    <xf numFmtId="204" fontId="29" fillId="0" borderId="16" xfId="0" applyNumberFormat="1" applyFont="1" applyBorder="1" applyAlignment="1"/>
    <xf numFmtId="204" fontId="29" fillId="0" borderId="19" xfId="0" applyNumberFormat="1" applyFont="1" applyBorder="1" applyAlignment="1"/>
    <xf numFmtId="204" fontId="29" fillId="0" borderId="39" xfId="0" applyNumberFormat="1" applyFont="1" applyBorder="1" applyAlignment="1"/>
    <xf numFmtId="204" fontId="29" fillId="0" borderId="20" xfId="0" applyNumberFormat="1" applyFont="1" applyBorder="1" applyAlignment="1"/>
    <xf numFmtId="204" fontId="29" fillId="0" borderId="18" xfId="0" applyNumberFormat="1" applyFont="1" applyBorder="1" applyAlignment="1"/>
    <xf numFmtId="204" fontId="29" fillId="0" borderId="36" xfId="0" applyNumberFormat="1" applyFont="1" applyBorder="1" applyAlignment="1"/>
    <xf numFmtId="204" fontId="29" fillId="0" borderId="61" xfId="0" applyNumberFormat="1" applyFont="1" applyBorder="1" applyAlignment="1"/>
    <xf numFmtId="204" fontId="29" fillId="0" borderId="40" xfId="0" applyNumberFormat="1" applyFont="1" applyBorder="1" applyAlignment="1"/>
    <xf numFmtId="204" fontId="16" fillId="35" borderId="25" xfId="0" applyNumberFormat="1" applyFont="1" applyFill="1" applyBorder="1" applyAlignment="1"/>
    <xf numFmtId="204" fontId="16" fillId="35" borderId="60" xfId="0" applyNumberFormat="1" applyFont="1" applyFill="1" applyBorder="1" applyAlignment="1"/>
    <xf numFmtId="204" fontId="16" fillId="0" borderId="47" xfId="0" applyNumberFormat="1" applyFont="1" applyBorder="1" applyAlignment="1"/>
    <xf numFmtId="204" fontId="16" fillId="0" borderId="47" xfId="0" applyNumberFormat="1" applyFont="1" applyBorder="1" applyAlignment="1">
      <alignment horizontal="center"/>
    </xf>
    <xf numFmtId="204" fontId="16" fillId="0" borderId="0" xfId="0" applyNumberFormat="1" applyFont="1" applyBorder="1" applyAlignment="1"/>
    <xf numFmtId="204" fontId="29" fillId="0" borderId="23" xfId="0" applyNumberFormat="1" applyFont="1" applyBorder="1" applyAlignment="1"/>
    <xf numFmtId="204" fontId="29" fillId="0" borderId="28" xfId="0" applyNumberFormat="1" applyFont="1" applyBorder="1" applyAlignment="1"/>
    <xf numFmtId="204" fontId="16" fillId="0" borderId="28" xfId="0" applyNumberFormat="1" applyFont="1" applyBorder="1" applyAlignment="1"/>
    <xf numFmtId="204" fontId="16" fillId="0" borderId="23" xfId="0" applyNumberFormat="1" applyFont="1" applyBorder="1" applyAlignment="1"/>
    <xf numFmtId="204" fontId="29" fillId="0" borderId="15" xfId="0" applyNumberFormat="1" applyFont="1" applyBorder="1" applyAlignment="1"/>
    <xf numFmtId="204" fontId="29" fillId="0" borderId="17" xfId="0" applyNumberFormat="1" applyFont="1" applyBorder="1" applyAlignment="1"/>
    <xf numFmtId="0" fontId="29" fillId="0" borderId="70" xfId="0" applyFont="1" applyBorder="1" applyAlignment="1">
      <alignment horizontal="right"/>
    </xf>
    <xf numFmtId="0" fontId="29" fillId="27" borderId="70" xfId="0" applyFont="1" applyFill="1" applyBorder="1" applyAlignment="1">
      <alignment horizontal="right"/>
    </xf>
    <xf numFmtId="3" fontId="29" fillId="0" borderId="17" xfId="41" applyNumberFormat="1" applyFont="1" applyBorder="1" applyAlignment="1">
      <alignment horizontal="center"/>
    </xf>
    <xf numFmtId="3" fontId="29" fillId="0" borderId="18" xfId="41" applyNumberFormat="1" applyFont="1" applyBorder="1" applyAlignment="1">
      <alignment horizontal="center"/>
    </xf>
    <xf numFmtId="0" fontId="0" fillId="0" borderId="72" xfId="0" applyBorder="1" applyAlignment="1"/>
    <xf numFmtId="169" fontId="0" fillId="0" borderId="0" xfId="0" applyNumberFormat="1" applyAlignment="1"/>
    <xf numFmtId="0" fontId="54" fillId="0" borderId="0" xfId="0" applyFont="1" applyBorder="1" applyAlignment="1">
      <alignment horizontal="centerContinuous"/>
    </xf>
    <xf numFmtId="0" fontId="17" fillId="0" borderId="0" xfId="0" applyFont="1" applyAlignment="1">
      <alignment horizontal="center"/>
    </xf>
    <xf numFmtId="0" fontId="81" fillId="0" borderId="0" xfId="0" applyFont="1" applyAlignment="1"/>
    <xf numFmtId="0" fontId="17" fillId="0" borderId="41" xfId="0" applyFont="1" applyFill="1" applyBorder="1" applyAlignment="1"/>
    <xf numFmtId="197" fontId="29" fillId="25" borderId="56" xfId="0" applyNumberFormat="1" applyFont="1" applyFill="1" applyBorder="1" applyAlignment="1">
      <alignment vertical="center"/>
    </xf>
    <xf numFmtId="0" fontId="30" fillId="0" borderId="41" xfId="0" applyFont="1" applyFill="1" applyBorder="1" applyAlignment="1">
      <alignment horizontal="centerContinuous"/>
    </xf>
    <xf numFmtId="0" fontId="30" fillId="0" borderId="50" xfId="0" applyFont="1" applyFill="1" applyBorder="1" applyAlignment="1">
      <alignment horizontal="centerContinuous"/>
    </xf>
    <xf numFmtId="0" fontId="52" fillId="0" borderId="0" xfId="0" applyFont="1" applyBorder="1" applyAlignment="1">
      <alignment horizontal="left"/>
    </xf>
    <xf numFmtId="0" fontId="7" fillId="0" borderId="11" xfId="0" applyFont="1" applyBorder="1" applyAlignment="1">
      <alignment horizontal="center" shrinkToFit="1"/>
    </xf>
    <xf numFmtId="0" fontId="7" fillId="0" borderId="11" xfId="0" quotePrefix="1" applyFont="1" applyBorder="1" applyAlignment="1">
      <alignment horizontal="center" shrinkToFit="1"/>
    </xf>
    <xf numFmtId="0" fontId="0" fillId="0" borderId="0" xfId="0" applyAlignment="1">
      <alignment shrinkToFit="1"/>
    </xf>
    <xf numFmtId="178" fontId="29" fillId="0" borderId="11" xfId="0" applyNumberFormat="1" applyFont="1" applyBorder="1" applyAlignment="1">
      <alignment horizontal="right" shrinkToFit="1"/>
    </xf>
    <xf numFmtId="170" fontId="52" fillId="0" borderId="0" xfId="0" applyNumberFormat="1" applyFont="1" applyFill="1" applyBorder="1" applyAlignment="1">
      <alignment horizontal="left"/>
    </xf>
    <xf numFmtId="0" fontId="30" fillId="0" borderId="0" xfId="0" applyFont="1"/>
    <xf numFmtId="170" fontId="29" fillId="0" borderId="0" xfId="0" applyNumberFormat="1" applyFont="1" applyFill="1" applyBorder="1" applyAlignment="1">
      <alignment horizontal="left"/>
    </xf>
    <xf numFmtId="0" fontId="82" fillId="0" borderId="0" xfId="0" applyFont="1" applyAlignment="1"/>
    <xf numFmtId="0" fontId="33" fillId="0" borderId="0" xfId="0" applyFont="1" applyFill="1" applyBorder="1" applyAlignment="1">
      <alignment horizontal="centerContinuous"/>
    </xf>
    <xf numFmtId="0" fontId="10" fillId="0" borderId="0" xfId="0" applyFont="1" applyFill="1" applyBorder="1" applyAlignment="1">
      <alignment horizontal="centerContinuous"/>
    </xf>
    <xf numFmtId="0" fontId="83" fillId="0" borderId="0" xfId="0" applyFont="1" applyBorder="1" applyAlignment="1">
      <alignment horizontal="left"/>
    </xf>
    <xf numFmtId="178" fontId="29" fillId="0" borderId="11" xfId="0" applyNumberFormat="1" applyFont="1" applyBorder="1" applyAlignment="1"/>
    <xf numFmtId="0" fontId="71" fillId="0" borderId="0" xfId="0" applyFont="1"/>
    <xf numFmtId="0" fontId="52" fillId="0" borderId="0" xfId="0" applyFont="1"/>
    <xf numFmtId="2" fontId="29" fillId="0" borderId="11" xfId="0" applyNumberFormat="1" applyFont="1" applyFill="1" applyBorder="1" applyAlignment="1">
      <alignment horizontal="center"/>
    </xf>
    <xf numFmtId="0" fontId="15" fillId="0" borderId="0" xfId="0" applyFont="1" applyAlignment="1"/>
    <xf numFmtId="0" fontId="84" fillId="0" borderId="0" xfId="0" applyFont="1"/>
    <xf numFmtId="0" fontId="0" fillId="0" borderId="32" xfId="0" applyFill="1" applyBorder="1" applyAlignment="1"/>
    <xf numFmtId="2" fontId="29" fillId="0" borderId="13" xfId="0" applyNumberFormat="1" applyFont="1" applyBorder="1" applyAlignment="1"/>
    <xf numFmtId="0" fontId="52" fillId="0" borderId="0" xfId="0" applyFont="1" applyBorder="1" applyAlignment="1"/>
    <xf numFmtId="170" fontId="16" fillId="0" borderId="0" xfId="0" applyNumberFormat="1" applyFont="1" applyFill="1" applyBorder="1" applyAlignment="1">
      <alignment horizontal="left"/>
    </xf>
    <xf numFmtId="0" fontId="83" fillId="0" borderId="0" xfId="0" applyFont="1" applyBorder="1" applyAlignment="1">
      <alignment horizontal="center"/>
    </xf>
    <xf numFmtId="0" fontId="11" fillId="0" borderId="0" xfId="0" applyFont="1" applyBorder="1" applyAlignment="1">
      <alignment horizontal="center"/>
    </xf>
    <xf numFmtId="2" fontId="29" fillId="27" borderId="11" xfId="0" applyNumberFormat="1" applyFont="1" applyFill="1" applyBorder="1" applyAlignment="1"/>
    <xf numFmtId="0" fontId="14" fillId="0" borderId="0" xfId="0" applyFont="1"/>
    <xf numFmtId="0" fontId="14" fillId="0" borderId="0" xfId="0" applyFont="1" applyBorder="1" applyAlignment="1">
      <alignment horizontal="center"/>
    </xf>
    <xf numFmtId="0" fontId="85" fillId="0" borderId="0" xfId="0" applyFont="1"/>
    <xf numFmtId="0" fontId="8" fillId="0" borderId="0" xfId="0" applyFont="1" applyBorder="1" applyAlignment="1">
      <alignment horizontal="center"/>
    </xf>
    <xf numFmtId="0" fontId="83" fillId="0" borderId="0" xfId="0" quotePrefix="1" applyFont="1" applyAlignment="1">
      <alignment horizontal="center"/>
    </xf>
    <xf numFmtId="169" fontId="29" fillId="0" borderId="11" xfId="0" applyNumberFormat="1" applyFont="1" applyBorder="1" applyAlignment="1">
      <alignment horizontal="center"/>
    </xf>
    <xf numFmtId="0" fontId="52" fillId="0" borderId="0" xfId="0" quotePrefix="1" applyFont="1" applyAlignment="1">
      <alignment horizontal="center"/>
    </xf>
    <xf numFmtId="2" fontId="29" fillId="0" borderId="11" xfId="0" applyNumberFormat="1" applyFont="1" applyBorder="1" applyAlignment="1">
      <alignment horizontal="center"/>
    </xf>
    <xf numFmtId="2" fontId="29" fillId="0" borderId="0" xfId="0" applyNumberFormat="1" applyFont="1" applyBorder="1" applyAlignment="1">
      <alignment horizontal="center"/>
    </xf>
    <xf numFmtId="0" fontId="16" fillId="30" borderId="47" xfId="0" applyFont="1" applyFill="1" applyBorder="1" applyAlignment="1">
      <alignment horizontal="centerContinuous"/>
    </xf>
    <xf numFmtId="0" fontId="42" fillId="0" borderId="0" xfId="0" applyFont="1" applyFill="1" applyBorder="1" applyAlignment="1"/>
    <xf numFmtId="0" fontId="42" fillId="0" borderId="0" xfId="0" applyFont="1" applyFill="1" applyBorder="1" applyAlignment="1">
      <alignment horizontal="center"/>
    </xf>
    <xf numFmtId="169" fontId="42" fillId="0" borderId="0" xfId="0" applyNumberFormat="1" applyFont="1" applyFill="1" applyBorder="1" applyAlignment="1">
      <alignment horizontal="center"/>
    </xf>
    <xf numFmtId="169" fontId="42" fillId="0" borderId="0" xfId="0" applyNumberFormat="1" applyFont="1" applyFill="1" applyBorder="1" applyAlignment="1"/>
    <xf numFmtId="0" fontId="88" fillId="0" borderId="0" xfId="0" applyFont="1" applyFill="1"/>
    <xf numFmtId="0" fontId="29" fillId="0" borderId="49" xfId="51" applyFont="1" applyBorder="1" applyAlignment="1"/>
    <xf numFmtId="167" fontId="29" fillId="0" borderId="20" xfId="0" applyNumberFormat="1" applyFont="1" applyFill="1" applyBorder="1" applyAlignment="1"/>
    <xf numFmtId="179" fontId="29" fillId="0" borderId="20" xfId="0" applyNumberFormat="1" applyFont="1" applyFill="1" applyBorder="1" applyAlignment="1"/>
    <xf numFmtId="167" fontId="29" fillId="0" borderId="20" xfId="41" applyNumberFormat="1" applyFont="1" applyBorder="1" applyAlignment="1"/>
    <xf numFmtId="0" fontId="66" fillId="0" borderId="0" xfId="0" applyFont="1" applyAlignment="1">
      <alignment horizontal="center"/>
    </xf>
    <xf numFmtId="169" fontId="16" fillId="0" borderId="26" xfId="0" applyNumberFormat="1" applyFont="1" applyFill="1" applyBorder="1" applyAlignment="1"/>
    <xf numFmtId="169" fontId="16" fillId="0" borderId="65" xfId="0" applyNumberFormat="1" applyFont="1" applyFill="1" applyBorder="1" applyAlignment="1"/>
    <xf numFmtId="169" fontId="16" fillId="0" borderId="17" xfId="0" applyNumberFormat="1" applyFont="1" applyFill="1" applyBorder="1" applyAlignment="1"/>
    <xf numFmtId="169" fontId="16" fillId="0" borderId="18" xfId="0" applyNumberFormat="1" applyFont="1" applyFill="1" applyBorder="1" applyAlignment="1"/>
    <xf numFmtId="169" fontId="42" fillId="0" borderId="17" xfId="0" applyNumberFormat="1" applyFont="1" applyFill="1" applyBorder="1" applyAlignment="1"/>
    <xf numFmtId="169" fontId="42" fillId="0" borderId="18" xfId="0" applyNumberFormat="1" applyFont="1" applyFill="1" applyBorder="1" applyAlignment="1"/>
    <xf numFmtId="169" fontId="16" fillId="0" borderId="17" xfId="0" applyNumberFormat="1" applyFont="1" applyFill="1" applyBorder="1" applyAlignment="1">
      <alignment horizontal="right"/>
    </xf>
    <xf numFmtId="169" fontId="16" fillId="0" borderId="25" xfId="0" applyNumberFormat="1" applyFont="1" applyFill="1" applyBorder="1" applyAlignment="1"/>
    <xf numFmtId="169" fontId="16" fillId="0" borderId="60" xfId="0" applyNumberFormat="1" applyFont="1" applyFill="1" applyBorder="1" applyAlignment="1"/>
    <xf numFmtId="169" fontId="16" fillId="0" borderId="15" xfId="0" applyNumberFormat="1" applyFont="1" applyFill="1" applyBorder="1" applyAlignment="1"/>
    <xf numFmtId="169" fontId="16" fillId="0" borderId="39" xfId="0" applyNumberFormat="1" applyFont="1" applyFill="1" applyBorder="1" applyAlignment="1"/>
    <xf numFmtId="2" fontId="16" fillId="0" borderId="17" xfId="0" applyNumberFormat="1" applyFont="1" applyFill="1" applyBorder="1" applyAlignment="1"/>
    <xf numFmtId="2" fontId="16" fillId="0" borderId="18" xfId="0" applyNumberFormat="1" applyFont="1" applyFill="1" applyBorder="1" applyAlignment="1"/>
    <xf numFmtId="0" fontId="29" fillId="0" borderId="17" xfId="0" applyFont="1" applyFill="1" applyBorder="1" applyAlignment="1">
      <alignment horizontal="center"/>
    </xf>
    <xf numFmtId="169" fontId="29" fillId="0" borderId="17" xfId="0" applyNumberFormat="1" applyFont="1" applyFill="1" applyBorder="1" applyAlignment="1"/>
    <xf numFmtId="169" fontId="29" fillId="0" borderId="18" xfId="0" applyNumberFormat="1" applyFont="1" applyFill="1" applyBorder="1" applyAlignment="1"/>
    <xf numFmtId="169" fontId="16" fillId="0" borderId="17" xfId="0" applyNumberFormat="1" applyFont="1" applyFill="1" applyBorder="1" applyAlignment="1">
      <alignment horizontal="center"/>
    </xf>
    <xf numFmtId="169" fontId="42" fillId="0" borderId="25" xfId="0" applyNumberFormat="1" applyFont="1" applyFill="1" applyBorder="1" applyAlignment="1"/>
    <xf numFmtId="0" fontId="16" fillId="0" borderId="26" xfId="0" applyFont="1" applyFill="1" applyBorder="1" applyAlignment="1"/>
    <xf numFmtId="169" fontId="0" fillId="0" borderId="15" xfId="0" applyNumberFormat="1" applyFill="1" applyBorder="1"/>
    <xf numFmtId="169" fontId="51" fillId="0" borderId="17" xfId="0" applyNumberFormat="1" applyFont="1" applyFill="1" applyBorder="1"/>
    <xf numFmtId="169" fontId="51" fillId="0" borderId="15" xfId="0" applyNumberFormat="1" applyFont="1" applyFill="1" applyBorder="1"/>
    <xf numFmtId="169" fontId="51" fillId="0" borderId="25" xfId="0" applyNumberFormat="1" applyFont="1" applyFill="1" applyBorder="1"/>
    <xf numFmtId="169" fontId="29" fillId="0" borderId="25" xfId="0" applyNumberFormat="1" applyFont="1" applyFill="1" applyBorder="1" applyAlignment="1"/>
    <xf numFmtId="0" fontId="42" fillId="0" borderId="0" xfId="0" applyFont="1" applyBorder="1" applyAlignment="1"/>
    <xf numFmtId="165" fontId="29" fillId="0" borderId="19" xfId="50" applyNumberFormat="1" applyFont="1" applyBorder="1" applyAlignment="1">
      <alignment horizontal="center"/>
    </xf>
    <xf numFmtId="196" fontId="29" fillId="0" borderId="18" xfId="0" applyNumberFormat="1" applyFont="1" applyBorder="1" applyAlignment="1">
      <alignment horizontal="right"/>
    </xf>
    <xf numFmtId="171" fontId="29" fillId="0" borderId="56" xfId="0" applyNumberFormat="1" applyFont="1" applyBorder="1" applyAlignment="1"/>
    <xf numFmtId="0" fontId="7" fillId="32" borderId="33" xfId="0" applyFont="1" applyFill="1" applyBorder="1" applyAlignment="1"/>
    <xf numFmtId="167" fontId="7" fillId="32" borderId="15" xfId="0" applyNumberFormat="1" applyFont="1" applyFill="1" applyBorder="1" applyAlignment="1">
      <alignment horizontal="right"/>
    </xf>
    <xf numFmtId="0" fontId="16" fillId="0" borderId="77" xfId="0" applyFont="1" applyBorder="1" applyAlignment="1">
      <alignment horizontal="center"/>
    </xf>
    <xf numFmtId="0" fontId="16" fillId="0" borderId="12" xfId="0" applyFont="1" applyBorder="1" applyAlignment="1">
      <alignment horizontal="center"/>
    </xf>
    <xf numFmtId="177" fontId="29" fillId="27" borderId="18" xfId="0" applyNumberFormat="1" applyFont="1" applyFill="1" applyBorder="1" applyAlignment="1">
      <alignment horizontal="center"/>
    </xf>
    <xf numFmtId="2" fontId="29" fillId="0" borderId="17" xfId="0" applyNumberFormat="1" applyFont="1" applyBorder="1" applyAlignment="1">
      <alignment horizontal="center"/>
    </xf>
    <xf numFmtId="169" fontId="29" fillId="0" borderId="17" xfId="0" applyNumberFormat="1" applyFont="1" applyBorder="1" applyAlignment="1">
      <alignment horizontal="center"/>
    </xf>
    <xf numFmtId="169" fontId="29" fillId="0" borderId="18" xfId="0" applyNumberFormat="1" applyFont="1" applyBorder="1" applyAlignment="1">
      <alignment horizontal="center"/>
    </xf>
    <xf numFmtId="2" fontId="29" fillId="0" borderId="18" xfId="0" applyNumberFormat="1" applyFont="1" applyBorder="1" applyAlignment="1">
      <alignment horizontal="center"/>
    </xf>
    <xf numFmtId="177" fontId="29" fillId="27" borderId="23" xfId="0" applyNumberFormat="1" applyFont="1" applyFill="1" applyBorder="1" applyAlignment="1">
      <alignment horizontal="center"/>
    </xf>
    <xf numFmtId="195" fontId="29" fillId="27" borderId="23" xfId="0" applyNumberFormat="1" applyFont="1" applyFill="1" applyBorder="1" applyAlignment="1">
      <alignment horizontal="center"/>
    </xf>
    <xf numFmtId="177" fontId="29" fillId="27" borderId="44" xfId="0" applyNumberFormat="1" applyFont="1" applyFill="1" applyBorder="1" applyAlignment="1">
      <alignment horizontal="center"/>
    </xf>
    <xf numFmtId="2" fontId="16" fillId="0" borderId="17" xfId="0" applyNumberFormat="1" applyFont="1" applyBorder="1" applyAlignment="1">
      <alignment horizontal="center"/>
    </xf>
    <xf numFmtId="2" fontId="16" fillId="0" borderId="18" xfId="0" applyNumberFormat="1" applyFont="1" applyBorder="1" applyAlignment="1">
      <alignment horizontal="center"/>
    </xf>
    <xf numFmtId="0" fontId="91" fillId="0" borderId="0" xfId="0" applyFont="1"/>
    <xf numFmtId="169" fontId="16" fillId="0" borderId="17" xfId="0" applyNumberFormat="1" applyFont="1" applyBorder="1" applyAlignment="1">
      <alignment horizontal="center"/>
    </xf>
    <xf numFmtId="169" fontId="16" fillId="0" borderId="18" xfId="0" applyNumberFormat="1" applyFont="1" applyBorder="1" applyAlignment="1">
      <alignment horizontal="center"/>
    </xf>
    <xf numFmtId="2" fontId="29" fillId="0" borderId="70" xfId="0" applyNumberFormat="1" applyFont="1" applyBorder="1" applyAlignment="1">
      <alignment horizontal="center"/>
    </xf>
    <xf numFmtId="178" fontId="29" fillId="0" borderId="18" xfId="0" applyNumberFormat="1" applyFont="1" applyBorder="1" applyAlignment="1">
      <alignment horizontal="center"/>
    </xf>
    <xf numFmtId="178" fontId="16" fillId="0" borderId="60" xfId="0" applyNumberFormat="1" applyFont="1" applyBorder="1" applyAlignment="1">
      <alignment horizontal="center"/>
    </xf>
    <xf numFmtId="169" fontId="29" fillId="0" borderId="70" xfId="0" applyNumberFormat="1" applyFont="1" applyBorder="1" applyAlignment="1">
      <alignment horizontal="center"/>
    </xf>
    <xf numFmtId="169" fontId="16" fillId="0" borderId="70" xfId="0" applyNumberFormat="1" applyFont="1" applyBorder="1" applyAlignment="1">
      <alignment horizontal="center"/>
    </xf>
    <xf numFmtId="2" fontId="29" fillId="0" borderId="58" xfId="0" applyNumberFormat="1" applyFont="1" applyBorder="1" applyAlignment="1">
      <alignment horizontal="center"/>
    </xf>
    <xf numFmtId="178" fontId="16" fillId="0" borderId="64" xfId="0" applyNumberFormat="1" applyFont="1" applyBorder="1" applyAlignment="1">
      <alignment horizontal="center"/>
    </xf>
    <xf numFmtId="2" fontId="16" fillId="0" borderId="36" xfId="0" applyNumberFormat="1" applyFont="1" applyBorder="1" applyAlignment="1">
      <alignment horizontal="center"/>
    </xf>
    <xf numFmtId="2" fontId="16" fillId="0" borderId="40" xfId="0" applyNumberFormat="1" applyFont="1" applyBorder="1" applyAlignment="1">
      <alignment horizontal="center"/>
    </xf>
    <xf numFmtId="2" fontId="16" fillId="0" borderId="70" xfId="0" applyNumberFormat="1" applyFont="1" applyBorder="1" applyAlignment="1">
      <alignment horizontal="center"/>
    </xf>
    <xf numFmtId="178" fontId="29" fillId="27" borderId="18" xfId="0" applyNumberFormat="1" applyFont="1" applyFill="1" applyBorder="1" applyAlignment="1">
      <alignment horizontal="center"/>
    </xf>
    <xf numFmtId="0" fontId="29" fillId="27" borderId="18" xfId="0" applyFont="1" applyFill="1" applyBorder="1" applyAlignment="1">
      <alignment horizontal="center"/>
    </xf>
    <xf numFmtId="195" fontId="29" fillId="27" borderId="18" xfId="0" applyNumberFormat="1" applyFont="1" applyFill="1" applyBorder="1" applyAlignment="1">
      <alignment horizontal="center"/>
    </xf>
    <xf numFmtId="2" fontId="29" fillId="27" borderId="18" xfId="0" applyNumberFormat="1" applyFont="1" applyFill="1" applyBorder="1" applyAlignment="1">
      <alignment horizontal="center"/>
    </xf>
    <xf numFmtId="2" fontId="16" fillId="0" borderId="67" xfId="0" applyNumberFormat="1" applyFont="1" applyBorder="1" applyAlignment="1">
      <alignment horizontal="center"/>
    </xf>
    <xf numFmtId="177" fontId="29" fillId="27" borderId="82" xfId="0" applyNumberFormat="1" applyFont="1" applyFill="1" applyBorder="1" applyAlignment="1">
      <alignment horizontal="center"/>
    </xf>
    <xf numFmtId="177" fontId="29" fillId="27" borderId="83" xfId="0" applyNumberFormat="1" applyFont="1" applyFill="1" applyBorder="1" applyAlignment="1">
      <alignment horizontal="center"/>
    </xf>
    <xf numFmtId="177" fontId="29" fillId="27" borderId="83" xfId="0" applyNumberFormat="1" applyFont="1" applyFill="1" applyBorder="1" applyAlignment="1"/>
    <xf numFmtId="195" fontId="29" fillId="27" borderId="44" xfId="0" applyNumberFormat="1" applyFont="1" applyFill="1" applyBorder="1" applyAlignment="1">
      <alignment horizontal="center"/>
    </xf>
    <xf numFmtId="0" fontId="16" fillId="0" borderId="13" xfId="0" quotePrefix="1" applyFont="1" applyBorder="1" applyAlignment="1">
      <alignment horizontal="center"/>
    </xf>
    <xf numFmtId="0" fontId="16" fillId="0" borderId="11" xfId="0" applyFont="1" applyBorder="1" applyAlignment="1">
      <alignment horizontal="center" wrapText="1"/>
    </xf>
    <xf numFmtId="195" fontId="16" fillId="27" borderId="40" xfId="0" applyNumberFormat="1" applyFont="1" applyFill="1" applyBorder="1" applyAlignment="1">
      <alignment horizontal="center"/>
    </xf>
    <xf numFmtId="3" fontId="29" fillId="27" borderId="23" xfId="41" applyNumberFormat="1" applyFont="1" applyFill="1" applyBorder="1" applyAlignment="1">
      <alignment horizontal="center"/>
    </xf>
    <xf numFmtId="3" fontId="16" fillId="27" borderId="25" xfId="41" applyNumberFormat="1" applyFont="1" applyFill="1" applyBorder="1" applyAlignment="1">
      <alignment horizontal="center"/>
    </xf>
    <xf numFmtId="3" fontId="16" fillId="0" borderId="25" xfId="41" applyNumberFormat="1" applyFont="1" applyBorder="1" applyAlignment="1">
      <alignment horizontal="center"/>
    </xf>
    <xf numFmtId="0" fontId="16" fillId="0" borderId="80" xfId="0" applyFont="1" applyBorder="1" applyAlignment="1"/>
    <xf numFmtId="0" fontId="29" fillId="0" borderId="80" xfId="0" applyFont="1" applyBorder="1" applyAlignment="1">
      <alignment horizontal="center"/>
    </xf>
    <xf numFmtId="2" fontId="16" fillId="0" borderId="3" xfId="0" applyNumberFormat="1" applyFont="1" applyBorder="1" applyAlignment="1">
      <alignment horizontal="center"/>
    </xf>
    <xf numFmtId="197" fontId="16" fillId="31" borderId="52" xfId="0" applyNumberFormat="1" applyFont="1" applyFill="1" applyBorder="1" applyAlignment="1"/>
    <xf numFmtId="197" fontId="16" fillId="32" borderId="16" xfId="0" applyNumberFormat="1" applyFont="1" applyFill="1" applyBorder="1" applyAlignment="1"/>
    <xf numFmtId="197" fontId="29" fillId="25" borderId="16" xfId="0" applyNumberFormat="1" applyFont="1" applyFill="1" applyBorder="1" applyAlignment="1"/>
    <xf numFmtId="197" fontId="29" fillId="27" borderId="16" xfId="0" applyNumberFormat="1" applyFont="1" applyFill="1" applyBorder="1" applyAlignment="1"/>
    <xf numFmtId="191" fontId="29" fillId="27" borderId="16" xfId="0" applyNumberFormat="1" applyFont="1" applyFill="1" applyBorder="1" applyAlignment="1"/>
    <xf numFmtId="197" fontId="16" fillId="32" borderId="17" xfId="0" applyNumberFormat="1" applyFont="1" applyFill="1" applyBorder="1" applyAlignment="1"/>
    <xf numFmtId="197" fontId="29" fillId="27" borderId="17" xfId="0" applyNumberFormat="1" applyFont="1" applyFill="1" applyBorder="1" applyAlignment="1"/>
    <xf numFmtId="197" fontId="29" fillId="27" borderId="25" xfId="0" applyNumberFormat="1" applyFont="1" applyFill="1" applyBorder="1" applyAlignment="1"/>
    <xf numFmtId="196" fontId="29" fillId="0" borderId="26" xfId="54" applyNumberFormat="1" applyFont="1" applyBorder="1" applyAlignment="1">
      <alignment horizontal="right"/>
    </xf>
    <xf numFmtId="196" fontId="29" fillId="0" borderId="17" xfId="54" applyNumberFormat="1" applyFont="1" applyBorder="1" applyAlignment="1">
      <alignment horizontal="right"/>
    </xf>
    <xf numFmtId="0" fontId="29" fillId="0" borderId="48" xfId="0" applyFont="1" applyBorder="1" applyAlignment="1"/>
    <xf numFmtId="0" fontId="7" fillId="25" borderId="32" xfId="0" applyFont="1" applyFill="1" applyBorder="1" applyAlignment="1">
      <alignment vertical="center"/>
    </xf>
    <xf numFmtId="3" fontId="16" fillId="38" borderId="57" xfId="0" applyNumberFormat="1" applyFont="1" applyFill="1" applyBorder="1" applyAlignment="1">
      <alignment horizontal="center"/>
    </xf>
    <xf numFmtId="3" fontId="16" fillId="30" borderId="57" xfId="0" applyNumberFormat="1" applyFont="1" applyFill="1" applyBorder="1" applyAlignment="1">
      <alignment horizontal="center"/>
    </xf>
    <xf numFmtId="3" fontId="29" fillId="0" borderId="57" xfId="0" applyNumberFormat="1" applyFont="1" applyFill="1" applyBorder="1" applyAlignment="1">
      <alignment horizontal="center"/>
    </xf>
    <xf numFmtId="3" fontId="16" fillId="30" borderId="67" xfId="0" applyNumberFormat="1" applyFont="1" applyFill="1" applyBorder="1" applyAlignment="1">
      <alignment horizontal="center"/>
    </xf>
    <xf numFmtId="172" fontId="29" fillId="0" borderId="48" xfId="0" applyNumberFormat="1" applyFont="1" applyFill="1" applyBorder="1" applyAlignment="1">
      <alignment horizontal="center"/>
    </xf>
    <xf numFmtId="165" fontId="16" fillId="0" borderId="52" xfId="0" applyNumberFormat="1" applyFont="1" applyFill="1" applyBorder="1" applyAlignment="1">
      <alignment horizontal="right"/>
    </xf>
    <xf numFmtId="2" fontId="29" fillId="27" borderId="84" xfId="0" applyNumberFormat="1" applyFont="1" applyFill="1" applyBorder="1" applyAlignment="1">
      <alignment horizontal="center"/>
    </xf>
    <xf numFmtId="2" fontId="29" fillId="27" borderId="80" xfId="0" applyNumberFormat="1" applyFont="1" applyFill="1" applyBorder="1" applyAlignment="1">
      <alignment horizontal="center"/>
    </xf>
    <xf numFmtId="2" fontId="14" fillId="0" borderId="0" xfId="0" applyNumberFormat="1" applyFont="1" applyAlignment="1"/>
    <xf numFmtId="2" fontId="17" fillId="0" borderId="0" xfId="0" applyNumberFormat="1" applyFont="1" applyAlignment="1"/>
    <xf numFmtId="2" fontId="12" fillId="0" borderId="0" xfId="0" applyNumberFormat="1" applyFont="1" applyAlignment="1"/>
    <xf numFmtId="0" fontId="16" fillId="0" borderId="51" xfId="54" applyFont="1" applyBorder="1" applyAlignment="1">
      <alignment horizontal="center"/>
    </xf>
    <xf numFmtId="0" fontId="0" fillId="0" borderId="68" xfId="0" applyBorder="1" applyAlignment="1"/>
    <xf numFmtId="0" fontId="12" fillId="0" borderId="59" xfId="0" applyFont="1" applyBorder="1" applyAlignment="1"/>
    <xf numFmtId="0" fontId="29" fillId="0" borderId="17" xfId="0" applyFont="1" applyBorder="1" applyAlignment="1">
      <alignment horizontal="right"/>
    </xf>
    <xf numFmtId="0" fontId="29" fillId="27" borderId="17" xfId="0" applyFont="1" applyFill="1" applyBorder="1" applyAlignment="1">
      <alignment horizontal="right"/>
    </xf>
    <xf numFmtId="0" fontId="2" fillId="0" borderId="27" xfId="56" applyFont="1" applyFill="1" applyBorder="1" applyAlignment="1"/>
    <xf numFmtId="0" fontId="44" fillId="31" borderId="41" xfId="56" applyFill="1" applyBorder="1" applyAlignment="1">
      <alignment horizontal="centerContinuous"/>
    </xf>
    <xf numFmtId="0" fontId="44" fillId="31" borderId="47" xfId="56" applyFill="1" applyBorder="1" applyAlignment="1">
      <alignment horizontal="centerContinuous"/>
    </xf>
    <xf numFmtId="0" fontId="44" fillId="31" borderId="31" xfId="56" applyFill="1" applyBorder="1" applyAlignment="1">
      <alignment horizontal="centerContinuous"/>
    </xf>
    <xf numFmtId="0" fontId="44" fillId="27" borderId="47" xfId="56" applyFill="1" applyBorder="1" applyAlignment="1">
      <alignment horizontal="centerContinuous"/>
    </xf>
    <xf numFmtId="0" fontId="44" fillId="0" borderId="0" xfId="56"/>
    <xf numFmtId="0" fontId="44" fillId="31" borderId="0" xfId="56" applyFont="1" applyFill="1" applyBorder="1" applyAlignment="1">
      <alignment horizontal="centerContinuous"/>
    </xf>
    <xf numFmtId="0" fontId="44" fillId="31" borderId="49" xfId="56" applyFont="1" applyFill="1" applyBorder="1" applyAlignment="1">
      <alignment horizontal="centerContinuous"/>
    </xf>
    <xf numFmtId="0" fontId="2" fillId="0" borderId="3" xfId="56" applyFont="1" applyFill="1" applyBorder="1" applyAlignment="1"/>
    <xf numFmtId="0" fontId="44" fillId="31" borderId="50" xfId="56" applyFill="1" applyBorder="1" applyAlignment="1">
      <alignment horizontal="centerContinuous"/>
    </xf>
    <xf numFmtId="0" fontId="44" fillId="31" borderId="32" xfId="56" applyFill="1" applyBorder="1" applyAlignment="1">
      <alignment horizontal="centerContinuous"/>
    </xf>
    <xf numFmtId="0" fontId="44" fillId="31" borderId="30" xfId="56" applyFill="1" applyBorder="1" applyAlignment="1">
      <alignment horizontal="centerContinuous"/>
    </xf>
    <xf numFmtId="0" fontId="44" fillId="27" borderId="32" xfId="56" applyFill="1" applyBorder="1" applyAlignment="1">
      <alignment horizontal="centerContinuous"/>
    </xf>
    <xf numFmtId="0" fontId="44" fillId="0" borderId="47" xfId="56" applyBorder="1" applyAlignment="1"/>
    <xf numFmtId="0" fontId="44" fillId="0" borderId="0" xfId="56" applyAlignment="1"/>
    <xf numFmtId="0" fontId="44" fillId="0" borderId="11" xfId="56" applyBorder="1"/>
    <xf numFmtId="0" fontId="61" fillId="0" borderId="11" xfId="56" applyFont="1" applyBorder="1" applyAlignment="1">
      <alignment horizontal="center" vertical="center" wrapText="1"/>
    </xf>
    <xf numFmtId="0" fontId="44" fillId="0" borderId="27" xfId="56" applyBorder="1"/>
    <xf numFmtId="0" fontId="44" fillId="0" borderId="27" xfId="56" applyBorder="1" applyAlignment="1">
      <alignment horizontal="center" vertical="center"/>
    </xf>
    <xf numFmtId="0" fontId="44" fillId="0" borderId="53" xfId="56" applyBorder="1"/>
    <xf numFmtId="0" fontId="44" fillId="0" borderId="53" xfId="56" applyBorder="1" applyAlignment="1">
      <alignment horizontal="center" vertical="center"/>
    </xf>
    <xf numFmtId="0" fontId="44" fillId="0" borderId="3" xfId="56" applyBorder="1"/>
    <xf numFmtId="0" fontId="44" fillId="0" borderId="85" xfId="56" applyBorder="1" applyAlignment="1">
      <alignment horizontal="center" vertical="center"/>
    </xf>
    <xf numFmtId="3" fontId="44" fillId="0" borderId="85" xfId="56" applyNumberFormat="1" applyBorder="1" applyAlignment="1">
      <alignment horizontal="center" vertical="center"/>
    </xf>
    <xf numFmtId="0" fontId="44" fillId="0" borderId="3" xfId="56" applyBorder="1" applyAlignment="1">
      <alignment horizontal="center" vertical="center"/>
    </xf>
    <xf numFmtId="3" fontId="44" fillId="0" borderId="0" xfId="56" applyNumberFormat="1"/>
    <xf numFmtId="0" fontId="12" fillId="35" borderId="47" xfId="0" applyFont="1" applyFill="1" applyBorder="1" applyAlignment="1">
      <alignment horizontal="left"/>
    </xf>
    <xf numFmtId="0" fontId="12" fillId="0" borderId="47" xfId="0" applyFont="1" applyFill="1" applyBorder="1" applyAlignment="1">
      <alignment horizontal="centerContinuous"/>
    </xf>
    <xf numFmtId="0" fontId="12" fillId="0" borderId="31" xfId="0" applyFont="1" applyFill="1" applyBorder="1" applyAlignment="1">
      <alignment horizontal="centerContinuous"/>
    </xf>
    <xf numFmtId="0" fontId="12" fillId="35" borderId="0" xfId="0" applyFont="1" applyFill="1" applyBorder="1" applyAlignment="1">
      <alignment horizontal="left"/>
    </xf>
    <xf numFmtId="0" fontId="12" fillId="35" borderId="32" xfId="0" applyFont="1" applyFill="1" applyBorder="1" applyAlignment="1">
      <alignment horizontal="left"/>
    </xf>
    <xf numFmtId="0" fontId="12" fillId="0" borderId="32" xfId="0" applyFont="1" applyFill="1" applyBorder="1" applyAlignment="1">
      <alignment horizontal="centerContinuous"/>
    </xf>
    <xf numFmtId="0" fontId="52" fillId="0" borderId="32" xfId="0" applyFont="1" applyBorder="1" applyAlignment="1">
      <alignment horizontal="centerContinuous"/>
    </xf>
    <xf numFmtId="166" fontId="16" fillId="35" borderId="36" xfId="0" applyNumberFormat="1" applyFont="1" applyFill="1" applyBorder="1" applyAlignment="1"/>
    <xf numFmtId="0" fontId="5" fillId="31" borderId="0" xfId="55" applyFont="1" applyFill="1" applyAlignment="1">
      <alignment horizontal="right"/>
    </xf>
    <xf numFmtId="169" fontId="51" fillId="0" borderId="36" xfId="0" applyNumberFormat="1" applyFont="1" applyFill="1" applyBorder="1"/>
    <xf numFmtId="0" fontId="68" fillId="35" borderId="0" xfId="0" applyFont="1" applyFill="1" applyBorder="1" applyAlignment="1">
      <alignment horizontal="centerContinuous"/>
    </xf>
    <xf numFmtId="0" fontId="68" fillId="35" borderId="49" xfId="0" applyFont="1" applyFill="1" applyBorder="1" applyAlignment="1">
      <alignment horizontal="centerContinuous"/>
    </xf>
    <xf numFmtId="177" fontId="29" fillId="27" borderId="58" xfId="0" applyNumberFormat="1" applyFont="1" applyFill="1" applyBorder="1" applyAlignment="1">
      <alignment horizontal="center"/>
    </xf>
    <xf numFmtId="3" fontId="29" fillId="27" borderId="17" xfId="41" applyNumberFormat="1" applyFont="1" applyFill="1" applyBorder="1" applyAlignment="1">
      <alignment horizontal="center"/>
    </xf>
    <xf numFmtId="171" fontId="16" fillId="25" borderId="68" xfId="0" applyNumberFormat="1" applyFont="1" applyFill="1" applyBorder="1" applyAlignment="1">
      <alignment horizontal="right"/>
    </xf>
    <xf numFmtId="0" fontId="12" fillId="35" borderId="45" xfId="0" applyFont="1" applyFill="1" applyBorder="1" applyAlignment="1">
      <alignment vertical="center"/>
    </xf>
    <xf numFmtId="0" fontId="12" fillId="35" borderId="26" xfId="0" applyFont="1" applyFill="1" applyBorder="1" applyAlignment="1">
      <alignment vertical="center"/>
    </xf>
    <xf numFmtId="0" fontId="16" fillId="0" borderId="86" xfId="0" applyFont="1" applyBorder="1" applyAlignment="1">
      <alignment horizontal="center"/>
    </xf>
    <xf numFmtId="178" fontId="29" fillId="0" borderId="86" xfId="0" applyNumberFormat="1" applyFont="1" applyBorder="1" applyAlignment="1"/>
    <xf numFmtId="2" fontId="29" fillId="0" borderId="86" xfId="0" applyNumberFormat="1" applyFont="1" applyFill="1" applyBorder="1" applyAlignment="1">
      <alignment horizontal="center"/>
    </xf>
    <xf numFmtId="0" fontId="7" fillId="0" borderId="62" xfId="0" applyFont="1" applyBorder="1" applyAlignment="1">
      <alignment horizontal="center" shrinkToFit="1"/>
    </xf>
    <xf numFmtId="0" fontId="7" fillId="0" borderId="86" xfId="0" applyFont="1" applyBorder="1" applyAlignment="1">
      <alignment horizontal="center" shrinkToFit="1"/>
    </xf>
    <xf numFmtId="178" fontId="29" fillId="0" borderId="86" xfId="0" applyNumberFormat="1" applyFont="1" applyBorder="1" applyAlignment="1">
      <alignment horizontal="right" shrinkToFit="1"/>
    </xf>
    <xf numFmtId="2" fontId="29" fillId="0" borderId="86" xfId="0" applyNumberFormat="1" applyFont="1" applyBorder="1" applyAlignment="1"/>
    <xf numFmtId="2" fontId="29" fillId="27" borderId="86" xfId="0" applyNumberFormat="1" applyFont="1" applyFill="1" applyBorder="1" applyAlignment="1"/>
    <xf numFmtId="170" fontId="16" fillId="0" borderId="11" xfId="0" applyNumberFormat="1" applyFont="1" applyBorder="1" applyAlignment="1">
      <alignment horizontal="left"/>
    </xf>
    <xf numFmtId="170" fontId="16" fillId="0" borderId="11" xfId="0" applyNumberFormat="1" applyFont="1" applyBorder="1" applyAlignment="1">
      <alignment horizontal="left" wrapText="1"/>
    </xf>
    <xf numFmtId="169" fontId="16" fillId="35" borderId="67" xfId="0" applyNumberFormat="1" applyFont="1" applyFill="1" applyBorder="1" applyAlignment="1"/>
    <xf numFmtId="0" fontId="12" fillId="27" borderId="47" xfId="0" applyFont="1" applyFill="1" applyBorder="1" applyAlignment="1">
      <alignment horizontal="centerContinuous"/>
    </xf>
    <xf numFmtId="0" fontId="12" fillId="35" borderId="31" xfId="0" applyFont="1" applyFill="1" applyBorder="1" applyAlignment="1">
      <alignment horizontal="left"/>
    </xf>
    <xf numFmtId="0" fontId="12" fillId="35" borderId="49" xfId="0" applyFont="1" applyFill="1" applyBorder="1" applyAlignment="1">
      <alignment horizontal="left"/>
    </xf>
    <xf numFmtId="0" fontId="12" fillId="35" borderId="30" xfId="0" applyFont="1" applyFill="1" applyBorder="1" applyAlignment="1">
      <alignment horizontal="left"/>
    </xf>
    <xf numFmtId="0" fontId="56" fillId="35" borderId="41" xfId="0" applyFont="1" applyFill="1" applyBorder="1" applyAlignment="1">
      <alignment horizontal="centerContinuous"/>
    </xf>
    <xf numFmtId="0" fontId="53" fillId="35" borderId="47" xfId="0" applyFont="1" applyFill="1" applyBorder="1" applyAlignment="1">
      <alignment horizontal="centerContinuous"/>
    </xf>
    <xf numFmtId="0" fontId="12" fillId="35" borderId="50" xfId="0" applyFont="1" applyFill="1" applyBorder="1" applyAlignment="1"/>
    <xf numFmtId="0" fontId="0" fillId="35" borderId="32" xfId="0" applyFill="1" applyBorder="1" applyAlignment="1">
      <alignment horizontal="centerContinuous"/>
    </xf>
    <xf numFmtId="0" fontId="36" fillId="0" borderId="0" xfId="0" applyFont="1" applyAlignment="1">
      <alignment horizontal="centerContinuous"/>
    </xf>
    <xf numFmtId="0" fontId="14" fillId="0" borderId="62" xfId="0" applyFont="1" applyBorder="1" applyAlignment="1"/>
    <xf numFmtId="170" fontId="29" fillId="0" borderId="24" xfId="0" applyNumberFormat="1" applyFont="1" applyBorder="1" applyAlignment="1">
      <alignment horizontal="right"/>
    </xf>
    <xf numFmtId="170" fontId="29" fillId="0" borderId="20" xfId="0" applyNumberFormat="1" applyFont="1" applyBorder="1" applyAlignment="1">
      <alignment horizontal="right"/>
    </xf>
    <xf numFmtId="170" fontId="29" fillId="0" borderId="17" xfId="0" applyNumberFormat="1" applyFont="1" applyBorder="1" applyAlignment="1">
      <alignment horizontal="right"/>
    </xf>
    <xf numFmtId="170" fontId="29" fillId="0" borderId="18" xfId="0" applyNumberFormat="1" applyFont="1" applyBorder="1" applyAlignment="1">
      <alignment horizontal="right"/>
    </xf>
    <xf numFmtId="0" fontId="29" fillId="27" borderId="37" xfId="0" applyFont="1" applyFill="1" applyBorder="1" applyAlignment="1"/>
    <xf numFmtId="170" fontId="29" fillId="27" borderId="17" xfId="0" applyNumberFormat="1" applyFont="1" applyFill="1" applyBorder="1" applyAlignment="1"/>
    <xf numFmtId="170" fontId="29" fillId="27" borderId="20" xfId="0" applyNumberFormat="1" applyFont="1" applyFill="1" applyBorder="1" applyAlignment="1"/>
    <xf numFmtId="170" fontId="29" fillId="27" borderId="24" xfId="0" applyNumberFormat="1" applyFont="1" applyFill="1" applyBorder="1" applyAlignment="1"/>
    <xf numFmtId="170" fontId="29" fillId="27" borderId="24" xfId="0" applyNumberFormat="1" applyFont="1" applyFill="1" applyBorder="1" applyAlignment="1">
      <alignment horizontal="right"/>
    </xf>
    <xf numFmtId="170" fontId="29" fillId="27" borderId="16" xfId="0" applyNumberFormat="1" applyFont="1" applyFill="1" applyBorder="1" applyAlignment="1">
      <alignment horizontal="right"/>
    </xf>
    <xf numFmtId="0" fontId="16" fillId="35" borderId="37" xfId="0" applyFont="1" applyFill="1" applyBorder="1" applyAlignment="1"/>
    <xf numFmtId="170" fontId="16" fillId="35" borderId="17" xfId="0" applyNumberFormat="1" applyFont="1" applyFill="1" applyBorder="1" applyAlignment="1"/>
    <xf numFmtId="170" fontId="16" fillId="35" borderId="20" xfId="0" applyNumberFormat="1" applyFont="1" applyFill="1" applyBorder="1" applyAlignment="1"/>
    <xf numFmtId="170" fontId="16" fillId="35" borderId="18" xfId="0" applyNumberFormat="1" applyFont="1" applyFill="1" applyBorder="1" applyAlignment="1"/>
    <xf numFmtId="0" fontId="42" fillId="27" borderId="35" xfId="0" applyFont="1" applyFill="1" applyBorder="1" applyAlignment="1">
      <alignment wrapText="1"/>
    </xf>
    <xf numFmtId="0" fontId="42" fillId="27" borderId="38" xfId="0" applyFont="1" applyFill="1" applyBorder="1" applyAlignment="1">
      <alignment wrapText="1"/>
    </xf>
    <xf numFmtId="0" fontId="42" fillId="27" borderId="36" xfId="0" applyFont="1" applyFill="1" applyBorder="1" applyAlignment="1"/>
    <xf numFmtId="169" fontId="42" fillId="27" borderId="36" xfId="0" applyNumberFormat="1" applyFont="1" applyFill="1" applyBorder="1" applyAlignment="1"/>
    <xf numFmtId="169" fontId="42" fillId="27" borderId="61" xfId="0" applyNumberFormat="1" applyFont="1" applyFill="1" applyBorder="1" applyAlignment="1"/>
    <xf numFmtId="170" fontId="17" fillId="0" borderId="0" xfId="0" applyNumberFormat="1" applyFont="1" applyAlignment="1"/>
    <xf numFmtId="170" fontId="29" fillId="27" borderId="0" xfId="0" applyNumberFormat="1" applyFont="1" applyFill="1" applyBorder="1" applyAlignment="1"/>
    <xf numFmtId="170" fontId="29" fillId="0" borderId="0" xfId="0" applyNumberFormat="1" applyFont="1" applyAlignment="1"/>
    <xf numFmtId="175" fontId="16" fillId="0" borderId="0" xfId="0" applyNumberFormat="1" applyFont="1" applyAlignment="1"/>
    <xf numFmtId="169" fontId="12" fillId="0" borderId="0" xfId="0" applyNumberFormat="1" applyFont="1" applyAlignment="1"/>
    <xf numFmtId="0" fontId="48" fillId="0" borderId="0" xfId="52" applyFont="1" applyBorder="1" applyAlignment="1"/>
    <xf numFmtId="165" fontId="16" fillId="0" borderId="16" xfId="0" applyNumberFormat="1" applyFont="1" applyFill="1" applyBorder="1" applyAlignment="1">
      <alignment horizontal="right"/>
    </xf>
    <xf numFmtId="165" fontId="16" fillId="25" borderId="16" xfId="0" applyNumberFormat="1" applyFont="1" applyFill="1" applyBorder="1" applyAlignment="1">
      <alignment horizontal="right"/>
    </xf>
    <xf numFmtId="165" fontId="16" fillId="0" borderId="17" xfId="0" applyNumberFormat="1" applyFont="1" applyBorder="1" applyAlignment="1">
      <alignment horizontal="right"/>
    </xf>
    <xf numFmtId="165" fontId="16" fillId="0" borderId="25" xfId="0" applyNumberFormat="1" applyFont="1" applyBorder="1" applyAlignment="1">
      <alignment horizontal="right"/>
    </xf>
    <xf numFmtId="166" fontId="16" fillId="0" borderId="36" xfId="0" applyNumberFormat="1" applyFont="1" applyBorder="1" applyAlignment="1"/>
    <xf numFmtId="165" fontId="16" fillId="35" borderId="48" xfId="50" applyNumberFormat="1" applyFont="1" applyFill="1" applyBorder="1" applyAlignment="1">
      <alignment horizontal="right"/>
    </xf>
    <xf numFmtId="0" fontId="29" fillId="27" borderId="64" xfId="54" applyFont="1" applyFill="1" applyBorder="1" applyAlignment="1"/>
    <xf numFmtId="169" fontId="42" fillId="0" borderId="36" xfId="0" applyNumberFormat="1" applyFont="1" applyFill="1" applyBorder="1" applyAlignment="1"/>
    <xf numFmtId="169" fontId="42" fillId="0" borderId="40" xfId="0" applyNumberFormat="1" applyFont="1" applyFill="1" applyBorder="1" applyAlignment="1"/>
    <xf numFmtId="204" fontId="12" fillId="0" borderId="0" xfId="0" applyNumberFormat="1" applyFont="1" applyAlignment="1"/>
    <xf numFmtId="204" fontId="29" fillId="0" borderId="0" xfId="0" applyNumberFormat="1" applyFont="1" applyAlignment="1"/>
    <xf numFmtId="0" fontId="29" fillId="0" borderId="58" xfId="54" applyFont="1" applyBorder="1" applyAlignment="1"/>
    <xf numFmtId="0" fontId="16" fillId="0" borderId="16" xfId="0" applyFont="1" applyFill="1" applyBorder="1" applyAlignment="1">
      <alignment wrapText="1"/>
    </xf>
    <xf numFmtId="204" fontId="16" fillId="0" borderId="17" xfId="41" applyNumberFormat="1" applyFont="1" applyFill="1" applyBorder="1" applyAlignment="1">
      <alignment horizontal="right"/>
    </xf>
    <xf numFmtId="204" fontId="16" fillId="0" borderId="18" xfId="41" applyNumberFormat="1" applyFont="1" applyFill="1" applyBorder="1" applyAlignment="1">
      <alignment horizontal="right"/>
    </xf>
    <xf numFmtId="0" fontId="7" fillId="0" borderId="62" xfId="0" quotePrefix="1" applyFont="1" applyBorder="1" applyAlignment="1">
      <alignment horizontal="center" shrinkToFit="1"/>
    </xf>
    <xf numFmtId="190" fontId="29" fillId="0" borderId="48" xfId="0" applyNumberFormat="1" applyFont="1" applyBorder="1" applyAlignment="1"/>
    <xf numFmtId="190" fontId="29" fillId="0" borderId="36" xfId="0" applyNumberFormat="1" applyFont="1" applyBorder="1" applyAlignment="1"/>
    <xf numFmtId="3" fontId="29" fillId="27" borderId="83" xfId="0" applyNumberFormat="1" applyFont="1" applyFill="1" applyBorder="1"/>
    <xf numFmtId="3" fontId="29" fillId="0" borderId="23" xfId="0" applyNumberFormat="1" applyFont="1" applyBorder="1" applyAlignment="1">
      <alignment horizontal="left" indent="1"/>
    </xf>
    <xf numFmtId="190" fontId="29" fillId="27" borderId="82" xfId="0" applyNumberFormat="1" applyFont="1" applyFill="1" applyBorder="1" applyAlignment="1"/>
    <xf numFmtId="3" fontId="29" fillId="0" borderId="35" xfId="0" applyNumberFormat="1" applyFont="1" applyBorder="1"/>
    <xf numFmtId="3" fontId="29" fillId="0" borderId="61" xfId="0" applyNumberFormat="1" applyFont="1" applyBorder="1" applyAlignment="1">
      <alignment horizontal="left" indent="1"/>
    </xf>
    <xf numFmtId="190" fontId="29" fillId="27" borderId="36" xfId="0" applyNumberFormat="1" applyFont="1" applyFill="1" applyBorder="1" applyAlignment="1"/>
    <xf numFmtId="0" fontId="36" fillId="0" borderId="41" xfId="0" applyFont="1" applyFill="1" applyBorder="1"/>
    <xf numFmtId="0" fontId="0" fillId="0" borderId="31" xfId="0" applyBorder="1"/>
    <xf numFmtId="0" fontId="36" fillId="0" borderId="50" xfId="0" applyFont="1" applyFill="1" applyBorder="1"/>
    <xf numFmtId="0" fontId="0" fillId="0" borderId="30" xfId="0" applyBorder="1"/>
    <xf numFmtId="171" fontId="29" fillId="0" borderId="17" xfId="0" applyNumberFormat="1" applyFont="1" applyBorder="1" applyAlignment="1">
      <alignment horizontal="center"/>
    </xf>
    <xf numFmtId="192" fontId="29" fillId="0" borderId="17" xfId="0" applyNumberFormat="1" applyFont="1" applyBorder="1" applyAlignment="1">
      <alignment horizontal="center"/>
    </xf>
    <xf numFmtId="192" fontId="29" fillId="0" borderId="18" xfId="0" applyNumberFormat="1" applyFont="1" applyBorder="1" applyAlignment="1">
      <alignment horizontal="center"/>
    </xf>
    <xf numFmtId="0" fontId="0" fillId="0" borderId="17" xfId="0" applyBorder="1"/>
    <xf numFmtId="0" fontId="15" fillId="0" borderId="0" xfId="0" applyFont="1"/>
    <xf numFmtId="171" fontId="63" fillId="0" borderId="0" xfId="0" applyNumberFormat="1" applyFont="1" applyAlignment="1"/>
    <xf numFmtId="0" fontId="16" fillId="0" borderId="52" xfId="0" applyFont="1" applyBorder="1" applyAlignment="1">
      <alignment horizontal="center"/>
    </xf>
    <xf numFmtId="0" fontId="12" fillId="0" borderId="26" xfId="0" applyFont="1" applyBorder="1" applyAlignment="1"/>
    <xf numFmtId="172" fontId="29" fillId="0" borderId="46" xfId="0" applyNumberFormat="1" applyFont="1" applyFill="1" applyBorder="1" applyAlignment="1">
      <alignment horizontal="right"/>
    </xf>
    <xf numFmtId="3" fontId="16" fillId="35" borderId="14" xfId="0" applyNumberFormat="1" applyFont="1" applyFill="1" applyBorder="1" applyAlignment="1">
      <alignment horizontal="right"/>
    </xf>
    <xf numFmtId="206" fontId="29" fillId="0" borderId="18" xfId="0" applyNumberFormat="1" applyFont="1" applyFill="1" applyBorder="1" applyAlignment="1">
      <alignment horizontal="center"/>
    </xf>
    <xf numFmtId="206" fontId="29" fillId="0" borderId="40" xfId="0" applyNumberFormat="1" applyFont="1" applyFill="1" applyBorder="1" applyAlignment="1">
      <alignment horizontal="center"/>
    </xf>
    <xf numFmtId="172" fontId="29" fillId="0" borderId="23" xfId="0" applyNumberFormat="1" applyFont="1" applyFill="1" applyBorder="1" applyAlignment="1">
      <alignment horizontal="right"/>
    </xf>
    <xf numFmtId="172" fontId="29" fillId="0" borderId="44" xfId="0" applyNumberFormat="1" applyFont="1" applyFill="1" applyBorder="1" applyAlignment="1">
      <alignment horizontal="right"/>
    </xf>
    <xf numFmtId="172" fontId="29" fillId="0" borderId="42" xfId="0" applyNumberFormat="1" applyFont="1" applyFill="1" applyBorder="1" applyAlignment="1">
      <alignment horizontal="center"/>
    </xf>
    <xf numFmtId="3" fontId="16" fillId="35" borderId="12" xfId="0" applyNumberFormat="1" applyFont="1" applyFill="1" applyBorder="1" applyAlignment="1">
      <alignment horizontal="right"/>
    </xf>
    <xf numFmtId="172" fontId="29" fillId="0" borderId="55" xfId="0" applyNumberFormat="1" applyFont="1" applyFill="1" applyBorder="1" applyAlignment="1">
      <alignment horizontal="center"/>
    </xf>
    <xf numFmtId="165" fontId="16" fillId="0" borderId="14" xfId="0" applyNumberFormat="1" applyFont="1" applyFill="1" applyBorder="1" applyAlignment="1">
      <alignment horizontal="right"/>
    </xf>
    <xf numFmtId="172" fontId="29" fillId="0" borderId="46" xfId="0" applyNumberFormat="1" applyFont="1" applyFill="1" applyBorder="1" applyAlignment="1"/>
    <xf numFmtId="165" fontId="16" fillId="35" borderId="32" xfId="0" applyNumberFormat="1" applyFont="1" applyFill="1" applyBorder="1" applyAlignment="1"/>
    <xf numFmtId="172" fontId="29" fillId="0" borderId="56" xfId="0" applyNumberFormat="1" applyFont="1" applyFill="1" applyBorder="1" applyAlignment="1">
      <alignment horizontal="center"/>
    </xf>
    <xf numFmtId="172" fontId="29" fillId="0" borderId="18" xfId="0" applyNumberFormat="1" applyFont="1" applyFill="1" applyBorder="1" applyAlignment="1"/>
    <xf numFmtId="172" fontId="29" fillId="0" borderId="44" xfId="0" applyNumberFormat="1" applyFont="1" applyFill="1" applyBorder="1" applyAlignment="1"/>
    <xf numFmtId="172" fontId="29" fillId="0" borderId="56" xfId="0" applyNumberFormat="1" applyFont="1" applyFill="1" applyBorder="1" applyAlignment="1"/>
    <xf numFmtId="172" fontId="29" fillId="0" borderId="40" xfId="0" applyNumberFormat="1" applyFont="1" applyFill="1" applyBorder="1" applyAlignment="1"/>
    <xf numFmtId="165" fontId="16" fillId="0" borderId="12" xfId="0" applyNumberFormat="1" applyFont="1" applyFill="1" applyBorder="1" applyAlignment="1">
      <alignment horizontal="right"/>
    </xf>
    <xf numFmtId="172" fontId="29" fillId="0" borderId="42" xfId="0" applyNumberFormat="1" applyFont="1" applyFill="1" applyBorder="1" applyAlignment="1"/>
    <xf numFmtId="165" fontId="16" fillId="35" borderId="60" xfId="0" applyNumberFormat="1" applyFont="1" applyFill="1" applyBorder="1" applyAlignment="1"/>
    <xf numFmtId="206" fontId="29" fillId="0" borderId="56" xfId="0" applyNumberFormat="1" applyFont="1" applyFill="1" applyBorder="1" applyAlignment="1">
      <alignment horizontal="center"/>
    </xf>
    <xf numFmtId="206" fontId="29" fillId="0" borderId="42" xfId="0" applyNumberFormat="1" applyFont="1" applyFill="1" applyBorder="1" applyAlignment="1">
      <alignment horizontal="center"/>
    </xf>
    <xf numFmtId="2" fontId="16" fillId="0" borderId="80" xfId="0" applyNumberFormat="1" applyFont="1" applyBorder="1" applyAlignment="1">
      <alignment horizontal="center"/>
    </xf>
    <xf numFmtId="3" fontId="16" fillId="27" borderId="17" xfId="41" applyNumberFormat="1" applyFont="1" applyFill="1" applyBorder="1" applyAlignment="1">
      <alignment horizontal="center"/>
    </xf>
    <xf numFmtId="195" fontId="16" fillId="27" borderId="18" xfId="0" applyNumberFormat="1" applyFont="1" applyFill="1" applyBorder="1" applyAlignment="1">
      <alignment horizontal="center"/>
    </xf>
    <xf numFmtId="2" fontId="16" fillId="0" borderId="58" xfId="0" applyNumberFormat="1" applyFont="1" applyBorder="1" applyAlignment="1">
      <alignment horizontal="center"/>
    </xf>
    <xf numFmtId="0" fontId="12" fillId="0" borderId="55" xfId="0" applyFont="1" applyBorder="1" applyAlignment="1"/>
    <xf numFmtId="195" fontId="16" fillId="27" borderId="83" xfId="0" applyNumberFormat="1" applyFont="1" applyFill="1" applyBorder="1" applyAlignment="1">
      <alignment horizontal="right"/>
    </xf>
    <xf numFmtId="3" fontId="16" fillId="27" borderId="23" xfId="41" applyNumberFormat="1" applyFont="1" applyFill="1" applyBorder="1" applyAlignment="1">
      <alignment horizontal="center"/>
    </xf>
    <xf numFmtId="195" fontId="16" fillId="27" borderId="44" xfId="0" applyNumberFormat="1" applyFont="1" applyFill="1" applyBorder="1" applyAlignment="1">
      <alignment horizontal="center"/>
    </xf>
    <xf numFmtId="0" fontId="29" fillId="0" borderId="63" xfId="0" applyFont="1" applyBorder="1" applyAlignment="1">
      <alignment wrapText="1"/>
    </xf>
    <xf numFmtId="171" fontId="29" fillId="0" borderId="16" xfId="0" applyNumberFormat="1" applyFont="1" applyBorder="1" applyAlignment="1">
      <alignment horizontal="right" vertical="center"/>
    </xf>
    <xf numFmtId="171" fontId="29" fillId="0" borderId="29" xfId="0" applyNumberFormat="1" applyFont="1" applyBorder="1" applyAlignment="1">
      <alignment horizontal="right" vertical="center"/>
    </xf>
    <xf numFmtId="0" fontId="29" fillId="0" borderId="57" xfId="0" applyFont="1" applyBorder="1" applyAlignment="1">
      <alignment wrapText="1"/>
    </xf>
    <xf numFmtId="0" fontId="36" fillId="0" borderId="47" xfId="0" applyFont="1" applyFill="1" applyBorder="1" applyAlignment="1">
      <alignment horizontal="centerContinuous" vertical="center" shrinkToFit="1"/>
    </xf>
    <xf numFmtId="0" fontId="36" fillId="0" borderId="32" xfId="0" applyFont="1" applyFill="1" applyBorder="1" applyAlignment="1">
      <alignment horizontal="centerContinuous" vertical="center" shrinkToFit="1"/>
    </xf>
    <xf numFmtId="16" fontId="36" fillId="0" borderId="32" xfId="0" applyNumberFormat="1" applyFont="1" applyFill="1" applyBorder="1" applyAlignment="1">
      <alignment horizontal="centerContinuous"/>
    </xf>
    <xf numFmtId="0" fontId="12" fillId="0" borderId="41" xfId="0" applyFont="1" applyFill="1" applyBorder="1" applyAlignment="1">
      <alignment horizontal="centerContinuous"/>
    </xf>
    <xf numFmtId="0" fontId="12" fillId="0" borderId="50" xfId="0" applyFont="1" applyFill="1" applyBorder="1" applyAlignment="1">
      <alignment horizontal="centerContinuous"/>
    </xf>
    <xf numFmtId="0" fontId="12" fillId="0" borderId="50" xfId="0" applyFont="1" applyFill="1" applyBorder="1" applyAlignment="1"/>
    <xf numFmtId="0" fontId="36" fillId="0" borderId="41" xfId="54" applyFont="1" applyFill="1" applyBorder="1" applyAlignment="1">
      <alignment horizontal="centerContinuous"/>
    </xf>
    <xf numFmtId="0" fontId="36" fillId="0" borderId="50" xfId="54" applyFont="1" applyFill="1" applyBorder="1" applyAlignment="1">
      <alignment horizontal="centerContinuous"/>
    </xf>
    <xf numFmtId="0" fontId="36" fillId="0" borderId="47" xfId="54" applyFont="1" applyFill="1" applyBorder="1" applyAlignment="1">
      <alignment horizontal="centerContinuous"/>
    </xf>
    <xf numFmtId="0" fontId="36" fillId="0" borderId="32" xfId="54" applyFont="1" applyFill="1" applyBorder="1" applyAlignment="1">
      <alignment horizontal="centerContinuous"/>
    </xf>
    <xf numFmtId="207" fontId="12" fillId="0" borderId="0" xfId="54" applyNumberFormat="1" applyFont="1" applyAlignment="1"/>
    <xf numFmtId="167" fontId="63" fillId="0" borderId="0" xfId="54" applyNumberFormat="1" applyFont="1" applyAlignment="1"/>
    <xf numFmtId="0" fontId="16" fillId="35" borderId="72" xfId="0" applyFont="1" applyFill="1" applyBorder="1" applyAlignment="1"/>
    <xf numFmtId="170" fontId="16" fillId="35" borderId="52" xfId="0" applyNumberFormat="1" applyFont="1" applyFill="1" applyBorder="1" applyAlignment="1"/>
    <xf numFmtId="3" fontId="16" fillId="0" borderId="17" xfId="41" applyNumberFormat="1" applyFont="1" applyFill="1" applyBorder="1" applyAlignment="1"/>
    <xf numFmtId="0" fontId="0" fillId="25" borderId="27" xfId="0" applyFill="1" applyBorder="1" applyAlignment="1">
      <alignment horizontal="centerContinuous"/>
    </xf>
    <xf numFmtId="0" fontId="30" fillId="25" borderId="53" xfId="0" applyFont="1" applyFill="1" applyBorder="1" applyAlignment="1">
      <alignment horizontal="centerContinuous"/>
    </xf>
    <xf numFmtId="0" fontId="62" fillId="25" borderId="53" xfId="0" applyFont="1" applyFill="1" applyBorder="1" applyAlignment="1">
      <alignment horizontal="centerContinuous"/>
    </xf>
    <xf numFmtId="0" fontId="0" fillId="25" borderId="3" xfId="0" applyFill="1" applyBorder="1" applyAlignment="1">
      <alignment horizontal="centerContinuous"/>
    </xf>
    <xf numFmtId="0" fontId="56" fillId="38" borderId="0" xfId="0" applyFont="1" applyFill="1" applyBorder="1" applyAlignment="1">
      <alignment horizontal="centerContinuous"/>
    </xf>
    <xf numFmtId="180" fontId="16" fillId="39" borderId="18" xfId="0" applyNumberFormat="1" applyFont="1" applyFill="1" applyBorder="1"/>
    <xf numFmtId="180" fontId="29" fillId="28" borderId="18" xfId="0" applyNumberFormat="1" applyFont="1" applyFill="1" applyBorder="1"/>
    <xf numFmtId="180" fontId="29" fillId="28" borderId="42" xfId="0" applyNumberFormat="1" applyFont="1" applyFill="1" applyBorder="1"/>
    <xf numFmtId="0" fontId="30" fillId="0" borderId="31" xfId="0" applyFont="1" applyFill="1" applyBorder="1" applyAlignment="1"/>
    <xf numFmtId="3" fontId="51" fillId="25" borderId="0" xfId="0" applyNumberFormat="1" applyFont="1" applyFill="1" applyAlignment="1"/>
    <xf numFmtId="0" fontId="7" fillId="30" borderId="34" xfId="0" applyFont="1" applyFill="1" applyBorder="1" applyAlignment="1"/>
    <xf numFmtId="3" fontId="16" fillId="30" borderId="58" xfId="0" applyNumberFormat="1" applyFont="1" applyFill="1" applyBorder="1" applyAlignment="1">
      <alignment horizontal="center"/>
    </xf>
    <xf numFmtId="193" fontId="16" fillId="30" borderId="18" xfId="0" applyNumberFormat="1" applyFont="1" applyFill="1" applyBorder="1" applyAlignment="1">
      <alignment horizontal="center"/>
    </xf>
    <xf numFmtId="165" fontId="29" fillId="25" borderId="20" xfId="0" applyNumberFormat="1" applyFont="1" applyFill="1" applyBorder="1" applyAlignment="1"/>
    <xf numFmtId="165" fontId="29" fillId="25" borderId="19" xfId="0" applyNumberFormat="1" applyFont="1" applyFill="1" applyBorder="1" applyAlignment="1"/>
    <xf numFmtId="165" fontId="29" fillId="25" borderId="61" xfId="0" applyNumberFormat="1" applyFont="1" applyFill="1" applyBorder="1" applyAlignment="1"/>
    <xf numFmtId="14" fontId="10" fillId="25" borderId="33" xfId="0" applyNumberFormat="1" applyFont="1" applyFill="1" applyBorder="1" applyAlignment="1">
      <alignment horizontal="centerContinuous"/>
    </xf>
    <xf numFmtId="166" fontId="16" fillId="38" borderId="79" xfId="0" applyNumberFormat="1" applyFont="1" applyFill="1" applyBorder="1" applyAlignment="1">
      <alignment horizontal="center"/>
    </xf>
    <xf numFmtId="204" fontId="44" fillId="0" borderId="0" xfId="56" applyNumberFormat="1"/>
    <xf numFmtId="204" fontId="44" fillId="0" borderId="85" xfId="41" applyNumberFormat="1" applyFont="1" applyBorder="1" applyAlignment="1">
      <alignment horizontal="center" vertical="center"/>
    </xf>
    <xf numFmtId="0" fontId="95" fillId="0" borderId="0" xfId="0" applyFont="1"/>
    <xf numFmtId="178" fontId="29" fillId="0" borderId="0" xfId="0" applyNumberFormat="1" applyFont="1" applyBorder="1" applyAlignment="1">
      <alignment horizontal="right" shrinkToFit="1"/>
    </xf>
    <xf numFmtId="165" fontId="16" fillId="35" borderId="56" xfId="50" applyNumberFormat="1" applyFont="1" applyFill="1" applyBorder="1" applyAlignment="1">
      <alignment horizontal="right"/>
    </xf>
    <xf numFmtId="165" fontId="16" fillId="0" borderId="0" xfId="50" applyNumberFormat="1" applyFont="1" applyAlignment="1"/>
    <xf numFmtId="171" fontId="29" fillId="0" borderId="39" xfId="0" applyNumberFormat="1" applyFont="1" applyBorder="1" applyAlignment="1"/>
    <xf numFmtId="171" fontId="12" fillId="0" borderId="0" xfId="0" applyNumberFormat="1" applyFont="1" applyAlignment="1"/>
    <xf numFmtId="0" fontId="0" fillId="0" borderId="32" xfId="0" applyFill="1" applyBorder="1" applyAlignment="1">
      <alignment horizontal="centerContinuous"/>
    </xf>
    <xf numFmtId="0" fontId="0" fillId="0" borderId="0" xfId="0" applyFill="1" applyBorder="1" applyAlignment="1">
      <alignment horizontal="center"/>
    </xf>
    <xf numFmtId="171" fontId="29" fillId="0" borderId="48" xfId="0" applyNumberFormat="1" applyFont="1" applyBorder="1" applyAlignment="1"/>
    <xf numFmtId="210" fontId="29" fillId="0" borderId="17" xfId="0" applyNumberFormat="1" applyFont="1" applyBorder="1" applyAlignment="1"/>
    <xf numFmtId="0" fontId="36" fillId="0" borderId="47" xfId="51" applyFont="1" applyBorder="1" applyAlignment="1">
      <alignment horizontal="centerContinuous"/>
    </xf>
    <xf numFmtId="0" fontId="36" fillId="0" borderId="31" xfId="51" applyFont="1" applyBorder="1" applyAlignment="1">
      <alignment horizontal="centerContinuous"/>
    </xf>
    <xf numFmtId="0" fontId="36" fillId="0" borderId="32" xfId="51" applyFont="1" applyBorder="1" applyAlignment="1">
      <alignment horizontal="centerContinuous"/>
    </xf>
    <xf numFmtId="0" fontId="36" fillId="0" borderId="30" xfId="51" applyFont="1" applyBorder="1" applyAlignment="1">
      <alignment horizontal="centerContinuous"/>
    </xf>
    <xf numFmtId="0" fontId="36" fillId="0" borderId="0" xfId="51" applyFont="1" applyAlignment="1"/>
    <xf numFmtId="0" fontId="36" fillId="0" borderId="0" xfId="51" applyFont="1" applyBorder="1" applyAlignment="1"/>
    <xf numFmtId="0" fontId="12" fillId="0" borderId="47" xfId="51" applyFont="1" applyBorder="1" applyAlignment="1">
      <alignment horizontal="centerContinuous"/>
    </xf>
    <xf numFmtId="0" fontId="36" fillId="0" borderId="47" xfId="51" applyFont="1" applyBorder="1" applyAlignment="1"/>
    <xf numFmtId="0" fontId="36" fillId="0" borderId="31" xfId="51" applyFont="1" applyBorder="1" applyAlignment="1"/>
    <xf numFmtId="0" fontId="12" fillId="0" borderId="32" xfId="51" applyFont="1" applyBorder="1" applyAlignment="1">
      <alignment horizontal="centerContinuous"/>
    </xf>
    <xf numFmtId="0" fontId="36" fillId="0" borderId="32" xfId="51" applyFont="1" applyBorder="1" applyAlignment="1"/>
    <xf numFmtId="0" fontId="36" fillId="0" borderId="30" xfId="51" applyFont="1" applyBorder="1" applyAlignment="1"/>
    <xf numFmtId="0" fontId="0" fillId="0" borderId="18" xfId="0" applyBorder="1"/>
    <xf numFmtId="210" fontId="29" fillId="0" borderId="20" xfId="0" applyNumberFormat="1" applyFont="1" applyBorder="1" applyAlignment="1"/>
    <xf numFmtId="210" fontId="29" fillId="0" borderId="24" xfId="0" applyNumberFormat="1" applyFont="1" applyBorder="1" applyAlignment="1"/>
    <xf numFmtId="210" fontId="29" fillId="0" borderId="16" xfId="0" applyNumberFormat="1" applyFont="1" applyBorder="1" applyAlignment="1"/>
    <xf numFmtId="211" fontId="29" fillId="0" borderId="17" xfId="0" applyNumberFormat="1" applyFont="1" applyBorder="1" applyAlignment="1"/>
    <xf numFmtId="211" fontId="29" fillId="0" borderId="18" xfId="0" applyNumberFormat="1" applyFont="1" applyBorder="1" applyAlignment="1"/>
    <xf numFmtId="172" fontId="29" fillId="0" borderId="48" xfId="41" applyNumberFormat="1" applyFont="1" applyBorder="1" applyAlignment="1">
      <alignment horizontal="right"/>
    </xf>
    <xf numFmtId="2" fontId="16" fillId="27" borderId="84" xfId="0" applyNumberFormat="1" applyFont="1" applyFill="1" applyBorder="1" applyAlignment="1">
      <alignment horizontal="center"/>
    </xf>
    <xf numFmtId="177" fontId="16" fillId="27" borderId="58" xfId="0" applyNumberFormat="1" applyFont="1" applyFill="1" applyBorder="1" applyAlignment="1">
      <alignment horizontal="center"/>
    </xf>
    <xf numFmtId="177" fontId="16" fillId="27" borderId="17" xfId="0" applyNumberFormat="1" applyFont="1" applyFill="1" applyBorder="1" applyAlignment="1">
      <alignment horizontal="center"/>
    </xf>
    <xf numFmtId="177" fontId="16" fillId="27" borderId="18" xfId="0" applyNumberFormat="1" applyFont="1" applyFill="1" applyBorder="1" applyAlignment="1">
      <alignment horizontal="center"/>
    </xf>
    <xf numFmtId="0" fontId="30" fillId="0" borderId="0" xfId="0" applyFont="1" applyAlignment="1">
      <alignment shrinkToFit="1"/>
    </xf>
    <xf numFmtId="0" fontId="7" fillId="0" borderId="0" xfId="0" applyFont="1" applyBorder="1" applyAlignment="1">
      <alignment horizontal="center" shrinkToFit="1"/>
    </xf>
    <xf numFmtId="0" fontId="30" fillId="0" borderId="31" xfId="0" applyFont="1" applyFill="1" applyBorder="1" applyAlignment="1">
      <alignment horizontal="centerContinuous" shrinkToFit="1"/>
    </xf>
    <xf numFmtId="0" fontId="0" fillId="0" borderId="49" xfId="0" applyFill="1" applyBorder="1" applyAlignment="1">
      <alignment horizontal="centerContinuous" shrinkToFit="1"/>
    </xf>
    <xf numFmtId="0" fontId="10" fillId="0" borderId="49" xfId="0" applyFont="1" applyFill="1" applyBorder="1" applyAlignment="1">
      <alignment horizontal="centerContinuous" shrinkToFit="1"/>
    </xf>
    <xf numFmtId="0" fontId="30" fillId="0" borderId="30" xfId="0" applyFont="1" applyFill="1" applyBorder="1" applyAlignment="1">
      <alignment horizontal="centerContinuous" shrinkToFit="1"/>
    </xf>
    <xf numFmtId="0" fontId="15" fillId="0" borderId="0" xfId="0" applyFont="1" applyAlignment="1">
      <alignment shrinkToFit="1"/>
    </xf>
    <xf numFmtId="0" fontId="16" fillId="0" borderId="62" xfId="0" applyFont="1" applyBorder="1" applyAlignment="1">
      <alignment horizontal="center" shrinkToFit="1"/>
    </xf>
    <xf numFmtId="0" fontId="0" fillId="0" borderId="0" xfId="0" applyBorder="1" applyAlignment="1">
      <alignment shrinkToFit="1"/>
    </xf>
    <xf numFmtId="206" fontId="29" fillId="0" borderId="78" xfId="0" applyNumberFormat="1" applyFont="1" applyFill="1" applyBorder="1" applyAlignment="1">
      <alignment horizontal="center"/>
    </xf>
    <xf numFmtId="206" fontId="29" fillId="0" borderId="20" xfId="0" applyNumberFormat="1" applyFont="1" applyFill="1" applyBorder="1" applyAlignment="1">
      <alignment horizontal="center"/>
    </xf>
    <xf numFmtId="206" fontId="29" fillId="0" borderId="61" xfId="0" applyNumberFormat="1" applyFont="1" applyFill="1" applyBorder="1" applyAlignment="1">
      <alignment horizontal="center"/>
    </xf>
    <xf numFmtId="206" fontId="29" fillId="0" borderId="24" xfId="0" applyNumberFormat="1" applyFont="1" applyFill="1" applyBorder="1" applyAlignment="1">
      <alignment horizontal="center"/>
    </xf>
    <xf numFmtId="172" fontId="29" fillId="0" borderId="28" xfId="0" applyNumberFormat="1" applyFont="1" applyFill="1" applyBorder="1" applyAlignment="1">
      <alignment horizontal="right"/>
    </xf>
    <xf numFmtId="165" fontId="16" fillId="0" borderId="68" xfId="0" applyNumberFormat="1" applyFont="1" applyFill="1" applyBorder="1" applyAlignment="1">
      <alignment horizontal="right"/>
    </xf>
    <xf numFmtId="0" fontId="44" fillId="0" borderId="72" xfId="0" applyFont="1" applyBorder="1" applyAlignment="1"/>
    <xf numFmtId="0" fontId="44" fillId="0" borderId="19" xfId="0" applyFont="1" applyBorder="1" applyAlignment="1"/>
    <xf numFmtId="0" fontId="56" fillId="38" borderId="49" xfId="0" applyFont="1" applyFill="1" applyBorder="1" applyAlignment="1">
      <alignment horizontal="center"/>
    </xf>
    <xf numFmtId="0" fontId="98" fillId="0" borderId="77" xfId="51" applyFont="1" applyBorder="1" applyAlignment="1">
      <alignment horizontal="centerContinuous"/>
    </xf>
    <xf numFmtId="0" fontId="98" fillId="0" borderId="52" xfId="51" applyFont="1" applyBorder="1" applyAlignment="1">
      <alignment horizontal="centerContinuous"/>
    </xf>
    <xf numFmtId="0" fontId="98" fillId="0" borderId="68" xfId="51" applyFont="1" applyBorder="1" applyAlignment="1">
      <alignment horizontal="centerContinuous"/>
    </xf>
    <xf numFmtId="0" fontId="98" fillId="0" borderId="62" xfId="51" applyFont="1" applyBorder="1" applyAlignment="1">
      <alignment horizontal="center"/>
    </xf>
    <xf numFmtId="172" fontId="57" fillId="0" borderId="69" xfId="51" applyNumberFormat="1" applyFont="1" applyBorder="1" applyAlignment="1"/>
    <xf numFmtId="172" fontId="57" fillId="0" borderId="16" xfId="51" applyNumberFormat="1" applyFont="1" applyBorder="1" applyAlignment="1"/>
    <xf numFmtId="172" fontId="57" fillId="0" borderId="42" xfId="51" applyNumberFormat="1" applyFont="1" applyBorder="1" applyAlignment="1"/>
    <xf numFmtId="172" fontId="57" fillId="0" borderId="72" xfId="51" applyNumberFormat="1" applyFont="1" applyBorder="1" applyAlignment="1"/>
    <xf numFmtId="172" fontId="57" fillId="0" borderId="15" xfId="51" applyNumberFormat="1" applyFont="1" applyBorder="1" applyAlignment="1"/>
    <xf numFmtId="172" fontId="57" fillId="0" borderId="39" xfId="51" applyNumberFormat="1" applyFont="1" applyBorder="1" applyAlignment="1"/>
    <xf numFmtId="172" fontId="57" fillId="0" borderId="74" xfId="51" applyNumberFormat="1" applyFont="1" applyBorder="1" applyAlignment="1"/>
    <xf numFmtId="172" fontId="57" fillId="0" borderId="36" xfId="51" applyNumberFormat="1" applyFont="1" applyBorder="1" applyAlignment="1"/>
    <xf numFmtId="172" fontId="57" fillId="0" borderId="40" xfId="51" applyNumberFormat="1" applyFont="1" applyBorder="1" applyAlignment="1"/>
    <xf numFmtId="0" fontId="98" fillId="0" borderId="52" xfId="51" applyFont="1" applyBorder="1" applyAlignment="1">
      <alignment horizontal="center"/>
    </xf>
    <xf numFmtId="177" fontId="98" fillId="40" borderId="48" xfId="51" applyNumberFormat="1" applyFont="1" applyFill="1" applyBorder="1" applyAlignment="1"/>
    <xf numFmtId="177" fontId="98" fillId="40" borderId="56" xfId="51" applyNumberFormat="1" applyFont="1" applyFill="1" applyBorder="1" applyAlignment="1"/>
    <xf numFmtId="177" fontId="98" fillId="0" borderId="69" xfId="51" applyNumberFormat="1" applyFont="1" applyFill="1" applyBorder="1" applyAlignment="1"/>
    <xf numFmtId="177" fontId="98" fillId="0" borderId="16" xfId="51" applyNumberFormat="1" applyFont="1" applyFill="1" applyBorder="1" applyAlignment="1"/>
    <xf numFmtId="177" fontId="57" fillId="0" borderId="69" xfId="51" applyNumberFormat="1" applyFont="1" applyBorder="1" applyAlignment="1"/>
    <xf numFmtId="177" fontId="57" fillId="0" borderId="16" xfId="51" applyNumberFormat="1" applyFont="1" applyBorder="1" applyAlignment="1"/>
    <xf numFmtId="177" fontId="57" fillId="0" borderId="42" xfId="51" applyNumberFormat="1" applyFont="1" applyBorder="1" applyAlignment="1"/>
    <xf numFmtId="177" fontId="98" fillId="0" borderId="82" xfId="51" applyNumberFormat="1" applyFont="1" applyBorder="1" applyAlignment="1"/>
    <xf numFmtId="177" fontId="98" fillId="0" borderId="23" xfId="51" applyNumberFormat="1" applyFont="1" applyBorder="1" applyAlignment="1"/>
    <xf numFmtId="177" fontId="98" fillId="40" borderId="16" xfId="51" applyNumberFormat="1" applyFont="1" applyFill="1" applyBorder="1" applyAlignment="1"/>
    <xf numFmtId="177" fontId="98" fillId="40" borderId="42" xfId="51" applyNumberFormat="1" applyFont="1" applyFill="1" applyBorder="1" applyAlignment="1"/>
    <xf numFmtId="177" fontId="57" fillId="0" borderId="70" xfId="51" applyNumberFormat="1" applyFont="1" applyBorder="1" applyAlignment="1"/>
    <xf numFmtId="177" fontId="57" fillId="0" borderId="17" xfId="51" applyNumberFormat="1" applyFont="1" applyBorder="1" applyAlignment="1"/>
    <xf numFmtId="177" fontId="57" fillId="0" borderId="18" xfId="51" applyNumberFormat="1" applyFont="1" applyBorder="1" applyAlignment="1"/>
    <xf numFmtId="177" fontId="57" fillId="0" borderId="69" xfId="51" applyNumberFormat="1" applyFont="1" applyBorder="1" applyAlignment="1">
      <alignment vertical="top"/>
    </xf>
    <xf numFmtId="177" fontId="57" fillId="0" borderId="16" xfId="51" applyNumberFormat="1" applyFont="1" applyBorder="1" applyAlignment="1">
      <alignment vertical="top"/>
    </xf>
    <xf numFmtId="177" fontId="57" fillId="0" borderId="42" xfId="51" applyNumberFormat="1" applyFont="1" applyBorder="1" applyAlignment="1">
      <alignment vertical="top"/>
    </xf>
    <xf numFmtId="177" fontId="57" fillId="0" borderId="74" xfId="51" applyNumberFormat="1" applyFont="1" applyBorder="1" applyAlignment="1"/>
    <xf numFmtId="177" fontId="57" fillId="0" borderId="36" xfId="51" applyNumberFormat="1" applyFont="1" applyBorder="1" applyAlignment="1"/>
    <xf numFmtId="172" fontId="57" fillId="0" borderId="57" xfId="51" applyNumberFormat="1" applyFont="1" applyBorder="1" applyAlignment="1"/>
    <xf numFmtId="172" fontId="57" fillId="0" borderId="67" xfId="51" applyNumberFormat="1" applyFont="1" applyBorder="1" applyAlignment="1"/>
    <xf numFmtId="0" fontId="98" fillId="0" borderId="27" xfId="51" applyFont="1" applyBorder="1" applyAlignment="1">
      <alignment horizontal="centerContinuous"/>
    </xf>
    <xf numFmtId="0" fontId="57" fillId="0" borderId="3" xfId="51" applyFont="1" applyBorder="1" applyAlignment="1"/>
    <xf numFmtId="0" fontId="89" fillId="0" borderId="0" xfId="0" applyFont="1"/>
    <xf numFmtId="0" fontId="98" fillId="40" borderId="85" xfId="51" applyFont="1" applyFill="1" applyBorder="1" applyAlignment="1"/>
    <xf numFmtId="0" fontId="57" fillId="0" borderId="85" xfId="51" applyFont="1" applyBorder="1" applyAlignment="1"/>
    <xf numFmtId="0" fontId="57" fillId="0" borderId="53" xfId="51" applyFont="1" applyBorder="1" applyAlignment="1"/>
    <xf numFmtId="0" fontId="57" fillId="0" borderId="80" xfId="51" applyFont="1" applyBorder="1" applyAlignment="1"/>
    <xf numFmtId="0" fontId="57" fillId="0" borderId="87" xfId="51" applyFont="1" applyBorder="1" applyAlignment="1"/>
    <xf numFmtId="0" fontId="98" fillId="0" borderId="85" xfId="51" applyFont="1" applyFill="1" applyBorder="1" applyAlignment="1"/>
    <xf numFmtId="0" fontId="57" fillId="0" borderId="0" xfId="51" applyFont="1" applyAlignment="1"/>
    <xf numFmtId="0" fontId="57" fillId="0" borderId="0" xfId="0" applyFont="1" applyAlignment="1"/>
    <xf numFmtId="0" fontId="98" fillId="0" borderId="41" xfId="51" applyFont="1" applyBorder="1" applyAlignment="1">
      <alignment horizontal="centerContinuous"/>
    </xf>
    <xf numFmtId="0" fontId="98" fillId="0" borderId="50" xfId="51" applyFont="1" applyBorder="1" applyAlignment="1">
      <alignment horizontal="centerContinuous"/>
    </xf>
    <xf numFmtId="0" fontId="57" fillId="0" borderId="33" xfId="51" applyFont="1" applyFill="1" applyBorder="1" applyAlignment="1">
      <alignment horizontal="centerContinuous"/>
    </xf>
    <xf numFmtId="14" fontId="57" fillId="0" borderId="33" xfId="51" applyNumberFormat="1" applyFont="1" applyFill="1" applyBorder="1" applyAlignment="1">
      <alignment horizontal="centerContinuous"/>
    </xf>
    <xf numFmtId="0" fontId="0" fillId="0" borderId="77" xfId="0" applyBorder="1" applyAlignment="1"/>
    <xf numFmtId="2" fontId="51" fillId="0" borderId="17" xfId="0" applyNumberFormat="1" applyFont="1" applyFill="1" applyBorder="1"/>
    <xf numFmtId="177" fontId="16" fillId="27" borderId="83" xfId="0" applyNumberFormat="1" applyFont="1" applyFill="1" applyBorder="1" applyAlignment="1">
      <alignment horizontal="center"/>
    </xf>
    <xf numFmtId="177" fontId="16" fillId="27" borderId="23" xfId="0" applyNumberFormat="1" applyFont="1" applyFill="1" applyBorder="1" applyAlignment="1">
      <alignment horizontal="center"/>
    </xf>
    <xf numFmtId="177" fontId="16" fillId="27" borderId="44" xfId="0" applyNumberFormat="1" applyFont="1" applyFill="1" applyBorder="1" applyAlignment="1">
      <alignment horizontal="center"/>
    </xf>
    <xf numFmtId="177" fontId="16" fillId="27" borderId="82" xfId="0" applyNumberFormat="1" applyFont="1" applyFill="1" applyBorder="1" applyAlignment="1">
      <alignment horizontal="center"/>
    </xf>
    <xf numFmtId="177" fontId="16" fillId="27" borderId="28" xfId="0" applyNumberFormat="1" applyFont="1" applyFill="1" applyBorder="1" applyAlignment="1">
      <alignment horizontal="center"/>
    </xf>
    <xf numFmtId="3" fontId="29" fillId="0" borderId="34" xfId="0" applyNumberFormat="1" applyFont="1" applyFill="1" applyBorder="1"/>
    <xf numFmtId="171" fontId="29" fillId="0" borderId="78" xfId="0" applyNumberFormat="1" applyFont="1" applyBorder="1" applyAlignment="1"/>
    <xf numFmtId="169" fontId="42" fillId="0" borderId="23" xfId="0" applyNumberFormat="1" applyFont="1" applyFill="1" applyBorder="1" applyAlignment="1"/>
    <xf numFmtId="1" fontId="48" fillId="0" borderId="17" xfId="0" applyNumberFormat="1" applyFont="1" applyFill="1" applyBorder="1" applyAlignment="1"/>
    <xf numFmtId="174" fontId="16" fillId="33" borderId="56" xfId="0" applyNumberFormat="1" applyFont="1" applyFill="1" applyBorder="1" applyAlignment="1">
      <alignment horizontal="left" vertical="center"/>
    </xf>
    <xf numFmtId="174" fontId="16" fillId="37" borderId="39" xfId="0" applyNumberFormat="1" applyFont="1" applyFill="1" applyBorder="1" applyAlignment="1">
      <alignment vertical="center"/>
    </xf>
    <xf numFmtId="174" fontId="16" fillId="37" borderId="44" xfId="0" applyNumberFormat="1" applyFont="1" applyFill="1" applyBorder="1" applyAlignment="1">
      <alignment vertical="center"/>
    </xf>
    <xf numFmtId="174" fontId="29" fillId="0" borderId="44" xfId="0" applyNumberFormat="1" applyFont="1" applyBorder="1" applyAlignment="1">
      <alignment vertical="center"/>
    </xf>
    <xf numFmtId="174" fontId="16" fillId="37" borderId="18" xfId="0" applyNumberFormat="1" applyFont="1" applyFill="1" applyBorder="1" applyAlignment="1">
      <alignment vertical="center"/>
    </xf>
    <xf numFmtId="174" fontId="29" fillId="0" borderId="18" xfId="0" applyNumberFormat="1" applyFont="1" applyBorder="1" applyAlignment="1">
      <alignment vertical="center"/>
    </xf>
    <xf numFmtId="174" fontId="29" fillId="0" borderId="42" xfId="0" applyNumberFormat="1" applyFont="1" applyBorder="1" applyAlignment="1">
      <alignment vertical="center"/>
    </xf>
    <xf numFmtId="174" fontId="16" fillId="37" borderId="42" xfId="0" applyNumberFormat="1" applyFont="1" applyFill="1" applyBorder="1" applyAlignment="1">
      <alignment vertical="center"/>
    </xf>
    <xf numFmtId="174" fontId="16" fillId="37" borderId="40" xfId="0" applyNumberFormat="1" applyFont="1" applyFill="1" applyBorder="1" applyAlignment="1">
      <alignment vertical="center"/>
    </xf>
    <xf numFmtId="3" fontId="29" fillId="0" borderId="17" xfId="0" applyNumberFormat="1" applyFont="1" applyBorder="1" applyAlignment="1"/>
    <xf numFmtId="172" fontId="57" fillId="0" borderId="24" xfId="51" applyNumberFormat="1" applyFont="1" applyBorder="1" applyAlignment="1"/>
    <xf numFmtId="172" fontId="57" fillId="0" borderId="19" xfId="51" applyNumberFormat="1" applyFont="1" applyBorder="1" applyAlignment="1"/>
    <xf numFmtId="172" fontId="57" fillId="0" borderId="61" xfId="51" applyNumberFormat="1" applyFont="1" applyBorder="1" applyAlignment="1"/>
    <xf numFmtId="0" fontId="98" fillId="0" borderId="11" xfId="51" applyFont="1" applyBorder="1" applyAlignment="1">
      <alignment horizontal="centerContinuous"/>
    </xf>
    <xf numFmtId="0" fontId="98" fillId="0" borderId="11" xfId="51" applyFont="1" applyBorder="1" applyAlignment="1">
      <alignment horizontal="center"/>
    </xf>
    <xf numFmtId="204" fontId="16" fillId="0" borderId="39" xfId="0" applyNumberFormat="1" applyFont="1" applyBorder="1" applyAlignment="1"/>
    <xf numFmtId="172" fontId="29" fillId="0" borderId="15" xfId="41" applyNumberFormat="1" applyFont="1" applyFill="1" applyBorder="1" applyAlignment="1">
      <alignment horizontal="right"/>
    </xf>
    <xf numFmtId="172" fontId="29" fillId="0" borderId="25" xfId="41" applyNumberFormat="1" applyFont="1" applyFill="1" applyBorder="1" applyAlignment="1">
      <alignment horizontal="right"/>
    </xf>
    <xf numFmtId="169" fontId="16" fillId="0" borderId="45" xfId="0" applyNumberFormat="1" applyFont="1" applyFill="1" applyBorder="1" applyAlignment="1"/>
    <xf numFmtId="169" fontId="16" fillId="0" borderId="20" xfId="0" applyNumberFormat="1" applyFont="1" applyFill="1" applyBorder="1" applyAlignment="1"/>
    <xf numFmtId="169" fontId="42" fillId="0" borderId="20" xfId="0" applyNumberFormat="1" applyFont="1" applyFill="1" applyBorder="1" applyAlignment="1"/>
    <xf numFmtId="204" fontId="16" fillId="0" borderId="20" xfId="41" applyNumberFormat="1" applyFont="1" applyFill="1" applyBorder="1" applyAlignment="1">
      <alignment horizontal="right"/>
    </xf>
    <xf numFmtId="169" fontId="42" fillId="0" borderId="61" xfId="0" applyNumberFormat="1" applyFont="1" applyFill="1" applyBorder="1" applyAlignment="1"/>
    <xf numFmtId="0" fontId="16" fillId="0" borderId="24" xfId="0" applyFont="1" applyFill="1" applyBorder="1" applyAlignment="1">
      <alignment wrapText="1"/>
    </xf>
    <xf numFmtId="169" fontId="29" fillId="0" borderId="20" xfId="0" applyNumberFormat="1" applyFont="1" applyFill="1" applyBorder="1" applyAlignment="1"/>
    <xf numFmtId="169" fontId="16" fillId="0" borderId="19" xfId="0" applyNumberFormat="1" applyFont="1" applyFill="1" applyBorder="1" applyAlignment="1"/>
    <xf numFmtId="169" fontId="16" fillId="0" borderId="29" xfId="0" applyNumberFormat="1" applyFont="1" applyFill="1" applyBorder="1" applyAlignment="1"/>
    <xf numFmtId="206" fontId="29" fillId="0" borderId="48" xfId="0" applyNumberFormat="1" applyFont="1" applyFill="1" applyBorder="1" applyAlignment="1">
      <alignment horizontal="center"/>
    </xf>
    <xf numFmtId="206" fontId="29" fillId="0" borderId="17" xfId="0" applyNumberFormat="1" applyFont="1" applyFill="1" applyBorder="1" applyAlignment="1">
      <alignment horizontal="center"/>
    </xf>
    <xf numFmtId="206" fontId="29" fillId="0" borderId="36" xfId="0" applyNumberFormat="1" applyFont="1" applyFill="1" applyBorder="1" applyAlignment="1">
      <alignment horizontal="center"/>
    </xf>
    <xf numFmtId="206" fontId="29" fillId="0" borderId="16" xfId="0" applyNumberFormat="1" applyFont="1" applyFill="1" applyBorder="1" applyAlignment="1">
      <alignment horizontal="center"/>
    </xf>
    <xf numFmtId="0" fontId="16" fillId="0" borderId="72" xfId="0" applyFont="1" applyBorder="1" applyAlignment="1"/>
    <xf numFmtId="0" fontId="16" fillId="0" borderId="19" xfId="0" applyFont="1" applyBorder="1" applyAlignment="1"/>
    <xf numFmtId="211" fontId="29" fillId="0" borderId="20" xfId="0" applyNumberFormat="1" applyFont="1" applyBorder="1" applyAlignment="1"/>
    <xf numFmtId="167" fontId="29" fillId="0" borderId="78" xfId="0" applyNumberFormat="1" applyFont="1" applyBorder="1" applyAlignment="1"/>
    <xf numFmtId="0" fontId="0" fillId="0" borderId="20" xfId="0" applyBorder="1" applyAlignment="1"/>
    <xf numFmtId="192" fontId="29" fillId="0" borderId="28" xfId="0" applyNumberFormat="1" applyFont="1" applyBorder="1" applyAlignment="1"/>
    <xf numFmtId="192" fontId="29" fillId="0" borderId="20" xfId="0" applyNumberFormat="1" applyFont="1" applyBorder="1" applyAlignment="1"/>
    <xf numFmtId="167" fontId="29" fillId="0" borderId="61" xfId="0" applyNumberFormat="1" applyFont="1" applyBorder="1" applyAlignment="1"/>
    <xf numFmtId="177" fontId="16" fillId="27" borderId="83" xfId="0" applyNumberFormat="1" applyFont="1" applyFill="1" applyBorder="1" applyAlignment="1"/>
    <xf numFmtId="195" fontId="16" fillId="27" borderId="23" xfId="0" applyNumberFormat="1" applyFont="1" applyFill="1" applyBorder="1" applyAlignment="1">
      <alignment horizontal="center"/>
    </xf>
    <xf numFmtId="178" fontId="29" fillId="0" borderId="61" xfId="0" applyNumberFormat="1" applyFont="1" applyBorder="1" applyAlignment="1">
      <alignment horizontal="right"/>
    </xf>
    <xf numFmtId="169" fontId="16" fillId="0" borderId="67" xfId="0" applyNumberFormat="1" applyFont="1" applyBorder="1" applyAlignment="1">
      <alignment horizontal="center"/>
    </xf>
    <xf numFmtId="169" fontId="16" fillId="0" borderId="40" xfId="0" applyNumberFormat="1" applyFont="1" applyBorder="1" applyAlignment="1">
      <alignment horizontal="center"/>
    </xf>
    <xf numFmtId="0" fontId="14" fillId="0" borderId="49" xfId="0" applyFont="1" applyBorder="1" applyAlignment="1"/>
    <xf numFmtId="169" fontId="16" fillId="0" borderId="58" xfId="0" applyNumberFormat="1" applyFont="1" applyBorder="1" applyAlignment="1">
      <alignment horizontal="center"/>
    </xf>
    <xf numFmtId="180" fontId="16" fillId="39" borderId="44" xfId="0" applyNumberFormat="1" applyFont="1" applyFill="1" applyBorder="1"/>
    <xf numFmtId="180" fontId="29" fillId="41" borderId="18" xfId="0" applyNumberFormat="1" applyFont="1" applyFill="1" applyBorder="1"/>
    <xf numFmtId="0" fontId="7" fillId="25" borderId="13" xfId="0" applyFont="1" applyFill="1" applyBorder="1" applyAlignment="1">
      <alignment horizontal="center" vertical="center"/>
    </xf>
    <xf numFmtId="0" fontId="7" fillId="27" borderId="60" xfId="0" applyFont="1" applyFill="1" applyBorder="1" applyAlignment="1">
      <alignment horizontal="center" wrapText="1"/>
    </xf>
    <xf numFmtId="172" fontId="29" fillId="27" borderId="66" xfId="0" applyNumberFormat="1" applyFont="1" applyFill="1" applyBorder="1" applyAlignment="1">
      <alignment horizontal="right"/>
    </xf>
    <xf numFmtId="172" fontId="29" fillId="27" borderId="58" xfId="0" applyNumberFormat="1" applyFont="1" applyFill="1" applyBorder="1" applyAlignment="1">
      <alignment horizontal="right"/>
    </xf>
    <xf numFmtId="0" fontId="7" fillId="27" borderId="32" xfId="0" applyFont="1" applyFill="1" applyBorder="1" applyAlignment="1">
      <alignment horizontal="center" vertical="center"/>
    </xf>
    <xf numFmtId="0" fontId="7" fillId="27" borderId="67" xfId="0" applyFont="1" applyFill="1" applyBorder="1" applyAlignment="1">
      <alignment horizontal="center" vertical="center" wrapText="1"/>
    </xf>
    <xf numFmtId="0" fontId="7" fillId="27" borderId="50" xfId="0" applyFont="1" applyFill="1" applyBorder="1" applyAlignment="1">
      <alignment horizontal="center" vertical="center" wrapText="1"/>
    </xf>
    <xf numFmtId="0" fontId="7" fillId="27" borderId="60" xfId="0" applyFont="1" applyFill="1" applyBorder="1" applyAlignment="1">
      <alignment horizontal="center" vertical="center" wrapText="1"/>
    </xf>
    <xf numFmtId="197" fontId="29" fillId="27" borderId="18" xfId="0" applyNumberFormat="1" applyFont="1" applyFill="1" applyBorder="1" applyAlignment="1">
      <alignment horizontal="right"/>
    </xf>
    <xf numFmtId="3" fontId="0" fillId="0" borderId="0" xfId="0" applyNumberFormat="1"/>
    <xf numFmtId="3" fontId="29" fillId="35" borderId="34" xfId="0" applyNumberFormat="1" applyFont="1" applyFill="1" applyBorder="1"/>
    <xf numFmtId="3" fontId="29" fillId="35" borderId="70" xfId="0" applyNumberFormat="1" applyFont="1" applyFill="1" applyBorder="1" applyAlignment="1">
      <alignment horizontal="center"/>
    </xf>
    <xf numFmtId="0" fontId="16" fillId="35" borderId="17" xfId="0" applyNumberFormat="1" applyFont="1" applyFill="1" applyBorder="1" applyAlignment="1">
      <alignment horizontal="center"/>
    </xf>
    <xf numFmtId="192" fontId="16" fillId="35" borderId="17" xfId="0" applyNumberFormat="1" applyFont="1" applyFill="1" applyBorder="1" applyAlignment="1">
      <alignment horizontal="center"/>
    </xf>
    <xf numFmtId="0" fontId="16" fillId="35" borderId="18" xfId="0" applyNumberFormat="1" applyFont="1" applyFill="1" applyBorder="1" applyAlignment="1">
      <alignment horizontal="center"/>
    </xf>
    <xf numFmtId="0" fontId="16" fillId="0" borderId="33" xfId="0" applyFont="1" applyFill="1" applyBorder="1" applyAlignment="1">
      <alignment vertical="center"/>
    </xf>
    <xf numFmtId="3" fontId="29" fillId="0" borderId="22" xfId="0" applyNumberFormat="1" applyFont="1" applyFill="1" applyBorder="1"/>
    <xf numFmtId="171" fontId="29" fillId="0" borderId="16" xfId="0" applyNumberFormat="1" applyFont="1" applyBorder="1" applyAlignment="1">
      <alignment horizontal="center"/>
    </xf>
    <xf numFmtId="192" fontId="29" fillId="0" borderId="16" xfId="0" applyNumberFormat="1" applyFont="1" applyBorder="1" applyAlignment="1">
      <alignment horizontal="center"/>
    </xf>
    <xf numFmtId="3" fontId="29" fillId="35" borderId="50" xfId="0" applyNumberFormat="1" applyFont="1" applyFill="1" applyBorder="1"/>
    <xf numFmtId="3" fontId="29" fillId="35" borderId="71" xfId="0" applyNumberFormat="1" applyFont="1" applyFill="1" applyBorder="1" applyAlignment="1">
      <alignment horizontal="center"/>
    </xf>
    <xf numFmtId="189" fontId="16" fillId="35" borderId="36" xfId="0" applyNumberFormat="1" applyFont="1" applyFill="1" applyBorder="1"/>
    <xf numFmtId="0" fontId="16" fillId="35" borderId="61" xfId="0" applyFont="1" applyFill="1" applyBorder="1" applyAlignment="1">
      <alignment horizontal="left"/>
    </xf>
    <xf numFmtId="0" fontId="16" fillId="35" borderId="25" xfId="0" applyNumberFormat="1" applyFont="1" applyFill="1" applyBorder="1" applyAlignment="1">
      <alignment horizontal="center"/>
    </xf>
    <xf numFmtId="192" fontId="16" fillId="35" borderId="25" xfId="0" applyNumberFormat="1" applyFont="1" applyFill="1" applyBorder="1" applyAlignment="1">
      <alignment horizontal="center"/>
    </xf>
    <xf numFmtId="204" fontId="16" fillId="27" borderId="72" xfId="0" applyNumberFormat="1" applyFont="1" applyFill="1" applyBorder="1" applyAlignment="1"/>
    <xf numFmtId="204" fontId="16" fillId="27" borderId="39" xfId="0" applyNumberFormat="1" applyFont="1" applyFill="1" applyBorder="1" applyAlignment="1"/>
    <xf numFmtId="172" fontId="29" fillId="0" borderId="78" xfId="41" applyNumberFormat="1" applyFont="1" applyBorder="1" applyAlignment="1">
      <alignment horizontal="right"/>
    </xf>
    <xf numFmtId="195" fontId="29" fillId="27" borderId="20" xfId="0" applyNumberFormat="1" applyFont="1" applyFill="1" applyBorder="1" applyAlignment="1">
      <alignment horizontal="right"/>
    </xf>
    <xf numFmtId="195" fontId="29" fillId="27" borderId="37" xfId="0" applyNumberFormat="1" applyFont="1" applyFill="1" applyBorder="1" applyAlignment="1">
      <alignment horizontal="right"/>
    </xf>
    <xf numFmtId="0" fontId="98" fillId="0" borderId="51" xfId="51" applyFont="1" applyBorder="1" applyAlignment="1">
      <alignment horizontal="center"/>
    </xf>
    <xf numFmtId="0" fontId="98" fillId="0" borderId="12" xfId="51" applyFont="1" applyBorder="1" applyAlignment="1">
      <alignment horizontal="center"/>
    </xf>
    <xf numFmtId="185" fontId="16" fillId="33" borderId="54" xfId="0" applyNumberFormat="1" applyFont="1" applyFill="1" applyBorder="1" applyAlignment="1">
      <alignment vertical="center"/>
    </xf>
    <xf numFmtId="3" fontId="0" fillId="0" borderId="0" xfId="41" applyNumberFormat="1" applyFont="1"/>
    <xf numFmtId="0" fontId="7" fillId="0" borderId="14" xfId="0" applyFont="1" applyFill="1" applyBorder="1" applyAlignment="1">
      <alignment horizontal="center"/>
    </xf>
    <xf numFmtId="0" fontId="7" fillId="0" borderId="12" xfId="0" applyFont="1" applyFill="1" applyBorder="1" applyAlignment="1">
      <alignment horizontal="center"/>
    </xf>
    <xf numFmtId="172" fontId="16" fillId="31" borderId="12" xfId="0" applyNumberFormat="1" applyFont="1" applyFill="1" applyBorder="1" applyAlignment="1"/>
    <xf numFmtId="2" fontId="16" fillId="0" borderId="20" xfId="0" applyNumberFormat="1" applyFont="1" applyFill="1" applyBorder="1" applyAlignment="1"/>
    <xf numFmtId="172" fontId="16" fillId="35" borderId="68" xfId="0" applyNumberFormat="1" applyFont="1" applyFill="1" applyBorder="1" applyAlignment="1"/>
    <xf numFmtId="171" fontId="29" fillId="0" borderId="19" xfId="0" applyNumberFormat="1" applyFont="1" applyBorder="1" applyAlignment="1"/>
    <xf numFmtId="192" fontId="29" fillId="0" borderId="48" xfId="0" applyNumberFormat="1" applyFont="1" applyBorder="1" applyAlignment="1">
      <alignment horizontal="center"/>
    </xf>
    <xf numFmtId="192" fontId="29" fillId="0" borderId="56" xfId="0" applyNumberFormat="1" applyFont="1" applyBorder="1" applyAlignment="1">
      <alignment horizontal="center"/>
    </xf>
    <xf numFmtId="192" fontId="12" fillId="0" borderId="0" xfId="0" applyNumberFormat="1" applyFont="1" applyBorder="1"/>
    <xf numFmtId="0" fontId="16" fillId="35" borderId="36" xfId="0" applyNumberFormat="1" applyFont="1" applyFill="1" applyBorder="1" applyAlignment="1">
      <alignment horizontal="center"/>
    </xf>
    <xf numFmtId="190" fontId="29" fillId="0" borderId="61" xfId="0" applyNumberFormat="1" applyFont="1" applyBorder="1" applyAlignment="1"/>
    <xf numFmtId="171" fontId="101" fillId="0" borderId="0" xfId="0" applyNumberFormat="1" applyFont="1" applyAlignment="1"/>
    <xf numFmtId="205" fontId="63" fillId="0" borderId="0" xfId="0" applyNumberFormat="1" applyFont="1" applyBorder="1" applyAlignment="1">
      <alignment horizontal="right"/>
    </xf>
    <xf numFmtId="171" fontId="29" fillId="0" borderId="23" xfId="0" applyNumberFormat="1" applyFont="1" applyBorder="1" applyAlignment="1"/>
    <xf numFmtId="171" fontId="29" fillId="0" borderId="48" xfId="0" applyNumberFormat="1" applyFont="1" applyBorder="1" applyAlignment="1">
      <alignment horizontal="right"/>
    </xf>
    <xf numFmtId="171" fontId="29" fillId="0" borderId="36" xfId="0" applyNumberFormat="1" applyFont="1" applyBorder="1" applyAlignment="1">
      <alignment horizontal="right"/>
    </xf>
    <xf numFmtId="0" fontId="0" fillId="0" borderId="49" xfId="0" applyBorder="1"/>
    <xf numFmtId="0" fontId="44" fillId="25" borderId="49" xfId="0" applyFont="1" applyFill="1" applyBorder="1" applyAlignment="1"/>
    <xf numFmtId="0" fontId="7" fillId="0" borderId="0" xfId="0" quotePrefix="1" applyFont="1" applyBorder="1" applyAlignment="1">
      <alignment horizontal="center"/>
    </xf>
    <xf numFmtId="0" fontId="16" fillId="0" borderId="86" xfId="0" applyFont="1" applyBorder="1" applyAlignment="1">
      <alignment horizontal="center" shrinkToFit="1"/>
    </xf>
    <xf numFmtId="2" fontId="29" fillId="27" borderId="11" xfId="0" applyNumberFormat="1" applyFont="1" applyFill="1" applyBorder="1" applyAlignment="1">
      <alignment shrinkToFit="1"/>
    </xf>
    <xf numFmtId="2" fontId="29" fillId="27" borderId="86" xfId="0" applyNumberFormat="1" applyFont="1" applyFill="1" applyBorder="1" applyAlignment="1">
      <alignment shrinkToFit="1"/>
    </xf>
    <xf numFmtId="0" fontId="23" fillId="42" borderId="0" xfId="55" applyFont="1" applyFill="1" applyAlignment="1">
      <alignment horizontal="left"/>
    </xf>
    <xf numFmtId="0" fontId="22" fillId="42" borderId="0" xfId="55" applyFont="1" applyFill="1" applyAlignment="1"/>
    <xf numFmtId="0" fontId="3" fillId="42" borderId="0" xfId="55" applyFill="1" applyAlignment="1"/>
    <xf numFmtId="0" fontId="3" fillId="42" borderId="0" xfId="55" applyFont="1" applyFill="1" applyAlignment="1"/>
    <xf numFmtId="0" fontId="39" fillId="42" borderId="0" xfId="55" applyFont="1" applyFill="1" applyAlignment="1"/>
    <xf numFmtId="0" fontId="5" fillId="42" borderId="0" xfId="55" applyFont="1" applyFill="1" applyAlignment="1">
      <alignment horizontal="center"/>
    </xf>
    <xf numFmtId="0" fontId="5" fillId="42" borderId="0" xfId="55" applyFont="1" applyFill="1" applyAlignment="1">
      <alignment horizontal="right"/>
    </xf>
    <xf numFmtId="0" fontId="5" fillId="42" borderId="0" xfId="55" applyFont="1" applyFill="1" applyAlignment="1"/>
    <xf numFmtId="0" fontId="44" fillId="42" borderId="41" xfId="0" applyFont="1" applyFill="1" applyBorder="1" applyAlignment="1">
      <alignment horizontal="centerContinuous"/>
    </xf>
    <xf numFmtId="0" fontId="44" fillId="42" borderId="47" xfId="0" applyFont="1" applyFill="1" applyBorder="1" applyAlignment="1">
      <alignment horizontal="centerContinuous"/>
    </xf>
    <xf numFmtId="0" fontId="44" fillId="42" borderId="31" xfId="0" applyFont="1" applyFill="1" applyBorder="1" applyAlignment="1">
      <alignment horizontal="centerContinuous"/>
    </xf>
    <xf numFmtId="0" fontId="47" fillId="42" borderId="33" xfId="0" applyFont="1" applyFill="1" applyBorder="1" applyAlignment="1">
      <alignment horizontal="centerContinuous"/>
    </xf>
    <xf numFmtId="0" fontId="44" fillId="42" borderId="0" xfId="0" applyFont="1" applyFill="1" applyBorder="1" applyAlignment="1">
      <alignment horizontal="centerContinuous"/>
    </xf>
    <xf numFmtId="0" fontId="44" fillId="42" borderId="49" xfId="0" applyFont="1" applyFill="1" applyBorder="1" applyAlignment="1">
      <alignment horizontal="centerContinuous"/>
    </xf>
    <xf numFmtId="0" fontId="56" fillId="42" borderId="33" xfId="0" applyFont="1" applyFill="1" applyBorder="1" applyAlignment="1">
      <alignment horizontal="centerContinuous"/>
    </xf>
    <xf numFmtId="0" fontId="30" fillId="42" borderId="33" xfId="0" applyFont="1" applyFill="1" applyBorder="1" applyAlignment="1">
      <alignment horizontal="centerContinuous"/>
    </xf>
    <xf numFmtId="0" fontId="44" fillId="42" borderId="50" xfId="0" applyFont="1" applyFill="1" applyBorder="1" applyAlignment="1">
      <alignment horizontal="centerContinuous"/>
    </xf>
    <xf numFmtId="0" fontId="44" fillId="42" borderId="32" xfId="0" applyFont="1" applyFill="1" applyBorder="1" applyAlignment="1">
      <alignment horizontal="centerContinuous"/>
    </xf>
    <xf numFmtId="0" fontId="44" fillId="42" borderId="30" xfId="0" applyFont="1" applyFill="1" applyBorder="1" applyAlignment="1">
      <alignment horizontal="centerContinuous"/>
    </xf>
    <xf numFmtId="0" fontId="0" fillId="42" borderId="41" xfId="0" applyFill="1" applyBorder="1" applyAlignment="1">
      <alignment horizontal="centerContinuous" wrapText="1"/>
    </xf>
    <xf numFmtId="0" fontId="0" fillId="42" borderId="47" xfId="0" applyFill="1" applyBorder="1" applyAlignment="1">
      <alignment horizontal="centerContinuous"/>
    </xf>
    <xf numFmtId="0" fontId="47" fillId="42" borderId="0" xfId="0" applyFont="1" applyFill="1" applyBorder="1" applyAlignment="1">
      <alignment horizontal="centerContinuous" wrapText="1"/>
    </xf>
    <xf numFmtId="0" fontId="47" fillId="42" borderId="0" xfId="0" applyFont="1" applyFill="1" applyAlignment="1">
      <alignment horizontal="centerContinuous"/>
    </xf>
    <xf numFmtId="0" fontId="56" fillId="42" borderId="33" xfId="0" applyFont="1" applyFill="1" applyBorder="1" applyAlignment="1">
      <alignment horizontal="centerContinuous" wrapText="1"/>
    </xf>
    <xf numFmtId="0" fontId="56" fillId="42" borderId="0" xfId="0" applyFont="1" applyFill="1" applyBorder="1" applyAlignment="1">
      <alignment horizontal="centerContinuous" wrapText="1"/>
    </xf>
    <xf numFmtId="0" fontId="56" fillId="42" borderId="49" xfId="0" applyFont="1" applyFill="1" applyBorder="1" applyAlignment="1">
      <alignment horizontal="centerContinuous" wrapText="1"/>
    </xf>
    <xf numFmtId="0" fontId="47" fillId="42" borderId="0" xfId="0" applyFont="1" applyFill="1" applyAlignment="1">
      <alignment horizontal="centerContinuous" wrapText="1"/>
    </xf>
    <xf numFmtId="0" fontId="30" fillId="42" borderId="0" xfId="0" applyFont="1" applyFill="1" applyAlignment="1">
      <alignment horizontal="centerContinuous"/>
    </xf>
    <xf numFmtId="0" fontId="0" fillId="42" borderId="50" xfId="0" applyFill="1" applyBorder="1" applyAlignment="1">
      <alignment horizontal="centerContinuous" wrapText="1"/>
    </xf>
    <xf numFmtId="0" fontId="0" fillId="42" borderId="32" xfId="0" applyFill="1" applyBorder="1" applyAlignment="1">
      <alignment horizontal="centerContinuous"/>
    </xf>
    <xf numFmtId="0" fontId="0" fillId="42" borderId="31" xfId="0" applyFill="1" applyBorder="1" applyAlignment="1">
      <alignment horizontal="centerContinuous"/>
    </xf>
    <xf numFmtId="0" fontId="12" fillId="42" borderId="33" xfId="0" applyFont="1" applyFill="1" applyBorder="1" applyAlignment="1">
      <alignment horizontal="centerContinuous"/>
    </xf>
    <xf numFmtId="0" fontId="54" fillId="42" borderId="0" xfId="0" applyFont="1" applyFill="1" applyAlignment="1">
      <alignment horizontal="centerContinuous"/>
    </xf>
    <xf numFmtId="0" fontId="54" fillId="42" borderId="49" xfId="0" applyFont="1" applyFill="1" applyBorder="1" applyAlignment="1">
      <alignment horizontal="centerContinuous"/>
    </xf>
    <xf numFmtId="0" fontId="0" fillId="42" borderId="30" xfId="0" applyFill="1" applyBorder="1" applyAlignment="1">
      <alignment horizontal="centerContinuous"/>
    </xf>
    <xf numFmtId="0" fontId="29" fillId="0" borderId="27" xfId="0" applyFont="1" applyFill="1" applyBorder="1" applyAlignment="1">
      <alignment horizontal="center"/>
    </xf>
    <xf numFmtId="177" fontId="29" fillId="27" borderId="78" xfId="0" applyNumberFormat="1" applyFont="1" applyFill="1" applyBorder="1" applyAlignment="1">
      <alignment horizontal="right"/>
    </xf>
    <xf numFmtId="178" fontId="29" fillId="0" borderId="16" xfId="0" applyNumberFormat="1" applyFont="1" applyBorder="1" applyAlignment="1">
      <alignment horizontal="right"/>
    </xf>
    <xf numFmtId="171" fontId="16" fillId="25" borderId="12" xfId="0" applyNumberFormat="1" applyFont="1" applyFill="1" applyBorder="1" applyAlignment="1">
      <alignment horizontal="right"/>
    </xf>
    <xf numFmtId="0" fontId="0" fillId="0" borderId="47" xfId="0" applyFill="1" applyBorder="1" applyAlignment="1">
      <alignment horizontal="center"/>
    </xf>
    <xf numFmtId="0" fontId="0" fillId="0" borderId="31" xfId="0" applyFill="1" applyBorder="1" applyAlignment="1">
      <alignment horizontal="center"/>
    </xf>
    <xf numFmtId="0" fontId="0" fillId="0" borderId="0" xfId="0" applyFill="1" applyBorder="1"/>
    <xf numFmtId="0" fontId="0" fillId="0" borderId="49" xfId="0" applyFill="1" applyBorder="1" applyAlignment="1">
      <alignment horizontal="center"/>
    </xf>
    <xf numFmtId="0" fontId="0" fillId="0" borderId="32" xfId="0" applyFill="1" applyBorder="1" applyAlignment="1">
      <alignment horizontal="center"/>
    </xf>
    <xf numFmtId="0" fontId="0" fillId="0" borderId="0" xfId="0" applyFill="1"/>
    <xf numFmtId="0" fontId="0" fillId="0" borderId="49" xfId="0" applyFill="1" applyBorder="1"/>
    <xf numFmtId="172" fontId="29" fillId="0" borderId="39" xfId="0" applyNumberFormat="1" applyFont="1" applyFill="1" applyBorder="1" applyAlignment="1">
      <alignment horizontal="right"/>
    </xf>
    <xf numFmtId="172" fontId="29" fillId="0" borderId="19" xfId="41" applyNumberFormat="1" applyFont="1" applyFill="1" applyBorder="1" applyAlignment="1">
      <alignment horizontal="right"/>
    </xf>
    <xf numFmtId="172" fontId="29" fillId="0" borderId="29" xfId="41" applyNumberFormat="1" applyFont="1" applyFill="1" applyBorder="1" applyAlignment="1">
      <alignment horizontal="right"/>
    </xf>
    <xf numFmtId="0" fontId="0" fillId="0" borderId="0" xfId="0" applyAlignment="1">
      <alignment horizontal="left"/>
    </xf>
    <xf numFmtId="0" fontId="12" fillId="43" borderId="41" xfId="0" applyFont="1" applyFill="1" applyBorder="1" applyAlignment="1">
      <alignment horizontal="centerContinuous"/>
    </xf>
    <xf numFmtId="0" fontId="12" fillId="43" borderId="47" xfId="0" applyFont="1" applyFill="1" applyBorder="1" applyAlignment="1">
      <alignment horizontal="centerContinuous"/>
    </xf>
    <xf numFmtId="0" fontId="47" fillId="43" borderId="47" xfId="0" applyFont="1" applyFill="1" applyBorder="1" applyAlignment="1">
      <alignment horizontal="centerContinuous"/>
    </xf>
    <xf numFmtId="0" fontId="47" fillId="43" borderId="31" xfId="0" applyFont="1" applyFill="1" applyBorder="1" applyAlignment="1">
      <alignment horizontal="centerContinuous"/>
    </xf>
    <xf numFmtId="0" fontId="56" fillId="43" borderId="33" xfId="0" applyFont="1" applyFill="1" applyBorder="1" applyAlignment="1">
      <alignment horizontal="centerContinuous"/>
    </xf>
    <xf numFmtId="0" fontId="0" fillId="43" borderId="0" xfId="0" applyFill="1" applyBorder="1" applyAlignment="1">
      <alignment horizontal="centerContinuous"/>
    </xf>
    <xf numFmtId="0" fontId="0" fillId="43" borderId="49" xfId="0" applyFill="1" applyBorder="1" applyAlignment="1">
      <alignment horizontal="centerContinuous"/>
    </xf>
    <xf numFmtId="0" fontId="47" fillId="43" borderId="33" xfId="0" applyFont="1" applyFill="1" applyBorder="1" applyAlignment="1">
      <alignment horizontal="centerContinuous"/>
    </xf>
    <xf numFmtId="0" fontId="47" fillId="43" borderId="0" xfId="0" applyFont="1" applyFill="1" applyBorder="1" applyAlignment="1">
      <alignment horizontal="centerContinuous"/>
    </xf>
    <xf numFmtId="0" fontId="47" fillId="43" borderId="49" xfId="0" applyFont="1" applyFill="1" applyBorder="1" applyAlignment="1">
      <alignment horizontal="centerContinuous"/>
    </xf>
    <xf numFmtId="0" fontId="12" fillId="43" borderId="33" xfId="0" applyFont="1" applyFill="1" applyBorder="1" applyAlignment="1">
      <alignment horizontal="centerContinuous"/>
    </xf>
    <xf numFmtId="0" fontId="12" fillId="43" borderId="50" xfId="0" applyFont="1" applyFill="1" applyBorder="1" applyAlignment="1">
      <alignment horizontal="centerContinuous"/>
    </xf>
    <xf numFmtId="0" fontId="12" fillId="43" borderId="32" xfId="0" applyFont="1" applyFill="1" applyBorder="1" applyAlignment="1">
      <alignment horizontal="centerContinuous"/>
    </xf>
    <xf numFmtId="0" fontId="36" fillId="43" borderId="30" xfId="0" applyFont="1" applyFill="1" applyBorder="1" applyAlignment="1"/>
    <xf numFmtId="0" fontId="16" fillId="43" borderId="13" xfId="0" applyFont="1" applyFill="1" applyBorder="1" applyAlignment="1"/>
    <xf numFmtId="0" fontId="14" fillId="43" borderId="52" xfId="0" applyFont="1" applyFill="1" applyBorder="1" applyAlignment="1">
      <alignment horizontal="center"/>
    </xf>
    <xf numFmtId="178" fontId="29" fillId="43" borderId="52" xfId="0" applyNumberFormat="1" applyFont="1" applyFill="1" applyBorder="1" applyAlignment="1">
      <alignment horizontal="right"/>
    </xf>
    <xf numFmtId="178" fontId="29" fillId="43" borderId="14" xfId="0" applyNumberFormat="1" applyFont="1" applyFill="1" applyBorder="1" applyAlignment="1">
      <alignment horizontal="right"/>
    </xf>
    <xf numFmtId="178" fontId="29" fillId="43" borderId="68" xfId="0" applyNumberFormat="1" applyFont="1" applyFill="1" applyBorder="1" applyAlignment="1">
      <alignment horizontal="right"/>
    </xf>
    <xf numFmtId="0" fontId="12" fillId="43" borderId="31" xfId="0" applyFont="1" applyFill="1" applyBorder="1" applyAlignment="1">
      <alignment horizontal="centerContinuous"/>
    </xf>
    <xf numFmtId="0" fontId="12" fillId="43" borderId="0" xfId="0" applyFont="1" applyFill="1" applyBorder="1" applyAlignment="1">
      <alignment horizontal="centerContinuous"/>
    </xf>
    <xf numFmtId="0" fontId="29" fillId="43" borderId="47" xfId="51" applyFont="1" applyFill="1" applyBorder="1" applyAlignment="1">
      <alignment horizontal="centerContinuous"/>
    </xf>
    <xf numFmtId="0" fontId="29" fillId="43" borderId="31" xfId="51" applyFont="1" applyFill="1" applyBorder="1" applyAlignment="1">
      <alignment horizontal="centerContinuous"/>
    </xf>
    <xf numFmtId="0" fontId="99" fillId="43" borderId="33" xfId="51" applyFont="1" applyFill="1" applyBorder="1" applyAlignment="1">
      <alignment horizontal="centerContinuous"/>
    </xf>
    <xf numFmtId="0" fontId="0" fillId="43" borderId="0" xfId="0" applyFont="1" applyFill="1" applyAlignment="1">
      <alignment horizontal="centerContinuous"/>
    </xf>
    <xf numFmtId="0" fontId="0" fillId="43" borderId="49" xfId="0" applyFont="1" applyFill="1" applyBorder="1" applyAlignment="1">
      <alignment horizontal="centerContinuous"/>
    </xf>
    <xf numFmtId="0" fontId="100" fillId="43" borderId="33" xfId="51" applyFont="1" applyFill="1" applyBorder="1" applyAlignment="1">
      <alignment horizontal="centerContinuous"/>
    </xf>
    <xf numFmtId="0" fontId="47" fillId="43" borderId="0" xfId="51" applyFont="1" applyFill="1" applyBorder="1" applyAlignment="1">
      <alignment horizontal="centerContinuous"/>
    </xf>
    <xf numFmtId="0" fontId="29" fillId="43" borderId="32" xfId="51" applyFont="1" applyFill="1" applyBorder="1" applyAlignment="1">
      <alignment horizontal="centerContinuous"/>
    </xf>
    <xf numFmtId="0" fontId="98" fillId="43" borderId="85" xfId="51" applyFont="1" applyFill="1" applyBorder="1" applyAlignment="1"/>
    <xf numFmtId="172" fontId="98" fillId="43" borderId="66" xfId="51" applyNumberFormat="1" applyFont="1" applyFill="1" applyBorder="1" applyAlignment="1"/>
    <xf numFmtId="172" fontId="98" fillId="43" borderId="48" xfId="51" applyNumberFormat="1" applyFont="1" applyFill="1" applyBorder="1" applyAlignment="1"/>
    <xf numFmtId="172" fontId="98" fillId="43" borderId="56" xfId="51" applyNumberFormat="1" applyFont="1" applyFill="1" applyBorder="1" applyAlignment="1"/>
    <xf numFmtId="172" fontId="98" fillId="43" borderId="69" xfId="51" applyNumberFormat="1" applyFont="1" applyFill="1" applyBorder="1" applyAlignment="1"/>
    <xf numFmtId="172" fontId="98" fillId="43" borderId="16" xfId="51" applyNumberFormat="1" applyFont="1" applyFill="1" applyBorder="1" applyAlignment="1"/>
    <xf numFmtId="172" fontId="98" fillId="43" borderId="42" xfId="51" applyNumberFormat="1" applyFont="1" applyFill="1" applyBorder="1" applyAlignment="1"/>
    <xf numFmtId="0" fontId="0" fillId="43" borderId="0" xfId="0" applyFill="1" applyAlignment="1">
      <alignment horizontal="centerContinuous"/>
    </xf>
    <xf numFmtId="0" fontId="0" fillId="43" borderId="41" xfId="0" applyFill="1" applyBorder="1" applyAlignment="1">
      <alignment horizontal="centerContinuous"/>
    </xf>
    <xf numFmtId="0" fontId="0" fillId="43" borderId="47" xfId="0" applyFill="1" applyBorder="1" applyAlignment="1">
      <alignment horizontal="centerContinuous"/>
    </xf>
    <xf numFmtId="0" fontId="30" fillId="43" borderId="31" xfId="0" applyFont="1" applyFill="1" applyBorder="1" applyAlignment="1">
      <alignment horizontal="centerContinuous"/>
    </xf>
    <xf numFmtId="0" fontId="22" fillId="43" borderId="33" xfId="0" applyFont="1" applyFill="1" applyBorder="1" applyAlignment="1">
      <alignment horizontal="centerContinuous"/>
    </xf>
    <xf numFmtId="0" fontId="61" fillId="43" borderId="0" xfId="0" applyFont="1" applyFill="1" applyAlignment="1">
      <alignment horizontal="centerContinuous"/>
    </xf>
    <xf numFmtId="0" fontId="61" fillId="43" borderId="49" xfId="0" applyFont="1" applyFill="1" applyBorder="1" applyAlignment="1">
      <alignment horizontal="centerContinuous"/>
    </xf>
    <xf numFmtId="0" fontId="0" fillId="43" borderId="50" xfId="0" applyFill="1" applyBorder="1" applyAlignment="1">
      <alignment horizontal="centerContinuous"/>
    </xf>
    <xf numFmtId="0" fontId="0" fillId="43" borderId="32" xfId="0" applyFill="1" applyBorder="1" applyAlignment="1">
      <alignment horizontal="centerContinuous"/>
    </xf>
    <xf numFmtId="0" fontId="30" fillId="43" borderId="30" xfId="0" applyFont="1" applyFill="1" applyBorder="1" applyAlignment="1">
      <alignment horizontal="centerContinuous"/>
    </xf>
    <xf numFmtId="0" fontId="47" fillId="43" borderId="50" xfId="0" applyFont="1" applyFill="1" applyBorder="1" applyAlignment="1">
      <alignment horizontal="centerContinuous"/>
    </xf>
    <xf numFmtId="0" fontId="23" fillId="43" borderId="0" xfId="55" applyFont="1" applyFill="1" applyAlignment="1">
      <alignment horizontal="left"/>
    </xf>
    <xf numFmtId="0" fontId="22" fillId="43" borderId="0" xfId="55" applyFont="1" applyFill="1" applyAlignment="1"/>
    <xf numFmtId="0" fontId="3" fillId="43" borderId="0" xfId="55" applyFill="1" applyAlignment="1"/>
    <xf numFmtId="0" fontId="3" fillId="43" borderId="0" xfId="55" applyFont="1" applyFill="1" applyAlignment="1"/>
    <xf numFmtId="0" fontId="5" fillId="43" borderId="0" xfId="55" applyFont="1" applyFill="1" applyAlignment="1">
      <alignment horizontal="center"/>
    </xf>
    <xf numFmtId="0" fontId="5" fillId="43" borderId="0" xfId="55" applyFont="1" applyFill="1" applyAlignment="1"/>
    <xf numFmtId="0" fontId="29" fillId="43" borderId="0" xfId="55" applyFont="1" applyFill="1" applyAlignment="1"/>
    <xf numFmtId="49" fontId="5" fillId="43" borderId="0" xfId="55" applyNumberFormat="1" applyFont="1" applyFill="1" applyAlignment="1">
      <alignment horizontal="right"/>
    </xf>
    <xf numFmtId="0" fontId="0" fillId="25" borderId="31" xfId="0" applyFill="1" applyBorder="1" applyAlignment="1"/>
    <xf numFmtId="195" fontId="29" fillId="27" borderId="83" xfId="0" applyNumberFormat="1" applyFont="1" applyFill="1" applyBorder="1" applyAlignment="1">
      <alignment horizontal="center"/>
    </xf>
    <xf numFmtId="204" fontId="16" fillId="35" borderId="78" xfId="0" applyNumberFormat="1" applyFont="1" applyFill="1" applyBorder="1" applyAlignment="1"/>
    <xf numFmtId="204" fontId="16" fillId="27" borderId="19" xfId="0" applyNumberFormat="1" applyFont="1" applyFill="1" applyBorder="1" applyAlignment="1"/>
    <xf numFmtId="204" fontId="16" fillId="35" borderId="20" xfId="0" applyNumberFormat="1" applyFont="1" applyFill="1" applyBorder="1" applyAlignment="1"/>
    <xf numFmtId="204" fontId="16" fillId="35" borderId="29" xfId="0" applyNumberFormat="1" applyFont="1" applyFill="1" applyBorder="1" applyAlignment="1"/>
    <xf numFmtId="0" fontId="0" fillId="0" borderId="11" xfId="0" applyBorder="1"/>
    <xf numFmtId="3" fontId="29" fillId="0" borderId="20" xfId="0" applyNumberFormat="1" applyFont="1" applyFill="1" applyBorder="1" applyAlignment="1">
      <alignment horizontal="left" indent="1"/>
    </xf>
    <xf numFmtId="189" fontId="29" fillId="0" borderId="17" xfId="0" applyNumberFormat="1" applyFont="1" applyFill="1" applyBorder="1"/>
    <xf numFmtId="171" fontId="29" fillId="0" borderId="17" xfId="0" applyNumberFormat="1" applyFont="1" applyFill="1" applyBorder="1" applyAlignment="1">
      <alignment horizontal="center"/>
    </xf>
    <xf numFmtId="192" fontId="29" fillId="0" borderId="17" xfId="0" applyNumberFormat="1" applyFont="1" applyFill="1" applyBorder="1" applyAlignment="1">
      <alignment horizontal="center"/>
    </xf>
    <xf numFmtId="192" fontId="29" fillId="0" borderId="18" xfId="0" applyNumberFormat="1" applyFont="1" applyFill="1" applyBorder="1" applyAlignment="1">
      <alignment horizontal="center"/>
    </xf>
    <xf numFmtId="0" fontId="29" fillId="33" borderId="0" xfId="0" applyFont="1" applyFill="1"/>
    <xf numFmtId="0" fontId="29" fillId="44" borderId="0" xfId="0" applyFont="1" applyFill="1"/>
    <xf numFmtId="0" fontId="29" fillId="45" borderId="0" xfId="0" applyFont="1" applyFill="1"/>
    <xf numFmtId="0" fontId="29" fillId="46" borderId="0" xfId="0" applyFont="1" applyFill="1"/>
    <xf numFmtId="0" fontId="29" fillId="47" borderId="0" xfId="0" applyFont="1" applyFill="1"/>
    <xf numFmtId="3" fontId="29" fillId="44" borderId="34" xfId="0" applyNumberFormat="1" applyFont="1" applyFill="1" applyBorder="1"/>
    <xf numFmtId="3" fontId="29" fillId="45" borderId="34" xfId="0" applyNumberFormat="1" applyFont="1" applyFill="1" applyBorder="1"/>
    <xf numFmtId="3" fontId="29" fillId="46" borderId="34" xfId="0" applyNumberFormat="1" applyFont="1" applyFill="1" applyBorder="1"/>
    <xf numFmtId="3" fontId="29" fillId="47" borderId="34" xfId="0" applyNumberFormat="1" applyFont="1" applyFill="1" applyBorder="1"/>
    <xf numFmtId="0" fontId="29" fillId="0" borderId="51" xfId="0" applyFont="1" applyBorder="1" applyAlignment="1">
      <alignment wrapText="1"/>
    </xf>
    <xf numFmtId="171" fontId="29" fillId="0" borderId="52" xfId="0" applyNumberFormat="1" applyFont="1" applyBorder="1" applyAlignment="1"/>
    <xf numFmtId="171" fontId="29" fillId="0" borderId="12" xfId="0" applyNumberFormat="1" applyFont="1" applyBorder="1" applyAlignment="1"/>
    <xf numFmtId="172" fontId="98" fillId="43" borderId="78" xfId="51" applyNumberFormat="1" applyFont="1" applyFill="1" applyBorder="1" applyAlignment="1"/>
    <xf numFmtId="172" fontId="98" fillId="43" borderId="24" xfId="51" applyNumberFormat="1" applyFont="1" applyFill="1" applyBorder="1" applyAlignment="1"/>
    <xf numFmtId="167" fontId="7" fillId="32" borderId="65" xfId="0" applyNumberFormat="1" applyFont="1" applyFill="1" applyBorder="1" applyAlignment="1">
      <alignment horizontal="right"/>
    </xf>
    <xf numFmtId="0" fontId="81" fillId="0" borderId="0" xfId="0" applyFont="1" applyFill="1" applyAlignment="1"/>
    <xf numFmtId="169" fontId="42" fillId="27" borderId="17" xfId="0" applyNumberFormat="1" applyFont="1" applyFill="1" applyBorder="1" applyAlignment="1"/>
    <xf numFmtId="0" fontId="81" fillId="27" borderId="0" xfId="0" applyFont="1" applyFill="1" applyAlignment="1"/>
    <xf numFmtId="0" fontId="0" fillId="0" borderId="39" xfId="0" applyBorder="1"/>
    <xf numFmtId="169" fontId="16" fillId="0" borderId="0" xfId="0" applyNumberFormat="1" applyFont="1" applyAlignment="1"/>
    <xf numFmtId="0" fontId="8" fillId="25" borderId="62" xfId="0" applyFont="1" applyFill="1" applyBorder="1" applyAlignment="1">
      <alignment horizontal="center" vertical="center" wrapText="1"/>
    </xf>
    <xf numFmtId="0" fontId="8" fillId="27" borderId="11" xfId="0" applyFont="1" applyFill="1" applyBorder="1" applyAlignment="1">
      <alignment horizontal="centerContinuous" vertical="center" wrapText="1"/>
    </xf>
    <xf numFmtId="167" fontId="5" fillId="0" borderId="48" xfId="0" applyNumberFormat="1" applyFont="1" applyBorder="1" applyAlignment="1"/>
    <xf numFmtId="171" fontId="61" fillId="25" borderId="0" xfId="0" applyNumberFormat="1" applyFont="1" applyFill="1" applyAlignment="1"/>
    <xf numFmtId="0" fontId="10" fillId="25" borderId="0" xfId="0" applyFont="1" applyFill="1" applyBorder="1" applyAlignment="1">
      <alignment horizontal="centerContinuous"/>
    </xf>
    <xf numFmtId="0" fontId="7" fillId="0" borderId="68" xfId="0" applyFont="1" applyBorder="1" applyAlignment="1">
      <alignment horizontal="center"/>
    </xf>
    <xf numFmtId="0" fontId="7" fillId="25" borderId="0" xfId="0" applyFont="1" applyFill="1" applyBorder="1" applyAlignment="1">
      <alignment horizontal="fill" wrapText="1"/>
    </xf>
    <xf numFmtId="0" fontId="44" fillId="0" borderId="47" xfId="0" applyFont="1" applyFill="1" applyBorder="1" applyAlignment="1"/>
    <xf numFmtId="0" fontId="44" fillId="0" borderId="32" xfId="0" applyFont="1" applyBorder="1" applyAlignment="1"/>
    <xf numFmtId="167" fontId="7" fillId="32" borderId="26" xfId="0" applyNumberFormat="1" applyFont="1" applyFill="1" applyBorder="1" applyAlignment="1">
      <alignment horizontal="right"/>
    </xf>
    <xf numFmtId="0" fontId="5" fillId="27" borderId="0" xfId="54" applyFont="1" applyFill="1" applyAlignment="1"/>
    <xf numFmtId="171" fontId="29" fillId="0" borderId="78" xfId="0" applyNumberFormat="1" applyFont="1" applyBorder="1" applyAlignment="1">
      <alignment horizontal="right"/>
    </xf>
    <xf numFmtId="171" fontId="29" fillId="0" borderId="61" xfId="0" applyNumberFormat="1" applyFont="1" applyBorder="1" applyAlignment="1">
      <alignment horizontal="right"/>
    </xf>
    <xf numFmtId="196" fontId="16" fillId="35" borderId="29" xfId="0" applyNumberFormat="1" applyFont="1" applyFill="1" applyBorder="1" applyAlignment="1">
      <alignment horizontal="right"/>
    </xf>
    <xf numFmtId="171" fontId="29" fillId="0" borderId="45" xfId="0" applyNumberFormat="1" applyFont="1" applyBorder="1" applyAlignment="1">
      <alignment horizontal="right"/>
    </xf>
    <xf numFmtId="171" fontId="29" fillId="27" borderId="20" xfId="0" applyNumberFormat="1" applyFont="1" applyFill="1" applyBorder="1" applyAlignment="1">
      <alignment horizontal="right"/>
    </xf>
    <xf numFmtId="171" fontId="29" fillId="27" borderId="19" xfId="0" applyNumberFormat="1" applyFont="1" applyFill="1" applyBorder="1" applyAlignment="1">
      <alignment horizontal="right"/>
    </xf>
    <xf numFmtId="196" fontId="29" fillId="0" borderId="78" xfId="0" applyNumberFormat="1" applyFont="1" applyBorder="1" applyAlignment="1">
      <alignment horizontal="right"/>
    </xf>
    <xf numFmtId="196" fontId="16" fillId="30" borderId="61" xfId="0" applyNumberFormat="1" applyFont="1" applyFill="1" applyBorder="1" applyAlignment="1">
      <alignment horizontal="right"/>
    </xf>
    <xf numFmtId="196" fontId="29" fillId="0" borderId="17" xfId="0" applyNumberFormat="1" applyFont="1" applyBorder="1" applyAlignment="1"/>
    <xf numFmtId="205" fontId="12" fillId="0" borderId="0" xfId="0" applyNumberFormat="1" applyFont="1" applyAlignment="1"/>
    <xf numFmtId="171" fontId="16" fillId="30" borderId="78" xfId="0" applyNumberFormat="1" applyFont="1" applyFill="1" applyBorder="1" applyAlignment="1">
      <alignment horizontal="right"/>
    </xf>
    <xf numFmtId="171" fontId="29" fillId="0" borderId="24" xfId="0" applyNumberFormat="1" applyFont="1" applyBorder="1" applyAlignment="1">
      <alignment horizontal="right" vertical="center"/>
    </xf>
    <xf numFmtId="171" fontId="16" fillId="30" borderId="20" xfId="0" applyNumberFormat="1" applyFont="1" applyFill="1" applyBorder="1" applyAlignment="1">
      <alignment horizontal="right"/>
    </xf>
    <xf numFmtId="0" fontId="17" fillId="0" borderId="19" xfId="0" applyFont="1" applyBorder="1" applyAlignment="1">
      <alignment vertical="center"/>
    </xf>
    <xf numFmtId="196" fontId="29" fillId="0" borderId="24" xfId="0" applyNumberFormat="1" applyFont="1" applyBorder="1" applyAlignment="1">
      <alignment horizontal="right"/>
    </xf>
    <xf numFmtId="167" fontId="29" fillId="0" borderId="78" xfId="0" applyNumberFormat="1" applyFont="1" applyBorder="1" applyAlignment="1">
      <alignment horizontal="right"/>
    </xf>
    <xf numFmtId="0" fontId="22" fillId="31" borderId="0" xfId="0" applyFont="1" applyFill="1" applyBorder="1" applyAlignment="1">
      <alignment horizontal="centerContinuous"/>
    </xf>
    <xf numFmtId="0" fontId="22" fillId="31" borderId="49" xfId="0" applyFont="1" applyFill="1" applyBorder="1" applyAlignment="1">
      <alignment horizontal="centerContinuous"/>
    </xf>
    <xf numFmtId="0" fontId="11" fillId="31" borderId="33" xfId="0" applyFont="1" applyFill="1" applyBorder="1" applyAlignment="1">
      <alignment horizontal="centerContinuous"/>
    </xf>
    <xf numFmtId="0" fontId="11" fillId="31" borderId="0" xfId="0" applyFont="1" applyFill="1" applyBorder="1" applyAlignment="1">
      <alignment horizontal="centerContinuous"/>
    </xf>
    <xf numFmtId="0" fontId="11" fillId="31" borderId="49" xfId="0" applyFont="1" applyFill="1" applyBorder="1" applyAlignment="1">
      <alignment horizontal="centerContinuous"/>
    </xf>
    <xf numFmtId="170" fontId="7" fillId="31" borderId="52" xfId="0" applyNumberFormat="1" applyFont="1" applyFill="1" applyBorder="1" applyAlignment="1">
      <alignment horizontal="right"/>
    </xf>
    <xf numFmtId="170" fontId="7" fillId="31" borderId="68" xfId="0" applyNumberFormat="1" applyFont="1" applyFill="1" applyBorder="1" applyAlignment="1">
      <alignment horizontal="right"/>
    </xf>
    <xf numFmtId="170" fontId="7" fillId="32" borderId="16" xfId="0" applyNumberFormat="1" applyFont="1" applyFill="1" applyBorder="1" applyAlignment="1">
      <alignment horizontal="right"/>
    </xf>
    <xf numFmtId="170" fontId="7" fillId="32" borderId="24" xfId="0" applyNumberFormat="1" applyFont="1" applyFill="1" applyBorder="1" applyAlignment="1">
      <alignment horizontal="right"/>
    </xf>
    <xf numFmtId="170" fontId="7" fillId="32" borderId="17" xfId="0" applyNumberFormat="1" applyFont="1" applyFill="1" applyBorder="1" applyAlignment="1">
      <alignment horizontal="right"/>
    </xf>
    <xf numFmtId="170" fontId="7" fillId="32" borderId="20" xfId="0" applyNumberFormat="1" applyFont="1" applyFill="1" applyBorder="1" applyAlignment="1">
      <alignment horizontal="right"/>
    </xf>
    <xf numFmtId="170" fontId="5" fillId="27" borderId="17" xfId="0" applyNumberFormat="1" applyFont="1" applyFill="1" applyBorder="1" applyAlignment="1">
      <alignment horizontal="right"/>
    </xf>
    <xf numFmtId="170" fontId="5" fillId="27" borderId="20" xfId="0" applyNumberFormat="1" applyFont="1" applyFill="1" applyBorder="1" applyAlignment="1">
      <alignment horizontal="right"/>
    </xf>
    <xf numFmtId="0" fontId="5" fillId="0" borderId="21" xfId="0" applyFont="1" applyFill="1" applyBorder="1" applyAlignment="1"/>
    <xf numFmtId="170" fontId="5" fillId="0" borderId="17" xfId="0" applyNumberFormat="1" applyFont="1" applyFill="1" applyBorder="1" applyAlignment="1">
      <alignment horizontal="right"/>
    </xf>
    <xf numFmtId="170" fontId="5" fillId="0" borderId="20" xfId="0" applyNumberFormat="1" applyFont="1" applyFill="1" applyBorder="1" applyAlignment="1">
      <alignment horizontal="right"/>
    </xf>
    <xf numFmtId="0" fontId="5" fillId="27" borderId="58" xfId="0" applyFont="1" applyFill="1" applyBorder="1" applyAlignment="1"/>
    <xf numFmtId="0" fontId="7" fillId="48" borderId="21" xfId="0" applyFont="1" applyFill="1" applyBorder="1" applyAlignment="1"/>
    <xf numFmtId="170" fontId="7" fillId="48" borderId="17" xfId="0" applyNumberFormat="1" applyFont="1" applyFill="1" applyBorder="1" applyAlignment="1">
      <alignment horizontal="right"/>
    </xf>
    <xf numFmtId="170" fontId="7" fillId="48" borderId="20" xfId="0" applyNumberFormat="1" applyFont="1" applyFill="1" applyBorder="1" applyAlignment="1">
      <alignment horizontal="right"/>
    </xf>
    <xf numFmtId="0" fontId="5" fillId="27" borderId="63" xfId="0" applyFont="1" applyFill="1" applyBorder="1" applyAlignment="1"/>
    <xf numFmtId="170" fontId="5" fillId="27" borderId="15" xfId="0" applyNumberFormat="1" applyFont="1" applyFill="1" applyBorder="1" applyAlignment="1">
      <alignment horizontal="right"/>
    </xf>
    <xf numFmtId="170" fontId="5" fillId="27" borderId="19" xfId="0" applyNumberFormat="1" applyFont="1" applyFill="1" applyBorder="1" applyAlignment="1">
      <alignment horizontal="right"/>
    </xf>
    <xf numFmtId="0" fontId="7" fillId="32" borderId="67" xfId="0" applyFont="1" applyFill="1" applyBorder="1" applyAlignment="1">
      <alignment wrapText="1"/>
    </xf>
    <xf numFmtId="170" fontId="7" fillId="32" borderId="36" xfId="0" applyNumberFormat="1" applyFont="1" applyFill="1" applyBorder="1" applyAlignment="1">
      <alignment horizontal="right"/>
    </xf>
    <xf numFmtId="170" fontId="7" fillId="32" borderId="61" xfId="0" applyNumberFormat="1" applyFont="1" applyFill="1" applyBorder="1" applyAlignment="1">
      <alignment horizontal="right"/>
    </xf>
    <xf numFmtId="0" fontId="5" fillId="0" borderId="0" xfId="0" applyFont="1" applyFill="1" applyBorder="1" applyAlignment="1">
      <alignment wrapText="1"/>
    </xf>
    <xf numFmtId="170" fontId="0" fillId="0" borderId="0" xfId="0" applyNumberFormat="1"/>
    <xf numFmtId="0" fontId="5" fillId="0" borderId="0" xfId="0" applyFont="1" applyFill="1" applyAlignment="1"/>
    <xf numFmtId="0" fontId="5" fillId="27" borderId="0" xfId="0" applyFont="1" applyFill="1" applyBorder="1" applyAlignment="1"/>
    <xf numFmtId="169" fontId="5" fillId="0" borderId="0" xfId="0" applyNumberFormat="1" applyFont="1" applyAlignment="1"/>
    <xf numFmtId="0" fontId="31" fillId="31" borderId="0" xfId="0" applyFont="1" applyFill="1" applyAlignment="1">
      <alignment horizontal="centerContinuous"/>
    </xf>
    <xf numFmtId="170" fontId="7" fillId="31" borderId="12" xfId="0" applyNumberFormat="1" applyFont="1" applyFill="1" applyBorder="1" applyAlignment="1">
      <alignment horizontal="right"/>
    </xf>
    <xf numFmtId="0" fontId="42" fillId="27" borderId="0" xfId="0" applyFont="1" applyFill="1" applyAlignment="1">
      <alignment horizontal="left"/>
    </xf>
    <xf numFmtId="0" fontId="10" fillId="0" borderId="53" xfId="0" applyFont="1" applyFill="1" applyBorder="1" applyAlignment="1">
      <alignment horizontal="centerContinuous"/>
    </xf>
    <xf numFmtId="0" fontId="0" fillId="0" borderId="41" xfId="0" applyFill="1" applyBorder="1"/>
    <xf numFmtId="0" fontId="0" fillId="0" borderId="33" xfId="0" applyFill="1" applyBorder="1"/>
    <xf numFmtId="0" fontId="11" fillId="42" borderId="33" xfId="0" applyFont="1" applyFill="1" applyBorder="1" applyAlignment="1">
      <alignment horizontal="centerContinuous"/>
    </xf>
    <xf numFmtId="0" fontId="5" fillId="0" borderId="34" xfId="0" applyFont="1" applyBorder="1" applyAlignment="1">
      <alignment horizontal="left"/>
    </xf>
    <xf numFmtId="2" fontId="7" fillId="33" borderId="51" xfId="0" applyNumberFormat="1" applyFont="1" applyFill="1" applyBorder="1" applyAlignment="1">
      <alignment horizontal="left"/>
    </xf>
    <xf numFmtId="0" fontId="5" fillId="0" borderId="54" xfId="0" applyFont="1" applyBorder="1" applyAlignment="1">
      <alignment horizontal="left"/>
    </xf>
    <xf numFmtId="0" fontId="5" fillId="0" borderId="35" xfId="0" applyFont="1" applyBorder="1" applyAlignment="1">
      <alignment horizontal="left"/>
    </xf>
    <xf numFmtId="0" fontId="0" fillId="0" borderId="0" xfId="0" applyFont="1" applyBorder="1" applyAlignment="1"/>
    <xf numFmtId="2" fontId="5" fillId="0" borderId="22" xfId="0" applyNumberFormat="1" applyFont="1" applyFill="1" applyBorder="1" applyAlignment="1"/>
    <xf numFmtId="2" fontId="5" fillId="0" borderId="34" xfId="0" applyNumberFormat="1" applyFont="1" applyFill="1" applyBorder="1" applyAlignment="1"/>
    <xf numFmtId="2" fontId="7" fillId="0" borderId="35" xfId="0" applyNumberFormat="1" applyFont="1" applyFill="1" applyBorder="1" applyAlignment="1"/>
    <xf numFmtId="167" fontId="7" fillId="0" borderId="36" xfId="0" applyNumberFormat="1" applyFont="1" applyFill="1" applyBorder="1" applyAlignment="1"/>
    <xf numFmtId="167" fontId="7" fillId="0" borderId="40" xfId="0" applyNumberFormat="1" applyFont="1" applyFill="1" applyBorder="1" applyAlignment="1"/>
    <xf numFmtId="0" fontId="7" fillId="0" borderId="54" xfId="0" applyFont="1" applyFill="1" applyBorder="1" applyAlignment="1">
      <alignment wrapText="1"/>
    </xf>
    <xf numFmtId="0" fontId="7" fillId="29" borderId="34" xfId="0" applyFont="1" applyFill="1" applyBorder="1" applyAlignment="1"/>
    <xf numFmtId="0" fontId="5" fillId="27" borderId="35" xfId="0" applyFont="1" applyFill="1" applyBorder="1" applyAlignment="1"/>
    <xf numFmtId="0" fontId="11" fillId="0" borderId="11" xfId="52" applyFont="1" applyBorder="1" applyAlignment="1">
      <alignment horizontal="center" vertical="center" wrapText="1"/>
    </xf>
    <xf numFmtId="0" fontId="7" fillId="0" borderId="22" xfId="0" applyFont="1" applyBorder="1" applyAlignment="1"/>
    <xf numFmtId="169" fontId="7" fillId="0" borderId="17" xfId="0" applyNumberFormat="1" applyFont="1" applyFill="1" applyBorder="1" applyAlignment="1"/>
    <xf numFmtId="169" fontId="7" fillId="0" borderId="18" xfId="0" applyNumberFormat="1" applyFont="1" applyFill="1" applyBorder="1" applyAlignment="1"/>
    <xf numFmtId="0" fontId="11" fillId="0" borderId="0" xfId="0" applyFont="1" applyAlignment="1"/>
    <xf numFmtId="169" fontId="51" fillId="0" borderId="48" xfId="0" applyNumberFormat="1" applyFont="1" applyFill="1" applyBorder="1"/>
    <xf numFmtId="3" fontId="29" fillId="0" borderId="18" xfId="0" applyNumberFormat="1" applyFont="1" applyBorder="1" applyAlignment="1">
      <alignment horizontal="right"/>
    </xf>
    <xf numFmtId="3" fontId="29" fillId="0" borderId="18" xfId="0" applyNumberFormat="1" applyFont="1" applyBorder="1" applyAlignment="1"/>
    <xf numFmtId="171" fontId="5" fillId="27" borderId="0" xfId="0" applyNumberFormat="1" applyFont="1" applyFill="1" applyAlignment="1"/>
    <xf numFmtId="0" fontId="5" fillId="27" borderId="34" xfId="0" applyFont="1" applyFill="1" applyBorder="1" applyAlignment="1"/>
    <xf numFmtId="0" fontId="5" fillId="0" borderId="0" xfId="0" applyFont="1" applyFill="1" applyBorder="1" applyAlignment="1"/>
    <xf numFmtId="177" fontId="7" fillId="27" borderId="28" xfId="0" applyNumberFormat="1" applyFont="1" applyFill="1" applyBorder="1" applyAlignment="1">
      <alignment horizontal="center"/>
    </xf>
    <xf numFmtId="177" fontId="7" fillId="27" borderId="44" xfId="0" applyNumberFormat="1" applyFont="1" applyFill="1" applyBorder="1" applyAlignment="1">
      <alignment horizontal="center"/>
    </xf>
    <xf numFmtId="2" fontId="7" fillId="27" borderId="84" xfId="0" applyNumberFormat="1" applyFont="1" applyFill="1" applyBorder="1" applyAlignment="1">
      <alignment horizontal="center"/>
    </xf>
    <xf numFmtId="177" fontId="7" fillId="27" borderId="83" xfId="0" applyNumberFormat="1" applyFont="1" applyFill="1" applyBorder="1" applyAlignment="1"/>
    <xf numFmtId="3" fontId="7" fillId="27" borderId="23" xfId="41" applyNumberFormat="1" applyFont="1" applyFill="1" applyBorder="1" applyAlignment="1">
      <alignment horizontal="center"/>
    </xf>
    <xf numFmtId="195" fontId="7" fillId="27" borderId="44" xfId="0" applyNumberFormat="1" applyFont="1" applyFill="1" applyBorder="1" applyAlignment="1">
      <alignment horizontal="center"/>
    </xf>
    <xf numFmtId="195" fontId="7" fillId="27" borderId="83" xfId="0" applyNumberFormat="1" applyFont="1" applyFill="1" applyBorder="1" applyAlignment="1">
      <alignment horizontal="center"/>
    </xf>
    <xf numFmtId="195" fontId="7" fillId="27" borderId="23" xfId="0" applyNumberFormat="1" applyFont="1" applyFill="1" applyBorder="1" applyAlignment="1">
      <alignment horizontal="center"/>
    </xf>
    <xf numFmtId="178" fontId="29" fillId="0" borderId="24" xfId="0" applyNumberFormat="1" applyFont="1" applyBorder="1" applyAlignment="1">
      <alignment horizontal="right"/>
    </xf>
    <xf numFmtId="0" fontId="29" fillId="0" borderId="20" xfId="0" applyFont="1" applyBorder="1" applyAlignment="1">
      <alignment horizontal="right"/>
    </xf>
    <xf numFmtId="0" fontId="29" fillId="27" borderId="20" xfId="0" applyFont="1" applyFill="1" applyBorder="1" applyAlignment="1">
      <alignment horizontal="right"/>
    </xf>
    <xf numFmtId="0" fontId="16" fillId="43" borderId="54" xfId="0" applyFont="1" applyFill="1" applyBorder="1" applyAlignment="1">
      <alignment horizontal="center"/>
    </xf>
    <xf numFmtId="0" fontId="16" fillId="43" borderId="55" xfId="0" applyFont="1" applyFill="1" applyBorder="1" applyAlignment="1">
      <alignment horizontal="center"/>
    </xf>
    <xf numFmtId="0" fontId="16" fillId="43" borderId="59" xfId="0" applyFont="1" applyFill="1" applyBorder="1" applyAlignment="1">
      <alignment horizontal="center"/>
    </xf>
    <xf numFmtId="0" fontId="16" fillId="43" borderId="22" xfId="0" applyFont="1" applyFill="1" applyBorder="1" applyAlignment="1">
      <alignment horizontal="center"/>
    </xf>
    <xf numFmtId="0" fontId="16" fillId="43" borderId="46" xfId="0" applyFont="1" applyFill="1" applyBorder="1" applyAlignment="1">
      <alignment horizontal="center"/>
    </xf>
    <xf numFmtId="0" fontId="16" fillId="43" borderId="79" xfId="0" applyFont="1" applyFill="1" applyBorder="1" applyAlignment="1">
      <alignment horizontal="center"/>
    </xf>
    <xf numFmtId="0" fontId="10" fillId="0" borderId="0" xfId="0" applyFont="1" applyAlignment="1"/>
    <xf numFmtId="0" fontId="16" fillId="43" borderId="47" xfId="0" applyFont="1" applyFill="1" applyBorder="1" applyAlignment="1">
      <alignment horizontal="center"/>
    </xf>
    <xf numFmtId="0" fontId="16" fillId="43" borderId="0" xfId="0" applyFont="1" applyFill="1" applyBorder="1" applyAlignment="1">
      <alignment horizontal="center"/>
    </xf>
    <xf numFmtId="0" fontId="12" fillId="43" borderId="32" xfId="0" applyFont="1" applyFill="1" applyBorder="1" applyAlignment="1">
      <alignment horizontal="center"/>
    </xf>
    <xf numFmtId="0" fontId="29" fillId="0" borderId="66" xfId="0" applyFont="1" applyBorder="1" applyAlignment="1">
      <alignment horizontal="center"/>
    </xf>
    <xf numFmtId="0" fontId="29" fillId="0" borderId="56" xfId="0" applyFont="1" applyBorder="1" applyAlignment="1">
      <alignment horizontal="center"/>
    </xf>
    <xf numFmtId="0" fontId="29" fillId="0" borderId="58" xfId="0" applyFont="1" applyBorder="1" applyAlignment="1">
      <alignment horizontal="center"/>
    </xf>
    <xf numFmtId="178" fontId="29" fillId="0" borderId="58" xfId="0" applyNumberFormat="1" applyFont="1" applyBorder="1" applyAlignment="1">
      <alignment horizontal="center"/>
    </xf>
    <xf numFmtId="3" fontId="29" fillId="0" borderId="58" xfId="41" applyNumberFormat="1" applyFont="1" applyBorder="1" applyAlignment="1">
      <alignment horizontal="center"/>
    </xf>
    <xf numFmtId="178" fontId="16" fillId="0" borderId="67" xfId="0" applyNumberFormat="1" applyFont="1" applyBorder="1" applyAlignment="1">
      <alignment horizontal="center"/>
    </xf>
    <xf numFmtId="178" fontId="16" fillId="0" borderId="40" xfId="0" applyNumberFormat="1" applyFont="1" applyBorder="1" applyAlignment="1">
      <alignment horizontal="center"/>
    </xf>
    <xf numFmtId="2" fontId="29" fillId="0" borderId="66" xfId="0" applyNumberFormat="1" applyFont="1" applyBorder="1" applyAlignment="1">
      <alignment horizontal="center"/>
    </xf>
    <xf numFmtId="2" fontId="29" fillId="0" borderId="56" xfId="0" applyNumberFormat="1" applyFont="1" applyBorder="1" applyAlignment="1">
      <alignment horizontal="center"/>
    </xf>
    <xf numFmtId="195" fontId="16" fillId="27" borderId="67" xfId="0" applyNumberFormat="1" applyFont="1" applyFill="1" applyBorder="1" applyAlignment="1">
      <alignment horizontal="center"/>
    </xf>
    <xf numFmtId="195" fontId="16" fillId="27" borderId="58" xfId="0" applyNumberFormat="1" applyFont="1" applyFill="1" applyBorder="1" applyAlignment="1">
      <alignment horizontal="center"/>
    </xf>
    <xf numFmtId="195" fontId="7" fillId="27" borderId="58" xfId="0" applyNumberFormat="1" applyFont="1" applyFill="1" applyBorder="1" applyAlignment="1">
      <alignment horizontal="center"/>
    </xf>
    <xf numFmtId="195" fontId="7" fillId="27" borderId="18" xfId="0" applyNumberFormat="1" applyFont="1" applyFill="1" applyBorder="1" applyAlignment="1">
      <alignment horizontal="center"/>
    </xf>
    <xf numFmtId="2" fontId="7" fillId="0" borderId="40" xfId="0" applyNumberFormat="1" applyFont="1" applyBorder="1" applyAlignment="1">
      <alignment horizontal="center"/>
    </xf>
    <xf numFmtId="2" fontId="7" fillId="0" borderId="67" xfId="0" applyNumberFormat="1" applyFont="1" applyBorder="1" applyAlignment="1">
      <alignment horizontal="center"/>
    </xf>
    <xf numFmtId="2" fontId="7" fillId="0" borderId="18" xfId="0" applyNumberFormat="1" applyFont="1" applyBorder="1" applyAlignment="1">
      <alignment horizontal="center"/>
    </xf>
    <xf numFmtId="195" fontId="16" fillId="27" borderId="83" xfId="0" applyNumberFormat="1" applyFont="1" applyFill="1" applyBorder="1" applyAlignment="1">
      <alignment horizontal="center"/>
    </xf>
    <xf numFmtId="2" fontId="29" fillId="0" borderId="44" xfId="0" applyNumberFormat="1" applyFont="1" applyBorder="1" applyAlignment="1">
      <alignment horizontal="center"/>
    </xf>
    <xf numFmtId="0" fontId="52" fillId="0" borderId="0" xfId="0" applyFont="1" applyAlignment="1">
      <alignment horizontal="center" vertical="center"/>
    </xf>
    <xf numFmtId="171" fontId="29" fillId="0" borderId="26" xfId="54" applyNumberFormat="1" applyFont="1" applyBorder="1" applyAlignment="1">
      <alignment horizontal="right"/>
    </xf>
    <xf numFmtId="195" fontId="5" fillId="27" borderId="44" xfId="0" applyNumberFormat="1" applyFont="1" applyFill="1" applyBorder="1" applyAlignment="1">
      <alignment horizontal="center"/>
    </xf>
    <xf numFmtId="4" fontId="7" fillId="27" borderId="23" xfId="41" applyNumberFormat="1" applyFont="1" applyFill="1" applyBorder="1" applyAlignment="1">
      <alignment horizontal="center"/>
    </xf>
    <xf numFmtId="0" fontId="22" fillId="35" borderId="33" xfId="0" applyFont="1" applyFill="1" applyBorder="1" applyAlignment="1">
      <alignment horizontal="centerContinuous"/>
    </xf>
    <xf numFmtId="0" fontId="5" fillId="0" borderId="54" xfId="0" applyFont="1" applyBorder="1" applyAlignment="1"/>
    <xf numFmtId="0" fontId="5" fillId="35" borderId="34" xfId="0" applyFont="1" applyFill="1" applyBorder="1" applyAlignment="1"/>
    <xf numFmtId="0" fontId="5" fillId="35" borderId="21" xfId="0" applyFont="1" applyFill="1" applyBorder="1" applyAlignment="1"/>
    <xf numFmtId="170" fontId="5" fillId="35" borderId="18" xfId="0" applyNumberFormat="1" applyFont="1" applyFill="1" applyBorder="1" applyAlignment="1"/>
    <xf numFmtId="170" fontId="5" fillId="35" borderId="44" xfId="0" applyNumberFormat="1" applyFont="1" applyFill="1" applyBorder="1" applyAlignment="1"/>
    <xf numFmtId="170" fontId="5" fillId="0" borderId="48" xfId="0" applyNumberFormat="1" applyFont="1" applyBorder="1" applyAlignment="1"/>
    <xf numFmtId="170" fontId="5" fillId="0" borderId="56" xfId="0" applyNumberFormat="1" applyFont="1" applyBorder="1" applyAlignment="1"/>
    <xf numFmtId="169" fontId="5" fillId="27" borderId="40" xfId="0" applyNumberFormat="1" applyFont="1" applyFill="1" applyBorder="1" applyAlignment="1"/>
    <xf numFmtId="0" fontId="5" fillId="0" borderId="0" xfId="0" applyFont="1"/>
    <xf numFmtId="0" fontId="7" fillId="0" borderId="35" xfId="0" applyFont="1" applyBorder="1" applyAlignment="1"/>
    <xf numFmtId="0" fontId="5" fillId="35" borderId="0" xfId="55" applyFont="1" applyFill="1" applyAlignment="1">
      <alignment horizontal="right"/>
    </xf>
    <xf numFmtId="169" fontId="0" fillId="0" borderId="48" xfId="0" applyNumberFormat="1" applyFill="1" applyBorder="1"/>
    <xf numFmtId="0" fontId="11" fillId="0" borderId="0" xfId="0" applyFont="1" applyBorder="1" applyAlignment="1"/>
    <xf numFmtId="0" fontId="11" fillId="0" borderId="0" xfId="0" applyFont="1"/>
    <xf numFmtId="0" fontId="29" fillId="0" borderId="17" xfId="0" applyFont="1" applyFill="1" applyBorder="1" applyAlignment="1"/>
    <xf numFmtId="199" fontId="29" fillId="0" borderId="17" xfId="0" applyNumberFormat="1" applyFont="1" applyFill="1" applyBorder="1" applyAlignment="1"/>
    <xf numFmtId="0" fontId="5" fillId="0" borderId="34" xfId="0" applyFont="1" applyFill="1" applyBorder="1" applyAlignment="1"/>
    <xf numFmtId="170" fontId="7" fillId="0" borderId="18" xfId="0" applyNumberFormat="1" applyFont="1" applyFill="1" applyBorder="1" applyAlignment="1"/>
    <xf numFmtId="170" fontId="5" fillId="35" borderId="40" xfId="0" applyNumberFormat="1" applyFont="1" applyFill="1" applyBorder="1" applyAlignment="1"/>
    <xf numFmtId="170" fontId="5" fillId="0" borderId="18" xfId="0" applyNumberFormat="1" applyFont="1" applyBorder="1" applyAlignment="1">
      <alignment horizontal="right"/>
    </xf>
    <xf numFmtId="0" fontId="0" fillId="0" borderId="0" xfId="0" applyBorder="1" applyAlignment="1">
      <alignment wrapText="1"/>
    </xf>
    <xf numFmtId="0" fontId="10" fillId="25" borderId="0" xfId="0" applyFont="1" applyFill="1" applyBorder="1" applyAlignment="1"/>
    <xf numFmtId="0" fontId="11" fillId="0" borderId="34" xfId="0" applyFont="1" applyBorder="1" applyAlignment="1"/>
    <xf numFmtId="0" fontId="11" fillId="0" borderId="0" xfId="52" applyFont="1" applyAlignment="1">
      <alignment horizontal="left"/>
    </xf>
    <xf numFmtId="0" fontId="16" fillId="0" borderId="75" xfId="0" applyFont="1" applyFill="1" applyBorder="1" applyAlignment="1">
      <alignment horizontal="center"/>
    </xf>
    <xf numFmtId="0" fontId="16" fillId="0" borderId="70" xfId="0" applyFont="1" applyFill="1" applyBorder="1" applyAlignment="1">
      <alignment horizontal="center"/>
    </xf>
    <xf numFmtId="0" fontId="42" fillId="0" borderId="70" xfId="0" applyFont="1" applyFill="1" applyBorder="1" applyAlignment="1">
      <alignment horizontal="center"/>
    </xf>
    <xf numFmtId="0" fontId="42" fillId="27" borderId="70" xfId="0" applyFont="1" applyFill="1" applyBorder="1" applyAlignment="1">
      <alignment horizontal="center"/>
    </xf>
    <xf numFmtId="0" fontId="16" fillId="0" borderId="71" xfId="0" applyFont="1" applyFill="1" applyBorder="1" applyAlignment="1">
      <alignment horizontal="center"/>
    </xf>
    <xf numFmtId="0" fontId="0" fillId="0" borderId="72" xfId="0" applyFill="1" applyBorder="1"/>
    <xf numFmtId="0" fontId="51" fillId="0" borderId="70" xfId="0" applyFont="1" applyFill="1" applyBorder="1" applyAlignment="1">
      <alignment horizontal="center"/>
    </xf>
    <xf numFmtId="0" fontId="42" fillId="0" borderId="72" xfId="0" applyFont="1" applyFill="1" applyBorder="1" applyAlignment="1">
      <alignment horizontal="center"/>
    </xf>
    <xf numFmtId="0" fontId="42" fillId="0" borderId="74" xfId="0" applyFont="1" applyFill="1" applyBorder="1" applyAlignment="1">
      <alignment horizontal="center"/>
    </xf>
    <xf numFmtId="0" fontId="51" fillId="0" borderId="72" xfId="0" applyFont="1" applyFill="1" applyBorder="1" applyAlignment="1">
      <alignment horizontal="center"/>
    </xf>
    <xf numFmtId="0" fontId="7" fillId="0" borderId="70" xfId="0" applyFont="1" applyFill="1" applyBorder="1" applyAlignment="1">
      <alignment horizontal="center"/>
    </xf>
    <xf numFmtId="0" fontId="51" fillId="0" borderId="73" xfId="0" applyFont="1" applyFill="1" applyBorder="1" applyAlignment="1">
      <alignment horizontal="center"/>
    </xf>
    <xf numFmtId="0" fontId="51" fillId="0" borderId="71" xfId="0" applyFont="1" applyFill="1" applyBorder="1" applyAlignment="1">
      <alignment horizontal="center"/>
    </xf>
    <xf numFmtId="0" fontId="16" fillId="0" borderId="62" xfId="0" applyFont="1" applyBorder="1" applyAlignment="1">
      <alignment horizontal="center" wrapText="1"/>
    </xf>
    <xf numFmtId="0" fontId="16" fillId="0" borderId="41" xfId="0" applyFont="1" applyFill="1" applyBorder="1" applyAlignment="1"/>
    <xf numFmtId="0" fontId="16" fillId="0" borderId="31" xfId="0" applyFont="1" applyFill="1" applyBorder="1" applyAlignment="1">
      <alignment horizontal="center"/>
    </xf>
    <xf numFmtId="0" fontId="16" fillId="0" borderId="34" xfId="0" applyFont="1" applyFill="1" applyBorder="1" applyAlignment="1"/>
    <xf numFmtId="0" fontId="16" fillId="0" borderId="88" xfId="0" applyFont="1" applyFill="1" applyBorder="1" applyAlignment="1">
      <alignment horizontal="center"/>
    </xf>
    <xf numFmtId="0" fontId="42" fillId="0" borderId="34" xfId="0" applyFont="1" applyFill="1" applyBorder="1" applyAlignment="1"/>
    <xf numFmtId="0" fontId="42" fillId="0" borderId="88" xfId="0" applyFont="1" applyFill="1" applyBorder="1" applyAlignment="1">
      <alignment horizontal="center"/>
    </xf>
    <xf numFmtId="0" fontId="42" fillId="27" borderId="34" xfId="0" applyFont="1" applyFill="1" applyBorder="1" applyAlignment="1"/>
    <xf numFmtId="0" fontId="42" fillId="27" borderId="88" xfId="0" applyFont="1" applyFill="1" applyBorder="1" applyAlignment="1">
      <alignment horizontal="center"/>
    </xf>
    <xf numFmtId="0" fontId="16" fillId="0" borderId="50" xfId="0" applyFont="1" applyFill="1" applyBorder="1" applyAlignment="1"/>
    <xf numFmtId="0" fontId="16" fillId="0" borderId="30" xfId="0" applyFont="1" applyFill="1" applyBorder="1" applyAlignment="1">
      <alignment horizontal="center"/>
    </xf>
    <xf numFmtId="0" fontId="86" fillId="0" borderId="33" xfId="0" applyFont="1" applyFill="1" applyBorder="1"/>
    <xf numFmtId="0" fontId="51" fillId="0" borderId="34" xfId="0" applyFont="1" applyFill="1" applyBorder="1"/>
    <xf numFmtId="0" fontId="51" fillId="0" borderId="88" xfId="0" applyFont="1" applyFill="1" applyBorder="1"/>
    <xf numFmtId="0" fontId="42" fillId="0" borderId="33" xfId="0" applyFont="1" applyFill="1" applyBorder="1" applyAlignment="1"/>
    <xf numFmtId="0" fontId="42" fillId="0" borderId="49" xfId="0" applyFont="1" applyFill="1" applyBorder="1" applyAlignment="1">
      <alignment horizontal="center"/>
    </xf>
    <xf numFmtId="0" fontId="42" fillId="0" borderId="89" xfId="0" applyFont="1" applyFill="1" applyBorder="1" applyAlignment="1">
      <alignment horizontal="center"/>
    </xf>
    <xf numFmtId="0" fontId="86" fillId="0" borderId="54" xfId="0" applyFont="1" applyFill="1" applyBorder="1"/>
    <xf numFmtId="0" fontId="51" fillId="0" borderId="49" xfId="0" applyFont="1" applyFill="1" applyBorder="1"/>
    <xf numFmtId="0" fontId="7" fillId="0" borderId="34" xfId="0" applyFont="1" applyFill="1" applyBorder="1" applyAlignment="1"/>
    <xf numFmtId="0" fontId="7" fillId="0" borderId="88" xfId="0" applyFont="1" applyFill="1" applyBorder="1" applyAlignment="1">
      <alignment horizontal="center"/>
    </xf>
    <xf numFmtId="0" fontId="51" fillId="0" borderId="59" xfId="0" applyFont="1" applyFill="1" applyBorder="1"/>
    <xf numFmtId="0" fontId="51" fillId="0" borderId="34" xfId="0" applyFont="1" applyFill="1" applyBorder="1" applyAlignment="1">
      <alignment wrapText="1"/>
    </xf>
    <xf numFmtId="0" fontId="51" fillId="0" borderId="50" xfId="0" applyFont="1" applyFill="1" applyBorder="1"/>
    <xf numFmtId="0" fontId="51" fillId="0" borderId="30" xfId="0" applyFont="1" applyFill="1" applyBorder="1"/>
    <xf numFmtId="0" fontId="16" fillId="0" borderId="72" xfId="0" applyFont="1" applyFill="1" applyBorder="1" applyAlignment="1">
      <alignment horizontal="center"/>
    </xf>
    <xf numFmtId="0" fontId="29" fillId="0" borderId="70" xfId="0" applyFont="1" applyFill="1" applyBorder="1" applyAlignment="1">
      <alignment horizontal="center"/>
    </xf>
    <xf numFmtId="0" fontId="42" fillId="0" borderId="71" xfId="0" applyFont="1" applyFill="1" applyBorder="1" applyAlignment="1">
      <alignment horizontal="center"/>
    </xf>
    <xf numFmtId="0" fontId="87" fillId="0" borderId="41" xfId="0" applyFont="1" applyFill="1" applyBorder="1" applyAlignment="1"/>
    <xf numFmtId="49" fontId="16" fillId="0" borderId="50" xfId="0" applyNumberFormat="1" applyFont="1" applyFill="1" applyBorder="1" applyAlignment="1"/>
    <xf numFmtId="49" fontId="16" fillId="0" borderId="30" xfId="0" applyNumberFormat="1" applyFont="1" applyFill="1" applyBorder="1" applyAlignment="1"/>
    <xf numFmtId="0" fontId="87" fillId="0" borderId="33" xfId="0" applyFont="1" applyFill="1" applyBorder="1" applyAlignment="1"/>
    <xf numFmtId="0" fontId="16" fillId="0" borderId="49" xfId="0" applyFont="1" applyFill="1" applyBorder="1" applyAlignment="1">
      <alignment horizontal="center"/>
    </xf>
    <xf numFmtId="0" fontId="16" fillId="0" borderId="34" xfId="0" applyFont="1" applyFill="1" applyBorder="1" applyAlignment="1">
      <alignment wrapText="1"/>
    </xf>
    <xf numFmtId="0" fontId="29" fillId="0" borderId="88" xfId="0" applyFont="1" applyFill="1" applyBorder="1" applyAlignment="1">
      <alignment horizontal="center"/>
    </xf>
    <xf numFmtId="0" fontId="42" fillId="0" borderId="50" xfId="0" applyFont="1" applyFill="1" applyBorder="1" applyAlignment="1"/>
    <xf numFmtId="0" fontId="42" fillId="0" borderId="30" xfId="0" applyFont="1" applyFill="1" applyBorder="1" applyAlignment="1">
      <alignment horizontal="center"/>
    </xf>
    <xf numFmtId="0" fontId="7" fillId="0" borderId="0" xfId="0" applyFont="1" applyBorder="1" applyAlignment="1"/>
    <xf numFmtId="0" fontId="16" fillId="0" borderId="69" xfId="0" applyFont="1" applyFill="1" applyBorder="1" applyAlignment="1">
      <alignment wrapText="1"/>
    </xf>
    <xf numFmtId="0" fontId="29" fillId="0" borderId="71" xfId="0" applyFont="1" applyFill="1" applyBorder="1" applyAlignment="1">
      <alignment horizontal="center"/>
    </xf>
    <xf numFmtId="0" fontId="87" fillId="0" borderId="34" xfId="0" applyFont="1" applyFill="1" applyBorder="1" applyAlignment="1"/>
    <xf numFmtId="0" fontId="42" fillId="0" borderId="35" xfId="0" applyFont="1" applyFill="1" applyBorder="1" applyAlignment="1"/>
    <xf numFmtId="0" fontId="87" fillId="0" borderId="22" xfId="0" applyFont="1" applyFill="1" applyBorder="1" applyAlignment="1">
      <alignment wrapText="1"/>
    </xf>
    <xf numFmtId="0" fontId="16" fillId="0" borderId="79" xfId="0" applyFont="1" applyFill="1" applyBorder="1" applyAlignment="1">
      <alignment wrapText="1"/>
    </xf>
    <xf numFmtId="0" fontId="29" fillId="0" borderId="50" xfId="0" applyFont="1" applyFill="1" applyBorder="1" applyAlignment="1"/>
    <xf numFmtId="0" fontId="29" fillId="0" borderId="30" xfId="0" applyFont="1" applyFill="1" applyBorder="1" applyAlignment="1">
      <alignment horizontal="center"/>
    </xf>
    <xf numFmtId="0" fontId="87" fillId="0" borderId="33" xfId="0" applyFont="1" applyFill="1" applyBorder="1" applyAlignment="1">
      <alignment wrapText="1"/>
    </xf>
    <xf numFmtId="0" fontId="16" fillId="0" borderId="50" xfId="0" applyFont="1" applyFill="1" applyBorder="1" applyAlignment="1">
      <alignment wrapText="1"/>
    </xf>
    <xf numFmtId="171" fontId="12" fillId="0" borderId="0" xfId="54" applyNumberFormat="1" applyFont="1" applyAlignment="1"/>
    <xf numFmtId="4" fontId="7" fillId="27" borderId="28" xfId="41" applyNumberFormat="1" applyFont="1" applyFill="1" applyBorder="1" applyAlignment="1">
      <alignment horizontal="center"/>
    </xf>
    <xf numFmtId="2" fontId="7" fillId="0" borderId="44" xfId="0" applyNumberFormat="1" applyFont="1" applyBorder="1" applyAlignment="1">
      <alignment horizontal="center"/>
    </xf>
    <xf numFmtId="0" fontId="5" fillId="27" borderId="58" xfId="0" applyFont="1" applyFill="1" applyBorder="1" applyAlignment="1">
      <alignment vertical="center" wrapText="1"/>
    </xf>
    <xf numFmtId="0" fontId="8" fillId="27" borderId="17" xfId="0" applyFont="1" applyFill="1" applyBorder="1" applyAlignment="1">
      <alignment horizontal="center"/>
    </xf>
    <xf numFmtId="177" fontId="5" fillId="27" borderId="20" xfId="0" applyNumberFormat="1" applyFont="1" applyFill="1" applyBorder="1" applyAlignment="1">
      <alignment horizontal="right"/>
    </xf>
    <xf numFmtId="0" fontId="7" fillId="0" borderId="34" xfId="0" applyFont="1" applyFill="1" applyBorder="1" applyAlignment="1">
      <alignment wrapText="1"/>
    </xf>
    <xf numFmtId="204" fontId="16" fillId="27" borderId="15" xfId="0" applyNumberFormat="1" applyFont="1" applyFill="1" applyBorder="1" applyAlignment="1"/>
    <xf numFmtId="2" fontId="16" fillId="29" borderId="36" xfId="0" applyNumberFormat="1" applyFont="1" applyFill="1" applyBorder="1" applyAlignment="1"/>
    <xf numFmtId="2" fontId="16" fillId="29" borderId="40" xfId="0" applyNumberFormat="1" applyFont="1" applyFill="1" applyBorder="1" applyAlignment="1"/>
    <xf numFmtId="0" fontId="5" fillId="0" borderId="21" xfId="0" applyFont="1" applyBorder="1" applyAlignment="1"/>
    <xf numFmtId="171" fontId="81" fillId="0" borderId="0" xfId="0" applyNumberFormat="1" applyFont="1" applyAlignment="1"/>
    <xf numFmtId="192" fontId="63" fillId="0" borderId="0" xfId="0" applyNumberFormat="1" applyFont="1" applyAlignment="1"/>
    <xf numFmtId="196" fontId="16" fillId="35" borderId="25" xfId="0" applyNumberFormat="1" applyFont="1" applyFill="1" applyBorder="1" applyAlignment="1">
      <alignment horizontal="right"/>
    </xf>
    <xf numFmtId="175" fontId="12" fillId="0" borderId="0" xfId="0" applyNumberFormat="1" applyFont="1" applyAlignment="1"/>
    <xf numFmtId="0" fontId="29" fillId="0" borderId="22" xfId="0" applyFont="1" applyFill="1" applyBorder="1" applyAlignment="1"/>
    <xf numFmtId="0" fontId="5" fillId="27" borderId="64" xfId="0" applyFont="1" applyFill="1" applyBorder="1" applyAlignment="1"/>
    <xf numFmtId="0" fontId="8" fillId="27" borderId="25" xfId="0" applyFont="1" applyFill="1" applyBorder="1" applyAlignment="1">
      <alignment horizontal="center"/>
    </xf>
    <xf numFmtId="177" fontId="29" fillId="27" borderId="25" xfId="0" applyNumberFormat="1" applyFont="1" applyFill="1" applyBorder="1" applyAlignment="1">
      <alignment horizontal="right"/>
    </xf>
    <xf numFmtId="177" fontId="29" fillId="27" borderId="17" xfId="0" applyNumberFormat="1" applyFont="1" applyFill="1" applyBorder="1" applyAlignment="1">
      <alignment horizontal="right"/>
    </xf>
    <xf numFmtId="169" fontId="16" fillId="0" borderId="57" xfId="0" applyNumberFormat="1" applyFont="1" applyBorder="1" applyAlignment="1">
      <alignment horizontal="center"/>
    </xf>
    <xf numFmtId="169" fontId="16" fillId="0" borderId="42" xfId="0" applyNumberFormat="1" applyFont="1" applyBorder="1" applyAlignment="1">
      <alignment horizontal="center"/>
    </xf>
    <xf numFmtId="169" fontId="16" fillId="0" borderId="63" xfId="0" applyNumberFormat="1" applyFont="1" applyBorder="1" applyAlignment="1">
      <alignment horizontal="center"/>
    </xf>
    <xf numFmtId="169" fontId="16" fillId="0" borderId="39" xfId="0" applyNumberFormat="1" applyFont="1" applyBorder="1" applyAlignment="1">
      <alignment horizontal="center"/>
    </xf>
    <xf numFmtId="169" fontId="7" fillId="0" borderId="72" xfId="0" applyNumberFormat="1" applyFont="1" applyBorder="1" applyAlignment="1">
      <alignment horizontal="center"/>
    </xf>
    <xf numFmtId="169" fontId="7" fillId="0" borderId="39" xfId="0" applyNumberFormat="1" applyFont="1" applyBorder="1" applyAlignment="1">
      <alignment horizontal="center"/>
    </xf>
    <xf numFmtId="0" fontId="0" fillId="0" borderId="15" xfId="0" applyBorder="1"/>
    <xf numFmtId="1" fontId="44" fillId="25" borderId="0" xfId="0" applyNumberFormat="1" applyFont="1" applyFill="1" applyBorder="1" applyAlignment="1"/>
    <xf numFmtId="172" fontId="44" fillId="25" borderId="0" xfId="0" applyNumberFormat="1" applyFont="1" applyFill="1" applyBorder="1" applyAlignment="1"/>
    <xf numFmtId="177" fontId="16" fillId="27" borderId="83" xfId="0" applyNumberFormat="1" applyFont="1" applyFill="1" applyBorder="1" applyAlignment="1">
      <alignment horizontal="right"/>
    </xf>
    <xf numFmtId="177" fontId="16" fillId="27" borderId="64" xfId="0" applyNumberFormat="1" applyFont="1" applyFill="1" applyBorder="1" applyAlignment="1">
      <alignment horizontal="right"/>
    </xf>
    <xf numFmtId="177" fontId="16" fillId="27" borderId="58" xfId="0" applyNumberFormat="1" applyFont="1" applyFill="1" applyBorder="1" applyAlignment="1">
      <alignment horizontal="right"/>
    </xf>
    <xf numFmtId="204" fontId="29" fillId="0" borderId="58" xfId="0" applyNumberFormat="1" applyFont="1" applyBorder="1" applyAlignment="1">
      <alignment horizontal="center"/>
    </xf>
    <xf numFmtId="204" fontId="16" fillId="27" borderId="64" xfId="0" applyNumberFormat="1" applyFont="1" applyFill="1" applyBorder="1" applyAlignment="1">
      <alignment horizontal="right"/>
    </xf>
    <xf numFmtId="204" fontId="16" fillId="0" borderId="64" xfId="0" applyNumberFormat="1" applyFont="1" applyBorder="1" applyAlignment="1">
      <alignment horizontal="center"/>
    </xf>
    <xf numFmtId="171" fontId="29" fillId="27" borderId="24" xfId="0" applyNumberFormat="1" applyFont="1" applyFill="1" applyBorder="1" applyAlignment="1">
      <alignment horizontal="right"/>
    </xf>
    <xf numFmtId="196" fontId="29" fillId="0" borderId="20" xfId="0" applyNumberFormat="1" applyFont="1" applyBorder="1" applyAlignment="1"/>
    <xf numFmtId="171" fontId="16" fillId="30" borderId="61" xfId="0" applyNumberFormat="1" applyFont="1" applyFill="1" applyBorder="1" applyAlignment="1"/>
    <xf numFmtId="171" fontId="16" fillId="30" borderId="48" xfId="0" applyNumberFormat="1" applyFont="1" applyFill="1" applyBorder="1" applyAlignment="1">
      <alignment horizontal="right"/>
    </xf>
    <xf numFmtId="171" fontId="29" fillId="0" borderId="23" xfId="0" applyNumberFormat="1" applyFont="1" applyBorder="1" applyAlignment="1">
      <alignment horizontal="right"/>
    </xf>
    <xf numFmtId="171" fontId="29" fillId="0" borderId="25" xfId="0" applyNumberFormat="1" applyFont="1" applyBorder="1" applyAlignment="1">
      <alignment horizontal="right" vertical="center"/>
    </xf>
    <xf numFmtId="169" fontId="16" fillId="0" borderId="36" xfId="0" applyNumberFormat="1" applyFont="1" applyFill="1" applyBorder="1" applyAlignment="1"/>
    <xf numFmtId="169" fontId="5" fillId="27" borderId="18" xfId="0" applyNumberFormat="1" applyFont="1" applyFill="1" applyBorder="1" applyAlignment="1"/>
    <xf numFmtId="0" fontId="5" fillId="0" borderId="41" xfId="0" applyFont="1" applyBorder="1" applyAlignment="1"/>
    <xf numFmtId="0" fontId="5" fillId="0" borderId="58" xfId="0" applyFont="1" applyBorder="1" applyAlignment="1"/>
    <xf numFmtId="3" fontId="29" fillId="35" borderId="40" xfId="0" applyNumberFormat="1" applyFont="1" applyFill="1" applyBorder="1" applyAlignment="1"/>
    <xf numFmtId="170" fontId="7" fillId="32" borderId="18" xfId="0" applyNumberFormat="1" applyFont="1" applyFill="1" applyBorder="1" applyAlignment="1">
      <alignment horizontal="right"/>
    </xf>
    <xf numFmtId="170" fontId="5" fillId="27" borderId="18" xfId="0" applyNumberFormat="1" applyFont="1" applyFill="1" applyBorder="1" applyAlignment="1">
      <alignment horizontal="right"/>
    </xf>
    <xf numFmtId="170" fontId="5" fillId="0" borderId="18" xfId="0" applyNumberFormat="1" applyFont="1" applyFill="1" applyBorder="1" applyAlignment="1">
      <alignment horizontal="right"/>
    </xf>
    <xf numFmtId="170" fontId="7" fillId="48" borderId="18" xfId="0" applyNumberFormat="1" applyFont="1" applyFill="1" applyBorder="1" applyAlignment="1">
      <alignment horizontal="right"/>
    </xf>
    <xf numFmtId="170" fontId="5" fillId="27" borderId="39" xfId="0" applyNumberFormat="1" applyFont="1" applyFill="1" applyBorder="1" applyAlignment="1">
      <alignment horizontal="right"/>
    </xf>
    <xf numFmtId="170" fontId="7" fillId="32" borderId="40" xfId="0" applyNumberFormat="1" applyFont="1" applyFill="1" applyBorder="1" applyAlignment="1">
      <alignment horizontal="right"/>
    </xf>
    <xf numFmtId="183" fontId="7" fillId="31" borderId="52" xfId="0" applyNumberFormat="1" applyFont="1" applyFill="1" applyBorder="1" applyAlignment="1">
      <alignment horizontal="right"/>
    </xf>
    <xf numFmtId="183" fontId="7" fillId="31" borderId="12" xfId="0" applyNumberFormat="1" applyFont="1" applyFill="1" applyBorder="1" applyAlignment="1">
      <alignment horizontal="right"/>
    </xf>
    <xf numFmtId="183" fontId="7" fillId="32" borderId="15" xfId="0" applyNumberFormat="1" applyFont="1" applyFill="1" applyBorder="1" applyAlignment="1">
      <alignment horizontal="right"/>
    </xf>
    <xf numFmtId="183" fontId="7" fillId="32" borderId="23" xfId="0" applyNumberFormat="1" applyFont="1" applyFill="1" applyBorder="1" applyAlignment="1">
      <alignment horizontal="right"/>
    </xf>
    <xf numFmtId="183" fontId="7" fillId="32" borderId="44" xfId="0" applyNumberFormat="1" applyFont="1" applyFill="1" applyBorder="1" applyAlignment="1">
      <alignment horizontal="right"/>
    </xf>
    <xf numFmtId="183" fontId="5" fillId="27" borderId="23" xfId="0" applyNumberFormat="1" applyFont="1" applyFill="1" applyBorder="1" applyAlignment="1">
      <alignment horizontal="right"/>
    </xf>
    <xf numFmtId="183" fontId="5" fillId="27" borderId="44" xfId="0" applyNumberFormat="1" applyFont="1" applyFill="1" applyBorder="1" applyAlignment="1">
      <alignment horizontal="right"/>
    </xf>
    <xf numFmtId="183" fontId="7" fillId="32" borderId="36" xfId="0" applyNumberFormat="1" applyFont="1" applyFill="1" applyBorder="1" applyAlignment="1">
      <alignment horizontal="right"/>
    </xf>
    <xf numFmtId="183" fontId="7" fillId="32" borderId="40" xfId="0" applyNumberFormat="1" applyFont="1" applyFill="1" applyBorder="1" applyAlignment="1">
      <alignment horizontal="right"/>
    </xf>
    <xf numFmtId="178" fontId="7" fillId="31" borderId="52" xfId="0" applyNumberFormat="1" applyFont="1" applyFill="1" applyBorder="1" applyAlignment="1">
      <alignment horizontal="right"/>
    </xf>
    <xf numFmtId="178" fontId="7" fillId="32" borderId="26" xfId="0" applyNumberFormat="1" applyFont="1" applyFill="1" applyBorder="1" applyAlignment="1">
      <alignment horizontal="right"/>
    </xf>
    <xf numFmtId="178" fontId="7" fillId="32" borderId="23" xfId="0" applyNumberFormat="1" applyFont="1" applyFill="1" applyBorder="1" applyAlignment="1">
      <alignment horizontal="right"/>
    </xf>
    <xf numFmtId="178" fontId="5" fillId="27" borderId="23" xfId="0" applyNumberFormat="1" applyFont="1" applyFill="1" applyBorder="1" applyAlignment="1">
      <alignment horizontal="right"/>
    </xf>
    <xf numFmtId="178" fontId="7" fillId="32" borderId="36" xfId="0" applyNumberFormat="1" applyFont="1" applyFill="1" applyBorder="1" applyAlignment="1">
      <alignment horizontal="right"/>
    </xf>
    <xf numFmtId="178" fontId="7" fillId="31" borderId="12" xfId="0" applyNumberFormat="1" applyFont="1" applyFill="1" applyBorder="1" applyAlignment="1">
      <alignment horizontal="right"/>
    </xf>
    <xf numFmtId="178" fontId="7" fillId="32" borderId="65" xfId="0" applyNumberFormat="1" applyFont="1" applyFill="1" applyBorder="1" applyAlignment="1">
      <alignment horizontal="right"/>
    </xf>
    <xf numFmtId="178" fontId="7" fillId="32" borderId="44" xfId="0" applyNumberFormat="1" applyFont="1" applyFill="1" applyBorder="1" applyAlignment="1">
      <alignment horizontal="right"/>
    </xf>
    <xf numFmtId="178" fontId="5" fillId="27" borderId="44" xfId="0" applyNumberFormat="1" applyFont="1" applyFill="1" applyBorder="1" applyAlignment="1">
      <alignment horizontal="right"/>
    </xf>
    <xf numFmtId="178" fontId="7" fillId="32" borderId="40" xfId="0" applyNumberFormat="1" applyFont="1" applyFill="1" applyBorder="1" applyAlignment="1">
      <alignment horizontal="right"/>
    </xf>
    <xf numFmtId="183" fontId="7" fillId="32" borderId="39" xfId="0" applyNumberFormat="1" applyFont="1" applyFill="1" applyBorder="1" applyAlignment="1">
      <alignment horizontal="right"/>
    </xf>
    <xf numFmtId="0" fontId="5" fillId="27" borderId="22" xfId="0" applyFont="1" applyFill="1" applyBorder="1" applyAlignment="1"/>
    <xf numFmtId="165" fontId="29" fillId="0" borderId="42" xfId="0" applyNumberFormat="1" applyFont="1" applyBorder="1" applyAlignment="1"/>
    <xf numFmtId="0" fontId="7" fillId="0" borderId="52" xfId="0" applyFont="1" applyBorder="1" applyAlignment="1">
      <alignment horizontal="center"/>
    </xf>
    <xf numFmtId="198" fontId="51" fillId="25" borderId="0" xfId="0" applyNumberFormat="1" applyFont="1" applyFill="1" applyAlignment="1"/>
    <xf numFmtId="198" fontId="16" fillId="32" borderId="66" xfId="0" applyNumberFormat="1" applyFont="1" applyFill="1" applyBorder="1" applyAlignment="1"/>
    <xf numFmtId="198" fontId="29" fillId="25" borderId="57" xfId="0" applyNumberFormat="1" applyFont="1" applyFill="1" applyBorder="1" applyAlignment="1"/>
    <xf numFmtId="198" fontId="16" fillId="32" borderId="57" xfId="0" applyNumberFormat="1" applyFont="1" applyFill="1" applyBorder="1" applyAlignment="1"/>
    <xf numFmtId="198" fontId="29" fillId="25" borderId="58" xfId="0" applyNumberFormat="1" applyFont="1" applyFill="1" applyBorder="1" applyAlignment="1"/>
    <xf numFmtId="198" fontId="29" fillId="25" borderId="57" xfId="0" applyNumberFormat="1" applyFont="1" applyFill="1" applyBorder="1" applyAlignment="1">
      <alignment horizontal="right"/>
    </xf>
    <xf numFmtId="198" fontId="16" fillId="32" borderId="58" xfId="0" applyNumberFormat="1" applyFont="1" applyFill="1" applyBorder="1" applyAlignment="1"/>
    <xf numFmtId="198" fontId="29" fillId="25" borderId="64" xfId="0" applyNumberFormat="1" applyFont="1" applyFill="1" applyBorder="1" applyAlignment="1">
      <alignment horizontal="right"/>
    </xf>
    <xf numFmtId="198" fontId="16" fillId="31" borderId="51" xfId="0" applyNumberFormat="1" applyFont="1" applyFill="1" applyBorder="1" applyAlignment="1"/>
    <xf numFmtId="191" fontId="44" fillId="25" borderId="0" xfId="0" applyNumberFormat="1" applyFont="1" applyFill="1" applyAlignment="1"/>
    <xf numFmtId="0" fontId="7" fillId="25" borderId="52" xfId="0" applyFont="1" applyFill="1" applyBorder="1" applyAlignment="1">
      <alignment horizontal="center"/>
    </xf>
    <xf numFmtId="3" fontId="21" fillId="0" borderId="0" xfId="0" applyNumberFormat="1" applyFont="1" applyAlignment="1"/>
    <xf numFmtId="3" fontId="16" fillId="31" borderId="60" xfId="0" applyNumberFormat="1" applyFont="1" applyFill="1" applyBorder="1" applyAlignment="1">
      <alignment horizontal="center" vertical="center"/>
    </xf>
    <xf numFmtId="0" fontId="7" fillId="0" borderId="22" xfId="0" applyFont="1" applyBorder="1" applyAlignment="1">
      <alignment vertical="top"/>
    </xf>
    <xf numFmtId="0" fontId="61" fillId="30" borderId="0" xfId="0" applyFont="1" applyFill="1" applyBorder="1" applyAlignment="1">
      <alignment horizontal="centerContinuous"/>
    </xf>
    <xf numFmtId="0" fontId="0" fillId="0" borderId="27" xfId="0" applyBorder="1"/>
    <xf numFmtId="0" fontId="0" fillId="0" borderId="3" xfId="0" applyBorder="1"/>
    <xf numFmtId="196" fontId="11" fillId="30" borderId="48" xfId="52" applyNumberFormat="1" applyFont="1" applyFill="1" applyBorder="1" applyAlignment="1"/>
    <xf numFmtId="0" fontId="5" fillId="0" borderId="27" xfId="0" applyFont="1" applyFill="1" applyBorder="1" applyAlignment="1"/>
    <xf numFmtId="0" fontId="33" fillId="0" borderId="47" xfId="0" applyFont="1" applyFill="1" applyBorder="1" applyAlignment="1">
      <alignment horizontal="centerContinuous"/>
    </xf>
    <xf numFmtId="0" fontId="33" fillId="0" borderId="31" xfId="0" applyFont="1" applyFill="1" applyBorder="1" applyAlignment="1">
      <alignment horizontal="centerContinuous"/>
    </xf>
    <xf numFmtId="0" fontId="33" fillId="0" borderId="3" xfId="0" applyFont="1" applyFill="1" applyBorder="1" applyAlignment="1"/>
    <xf numFmtId="0" fontId="33" fillId="0" borderId="32" xfId="0" applyFont="1" applyFill="1" applyBorder="1" applyAlignment="1">
      <alignment horizontal="centerContinuous"/>
    </xf>
    <xf numFmtId="0" fontId="33" fillId="0" borderId="30" xfId="0" applyFont="1" applyFill="1" applyBorder="1" applyAlignment="1">
      <alignment horizontal="centerContinuous"/>
    </xf>
    <xf numFmtId="0" fontId="33" fillId="0" borderId="31" xfId="56" applyFont="1" applyFill="1" applyBorder="1" applyAlignment="1">
      <alignment horizontal="center"/>
    </xf>
    <xf numFmtId="0" fontId="33" fillId="0" borderId="53" xfId="56" applyFont="1" applyFill="1" applyBorder="1" applyAlignment="1">
      <alignment horizontal="centerContinuous"/>
    </xf>
    <xf numFmtId="0" fontId="31" fillId="31" borderId="33" xfId="56" applyFont="1" applyFill="1" applyBorder="1" applyAlignment="1">
      <alignment horizontal="centerContinuous"/>
    </xf>
    <xf numFmtId="0" fontId="31" fillId="31" borderId="0" xfId="56" applyFont="1" applyFill="1" applyBorder="1" applyAlignment="1">
      <alignment horizontal="centerContinuous"/>
    </xf>
    <xf numFmtId="0" fontId="33" fillId="0" borderId="30" xfId="56" applyFont="1" applyFill="1" applyBorder="1" applyAlignment="1">
      <alignment horizontal="center"/>
    </xf>
    <xf numFmtId="204" fontId="44" fillId="0" borderId="85" xfId="56" applyNumberFormat="1" applyBorder="1" applyAlignment="1">
      <alignment horizontal="center" vertical="center"/>
    </xf>
    <xf numFmtId="177" fontId="7" fillId="27" borderId="82" xfId="0" applyNumberFormat="1" applyFont="1" applyFill="1" applyBorder="1" applyAlignment="1">
      <alignment horizontal="center"/>
    </xf>
    <xf numFmtId="177" fontId="7" fillId="27" borderId="36" xfId="0" applyNumberFormat="1" applyFont="1" applyFill="1" applyBorder="1" applyAlignment="1">
      <alignment horizontal="center"/>
    </xf>
    <xf numFmtId="177" fontId="7" fillId="27" borderId="40" xfId="0" applyNumberFormat="1" applyFont="1" applyFill="1" applyBorder="1" applyAlignment="1">
      <alignment horizontal="center"/>
    </xf>
    <xf numFmtId="169" fontId="7" fillId="0" borderId="36" xfId="0" applyNumberFormat="1" applyFont="1" applyBorder="1" applyAlignment="1">
      <alignment horizontal="center"/>
    </xf>
    <xf numFmtId="169" fontId="7" fillId="0" borderId="40" xfId="0" applyNumberFormat="1" applyFont="1" applyBorder="1" applyAlignment="1">
      <alignment horizontal="center"/>
    </xf>
    <xf numFmtId="169" fontId="29" fillId="0" borderId="23" xfId="0" applyNumberFormat="1" applyFont="1" applyBorder="1" applyAlignment="1">
      <alignment horizontal="center"/>
    </xf>
    <xf numFmtId="169" fontId="29" fillId="0" borderId="44" xfId="0" applyNumberFormat="1" applyFont="1" applyBorder="1" applyAlignment="1">
      <alignment horizontal="center"/>
    </xf>
    <xf numFmtId="0" fontId="61" fillId="0" borderId="53" xfId="56" applyFont="1" applyBorder="1"/>
    <xf numFmtId="3" fontId="61" fillId="0" borderId="85" xfId="56" applyNumberFormat="1" applyFont="1" applyBorder="1" applyAlignment="1">
      <alignment horizontal="center" vertical="center"/>
    </xf>
    <xf numFmtId="204" fontId="61" fillId="0" borderId="85" xfId="56" applyNumberFormat="1" applyFont="1" applyBorder="1" applyAlignment="1">
      <alignment horizontal="center" vertical="center"/>
    </xf>
    <xf numFmtId="0" fontId="61" fillId="0" borderId="85" xfId="56" applyFont="1" applyBorder="1" applyAlignment="1">
      <alignment horizontal="center" vertical="center"/>
    </xf>
    <xf numFmtId="204" fontId="61" fillId="0" borderId="85" xfId="41" applyNumberFormat="1" applyFont="1" applyBorder="1" applyAlignment="1">
      <alignment horizontal="center" vertical="center"/>
    </xf>
    <xf numFmtId="0" fontId="44" fillId="0" borderId="41" xfId="56" applyFont="1" applyBorder="1" applyAlignment="1">
      <alignment horizontal="center"/>
    </xf>
    <xf numFmtId="0" fontId="44" fillId="0" borderId="31" xfId="56" applyFont="1" applyBorder="1" applyAlignment="1">
      <alignment horizontal="center"/>
    </xf>
    <xf numFmtId="3" fontId="61" fillId="0" borderId="85" xfId="41" applyNumberFormat="1" applyFont="1" applyBorder="1" applyAlignment="1">
      <alignment horizontal="center" vertical="center"/>
    </xf>
    <xf numFmtId="206" fontId="5" fillId="0" borderId="56" xfId="0" applyNumberFormat="1" applyFont="1" applyFill="1" applyBorder="1" applyAlignment="1">
      <alignment horizontal="center"/>
    </xf>
    <xf numFmtId="0" fontId="17" fillId="0" borderId="49" xfId="0" applyFont="1" applyFill="1" applyBorder="1" applyAlignment="1">
      <alignment horizontal="center" vertical="center"/>
    </xf>
    <xf numFmtId="0" fontId="10" fillId="0" borderId="33" xfId="0" applyFont="1" applyFill="1" applyBorder="1" applyAlignment="1">
      <alignment horizontal="left" vertical="center"/>
    </xf>
    <xf numFmtId="197" fontId="29" fillId="25" borderId="20" xfId="0" applyNumberFormat="1" applyFont="1" applyFill="1" applyBorder="1" applyAlignment="1">
      <alignment vertical="center"/>
    </xf>
    <xf numFmtId="197" fontId="29" fillId="25" borderId="61" xfId="0" applyNumberFormat="1" applyFont="1" applyFill="1" applyBorder="1" applyAlignment="1">
      <alignment vertical="center"/>
    </xf>
    <xf numFmtId="197" fontId="16" fillId="29" borderId="78" xfId="41" applyNumberFormat="1" applyFont="1" applyFill="1" applyBorder="1" applyAlignment="1">
      <alignment vertical="center"/>
    </xf>
    <xf numFmtId="169" fontId="51" fillId="0" borderId="26" xfId="0" applyNumberFormat="1" applyFont="1" applyFill="1" applyBorder="1"/>
    <xf numFmtId="197" fontId="29" fillId="25" borderId="58" xfId="0" applyNumberFormat="1" applyFont="1" applyFill="1" applyBorder="1" applyAlignment="1">
      <alignment vertical="center"/>
    </xf>
    <xf numFmtId="197" fontId="29" fillId="25" borderId="67" xfId="0" applyNumberFormat="1" applyFont="1" applyFill="1" applyBorder="1" applyAlignment="1">
      <alignment vertical="center"/>
    </xf>
    <xf numFmtId="3" fontId="29" fillId="0" borderId="56" xfId="0" applyNumberFormat="1" applyFont="1" applyBorder="1" applyAlignment="1"/>
    <xf numFmtId="209" fontId="29" fillId="0" borderId="18" xfId="0" applyNumberFormat="1" applyFont="1" applyBorder="1" applyAlignment="1"/>
    <xf numFmtId="0" fontId="52" fillId="38" borderId="0" xfId="0" applyNumberFormat="1" applyFont="1" applyFill="1" applyAlignment="1">
      <alignment horizontal="centerContinuous"/>
    </xf>
    <xf numFmtId="165" fontId="16" fillId="0" borderId="15" xfId="0" applyNumberFormat="1" applyFont="1" applyFill="1" applyBorder="1" applyAlignment="1"/>
    <xf numFmtId="165" fontId="16" fillId="0" borderId="19" xfId="0" applyNumberFormat="1" applyFont="1" applyFill="1" applyBorder="1" applyAlignment="1"/>
    <xf numFmtId="165" fontId="16" fillId="0" borderId="17" xfId="0" applyNumberFormat="1" applyFont="1" applyFill="1" applyBorder="1" applyAlignment="1"/>
    <xf numFmtId="0" fontId="12" fillId="35" borderId="0" xfId="50" applyFont="1" applyFill="1" applyBorder="1" applyAlignment="1">
      <alignment horizontal="center" wrapText="1"/>
    </xf>
    <xf numFmtId="0" fontId="56" fillId="35" borderId="0" xfId="50" applyFont="1" applyFill="1" applyBorder="1" applyAlignment="1">
      <alignment horizontal="center" wrapText="1"/>
    </xf>
    <xf numFmtId="171" fontId="29" fillId="27" borderId="16" xfId="0" applyNumberFormat="1" applyFont="1" applyFill="1" applyBorder="1" applyAlignment="1">
      <alignment horizontal="right"/>
    </xf>
    <xf numFmtId="175" fontId="12" fillId="0" borderId="0" xfId="54" applyNumberFormat="1" applyFont="1" applyAlignment="1"/>
    <xf numFmtId="0" fontId="7" fillId="0" borderId="58" xfId="0" applyFont="1" applyBorder="1" applyAlignment="1"/>
    <xf numFmtId="0" fontId="7" fillId="0" borderId="0" xfId="0" applyFont="1" applyFill="1" applyBorder="1" applyAlignment="1"/>
    <xf numFmtId="3" fontId="5" fillId="0" borderId="34" xfId="0" applyNumberFormat="1" applyFont="1" applyBorder="1" applyAlignment="1">
      <alignment horizontal="left"/>
    </xf>
    <xf numFmtId="0" fontId="7" fillId="0" borderId="11" xfId="0" applyFont="1" applyBorder="1" applyAlignment="1">
      <alignment horizontal="center" vertical="center"/>
    </xf>
    <xf numFmtId="0" fontId="25" fillId="0" borderId="13" xfId="0" applyFont="1" applyBorder="1" applyAlignment="1">
      <alignment wrapText="1"/>
    </xf>
    <xf numFmtId="0" fontId="7" fillId="0" borderId="58" xfId="0" applyFont="1" applyBorder="1" applyAlignment="1">
      <alignment wrapText="1"/>
    </xf>
    <xf numFmtId="196" fontId="29" fillId="0" borderId="48" xfId="0" applyNumberFormat="1" applyFont="1" applyBorder="1" applyAlignment="1">
      <alignment horizontal="right"/>
    </xf>
    <xf numFmtId="196" fontId="12" fillId="0" borderId="0" xfId="0" applyNumberFormat="1" applyFont="1" applyAlignment="1"/>
    <xf numFmtId="0" fontId="23" fillId="0" borderId="50" xfId="51" applyFont="1" applyBorder="1" applyAlignment="1">
      <alignment horizontal="centerContinuous"/>
    </xf>
    <xf numFmtId="0" fontId="23" fillId="0" borderId="41" xfId="51" applyFont="1" applyBorder="1" applyAlignment="1">
      <alignment horizontal="centerContinuous"/>
    </xf>
    <xf numFmtId="170" fontId="29" fillId="0" borderId="65" xfId="0" applyNumberFormat="1" applyFont="1" applyBorder="1" applyAlignment="1"/>
    <xf numFmtId="170" fontId="29" fillId="0" borderId="40" xfId="0" applyNumberFormat="1" applyFont="1" applyBorder="1" applyAlignment="1"/>
    <xf numFmtId="171" fontId="7" fillId="25" borderId="52" xfId="0" applyNumberFormat="1" applyFont="1" applyFill="1" applyBorder="1" applyAlignment="1">
      <alignment horizontal="right"/>
    </xf>
    <xf numFmtId="171" fontId="7" fillId="32" borderId="17" xfId="0" applyNumberFormat="1" applyFont="1" applyFill="1" applyBorder="1" applyAlignment="1"/>
    <xf numFmtId="198" fontId="16" fillId="31" borderId="11" xfId="0" applyNumberFormat="1" applyFont="1" applyFill="1" applyBorder="1" applyAlignment="1"/>
    <xf numFmtId="198" fontId="16" fillId="32" borderId="81" xfId="0" applyNumberFormat="1" applyFont="1" applyFill="1" applyBorder="1" applyAlignment="1"/>
    <xf numFmtId="198" fontId="29" fillId="25" borderId="85" xfId="0" applyNumberFormat="1" applyFont="1" applyFill="1" applyBorder="1" applyAlignment="1"/>
    <xf numFmtId="198" fontId="16" fillId="32" borderId="85" xfId="0" applyNumberFormat="1" applyFont="1" applyFill="1" applyBorder="1" applyAlignment="1"/>
    <xf numFmtId="198" fontId="29" fillId="25" borderId="80" xfId="0" applyNumberFormat="1" applyFont="1" applyFill="1" applyBorder="1" applyAlignment="1"/>
    <xf numFmtId="198" fontId="29" fillId="25" borderId="85" xfId="0" applyNumberFormat="1" applyFont="1" applyFill="1" applyBorder="1" applyAlignment="1">
      <alignment horizontal="right"/>
    </xf>
    <xf numFmtId="198" fontId="16" fillId="32" borderId="80" xfId="0" applyNumberFormat="1" applyFont="1" applyFill="1" applyBorder="1" applyAlignment="1"/>
    <xf numFmtId="198" fontId="29" fillId="25" borderId="3" xfId="0" applyNumberFormat="1" applyFont="1" applyFill="1" applyBorder="1" applyAlignment="1">
      <alignment horizontal="right"/>
    </xf>
    <xf numFmtId="0" fontId="0" fillId="27" borderId="0" xfId="0" applyFill="1" applyAlignment="1"/>
    <xf numFmtId="0" fontId="10" fillId="27" borderId="0" xfId="53" applyFont="1" applyFill="1" applyBorder="1" applyAlignment="1"/>
    <xf numFmtId="206" fontId="5" fillId="0" borderId="78" xfId="0" applyNumberFormat="1" applyFont="1" applyFill="1" applyBorder="1" applyAlignment="1">
      <alignment horizontal="center"/>
    </xf>
    <xf numFmtId="0" fontId="33" fillId="0" borderId="58" xfId="52" applyFont="1" applyFill="1" applyBorder="1" applyAlignment="1"/>
    <xf numFmtId="0" fontId="33" fillId="0" borderId="27" xfId="0" applyFont="1" applyFill="1" applyBorder="1" applyAlignment="1"/>
    <xf numFmtId="0" fontId="11" fillId="35" borderId="47" xfId="0" applyFont="1" applyFill="1" applyBorder="1" applyAlignment="1">
      <alignment horizontal="centerContinuous"/>
    </xf>
    <xf numFmtId="0" fontId="33" fillId="35" borderId="31" xfId="0" applyFont="1" applyFill="1" applyBorder="1" applyAlignment="1">
      <alignment horizontal="centerContinuous"/>
    </xf>
    <xf numFmtId="0" fontId="11" fillId="0" borderId="0" xfId="0" applyFont="1" applyFill="1" applyAlignment="1"/>
    <xf numFmtId="0" fontId="33" fillId="35" borderId="49" xfId="0" applyFont="1" applyFill="1" applyBorder="1" applyAlignment="1">
      <alignment horizontal="left"/>
    </xf>
    <xf numFmtId="0" fontId="27" fillId="35" borderId="0" xfId="0" applyFont="1" applyFill="1" applyAlignment="1">
      <alignment horizontal="centerContinuous"/>
    </xf>
    <xf numFmtId="0" fontId="33" fillId="35" borderId="0" xfId="0" applyFont="1" applyFill="1" applyBorder="1" applyAlignment="1">
      <alignment horizontal="centerContinuous"/>
    </xf>
    <xf numFmtId="0" fontId="11" fillId="35" borderId="0" xfId="0" applyFont="1" applyFill="1" applyBorder="1" applyAlignment="1">
      <alignment horizontal="centerContinuous"/>
    </xf>
    <xf numFmtId="0" fontId="10" fillId="35" borderId="49" xfId="0" applyFont="1" applyFill="1" applyBorder="1" applyAlignment="1">
      <alignment horizontal="left"/>
    </xf>
    <xf numFmtId="0" fontId="11" fillId="35" borderId="32" xfId="0" applyFont="1" applyFill="1" applyBorder="1" applyAlignment="1">
      <alignment horizontal="centerContinuous"/>
    </xf>
    <xf numFmtId="0" fontId="33" fillId="35" borderId="30" xfId="0" applyFont="1" applyFill="1" applyBorder="1" applyAlignment="1">
      <alignment horizontal="centerContinuous"/>
    </xf>
    <xf numFmtId="0" fontId="8" fillId="0" borderId="14" xfId="0" applyFont="1" applyBorder="1" applyAlignment="1"/>
    <xf numFmtId="0" fontId="7" fillId="0" borderId="54" xfId="0" applyFont="1" applyBorder="1" applyAlignment="1"/>
    <xf numFmtId="170" fontId="5" fillId="0" borderId="78" xfId="0" applyNumberFormat="1" applyFont="1" applyBorder="1" applyAlignment="1"/>
    <xf numFmtId="170" fontId="5" fillId="0" borderId="78" xfId="0" applyNumberFormat="1" applyFont="1" applyBorder="1" applyAlignment="1">
      <alignment horizontal="right"/>
    </xf>
    <xf numFmtId="170" fontId="5" fillId="0" borderId="48" xfId="0" applyNumberFormat="1" applyFont="1" applyBorder="1" applyAlignment="1">
      <alignment horizontal="right"/>
    </xf>
    <xf numFmtId="170" fontId="5" fillId="0" borderId="36" xfId="0" applyNumberFormat="1" applyFont="1" applyBorder="1" applyAlignment="1"/>
    <xf numFmtId="170" fontId="5" fillId="0" borderId="61" xfId="0" applyNumberFormat="1" applyFont="1" applyBorder="1" applyAlignment="1"/>
    <xf numFmtId="170" fontId="5" fillId="0" borderId="36" xfId="0" applyNumberFormat="1" applyFont="1" applyBorder="1" applyAlignment="1">
      <alignment horizontal="right"/>
    </xf>
    <xf numFmtId="170" fontId="5" fillId="0" borderId="40" xfId="0" applyNumberFormat="1" applyFont="1" applyBorder="1" applyAlignment="1">
      <alignment horizontal="right"/>
    </xf>
    <xf numFmtId="170" fontId="5" fillId="0" borderId="0" xfId="0" applyNumberFormat="1" applyFont="1" applyBorder="1" applyAlignment="1"/>
    <xf numFmtId="170" fontId="5" fillId="0" borderId="0" xfId="0" applyNumberFormat="1" applyFont="1" applyBorder="1" applyAlignment="1">
      <alignment horizontal="right"/>
    </xf>
    <xf numFmtId="0" fontId="11" fillId="0" borderId="14" xfId="0" applyFont="1" applyBorder="1" applyAlignment="1"/>
    <xf numFmtId="0" fontId="7" fillId="0" borderId="41" xfId="0" applyFont="1" applyBorder="1" applyAlignment="1"/>
    <xf numFmtId="170" fontId="5" fillId="0" borderId="47" xfId="0" applyNumberFormat="1" applyFont="1" applyBorder="1" applyAlignment="1"/>
    <xf numFmtId="170" fontId="5" fillId="0" borderId="47" xfId="0" applyNumberFormat="1" applyFont="1" applyBorder="1" applyAlignment="1">
      <alignment horizontal="center"/>
    </xf>
    <xf numFmtId="0" fontId="11" fillId="0" borderId="47" xfId="0" applyFont="1" applyBorder="1" applyAlignment="1"/>
    <xf numFmtId="0" fontId="7" fillId="0" borderId="33" xfId="0" applyFont="1" applyBorder="1" applyAlignment="1"/>
    <xf numFmtId="170" fontId="5" fillId="0" borderId="0" xfId="0" applyNumberFormat="1" applyFont="1" applyBorder="1" applyAlignment="1">
      <alignment horizontal="center"/>
    </xf>
    <xf numFmtId="170" fontId="5" fillId="0" borderId="46" xfId="0" applyNumberFormat="1" applyFont="1" applyBorder="1" applyAlignment="1">
      <alignment horizontal="center"/>
    </xf>
    <xf numFmtId="0" fontId="11" fillId="0" borderId="46" xfId="0" applyFont="1" applyBorder="1" applyAlignment="1"/>
    <xf numFmtId="170" fontId="5" fillId="0" borderId="17" xfId="0" applyNumberFormat="1" applyFont="1" applyBorder="1" applyAlignment="1"/>
    <xf numFmtId="170" fontId="5" fillId="0" borderId="20" xfId="0" applyNumberFormat="1" applyFont="1" applyBorder="1" applyAlignment="1"/>
    <xf numFmtId="170" fontId="5" fillId="0" borderId="18" xfId="0" applyNumberFormat="1" applyFont="1" applyBorder="1" applyAlignment="1"/>
    <xf numFmtId="0" fontId="7" fillId="35" borderId="35" xfId="0" applyFont="1" applyFill="1" applyBorder="1" applyAlignment="1"/>
    <xf numFmtId="170" fontId="7" fillId="35" borderId="36" xfId="0" applyNumberFormat="1" applyFont="1" applyFill="1" applyBorder="1" applyAlignment="1"/>
    <xf numFmtId="170" fontId="7" fillId="35" borderId="61" xfId="0" applyNumberFormat="1" applyFont="1" applyFill="1" applyBorder="1" applyAlignment="1"/>
    <xf numFmtId="170" fontId="7" fillId="35" borderId="40" xfId="0" applyNumberFormat="1" applyFont="1" applyFill="1" applyBorder="1" applyAlignment="1"/>
    <xf numFmtId="170" fontId="5" fillId="0" borderId="55" xfId="0" applyNumberFormat="1" applyFont="1" applyBorder="1" applyAlignment="1"/>
    <xf numFmtId="0" fontId="7" fillId="0" borderId="0" xfId="0" applyFont="1" applyAlignment="1"/>
    <xf numFmtId="0" fontId="8" fillId="27" borderId="0" xfId="0" applyFont="1" applyFill="1" applyAlignment="1"/>
    <xf numFmtId="0" fontId="8" fillId="0" borderId="0" xfId="0" applyFont="1" applyAlignment="1"/>
    <xf numFmtId="0" fontId="33" fillId="0" borderId="27" xfId="53" applyFont="1" applyFill="1" applyBorder="1" applyAlignment="1"/>
    <xf numFmtId="0" fontId="5" fillId="43" borderId="47" xfId="53" applyFont="1" applyFill="1" applyBorder="1" applyAlignment="1">
      <alignment horizontal="centerContinuous"/>
    </xf>
    <xf numFmtId="0" fontId="31" fillId="43" borderId="47" xfId="53" applyFont="1" applyFill="1" applyBorder="1" applyAlignment="1">
      <alignment horizontal="centerContinuous"/>
    </xf>
    <xf numFmtId="0" fontId="31" fillId="43" borderId="31" xfId="53" applyFont="1" applyFill="1" applyBorder="1" applyAlignment="1">
      <alignment horizontal="centerContinuous"/>
    </xf>
    <xf numFmtId="0" fontId="33" fillId="0" borderId="47" xfId="53" applyFont="1" applyFill="1" applyBorder="1" applyAlignment="1">
      <alignment horizontal="centerContinuous"/>
    </xf>
    <xf numFmtId="0" fontId="33" fillId="0" borderId="31" xfId="53" applyFont="1" applyFill="1" applyBorder="1" applyAlignment="1">
      <alignment horizontal="centerContinuous"/>
    </xf>
    <xf numFmtId="0" fontId="5" fillId="0" borderId="0" xfId="53" applyFont="1" applyFill="1" applyAlignment="1"/>
    <xf numFmtId="0" fontId="33" fillId="0" borderId="53" xfId="53" applyFont="1" applyFill="1" applyBorder="1" applyAlignment="1">
      <alignment horizontal="centerContinuous"/>
    </xf>
    <xf numFmtId="0" fontId="22" fillId="43" borderId="33" xfId="53" applyFont="1" applyFill="1" applyBorder="1" applyAlignment="1">
      <alignment horizontal="centerContinuous"/>
    </xf>
    <xf numFmtId="0" fontId="22" fillId="43" borderId="0" xfId="53" applyFont="1" applyFill="1" applyBorder="1" applyAlignment="1">
      <alignment horizontal="centerContinuous"/>
    </xf>
    <xf numFmtId="0" fontId="31" fillId="43" borderId="33" xfId="53" applyFont="1" applyFill="1" applyBorder="1" applyAlignment="1">
      <alignment horizontal="centerContinuous"/>
    </xf>
    <xf numFmtId="0" fontId="31" fillId="43" borderId="0" xfId="53" applyFont="1" applyFill="1" applyBorder="1" applyAlignment="1">
      <alignment horizontal="centerContinuous"/>
    </xf>
    <xf numFmtId="0" fontId="31" fillId="43" borderId="49" xfId="53" applyFont="1" applyFill="1" applyBorder="1" applyAlignment="1">
      <alignment horizontal="centerContinuous"/>
    </xf>
    <xf numFmtId="0" fontId="11" fillId="43" borderId="33" xfId="53" applyFont="1" applyFill="1" applyBorder="1" applyAlignment="1">
      <alignment horizontal="centerContinuous"/>
    </xf>
    <xf numFmtId="0" fontId="11" fillId="43" borderId="0" xfId="53" applyFont="1" applyFill="1" applyBorder="1" applyAlignment="1">
      <alignment horizontal="centerContinuous"/>
    </xf>
    <xf numFmtId="0" fontId="33" fillId="0" borderId="3" xfId="53" applyFont="1" applyFill="1" applyBorder="1" applyAlignment="1"/>
    <xf numFmtId="0" fontId="5" fillId="43" borderId="32" xfId="53" applyFont="1" applyFill="1" applyBorder="1" applyAlignment="1">
      <alignment horizontal="centerContinuous"/>
    </xf>
    <xf numFmtId="0" fontId="31" fillId="43" borderId="32" xfId="53" applyFont="1" applyFill="1" applyBorder="1" applyAlignment="1">
      <alignment horizontal="centerContinuous"/>
    </xf>
    <xf numFmtId="0" fontId="31" fillId="43" borderId="30" xfId="53" applyFont="1" applyFill="1" applyBorder="1" applyAlignment="1">
      <alignment horizontal="centerContinuous"/>
    </xf>
    <xf numFmtId="0" fontId="33" fillId="0" borderId="32" xfId="53" applyFont="1" applyFill="1" applyBorder="1" applyAlignment="1">
      <alignment horizontal="centerContinuous"/>
    </xf>
    <xf numFmtId="0" fontId="33" fillId="0" borderId="30" xfId="53" applyFont="1" applyFill="1" applyBorder="1" applyAlignment="1">
      <alignment horizontal="centerContinuous"/>
    </xf>
    <xf numFmtId="0" fontId="5" fillId="0" borderId="0" xfId="53" applyFont="1" applyBorder="1" applyAlignment="1"/>
    <xf numFmtId="0" fontId="5" fillId="0" borderId="0" xfId="53" applyFont="1" applyAlignment="1"/>
    <xf numFmtId="0" fontId="5" fillId="0" borderId="51" xfId="53" applyFont="1" applyBorder="1" applyAlignment="1"/>
    <xf numFmtId="0" fontId="7" fillId="0" borderId="52" xfId="53" applyFont="1" applyBorder="1" applyAlignment="1">
      <alignment horizontal="center"/>
    </xf>
    <xf numFmtId="0" fontId="7" fillId="0" borderId="14" xfId="53" applyFont="1" applyBorder="1" applyAlignment="1">
      <alignment horizontal="center"/>
    </xf>
    <xf numFmtId="0" fontId="7" fillId="0" borderId="68" xfId="53" applyFont="1" applyBorder="1" applyAlignment="1">
      <alignment horizontal="center"/>
    </xf>
    <xf numFmtId="0" fontId="7" fillId="0" borderId="77" xfId="53" applyFont="1" applyBorder="1" applyAlignment="1">
      <alignment horizontal="center"/>
    </xf>
    <xf numFmtId="0" fontId="7" fillId="0" borderId="12" xfId="53" applyFont="1" applyBorder="1" applyAlignment="1">
      <alignment horizontal="center"/>
    </xf>
    <xf numFmtId="0" fontId="7" fillId="0" borderId="11" xfId="53" applyFont="1" applyBorder="1" applyAlignment="1">
      <alignment horizontal="center"/>
    </xf>
    <xf numFmtId="0" fontId="7" fillId="0" borderId="0" xfId="53" applyFont="1" applyBorder="1" applyAlignment="1">
      <alignment horizontal="center"/>
    </xf>
    <xf numFmtId="0" fontId="5" fillId="0" borderId="47" xfId="53" applyFont="1" applyBorder="1" applyAlignment="1"/>
    <xf numFmtId="0" fontId="7" fillId="27" borderId="32" xfId="53" applyFont="1" applyFill="1" applyBorder="1" applyAlignment="1"/>
    <xf numFmtId="0" fontId="5" fillId="0" borderId="32" xfId="53" applyFont="1" applyBorder="1" applyAlignment="1"/>
    <xf numFmtId="0" fontId="5" fillId="0" borderId="54" xfId="53" applyFont="1" applyFill="1" applyBorder="1" applyAlignment="1"/>
    <xf numFmtId="172" fontId="5" fillId="0" borderId="48" xfId="33" applyNumberFormat="1" applyFont="1" applyBorder="1" applyAlignment="1"/>
    <xf numFmtId="172" fontId="5" fillId="0" borderId="78" xfId="33" applyNumberFormat="1" applyFont="1" applyBorder="1" applyAlignment="1"/>
    <xf numFmtId="0" fontId="5" fillId="0" borderId="34" xfId="53" applyFont="1" applyFill="1" applyBorder="1" applyAlignment="1"/>
    <xf numFmtId="172" fontId="5" fillId="0" borderId="17" xfId="33" applyNumberFormat="1" applyFont="1" applyBorder="1" applyAlignment="1"/>
    <xf numFmtId="172" fontId="5" fillId="0" borderId="20" xfId="33" applyNumberFormat="1" applyFont="1" applyBorder="1" applyAlignment="1"/>
    <xf numFmtId="0" fontId="7" fillId="43" borderId="34" xfId="53" applyFont="1" applyFill="1" applyBorder="1" applyAlignment="1"/>
    <xf numFmtId="172" fontId="7" fillId="43" borderId="17" xfId="33" applyNumberFormat="1" applyFont="1" applyFill="1" applyBorder="1" applyAlignment="1"/>
    <xf numFmtId="172" fontId="7" fillId="43" borderId="20" xfId="33" applyNumberFormat="1" applyFont="1" applyFill="1" applyBorder="1" applyAlignment="1"/>
    <xf numFmtId="0" fontId="11" fillId="0" borderId="0" xfId="53" applyFont="1" applyAlignment="1"/>
    <xf numFmtId="0" fontId="33" fillId="0" borderId="0" xfId="53" applyFont="1" applyAlignment="1"/>
    <xf numFmtId="0" fontId="7" fillId="43" borderId="35" xfId="53" applyFont="1" applyFill="1" applyBorder="1" applyAlignment="1"/>
    <xf numFmtId="172" fontId="7" fillId="43" borderId="36" xfId="33" applyNumberFormat="1" applyFont="1" applyFill="1" applyBorder="1" applyAlignment="1"/>
    <xf numFmtId="172" fontId="7" fillId="43" borderId="61" xfId="33" applyNumberFormat="1" applyFont="1" applyFill="1" applyBorder="1" applyAlignment="1"/>
    <xf numFmtId="0" fontId="11" fillId="27" borderId="0" xfId="53" applyFont="1" applyFill="1" applyAlignment="1"/>
    <xf numFmtId="0" fontId="5" fillId="0" borderId="0" xfId="53" applyFont="1" applyFill="1" applyBorder="1" applyAlignment="1"/>
    <xf numFmtId="3" fontId="5" fillId="0" borderId="0" xfId="33" applyNumberFormat="1" applyFont="1" applyBorder="1" applyAlignment="1"/>
    <xf numFmtId="3" fontId="5" fillId="0" borderId="32" xfId="33" applyNumberFormat="1" applyFont="1" applyBorder="1" applyAlignment="1"/>
    <xf numFmtId="0" fontId="5" fillId="0" borderId="66" xfId="53" applyFont="1" applyFill="1" applyBorder="1" applyAlignment="1"/>
    <xf numFmtId="0" fontId="5" fillId="0" borderId="58" xfId="53" applyFont="1" applyFill="1" applyBorder="1" applyAlignment="1"/>
    <xf numFmtId="0" fontId="7" fillId="43" borderId="58" xfId="53" applyFont="1" applyFill="1" applyBorder="1" applyAlignment="1">
      <alignment wrapText="1"/>
    </xf>
    <xf numFmtId="0" fontId="7" fillId="0" borderId="0" xfId="53" applyFont="1" applyAlignment="1"/>
    <xf numFmtId="172" fontId="5" fillId="0" borderId="17" xfId="53" applyNumberFormat="1" applyFont="1" applyBorder="1" applyAlignment="1"/>
    <xf numFmtId="172" fontId="5" fillId="0" borderId="20" xfId="53" applyNumberFormat="1" applyFont="1" applyBorder="1" applyAlignment="1"/>
    <xf numFmtId="0" fontId="7" fillId="43" borderId="67" xfId="53" applyFont="1" applyFill="1" applyBorder="1" applyAlignment="1"/>
    <xf numFmtId="172" fontId="7" fillId="43" borderId="36" xfId="53" applyNumberFormat="1" applyFont="1" applyFill="1" applyBorder="1" applyAlignment="1"/>
    <xf numFmtId="172" fontId="7" fillId="43" borderId="61" xfId="53" applyNumberFormat="1" applyFont="1" applyFill="1" applyBorder="1" applyAlignment="1"/>
    <xf numFmtId="0" fontId="5" fillId="27" borderId="0" xfId="53" applyFont="1" applyFill="1" applyBorder="1" applyAlignment="1"/>
    <xf numFmtId="1" fontId="5" fillId="27" borderId="0" xfId="53" applyNumberFormat="1" applyFont="1" applyFill="1" applyBorder="1" applyAlignment="1"/>
    <xf numFmtId="0" fontId="5" fillId="27" borderId="0" xfId="53" applyFont="1" applyFill="1" applyAlignment="1"/>
    <xf numFmtId="0" fontId="5" fillId="0" borderId="51" xfId="53" applyFont="1" applyFill="1" applyBorder="1" applyAlignment="1">
      <alignment wrapText="1"/>
    </xf>
    <xf numFmtId="178" fontId="5" fillId="0" borderId="52" xfId="33" applyNumberFormat="1" applyFont="1" applyBorder="1" applyAlignment="1"/>
    <xf numFmtId="178" fontId="5" fillId="0" borderId="68" xfId="33" applyNumberFormat="1" applyFont="1" applyBorder="1" applyAlignment="1"/>
    <xf numFmtId="0" fontId="5" fillId="0" borderId="0" xfId="53" applyFont="1" applyFill="1" applyBorder="1" applyAlignment="1">
      <alignment wrapText="1"/>
    </xf>
    <xf numFmtId="178" fontId="5" fillId="0" borderId="0" xfId="33" applyNumberFormat="1" applyFont="1" applyBorder="1" applyAlignment="1"/>
    <xf numFmtId="178" fontId="5" fillId="0" borderId="52" xfId="53" applyNumberFormat="1" applyFont="1" applyBorder="1" applyAlignment="1"/>
    <xf numFmtId="178" fontId="5" fillId="0" borderId="68" xfId="53" applyNumberFormat="1" applyFont="1" applyBorder="1" applyAlignment="1"/>
    <xf numFmtId="4" fontId="5" fillId="0" borderId="0" xfId="33" applyNumberFormat="1" applyFont="1" applyBorder="1" applyAlignment="1"/>
    <xf numFmtId="4" fontId="5" fillId="0" borderId="32" xfId="33" applyNumberFormat="1" applyFont="1" applyBorder="1" applyAlignment="1"/>
    <xf numFmtId="1" fontId="5" fillId="0" borderId="0" xfId="53" applyNumberFormat="1" applyFont="1" applyBorder="1" applyAlignment="1"/>
    <xf numFmtId="2" fontId="5" fillId="0" borderId="0" xfId="53" applyNumberFormat="1" applyFont="1" applyBorder="1" applyAlignment="1"/>
    <xf numFmtId="0" fontId="5" fillId="27" borderId="66" xfId="53" applyFont="1" applyFill="1" applyBorder="1" applyAlignment="1"/>
    <xf numFmtId="3" fontId="5" fillId="0" borderId="48" xfId="53" applyNumberFormat="1" applyFont="1" applyBorder="1" applyAlignment="1"/>
    <xf numFmtId="3" fontId="5" fillId="0" borderId="78" xfId="53" applyNumberFormat="1" applyFont="1" applyBorder="1" applyAlignment="1"/>
    <xf numFmtId="0" fontId="7" fillId="43" borderId="67" xfId="53" applyFont="1" applyFill="1" applyBorder="1" applyAlignment="1">
      <alignment wrapText="1"/>
    </xf>
    <xf numFmtId="169" fontId="5" fillId="43" borderId="36" xfId="53" applyNumberFormat="1" applyFont="1" applyFill="1" applyBorder="1" applyAlignment="1"/>
    <xf numFmtId="169" fontId="5" fillId="43" borderId="61" xfId="53" applyNumberFormat="1" applyFont="1" applyFill="1" applyBorder="1" applyAlignment="1"/>
    <xf numFmtId="1" fontId="5" fillId="41" borderId="0" xfId="53" applyNumberFormat="1" applyFont="1" applyFill="1" applyBorder="1" applyAlignment="1"/>
    <xf numFmtId="0" fontId="10" fillId="0" borderId="0" xfId="53" applyFont="1" applyBorder="1" applyAlignment="1"/>
    <xf numFmtId="1" fontId="10" fillId="0" borderId="0" xfId="53" applyNumberFormat="1" applyFont="1" applyBorder="1" applyAlignment="1"/>
    <xf numFmtId="1" fontId="10" fillId="41" borderId="0" xfId="53" applyNumberFormat="1" applyFont="1" applyFill="1" applyBorder="1" applyAlignment="1"/>
    <xf numFmtId="171" fontId="29" fillId="0" borderId="45" xfId="54" applyNumberFormat="1" applyFont="1" applyBorder="1" applyAlignment="1">
      <alignment horizontal="right"/>
    </xf>
    <xf numFmtId="171" fontId="29" fillId="0" borderId="20" xfId="54" applyNumberFormat="1" applyFont="1" applyBorder="1" applyAlignment="1">
      <alignment horizontal="right"/>
    </xf>
    <xf numFmtId="171" fontId="29" fillId="27" borderId="20" xfId="54" applyNumberFormat="1" applyFont="1" applyFill="1" applyBorder="1" applyAlignment="1">
      <alignment horizontal="right"/>
    </xf>
    <xf numFmtId="171" fontId="29" fillId="0" borderId="24" xfId="54" applyNumberFormat="1" applyFont="1" applyBorder="1" applyAlignment="1">
      <alignment horizontal="right"/>
    </xf>
    <xf numFmtId="171" fontId="29" fillId="27" borderId="24" xfId="54" applyNumberFormat="1" applyFont="1" applyFill="1" applyBorder="1" applyAlignment="1">
      <alignment horizontal="right"/>
    </xf>
    <xf numFmtId="167" fontId="29" fillId="0" borderId="18" xfId="0" applyNumberFormat="1" applyFont="1" applyBorder="1" applyAlignment="1"/>
    <xf numFmtId="0" fontId="16" fillId="38" borderId="87" xfId="0" applyFont="1" applyFill="1" applyBorder="1" applyAlignment="1">
      <alignment vertical="center"/>
    </xf>
    <xf numFmtId="215" fontId="16" fillId="0" borderId="56" xfId="0" applyNumberFormat="1" applyFont="1" applyFill="1" applyBorder="1" applyAlignment="1"/>
    <xf numFmtId="0" fontId="7" fillId="25" borderId="11" xfId="0" applyFont="1" applyFill="1" applyBorder="1" applyAlignment="1">
      <alignment horizontal="center" vertical="center"/>
    </xf>
    <xf numFmtId="165" fontId="29" fillId="0" borderId="20" xfId="0" applyNumberFormat="1" applyFont="1" applyFill="1" applyBorder="1" applyAlignment="1"/>
    <xf numFmtId="165" fontId="29" fillId="0" borderId="19" xfId="0" applyNumberFormat="1" applyFont="1" applyFill="1" applyBorder="1" applyAlignment="1"/>
    <xf numFmtId="165" fontId="29" fillId="0" borderId="61" xfId="0" applyNumberFormat="1" applyFont="1" applyFill="1" applyBorder="1" applyAlignment="1"/>
    <xf numFmtId="216" fontId="16" fillId="0" borderId="42" xfId="0" applyNumberFormat="1" applyFont="1" applyFill="1" applyBorder="1" applyAlignment="1"/>
    <xf numFmtId="2" fontId="5" fillId="0" borderId="83" xfId="0" applyNumberFormat="1" applyFont="1" applyBorder="1" applyAlignment="1">
      <alignment horizontal="left"/>
    </xf>
    <xf numFmtId="168" fontId="29" fillId="0" borderId="42" xfId="0" applyNumberFormat="1" applyFont="1" applyBorder="1" applyAlignment="1">
      <alignment vertical="top"/>
    </xf>
    <xf numFmtId="0" fontId="16" fillId="0" borderId="45" xfId="0" applyFont="1" applyFill="1" applyBorder="1" applyAlignment="1"/>
    <xf numFmtId="169" fontId="42" fillId="27" borderId="20" xfId="0" applyNumberFormat="1" applyFont="1" applyFill="1" applyBorder="1" applyAlignment="1"/>
    <xf numFmtId="169" fontId="0" fillId="0" borderId="78" xfId="0" applyNumberFormat="1" applyFill="1" applyBorder="1"/>
    <xf numFmtId="169" fontId="51" fillId="0" borderId="20" xfId="0" applyNumberFormat="1" applyFont="1" applyFill="1" applyBorder="1"/>
    <xf numFmtId="2" fontId="51" fillId="0" borderId="20" xfId="0" applyNumberFormat="1" applyFont="1" applyFill="1" applyBorder="1"/>
    <xf numFmtId="169" fontId="51" fillId="0" borderId="45" xfId="0" applyNumberFormat="1" applyFont="1" applyFill="1" applyBorder="1"/>
    <xf numFmtId="169" fontId="51" fillId="0" borderId="78" xfId="0" applyNumberFormat="1" applyFont="1" applyFill="1" applyBorder="1"/>
    <xf numFmtId="169" fontId="51" fillId="0" borderId="61" xfId="0" applyNumberFormat="1" applyFont="1" applyFill="1" applyBorder="1"/>
    <xf numFmtId="167" fontId="29" fillId="0" borderId="56" xfId="0" applyNumberFormat="1" applyFont="1" applyBorder="1" applyAlignment="1"/>
    <xf numFmtId="169" fontId="16" fillId="0" borderId="82" xfId="0" applyNumberFormat="1" applyFont="1" applyBorder="1" applyAlignment="1">
      <alignment horizontal="center"/>
    </xf>
    <xf numFmtId="169" fontId="16" fillId="0" borderId="44" xfId="0" applyNumberFormat="1" applyFont="1" applyBorder="1" applyAlignment="1">
      <alignment horizontal="center"/>
    </xf>
    <xf numFmtId="0" fontId="16" fillId="0" borderId="32" xfId="0" applyFont="1" applyBorder="1" applyAlignment="1">
      <alignment horizontal="left" wrapText="1"/>
    </xf>
    <xf numFmtId="217" fontId="17" fillId="0" borderId="47" xfId="0" applyNumberFormat="1" applyFont="1" applyBorder="1" applyAlignment="1"/>
    <xf numFmtId="217" fontId="17" fillId="0" borderId="47" xfId="0" applyNumberFormat="1" applyFont="1" applyBorder="1" applyAlignment="1">
      <alignment horizontal="center"/>
    </xf>
    <xf numFmtId="217" fontId="12" fillId="0" borderId="0" xfId="0" applyNumberFormat="1" applyFont="1" applyBorder="1" applyAlignment="1"/>
    <xf numFmtId="0" fontId="0" fillId="0" borderId="65" xfId="0" applyBorder="1" applyAlignment="1"/>
    <xf numFmtId="0" fontId="0" fillId="0" borderId="44" xfId="0" applyBorder="1" applyAlignment="1"/>
    <xf numFmtId="218" fontId="29" fillId="0" borderId="78" xfId="50" applyNumberFormat="1" applyFont="1" applyBorder="1" applyAlignment="1">
      <alignment horizontal="right"/>
    </xf>
    <xf numFmtId="169" fontId="7" fillId="35" borderId="36" xfId="0" applyNumberFormat="1" applyFont="1" applyFill="1" applyBorder="1" applyAlignment="1"/>
    <xf numFmtId="169" fontId="7" fillId="35" borderId="40" xfId="0" applyNumberFormat="1" applyFont="1" applyFill="1" applyBorder="1" applyAlignment="1"/>
    <xf numFmtId="0" fontId="44" fillId="0" borderId="0" xfId="0" quotePrefix="1" applyFont="1" applyAlignment="1">
      <alignment horizontal="left"/>
    </xf>
    <xf numFmtId="0" fontId="44" fillId="0" borderId="47" xfId="0" applyFont="1" applyFill="1" applyBorder="1" applyAlignment="1">
      <alignment horizontal="center"/>
    </xf>
    <xf numFmtId="0" fontId="0" fillId="0" borderId="41" xfId="0" applyFill="1" applyBorder="1" applyAlignment="1">
      <alignment horizontal="center"/>
    </xf>
    <xf numFmtId="0" fontId="44" fillId="0" borderId="0" xfId="0" applyFont="1" applyFill="1" applyBorder="1" applyAlignment="1">
      <alignment horizontal="center"/>
    </xf>
    <xf numFmtId="0" fontId="0" fillId="0" borderId="33" xfId="0" applyFill="1" applyBorder="1" applyAlignment="1">
      <alignment horizontal="center"/>
    </xf>
    <xf numFmtId="0" fontId="44" fillId="27" borderId="41" xfId="0" quotePrefix="1" applyFont="1" applyFill="1" applyBorder="1" applyAlignment="1">
      <alignment horizontal="left"/>
    </xf>
    <xf numFmtId="0" fontId="0" fillId="27" borderId="47" xfId="0" applyFill="1" applyBorder="1" applyAlignment="1">
      <alignment horizontal="center"/>
    </xf>
    <xf numFmtId="0" fontId="44" fillId="27" borderId="33" xfId="0" applyFont="1" applyFill="1" applyBorder="1"/>
    <xf numFmtId="0" fontId="0" fillId="27" borderId="0" xfId="0" applyFill="1" applyBorder="1" applyAlignment="1">
      <alignment horizontal="center"/>
    </xf>
    <xf numFmtId="0" fontId="44" fillId="27" borderId="50" xfId="0" applyFont="1" applyFill="1" applyBorder="1"/>
    <xf numFmtId="0" fontId="0" fillId="27" borderId="32" xfId="0" applyFill="1" applyBorder="1" applyAlignment="1">
      <alignment horizontal="center"/>
    </xf>
    <xf numFmtId="0" fontId="44" fillId="27" borderId="33" xfId="0" quotePrefix="1" applyFont="1" applyFill="1" applyBorder="1" applyAlignment="1">
      <alignment horizontal="left"/>
    </xf>
    <xf numFmtId="0" fontId="44" fillId="27" borderId="50" xfId="0" quotePrefix="1" applyFont="1" applyFill="1" applyBorder="1" applyAlignment="1">
      <alignment horizontal="left"/>
    </xf>
    <xf numFmtId="0" fontId="44" fillId="0" borderId="41" xfId="0" applyFont="1" applyFill="1" applyBorder="1"/>
    <xf numFmtId="0" fontId="44" fillId="0" borderId="33" xfId="0" quotePrefix="1" applyFont="1" applyFill="1" applyBorder="1" applyAlignment="1">
      <alignment horizontal="left"/>
    </xf>
    <xf numFmtId="0" fontId="44" fillId="0" borderId="33" xfId="0" applyFont="1" applyFill="1" applyBorder="1"/>
    <xf numFmtId="0" fontId="44" fillId="0" borderId="50" xfId="0" applyFont="1" applyFill="1" applyBorder="1"/>
    <xf numFmtId="0" fontId="44" fillId="0" borderId="13" xfId="0" applyFont="1" applyFill="1" applyBorder="1"/>
    <xf numFmtId="0" fontId="0" fillId="0" borderId="14" xfId="0" applyFill="1" applyBorder="1" applyAlignment="1">
      <alignment horizontal="center"/>
    </xf>
    <xf numFmtId="0" fontId="79" fillId="0" borderId="0" xfId="0" applyFont="1" applyFill="1"/>
    <xf numFmtId="0" fontId="80" fillId="0" borderId="0" xfId="0" applyFont="1"/>
    <xf numFmtId="219" fontId="29" fillId="27" borderId="20" xfId="0" applyNumberFormat="1" applyFont="1" applyFill="1" applyBorder="1" applyAlignment="1">
      <alignment horizontal="right"/>
    </xf>
    <xf numFmtId="219" fontId="29" fillId="27" borderId="61" xfId="0" applyNumberFormat="1" applyFont="1" applyFill="1" applyBorder="1" applyAlignment="1">
      <alignment horizontal="right"/>
    </xf>
    <xf numFmtId="210" fontId="29" fillId="0" borderId="20" xfId="0" applyNumberFormat="1" applyFont="1" applyBorder="1" applyAlignment="1">
      <alignment horizontal="right"/>
    </xf>
    <xf numFmtId="169" fontId="63" fillId="0" borderId="0" xfId="0" applyNumberFormat="1" applyFont="1" applyAlignment="1"/>
    <xf numFmtId="0" fontId="16" fillId="0" borderId="41" xfId="0" applyFont="1" applyBorder="1" applyAlignment="1">
      <alignment horizontal="center" vertical="center"/>
    </xf>
    <xf numFmtId="0" fontId="16" fillId="0" borderId="50" xfId="0" applyFont="1" applyBorder="1" applyAlignment="1">
      <alignment horizontal="center" vertical="center"/>
    </xf>
    <xf numFmtId="3" fontId="5" fillId="33" borderId="34" xfId="0" applyNumberFormat="1" applyFont="1" applyFill="1" applyBorder="1"/>
    <xf numFmtId="0" fontId="5" fillId="27" borderId="0" xfId="0" applyFont="1" applyFill="1"/>
    <xf numFmtId="0" fontId="16" fillId="35" borderId="40" xfId="0" applyNumberFormat="1" applyFont="1" applyFill="1" applyBorder="1" applyAlignment="1">
      <alignment horizontal="center"/>
    </xf>
    <xf numFmtId="171" fontId="29" fillId="0" borderId="18" xfId="0" applyNumberFormat="1" applyFont="1" applyBorder="1" applyAlignment="1">
      <alignment horizontal="center"/>
    </xf>
    <xf numFmtId="171" fontId="29" fillId="0" borderId="42" xfId="0" applyNumberFormat="1" applyFont="1" applyBorder="1" applyAlignment="1">
      <alignment horizontal="center"/>
    </xf>
    <xf numFmtId="189" fontId="16" fillId="35" borderId="18" xfId="0" applyNumberFormat="1" applyFont="1" applyFill="1" applyBorder="1"/>
    <xf numFmtId="189" fontId="16" fillId="35" borderId="40" xfId="0" applyNumberFormat="1" applyFont="1" applyFill="1" applyBorder="1"/>
    <xf numFmtId="192" fontId="29" fillId="0" borderId="58" xfId="0" applyNumberFormat="1" applyFont="1" applyBorder="1" applyAlignment="1">
      <alignment horizontal="center"/>
    </xf>
    <xf numFmtId="192" fontId="29" fillId="0" borderId="57" xfId="0" applyNumberFormat="1" applyFont="1" applyBorder="1" applyAlignment="1">
      <alignment horizontal="center"/>
    </xf>
    <xf numFmtId="0" fontId="16" fillId="35" borderId="58" xfId="0" applyNumberFormat="1" applyFont="1" applyFill="1" applyBorder="1" applyAlignment="1">
      <alignment horizontal="center"/>
    </xf>
    <xf numFmtId="0" fontId="16" fillId="35" borderId="64" xfId="0" applyNumberFormat="1" applyFont="1" applyFill="1" applyBorder="1" applyAlignment="1">
      <alignment horizontal="center"/>
    </xf>
    <xf numFmtId="204" fontId="0" fillId="0" borderId="0" xfId="0" applyNumberFormat="1"/>
    <xf numFmtId="196" fontId="0" fillId="0" borderId="0" xfId="0" applyNumberFormat="1"/>
    <xf numFmtId="220" fontId="17" fillId="0" borderId="0" xfId="0" applyNumberFormat="1" applyFont="1" applyAlignment="1"/>
    <xf numFmtId="185" fontId="5" fillId="0" borderId="34" xfId="0" applyNumberFormat="1" applyFont="1" applyBorder="1" applyAlignment="1">
      <alignment vertical="center"/>
    </xf>
    <xf numFmtId="0" fontId="0" fillId="0" borderId="20" xfId="0" applyBorder="1"/>
    <xf numFmtId="0" fontId="0" fillId="0" borderId="19" xfId="0" applyBorder="1"/>
    <xf numFmtId="2" fontId="29" fillId="0" borderId="83" xfId="0" applyNumberFormat="1" applyFont="1" applyBorder="1" applyAlignment="1">
      <alignment horizontal="center"/>
    </xf>
    <xf numFmtId="2" fontId="7" fillId="27" borderId="87" xfId="0" applyNumberFormat="1" applyFont="1" applyFill="1" applyBorder="1" applyAlignment="1">
      <alignment horizontal="center"/>
    </xf>
    <xf numFmtId="177" fontId="7" fillId="27" borderId="67" xfId="0" applyNumberFormat="1" applyFont="1" applyFill="1" applyBorder="1" applyAlignment="1"/>
    <xf numFmtId="3" fontId="7" fillId="27" borderId="36" xfId="41" applyNumberFormat="1" applyFont="1" applyFill="1" applyBorder="1" applyAlignment="1">
      <alignment horizontal="center"/>
    </xf>
    <xf numFmtId="195" fontId="7" fillId="27" borderId="40" xfId="0" applyNumberFormat="1" applyFont="1" applyFill="1" applyBorder="1" applyAlignment="1">
      <alignment horizontal="center"/>
    </xf>
    <xf numFmtId="2" fontId="29" fillId="0" borderId="67" xfId="0" applyNumberFormat="1" applyFont="1" applyBorder="1" applyAlignment="1">
      <alignment horizontal="center"/>
    </xf>
    <xf numFmtId="2" fontId="29" fillId="0" borderId="40" xfId="0" applyNumberFormat="1" applyFont="1" applyBorder="1" applyAlignment="1">
      <alignment horizontal="center"/>
    </xf>
    <xf numFmtId="195" fontId="7" fillId="27" borderId="67" xfId="0" applyNumberFormat="1" applyFont="1" applyFill="1" applyBorder="1" applyAlignment="1">
      <alignment horizontal="center"/>
    </xf>
    <xf numFmtId="195" fontId="7" fillId="27" borderId="36" xfId="0" applyNumberFormat="1" applyFont="1" applyFill="1" applyBorder="1" applyAlignment="1">
      <alignment horizontal="center"/>
    </xf>
    <xf numFmtId="177" fontId="7" fillId="27" borderId="74" xfId="0" applyNumberFormat="1" applyFont="1" applyFill="1" applyBorder="1" applyAlignment="1">
      <alignment horizontal="center"/>
    </xf>
    <xf numFmtId="0" fontId="5" fillId="35" borderId="35" xfId="0" applyFont="1" applyFill="1" applyBorder="1" applyAlignment="1">
      <alignment wrapText="1"/>
    </xf>
    <xf numFmtId="0" fontId="11" fillId="0" borderId="0" xfId="52" applyFont="1" applyBorder="1" applyAlignment="1">
      <alignment horizontal="center"/>
    </xf>
    <xf numFmtId="169" fontId="54" fillId="0" borderId="0" xfId="0" applyNumberFormat="1" applyFont="1" applyBorder="1" applyAlignment="1">
      <alignment horizontal="center"/>
    </xf>
    <xf numFmtId="195" fontId="16" fillId="27" borderId="17" xfId="0" applyNumberFormat="1" applyFont="1" applyFill="1" applyBorder="1" applyAlignment="1">
      <alignment horizontal="center"/>
    </xf>
    <xf numFmtId="170" fontId="5" fillId="0" borderId="61" xfId="0" applyNumberFormat="1" applyFont="1" applyBorder="1" applyAlignment="1">
      <alignment horizontal="right"/>
    </xf>
    <xf numFmtId="0" fontId="5" fillId="0" borderId="35" xfId="0" applyFont="1" applyBorder="1" applyAlignment="1"/>
    <xf numFmtId="2" fontId="29" fillId="0" borderId="57" xfId="0" applyNumberFormat="1" applyFont="1" applyBorder="1" applyAlignment="1">
      <alignment horizontal="center"/>
    </xf>
    <xf numFmtId="2" fontId="29" fillId="0" borderId="42" xfId="0" applyNumberFormat="1" applyFont="1" applyBorder="1" applyAlignment="1">
      <alignment horizontal="center"/>
    </xf>
    <xf numFmtId="177" fontId="7" fillId="27" borderId="70" xfId="0" applyNumberFormat="1" applyFont="1" applyFill="1" applyBorder="1" applyAlignment="1">
      <alignment horizontal="center"/>
    </xf>
    <xf numFmtId="195" fontId="29" fillId="27" borderId="58" xfId="0" applyNumberFormat="1" applyFont="1" applyFill="1" applyBorder="1" applyAlignment="1">
      <alignment horizontal="center"/>
    </xf>
    <xf numFmtId="195" fontId="29" fillId="27" borderId="17" xfId="0" applyNumberFormat="1" applyFont="1" applyFill="1" applyBorder="1" applyAlignment="1">
      <alignment horizontal="center"/>
    </xf>
    <xf numFmtId="177" fontId="29" fillId="27" borderId="17" xfId="0" applyNumberFormat="1" applyFont="1" applyFill="1" applyBorder="1" applyAlignment="1">
      <alignment horizontal="center"/>
    </xf>
    <xf numFmtId="0" fontId="5" fillId="0" borderId="80" xfId="0" applyFont="1" applyBorder="1" applyAlignment="1"/>
    <xf numFmtId="197" fontId="29" fillId="27" borderId="56" xfId="0" applyNumberFormat="1" applyFont="1" applyFill="1" applyBorder="1" applyAlignment="1">
      <alignment horizontal="right"/>
    </xf>
    <xf numFmtId="172" fontId="16" fillId="38" borderId="67" xfId="0" applyNumberFormat="1" applyFont="1" applyFill="1" applyBorder="1" applyAlignment="1">
      <alignment horizontal="right" vertical="center"/>
    </xf>
    <xf numFmtId="170" fontId="16" fillId="38" borderId="40" xfId="0" applyNumberFormat="1" applyFont="1" applyFill="1" applyBorder="1" applyAlignment="1">
      <alignment horizontal="right" vertical="center"/>
    </xf>
    <xf numFmtId="170" fontId="7" fillId="32" borderId="48" xfId="0" applyNumberFormat="1" applyFont="1" applyFill="1" applyBorder="1" applyAlignment="1">
      <alignment horizontal="right"/>
    </xf>
    <xf numFmtId="170" fontId="7" fillId="32" borderId="56" xfId="0" applyNumberFormat="1" applyFont="1" applyFill="1" applyBorder="1" applyAlignment="1">
      <alignment horizontal="right"/>
    </xf>
    <xf numFmtId="169" fontId="14" fillId="0" borderId="0" xfId="0" applyNumberFormat="1" applyFont="1" applyAlignment="1"/>
    <xf numFmtId="165" fontId="16" fillId="35" borderId="61" xfId="0" applyNumberFormat="1" applyFont="1" applyFill="1" applyBorder="1" applyAlignment="1"/>
    <xf numFmtId="0" fontId="5" fillId="0" borderId="58" xfId="0" applyFont="1" applyBorder="1" applyAlignment="1">
      <alignment horizontal="left"/>
    </xf>
    <xf numFmtId="0" fontId="7" fillId="0" borderId="62" xfId="0" applyFont="1" applyBorder="1" applyAlignment="1">
      <alignment horizontal="center" vertical="center" wrapText="1"/>
    </xf>
    <xf numFmtId="172" fontId="0" fillId="25" borderId="0" xfId="0" applyNumberFormat="1" applyFill="1" applyAlignment="1"/>
    <xf numFmtId="172" fontId="44" fillId="25" borderId="0" xfId="0" applyNumberFormat="1" applyFont="1" applyFill="1" applyAlignment="1"/>
    <xf numFmtId="1" fontId="51" fillId="25" borderId="0" xfId="0" applyNumberFormat="1" applyFont="1" applyFill="1" applyAlignment="1"/>
    <xf numFmtId="171" fontId="16" fillId="31" borderId="68" xfId="0" applyNumberFormat="1" applyFont="1" applyFill="1" applyBorder="1" applyAlignment="1"/>
    <xf numFmtId="171" fontId="16" fillId="32" borderId="20" xfId="0" applyNumberFormat="1" applyFont="1" applyFill="1" applyBorder="1" applyAlignment="1"/>
    <xf numFmtId="171" fontId="29" fillId="25" borderId="20" xfId="0" applyNumberFormat="1" applyFont="1" applyFill="1" applyBorder="1" applyAlignment="1"/>
    <xf numFmtId="171" fontId="29" fillId="25" borderId="28" xfId="0" applyNumberFormat="1" applyFont="1" applyFill="1" applyBorder="1" applyAlignment="1"/>
    <xf numFmtId="171" fontId="16" fillId="32" borderId="61" xfId="0" applyNumberFormat="1" applyFont="1" applyFill="1" applyBorder="1" applyAlignment="1"/>
    <xf numFmtId="171" fontId="0" fillId="0" borderId="0" xfId="0" applyNumberFormat="1" applyAlignment="1"/>
    <xf numFmtId="0" fontId="0" fillId="31" borderId="47" xfId="0" applyFill="1" applyBorder="1" applyAlignment="1">
      <alignment horizontal="center"/>
    </xf>
    <xf numFmtId="172" fontId="29" fillId="0" borderId="55" xfId="41" applyNumberFormat="1" applyFont="1" applyBorder="1" applyAlignment="1">
      <alignment horizontal="right"/>
    </xf>
    <xf numFmtId="172" fontId="29" fillId="0" borderId="37" xfId="41" applyNumberFormat="1" applyFont="1" applyBorder="1" applyAlignment="1">
      <alignment horizontal="right"/>
    </xf>
    <xf numFmtId="172" fontId="29" fillId="0" borderId="38" xfId="41" applyNumberFormat="1" applyFont="1" applyBorder="1" applyAlignment="1">
      <alignment horizontal="right"/>
    </xf>
    <xf numFmtId="172" fontId="29" fillId="0" borderId="56" xfId="41" applyNumberFormat="1" applyFont="1" applyBorder="1" applyAlignment="1">
      <alignment horizontal="right"/>
    </xf>
    <xf numFmtId="172" fontId="29" fillId="0" borderId="18" xfId="41" applyNumberFormat="1" applyFont="1" applyBorder="1" applyAlignment="1">
      <alignment horizontal="right"/>
    </xf>
    <xf numFmtId="172" fontId="29" fillId="0" borderId="40" xfId="41" applyNumberFormat="1" applyFont="1" applyBorder="1" applyAlignment="1">
      <alignment horizontal="right"/>
    </xf>
    <xf numFmtId="0" fontId="5" fillId="0" borderId="50" xfId="0" applyFont="1" applyBorder="1" applyAlignment="1">
      <alignment horizontal="left"/>
    </xf>
    <xf numFmtId="178" fontId="29" fillId="0" borderId="11" xfId="0" applyNumberFormat="1" applyFont="1" applyBorder="1" applyAlignment="1">
      <alignment horizontal="center" shrinkToFit="1"/>
    </xf>
    <xf numFmtId="2" fontId="29" fillId="0" borderId="13" xfId="0" applyNumberFormat="1" applyFont="1" applyBorder="1" applyAlignment="1">
      <alignment horizontal="center"/>
    </xf>
    <xf numFmtId="2" fontId="29" fillId="0" borderId="62" xfId="0" applyNumberFormat="1" applyFont="1" applyBorder="1" applyAlignment="1">
      <alignment horizontal="center"/>
    </xf>
    <xf numFmtId="2" fontId="29" fillId="27" borderId="62" xfId="0" applyNumberFormat="1" applyFont="1" applyFill="1" applyBorder="1" applyAlignment="1">
      <alignment horizontal="center" shrinkToFit="1"/>
    </xf>
    <xf numFmtId="2" fontId="29" fillId="27" borderId="62" xfId="0" applyNumberFormat="1" applyFont="1" applyFill="1" applyBorder="1" applyAlignment="1">
      <alignment horizontal="center"/>
    </xf>
    <xf numFmtId="178" fontId="29" fillId="0" borderId="62" xfId="0" applyNumberFormat="1" applyFont="1" applyBorder="1" applyAlignment="1">
      <alignment horizontal="center"/>
    </xf>
    <xf numFmtId="178" fontId="29" fillId="0" borderId="0" xfId="0" applyNumberFormat="1" applyFont="1" applyBorder="1" applyAlignment="1">
      <alignment horizontal="center"/>
    </xf>
    <xf numFmtId="179" fontId="29" fillId="0" borderId="40" xfId="0" applyNumberFormat="1" applyFont="1" applyFill="1" applyBorder="1" applyAlignment="1"/>
    <xf numFmtId="210" fontId="5" fillId="27" borderId="44" xfId="0" applyNumberFormat="1" applyFont="1" applyFill="1" applyBorder="1" applyAlignment="1">
      <alignment horizontal="right"/>
    </xf>
    <xf numFmtId="0" fontId="125" fillId="0" borderId="0" xfId="39" applyFont="1" applyAlignment="1" applyProtection="1">
      <alignment horizontal="left"/>
    </xf>
    <xf numFmtId="0" fontId="5" fillId="0" borderId="0" xfId="0" applyFont="1" applyBorder="1" applyAlignment="1"/>
    <xf numFmtId="2" fontId="7" fillId="27" borderId="0" xfId="0" applyNumberFormat="1" applyFont="1" applyFill="1" applyBorder="1" applyAlignment="1">
      <alignment horizontal="center"/>
    </xf>
    <xf numFmtId="177" fontId="7" fillId="27" borderId="0" xfId="0" applyNumberFormat="1" applyFont="1" applyFill="1" applyBorder="1" applyAlignment="1"/>
    <xf numFmtId="3" fontId="7" fillId="27" borderId="0" xfId="41" applyNumberFormat="1" applyFont="1" applyFill="1" applyBorder="1" applyAlignment="1">
      <alignment horizontal="center"/>
    </xf>
    <xf numFmtId="195" fontId="7" fillId="27" borderId="0" xfId="0" applyNumberFormat="1" applyFont="1" applyFill="1" applyBorder="1" applyAlignment="1">
      <alignment horizontal="center"/>
    </xf>
    <xf numFmtId="177" fontId="7" fillId="27" borderId="0" xfId="0" applyNumberFormat="1" applyFont="1" applyFill="1" applyBorder="1" applyAlignment="1">
      <alignment horizontal="center"/>
    </xf>
    <xf numFmtId="169" fontId="7" fillId="0" borderId="0" xfId="0" applyNumberFormat="1" applyFont="1" applyBorder="1" applyAlignment="1">
      <alignment horizontal="center"/>
    </xf>
    <xf numFmtId="2" fontId="29" fillId="27" borderId="87" xfId="0" applyNumberFormat="1" applyFont="1" applyFill="1" applyBorder="1" applyAlignment="1">
      <alignment horizontal="center"/>
    </xf>
    <xf numFmtId="177" fontId="29" fillId="27" borderId="67" xfId="0" applyNumberFormat="1" applyFont="1" applyFill="1" applyBorder="1" applyAlignment="1"/>
    <xf numFmtId="3" fontId="29" fillId="27" borderId="36" xfId="41" applyNumberFormat="1" applyFont="1" applyFill="1" applyBorder="1" applyAlignment="1">
      <alignment horizontal="center"/>
    </xf>
    <xf numFmtId="195" fontId="5" fillId="27" borderId="40" xfId="0" applyNumberFormat="1" applyFont="1" applyFill="1" applyBorder="1" applyAlignment="1">
      <alignment horizontal="center"/>
    </xf>
    <xf numFmtId="195" fontId="29" fillId="27" borderId="67" xfId="0" applyNumberFormat="1" applyFont="1" applyFill="1" applyBorder="1" applyAlignment="1">
      <alignment horizontal="center"/>
    </xf>
    <xf numFmtId="195" fontId="29" fillId="27" borderId="36" xfId="0" applyNumberFormat="1" applyFont="1" applyFill="1" applyBorder="1" applyAlignment="1">
      <alignment horizontal="center"/>
    </xf>
    <xf numFmtId="195" fontId="29" fillId="27" borderId="40" xfId="0" applyNumberFormat="1" applyFont="1" applyFill="1" applyBorder="1" applyAlignment="1">
      <alignment horizontal="center"/>
    </xf>
    <xf numFmtId="177" fontId="29" fillId="27" borderId="74" xfId="0" applyNumberFormat="1" applyFont="1" applyFill="1" applyBorder="1" applyAlignment="1">
      <alignment horizontal="center"/>
    </xf>
    <xf numFmtId="177" fontId="29" fillId="27" borderId="36" xfId="0" applyNumberFormat="1" applyFont="1" applyFill="1" applyBorder="1" applyAlignment="1">
      <alignment horizontal="center"/>
    </xf>
    <xf numFmtId="177" fontId="29" fillId="27" borderId="40" xfId="0" applyNumberFormat="1" applyFont="1" applyFill="1" applyBorder="1" applyAlignment="1">
      <alignment horizontal="center"/>
    </xf>
    <xf numFmtId="169" fontId="29" fillId="0" borderId="36" xfId="0" applyNumberFormat="1" applyFont="1" applyBorder="1" applyAlignment="1">
      <alignment horizontal="center"/>
    </xf>
    <xf numFmtId="169" fontId="29" fillId="0" borderId="40" xfId="0" applyNumberFormat="1" applyFont="1" applyBorder="1" applyAlignment="1">
      <alignment horizontal="center"/>
    </xf>
    <xf numFmtId="0" fontId="126" fillId="0" borderId="0" xfId="0" applyFont="1" applyAlignment="1">
      <alignment vertical="center"/>
    </xf>
    <xf numFmtId="0" fontId="127" fillId="27" borderId="0" xfId="0" applyFont="1" applyFill="1" applyBorder="1" applyAlignment="1">
      <alignment vertical="top" wrapText="1"/>
    </xf>
    <xf numFmtId="0" fontId="128" fillId="0" borderId="0" xfId="0" applyFont="1" applyAlignment="1">
      <alignment horizontal="right" vertical="center"/>
    </xf>
    <xf numFmtId="0" fontId="5" fillId="0" borderId="18" xfId="0" applyFont="1" applyBorder="1" applyAlignment="1">
      <alignment horizontal="center"/>
    </xf>
    <xf numFmtId="3" fontId="29" fillId="0" borderId="0" xfId="0" applyNumberFormat="1" applyFont="1" applyBorder="1"/>
    <xf numFmtId="3" fontId="29" fillId="0" borderId="0" xfId="0" applyNumberFormat="1" applyFont="1" applyBorder="1" applyAlignment="1">
      <alignment horizontal="left" indent="1"/>
    </xf>
    <xf numFmtId="190" fontId="29" fillId="27" borderId="0" xfId="0" applyNumberFormat="1" applyFont="1" applyFill="1" applyBorder="1" applyAlignment="1"/>
    <xf numFmtId="3" fontId="29" fillId="0" borderId="22" xfId="0" applyNumberFormat="1" applyFont="1" applyBorder="1"/>
    <xf numFmtId="3" fontId="29" fillId="0" borderId="24" xfId="0" applyNumberFormat="1" applyFont="1" applyBorder="1" applyAlignment="1">
      <alignment horizontal="left" indent="1"/>
    </xf>
    <xf numFmtId="190" fontId="29" fillId="27" borderId="16" xfId="0" applyNumberFormat="1" applyFont="1" applyFill="1" applyBorder="1" applyAlignment="1"/>
    <xf numFmtId="0" fontId="5" fillId="0" borderId="0" xfId="0" applyFont="1" applyBorder="1" applyAlignment="1">
      <alignment horizontal="right"/>
    </xf>
    <xf numFmtId="0" fontId="128" fillId="0" borderId="0" xfId="0" applyFont="1" applyBorder="1" applyAlignment="1">
      <alignment horizontal="left" vertical="center"/>
    </xf>
    <xf numFmtId="0" fontId="129" fillId="0" borderId="0" xfId="0" applyFont="1" applyBorder="1" applyAlignment="1">
      <alignment vertical="center"/>
    </xf>
    <xf numFmtId="0" fontId="127" fillId="27" borderId="0" xfId="0" applyFont="1" applyFill="1" applyBorder="1" applyAlignment="1">
      <alignment vertical="center" wrapText="1"/>
    </xf>
    <xf numFmtId="0" fontId="50" fillId="27" borderId="0" xfId="38" applyFill="1" applyBorder="1" applyAlignment="1" applyProtection="1">
      <alignment vertical="top" wrapText="1"/>
    </xf>
    <xf numFmtId="3" fontId="127" fillId="27" borderId="0" xfId="0" applyNumberFormat="1" applyFont="1" applyFill="1" applyBorder="1" applyAlignment="1">
      <alignment vertical="top" wrapText="1"/>
    </xf>
    <xf numFmtId="165" fontId="16" fillId="0" borderId="46" xfId="0" applyNumberFormat="1" applyFont="1" applyFill="1" applyBorder="1" applyAlignment="1">
      <alignment horizontal="right"/>
    </xf>
    <xf numFmtId="165" fontId="29" fillId="0" borderId="37" xfId="0" applyNumberFormat="1" applyFont="1" applyBorder="1" applyAlignment="1">
      <alignment horizontal="right"/>
    </xf>
    <xf numFmtId="165" fontId="29" fillId="0" borderId="46" xfId="0" applyNumberFormat="1" applyFont="1" applyBorder="1" applyAlignment="1">
      <alignment horizontal="right"/>
    </xf>
    <xf numFmtId="165" fontId="16" fillId="25" borderId="46" xfId="0" applyNumberFormat="1" applyFont="1" applyFill="1" applyBorder="1" applyAlignment="1">
      <alignment horizontal="right"/>
    </xf>
    <xf numFmtId="165" fontId="16" fillId="0" borderId="37" xfId="0" applyNumberFormat="1" applyFont="1" applyBorder="1" applyAlignment="1">
      <alignment horizontal="right"/>
    </xf>
    <xf numFmtId="165" fontId="16" fillId="0" borderId="32" xfId="0" applyNumberFormat="1" applyFont="1" applyBorder="1" applyAlignment="1">
      <alignment horizontal="right"/>
    </xf>
    <xf numFmtId="165" fontId="16" fillId="35" borderId="12" xfId="0" applyNumberFormat="1" applyFont="1" applyFill="1" applyBorder="1" applyAlignment="1"/>
    <xf numFmtId="165" fontId="16" fillId="0" borderId="42" xfId="0" applyNumberFormat="1" applyFont="1" applyFill="1" applyBorder="1" applyAlignment="1">
      <alignment horizontal="right"/>
    </xf>
    <xf numFmtId="165" fontId="29" fillId="0" borderId="18" xfId="0" applyNumberFormat="1" applyFont="1" applyBorder="1" applyAlignment="1">
      <alignment horizontal="right"/>
    </xf>
    <xf numFmtId="165" fontId="29" fillId="0" borderId="42" xfId="0" applyNumberFormat="1" applyFont="1" applyBorder="1" applyAlignment="1">
      <alignment horizontal="right"/>
    </xf>
    <xf numFmtId="165" fontId="16" fillId="25" borderId="42" xfId="0" applyNumberFormat="1" applyFont="1" applyFill="1" applyBorder="1" applyAlignment="1">
      <alignment horizontal="right"/>
    </xf>
    <xf numFmtId="165" fontId="16" fillId="0" borderId="18" xfId="0" applyNumberFormat="1" applyFont="1" applyBorder="1" applyAlignment="1">
      <alignment horizontal="right"/>
    </xf>
    <xf numFmtId="165" fontId="16" fillId="0" borderId="60" xfId="0" applyNumberFormat="1" applyFont="1" applyBorder="1" applyAlignment="1">
      <alignment horizontal="right"/>
    </xf>
    <xf numFmtId="166" fontId="16" fillId="0" borderId="55" xfId="0" applyNumberFormat="1" applyFont="1" applyFill="1" applyBorder="1" applyAlignment="1"/>
    <xf numFmtId="166" fontId="16" fillId="0" borderId="38" xfId="0" applyNumberFormat="1" applyFont="1" applyBorder="1" applyAlignment="1"/>
    <xf numFmtId="166" fontId="16" fillId="0" borderId="56" xfId="0" applyNumberFormat="1" applyFont="1" applyFill="1" applyBorder="1" applyAlignment="1"/>
    <xf numFmtId="166" fontId="16" fillId="25" borderId="42" xfId="0" applyNumberFormat="1" applyFont="1" applyFill="1" applyBorder="1" applyAlignment="1"/>
    <xf numFmtId="166" fontId="16" fillId="0" borderId="18" xfId="0" applyNumberFormat="1" applyFont="1" applyBorder="1" applyAlignment="1"/>
    <xf numFmtId="166" fontId="16" fillId="0" borderId="40" xfId="0" applyNumberFormat="1" applyFont="1" applyBorder="1" applyAlignment="1"/>
    <xf numFmtId="171" fontId="29" fillId="0" borderId="65" xfId="0" applyNumberFormat="1" applyFont="1" applyBorder="1" applyAlignment="1"/>
    <xf numFmtId="171" fontId="29" fillId="0" borderId="60" xfId="0" applyNumberFormat="1" applyFont="1" applyBorder="1" applyAlignment="1"/>
    <xf numFmtId="169" fontId="12" fillId="0" borderId="0" xfId="54" applyNumberFormat="1" applyFont="1" applyBorder="1" applyAlignment="1"/>
    <xf numFmtId="171" fontId="29" fillId="0" borderId="65" xfId="0" applyNumberFormat="1" applyFont="1" applyBorder="1" applyAlignment="1">
      <alignment horizontal="right"/>
    </xf>
    <xf numFmtId="1" fontId="12" fillId="0" borderId="0" xfId="54" applyNumberFormat="1" applyFont="1" applyAlignment="1"/>
    <xf numFmtId="217" fontId="0" fillId="0" borderId="0" xfId="0" applyNumberFormat="1" applyAlignment="1"/>
    <xf numFmtId="195" fontId="5" fillId="27" borderId="18" xfId="0" applyNumberFormat="1" applyFont="1" applyFill="1" applyBorder="1" applyAlignment="1">
      <alignment horizontal="center"/>
    </xf>
    <xf numFmtId="167" fontId="7" fillId="32" borderId="45" xfId="0" applyNumberFormat="1" applyFont="1" applyFill="1" applyBorder="1" applyAlignment="1">
      <alignment horizontal="right"/>
    </xf>
    <xf numFmtId="167" fontId="7" fillId="32" borderId="28" xfId="0" applyNumberFormat="1" applyFont="1" applyFill="1" applyBorder="1" applyAlignment="1">
      <alignment horizontal="right"/>
    </xf>
    <xf numFmtId="167" fontId="5" fillId="27" borderId="28" xfId="0" applyNumberFormat="1" applyFont="1" applyFill="1" applyBorder="1" applyAlignment="1">
      <alignment horizontal="right"/>
    </xf>
    <xf numFmtId="167" fontId="7" fillId="32" borderId="61" xfId="0" applyNumberFormat="1" applyFont="1" applyFill="1" applyBorder="1" applyAlignment="1">
      <alignment horizontal="right"/>
    </xf>
    <xf numFmtId="177" fontId="29" fillId="27" borderId="70" xfId="0" applyNumberFormat="1" applyFont="1" applyFill="1" applyBorder="1" applyAlignment="1">
      <alignment horizontal="center"/>
    </xf>
    <xf numFmtId="195" fontId="7" fillId="27" borderId="28" xfId="0" applyNumberFormat="1" applyFont="1" applyFill="1" applyBorder="1" applyAlignment="1">
      <alignment horizontal="center"/>
    </xf>
    <xf numFmtId="0" fontId="0" fillId="0" borderId="90" xfId="0" applyBorder="1"/>
    <xf numFmtId="2" fontId="30" fillId="0" borderId="90" xfId="0" applyNumberFormat="1" applyFont="1" applyBorder="1" applyAlignment="1">
      <alignment horizontal="center"/>
    </xf>
    <xf numFmtId="0" fontId="0" fillId="0" borderId="91" xfId="0" applyBorder="1"/>
    <xf numFmtId="2" fontId="30" fillId="0" borderId="91" xfId="0" applyNumberFormat="1" applyFont="1" applyBorder="1" applyAlignment="1">
      <alignment horizontal="center"/>
    </xf>
    <xf numFmtId="2" fontId="0" fillId="0" borderId="0" xfId="0" applyNumberFormat="1"/>
    <xf numFmtId="0" fontId="0" fillId="30" borderId="92" xfId="0" applyFill="1" applyBorder="1"/>
    <xf numFmtId="2" fontId="0" fillId="30" borderId="92" xfId="0" applyNumberFormat="1" applyFill="1" applyBorder="1" applyAlignment="1">
      <alignment horizontal="center"/>
    </xf>
    <xf numFmtId="0" fontId="0" fillId="30" borderId="90" xfId="0" applyFill="1" applyBorder="1"/>
    <xf numFmtId="2" fontId="0" fillId="30" borderId="90" xfId="0" applyNumberFormat="1" applyFill="1" applyBorder="1" applyAlignment="1">
      <alignment horizontal="center"/>
    </xf>
    <xf numFmtId="0" fontId="0" fillId="30" borderId="90" xfId="0" applyFill="1" applyBorder="1" applyAlignment="1">
      <alignment horizontal="center"/>
    </xf>
    <xf numFmtId="2" fontId="124" fillId="30" borderId="90" xfId="0" applyNumberFormat="1" applyFont="1" applyFill="1" applyBorder="1" applyAlignment="1">
      <alignment horizontal="center"/>
    </xf>
    <xf numFmtId="0" fontId="0" fillId="30" borderId="93" xfId="0" applyFill="1" applyBorder="1"/>
    <xf numFmtId="0" fontId="0" fillId="30" borderId="93" xfId="0" applyFill="1" applyBorder="1" applyAlignment="1">
      <alignment horizontal="center"/>
    </xf>
    <xf numFmtId="0" fontId="7" fillId="0" borderId="66" xfId="0" applyFont="1" applyBorder="1" applyAlignment="1"/>
    <xf numFmtId="0" fontId="7" fillId="0" borderId="67" xfId="0" applyFont="1" applyBorder="1" applyAlignment="1"/>
    <xf numFmtId="172" fontId="0" fillId="0" borderId="0" xfId="0" applyNumberFormat="1"/>
    <xf numFmtId="0" fontId="98" fillId="0" borderId="68" xfId="51" applyFont="1" applyBorder="1" applyAlignment="1">
      <alignment horizontal="center"/>
    </xf>
    <xf numFmtId="170" fontId="7" fillId="0" borderId="11" xfId="0" applyNumberFormat="1" applyFont="1" applyBorder="1" applyAlignment="1">
      <alignment horizontal="left"/>
    </xf>
    <xf numFmtId="170" fontId="7" fillId="0" borderId="11" xfId="0" applyNumberFormat="1" applyFont="1" applyBorder="1" applyAlignment="1">
      <alignment horizontal="left" wrapText="1"/>
    </xf>
    <xf numFmtId="0" fontId="7" fillId="0" borderId="13" xfId="0" applyFont="1" applyBorder="1" applyAlignment="1">
      <alignment horizontal="center" shrinkToFit="1"/>
    </xf>
    <xf numFmtId="0" fontId="7" fillId="0" borderId="13" xfId="0" quotePrefix="1" applyFont="1" applyBorder="1" applyAlignment="1">
      <alignment horizontal="center" shrinkToFit="1"/>
    </xf>
    <xf numFmtId="0" fontId="7" fillId="0" borderId="13" xfId="0" applyFont="1" applyBorder="1" applyAlignment="1"/>
    <xf numFmtId="0" fontId="43" fillId="0" borderId="0" xfId="0" applyNumberFormat="1" applyFont="1" applyFill="1" applyBorder="1" applyAlignment="1"/>
    <xf numFmtId="0" fontId="7" fillId="27" borderId="11" xfId="0" applyFont="1" applyFill="1" applyBorder="1" applyAlignment="1"/>
    <xf numFmtId="0" fontId="16" fillId="0" borderId="47" xfId="0" applyFont="1" applyFill="1" applyBorder="1" applyAlignment="1">
      <alignment horizontal="centerContinuous"/>
    </xf>
    <xf numFmtId="0" fontId="56" fillId="0" borderId="0" xfId="0" applyFont="1" applyFill="1" applyBorder="1" applyAlignment="1">
      <alignment horizontal="centerContinuous"/>
    </xf>
    <xf numFmtId="0" fontId="12" fillId="0" borderId="0" xfId="0" applyFont="1" applyFill="1" applyBorder="1" applyAlignment="1">
      <alignment horizontal="centerContinuous"/>
    </xf>
    <xf numFmtId="171" fontId="12" fillId="0" borderId="0" xfId="54" applyNumberFormat="1" applyFont="1" applyBorder="1" applyAlignment="1"/>
    <xf numFmtId="0" fontId="36" fillId="0" borderId="0" xfId="0" applyFont="1" applyFill="1" applyBorder="1" applyAlignment="1">
      <alignment horizontal="center"/>
    </xf>
    <xf numFmtId="0" fontId="17" fillId="0" borderId="0" xfId="0" applyFont="1" applyFill="1" applyBorder="1" applyAlignment="1">
      <alignment horizontal="center"/>
    </xf>
    <xf numFmtId="196" fontId="29" fillId="0" borderId="55" xfId="0" applyNumberFormat="1" applyFont="1" applyBorder="1" applyAlignment="1">
      <alignment horizontal="right"/>
    </xf>
    <xf numFmtId="196" fontId="29" fillId="0" borderId="37" xfId="0" applyNumberFormat="1" applyFont="1" applyBorder="1" applyAlignment="1">
      <alignment horizontal="right"/>
    </xf>
    <xf numFmtId="196" fontId="16" fillId="30" borderId="38" xfId="0" applyNumberFormat="1" applyFont="1" applyFill="1" applyBorder="1" applyAlignment="1">
      <alignment horizontal="right"/>
    </xf>
    <xf numFmtId="196" fontId="29" fillId="0" borderId="56" xfId="0" applyNumberFormat="1" applyFont="1" applyBorder="1" applyAlignment="1">
      <alignment horizontal="right"/>
    </xf>
    <xf numFmtId="196" fontId="16" fillId="30" borderId="40" xfId="0" applyNumberFormat="1" applyFont="1" applyFill="1" applyBorder="1" applyAlignment="1">
      <alignment horizontal="right"/>
    </xf>
    <xf numFmtId="171" fontId="29" fillId="0" borderId="55" xfId="0" applyNumberFormat="1" applyFont="1" applyBorder="1" applyAlignment="1"/>
    <xf numFmtId="196" fontId="29" fillId="0" borderId="37" xfId="0" applyNumberFormat="1" applyFont="1" applyBorder="1" applyAlignment="1"/>
    <xf numFmtId="171" fontId="16" fillId="30" borderId="38" xfId="0" applyNumberFormat="1" applyFont="1" applyFill="1" applyBorder="1" applyAlignment="1"/>
    <xf numFmtId="196" fontId="29" fillId="0" borderId="18" xfId="0" applyNumberFormat="1" applyFont="1" applyBorder="1" applyAlignment="1"/>
    <xf numFmtId="171" fontId="16" fillId="30" borderId="40" xfId="0" applyNumberFormat="1" applyFont="1" applyFill="1" applyBorder="1" applyAlignment="1"/>
    <xf numFmtId="171" fontId="29" fillId="0" borderId="47" xfId="0" applyNumberFormat="1" applyFont="1" applyBorder="1" applyAlignment="1">
      <alignment horizontal="right"/>
    </xf>
    <xf numFmtId="171" fontId="29" fillId="0" borderId="37" xfId="0" applyNumberFormat="1" applyFont="1" applyBorder="1" applyAlignment="1">
      <alignment horizontal="right"/>
    </xf>
    <xf numFmtId="166" fontId="29" fillId="0" borderId="47" xfId="0" applyNumberFormat="1" applyFont="1" applyBorder="1" applyAlignment="1"/>
    <xf numFmtId="166" fontId="29" fillId="0" borderId="38" xfId="0" applyNumberFormat="1" applyFont="1" applyBorder="1" applyAlignment="1"/>
    <xf numFmtId="16" fontId="36" fillId="0" borderId="0" xfId="0" applyNumberFormat="1" applyFont="1" applyFill="1" applyBorder="1" applyAlignment="1">
      <alignment horizontal="centerContinuous"/>
    </xf>
    <xf numFmtId="0" fontId="16" fillId="0" borderId="47" xfId="0" applyFont="1" applyFill="1" applyBorder="1" applyAlignment="1">
      <alignment horizontal="center"/>
    </xf>
    <xf numFmtId="0" fontId="16" fillId="0" borderId="37" xfId="0" applyFont="1" applyFill="1" applyBorder="1" applyAlignment="1">
      <alignment horizontal="center"/>
    </xf>
    <xf numFmtId="0" fontId="42" fillId="0" borderId="37" xfId="0" applyFont="1" applyFill="1" applyBorder="1" applyAlignment="1">
      <alignment horizontal="center"/>
    </xf>
    <xf numFmtId="169" fontId="16" fillId="0" borderId="32" xfId="0" applyNumberFormat="1" applyFont="1" applyFill="1" applyBorder="1" applyAlignment="1">
      <alignment horizontal="center"/>
    </xf>
    <xf numFmtId="169" fontId="16" fillId="0" borderId="66" xfId="0" applyNumberFormat="1" applyFont="1" applyFill="1" applyBorder="1" applyAlignment="1"/>
    <xf numFmtId="169" fontId="16" fillId="0" borderId="48" xfId="0" applyNumberFormat="1" applyFont="1" applyFill="1" applyBorder="1" applyAlignment="1"/>
    <xf numFmtId="169" fontId="16" fillId="0" borderId="58" xfId="0" applyNumberFormat="1" applyFont="1" applyFill="1" applyBorder="1" applyAlignment="1"/>
    <xf numFmtId="169" fontId="42" fillId="0" borderId="58" xfId="0" applyNumberFormat="1" applyFont="1" applyFill="1" applyBorder="1" applyAlignment="1"/>
    <xf numFmtId="169" fontId="16" fillId="0" borderId="58" xfId="0" applyNumberFormat="1" applyFont="1" applyFill="1" applyBorder="1" applyAlignment="1">
      <alignment horizontal="right"/>
    </xf>
    <xf numFmtId="170" fontId="12" fillId="0" borderId="0" xfId="0" applyNumberFormat="1" applyFont="1" applyAlignment="1"/>
    <xf numFmtId="170" fontId="7" fillId="32" borderId="78" xfId="0" applyNumberFormat="1" applyFont="1" applyFill="1" applyBorder="1" applyAlignment="1">
      <alignment horizontal="right"/>
    </xf>
    <xf numFmtId="210" fontId="5" fillId="27" borderId="23" xfId="0" applyNumberFormat="1" applyFont="1" applyFill="1" applyBorder="1" applyAlignment="1">
      <alignment horizontal="right"/>
    </xf>
    <xf numFmtId="172" fontId="16" fillId="31" borderId="68" xfId="0" applyNumberFormat="1" applyFont="1" applyFill="1" applyBorder="1" applyAlignment="1"/>
    <xf numFmtId="172" fontId="16" fillId="32" borderId="24" xfId="0" applyNumberFormat="1" applyFont="1" applyFill="1" applyBorder="1" applyAlignment="1"/>
    <xf numFmtId="172" fontId="29" fillId="25" borderId="24" xfId="0" applyNumberFormat="1" applyFont="1" applyFill="1" applyBorder="1" applyAlignment="1"/>
    <xf numFmtId="172" fontId="29" fillId="27" borderId="24" xfId="0" applyNumberFormat="1" applyFont="1" applyFill="1" applyBorder="1" applyAlignment="1"/>
    <xf numFmtId="172" fontId="16" fillId="32" borderId="20" xfId="0" applyNumberFormat="1" applyFont="1" applyFill="1" applyBorder="1" applyAlignment="1"/>
    <xf numFmtId="172" fontId="29" fillId="27" borderId="20" xfId="0" applyNumberFormat="1" applyFont="1" applyFill="1" applyBorder="1" applyAlignment="1"/>
    <xf numFmtId="172" fontId="29" fillId="27" borderId="29" xfId="0" applyNumberFormat="1" applyFont="1" applyFill="1" applyBorder="1" applyAlignment="1"/>
    <xf numFmtId="3" fontId="29" fillId="0" borderId="45" xfId="0" applyNumberFormat="1" applyFont="1" applyBorder="1" applyAlignment="1">
      <alignment horizontal="center"/>
    </xf>
    <xf numFmtId="3" fontId="29" fillId="27" borderId="20" xfId="0" applyNumberFormat="1" applyFont="1" applyFill="1" applyBorder="1" applyAlignment="1">
      <alignment horizontal="center"/>
    </xf>
    <xf numFmtId="3" fontId="16" fillId="31" borderId="29" xfId="0" applyNumberFormat="1" applyFont="1" applyFill="1" applyBorder="1" applyAlignment="1">
      <alignment horizontal="center" vertical="center"/>
    </xf>
    <xf numFmtId="0" fontId="33" fillId="0" borderId="0" xfId="53" applyFont="1" applyFill="1" applyBorder="1" applyAlignment="1">
      <alignment horizontal="centerContinuous"/>
    </xf>
    <xf numFmtId="0" fontId="21" fillId="0" borderId="0" xfId="0" applyFont="1" applyFill="1" applyBorder="1" applyAlignment="1">
      <alignment horizontal="centerContinuous"/>
    </xf>
    <xf numFmtId="3" fontId="5" fillId="0" borderId="56" xfId="53" applyNumberFormat="1" applyFont="1" applyBorder="1" applyAlignment="1"/>
    <xf numFmtId="2" fontId="7" fillId="27" borderId="80" xfId="0" applyNumberFormat="1" applyFont="1" applyFill="1" applyBorder="1" applyAlignment="1">
      <alignment horizontal="center"/>
    </xf>
    <xf numFmtId="2" fontId="7" fillId="27" borderId="70" xfId="0" applyNumberFormat="1" applyFont="1" applyFill="1" applyBorder="1" applyAlignment="1">
      <alignment horizontal="center"/>
    </xf>
    <xf numFmtId="2" fontId="7" fillId="27" borderId="58" xfId="0" applyNumberFormat="1" applyFont="1" applyFill="1" applyBorder="1" applyAlignment="1">
      <alignment horizontal="center"/>
    </xf>
    <xf numFmtId="2" fontId="7" fillId="27" borderId="17" xfId="0" applyNumberFormat="1" applyFont="1" applyFill="1" applyBorder="1" applyAlignment="1">
      <alignment horizontal="center"/>
    </xf>
    <xf numFmtId="195" fontId="7" fillId="27" borderId="17" xfId="0" applyNumberFormat="1" applyFont="1" applyFill="1" applyBorder="1" applyAlignment="1">
      <alignment horizontal="center"/>
    </xf>
    <xf numFmtId="2" fontId="7" fillId="27" borderId="18" xfId="0" applyNumberFormat="1" applyFont="1" applyFill="1" applyBorder="1" applyAlignment="1">
      <alignment horizontal="center"/>
    </xf>
    <xf numFmtId="2" fontId="7" fillId="27" borderId="21" xfId="0" applyNumberFormat="1" applyFont="1" applyFill="1" applyBorder="1" applyAlignment="1">
      <alignment horizontal="center"/>
    </xf>
    <xf numFmtId="169" fontId="7" fillId="0" borderId="23" xfId="0" applyNumberFormat="1" applyFont="1" applyBorder="1" applyAlignment="1">
      <alignment horizontal="center"/>
    </xf>
    <xf numFmtId="0" fontId="22" fillId="0" borderId="0" xfId="0" applyFont="1" applyAlignment="1"/>
    <xf numFmtId="0" fontId="22" fillId="0" borderId="0" xfId="0" applyFont="1" applyBorder="1" applyAlignment="1"/>
    <xf numFmtId="221" fontId="22" fillId="27" borderId="0" xfId="0" applyNumberFormat="1" applyFont="1" applyFill="1" applyBorder="1" applyAlignment="1">
      <alignment horizontal="center"/>
    </xf>
    <xf numFmtId="221" fontId="22" fillId="27" borderId="0" xfId="41" applyNumberFormat="1" applyFont="1" applyFill="1" applyBorder="1" applyAlignment="1">
      <alignment horizontal="center"/>
    </xf>
    <xf numFmtId="221" fontId="22" fillId="0" borderId="0" xfId="0" applyNumberFormat="1" applyFont="1" applyBorder="1" applyAlignment="1">
      <alignment horizontal="center"/>
    </xf>
    <xf numFmtId="169" fontId="29" fillId="0" borderId="36" xfId="0" applyNumberFormat="1" applyFont="1" applyFill="1" applyBorder="1" applyAlignment="1"/>
    <xf numFmtId="169" fontId="29" fillId="0" borderId="40" xfId="0" applyNumberFormat="1" applyFont="1" applyFill="1" applyBorder="1" applyAlignment="1"/>
    <xf numFmtId="206" fontId="5" fillId="0" borderId="18" xfId="0" applyNumberFormat="1" applyFont="1" applyFill="1" applyBorder="1" applyAlignment="1">
      <alignment horizontal="center"/>
    </xf>
    <xf numFmtId="172" fontId="5" fillId="0" borderId="61" xfId="0" applyNumberFormat="1" applyFont="1" applyFill="1" applyBorder="1" applyAlignment="1"/>
    <xf numFmtId="172" fontId="5" fillId="0" borderId="40" xfId="0" applyNumberFormat="1" applyFont="1" applyFill="1" applyBorder="1" applyAlignment="1"/>
    <xf numFmtId="169" fontId="16" fillId="35" borderId="40" xfId="0" applyNumberFormat="1" applyFont="1" applyFill="1" applyBorder="1" applyAlignment="1"/>
    <xf numFmtId="167" fontId="7" fillId="0" borderId="61" xfId="0" applyNumberFormat="1" applyFont="1" applyFill="1" applyBorder="1" applyAlignment="1"/>
    <xf numFmtId="167" fontId="16" fillId="29" borderId="20" xfId="0" applyNumberFormat="1" applyFont="1" applyFill="1" applyBorder="1" applyAlignment="1"/>
    <xf numFmtId="179" fontId="29" fillId="0" borderId="61" xfId="0" applyNumberFormat="1" applyFont="1" applyFill="1" applyBorder="1" applyAlignment="1"/>
    <xf numFmtId="167" fontId="29" fillId="0" borderId="18" xfId="41" applyNumberFormat="1" applyFont="1" applyBorder="1" applyAlignment="1"/>
    <xf numFmtId="210" fontId="11" fillId="0" borderId="0" xfId="0" applyNumberFormat="1" applyFont="1" applyAlignment="1"/>
    <xf numFmtId="0" fontId="10" fillId="27" borderId="0" xfId="0" applyFont="1" applyFill="1" applyBorder="1" applyAlignment="1"/>
    <xf numFmtId="0" fontId="36" fillId="0" borderId="0" xfId="54" applyFont="1" applyFill="1" applyBorder="1" applyAlignment="1">
      <alignment horizontal="center"/>
    </xf>
    <xf numFmtId="14" fontId="17" fillId="0" borderId="0" xfId="54" applyNumberFormat="1" applyFont="1" applyFill="1" applyBorder="1" applyAlignment="1">
      <alignment horizontal="center"/>
    </xf>
    <xf numFmtId="172" fontId="5" fillId="0" borderId="0" xfId="41" applyNumberFormat="1" applyFont="1" applyBorder="1" applyAlignment="1">
      <alignment horizontal="center"/>
    </xf>
    <xf numFmtId="197" fontId="29" fillId="0" borderId="17" xfId="41" applyNumberFormat="1" applyFont="1" applyBorder="1" applyAlignment="1">
      <alignment horizontal="right"/>
    </xf>
    <xf numFmtId="197" fontId="29" fillId="0" borderId="36" xfId="41" applyNumberFormat="1" applyFont="1" applyBorder="1" applyAlignment="1">
      <alignment horizontal="right"/>
    </xf>
    <xf numFmtId="197" fontId="29" fillId="0" borderId="56" xfId="41" applyNumberFormat="1" applyFont="1" applyBorder="1" applyAlignment="1">
      <alignment horizontal="right"/>
    </xf>
    <xf numFmtId="197" fontId="29" fillId="0" borderId="18" xfId="41" applyNumberFormat="1" applyFont="1" applyBorder="1" applyAlignment="1">
      <alignment horizontal="right"/>
    </xf>
    <xf numFmtId="197" fontId="29" fillId="0" borderId="40" xfId="41" applyNumberFormat="1" applyFont="1" applyBorder="1" applyAlignment="1">
      <alignment horizontal="right"/>
    </xf>
    <xf numFmtId="0" fontId="36" fillId="0" borderId="0" xfId="54" applyFont="1" applyFill="1" applyBorder="1" applyAlignment="1">
      <alignment horizontal="centerContinuous"/>
    </xf>
    <xf numFmtId="170" fontId="5" fillId="0" borderId="28" xfId="0" applyNumberFormat="1" applyFont="1" applyBorder="1" applyAlignment="1"/>
    <xf numFmtId="0" fontId="7" fillId="0" borderId="32" xfId="0" applyFont="1" applyBorder="1" applyAlignment="1">
      <alignment vertical="center"/>
    </xf>
    <xf numFmtId="14" fontId="10" fillId="25" borderId="0" xfId="0" applyNumberFormat="1" applyFont="1" applyFill="1" applyBorder="1" applyAlignment="1">
      <alignment horizontal="centerContinuous"/>
    </xf>
    <xf numFmtId="3" fontId="61" fillId="25" borderId="0" xfId="0" applyNumberFormat="1" applyFont="1" applyFill="1" applyAlignment="1"/>
    <xf numFmtId="3" fontId="29" fillId="0" borderId="79" xfId="41" applyNumberFormat="1" applyFont="1" applyFill="1" applyBorder="1" applyAlignment="1">
      <alignment horizontal="center"/>
    </xf>
    <xf numFmtId="0" fontId="11" fillId="0" borderId="13" xfId="0" applyFont="1" applyBorder="1" applyAlignment="1">
      <alignment horizontal="left"/>
    </xf>
    <xf numFmtId="0" fontId="8" fillId="0" borderId="47" xfId="0" applyFont="1" applyBorder="1" applyAlignment="1">
      <alignment horizontal="left"/>
    </xf>
    <xf numFmtId="172" fontId="8" fillId="0" borderId="47" xfId="0" applyNumberFormat="1" applyFont="1" applyBorder="1" applyAlignment="1"/>
    <xf numFmtId="172" fontId="8" fillId="0" borderId="47" xfId="0" applyNumberFormat="1" applyFont="1" applyBorder="1" applyAlignment="1">
      <alignment horizontal="right"/>
    </xf>
    <xf numFmtId="0" fontId="7" fillId="0" borderId="32" xfId="0" applyFont="1" applyBorder="1" applyAlignment="1">
      <alignment horizontal="left"/>
    </xf>
    <xf numFmtId="0" fontId="11" fillId="0" borderId="0" xfId="0" applyFont="1" applyBorder="1" applyAlignment="1">
      <alignment horizontal="left"/>
    </xf>
    <xf numFmtId="0" fontId="7" fillId="33" borderId="50" xfId="0" applyFont="1" applyFill="1" applyBorder="1" applyAlignment="1">
      <alignment horizontal="left"/>
    </xf>
    <xf numFmtId="172" fontId="7" fillId="33" borderId="68" xfId="0" applyNumberFormat="1" applyFont="1" applyFill="1" applyBorder="1" applyAlignment="1"/>
    <xf numFmtId="217" fontId="7" fillId="33" borderId="51" xfId="0" applyNumberFormat="1" applyFont="1" applyFill="1" applyBorder="1" applyAlignment="1"/>
    <xf numFmtId="217" fontId="7" fillId="33" borderId="52" xfId="0" applyNumberFormat="1" applyFont="1" applyFill="1" applyBorder="1" applyAlignment="1"/>
    <xf numFmtId="217" fontId="7" fillId="33" borderId="12" xfId="0" applyNumberFormat="1" applyFont="1" applyFill="1" applyBorder="1" applyAlignment="1"/>
    <xf numFmtId="0" fontId="7" fillId="37" borderId="33" xfId="0" applyFont="1" applyFill="1" applyBorder="1" applyAlignment="1">
      <alignment horizontal="left"/>
    </xf>
    <xf numFmtId="0" fontId="5" fillId="0" borderId="33" xfId="0" applyFont="1" applyFill="1" applyBorder="1" applyAlignment="1">
      <alignment horizontal="left"/>
    </xf>
    <xf numFmtId="217" fontId="5" fillId="0" borderId="58" xfId="0" applyNumberFormat="1" applyFont="1" applyFill="1" applyBorder="1" applyAlignment="1"/>
    <xf numFmtId="217" fontId="5" fillId="0" borderId="17" xfId="0" applyNumberFormat="1" applyFont="1" applyBorder="1" applyAlignment="1"/>
    <xf numFmtId="217" fontId="5" fillId="0" borderId="18" xfId="0" applyNumberFormat="1" applyFont="1" applyBorder="1" applyAlignment="1"/>
    <xf numFmtId="217" fontId="5" fillId="0" borderId="36" xfId="0" applyNumberFormat="1" applyFont="1" applyBorder="1" applyAlignment="1"/>
    <xf numFmtId="217" fontId="5" fillId="0" borderId="40" xfId="0" applyNumberFormat="1" applyFont="1" applyBorder="1" applyAlignment="1"/>
    <xf numFmtId="1" fontId="11" fillId="0" borderId="0" xfId="0" applyNumberFormat="1" applyFont="1" applyAlignment="1"/>
    <xf numFmtId="0" fontId="8" fillId="0" borderId="0" xfId="0" applyFont="1" applyBorder="1" applyAlignment="1">
      <alignment horizontal="left"/>
    </xf>
    <xf numFmtId="172" fontId="8" fillId="0" borderId="0" xfId="0" applyNumberFormat="1" applyFont="1" applyBorder="1" applyAlignment="1"/>
    <xf numFmtId="172" fontId="8" fillId="0" borderId="0" xfId="0" applyNumberFormat="1" applyFont="1" applyBorder="1" applyAlignment="1">
      <alignment horizontal="right"/>
    </xf>
    <xf numFmtId="0" fontId="8" fillId="0" borderId="54" xfId="0" applyFont="1" applyBorder="1" applyAlignment="1">
      <alignment horizontal="left"/>
    </xf>
    <xf numFmtId="172" fontId="8" fillId="0" borderId="48" xfId="0" applyNumberFormat="1" applyFont="1" applyBorder="1" applyAlignment="1"/>
    <xf numFmtId="217" fontId="7" fillId="0" borderId="66" xfId="0" applyNumberFormat="1" applyFont="1" applyFill="1" applyBorder="1" applyAlignment="1"/>
    <xf numFmtId="217" fontId="7" fillId="0" borderId="48" xfId="0" applyNumberFormat="1" applyFont="1" applyFill="1" applyBorder="1" applyAlignment="1"/>
    <xf numFmtId="217" fontId="7" fillId="0" borderId="56" xfId="0" applyNumberFormat="1" applyFont="1" applyFill="1" applyBorder="1" applyAlignment="1"/>
    <xf numFmtId="0" fontId="10" fillId="0" borderId="34" xfId="0" applyFont="1" applyBorder="1" applyAlignment="1">
      <alignment horizontal="left"/>
    </xf>
    <xf numFmtId="172" fontId="10" fillId="0" borderId="17" xfId="0" applyNumberFormat="1" applyFont="1" applyBorder="1" applyAlignment="1"/>
    <xf numFmtId="0" fontId="10" fillId="0" borderId="35" xfId="0" applyFont="1" applyBorder="1" applyAlignment="1">
      <alignment horizontal="left"/>
    </xf>
    <xf numFmtId="172" fontId="10" fillId="0" borderId="36" xfId="0" applyNumberFormat="1" applyFont="1" applyBorder="1" applyAlignment="1"/>
    <xf numFmtId="217" fontId="5" fillId="0" borderId="67" xfId="0" applyNumberFormat="1" applyFont="1" applyFill="1" applyBorder="1" applyAlignment="1"/>
    <xf numFmtId="0" fontId="8" fillId="0" borderId="13" xfId="0" applyFont="1" applyBorder="1" applyAlignment="1">
      <alignment horizontal="left"/>
    </xf>
    <xf numFmtId="172" fontId="8" fillId="0" borderId="52" xfId="0" applyNumberFormat="1" applyFont="1" applyBorder="1" applyAlignment="1"/>
    <xf numFmtId="217" fontId="7" fillId="0" borderId="51" xfId="0" applyNumberFormat="1" applyFont="1" applyFill="1" applyBorder="1" applyAlignment="1"/>
    <xf numFmtId="217" fontId="7" fillId="0" borderId="52" xfId="0" applyNumberFormat="1" applyFont="1" applyFill="1" applyBorder="1" applyAlignment="1"/>
    <xf numFmtId="217" fontId="7" fillId="0" borderId="12" xfId="0" applyNumberFormat="1" applyFont="1" applyFill="1" applyBorder="1" applyAlignment="1"/>
    <xf numFmtId="1" fontId="11" fillId="0" borderId="0" xfId="0" applyNumberFormat="1" applyFont="1" applyBorder="1" applyAlignment="1"/>
    <xf numFmtId="172" fontId="7" fillId="33" borderId="51" xfId="0" applyNumberFormat="1" applyFont="1" applyFill="1" applyBorder="1" applyAlignment="1"/>
    <xf numFmtId="172" fontId="7" fillId="33" borderId="52" xfId="0" applyNumberFormat="1" applyFont="1" applyFill="1" applyBorder="1" applyAlignment="1"/>
    <xf numFmtId="172" fontId="7" fillId="33" borderId="12" xfId="0" applyNumberFormat="1" applyFont="1" applyFill="1" applyBorder="1" applyAlignment="1"/>
    <xf numFmtId="172" fontId="5" fillId="0" borderId="58" xfId="0" applyNumberFormat="1" applyFont="1" applyBorder="1" applyAlignment="1"/>
    <xf numFmtId="172" fontId="5" fillId="0" borderId="17" xfId="0" applyNumberFormat="1" applyFont="1" applyBorder="1" applyAlignment="1"/>
    <xf numFmtId="172" fontId="5" fillId="0" borderId="18" xfId="0" applyNumberFormat="1" applyFont="1" applyBorder="1" applyAlignment="1"/>
    <xf numFmtId="49" fontId="5" fillId="0" borderId="34" xfId="0" applyNumberFormat="1" applyFont="1" applyBorder="1" applyAlignment="1">
      <alignment horizontal="left"/>
    </xf>
    <xf numFmtId="191" fontId="5" fillId="0" borderId="40" xfId="0" applyNumberFormat="1" applyFont="1" applyBorder="1" applyAlignment="1"/>
    <xf numFmtId="172" fontId="11" fillId="0" borderId="0" xfId="0" applyNumberFormat="1" applyFont="1" applyAlignment="1"/>
    <xf numFmtId="172" fontId="7" fillId="37" borderId="48" xfId="0" applyNumberFormat="1" applyFont="1" applyFill="1" applyBorder="1" applyAlignment="1"/>
    <xf numFmtId="172" fontId="7" fillId="37" borderId="56" xfId="0" applyNumberFormat="1" applyFont="1" applyFill="1" applyBorder="1" applyAlignment="1"/>
    <xf numFmtId="0" fontId="7" fillId="27" borderId="32" xfId="0" applyFont="1" applyFill="1" applyBorder="1" applyAlignment="1">
      <alignment horizontal="left"/>
    </xf>
    <xf numFmtId="0" fontId="5" fillId="0" borderId="33" xfId="0" applyFont="1" applyBorder="1" applyAlignment="1">
      <alignment horizontal="left"/>
    </xf>
    <xf numFmtId="172" fontId="5" fillId="0" borderId="67" xfId="0" applyNumberFormat="1" applyFont="1" applyBorder="1" applyAlignment="1"/>
    <xf numFmtId="172" fontId="5" fillId="0" borderId="36" xfId="0" applyNumberFormat="1" applyFont="1" applyBorder="1" applyAlignment="1"/>
    <xf numFmtId="172" fontId="5" fillId="0" borderId="40" xfId="0" applyNumberFormat="1" applyFont="1" applyBorder="1" applyAlignment="1"/>
    <xf numFmtId="191" fontId="5" fillId="0" borderId="17" xfId="0" applyNumberFormat="1" applyFont="1" applyBorder="1" applyAlignment="1"/>
    <xf numFmtId="191" fontId="5" fillId="0" borderId="18" xfId="0" applyNumberFormat="1" applyFont="1" applyBorder="1" applyAlignment="1"/>
    <xf numFmtId="3" fontId="5" fillId="0" borderId="58" xfId="0" applyNumberFormat="1" applyFont="1" applyBorder="1" applyAlignment="1">
      <alignment horizontal="left"/>
    </xf>
    <xf numFmtId="3" fontId="5" fillId="0" borderId="17" xfId="0" applyNumberFormat="1" applyFont="1" applyBorder="1" applyAlignment="1">
      <alignment horizontal="left"/>
    </xf>
    <xf numFmtId="3" fontId="5" fillId="0" borderId="18" xfId="0" applyNumberFormat="1" applyFont="1" applyBorder="1" applyAlignment="1">
      <alignment horizontal="left"/>
    </xf>
    <xf numFmtId="0" fontId="5" fillId="0" borderId="21" xfId="0" applyFont="1" applyBorder="1" applyAlignment="1">
      <alignment horizontal="left"/>
    </xf>
    <xf numFmtId="172" fontId="5" fillId="0" borderId="47" xfId="0" applyNumberFormat="1" applyFont="1" applyBorder="1" applyAlignment="1"/>
    <xf numFmtId="0" fontId="5" fillId="0" borderId="0" xfId="0" applyFont="1" applyBorder="1" applyAlignment="1">
      <alignment horizontal="left"/>
    </xf>
    <xf numFmtId="4" fontId="11" fillId="0" borderId="0" xfId="0" applyNumberFormat="1" applyFont="1" applyAlignment="1"/>
    <xf numFmtId="0" fontId="7" fillId="0" borderId="33" xfId="0" applyFont="1" applyFill="1" applyBorder="1" applyAlignment="1">
      <alignment horizontal="left"/>
    </xf>
    <xf numFmtId="217" fontId="7" fillId="0" borderId="57" xfId="0" applyNumberFormat="1" applyFont="1" applyFill="1" applyBorder="1" applyAlignment="1"/>
    <xf numFmtId="0" fontId="36" fillId="0" borderId="0" xfId="0" applyFont="1" applyFill="1" applyAlignment="1"/>
    <xf numFmtId="0" fontId="11" fillId="0" borderId="11" xfId="0" applyFont="1" applyBorder="1" applyAlignment="1">
      <alignment horizontal="left"/>
    </xf>
    <xf numFmtId="0" fontId="7" fillId="0" borderId="47" xfId="0" applyFont="1" applyBorder="1" applyAlignment="1">
      <alignment horizontal="left" vertical="center"/>
    </xf>
    <xf numFmtId="0" fontId="7" fillId="33" borderId="13" xfId="0" applyFont="1" applyFill="1" applyBorder="1" applyAlignment="1">
      <alignment horizontal="left"/>
    </xf>
    <xf numFmtId="0" fontId="7" fillId="37" borderId="50" xfId="0" applyFont="1" applyFill="1" applyBorder="1" applyAlignment="1">
      <alignment horizontal="left" wrapText="1"/>
    </xf>
    <xf numFmtId="172" fontId="7" fillId="37" borderId="25" xfId="0" applyNumberFormat="1" applyFont="1" applyFill="1" applyBorder="1" applyAlignment="1"/>
    <xf numFmtId="217" fontId="7" fillId="37" borderId="25" xfId="0" applyNumberFormat="1" applyFont="1" applyFill="1" applyBorder="1" applyAlignment="1"/>
    <xf numFmtId="0" fontId="5" fillId="0" borderId="22" xfId="0" applyFont="1" applyBorder="1" applyAlignment="1">
      <alignment horizontal="left"/>
    </xf>
    <xf numFmtId="172" fontId="5" fillId="0" borderId="26" xfId="0" applyNumberFormat="1" applyFont="1" applyBorder="1" applyAlignment="1"/>
    <xf numFmtId="217" fontId="5" fillId="0" borderId="26" xfId="0" applyNumberFormat="1" applyFont="1" applyBorder="1" applyAlignment="1"/>
    <xf numFmtId="191" fontId="5" fillId="0" borderId="23" xfId="0" applyNumberFormat="1" applyFont="1" applyBorder="1" applyAlignment="1"/>
    <xf numFmtId="217" fontId="5" fillId="0" borderId="23" xfId="0" applyNumberFormat="1" applyFont="1" applyBorder="1" applyAlignment="1"/>
    <xf numFmtId="0" fontId="5" fillId="0" borderId="67" xfId="0" applyFont="1" applyBorder="1" applyAlignment="1">
      <alignment horizontal="left"/>
    </xf>
    <xf numFmtId="172" fontId="5" fillId="0" borderId="0" xfId="0" applyNumberFormat="1" applyFont="1" applyBorder="1" applyAlignment="1"/>
    <xf numFmtId="217" fontId="11" fillId="0" borderId="0" xfId="0" applyNumberFormat="1" applyFont="1" applyAlignment="1"/>
    <xf numFmtId="0" fontId="7" fillId="33" borderId="51" xfId="0" applyFont="1" applyFill="1" applyBorder="1" applyAlignment="1">
      <alignment horizontal="left"/>
    </xf>
    <xf numFmtId="197" fontId="5" fillId="0" borderId="17" xfId="0" applyNumberFormat="1" applyFont="1" applyBorder="1" applyAlignment="1"/>
    <xf numFmtId="197" fontId="7" fillId="33" borderId="52" xfId="0" applyNumberFormat="1" applyFont="1" applyFill="1" applyBorder="1" applyAlignment="1"/>
    <xf numFmtId="217" fontId="5" fillId="0" borderId="48" xfId="0" applyNumberFormat="1" applyFont="1" applyBorder="1" applyAlignment="1"/>
    <xf numFmtId="217" fontId="5" fillId="27" borderId="17" xfId="0" applyNumberFormat="1" applyFont="1" applyFill="1" applyBorder="1" applyAlignment="1"/>
    <xf numFmtId="0" fontId="7" fillId="0" borderId="64" xfId="0" applyFont="1" applyBorder="1" applyAlignment="1"/>
    <xf numFmtId="0" fontId="7" fillId="33" borderId="64" xfId="0" applyFont="1" applyFill="1" applyBorder="1" applyAlignment="1"/>
    <xf numFmtId="170" fontId="5" fillId="33" borderId="25" xfId="0" applyNumberFormat="1" applyFont="1" applyFill="1" applyBorder="1" applyAlignment="1"/>
    <xf numFmtId="170" fontId="5" fillId="0" borderId="23" xfId="0" applyNumberFormat="1" applyFont="1" applyBorder="1" applyAlignment="1"/>
    <xf numFmtId="170" fontId="5" fillId="33" borderId="52" xfId="0" applyNumberFormat="1" applyFont="1" applyFill="1" applyBorder="1" applyAlignment="1"/>
    <xf numFmtId="170" fontId="5" fillId="33" borderId="68" xfId="0" applyNumberFormat="1" applyFont="1" applyFill="1" applyBorder="1" applyAlignment="1"/>
    <xf numFmtId="0" fontId="7" fillId="0" borderId="47" xfId="0" applyFont="1" applyBorder="1" applyAlignment="1">
      <alignment horizontal="center"/>
    </xf>
    <xf numFmtId="0" fontId="7" fillId="0" borderId="32" xfId="0" applyFont="1" applyBorder="1" applyAlignment="1"/>
    <xf numFmtId="0" fontId="7" fillId="0" borderId="34" xfId="0" applyFont="1" applyBorder="1" applyAlignment="1"/>
    <xf numFmtId="0" fontId="7" fillId="25" borderId="47" xfId="0" applyFont="1" applyFill="1" applyBorder="1" applyAlignment="1"/>
    <xf numFmtId="0" fontId="33" fillId="0" borderId="33" xfId="0" applyFont="1" applyFill="1" applyBorder="1" applyAlignment="1">
      <alignment horizontal="left"/>
    </xf>
    <xf numFmtId="0" fontId="78" fillId="0" borderId="33" xfId="0" applyFont="1" applyFill="1" applyBorder="1" applyAlignment="1">
      <alignment horizontal="left"/>
    </xf>
    <xf numFmtId="2" fontId="29" fillId="0" borderId="20" xfId="0" applyNumberFormat="1" applyFont="1" applyBorder="1" applyAlignment="1">
      <alignment horizontal="center"/>
    </xf>
    <xf numFmtId="14" fontId="0" fillId="0" borderId="50" xfId="0" applyNumberFormat="1" applyBorder="1" applyAlignment="1">
      <alignment horizontal="left"/>
    </xf>
    <xf numFmtId="14" fontId="0" fillId="0" borderId="30" xfId="0" applyNumberFormat="1" applyBorder="1" applyAlignment="1">
      <alignment horizontal="left"/>
    </xf>
    <xf numFmtId="172" fontId="7" fillId="37" borderId="66" xfId="0" applyNumberFormat="1" applyFont="1" applyFill="1" applyBorder="1" applyAlignment="1"/>
    <xf numFmtId="170" fontId="5" fillId="0" borderId="0" xfId="0" applyNumberFormat="1" applyFont="1" applyAlignment="1"/>
    <xf numFmtId="0" fontId="10" fillId="0" borderId="33" xfId="0" applyFont="1" applyFill="1" applyBorder="1" applyAlignment="1">
      <alignment horizontal="left"/>
    </xf>
    <xf numFmtId="0" fontId="0" fillId="0" borderId="50" xfId="0" applyFill="1" applyBorder="1" applyAlignment="1">
      <alignment horizontal="left"/>
    </xf>
    <xf numFmtId="171" fontId="21" fillId="25" borderId="0" xfId="0" applyNumberFormat="1" applyFont="1" applyFill="1" applyAlignment="1"/>
    <xf numFmtId="177" fontId="0" fillId="0" borderId="0" xfId="0" applyNumberFormat="1"/>
    <xf numFmtId="0" fontId="7" fillId="25" borderId="35" xfId="0" applyFont="1" applyFill="1" applyBorder="1" applyAlignment="1"/>
    <xf numFmtId="197" fontId="29" fillId="25" borderId="12" xfId="0" applyNumberFormat="1" applyFont="1" applyFill="1" applyBorder="1" applyAlignment="1">
      <alignment vertical="center"/>
    </xf>
    <xf numFmtId="0" fontId="25" fillId="0" borderId="47" xfId="0" applyFont="1" applyBorder="1" applyAlignment="1">
      <alignment horizontal="center" vertical="center"/>
    </xf>
    <xf numFmtId="192" fontId="29" fillId="0" borderId="78" xfId="0" applyNumberFormat="1" applyFont="1" applyBorder="1" applyAlignment="1">
      <alignment horizontal="center"/>
    </xf>
    <xf numFmtId="192" fontId="29" fillId="0" borderId="20" xfId="0" applyNumberFormat="1" applyFont="1" applyBorder="1" applyAlignment="1">
      <alignment horizontal="center"/>
    </xf>
    <xf numFmtId="192" fontId="29" fillId="0" borderId="20" xfId="0" applyNumberFormat="1" applyFont="1" applyFill="1" applyBorder="1" applyAlignment="1">
      <alignment horizontal="center"/>
    </xf>
    <xf numFmtId="0" fontId="16" fillId="35" borderId="20" xfId="0" applyNumberFormat="1" applyFont="1" applyFill="1" applyBorder="1" applyAlignment="1">
      <alignment horizontal="center"/>
    </xf>
    <xf numFmtId="0" fontId="0" fillId="0" borderId="0" xfId="0" applyBorder="1" applyAlignment="1">
      <alignment horizontal="center"/>
    </xf>
    <xf numFmtId="178" fontId="29" fillId="0" borderId="47" xfId="0" applyNumberFormat="1" applyFont="1" applyBorder="1" applyAlignment="1">
      <alignment horizontal="center"/>
    </xf>
    <xf numFmtId="178" fontId="29" fillId="0" borderId="11" xfId="0" applyNumberFormat="1" applyFont="1" applyBorder="1" applyAlignment="1">
      <alignment horizontal="center"/>
    </xf>
    <xf numFmtId="0" fontId="11" fillId="0" borderId="65" xfId="0" applyFont="1" applyBorder="1" applyAlignment="1"/>
    <xf numFmtId="192" fontId="0" fillId="0" borderId="0" xfId="0" applyNumberFormat="1"/>
    <xf numFmtId="171" fontId="29" fillId="0" borderId="20" xfId="0" applyNumberFormat="1" applyFont="1" applyFill="1" applyBorder="1" applyAlignment="1">
      <alignment horizontal="right"/>
    </xf>
    <xf numFmtId="223" fontId="29" fillId="0" borderId="20" xfId="0" applyNumberFormat="1" applyFont="1" applyBorder="1" applyAlignment="1"/>
    <xf numFmtId="211" fontId="16" fillId="0" borderId="0" xfId="0" applyNumberFormat="1" applyFont="1" applyAlignment="1"/>
    <xf numFmtId="0" fontId="0" fillId="0" borderId="58" xfId="0" applyBorder="1"/>
    <xf numFmtId="0" fontId="10" fillId="0" borderId="53" xfId="0" applyFont="1" applyFill="1" applyBorder="1" applyAlignment="1">
      <alignment horizontal="center" wrapText="1"/>
    </xf>
    <xf numFmtId="0" fontId="0" fillId="0" borderId="0" xfId="0"/>
    <xf numFmtId="0" fontId="33" fillId="0" borderId="0" xfId="53" applyFont="1" applyFill="1" applyBorder="1" applyAlignment="1">
      <alignment horizontal="center"/>
    </xf>
    <xf numFmtId="0" fontId="10" fillId="0" borderId="0" xfId="53" applyFont="1" applyFill="1" applyBorder="1" applyAlignment="1">
      <alignment horizontal="center"/>
    </xf>
    <xf numFmtId="172" fontId="5" fillId="0" borderId="55" xfId="33" applyNumberFormat="1" applyFont="1" applyBorder="1" applyAlignment="1"/>
    <xf numFmtId="172" fontId="5" fillId="0" borderId="37" xfId="33" applyNumberFormat="1" applyFont="1" applyBorder="1" applyAlignment="1"/>
    <xf numFmtId="172" fontId="7" fillId="43" borderId="37" xfId="33" applyNumberFormat="1" applyFont="1" applyFill="1" applyBorder="1" applyAlignment="1"/>
    <xf numFmtId="172" fontId="7" fillId="43" borderId="38" xfId="33" applyNumberFormat="1" applyFont="1" applyFill="1" applyBorder="1" applyAlignment="1"/>
    <xf numFmtId="172" fontId="5" fillId="0" borderId="37" xfId="53" applyNumberFormat="1" applyFont="1" applyBorder="1" applyAlignment="1"/>
    <xf numFmtId="172" fontId="7" fillId="43" borderId="38" xfId="53" applyNumberFormat="1" applyFont="1" applyFill="1" applyBorder="1" applyAlignment="1"/>
    <xf numFmtId="178" fontId="5" fillId="0" borderId="14" xfId="33" applyNumberFormat="1" applyFont="1" applyBorder="1" applyAlignment="1"/>
    <xf numFmtId="178" fontId="5" fillId="0" borderId="14" xfId="53" applyNumberFormat="1" applyFont="1" applyBorder="1" applyAlignment="1"/>
    <xf numFmtId="169" fontId="5" fillId="43" borderId="38" xfId="53" applyNumberFormat="1" applyFont="1" applyFill="1" applyBorder="1" applyAlignment="1"/>
    <xf numFmtId="172" fontId="5" fillId="0" borderId="56" xfId="33" applyNumberFormat="1" applyFont="1" applyBorder="1" applyAlignment="1"/>
    <xf numFmtId="172" fontId="5" fillId="0" borderId="18" xfId="33" applyNumberFormat="1" applyFont="1" applyBorder="1" applyAlignment="1"/>
    <xf numFmtId="172" fontId="7" fillId="43" borderId="18" xfId="33" applyNumberFormat="1" applyFont="1" applyFill="1" applyBorder="1" applyAlignment="1"/>
    <xf numFmtId="172" fontId="7" fillId="43" borderId="40" xfId="33" applyNumberFormat="1" applyFont="1" applyFill="1" applyBorder="1" applyAlignment="1"/>
    <xf numFmtId="172" fontId="5" fillId="0" borderId="18" xfId="53" applyNumberFormat="1" applyFont="1" applyBorder="1" applyAlignment="1"/>
    <xf numFmtId="172" fontId="7" fillId="43" borderId="40" xfId="53" applyNumberFormat="1" applyFont="1" applyFill="1" applyBorder="1" applyAlignment="1"/>
    <xf numFmtId="178" fontId="5" fillId="0" borderId="12" xfId="33" applyNumberFormat="1" applyFont="1" applyBorder="1" applyAlignment="1"/>
    <xf numFmtId="178" fontId="5" fillId="0" borderId="12" xfId="53" applyNumberFormat="1" applyFont="1" applyBorder="1" applyAlignment="1"/>
    <xf numFmtId="169" fontId="5" fillId="43" borderId="40" xfId="53" applyNumberFormat="1" applyFont="1" applyFill="1" applyBorder="1" applyAlignment="1"/>
    <xf numFmtId="206" fontId="5" fillId="0" borderId="20" xfId="0" applyNumberFormat="1" applyFont="1" applyFill="1" applyBorder="1" applyAlignment="1">
      <alignment horizontal="center"/>
    </xf>
    <xf numFmtId="197" fontId="16" fillId="29" borderId="59" xfId="0" applyNumberFormat="1" applyFont="1" applyFill="1" applyBorder="1" applyAlignment="1">
      <alignment vertical="center"/>
    </xf>
    <xf numFmtId="169" fontId="5" fillId="29" borderId="58" xfId="0" applyNumberFormat="1" applyFont="1" applyFill="1" applyBorder="1" applyAlignment="1"/>
    <xf numFmtId="169" fontId="5" fillId="29" borderId="17" xfId="0" applyNumberFormat="1" applyFont="1" applyFill="1" applyBorder="1" applyAlignment="1"/>
    <xf numFmtId="0" fontId="36" fillId="0" borderId="0" xfId="54" applyFont="1" applyFill="1" applyBorder="1" applyAlignment="1">
      <alignment horizontal="center"/>
    </xf>
    <xf numFmtId="14" fontId="17" fillId="0" borderId="0" xfId="54" applyNumberFormat="1" applyFont="1" applyFill="1" applyBorder="1" applyAlignment="1">
      <alignment horizontal="center"/>
    </xf>
    <xf numFmtId="171" fontId="12" fillId="25" borderId="0" xfId="0" applyNumberFormat="1" applyFont="1" applyFill="1" applyAlignment="1"/>
    <xf numFmtId="0" fontId="36" fillId="0" borderId="0" xfId="0" applyFont="1" applyFill="1" applyBorder="1" applyAlignment="1">
      <alignment horizontal="center"/>
    </xf>
    <xf numFmtId="0" fontId="17" fillId="0" borderId="0" xfId="0" applyFont="1" applyFill="1" applyBorder="1" applyAlignment="1">
      <alignment horizontal="center"/>
    </xf>
    <xf numFmtId="0" fontId="0" fillId="0" borderId="0" xfId="0"/>
    <xf numFmtId="217" fontId="7" fillId="37" borderId="60" xfId="0" applyNumberFormat="1" applyFont="1" applyFill="1" applyBorder="1" applyAlignment="1"/>
    <xf numFmtId="217" fontId="5" fillId="0" borderId="65" xfId="0" applyNumberFormat="1" applyFont="1" applyBorder="1" applyAlignment="1"/>
    <xf numFmtId="217" fontId="5" fillId="0" borderId="44" xfId="0" applyNumberFormat="1" applyFont="1" applyBorder="1" applyAlignment="1"/>
    <xf numFmtId="217" fontId="5" fillId="0" borderId="56" xfId="0" applyNumberFormat="1" applyFont="1" applyBorder="1" applyAlignment="1"/>
    <xf numFmtId="217" fontId="5" fillId="27" borderId="18" xfId="0" applyNumberFormat="1" applyFont="1" applyFill="1" applyBorder="1" applyAlignment="1"/>
    <xf numFmtId="172" fontId="8" fillId="0" borderId="14" xfId="0" applyNumberFormat="1" applyFont="1" applyBorder="1" applyAlignment="1"/>
    <xf numFmtId="196" fontId="12" fillId="0" borderId="0" xfId="54" applyNumberFormat="1" applyFont="1" applyAlignment="1"/>
    <xf numFmtId="3" fontId="29" fillId="0" borderId="17" xfId="0" applyNumberFormat="1" applyFont="1" applyFill="1" applyBorder="1" applyAlignment="1">
      <alignment horizontal="center"/>
    </xf>
    <xf numFmtId="3" fontId="29" fillId="0" borderId="20" xfId="0" applyNumberFormat="1" applyFont="1" applyFill="1" applyBorder="1" applyAlignment="1">
      <alignment horizontal="center"/>
    </xf>
    <xf numFmtId="2" fontId="29" fillId="27" borderId="0" xfId="0" applyNumberFormat="1" applyFont="1" applyFill="1" applyBorder="1" applyAlignment="1">
      <alignment horizontal="center"/>
    </xf>
    <xf numFmtId="177" fontId="29" fillId="27" borderId="0" xfId="0" applyNumberFormat="1" applyFont="1" applyFill="1" applyBorder="1" applyAlignment="1"/>
    <xf numFmtId="3" fontId="29" fillId="27" borderId="0" xfId="41" applyNumberFormat="1" applyFont="1" applyFill="1" applyBorder="1" applyAlignment="1">
      <alignment horizontal="center"/>
    </xf>
    <xf numFmtId="195" fontId="5" fillId="27" borderId="0" xfId="0" applyNumberFormat="1" applyFont="1" applyFill="1" applyBorder="1" applyAlignment="1">
      <alignment horizontal="center"/>
    </xf>
    <xf numFmtId="195" fontId="29" fillId="27" borderId="0" xfId="0" applyNumberFormat="1" applyFont="1" applyFill="1" applyBorder="1" applyAlignment="1">
      <alignment horizontal="center"/>
    </xf>
    <xf numFmtId="177" fontId="29" fillId="27" borderId="0" xfId="0" applyNumberFormat="1" applyFont="1" applyFill="1" applyBorder="1" applyAlignment="1">
      <alignment horizontal="center"/>
    </xf>
    <xf numFmtId="169" fontId="29" fillId="0" borderId="0" xfId="0" applyNumberFormat="1" applyFont="1" applyBorder="1" applyAlignment="1">
      <alignment horizontal="center"/>
    </xf>
    <xf numFmtId="191" fontId="5" fillId="0" borderId="58" xfId="0" applyNumberFormat="1" applyFont="1" applyBorder="1" applyAlignment="1"/>
    <xf numFmtId="175" fontId="0" fillId="0" borderId="0" xfId="0" applyNumberFormat="1"/>
    <xf numFmtId="175" fontId="11" fillId="0" borderId="0" xfId="0" applyNumberFormat="1" applyFont="1" applyAlignment="1"/>
    <xf numFmtId="1" fontId="0" fillId="0" borderId="0" xfId="0" applyNumberFormat="1"/>
    <xf numFmtId="169" fontId="11" fillId="0" borderId="0" xfId="0" applyNumberFormat="1" applyFont="1" applyAlignment="1"/>
    <xf numFmtId="170" fontId="5" fillId="0" borderId="70" xfId="0" applyNumberFormat="1" applyFont="1" applyBorder="1" applyAlignment="1"/>
    <xf numFmtId="0" fontId="12" fillId="35" borderId="0" xfId="50" applyFont="1" applyFill="1" applyBorder="1" applyAlignment="1">
      <alignment horizontal="center" wrapText="1"/>
    </xf>
    <xf numFmtId="0" fontId="56" fillId="35" borderId="0" xfId="50" applyFont="1" applyFill="1" applyBorder="1" applyAlignment="1">
      <alignment horizontal="center" wrapText="1"/>
    </xf>
    <xf numFmtId="0" fontId="16" fillId="0" borderId="13" xfId="0" applyFont="1" applyBorder="1" applyAlignment="1">
      <alignment horizontal="center"/>
    </xf>
    <xf numFmtId="0" fontId="16" fillId="0" borderId="15" xfId="50" applyFont="1" applyBorder="1" applyAlignment="1"/>
    <xf numFmtId="171" fontId="29" fillId="0" borderId="68" xfId="0" applyNumberFormat="1" applyFont="1" applyBorder="1" applyAlignment="1"/>
    <xf numFmtId="226" fontId="12" fillId="0" borderId="0" xfId="0" applyNumberFormat="1" applyFont="1" applyAlignment="1"/>
    <xf numFmtId="0" fontId="16" fillId="0" borderId="62" xfId="0" applyFont="1" applyBorder="1" applyAlignment="1">
      <alignment horizontal="center"/>
    </xf>
    <xf numFmtId="170" fontId="5" fillId="0" borderId="40" xfId="0" applyNumberFormat="1" applyFont="1" applyBorder="1" applyAlignment="1"/>
    <xf numFmtId="170" fontId="5" fillId="33" borderId="60" xfId="0" applyNumberFormat="1" applyFont="1" applyFill="1" applyBorder="1" applyAlignment="1"/>
    <xf numFmtId="0" fontId="36" fillId="0" borderId="0"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0" fillId="0" borderId="0" xfId="0"/>
    <xf numFmtId="0" fontId="36" fillId="0" borderId="0" xfId="0" applyFont="1" applyFill="1" applyBorder="1" applyAlignment="1">
      <alignment horizontal="centerContinuous" vertical="center" shrinkToFit="1"/>
    </xf>
    <xf numFmtId="196" fontId="33" fillId="0" borderId="17" xfId="52" applyNumberFormat="1" applyFont="1" applyBorder="1" applyAlignment="1"/>
    <xf numFmtId="196" fontId="33" fillId="0" borderId="18" xfId="52" applyNumberFormat="1" applyFont="1" applyBorder="1" applyAlignment="1"/>
    <xf numFmtId="205" fontId="33" fillId="0" borderId="18" xfId="52" applyNumberFormat="1" applyFont="1" applyBorder="1" applyAlignment="1"/>
    <xf numFmtId="171" fontId="33" fillId="0" borderId="17" xfId="52" applyNumberFormat="1" applyFont="1" applyBorder="1" applyAlignment="1"/>
    <xf numFmtId="170" fontId="5" fillId="51" borderId="80" xfId="0" applyNumberFormat="1" applyFont="1" applyFill="1" applyBorder="1" applyAlignment="1"/>
    <xf numFmtId="170" fontId="7" fillId="51" borderId="87" xfId="0" applyNumberFormat="1" applyFont="1" applyFill="1" applyBorder="1" applyAlignment="1"/>
    <xf numFmtId="197" fontId="5" fillId="0" borderId="26" xfId="0" applyNumberFormat="1" applyFont="1" applyBorder="1" applyAlignment="1"/>
    <xf numFmtId="197" fontId="5" fillId="0" borderId="36" xfId="0" applyNumberFormat="1" applyFont="1" applyBorder="1" applyAlignment="1"/>
    <xf numFmtId="197" fontId="5" fillId="0" borderId="48" xfId="0" applyNumberFormat="1" applyFont="1" applyBorder="1" applyAlignment="1"/>
    <xf numFmtId="197" fontId="5" fillId="27" borderId="17" xfId="0" applyNumberFormat="1" applyFont="1" applyFill="1" applyBorder="1" applyAlignment="1"/>
    <xf numFmtId="170" fontId="5" fillId="33" borderId="29" xfId="0" applyNumberFormat="1" applyFont="1" applyFill="1" applyBorder="1" applyAlignment="1"/>
    <xf numFmtId="172" fontId="7" fillId="33" borderId="14" xfId="0" applyNumberFormat="1" applyFont="1" applyFill="1" applyBorder="1" applyAlignment="1"/>
    <xf numFmtId="172" fontId="8" fillId="0" borderId="73" xfId="0" applyNumberFormat="1" applyFont="1" applyBorder="1" applyAlignment="1"/>
    <xf numFmtId="172" fontId="8" fillId="0" borderId="77" xfId="0" applyNumberFormat="1" applyFont="1" applyBorder="1" applyAlignment="1"/>
    <xf numFmtId="195" fontId="5" fillId="27" borderId="58" xfId="0" applyNumberFormat="1" applyFont="1" applyFill="1" applyBorder="1" applyAlignment="1">
      <alignment horizontal="center"/>
    </xf>
    <xf numFmtId="2" fontId="5" fillId="27" borderId="17" xfId="0" applyNumberFormat="1" applyFont="1" applyFill="1" applyBorder="1" applyAlignment="1">
      <alignment horizontal="center"/>
    </xf>
    <xf numFmtId="0" fontId="0" fillId="0" borderId="0" xfId="0"/>
    <xf numFmtId="227" fontId="29" fillId="28" borderId="40" xfId="0" applyNumberFormat="1" applyFont="1" applyFill="1" applyBorder="1"/>
    <xf numFmtId="172" fontId="29" fillId="27" borderId="54" xfId="0" applyNumberFormat="1" applyFont="1" applyFill="1" applyBorder="1" applyAlignment="1">
      <alignment horizontal="right"/>
    </xf>
    <xf numFmtId="172" fontId="29" fillId="27" borderId="48" xfId="0" applyNumberFormat="1" applyFont="1" applyFill="1" applyBorder="1" applyAlignment="1">
      <alignment horizontal="right"/>
    </xf>
    <xf numFmtId="172" fontId="29" fillId="27" borderId="17" xfId="0" applyNumberFormat="1" applyFont="1" applyFill="1" applyBorder="1" applyAlignment="1">
      <alignment horizontal="right"/>
    </xf>
    <xf numFmtId="172" fontId="16" fillId="38" borderId="36" xfId="0" applyNumberFormat="1" applyFont="1" applyFill="1" applyBorder="1" applyAlignment="1">
      <alignment horizontal="right" vertical="center"/>
    </xf>
    <xf numFmtId="172" fontId="16" fillId="38" borderId="35" xfId="0" applyNumberFormat="1" applyFont="1" applyFill="1" applyBorder="1" applyAlignment="1">
      <alignment horizontal="right" vertical="center"/>
    </xf>
    <xf numFmtId="0" fontId="7" fillId="30" borderId="21" xfId="0" applyFont="1" applyFill="1" applyBorder="1" applyAlignment="1"/>
    <xf numFmtId="3" fontId="16" fillId="30" borderId="83" xfId="0" applyNumberFormat="1" applyFont="1" applyFill="1" applyBorder="1" applyAlignment="1">
      <alignment horizontal="center"/>
    </xf>
    <xf numFmtId="193" fontId="16" fillId="30" borderId="44" xfId="0" applyNumberFormat="1" applyFont="1" applyFill="1" applyBorder="1" applyAlignment="1">
      <alignment horizontal="center"/>
    </xf>
    <xf numFmtId="3" fontId="29" fillId="51" borderId="57" xfId="0" applyNumberFormat="1" applyFont="1" applyFill="1" applyBorder="1" applyAlignment="1">
      <alignment horizontal="center"/>
    </xf>
    <xf numFmtId="195" fontId="5" fillId="27" borderId="83" xfId="0" applyNumberFormat="1" applyFont="1" applyFill="1" applyBorder="1" applyAlignment="1">
      <alignment horizontal="center"/>
    </xf>
    <xf numFmtId="2" fontId="5" fillId="27" borderId="82" xfId="0" applyNumberFormat="1" applyFont="1" applyFill="1" applyBorder="1" applyAlignment="1">
      <alignment horizontal="center"/>
    </xf>
    <xf numFmtId="2" fontId="5" fillId="27" borderId="28" xfId="0" applyNumberFormat="1" applyFont="1" applyFill="1" applyBorder="1" applyAlignment="1">
      <alignment horizontal="center"/>
    </xf>
    <xf numFmtId="0" fontId="36" fillId="0" borderId="0" xfId="0" applyFont="1" applyFill="1" applyBorder="1" applyAlignment="1">
      <alignment horizontal="center"/>
    </xf>
    <xf numFmtId="0" fontId="17" fillId="0" borderId="0" xfId="0" applyFont="1" applyFill="1" applyBorder="1" applyAlignment="1">
      <alignment horizontal="center"/>
    </xf>
    <xf numFmtId="171" fontId="16" fillId="30" borderId="38" xfId="0" applyNumberFormat="1" applyFont="1" applyFill="1" applyBorder="1" applyAlignment="1">
      <alignment horizontal="right"/>
    </xf>
    <xf numFmtId="171" fontId="16" fillId="30" borderId="40" xfId="0" applyNumberFormat="1" applyFont="1" applyFill="1" applyBorder="1" applyAlignment="1">
      <alignment horizontal="right"/>
    </xf>
    <xf numFmtId="0" fontId="7" fillId="35" borderId="21" xfId="0" applyFont="1" applyFill="1" applyBorder="1" applyAlignment="1"/>
    <xf numFmtId="0" fontId="7" fillId="29" borderId="35" xfId="0" applyFont="1" applyFill="1" applyBorder="1" applyAlignment="1"/>
    <xf numFmtId="2" fontId="16" fillId="29" borderId="67" xfId="0" applyNumberFormat="1" applyFont="1" applyFill="1" applyBorder="1" applyAlignment="1"/>
    <xf numFmtId="170" fontId="11" fillId="0" borderId="0" xfId="0" applyNumberFormat="1" applyFont="1" applyAlignment="1"/>
    <xf numFmtId="170" fontId="5" fillId="0" borderId="37" xfId="0" applyNumberFormat="1" applyFont="1" applyBorder="1" applyAlignment="1"/>
    <xf numFmtId="170" fontId="5" fillId="0" borderId="43" xfId="0" applyNumberFormat="1" applyFont="1" applyBorder="1" applyAlignment="1"/>
    <xf numFmtId="0" fontId="11" fillId="0" borderId="55" xfId="0" applyFont="1" applyBorder="1" applyAlignment="1"/>
    <xf numFmtId="170" fontId="5" fillId="0" borderId="44" xfId="0" applyNumberFormat="1" applyFont="1" applyBorder="1" applyAlignment="1"/>
    <xf numFmtId="0" fontId="11" fillId="0" borderId="56" xfId="0" applyFont="1" applyBorder="1" applyAlignment="1"/>
    <xf numFmtId="172" fontId="98" fillId="0" borderId="69" xfId="51" applyNumberFormat="1" applyFont="1" applyFill="1" applyBorder="1" applyAlignment="1"/>
    <xf numFmtId="0" fontId="39" fillId="0" borderId="85" xfId="51" applyFont="1" applyFill="1" applyBorder="1" applyAlignment="1"/>
    <xf numFmtId="172" fontId="39" fillId="0" borderId="69" xfId="51" applyNumberFormat="1" applyFont="1" applyFill="1" applyBorder="1" applyAlignment="1"/>
    <xf numFmtId="0" fontId="5" fillId="0" borderId="0" xfId="51" applyFont="1" applyFill="1" applyAlignment="1"/>
    <xf numFmtId="172" fontId="98" fillId="0" borderId="16" xfId="51" applyNumberFormat="1" applyFont="1" applyFill="1" applyBorder="1" applyAlignment="1"/>
    <xf numFmtId="172" fontId="98" fillId="0" borderId="24" xfId="51" applyNumberFormat="1" applyFont="1" applyFill="1" applyBorder="1" applyAlignment="1"/>
    <xf numFmtId="172" fontId="98" fillId="0" borderId="42" xfId="51" applyNumberFormat="1" applyFont="1" applyFill="1" applyBorder="1" applyAlignment="1"/>
    <xf numFmtId="0" fontId="7" fillId="0" borderId="0" xfId="51" applyFont="1" applyAlignment="1"/>
    <xf numFmtId="0" fontId="23" fillId="50" borderId="85" xfId="51" applyFont="1" applyFill="1" applyBorder="1" applyAlignment="1"/>
    <xf numFmtId="172" fontId="23" fillId="50" borderId="69" xfId="51" applyNumberFormat="1" applyFont="1" applyFill="1" applyBorder="1" applyAlignment="1"/>
    <xf numFmtId="172" fontId="23" fillId="50" borderId="16" xfId="51" applyNumberFormat="1" applyFont="1" applyFill="1" applyBorder="1" applyAlignment="1"/>
    <xf numFmtId="172" fontId="23" fillId="50" borderId="24" xfId="51" applyNumberFormat="1" applyFont="1" applyFill="1" applyBorder="1" applyAlignment="1"/>
    <xf numFmtId="172" fontId="23" fillId="50" borderId="42" xfId="51" applyNumberFormat="1" applyFont="1" applyFill="1" applyBorder="1" applyAlignment="1"/>
    <xf numFmtId="0" fontId="52" fillId="0" borderId="0" xfId="0" applyFont="1" applyAlignment="1">
      <alignment horizontal="center" vertical="center"/>
    </xf>
    <xf numFmtId="0" fontId="0" fillId="0" borderId="0" xfId="0"/>
    <xf numFmtId="171" fontId="29" fillId="0" borderId="67" xfId="0" applyNumberFormat="1" applyFont="1" applyBorder="1" applyAlignment="1"/>
    <xf numFmtId="171" fontId="29" fillId="27" borderId="18" xfId="0" applyNumberFormat="1" applyFont="1" applyFill="1" applyBorder="1" applyAlignment="1">
      <alignment horizontal="right"/>
    </xf>
    <xf numFmtId="171" fontId="29" fillId="27" borderId="42" xfId="0" applyNumberFormat="1" applyFont="1" applyFill="1" applyBorder="1" applyAlignment="1">
      <alignment horizontal="right"/>
    </xf>
    <xf numFmtId="3" fontId="29" fillId="0" borderId="66" xfId="0" applyNumberFormat="1" applyFont="1" applyBorder="1" applyAlignment="1">
      <alignment horizontal="right"/>
    </xf>
    <xf numFmtId="3" fontId="29" fillId="0" borderId="58" xfId="0" applyNumberFormat="1" applyFont="1" applyBorder="1" applyAlignment="1">
      <alignment horizontal="right"/>
    </xf>
    <xf numFmtId="169" fontId="7" fillId="35" borderId="67" xfId="0" applyNumberFormat="1" applyFont="1" applyFill="1" applyBorder="1" applyAlignment="1"/>
    <xf numFmtId="0" fontId="29" fillId="0" borderId="50" xfId="0" applyFont="1" applyBorder="1" applyAlignment="1"/>
    <xf numFmtId="169" fontId="16" fillId="35" borderId="36" xfId="0" applyNumberFormat="1" applyFont="1" applyFill="1" applyBorder="1" applyAlignment="1"/>
    <xf numFmtId="3" fontId="29" fillId="0" borderId="58" xfId="0" applyNumberFormat="1" applyFont="1" applyBorder="1" applyAlignment="1"/>
    <xf numFmtId="0" fontId="0" fillId="0" borderId="0" xfId="0" applyBorder="1" applyAlignment="1">
      <alignment horizontal="left"/>
    </xf>
    <xf numFmtId="14" fontId="0" fillId="0" borderId="0" xfId="0" applyNumberFormat="1" applyBorder="1" applyAlignment="1">
      <alignment horizontal="left"/>
    </xf>
    <xf numFmtId="3" fontId="29" fillId="0" borderId="66" xfId="0" applyNumberFormat="1" applyFont="1" applyBorder="1" applyAlignment="1"/>
    <xf numFmtId="3" fontId="29" fillId="0" borderId="48" xfId="0" applyNumberFormat="1" applyFont="1" applyBorder="1" applyAlignment="1"/>
    <xf numFmtId="209" fontId="29" fillId="0" borderId="58" xfId="0" applyNumberFormat="1" applyFont="1" applyBorder="1" applyAlignment="1"/>
    <xf numFmtId="209" fontId="29" fillId="0" borderId="17" xfId="0" applyNumberFormat="1" applyFont="1" applyBorder="1" applyAlignment="1"/>
    <xf numFmtId="3" fontId="29" fillId="35" borderId="67" xfId="0" applyNumberFormat="1" applyFont="1" applyFill="1" applyBorder="1" applyAlignment="1"/>
    <xf numFmtId="3" fontId="29" fillId="35" borderId="36" xfId="0" applyNumberFormat="1" applyFont="1" applyFill="1" applyBorder="1" applyAlignment="1"/>
    <xf numFmtId="170" fontId="5" fillId="0" borderId="81" xfId="0" applyNumberFormat="1" applyFont="1" applyFill="1" applyBorder="1" applyAlignment="1"/>
    <xf numFmtId="170" fontId="5" fillId="0" borderId="80" xfId="0" applyNumberFormat="1" applyFont="1" applyFill="1" applyBorder="1" applyAlignment="1"/>
    <xf numFmtId="204" fontId="16" fillId="0" borderId="58" xfId="41" applyNumberFormat="1" applyFont="1" applyFill="1" applyBorder="1" applyAlignment="1">
      <alignment horizontal="right"/>
    </xf>
    <xf numFmtId="169" fontId="29" fillId="0" borderId="61" xfId="0" applyNumberFormat="1" applyFont="1" applyFill="1" applyBorder="1" applyAlignment="1"/>
    <xf numFmtId="2" fontId="16" fillId="0" borderId="58" xfId="0" applyNumberFormat="1" applyFont="1" applyFill="1" applyBorder="1" applyAlignment="1"/>
    <xf numFmtId="170" fontId="5" fillId="0" borderId="17" xfId="0" applyNumberFormat="1" applyFont="1" applyBorder="1" applyAlignment="1">
      <alignment horizontal="right"/>
    </xf>
    <xf numFmtId="0" fontId="16" fillId="35" borderId="58" xfId="0" applyFont="1" applyFill="1" applyBorder="1" applyAlignment="1"/>
    <xf numFmtId="170" fontId="5" fillId="35" borderId="17" xfId="0" applyNumberFormat="1" applyFont="1" applyFill="1" applyBorder="1" applyAlignment="1"/>
    <xf numFmtId="0" fontId="16" fillId="35" borderId="67" xfId="0" applyFont="1" applyFill="1" applyBorder="1" applyAlignment="1"/>
    <xf numFmtId="170" fontId="5" fillId="35" borderId="36" xfId="0" applyNumberFormat="1" applyFont="1" applyFill="1" applyBorder="1" applyAlignment="1"/>
    <xf numFmtId="170" fontId="29" fillId="0" borderId="48" xfId="0" applyNumberFormat="1" applyFont="1" applyBorder="1" applyAlignment="1"/>
    <xf numFmtId="170" fontId="5" fillId="35" borderId="23" xfId="0" applyNumberFormat="1" applyFont="1" applyFill="1" applyBorder="1" applyAlignment="1"/>
    <xf numFmtId="169" fontId="5" fillId="27" borderId="17" xfId="0" applyNumberFormat="1" applyFont="1" applyFill="1" applyBorder="1" applyAlignment="1"/>
    <xf numFmtId="169" fontId="5" fillId="27" borderId="36" xfId="0" applyNumberFormat="1" applyFont="1" applyFill="1" applyBorder="1" applyAlignment="1"/>
    <xf numFmtId="0" fontId="16" fillId="0" borderId="58" xfId="0" applyFont="1" applyFill="1" applyBorder="1" applyAlignment="1"/>
    <xf numFmtId="170" fontId="7" fillId="0" borderId="17" xfId="0" applyNumberFormat="1" applyFont="1" applyFill="1" applyBorder="1" applyAlignment="1"/>
    <xf numFmtId="0" fontId="36" fillId="0" borderId="33" xfId="0" applyFont="1" applyFill="1" applyBorder="1" applyAlignment="1">
      <alignment horizontal="left"/>
    </xf>
    <xf numFmtId="0" fontId="0" fillId="0" borderId="49" xfId="0" applyBorder="1" applyAlignment="1">
      <alignment horizontal="center"/>
    </xf>
    <xf numFmtId="0" fontId="0" fillId="0" borderId="0" xfId="0"/>
    <xf numFmtId="0" fontId="25" fillId="0" borderId="41" xfId="0" applyFont="1" applyBorder="1" applyAlignment="1">
      <alignment horizontal="center" vertical="center"/>
    </xf>
    <xf numFmtId="0" fontId="25" fillId="0" borderId="47" xfId="0" applyFont="1" applyBorder="1" applyAlignment="1">
      <alignment horizontal="center" vertical="center"/>
    </xf>
    <xf numFmtId="0" fontId="25" fillId="0" borderId="31" xfId="0" applyFont="1" applyBorder="1" applyAlignment="1">
      <alignment horizontal="center" vertical="center"/>
    </xf>
    <xf numFmtId="228" fontId="17" fillId="0" borderId="0" xfId="0" applyNumberFormat="1" applyFont="1" applyAlignment="1"/>
    <xf numFmtId="0" fontId="5" fillId="0" borderId="11" xfId="0" applyFont="1" applyBorder="1" applyAlignment="1">
      <alignment horizontal="center"/>
    </xf>
    <xf numFmtId="0" fontId="5" fillId="0" borderId="11" xfId="0" quotePrefix="1" applyFont="1" applyBorder="1" applyAlignment="1">
      <alignment horizontal="center"/>
    </xf>
    <xf numFmtId="0" fontId="5" fillId="0" borderId="86" xfId="0" applyFont="1" applyBorder="1" applyAlignment="1">
      <alignment horizontal="center"/>
    </xf>
    <xf numFmtId="192" fontId="21" fillId="0" borderId="0" xfId="0" applyNumberFormat="1" applyFont="1" applyAlignment="1"/>
    <xf numFmtId="192" fontId="0" fillId="25" borderId="0" xfId="0" applyNumberFormat="1" applyFill="1" applyAlignment="1"/>
    <xf numFmtId="171" fontId="60" fillId="0" borderId="0" xfId="46" applyNumberFormat="1" applyFont="1"/>
    <xf numFmtId="198" fontId="0" fillId="25" borderId="0" xfId="0" applyNumberFormat="1" applyFill="1" applyAlignment="1"/>
    <xf numFmtId="198" fontId="132" fillId="25" borderId="0" xfId="0" applyNumberFormat="1" applyFont="1" applyFill="1" applyAlignment="1"/>
    <xf numFmtId="0" fontId="7" fillId="0" borderId="22" xfId="0" applyFont="1" applyFill="1" applyBorder="1" applyAlignment="1"/>
    <xf numFmtId="198" fontId="16" fillId="0" borderId="57" xfId="0" applyNumberFormat="1" applyFont="1" applyFill="1" applyBorder="1" applyAlignment="1"/>
    <xf numFmtId="198" fontId="16" fillId="0" borderId="85" xfId="0" applyNumberFormat="1" applyFont="1" applyFill="1" applyBorder="1" applyAlignment="1"/>
    <xf numFmtId="1" fontId="16" fillId="0" borderId="58" xfId="0" applyNumberFormat="1" applyFont="1" applyFill="1" applyBorder="1" applyAlignment="1">
      <alignment horizontal="right"/>
    </xf>
    <xf numFmtId="229" fontId="16" fillId="38" borderId="79" xfId="0" applyNumberFormat="1" applyFont="1" applyFill="1" applyBorder="1" applyAlignment="1">
      <alignment horizontal="center"/>
    </xf>
    <xf numFmtId="49" fontId="7" fillId="0" borderId="34" xfId="0" applyNumberFormat="1" applyFont="1" applyFill="1" applyBorder="1" applyAlignment="1"/>
    <xf numFmtId="167" fontId="29" fillId="0" borderId="37" xfId="0" applyNumberFormat="1" applyFont="1" applyFill="1" applyBorder="1" applyAlignment="1"/>
    <xf numFmtId="167" fontId="16" fillId="29" borderId="68" xfId="0" applyNumberFormat="1" applyFont="1" applyFill="1" applyBorder="1" applyAlignment="1"/>
    <xf numFmtId="197" fontId="29" fillId="0" borderId="78" xfId="41" applyNumberFormat="1" applyFont="1" applyBorder="1" applyAlignment="1">
      <alignment horizontal="right"/>
    </xf>
    <xf numFmtId="197" fontId="29" fillId="0" borderId="20" xfId="41" applyNumberFormat="1" applyFont="1" applyBorder="1" applyAlignment="1">
      <alignment horizontal="right"/>
    </xf>
    <xf numFmtId="197" fontId="29" fillId="0" borderId="61" xfId="41" applyNumberFormat="1" applyFont="1" applyBorder="1" applyAlignment="1">
      <alignment horizontal="right"/>
    </xf>
    <xf numFmtId="197" fontId="16" fillId="31" borderId="12" xfId="0" applyNumberFormat="1" applyFont="1" applyFill="1" applyBorder="1" applyAlignment="1"/>
    <xf numFmtId="197" fontId="16" fillId="32" borderId="42" xfId="0" applyNumberFormat="1" applyFont="1" applyFill="1" applyBorder="1" applyAlignment="1"/>
    <xf numFmtId="197" fontId="29" fillId="25" borderId="42" xfId="0" applyNumberFormat="1" applyFont="1" applyFill="1" applyBorder="1" applyAlignment="1"/>
    <xf numFmtId="197" fontId="29" fillId="27" borderId="42" xfId="0" applyNumberFormat="1" applyFont="1" applyFill="1" applyBorder="1" applyAlignment="1"/>
    <xf numFmtId="191" fontId="29" fillId="27" borderId="42" xfId="0" applyNumberFormat="1" applyFont="1" applyFill="1" applyBorder="1" applyAlignment="1"/>
    <xf numFmtId="197" fontId="16" fillId="32" borderId="18" xfId="0" applyNumberFormat="1" applyFont="1" applyFill="1" applyBorder="1" applyAlignment="1"/>
    <xf numFmtId="197" fontId="29" fillId="27" borderId="18" xfId="0" applyNumberFormat="1" applyFont="1" applyFill="1" applyBorder="1" applyAlignment="1"/>
    <xf numFmtId="197" fontId="29" fillId="27" borderId="60" xfId="0" applyNumberFormat="1" applyFont="1" applyFill="1" applyBorder="1" applyAlignment="1"/>
    <xf numFmtId="3" fontId="29" fillId="0" borderId="65" xfId="54" applyNumberFormat="1" applyFont="1" applyBorder="1" applyAlignment="1">
      <alignment horizontal="right"/>
    </xf>
    <xf numFmtId="3" fontId="29" fillId="0" borderId="18" xfId="54" applyNumberFormat="1" applyFont="1" applyBorder="1" applyAlignment="1">
      <alignment horizontal="right"/>
    </xf>
    <xf numFmtId="3" fontId="29" fillId="27" borderId="18" xfId="54" applyNumberFormat="1" applyFont="1" applyFill="1" applyBorder="1" applyAlignment="1">
      <alignment horizontal="right"/>
    </xf>
    <xf numFmtId="3" fontId="29" fillId="0" borderId="42" xfId="54" applyNumberFormat="1" applyFont="1" applyBorder="1" applyAlignment="1">
      <alignment horizontal="right"/>
    </xf>
    <xf numFmtId="3" fontId="29" fillId="27" borderId="42" xfId="54" applyNumberFormat="1" applyFont="1" applyFill="1" applyBorder="1" applyAlignment="1">
      <alignment horizontal="right"/>
    </xf>
    <xf numFmtId="3" fontId="16" fillId="30" borderId="40" xfId="54" applyNumberFormat="1" applyFont="1" applyFill="1" applyBorder="1" applyAlignment="1">
      <alignment horizontal="right"/>
    </xf>
    <xf numFmtId="0" fontId="0" fillId="0" borderId="0" xfId="0"/>
    <xf numFmtId="0" fontId="10" fillId="0" borderId="27" xfId="52" applyFont="1" applyFill="1" applyBorder="1" applyAlignment="1"/>
    <xf numFmtId="0" fontId="5" fillId="30" borderId="41" xfId="52" applyFont="1" applyFill="1" applyBorder="1" applyAlignment="1">
      <alignment horizontal="centerContinuous"/>
    </xf>
    <xf numFmtId="0" fontId="5" fillId="30" borderId="47" xfId="52" applyFont="1" applyFill="1" applyBorder="1" applyAlignment="1">
      <alignment horizontal="centerContinuous"/>
    </xf>
    <xf numFmtId="0" fontId="5" fillId="30" borderId="31" xfId="52" applyFont="1" applyFill="1" applyBorder="1" applyAlignment="1">
      <alignment horizontal="centerContinuous"/>
    </xf>
    <xf numFmtId="0" fontId="5" fillId="0" borderId="27" xfId="52" applyFont="1" applyFill="1" applyBorder="1" applyAlignment="1">
      <alignment horizontal="centerContinuous"/>
    </xf>
    <xf numFmtId="0" fontId="5" fillId="0" borderId="0" xfId="52" applyFont="1" applyAlignment="1"/>
    <xf numFmtId="0" fontId="33" fillId="0" borderId="53" xfId="52" applyFont="1" applyFill="1" applyBorder="1" applyAlignment="1">
      <alignment horizontal="centerContinuous"/>
    </xf>
    <xf numFmtId="0" fontId="22" fillId="30" borderId="0" xfId="52" applyFont="1" applyFill="1" applyBorder="1" applyAlignment="1">
      <alignment horizontal="center"/>
    </xf>
    <xf numFmtId="0" fontId="22" fillId="30" borderId="49" xfId="52" applyFont="1" applyFill="1" applyBorder="1" applyAlignment="1">
      <alignment horizontal="center"/>
    </xf>
    <xf numFmtId="0" fontId="11" fillId="30" borderId="33" xfId="52" applyFont="1" applyFill="1" applyBorder="1" applyAlignment="1">
      <alignment horizontal="centerContinuous"/>
    </xf>
    <xf numFmtId="0" fontId="11" fillId="30" borderId="0" xfId="52" applyFont="1" applyFill="1" applyAlignment="1">
      <alignment horizontal="centerContinuous"/>
    </xf>
    <xf numFmtId="0" fontId="11" fillId="30" borderId="0" xfId="52" applyFont="1" applyFill="1" applyBorder="1" applyAlignment="1">
      <alignment horizontal="centerContinuous"/>
    </xf>
    <xf numFmtId="0" fontId="11" fillId="30" borderId="49" xfId="52" applyFont="1" applyFill="1" applyBorder="1" applyAlignment="1">
      <alignment horizontal="centerContinuous"/>
    </xf>
    <xf numFmtId="0" fontId="33" fillId="0" borderId="53" xfId="52" applyFont="1" applyFill="1" applyBorder="1" applyAlignment="1">
      <alignment horizontal="center"/>
    </xf>
    <xf numFmtId="0" fontId="33" fillId="0" borderId="3" xfId="52" applyFont="1" applyFill="1" applyBorder="1" applyAlignment="1"/>
    <xf numFmtId="0" fontId="5" fillId="30" borderId="50" xfId="52" applyFont="1" applyFill="1" applyBorder="1" applyAlignment="1">
      <alignment horizontal="centerContinuous"/>
    </xf>
    <xf numFmtId="0" fontId="5" fillId="30" borderId="32" xfId="52" applyFont="1" applyFill="1" applyBorder="1" applyAlignment="1">
      <alignment horizontal="centerContinuous"/>
    </xf>
    <xf numFmtId="0" fontId="5" fillId="30" borderId="30" xfId="52" applyFont="1" applyFill="1" applyBorder="1" applyAlignment="1">
      <alignment horizontal="centerContinuous"/>
    </xf>
    <xf numFmtId="0" fontId="5" fillId="0" borderId="3" xfId="52" applyFont="1" applyFill="1" applyBorder="1" applyAlignment="1">
      <alignment horizontal="centerContinuous"/>
    </xf>
    <xf numFmtId="0" fontId="39" fillId="0" borderId="0" xfId="52" applyFont="1" applyAlignment="1"/>
    <xf numFmtId="0" fontId="7" fillId="0" borderId="0" xfId="52" applyFont="1" applyAlignment="1">
      <alignment horizontal="centerContinuous"/>
    </xf>
    <xf numFmtId="0" fontId="33" fillId="0" borderId="30" xfId="52" applyFont="1" applyBorder="1" applyAlignment="1"/>
    <xf numFmtId="0" fontId="11" fillId="0" borderId="11" xfId="52" applyFont="1" applyBorder="1" applyAlignment="1">
      <alignment horizontal="center" vertical="center"/>
    </xf>
    <xf numFmtId="0" fontId="33" fillId="0" borderId="0" xfId="52" applyFont="1" applyAlignment="1"/>
    <xf numFmtId="1" fontId="124" fillId="30" borderId="90" xfId="0" applyNumberFormat="1" applyFont="1" applyFill="1" applyBorder="1" applyAlignment="1">
      <alignment horizontal="center"/>
    </xf>
    <xf numFmtId="0" fontId="7" fillId="0" borderId="0" xfId="52" applyFont="1" applyAlignment="1">
      <alignment horizontal="center"/>
    </xf>
    <xf numFmtId="0" fontId="11" fillId="30" borderId="66" xfId="52" applyFont="1" applyFill="1" applyBorder="1" applyAlignment="1"/>
    <xf numFmtId="196" fontId="11" fillId="30" borderId="56" xfId="52" applyNumberFormat="1" applyFont="1" applyFill="1" applyBorder="1" applyAlignment="1"/>
    <xf numFmtId="0" fontId="11" fillId="0" borderId="0" xfId="52" applyFont="1" applyBorder="1" applyAlignment="1"/>
    <xf numFmtId="0" fontId="11" fillId="0" borderId="58" xfId="52" applyFont="1" applyBorder="1" applyAlignment="1"/>
    <xf numFmtId="171" fontId="33" fillId="0" borderId="20" xfId="52" applyNumberFormat="1" applyFont="1" applyBorder="1" applyAlignment="1"/>
    <xf numFmtId="196" fontId="33" fillId="0" borderId="16" xfId="52" applyNumberFormat="1" applyFont="1" applyFill="1" applyBorder="1" applyAlignment="1"/>
    <xf numFmtId="196" fontId="33" fillId="0" borderId="20" xfId="52" applyNumberFormat="1" applyFont="1" applyBorder="1" applyAlignment="1"/>
    <xf numFmtId="171" fontId="33" fillId="0" borderId="16" xfId="52" applyNumberFormat="1" applyFont="1" applyBorder="1" applyAlignment="1"/>
    <xf numFmtId="196" fontId="33" fillId="0" borderId="16" xfId="52" applyNumberFormat="1" applyFont="1" applyBorder="1" applyAlignment="1"/>
    <xf numFmtId="0" fontId="33" fillId="0" borderId="0" xfId="52" applyFont="1" applyBorder="1" applyAlignment="1"/>
    <xf numFmtId="196" fontId="33" fillId="0" borderId="17" xfId="52" applyNumberFormat="1" applyFont="1" applyFill="1" applyBorder="1" applyAlignment="1"/>
    <xf numFmtId="0" fontId="11" fillId="0" borderId="64" xfId="52" applyFont="1" applyBorder="1" applyAlignment="1"/>
    <xf numFmtId="171" fontId="33" fillId="0" borderId="25" xfId="52" applyNumberFormat="1" applyFont="1" applyBorder="1" applyAlignment="1"/>
    <xf numFmtId="196" fontId="33" fillId="0" borderId="25" xfId="52" applyNumberFormat="1" applyFont="1" applyFill="1" applyBorder="1" applyAlignment="1"/>
    <xf numFmtId="196" fontId="33" fillId="0" borderId="60" xfId="52" applyNumberFormat="1" applyFont="1" applyBorder="1" applyAlignment="1"/>
    <xf numFmtId="171" fontId="5" fillId="0" borderId="0" xfId="52" applyNumberFormat="1" applyFont="1" applyBorder="1" applyAlignment="1"/>
    <xf numFmtId="196" fontId="5" fillId="0" borderId="0" xfId="52" applyNumberFormat="1" applyFont="1" applyFill="1" applyBorder="1" applyAlignment="1"/>
    <xf numFmtId="196" fontId="5" fillId="0" borderId="0" xfId="52" applyNumberFormat="1" applyFont="1" applyBorder="1" applyAlignment="1"/>
    <xf numFmtId="0" fontId="5" fillId="0" borderId="0" xfId="52" applyFont="1" applyBorder="1" applyAlignment="1"/>
    <xf numFmtId="171" fontId="5" fillId="0" borderId="0" xfId="52" applyNumberFormat="1" applyFont="1" applyBorder="1" applyAlignment="1">
      <alignment horizontal="center"/>
    </xf>
    <xf numFmtId="0" fontId="5" fillId="0" borderId="49" xfId="52" applyFont="1" applyBorder="1" applyAlignment="1"/>
    <xf numFmtId="0" fontId="11" fillId="0" borderId="0" xfId="52" applyFont="1" applyBorder="1" applyAlignment="1">
      <alignment horizontal="left"/>
    </xf>
    <xf numFmtId="0" fontId="33" fillId="0" borderId="49" xfId="52" applyFont="1" applyBorder="1" applyAlignment="1"/>
    <xf numFmtId="0" fontId="11" fillId="0" borderId="58" xfId="52" applyFont="1" applyFill="1" applyBorder="1" applyAlignment="1"/>
    <xf numFmtId="196" fontId="11" fillId="0" borderId="17" xfId="52" applyNumberFormat="1" applyFont="1" applyFill="1" applyBorder="1" applyAlignment="1"/>
    <xf numFmtId="196" fontId="11" fillId="0" borderId="16" xfId="52" applyNumberFormat="1" applyFont="1" applyFill="1" applyBorder="1" applyAlignment="1"/>
    <xf numFmtId="196" fontId="11" fillId="0" borderId="18" xfId="52" applyNumberFormat="1" applyFont="1" applyFill="1" applyBorder="1" applyAlignment="1"/>
    <xf numFmtId="0" fontId="33" fillId="0" borderId="0" xfId="52" applyFont="1" applyFill="1" applyAlignment="1"/>
    <xf numFmtId="0" fontId="11" fillId="0" borderId="0" xfId="52" applyFont="1" applyFill="1" applyAlignment="1"/>
    <xf numFmtId="196" fontId="33" fillId="0" borderId="18" xfId="52" applyNumberFormat="1" applyFont="1" applyFill="1" applyBorder="1" applyAlignment="1"/>
    <xf numFmtId="171" fontId="11" fillId="0" borderId="17" xfId="52" applyNumberFormat="1" applyFont="1" applyFill="1" applyBorder="1" applyAlignment="1"/>
    <xf numFmtId="0" fontId="11" fillId="0" borderId="0" xfId="52" applyFont="1" applyFill="1" applyBorder="1" applyAlignment="1"/>
    <xf numFmtId="0" fontId="33" fillId="0" borderId="0" xfId="52" applyFont="1" applyFill="1" applyBorder="1" applyAlignment="1"/>
    <xf numFmtId="0" fontId="11" fillId="0" borderId="64" xfId="52" applyFont="1" applyFill="1" applyBorder="1" applyAlignment="1"/>
    <xf numFmtId="196" fontId="11" fillId="0" borderId="25" xfId="52" applyNumberFormat="1" applyFont="1" applyFill="1" applyBorder="1" applyAlignment="1"/>
    <xf numFmtId="192" fontId="11" fillId="0" borderId="25" xfId="52" applyNumberFormat="1" applyFont="1" applyFill="1" applyBorder="1" applyAlignment="1"/>
    <xf numFmtId="196" fontId="11" fillId="0" borderId="60" xfId="52" applyNumberFormat="1" applyFont="1" applyFill="1" applyBorder="1" applyAlignment="1"/>
    <xf numFmtId="0" fontId="5" fillId="0" borderId="47" xfId="52" applyFont="1" applyBorder="1" applyAlignment="1"/>
    <xf numFmtId="0" fontId="5" fillId="0" borderId="47" xfId="52" applyFont="1" applyBorder="1" applyAlignment="1">
      <alignment horizontal="center"/>
    </xf>
    <xf numFmtId="0" fontId="7" fillId="0" borderId="47" xfId="0" applyFont="1" applyBorder="1" applyAlignment="1"/>
    <xf numFmtId="0" fontId="5" fillId="0" borderId="0" xfId="52" applyFont="1" applyBorder="1" applyAlignment="1">
      <alignment horizontal="center"/>
    </xf>
    <xf numFmtId="0" fontId="11" fillId="0" borderId="0" xfId="52" applyFont="1" applyAlignment="1"/>
    <xf numFmtId="192" fontId="33" fillId="0" borderId="18" xfId="52" applyNumberFormat="1" applyFont="1" applyFill="1" applyBorder="1" applyAlignment="1"/>
    <xf numFmtId="192" fontId="11" fillId="0" borderId="18" xfId="52" applyNumberFormat="1" applyFont="1" applyFill="1" applyBorder="1" applyAlignment="1"/>
    <xf numFmtId="0" fontId="33" fillId="0" borderId="58" xfId="52" applyFont="1" applyBorder="1" applyAlignment="1"/>
    <xf numFmtId="196" fontId="11" fillId="0" borderId="17" xfId="52" applyNumberFormat="1" applyFont="1" applyBorder="1" applyAlignment="1"/>
    <xf numFmtId="196" fontId="11" fillId="0" borderId="18" xfId="52" applyNumberFormat="1" applyFont="1" applyBorder="1" applyAlignment="1"/>
    <xf numFmtId="225" fontId="33" fillId="0" borderId="17" xfId="52" applyNumberFormat="1" applyFont="1" applyBorder="1" applyAlignment="1"/>
    <xf numFmtId="0" fontId="33" fillId="0" borderId="67" xfId="52" applyFont="1" applyFill="1" applyBorder="1" applyAlignment="1"/>
    <xf numFmtId="196" fontId="33" fillId="0" borderId="36" xfId="52" applyNumberFormat="1" applyFont="1" applyFill="1" applyBorder="1" applyAlignment="1"/>
    <xf numFmtId="196" fontId="11" fillId="0" borderId="36" xfId="52" applyNumberFormat="1" applyFont="1" applyFill="1" applyBorder="1" applyAlignment="1"/>
    <xf numFmtId="196" fontId="33" fillId="0" borderId="61" xfId="52" applyNumberFormat="1" applyFont="1" applyFill="1" applyBorder="1" applyAlignment="1"/>
    <xf numFmtId="196" fontId="33" fillId="0" borderId="40" xfId="52" applyNumberFormat="1" applyFont="1" applyFill="1" applyBorder="1" applyAlignment="1"/>
    <xf numFmtId="196" fontId="5" fillId="0" borderId="0" xfId="52" applyNumberFormat="1" applyFont="1" applyAlignment="1"/>
    <xf numFmtId="169" fontId="5" fillId="0" borderId="0" xfId="52" applyNumberFormat="1" applyFont="1" applyAlignment="1"/>
    <xf numFmtId="0" fontId="22" fillId="30" borderId="33" xfId="52" applyFont="1" applyFill="1" applyBorder="1" applyAlignment="1">
      <alignment horizontal="centerContinuous"/>
    </xf>
    <xf numFmtId="0" fontId="33" fillId="0" borderId="11" xfId="52" applyFont="1" applyBorder="1" applyAlignment="1"/>
    <xf numFmtId="0" fontId="11" fillId="0" borderId="0" xfId="52" applyFont="1" applyBorder="1" applyAlignment="1">
      <alignment horizontal="centerContinuous"/>
    </xf>
    <xf numFmtId="0" fontId="33" fillId="0" borderId="49" xfId="52" applyFont="1" applyFill="1" applyBorder="1" applyAlignment="1"/>
    <xf numFmtId="0" fontId="11" fillId="0" borderId="83" xfId="52" applyFont="1" applyFill="1" applyBorder="1" applyAlignment="1"/>
    <xf numFmtId="196" fontId="11" fillId="0" borderId="23" xfId="52" applyNumberFormat="1" applyFont="1" applyFill="1" applyBorder="1" applyAlignment="1"/>
    <xf numFmtId="0" fontId="11" fillId="0" borderId="67" xfId="52" applyFont="1" applyFill="1" applyBorder="1" applyAlignment="1"/>
    <xf numFmtId="196" fontId="11" fillId="0" borderId="40" xfId="52" applyNumberFormat="1" applyFont="1" applyFill="1" applyBorder="1" applyAlignment="1"/>
    <xf numFmtId="0" fontId="0" fillId="0" borderId="0" xfId="0"/>
    <xf numFmtId="0" fontId="0" fillId="0" borderId="0" xfId="0"/>
    <xf numFmtId="177" fontId="5" fillId="27" borderId="18" xfId="0" applyNumberFormat="1" applyFont="1" applyFill="1" applyBorder="1" applyAlignment="1">
      <alignment horizontal="right"/>
    </xf>
    <xf numFmtId="177" fontId="29" fillId="27" borderId="18" xfId="0" applyNumberFormat="1" applyFont="1" applyFill="1" applyBorder="1" applyAlignment="1">
      <alignment horizontal="right"/>
    </xf>
    <xf numFmtId="199" fontId="29" fillId="0" borderId="42" xfId="0" applyNumberFormat="1" applyFont="1" applyBorder="1" applyAlignment="1">
      <alignment vertical="top"/>
    </xf>
    <xf numFmtId="199" fontId="29" fillId="0" borderId="44" xfId="0" applyNumberFormat="1" applyFont="1" applyBorder="1" applyAlignment="1"/>
    <xf numFmtId="199" fontId="29" fillId="0" borderId="18" xfId="0" applyNumberFormat="1" applyFont="1" applyFill="1" applyBorder="1" applyAlignment="1"/>
    <xf numFmtId="199" fontId="29" fillId="0" borderId="18" xfId="0" applyNumberFormat="1" applyFont="1" applyBorder="1" applyAlignment="1"/>
    <xf numFmtId="199" fontId="29" fillId="0" borderId="40" xfId="0" applyNumberFormat="1" applyFont="1" applyBorder="1" applyAlignment="1"/>
    <xf numFmtId="0" fontId="0" fillId="0" borderId="0" xfId="0"/>
    <xf numFmtId="217" fontId="12" fillId="0" borderId="0" xfId="0" applyNumberFormat="1" applyFont="1" applyAlignment="1"/>
    <xf numFmtId="195" fontId="5" fillId="27" borderId="67" xfId="0" applyNumberFormat="1" applyFont="1" applyFill="1" applyBorder="1" applyAlignment="1">
      <alignment horizontal="center"/>
    </xf>
    <xf numFmtId="2" fontId="5" fillId="27" borderId="83" xfId="0" applyNumberFormat="1" applyFont="1" applyFill="1" applyBorder="1" applyAlignment="1">
      <alignment horizontal="center"/>
    </xf>
    <xf numFmtId="2" fontId="5" fillId="27" borderId="44" xfId="0" applyNumberFormat="1" applyFont="1" applyFill="1" applyBorder="1" applyAlignment="1">
      <alignment horizontal="center"/>
    </xf>
    <xf numFmtId="2" fontId="5" fillId="27" borderId="67" xfId="0" applyNumberFormat="1" applyFont="1" applyFill="1" applyBorder="1" applyAlignment="1">
      <alignment horizontal="center"/>
    </xf>
    <xf numFmtId="2" fontId="5" fillId="27" borderId="40" xfId="0" applyNumberFormat="1" applyFont="1" applyFill="1" applyBorder="1" applyAlignment="1">
      <alignment horizontal="center"/>
    </xf>
    <xf numFmtId="0" fontId="29" fillId="0" borderId="87" xfId="0" applyFont="1" applyBorder="1" applyAlignment="1"/>
    <xf numFmtId="0" fontId="36" fillId="0" borderId="0" xfId="54" applyFont="1" applyFill="1" applyBorder="1" applyAlignment="1">
      <alignment horizontal="center"/>
    </xf>
    <xf numFmtId="14" fontId="17" fillId="0" borderId="0" xfId="54" applyNumberFormat="1" applyFont="1" applyFill="1" applyBorder="1" applyAlignment="1">
      <alignment horizontal="center"/>
    </xf>
    <xf numFmtId="178" fontId="29" fillId="27" borderId="18" xfId="0" applyNumberFormat="1" applyFont="1" applyFill="1" applyBorder="1" applyAlignment="1">
      <alignment horizontal="right"/>
    </xf>
    <xf numFmtId="3" fontId="29" fillId="0" borderId="45" xfId="54" applyNumberFormat="1" applyFont="1" applyBorder="1" applyAlignment="1">
      <alignment horizontal="right"/>
    </xf>
    <xf numFmtId="3" fontId="29" fillId="0" borderId="20" xfId="54" applyNumberFormat="1" applyFont="1" applyBorder="1" applyAlignment="1">
      <alignment horizontal="right"/>
    </xf>
    <xf numFmtId="3" fontId="29" fillId="27" borderId="20" xfId="54" applyNumberFormat="1" applyFont="1" applyFill="1" applyBorder="1" applyAlignment="1">
      <alignment horizontal="right"/>
    </xf>
    <xf numFmtId="3" fontId="29" fillId="0" borderId="24" xfId="54" applyNumberFormat="1" applyFont="1" applyBorder="1" applyAlignment="1">
      <alignment horizontal="right"/>
    </xf>
    <xf numFmtId="3" fontId="29" fillId="27" borderId="24" xfId="54" applyNumberFormat="1" applyFont="1" applyFill="1" applyBorder="1" applyAlignment="1">
      <alignment horizontal="right"/>
    </xf>
    <xf numFmtId="3" fontId="16" fillId="30" borderId="61" xfId="54" applyNumberFormat="1" applyFont="1" applyFill="1" applyBorder="1" applyAlignment="1">
      <alignment horizontal="right"/>
    </xf>
    <xf numFmtId="165" fontId="16" fillId="35" borderId="24" xfId="0" applyNumberFormat="1" applyFont="1" applyFill="1" applyBorder="1" applyAlignment="1"/>
    <xf numFmtId="165" fontId="16" fillId="35" borderId="42" xfId="0" applyNumberFormat="1" applyFont="1" applyFill="1" applyBorder="1" applyAlignment="1"/>
    <xf numFmtId="165" fontId="29" fillId="0" borderId="39" xfId="0" applyNumberFormat="1" applyFont="1" applyBorder="1" applyAlignment="1"/>
    <xf numFmtId="0" fontId="17" fillId="0" borderId="65" xfId="0" applyFont="1" applyBorder="1" applyAlignment="1"/>
    <xf numFmtId="177" fontId="29" fillId="27" borderId="58" xfId="0" applyNumberFormat="1" applyFont="1" applyFill="1" applyBorder="1" applyAlignment="1"/>
    <xf numFmtId="2" fontId="5" fillId="27" borderId="58" xfId="0" applyNumberFormat="1" applyFont="1" applyFill="1" applyBorder="1" applyAlignment="1">
      <alignment horizontal="center"/>
    </xf>
    <xf numFmtId="2" fontId="5" fillId="27" borderId="18" xfId="0" applyNumberFormat="1" applyFont="1" applyFill="1" applyBorder="1" applyAlignment="1">
      <alignment horizontal="center"/>
    </xf>
    <xf numFmtId="167" fontId="29" fillId="0" borderId="40" xfId="0" applyNumberFormat="1" applyFont="1" applyBorder="1" applyAlignment="1"/>
    <xf numFmtId="0" fontId="36" fillId="0" borderId="33" xfId="0" applyFont="1" applyFill="1" applyBorder="1" applyAlignment="1">
      <alignment horizontal="center"/>
    </xf>
    <xf numFmtId="0" fontId="16" fillId="0" borderId="13" xfId="0" applyFont="1" applyBorder="1" applyAlignment="1">
      <alignment horizontal="center"/>
    </xf>
    <xf numFmtId="0" fontId="16" fillId="0" borderId="62" xfId="0" applyFont="1" applyBorder="1" applyAlignment="1">
      <alignment horizontal="center"/>
    </xf>
    <xf numFmtId="0" fontId="0" fillId="0" borderId="0" xfId="0"/>
    <xf numFmtId="3" fontId="5" fillId="0" borderId="34" xfId="0" applyNumberFormat="1" applyFont="1" applyFill="1" applyBorder="1"/>
    <xf numFmtId="178" fontId="29" fillId="0" borderId="38" xfId="0" applyNumberFormat="1" applyFont="1" applyBorder="1" applyAlignment="1">
      <alignment horizontal="right"/>
    </xf>
    <xf numFmtId="178" fontId="29" fillId="0" borderId="18" xfId="0" applyNumberFormat="1" applyFont="1" applyBorder="1" applyAlignment="1">
      <alignment horizontal="right"/>
    </xf>
    <xf numFmtId="178" fontId="29" fillId="0" borderId="40" xfId="0" applyNumberFormat="1" applyFont="1" applyBorder="1" applyAlignment="1">
      <alignment horizontal="right"/>
    </xf>
    <xf numFmtId="177" fontId="29" fillId="27" borderId="55" xfId="0" applyNumberFormat="1" applyFont="1" applyFill="1" applyBorder="1" applyAlignment="1">
      <alignment horizontal="right"/>
    </xf>
    <xf numFmtId="177" fontId="29" fillId="27" borderId="20" xfId="0" applyNumberFormat="1" applyFont="1" applyFill="1" applyBorder="1" applyAlignment="1">
      <alignment horizontal="right"/>
    </xf>
    <xf numFmtId="177" fontId="29" fillId="27" borderId="29" xfId="0" applyNumberFormat="1" applyFont="1" applyFill="1" applyBorder="1" applyAlignment="1">
      <alignment horizontal="right"/>
    </xf>
    <xf numFmtId="177" fontId="29" fillId="27" borderId="56" xfId="0" applyNumberFormat="1" applyFont="1" applyFill="1" applyBorder="1" applyAlignment="1">
      <alignment horizontal="right"/>
    </xf>
    <xf numFmtId="178" fontId="29" fillId="43" borderId="12" xfId="0" applyNumberFormat="1" applyFont="1" applyFill="1" applyBorder="1" applyAlignment="1">
      <alignment horizontal="right"/>
    </xf>
    <xf numFmtId="0" fontId="36" fillId="0" borderId="0" xfId="0" applyFont="1" applyFill="1" applyBorder="1" applyAlignment="1">
      <alignment horizontal="center"/>
    </xf>
    <xf numFmtId="0" fontId="17" fillId="0" borderId="0" xfId="0" applyFont="1" applyFill="1" applyBorder="1" applyAlignment="1">
      <alignment horizontal="center"/>
    </xf>
    <xf numFmtId="0" fontId="0" fillId="0" borderId="0" xfId="0"/>
    <xf numFmtId="0" fontId="29" fillId="25" borderId="14" xfId="0" applyFont="1" applyFill="1" applyBorder="1" applyAlignment="1"/>
    <xf numFmtId="0" fontId="16" fillId="27" borderId="0" xfId="0" applyFont="1" applyFill="1" applyBorder="1" applyAlignment="1"/>
    <xf numFmtId="49" fontId="10" fillId="0" borderId="0" xfId="0" applyNumberFormat="1" applyFont="1" applyBorder="1" applyAlignment="1">
      <alignment horizontal="left"/>
    </xf>
    <xf numFmtId="217" fontId="7" fillId="33" borderId="11" xfId="0" applyNumberFormat="1" applyFont="1" applyFill="1" applyBorder="1" applyAlignment="1"/>
    <xf numFmtId="217" fontId="7" fillId="0" borderId="85" xfId="0" applyNumberFormat="1" applyFont="1" applyFill="1" applyBorder="1" applyAlignment="1"/>
    <xf numFmtId="217" fontId="5" fillId="0" borderId="80" xfId="0" applyNumberFormat="1" applyFont="1" applyFill="1" applyBorder="1" applyAlignment="1"/>
    <xf numFmtId="167" fontId="29" fillId="0" borderId="55" xfId="0" applyNumberFormat="1" applyFont="1" applyBorder="1" applyAlignment="1"/>
    <xf numFmtId="0" fontId="0" fillId="0" borderId="18" xfId="0" applyBorder="1" applyAlignment="1"/>
    <xf numFmtId="168" fontId="29" fillId="0" borderId="24" xfId="0" applyNumberFormat="1" applyFont="1" applyBorder="1" applyAlignment="1">
      <alignment vertical="top"/>
    </xf>
    <xf numFmtId="199" fontId="29" fillId="0" borderId="24" xfId="0" applyNumberFormat="1" applyFont="1" applyBorder="1" applyAlignment="1">
      <alignment vertical="top"/>
    </xf>
    <xf numFmtId="199" fontId="29" fillId="0" borderId="28" xfId="0" applyNumberFormat="1" applyFont="1" applyBorder="1" applyAlignment="1"/>
    <xf numFmtId="199" fontId="29" fillId="0" borderId="20" xfId="0" applyNumberFormat="1" applyFont="1" applyFill="1" applyBorder="1" applyAlignment="1"/>
    <xf numFmtId="199" fontId="29" fillId="0" borderId="61" xfId="0" applyNumberFormat="1" applyFont="1" applyBorder="1" applyAlignment="1"/>
    <xf numFmtId="0" fontId="16" fillId="0" borderId="48" xfId="0" applyFont="1" applyFill="1" applyBorder="1" applyAlignment="1"/>
    <xf numFmtId="169" fontId="0" fillId="0" borderId="16" xfId="0" applyNumberFormat="1" applyFill="1" applyBorder="1"/>
    <xf numFmtId="169" fontId="51" fillId="0" borderId="16" xfId="0" applyNumberFormat="1" applyFont="1" applyFill="1" applyBorder="1"/>
    <xf numFmtId="170" fontId="5" fillId="0" borderId="55" xfId="0" applyNumberFormat="1" applyFont="1" applyBorder="1" applyAlignment="1">
      <alignment horizontal="right"/>
    </xf>
    <xf numFmtId="170" fontId="5" fillId="0" borderId="56" xfId="0" applyNumberFormat="1" applyFont="1" applyBorder="1" applyAlignment="1">
      <alignment horizontal="right"/>
    </xf>
    <xf numFmtId="177" fontId="29" fillId="27" borderId="40" xfId="0" applyNumberFormat="1" applyFont="1" applyFill="1" applyBorder="1" applyAlignment="1">
      <alignment horizontal="right"/>
    </xf>
    <xf numFmtId="169" fontId="29" fillId="0" borderId="82" xfId="0" applyNumberFormat="1" applyFont="1" applyBorder="1" applyAlignment="1">
      <alignment horizontal="center"/>
    </xf>
    <xf numFmtId="177" fontId="7" fillId="27" borderId="58" xfId="0" applyNumberFormat="1" applyFont="1" applyFill="1" applyBorder="1" applyAlignment="1"/>
    <xf numFmtId="0" fontId="30" fillId="0" borderId="49" xfId="0" applyFont="1" applyBorder="1" applyAlignment="1">
      <alignment horizontal="left"/>
    </xf>
    <xf numFmtId="0" fontId="16" fillId="0" borderId="62" xfId="0" applyFont="1" applyBorder="1" applyAlignment="1">
      <alignment horizontal="center"/>
    </xf>
    <xf numFmtId="191" fontId="12" fillId="0" borderId="0" xfId="0" applyNumberFormat="1" applyFont="1" applyAlignment="1"/>
    <xf numFmtId="191" fontId="5" fillId="0" borderId="36" xfId="0" applyNumberFormat="1" applyFont="1" applyBorder="1" applyAlignment="1"/>
    <xf numFmtId="172" fontId="7" fillId="0" borderId="66" xfId="0" applyNumberFormat="1" applyFont="1" applyFill="1" applyBorder="1" applyAlignment="1"/>
    <xf numFmtId="172" fontId="5" fillId="0" borderId="58" xfId="0" applyNumberFormat="1" applyFont="1" applyFill="1" applyBorder="1" applyAlignment="1"/>
    <xf numFmtId="171" fontId="29" fillId="0" borderId="0" xfId="0" applyNumberFormat="1" applyFont="1" applyBorder="1" applyAlignment="1">
      <alignment horizontal="right"/>
    </xf>
    <xf numFmtId="2" fontId="29" fillId="0" borderId="17" xfId="0" applyNumberFormat="1" applyFont="1" applyBorder="1" applyAlignment="1"/>
    <xf numFmtId="2" fontId="29" fillId="0" borderId="18" xfId="0" applyNumberFormat="1" applyFont="1" applyBorder="1" applyAlignment="1"/>
    <xf numFmtId="0" fontId="29" fillId="0" borderId="18" xfId="0" applyFont="1" applyBorder="1" applyAlignment="1"/>
    <xf numFmtId="4" fontId="29" fillId="0" borderId="17" xfId="0" applyNumberFormat="1" applyFont="1" applyBorder="1" applyAlignment="1">
      <alignment horizontal="right"/>
    </xf>
    <xf numFmtId="4" fontId="29" fillId="0" borderId="18" xfId="0" applyNumberFormat="1" applyFont="1" applyBorder="1" applyAlignment="1">
      <alignment horizontal="right"/>
    </xf>
    <xf numFmtId="208" fontId="29" fillId="0" borderId="17" xfId="0" applyNumberFormat="1" applyFont="1" applyBorder="1" applyAlignment="1">
      <alignment horizontal="right"/>
    </xf>
    <xf numFmtId="208" fontId="29" fillId="0" borderId="18" xfId="0" applyNumberFormat="1" applyFont="1" applyBorder="1" applyAlignment="1">
      <alignment horizontal="right"/>
    </xf>
    <xf numFmtId="0" fontId="16" fillId="0" borderId="17" xfId="0" applyFont="1" applyBorder="1" applyAlignment="1"/>
    <xf numFmtId="0" fontId="16" fillId="0" borderId="18" xfId="0" applyFont="1" applyBorder="1" applyAlignment="1"/>
    <xf numFmtId="175" fontId="29" fillId="0" borderId="17" xfId="0" applyNumberFormat="1" applyFont="1" applyBorder="1" applyAlignment="1"/>
    <xf numFmtId="175" fontId="29" fillId="0" borderId="18" xfId="0" applyNumberFormat="1" applyFont="1" applyBorder="1" applyAlignment="1"/>
    <xf numFmtId="3" fontId="16" fillId="0" borderId="17" xfId="0" applyNumberFormat="1" applyFont="1" applyBorder="1" applyAlignment="1">
      <alignment horizontal="right"/>
    </xf>
    <xf numFmtId="3" fontId="16" fillId="0" borderId="18" xfId="0" applyNumberFormat="1" applyFont="1" applyBorder="1" applyAlignment="1">
      <alignment horizontal="right"/>
    </xf>
    <xf numFmtId="2" fontId="16" fillId="35" borderId="17" xfId="0" applyNumberFormat="1" applyFont="1" applyFill="1" applyBorder="1" applyAlignment="1"/>
    <xf numFmtId="2" fontId="16" fillId="35" borderId="18" xfId="0" applyNumberFormat="1" applyFont="1" applyFill="1" applyBorder="1" applyAlignment="1"/>
    <xf numFmtId="2" fontId="29" fillId="0" borderId="58" xfId="0" applyNumberFormat="1" applyFont="1" applyBorder="1" applyAlignment="1"/>
    <xf numFmtId="4" fontId="29" fillId="0" borderId="58" xfId="0" applyNumberFormat="1" applyFont="1" applyBorder="1" applyAlignment="1">
      <alignment horizontal="right"/>
    </xf>
    <xf numFmtId="208" fontId="29" fillId="0" borderId="58" xfId="0" applyNumberFormat="1" applyFont="1" applyBorder="1" applyAlignment="1">
      <alignment horizontal="right"/>
    </xf>
    <xf numFmtId="175" fontId="29" fillId="0" borderId="58" xfId="0" applyNumberFormat="1" applyFont="1" applyBorder="1" applyAlignment="1"/>
    <xf numFmtId="3" fontId="16" fillId="0" borderId="58" xfId="0" applyNumberFormat="1" applyFont="1" applyBorder="1" applyAlignment="1">
      <alignment horizontal="right"/>
    </xf>
    <xf numFmtId="0" fontId="44" fillId="0" borderId="66" xfId="0" applyFont="1" applyBorder="1" applyAlignment="1"/>
    <xf numFmtId="0" fontId="44" fillId="0" borderId="48" xfId="0" applyFont="1" applyBorder="1" applyAlignment="1"/>
    <xf numFmtId="0" fontId="44" fillId="0" borderId="56" xfId="0" applyFont="1" applyBorder="1" applyAlignment="1"/>
    <xf numFmtId="0" fontId="44" fillId="0" borderId="58" xfId="0" applyFont="1" applyBorder="1" applyAlignment="1"/>
    <xf numFmtId="0" fontId="44" fillId="0" borderId="17" xfId="0" applyFont="1" applyBorder="1" applyAlignment="1"/>
    <xf numFmtId="0" fontId="44" fillId="0" borderId="18" xfId="0" applyFont="1" applyBorder="1" applyAlignment="1"/>
    <xf numFmtId="210" fontId="29" fillId="0" borderId="37" xfId="0" applyNumberFormat="1" applyFont="1" applyBorder="1" applyAlignment="1">
      <alignment horizontal="right"/>
    </xf>
    <xf numFmtId="210" fontId="29" fillId="0" borderId="18" xfId="0" applyNumberFormat="1" applyFont="1" applyBorder="1" applyAlignment="1">
      <alignment horizontal="right"/>
    </xf>
    <xf numFmtId="0" fontId="36" fillId="0" borderId="0"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12" fillId="35" borderId="0" xfId="50" applyFont="1" applyFill="1" applyBorder="1" applyAlignment="1">
      <alignment horizontal="center" wrapText="1"/>
    </xf>
    <xf numFmtId="0" fontId="56" fillId="35" borderId="0" xfId="50" applyFont="1" applyFill="1" applyBorder="1" applyAlignment="1">
      <alignment horizontal="center" wrapText="1"/>
    </xf>
    <xf numFmtId="0" fontId="0" fillId="0" borderId="0" xfId="0"/>
    <xf numFmtId="0" fontId="16" fillId="0" borderId="39" xfId="50" applyFont="1" applyBorder="1" applyAlignment="1"/>
    <xf numFmtId="165" fontId="29" fillId="0" borderId="18" xfId="50" applyNumberFormat="1" applyFont="1" applyBorder="1" applyAlignment="1">
      <alignment horizontal="right"/>
    </xf>
    <xf numFmtId="165" fontId="29" fillId="0" borderId="55" xfId="50" applyNumberFormat="1" applyFont="1" applyBorder="1" applyAlignment="1">
      <alignment horizontal="right"/>
    </xf>
    <xf numFmtId="0" fontId="0" fillId="0" borderId="0" xfId="0"/>
    <xf numFmtId="1" fontId="44" fillId="27" borderId="47" xfId="0" applyNumberFormat="1" applyFont="1" applyFill="1" applyBorder="1" applyAlignment="1">
      <alignment horizontal="center"/>
    </xf>
    <xf numFmtId="1" fontId="44" fillId="27" borderId="0" xfId="0" applyNumberFormat="1" applyFont="1" applyFill="1" applyBorder="1" applyAlignment="1">
      <alignment horizontal="center"/>
    </xf>
    <xf numFmtId="1" fontId="44" fillId="27" borderId="32" xfId="0" applyNumberFormat="1" applyFont="1" applyFill="1" applyBorder="1" applyAlignment="1">
      <alignment horizontal="center"/>
    </xf>
    <xf numFmtId="175" fontId="44" fillId="27" borderId="31" xfId="0" applyNumberFormat="1" applyFont="1" applyFill="1" applyBorder="1" applyAlignment="1">
      <alignment horizontal="center"/>
    </xf>
    <xf numFmtId="175" fontId="44" fillId="27" borderId="49" xfId="0" applyNumberFormat="1" applyFont="1" applyFill="1" applyBorder="1" applyAlignment="1">
      <alignment horizontal="center"/>
    </xf>
    <xf numFmtId="175" fontId="44" fillId="27" borderId="30" xfId="0" applyNumberFormat="1" applyFont="1" applyFill="1" applyBorder="1" applyAlignment="1">
      <alignment horizontal="center"/>
    </xf>
    <xf numFmtId="169" fontId="51" fillId="0" borderId="18" xfId="0" applyNumberFormat="1" applyFont="1" applyFill="1" applyBorder="1"/>
    <xf numFmtId="1" fontId="48" fillId="0" borderId="18" xfId="0" applyNumberFormat="1" applyFont="1" applyFill="1" applyBorder="1" applyAlignment="1"/>
    <xf numFmtId="0" fontId="16" fillId="0" borderId="0" xfId="0" applyFont="1" applyFill="1" applyBorder="1" applyAlignment="1">
      <alignment horizontal="center"/>
    </xf>
    <xf numFmtId="0" fontId="16" fillId="0" borderId="32" xfId="0" applyFont="1" applyFill="1" applyBorder="1" applyAlignment="1">
      <alignment horizontal="center"/>
    </xf>
    <xf numFmtId="0" fontId="29" fillId="0" borderId="37" xfId="0" applyFont="1" applyFill="1" applyBorder="1" applyAlignment="1">
      <alignment horizontal="center"/>
    </xf>
    <xf numFmtId="0" fontId="42" fillId="0" borderId="32" xfId="0" applyFont="1" applyFill="1" applyBorder="1" applyAlignment="1">
      <alignment horizontal="center"/>
    </xf>
    <xf numFmtId="3" fontId="16" fillId="0" borderId="58" xfId="41" applyNumberFormat="1" applyFont="1" applyFill="1" applyBorder="1" applyAlignment="1"/>
    <xf numFmtId="1" fontId="16" fillId="0" borderId="17" xfId="0" applyNumberFormat="1" applyFont="1" applyFill="1" applyBorder="1" applyAlignment="1"/>
    <xf numFmtId="0" fontId="12" fillId="0" borderId="17" xfId="0" applyFont="1" applyBorder="1" applyAlignment="1"/>
    <xf numFmtId="169" fontId="29" fillId="0" borderId="58" xfId="0" applyNumberFormat="1" applyFont="1" applyFill="1" applyBorder="1" applyAlignment="1"/>
    <xf numFmtId="169" fontId="16" fillId="0" borderId="58" xfId="0" applyNumberFormat="1" applyFont="1" applyFill="1" applyBorder="1" applyAlignment="1">
      <alignment horizontal="center"/>
    </xf>
    <xf numFmtId="169" fontId="42" fillId="0" borderId="67" xfId="0" applyNumberFormat="1" applyFont="1" applyFill="1" applyBorder="1" applyAlignment="1"/>
    <xf numFmtId="165" fontId="29" fillId="0" borderId="37" xfId="50" applyNumberFormat="1" applyFont="1" applyBorder="1" applyAlignment="1">
      <alignment horizontal="right"/>
    </xf>
    <xf numFmtId="0" fontId="16" fillId="0" borderId="0" xfId="0" applyFont="1" applyFill="1" applyBorder="1" applyAlignment="1"/>
    <xf numFmtId="170" fontId="16" fillId="0" borderId="0" xfId="0" applyNumberFormat="1" applyFont="1" applyFill="1" applyBorder="1" applyAlignment="1"/>
    <xf numFmtId="0" fontId="16" fillId="35" borderId="66" xfId="0" applyFont="1" applyFill="1" applyBorder="1" applyAlignment="1"/>
    <xf numFmtId="169" fontId="16" fillId="35" borderId="56" xfId="0" applyNumberFormat="1" applyFont="1" applyFill="1" applyBorder="1" applyAlignment="1"/>
    <xf numFmtId="196" fontId="81" fillId="0" borderId="0" xfId="0" applyNumberFormat="1" applyFont="1" applyAlignment="1"/>
    <xf numFmtId="0" fontId="0" fillId="0" borderId="0" xfId="0"/>
    <xf numFmtId="170" fontId="5" fillId="33" borderId="14" xfId="0" applyNumberFormat="1" applyFont="1" applyFill="1" applyBorder="1" applyAlignment="1"/>
    <xf numFmtId="170" fontId="5" fillId="33" borderId="12" xfId="0" applyNumberFormat="1" applyFont="1" applyFill="1" applyBorder="1" applyAlignment="1"/>
    <xf numFmtId="165" fontId="16" fillId="35" borderId="20" xfId="0" applyNumberFormat="1" applyFont="1" applyFill="1" applyBorder="1" applyAlignment="1"/>
    <xf numFmtId="3" fontId="7" fillId="27" borderId="17" xfId="41" applyNumberFormat="1" applyFont="1" applyFill="1" applyBorder="1" applyAlignment="1">
      <alignment horizontal="center"/>
    </xf>
    <xf numFmtId="0" fontId="11" fillId="0" borderId="32" xfId="0" applyFont="1" applyBorder="1" applyAlignment="1">
      <alignment horizontal="center"/>
    </xf>
    <xf numFmtId="0" fontId="0" fillId="0" borderId="0" xfId="0"/>
    <xf numFmtId="0" fontId="36" fillId="0" borderId="0" xfId="0" applyFont="1" applyFill="1" applyBorder="1" applyAlignment="1">
      <alignment horizontal="center"/>
    </xf>
    <xf numFmtId="0" fontId="17" fillId="0" borderId="0" xfId="0" applyFont="1" applyFill="1" applyBorder="1" applyAlignment="1">
      <alignment horizontal="center"/>
    </xf>
    <xf numFmtId="0" fontId="10" fillId="0" borderId="0" xfId="0" applyFont="1" applyFill="1" applyBorder="1" applyAlignment="1">
      <alignment horizontal="center"/>
    </xf>
    <xf numFmtId="0" fontId="33" fillId="0" borderId="0" xfId="0" applyFont="1" applyFill="1" applyBorder="1" applyAlignment="1">
      <alignment horizontal="center"/>
    </xf>
    <xf numFmtId="0" fontId="0" fillId="0" borderId="0" xfId="0"/>
    <xf numFmtId="0" fontId="10" fillId="0" borderId="27" xfId="0" applyFont="1" applyFill="1" applyBorder="1" applyAlignment="1"/>
    <xf numFmtId="0" fontId="11" fillId="30" borderId="41" xfId="0" applyFont="1" applyFill="1" applyBorder="1" applyAlignment="1">
      <alignment horizontal="centerContinuous"/>
    </xf>
    <xf numFmtId="0" fontId="11" fillId="30" borderId="47" xfId="0" applyFont="1" applyFill="1" applyBorder="1" applyAlignment="1">
      <alignment horizontal="centerContinuous"/>
    </xf>
    <xf numFmtId="0" fontId="11" fillId="0" borderId="41" xfId="0" applyFont="1" applyFill="1" applyBorder="1" applyAlignment="1">
      <alignment horizontal="centerContinuous"/>
    </xf>
    <xf numFmtId="0" fontId="22" fillId="30" borderId="33" xfId="0" applyFont="1" applyFill="1" applyBorder="1" applyAlignment="1">
      <alignment horizontal="centerContinuous"/>
    </xf>
    <xf numFmtId="0" fontId="22" fillId="30" borderId="0" xfId="0" applyFont="1" applyFill="1" applyBorder="1" applyAlignment="1">
      <alignment horizontal="centerContinuous"/>
    </xf>
    <xf numFmtId="0" fontId="11" fillId="30" borderId="0" xfId="0" applyFont="1" applyFill="1" applyBorder="1" applyAlignment="1">
      <alignment horizontal="centerContinuous"/>
    </xf>
    <xf numFmtId="0" fontId="22" fillId="30" borderId="0" xfId="0" applyFont="1" applyFill="1" applyAlignment="1">
      <alignment horizontal="centerContinuous"/>
    </xf>
    <xf numFmtId="0" fontId="11" fillId="30" borderId="33" xfId="0" applyFont="1" applyFill="1" applyBorder="1" applyAlignment="1">
      <alignment horizontal="centerContinuous"/>
    </xf>
    <xf numFmtId="0" fontId="11" fillId="30" borderId="32" xfId="0" applyFont="1" applyFill="1" applyBorder="1" applyAlignment="1">
      <alignment horizontal="centerContinuous"/>
    </xf>
    <xf numFmtId="16" fontId="11" fillId="30" borderId="32" xfId="0" applyNumberFormat="1" applyFont="1" applyFill="1" applyBorder="1" applyAlignment="1">
      <alignment horizontal="centerContinuous"/>
    </xf>
    <xf numFmtId="0" fontId="11" fillId="0" borderId="50" xfId="0" applyFont="1" applyFill="1" applyBorder="1" applyAlignment="1">
      <alignment horizontal="centerContinuous"/>
    </xf>
    <xf numFmtId="16" fontId="33" fillId="0" borderId="32" xfId="0" applyNumberFormat="1" applyFont="1" applyFill="1" applyBorder="1" applyAlignment="1">
      <alignment horizontal="centerContinuous"/>
    </xf>
    <xf numFmtId="16" fontId="33" fillId="0" borderId="30" xfId="0" applyNumberFormat="1" applyFont="1" applyFill="1" applyBorder="1" applyAlignment="1">
      <alignment horizontal="centerContinuous"/>
    </xf>
    <xf numFmtId="0" fontId="11" fillId="0" borderId="32" xfId="0" applyFont="1" applyBorder="1" applyAlignment="1">
      <alignment horizontal="left"/>
    </xf>
    <xf numFmtId="0" fontId="11" fillId="0" borderId="41" xfId="0" applyFont="1" applyBorder="1" applyAlignment="1"/>
    <xf numFmtId="0" fontId="11" fillId="0" borderId="27" xfId="0" applyFont="1" applyBorder="1" applyAlignment="1">
      <alignment horizontal="center"/>
    </xf>
    <xf numFmtId="0" fontId="11" fillId="0" borderId="27" xfId="0" quotePrefix="1" applyFont="1" applyBorder="1" applyAlignment="1">
      <alignment horizontal="center"/>
    </xf>
    <xf numFmtId="0" fontId="11" fillId="0" borderId="11" xfId="0" applyFont="1" applyBorder="1" applyAlignment="1">
      <alignment horizontal="center"/>
    </xf>
    <xf numFmtId="0" fontId="11" fillId="0" borderId="41" xfId="0" applyFont="1" applyBorder="1" applyAlignment="1">
      <alignment horizontal="center"/>
    </xf>
    <xf numFmtId="171" fontId="33" fillId="0" borderId="26" xfId="0" applyNumberFormat="1" applyFont="1" applyBorder="1" applyAlignment="1">
      <alignment horizontal="right"/>
    </xf>
    <xf numFmtId="171" fontId="33" fillId="0" borderId="45" xfId="0" applyNumberFormat="1" applyFont="1" applyBorder="1" applyAlignment="1">
      <alignment horizontal="right"/>
    </xf>
    <xf numFmtId="171" fontId="33" fillId="0" borderId="65" xfId="0" applyNumberFormat="1" applyFont="1" applyBorder="1" applyAlignment="1">
      <alignment horizontal="right"/>
    </xf>
    <xf numFmtId="171" fontId="33" fillId="0" borderId="17" xfId="0" applyNumberFormat="1" applyFont="1" applyBorder="1" applyAlignment="1">
      <alignment horizontal="right"/>
    </xf>
    <xf numFmtId="171" fontId="33" fillId="0" borderId="20" xfId="0" applyNumberFormat="1" applyFont="1" applyBorder="1" applyAlignment="1">
      <alignment horizontal="right"/>
    </xf>
    <xf numFmtId="171" fontId="33" fillId="0" borderId="18" xfId="0" applyNumberFormat="1" applyFont="1" applyBorder="1" applyAlignment="1">
      <alignment horizontal="right"/>
    </xf>
    <xf numFmtId="0" fontId="11" fillId="30" borderId="35" xfId="0" applyFont="1" applyFill="1" applyBorder="1" applyAlignment="1"/>
    <xf numFmtId="205" fontId="11" fillId="30" borderId="36" xfId="0" applyNumberFormat="1" applyFont="1" applyFill="1" applyBorder="1" applyAlignment="1">
      <alignment horizontal="right"/>
    </xf>
    <xf numFmtId="171" fontId="11" fillId="30" borderId="36" xfId="0" applyNumberFormat="1" applyFont="1" applyFill="1" applyBorder="1" applyAlignment="1">
      <alignment horizontal="right"/>
    </xf>
    <xf numFmtId="171" fontId="11" fillId="30" borderId="61" xfId="0" applyNumberFormat="1" applyFont="1" applyFill="1" applyBorder="1" applyAlignment="1">
      <alignment horizontal="right"/>
    </xf>
    <xf numFmtId="0" fontId="33" fillId="0" borderId="0" xfId="0" applyFont="1" applyFill="1" applyBorder="1" applyAlignment="1"/>
    <xf numFmtId="0" fontId="11" fillId="0" borderId="0" xfId="0" applyFont="1" applyFill="1" applyBorder="1" applyAlignment="1"/>
    <xf numFmtId="196" fontId="11" fillId="0" borderId="32" xfId="0" applyNumberFormat="1" applyFont="1" applyBorder="1" applyAlignment="1">
      <alignment horizontal="center"/>
    </xf>
    <xf numFmtId="171" fontId="11" fillId="0" borderId="0" xfId="0" applyNumberFormat="1" applyFont="1" applyAlignment="1"/>
    <xf numFmtId="192" fontId="33" fillId="0" borderId="17" xfId="0" applyNumberFormat="1" applyFont="1" applyBorder="1" applyAlignment="1">
      <alignment horizontal="right"/>
    </xf>
    <xf numFmtId="192" fontId="11" fillId="0" borderId="32" xfId="0" applyNumberFormat="1" applyFont="1" applyBorder="1" applyAlignment="1">
      <alignment horizontal="center"/>
    </xf>
    <xf numFmtId="171" fontId="0" fillId="0" borderId="0" xfId="0" applyNumberFormat="1"/>
    <xf numFmtId="230" fontId="0" fillId="0" borderId="0" xfId="0" applyNumberFormat="1"/>
    <xf numFmtId="225" fontId="0" fillId="0" borderId="0" xfId="0" applyNumberFormat="1"/>
    <xf numFmtId="205" fontId="0" fillId="0" borderId="0" xfId="0" applyNumberFormat="1"/>
    <xf numFmtId="0" fontId="11" fillId="0" borderId="32" xfId="0" applyFont="1" applyFill="1" applyBorder="1" applyAlignment="1">
      <alignment horizontal="left"/>
    </xf>
    <xf numFmtId="0" fontId="11" fillId="0" borderId="11" xfId="0" applyFont="1" applyFill="1" applyBorder="1" applyAlignment="1">
      <alignment horizontal="center"/>
    </xf>
    <xf numFmtId="171" fontId="33" fillId="0" borderId="26" xfId="0" applyNumberFormat="1" applyFont="1" applyFill="1" applyBorder="1" applyAlignment="1">
      <alignment horizontal="right"/>
    </xf>
    <xf numFmtId="171" fontId="33" fillId="0" borderId="17" xfId="0" applyNumberFormat="1" applyFont="1" applyFill="1" applyBorder="1" applyAlignment="1">
      <alignment horizontal="right"/>
    </xf>
    <xf numFmtId="192" fontId="0" fillId="0" borderId="0" xfId="0" applyNumberFormat="1" applyFill="1"/>
    <xf numFmtId="0" fontId="11" fillId="0" borderId="32" xfId="0" applyFont="1" applyFill="1" applyBorder="1" applyAlignment="1">
      <alignment horizontal="center"/>
    </xf>
    <xf numFmtId="0" fontId="15" fillId="0" borderId="0" xfId="0" applyFont="1" applyFill="1"/>
    <xf numFmtId="171" fontId="81" fillId="0" borderId="0" xfId="0" applyNumberFormat="1" applyFont="1" applyFill="1" applyAlignment="1"/>
    <xf numFmtId="192" fontId="11" fillId="0" borderId="32" xfId="0" applyNumberFormat="1" applyFont="1" applyFill="1" applyBorder="1" applyAlignment="1">
      <alignment horizontal="center"/>
    </xf>
    <xf numFmtId="171" fontId="63" fillId="0" borderId="0" xfId="0" applyNumberFormat="1" applyFont="1" applyFill="1" applyAlignment="1"/>
    <xf numFmtId="192" fontId="63" fillId="0" borderId="0" xfId="0" applyNumberFormat="1" applyFont="1" applyFill="1" applyAlignment="1"/>
    <xf numFmtId="171" fontId="11" fillId="0" borderId="0" xfId="0" applyNumberFormat="1" applyFont="1" applyFill="1" applyAlignment="1"/>
    <xf numFmtId="171" fontId="0" fillId="0" borderId="0" xfId="0" applyNumberFormat="1" applyFill="1"/>
    <xf numFmtId="1" fontId="0" fillId="0" borderId="0" xfId="0" applyNumberFormat="1" applyFill="1"/>
    <xf numFmtId="225" fontId="0" fillId="0" borderId="0" xfId="0" applyNumberFormat="1" applyFill="1"/>
    <xf numFmtId="171" fontId="33" fillId="0" borderId="45" xfId="0" applyNumberFormat="1" applyFont="1" applyFill="1" applyBorder="1" applyAlignment="1">
      <alignment horizontal="right"/>
    </xf>
    <xf numFmtId="171" fontId="33" fillId="0" borderId="65" xfId="0" applyNumberFormat="1" applyFont="1" applyFill="1" applyBorder="1" applyAlignment="1">
      <alignment horizontal="right"/>
    </xf>
    <xf numFmtId="171" fontId="33" fillId="0" borderId="20" xfId="0" applyNumberFormat="1" applyFont="1" applyFill="1" applyBorder="1" applyAlignment="1">
      <alignment horizontal="right"/>
    </xf>
    <xf numFmtId="171" fontId="33" fillId="0" borderId="18" xfId="0" applyNumberFormat="1" applyFont="1" applyFill="1" applyBorder="1" applyAlignment="1">
      <alignment horizontal="right"/>
    </xf>
    <xf numFmtId="171" fontId="33" fillId="0" borderId="15" xfId="0" applyNumberFormat="1" applyFont="1" applyBorder="1" applyAlignment="1">
      <alignment horizontal="right"/>
    </xf>
    <xf numFmtId="171" fontId="33" fillId="0" borderId="48" xfId="0" applyNumberFormat="1" applyFont="1" applyBorder="1" applyAlignment="1">
      <alignment horizontal="right"/>
    </xf>
    <xf numFmtId="0" fontId="0" fillId="0" borderId="0" xfId="0"/>
    <xf numFmtId="16" fontId="33" fillId="0" borderId="0" xfId="0" applyNumberFormat="1" applyFont="1" applyFill="1" applyBorder="1" applyAlignment="1">
      <alignment horizontal="centerContinuous"/>
    </xf>
    <xf numFmtId="171" fontId="11" fillId="30" borderId="40" xfId="0" applyNumberFormat="1" applyFont="1" applyFill="1" applyBorder="1" applyAlignment="1">
      <alignment horizontal="right"/>
    </xf>
    <xf numFmtId="171" fontId="16" fillId="30" borderId="55" xfId="0" applyNumberFormat="1" applyFont="1" applyFill="1" applyBorder="1" applyAlignment="1">
      <alignment horizontal="right"/>
    </xf>
    <xf numFmtId="171" fontId="29" fillId="0" borderId="43" xfId="0" applyNumberFormat="1" applyFont="1" applyBorder="1" applyAlignment="1">
      <alignment horizontal="right"/>
    </xf>
    <xf numFmtId="171" fontId="29" fillId="0" borderId="0" xfId="0" applyNumberFormat="1" applyFont="1" applyBorder="1" applyAlignment="1">
      <alignment vertical="center"/>
    </xf>
    <xf numFmtId="171" fontId="29" fillId="0" borderId="46" xfId="0" applyNumberFormat="1" applyFont="1" applyBorder="1" applyAlignment="1">
      <alignment horizontal="right" vertical="center"/>
    </xf>
    <xf numFmtId="171" fontId="29" fillId="0" borderId="46" xfId="0" applyNumberFormat="1" applyFont="1" applyBorder="1" applyAlignment="1">
      <alignment horizontal="right"/>
    </xf>
    <xf numFmtId="171" fontId="42" fillId="24" borderId="0" xfId="0" applyNumberFormat="1" applyFont="1" applyFill="1" applyBorder="1" applyAlignment="1">
      <alignment horizontal="right"/>
    </xf>
    <xf numFmtId="171" fontId="16" fillId="30" borderId="37" xfId="0" applyNumberFormat="1" applyFont="1" applyFill="1" applyBorder="1" applyAlignment="1">
      <alignment horizontal="right"/>
    </xf>
    <xf numFmtId="171" fontId="29" fillId="0" borderId="32" xfId="0" applyNumberFormat="1" applyFont="1" applyBorder="1" applyAlignment="1">
      <alignment horizontal="right" vertical="center"/>
    </xf>
    <xf numFmtId="167" fontId="29" fillId="0" borderId="55" xfId="0" applyNumberFormat="1" applyFont="1" applyBorder="1" applyAlignment="1">
      <alignment horizontal="right"/>
    </xf>
    <xf numFmtId="167" fontId="29" fillId="0" borderId="46" xfId="0" applyNumberFormat="1" applyFont="1" applyBorder="1" applyAlignment="1">
      <alignment horizontal="right"/>
    </xf>
    <xf numFmtId="167" fontId="29" fillId="0" borderId="0" xfId="0" applyNumberFormat="1" applyFont="1" applyBorder="1" applyAlignment="1">
      <alignment horizontal="right"/>
    </xf>
    <xf numFmtId="167" fontId="29" fillId="0" borderId="32" xfId="0" applyNumberFormat="1" applyFont="1" applyBorder="1" applyAlignment="1">
      <alignment horizontal="right" vertical="top"/>
    </xf>
    <xf numFmtId="167" fontId="29" fillId="0" borderId="56" xfId="0" applyNumberFormat="1" applyFont="1" applyBorder="1" applyAlignment="1">
      <alignment horizontal="right"/>
    </xf>
    <xf numFmtId="167" fontId="29" fillId="0" borderId="42" xfId="0" applyNumberFormat="1" applyFont="1" applyBorder="1" applyAlignment="1">
      <alignment horizontal="right"/>
    </xf>
    <xf numFmtId="167" fontId="29" fillId="0" borderId="39" xfId="0" applyNumberFormat="1" applyFont="1" applyBorder="1" applyAlignment="1">
      <alignment horizontal="right"/>
    </xf>
    <xf numFmtId="167" fontId="29" fillId="0" borderId="60" xfId="0" applyNumberFormat="1" applyFont="1" applyBorder="1" applyAlignment="1">
      <alignment horizontal="right" vertical="top"/>
    </xf>
    <xf numFmtId="0" fontId="17" fillId="0" borderId="0" xfId="0" applyFont="1" applyBorder="1" applyAlignment="1">
      <alignment vertical="center"/>
    </xf>
    <xf numFmtId="167" fontId="29" fillId="0" borderId="46" xfId="0" applyNumberFormat="1" applyFont="1" applyBorder="1" applyAlignment="1">
      <alignment horizontal="right" vertical="top"/>
    </xf>
    <xf numFmtId="196" fontId="29" fillId="0" borderId="46" xfId="0" applyNumberFormat="1" applyFont="1" applyBorder="1" applyAlignment="1">
      <alignment horizontal="right"/>
    </xf>
    <xf numFmtId="167" fontId="29" fillId="25" borderId="32" xfId="0" applyNumberFormat="1" applyFont="1" applyFill="1" applyBorder="1" applyAlignment="1">
      <alignment horizontal="right"/>
    </xf>
    <xf numFmtId="0" fontId="17" fillId="0" borderId="39" xfId="0" applyFont="1" applyBorder="1" applyAlignment="1">
      <alignment vertical="center"/>
    </xf>
    <xf numFmtId="167" fontId="29" fillId="0" borderId="42" xfId="0" applyNumberFormat="1" applyFont="1" applyBorder="1" applyAlignment="1">
      <alignment horizontal="right" vertical="top"/>
    </xf>
    <xf numFmtId="196" fontId="29" fillId="0" borderId="42" xfId="0" applyNumberFormat="1" applyFont="1" applyBorder="1" applyAlignment="1">
      <alignment horizontal="right"/>
    </xf>
    <xf numFmtId="167" fontId="29" fillId="25" borderId="60" xfId="0" applyNumberFormat="1" applyFont="1" applyFill="1" applyBorder="1" applyAlignment="1">
      <alignment horizontal="right"/>
    </xf>
    <xf numFmtId="169" fontId="42" fillId="27" borderId="18" xfId="0" applyNumberFormat="1" applyFont="1" applyFill="1" applyBorder="1" applyAlignment="1"/>
    <xf numFmtId="2" fontId="51" fillId="0" borderId="18" xfId="0" applyNumberFormat="1" applyFont="1" applyFill="1" applyBorder="1"/>
    <xf numFmtId="0" fontId="30" fillId="0" borderId="0" xfId="0" applyFont="1" applyBorder="1" applyAlignment="1">
      <alignment horizontal="left"/>
    </xf>
    <xf numFmtId="14" fontId="30" fillId="0" borderId="0" xfId="0" applyNumberFormat="1" applyFont="1" applyBorder="1" applyAlignment="1">
      <alignment horizontal="left"/>
    </xf>
    <xf numFmtId="177" fontId="98" fillId="0" borderId="42" xfId="51" applyNumberFormat="1" applyFont="1" applyFill="1" applyBorder="1" applyAlignment="1"/>
    <xf numFmtId="177" fontId="98" fillId="0" borderId="44" xfId="51" applyNumberFormat="1" applyFont="1" applyBorder="1" applyAlignment="1"/>
    <xf numFmtId="177" fontId="57" fillId="0" borderId="40" xfId="51" applyNumberFormat="1" applyFont="1" applyBorder="1" applyAlignment="1"/>
    <xf numFmtId="0" fontId="0" fillId="0" borderId="0" xfId="0"/>
    <xf numFmtId="3" fontId="29" fillId="0" borderId="78" xfId="0" applyNumberFormat="1" applyFont="1" applyBorder="1" applyAlignment="1"/>
    <xf numFmtId="3" fontId="29" fillId="0" borderId="20" xfId="0" applyNumberFormat="1" applyFont="1" applyBorder="1" applyAlignment="1"/>
    <xf numFmtId="209" fontId="29" fillId="0" borderId="20" xfId="0" applyNumberFormat="1" applyFont="1" applyBorder="1" applyAlignment="1"/>
    <xf numFmtId="3" fontId="29" fillId="35" borderId="61" xfId="0" applyNumberFormat="1" applyFont="1" applyFill="1" applyBorder="1" applyAlignment="1"/>
    <xf numFmtId="0" fontId="5" fillId="0" borderId="83" xfId="0" applyFont="1" applyBorder="1" applyAlignment="1"/>
    <xf numFmtId="0" fontId="5" fillId="0" borderId="0" xfId="0" applyFont="1" applyBorder="1" applyAlignment="1">
      <alignment vertical="center"/>
    </xf>
    <xf numFmtId="0" fontId="0" fillId="0" borderId="0" xfId="0"/>
    <xf numFmtId="0" fontId="22" fillId="30" borderId="0" xfId="52" applyFont="1" applyFill="1" applyBorder="1" applyAlignment="1">
      <alignment horizontal="center"/>
    </xf>
    <xf numFmtId="0" fontId="11" fillId="0" borderId="0" xfId="52" applyFont="1" applyBorder="1" applyAlignment="1">
      <alignment horizontal="center"/>
    </xf>
    <xf numFmtId="0" fontId="0" fillId="0" borderId="0" xfId="0"/>
    <xf numFmtId="0" fontId="0" fillId="0" borderId="0" xfId="0"/>
    <xf numFmtId="0" fontId="0" fillId="0" borderId="0" xfId="0"/>
    <xf numFmtId="169" fontId="51" fillId="0" borderId="40" xfId="0" applyNumberFormat="1" applyFont="1" applyFill="1" applyBorder="1"/>
    <xf numFmtId="172" fontId="39" fillId="0" borderId="16" xfId="51" applyNumberFormat="1" applyFont="1" applyFill="1" applyBorder="1" applyAlignment="1"/>
    <xf numFmtId="172" fontId="39" fillId="0" borderId="24" xfId="51" applyNumberFormat="1" applyFont="1" applyFill="1" applyBorder="1" applyAlignment="1"/>
    <xf numFmtId="172" fontId="39" fillId="0" borderId="42" xfId="51" applyNumberFormat="1" applyFont="1" applyFill="1" applyBorder="1" applyAlignment="1"/>
    <xf numFmtId="172" fontId="57" fillId="0" borderId="70" xfId="51" applyNumberFormat="1" applyFont="1" applyBorder="1" applyAlignment="1"/>
    <xf numFmtId="172" fontId="57" fillId="0" borderId="17" xfId="51" applyNumberFormat="1" applyFont="1" applyBorder="1" applyAlignment="1"/>
    <xf numFmtId="172" fontId="57" fillId="0" borderId="20" xfId="51" applyNumberFormat="1" applyFont="1" applyBorder="1" applyAlignment="1"/>
    <xf numFmtId="172" fontId="57" fillId="0" borderId="18" xfId="51" applyNumberFormat="1" applyFont="1" applyBorder="1" applyAlignment="1"/>
    <xf numFmtId="4" fontId="0" fillId="0" borderId="0" xfId="41" applyFont="1"/>
    <xf numFmtId="0" fontId="29" fillId="0" borderId="54" xfId="0" applyFont="1" applyBorder="1" applyAlignment="1"/>
    <xf numFmtId="0" fontId="16" fillId="35" borderId="21" xfId="0" applyFont="1" applyFill="1" applyBorder="1" applyAlignment="1"/>
    <xf numFmtId="0" fontId="42" fillId="27" borderId="34" xfId="0" applyFont="1" applyFill="1" applyBorder="1" applyAlignment="1">
      <alignment wrapText="1"/>
    </xf>
    <xf numFmtId="0" fontId="25" fillId="0" borderId="47" xfId="0" applyFont="1" applyBorder="1" applyAlignment="1">
      <alignment horizontal="center" vertical="center"/>
    </xf>
    <xf numFmtId="169" fontId="16" fillId="0" borderId="80" xfId="0" applyNumberFormat="1" applyFont="1" applyFill="1" applyBorder="1" applyAlignment="1">
      <alignment horizontal="right"/>
    </xf>
    <xf numFmtId="2" fontId="16" fillId="35" borderId="18" xfId="0" applyNumberFormat="1" applyFont="1" applyFill="1" applyBorder="1" applyAlignment="1">
      <alignment horizontal="center"/>
    </xf>
    <xf numFmtId="2" fontId="16" fillId="35" borderId="17" xfId="0" applyNumberFormat="1" applyFont="1" applyFill="1" applyBorder="1" applyAlignment="1">
      <alignment horizontal="center"/>
    </xf>
    <xf numFmtId="0" fontId="7" fillId="0" borderId="11" xfId="0" applyFont="1" applyBorder="1" applyAlignment="1">
      <alignment horizontal="center"/>
    </xf>
    <xf numFmtId="166" fontId="5" fillId="0" borderId="56" xfId="0" applyNumberFormat="1" applyFont="1" applyFill="1" applyBorder="1" applyAlignment="1">
      <alignment horizontal="right"/>
    </xf>
    <xf numFmtId="166" fontId="5" fillId="0" borderId="18" xfId="0" applyNumberFormat="1" applyFont="1" applyFill="1" applyBorder="1" applyAlignment="1"/>
    <xf numFmtId="166" fontId="5" fillId="0" borderId="18" xfId="0" applyNumberFormat="1" applyFont="1" applyFill="1" applyBorder="1" applyAlignment="1">
      <alignment horizontal="right"/>
    </xf>
    <xf numFmtId="166" fontId="5" fillId="0" borderId="17" xfId="0" applyNumberFormat="1" applyFont="1" applyFill="1" applyBorder="1" applyAlignment="1"/>
    <xf numFmtId="0" fontId="7" fillId="0" borderId="21" xfId="0" applyFont="1" applyBorder="1" applyAlignment="1"/>
    <xf numFmtId="0" fontId="0" fillId="0" borderId="0" xfId="0"/>
    <xf numFmtId="0" fontId="44" fillId="49" borderId="0" xfId="0" applyFont="1" applyFill="1" applyAlignment="1"/>
    <xf numFmtId="0" fontId="0" fillId="0" borderId="0" xfId="0"/>
    <xf numFmtId="208" fontId="5" fillId="0" borderId="36" xfId="41" applyNumberFormat="1" applyFont="1" applyBorder="1" applyAlignment="1"/>
    <xf numFmtId="208" fontId="5" fillId="0" borderId="17" xfId="41" applyNumberFormat="1" applyFont="1" applyBorder="1" applyAlignment="1"/>
    <xf numFmtId="208" fontId="5" fillId="0" borderId="23" xfId="41" applyNumberFormat="1" applyFont="1" applyBorder="1" applyAlignment="1"/>
    <xf numFmtId="197" fontId="11" fillId="0" borderId="0" xfId="0" applyNumberFormat="1" applyFont="1" applyAlignment="1"/>
    <xf numFmtId="191" fontId="7" fillId="37" borderId="25" xfId="0" applyNumberFormat="1" applyFont="1" applyFill="1" applyBorder="1" applyAlignment="1"/>
    <xf numFmtId="0" fontId="11" fillId="0" borderId="0" xfId="0" applyFont="1" applyAlignment="1">
      <alignment horizontal="left"/>
    </xf>
    <xf numFmtId="0" fontId="11" fillId="0" borderId="30" xfId="0" applyFont="1" applyFill="1" applyBorder="1" applyAlignment="1">
      <alignment horizontal="centerContinuous"/>
    </xf>
    <xf numFmtId="0" fontId="33" fillId="0" borderId="3" xfId="0" applyFont="1" applyFill="1" applyBorder="1" applyAlignment="1">
      <alignment horizontal="left"/>
    </xf>
    <xf numFmtId="0" fontId="11" fillId="33" borderId="0" xfId="0" applyFont="1" applyFill="1" applyBorder="1" applyAlignment="1">
      <alignment horizontal="centerContinuous"/>
    </xf>
    <xf numFmtId="0" fontId="11" fillId="33" borderId="49" xfId="0" applyFont="1" applyFill="1" applyBorder="1" applyAlignment="1">
      <alignment horizontal="centerContinuous"/>
    </xf>
    <xf numFmtId="0" fontId="11" fillId="33" borderId="33" xfId="0" applyFont="1" applyFill="1" applyBorder="1" applyAlignment="1">
      <alignment horizontal="centerContinuous"/>
    </xf>
    <xf numFmtId="0" fontId="22" fillId="33" borderId="0" xfId="0" applyFont="1" applyFill="1" applyBorder="1" applyAlignment="1">
      <alignment horizontal="centerContinuous"/>
    </xf>
    <xf numFmtId="0" fontId="22" fillId="33" borderId="49" xfId="0" applyFont="1" applyFill="1" applyBorder="1" applyAlignment="1">
      <alignment horizontal="centerContinuous"/>
    </xf>
    <xf numFmtId="0" fontId="22" fillId="33" borderId="33" xfId="0" applyFont="1" applyFill="1" applyBorder="1" applyAlignment="1">
      <alignment horizontal="centerContinuous"/>
    </xf>
    <xf numFmtId="0" fontId="33" fillId="0" borderId="41" xfId="0" applyFont="1" applyFill="1" applyBorder="1" applyAlignment="1">
      <alignment horizontal="centerContinuous"/>
    </xf>
    <xf numFmtId="0" fontId="22" fillId="33" borderId="47" xfId="0" applyFont="1" applyFill="1" applyBorder="1" applyAlignment="1">
      <alignment horizontal="centerContinuous"/>
    </xf>
    <xf numFmtId="0" fontId="22" fillId="33" borderId="41" xfId="0" applyFont="1" applyFill="1" applyBorder="1" applyAlignment="1">
      <alignment horizontal="centerContinuous"/>
    </xf>
    <xf numFmtId="0" fontId="33" fillId="0" borderId="27" xfId="0" applyFont="1" applyFill="1" applyBorder="1" applyAlignment="1">
      <alignment horizontal="centerContinuous"/>
    </xf>
    <xf numFmtId="217" fontId="7" fillId="0" borderId="58" xfId="0" applyNumberFormat="1" applyFont="1" applyFill="1" applyBorder="1" applyAlignment="1"/>
    <xf numFmtId="217" fontId="7" fillId="0" borderId="17" xfId="0" applyNumberFormat="1" applyFont="1" applyFill="1" applyBorder="1" applyAlignment="1"/>
    <xf numFmtId="217" fontId="7" fillId="0" borderId="18" xfId="0" applyNumberFormat="1" applyFont="1" applyFill="1" applyBorder="1" applyAlignment="1"/>
    <xf numFmtId="217" fontId="7" fillId="0" borderId="67" xfId="0" applyNumberFormat="1" applyFont="1" applyFill="1" applyBorder="1" applyAlignment="1"/>
    <xf numFmtId="217" fontId="7" fillId="0" borderId="36" xfId="0" applyNumberFormat="1" applyFont="1" applyFill="1" applyBorder="1" applyAlignment="1"/>
    <xf numFmtId="217" fontId="7" fillId="0" borderId="40" xfId="0" applyNumberFormat="1" applyFont="1" applyFill="1" applyBorder="1" applyAlignment="1"/>
    <xf numFmtId="217" fontId="5" fillId="0" borderId="87" xfId="0" applyNumberFormat="1" applyFont="1" applyFill="1" applyBorder="1" applyAlignment="1"/>
    <xf numFmtId="172" fontId="5" fillId="0" borderId="65" xfId="0" applyNumberFormat="1" applyFont="1" applyBorder="1" applyAlignment="1"/>
    <xf numFmtId="0" fontId="36" fillId="0" borderId="0" xfId="54" applyFont="1" applyFill="1" applyBorder="1" applyAlignment="1">
      <alignment horizontal="center"/>
    </xf>
    <xf numFmtId="14" fontId="17" fillId="0" borderId="0" xfId="54" applyNumberFormat="1" applyFont="1" applyFill="1" applyBorder="1" applyAlignment="1">
      <alignment horizontal="center"/>
    </xf>
    <xf numFmtId="170" fontId="16" fillId="35" borderId="12" xfId="0" applyNumberFormat="1" applyFont="1" applyFill="1" applyBorder="1" applyAlignment="1"/>
    <xf numFmtId="191" fontId="7" fillId="33" borderId="52" xfId="0" applyNumberFormat="1" applyFont="1" applyFill="1" applyBorder="1" applyAlignment="1"/>
    <xf numFmtId="197" fontId="10" fillId="0" borderId="17" xfId="0" applyNumberFormat="1" applyFont="1" applyBorder="1" applyAlignment="1"/>
    <xf numFmtId="197" fontId="10" fillId="0" borderId="36" xfId="0" applyNumberFormat="1" applyFont="1" applyBorder="1" applyAlignment="1"/>
    <xf numFmtId="0" fontId="36" fillId="0" borderId="0" xfId="0" applyFont="1" applyFill="1" applyBorder="1" applyAlignment="1">
      <alignment horizontal="center"/>
    </xf>
    <xf numFmtId="0" fontId="17" fillId="0" borderId="0" xfId="0" applyFont="1" applyFill="1" applyBorder="1" applyAlignment="1">
      <alignment horizontal="center"/>
    </xf>
    <xf numFmtId="0" fontId="0" fillId="0" borderId="0" xfId="0"/>
    <xf numFmtId="204" fontId="11" fillId="0" borderId="0" xfId="0" applyNumberFormat="1" applyFont="1" applyAlignment="1"/>
    <xf numFmtId="0" fontId="30" fillId="0" borderId="33" xfId="0" applyFont="1" applyFill="1" applyBorder="1" applyAlignment="1">
      <alignment horizontal="left"/>
    </xf>
    <xf numFmtId="0" fontId="30" fillId="0" borderId="32" xfId="0" applyFont="1" applyFill="1" applyBorder="1" applyAlignment="1">
      <alignment horizontal="left"/>
    </xf>
    <xf numFmtId="170" fontId="29" fillId="0" borderId="99" xfId="0" applyNumberFormat="1" applyFont="1" applyBorder="1" applyAlignment="1">
      <alignment horizontal="right"/>
    </xf>
    <xf numFmtId="170" fontId="29" fillId="0" borderId="100" xfId="0" applyNumberFormat="1" applyFont="1" applyBorder="1" applyAlignment="1">
      <alignment horizontal="right"/>
    </xf>
    <xf numFmtId="170" fontId="29" fillId="0" borderId="100" xfId="0" applyNumberFormat="1" applyFont="1" applyBorder="1" applyAlignment="1"/>
    <xf numFmtId="211" fontId="29" fillId="0" borderId="100" xfId="0" applyNumberFormat="1" applyFont="1" applyBorder="1" applyAlignment="1"/>
    <xf numFmtId="170" fontId="29" fillId="27" borderId="101" xfId="0" applyNumberFormat="1" applyFont="1" applyFill="1" applyBorder="1" applyAlignment="1">
      <alignment horizontal="right"/>
    </xf>
    <xf numFmtId="170" fontId="16" fillId="35" borderId="100" xfId="0" applyNumberFormat="1" applyFont="1" applyFill="1" applyBorder="1" applyAlignment="1"/>
    <xf numFmtId="166" fontId="5" fillId="0" borderId="66" xfId="0" applyNumberFormat="1" applyFont="1" applyFill="1" applyBorder="1" applyAlignment="1">
      <alignment horizontal="right"/>
    </xf>
    <xf numFmtId="166" fontId="5" fillId="0" borderId="48" xfId="0" applyNumberFormat="1" applyFont="1" applyFill="1" applyBorder="1" applyAlignment="1">
      <alignment horizontal="right"/>
    </xf>
    <xf numFmtId="166" fontId="5" fillId="0" borderId="58" xfId="0" applyNumberFormat="1" applyFont="1" applyFill="1" applyBorder="1" applyAlignment="1"/>
    <xf numFmtId="166" fontId="5" fillId="0" borderId="58" xfId="0" applyNumberFormat="1" applyFont="1" applyFill="1" applyBorder="1" applyAlignment="1">
      <alignment horizontal="right"/>
    </xf>
    <xf numFmtId="166" fontId="5" fillId="0" borderId="17" xfId="0" applyNumberFormat="1" applyFont="1" applyFill="1" applyBorder="1" applyAlignment="1">
      <alignment horizontal="right"/>
    </xf>
    <xf numFmtId="2" fontId="5" fillId="27" borderId="0" xfId="0" applyNumberFormat="1" applyFont="1" applyFill="1" applyBorder="1" applyAlignment="1">
      <alignment horizontal="center"/>
    </xf>
    <xf numFmtId="177" fontId="29" fillId="27" borderId="61" xfId="0" applyNumberFormat="1" applyFont="1" applyFill="1" applyBorder="1" applyAlignment="1">
      <alignment horizontal="right"/>
    </xf>
    <xf numFmtId="0" fontId="11" fillId="0" borderId="78" xfId="0" applyFont="1" applyBorder="1" applyAlignment="1"/>
    <xf numFmtId="169" fontId="12" fillId="0" borderId="0" xfId="54" applyNumberFormat="1" applyFont="1" applyAlignment="1"/>
    <xf numFmtId="0" fontId="16" fillId="0" borderId="13" xfId="0" applyFont="1" applyBorder="1" applyAlignment="1">
      <alignment horizontal="center"/>
    </xf>
    <xf numFmtId="0" fontId="16" fillId="0" borderId="62" xfId="0" applyFont="1" applyBorder="1" applyAlignment="1">
      <alignment horizontal="center"/>
    </xf>
    <xf numFmtId="1" fontId="0" fillId="0" borderId="0" xfId="0" applyNumberFormat="1" applyAlignment="1"/>
    <xf numFmtId="0" fontId="16" fillId="0" borderId="55" xfId="0" applyFont="1" applyFill="1" applyBorder="1" applyAlignment="1"/>
    <xf numFmtId="169" fontId="16" fillId="0" borderId="38" xfId="0" applyNumberFormat="1" applyFont="1" applyFill="1" applyBorder="1" applyAlignment="1"/>
    <xf numFmtId="0" fontId="16" fillId="0" borderId="56" xfId="0" applyFont="1" applyFill="1" applyBorder="1" applyAlignment="1"/>
    <xf numFmtId="169" fontId="16" fillId="0" borderId="40" xfId="0" applyNumberFormat="1" applyFont="1" applyFill="1" applyBorder="1" applyAlignment="1"/>
    <xf numFmtId="169" fontId="0" fillId="0" borderId="46" xfId="0" applyNumberFormat="1" applyFill="1" applyBorder="1"/>
    <xf numFmtId="1" fontId="48" fillId="0" borderId="20" xfId="0" applyNumberFormat="1" applyFont="1" applyFill="1" applyBorder="1" applyAlignment="1"/>
    <xf numFmtId="2" fontId="51" fillId="0" borderId="37" xfId="0" applyNumberFormat="1" applyFont="1" applyFill="1" applyBorder="1"/>
    <xf numFmtId="169" fontId="42" fillId="0" borderId="37" xfId="0" applyNumberFormat="1" applyFont="1" applyFill="1" applyBorder="1" applyAlignment="1"/>
    <xf numFmtId="169" fontId="0" fillId="0" borderId="56" xfId="0" applyNumberFormat="1" applyFill="1" applyBorder="1"/>
    <xf numFmtId="169" fontId="51" fillId="0" borderId="46" xfId="0" applyNumberFormat="1" applyFont="1" applyFill="1" applyBorder="1"/>
    <xf numFmtId="169" fontId="51" fillId="0" borderId="37" xfId="0" applyNumberFormat="1" applyFont="1" applyFill="1" applyBorder="1"/>
    <xf numFmtId="169" fontId="7" fillId="0" borderId="20" xfId="0" applyNumberFormat="1" applyFont="1" applyFill="1" applyBorder="1" applyAlignment="1"/>
    <xf numFmtId="169" fontId="51" fillId="0" borderId="56" xfId="0" applyNumberFormat="1" applyFont="1" applyFill="1" applyBorder="1"/>
    <xf numFmtId="0" fontId="29" fillId="0" borderId="78" xfId="0" applyFont="1" applyBorder="1" applyAlignment="1"/>
    <xf numFmtId="3" fontId="29" fillId="0" borderId="20" xfId="0" applyNumberFormat="1" applyFont="1" applyBorder="1" applyAlignment="1">
      <alignment horizontal="right"/>
    </xf>
    <xf numFmtId="2" fontId="29" fillId="0" borderId="20" xfId="0" applyNumberFormat="1" applyFont="1" applyBorder="1" applyAlignment="1"/>
    <xf numFmtId="0" fontId="29" fillId="0" borderId="20" xfId="0" applyFont="1" applyBorder="1" applyAlignment="1"/>
    <xf numFmtId="4" fontId="29" fillId="0" borderId="20" xfId="0" applyNumberFormat="1" applyFont="1" applyBorder="1" applyAlignment="1">
      <alignment horizontal="right"/>
    </xf>
    <xf numFmtId="208" fontId="29" fillId="0" borderId="20" xfId="0" applyNumberFormat="1" applyFont="1" applyBorder="1" applyAlignment="1">
      <alignment horizontal="right"/>
    </xf>
    <xf numFmtId="0" fontId="16" fillId="0" borderId="20" xfId="0" applyFont="1" applyBorder="1" applyAlignment="1"/>
    <xf numFmtId="175" fontId="29" fillId="0" borderId="20" xfId="0" applyNumberFormat="1" applyFont="1" applyBorder="1" applyAlignment="1"/>
    <xf numFmtId="3" fontId="16" fillId="0" borderId="20" xfId="0" applyNumberFormat="1" applyFont="1" applyBorder="1" applyAlignment="1">
      <alignment horizontal="right"/>
    </xf>
    <xf numFmtId="0" fontId="44" fillId="0" borderId="78" xfId="0" applyFont="1" applyBorder="1" applyAlignment="1"/>
    <xf numFmtId="0" fontId="44" fillId="0" borderId="20" xfId="0" applyFont="1" applyBorder="1" applyAlignment="1"/>
    <xf numFmtId="169" fontId="16" fillId="35" borderId="61" xfId="0" applyNumberFormat="1" applyFont="1" applyFill="1" applyBorder="1" applyAlignment="1"/>
    <xf numFmtId="3" fontId="29" fillId="0" borderId="78" xfId="0" applyNumberFormat="1" applyFont="1" applyBorder="1" applyAlignment="1">
      <alignment horizontal="right"/>
    </xf>
    <xf numFmtId="169" fontId="7" fillId="35" borderId="61" xfId="0" applyNumberFormat="1" applyFont="1" applyFill="1" applyBorder="1" applyAlignment="1"/>
    <xf numFmtId="231" fontId="29" fillId="0" borderId="56" xfId="0" applyNumberFormat="1" applyFont="1" applyBorder="1" applyAlignment="1"/>
    <xf numFmtId="172" fontId="7" fillId="0" borderId="57" xfId="0" applyNumberFormat="1" applyFont="1" applyFill="1" applyBorder="1" applyAlignment="1"/>
    <xf numFmtId="191" fontId="5" fillId="0" borderId="58" xfId="0" applyNumberFormat="1" applyFont="1" applyFill="1" applyBorder="1" applyAlignment="1"/>
    <xf numFmtId="224" fontId="5" fillId="0" borderId="17" xfId="0" applyNumberFormat="1" applyFont="1" applyBorder="1" applyAlignment="1"/>
    <xf numFmtId="224" fontId="5" fillId="27" borderId="17" xfId="0" applyNumberFormat="1" applyFont="1" applyFill="1" applyBorder="1" applyAlignment="1"/>
    <xf numFmtId="224" fontId="5" fillId="0" borderId="36" xfId="0" applyNumberFormat="1" applyFont="1" applyBorder="1" applyAlignment="1"/>
    <xf numFmtId="224" fontId="7" fillId="33" borderId="68" xfId="0" applyNumberFormat="1" applyFont="1" applyFill="1" applyBorder="1" applyAlignment="1"/>
    <xf numFmtId="197" fontId="10" fillId="0" borderId="70" xfId="0" applyNumberFormat="1" applyFont="1" applyBorder="1" applyAlignment="1"/>
    <xf numFmtId="197" fontId="10" fillId="0" borderId="74" xfId="0" applyNumberFormat="1" applyFont="1" applyBorder="1" applyAlignment="1"/>
    <xf numFmtId="217" fontId="7" fillId="27" borderId="17" xfId="0" applyNumberFormat="1" applyFont="1" applyFill="1" applyBorder="1" applyAlignment="1"/>
    <xf numFmtId="217" fontId="7" fillId="0" borderId="17" xfId="0" applyNumberFormat="1" applyFont="1" applyBorder="1" applyAlignment="1"/>
    <xf numFmtId="231" fontId="29" fillId="0" borderId="78" xfId="0" applyNumberFormat="1" applyFont="1" applyBorder="1" applyAlignment="1"/>
    <xf numFmtId="171" fontId="29" fillId="0" borderId="61" xfId="0" applyNumberFormat="1" applyFont="1" applyBorder="1" applyAlignment="1"/>
    <xf numFmtId="169" fontId="5" fillId="29" borderId="20" xfId="0" applyNumberFormat="1" applyFont="1" applyFill="1" applyBorder="1" applyAlignment="1"/>
    <xf numFmtId="197" fontId="16" fillId="29" borderId="66" xfId="41" applyNumberFormat="1" applyFont="1" applyFill="1" applyBorder="1" applyAlignment="1">
      <alignment vertical="center"/>
    </xf>
    <xf numFmtId="3" fontId="7" fillId="33" borderId="52" xfId="41" applyNumberFormat="1" applyFont="1" applyFill="1" applyBorder="1" applyAlignment="1"/>
    <xf numFmtId="3" fontId="16" fillId="0" borderId="18" xfId="41" applyNumberFormat="1" applyFont="1" applyFill="1" applyBorder="1" applyAlignment="1"/>
    <xf numFmtId="1" fontId="29" fillId="25" borderId="34" xfId="0" applyNumberFormat="1" applyFont="1" applyFill="1" applyBorder="1" applyAlignment="1"/>
    <xf numFmtId="1" fontId="5" fillId="25" borderId="34" xfId="0" applyNumberFormat="1" applyFont="1" applyFill="1" applyBorder="1" applyAlignment="1"/>
    <xf numFmtId="1" fontId="16" fillId="29" borderId="57" xfId="0" applyNumberFormat="1" applyFont="1" applyFill="1" applyBorder="1" applyAlignment="1"/>
    <xf numFmtId="1" fontId="29" fillId="25" borderId="67" xfId="0" applyNumberFormat="1" applyFont="1" applyFill="1" applyBorder="1" applyAlignment="1"/>
    <xf numFmtId="0" fontId="25" fillId="0" borderId="47" xfId="0" applyFont="1" applyBorder="1" applyAlignment="1">
      <alignment horizontal="center" vertical="center"/>
    </xf>
    <xf numFmtId="0" fontId="25" fillId="0" borderId="31" xfId="0" applyFont="1" applyBorder="1" applyAlignment="1">
      <alignment horizontal="center" vertical="center"/>
    </xf>
    <xf numFmtId="169" fontId="16" fillId="0" borderId="18" xfId="0" applyNumberFormat="1" applyFont="1" applyFill="1" applyBorder="1" applyAlignment="1">
      <alignment horizontal="center"/>
    </xf>
    <xf numFmtId="1" fontId="29" fillId="25" borderId="80" xfId="0" applyNumberFormat="1" applyFont="1" applyFill="1" applyBorder="1" applyAlignment="1"/>
    <xf numFmtId="1" fontId="5" fillId="25" borderId="80" xfId="0" applyNumberFormat="1" applyFont="1" applyFill="1" applyBorder="1" applyAlignment="1"/>
    <xf numFmtId="1" fontId="16" fillId="29" borderId="85" xfId="0" applyNumberFormat="1" applyFont="1" applyFill="1" applyBorder="1" applyAlignment="1"/>
    <xf numFmtId="1" fontId="29" fillId="25" borderId="87" xfId="0" applyNumberFormat="1" applyFont="1" applyFill="1" applyBorder="1" applyAlignment="1"/>
    <xf numFmtId="0" fontId="33" fillId="0" borderId="0" xfId="0" applyFont="1" applyFill="1" applyBorder="1" applyAlignment="1">
      <alignment horizontal="center"/>
    </xf>
    <xf numFmtId="0" fontId="0" fillId="0" borderId="0" xfId="0"/>
    <xf numFmtId="0" fontId="5" fillId="0" borderId="0" xfId="52" applyFont="1" applyFill="1" applyBorder="1" applyAlignment="1">
      <alignment horizontal="centerContinuous"/>
    </xf>
    <xf numFmtId="0" fontId="10" fillId="0" borderId="0" xfId="0" applyFont="1" applyFill="1" applyBorder="1" applyAlignment="1">
      <alignment horizontal="center" wrapText="1"/>
    </xf>
    <xf numFmtId="0" fontId="11" fillId="0" borderId="0" xfId="52" applyFont="1" applyBorder="1" applyAlignment="1">
      <alignment horizontal="center" vertical="center" wrapText="1"/>
    </xf>
    <xf numFmtId="196" fontId="11" fillId="30" borderId="0" xfId="52" applyNumberFormat="1" applyFont="1" applyFill="1" applyBorder="1" applyAlignment="1"/>
    <xf numFmtId="196" fontId="33" fillId="0" borderId="0" xfId="52" applyNumberFormat="1" applyFont="1" applyFill="1" applyBorder="1" applyAlignment="1"/>
    <xf numFmtId="196" fontId="11" fillId="0" borderId="0" xfId="52" applyNumberFormat="1" applyFont="1" applyFill="1" applyBorder="1" applyAlignment="1"/>
    <xf numFmtId="196" fontId="33" fillId="0" borderId="0" xfId="52" applyNumberFormat="1" applyFont="1" applyBorder="1" applyAlignment="1"/>
    <xf numFmtId="192" fontId="33" fillId="0" borderId="0" xfId="52" applyNumberFormat="1" applyFont="1" applyFill="1" applyBorder="1" applyAlignment="1"/>
    <xf numFmtId="192" fontId="11" fillId="0" borderId="0" xfId="52" applyNumberFormat="1" applyFont="1" applyFill="1" applyBorder="1" applyAlignment="1"/>
    <xf numFmtId="196" fontId="11" fillId="0" borderId="0" xfId="52" applyNumberFormat="1" applyFont="1" applyBorder="1" applyAlignment="1"/>
    <xf numFmtId="205" fontId="33" fillId="0" borderId="0" xfId="52" applyNumberFormat="1" applyFont="1" applyBorder="1" applyAlignment="1"/>
    <xf numFmtId="0" fontId="12" fillId="35" borderId="0" xfId="50" applyFont="1" applyFill="1" applyBorder="1" applyAlignment="1">
      <alignment horizontal="center" wrapText="1"/>
    </xf>
    <xf numFmtId="0" fontId="56" fillId="35" borderId="0" xfId="50" applyFont="1" applyFill="1" applyBorder="1" applyAlignment="1">
      <alignment horizontal="center" wrapText="1"/>
    </xf>
    <xf numFmtId="0" fontId="29" fillId="0" borderId="0" xfId="50" applyFont="1" applyFill="1" applyBorder="1" applyAlignment="1">
      <alignment horizontal="centerContinuous"/>
    </xf>
    <xf numFmtId="0" fontId="36" fillId="0" borderId="0"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36" fillId="0" borderId="0" xfId="54" applyFont="1" applyFill="1" applyBorder="1" applyAlignment="1">
      <alignment horizontal="center"/>
    </xf>
    <xf numFmtId="14" fontId="17" fillId="0" borderId="0" xfId="54" applyNumberFormat="1" applyFont="1" applyFill="1" applyBorder="1" applyAlignment="1">
      <alignment horizontal="center"/>
    </xf>
    <xf numFmtId="0" fontId="36" fillId="0" borderId="0" xfId="0" applyFont="1" applyFill="1" applyBorder="1" applyAlignment="1">
      <alignment horizontal="center"/>
    </xf>
    <xf numFmtId="0" fontId="17" fillId="0" borderId="0" xfId="0" applyFont="1" applyFill="1" applyBorder="1" applyAlignment="1">
      <alignment horizontal="center"/>
    </xf>
    <xf numFmtId="0" fontId="33" fillId="0" borderId="0" xfId="0" applyFont="1" applyFill="1" applyBorder="1" applyAlignment="1">
      <alignment horizontal="center"/>
    </xf>
    <xf numFmtId="0" fontId="10" fillId="0" borderId="0" xfId="0" applyFont="1" applyFill="1" applyBorder="1" applyAlignment="1">
      <alignment horizontal="center"/>
    </xf>
    <xf numFmtId="0" fontId="0" fillId="0" borderId="0" xfId="0"/>
    <xf numFmtId="0" fontId="16" fillId="0" borderId="0" xfId="54" applyFont="1" applyBorder="1" applyAlignment="1">
      <alignment horizontal="center"/>
    </xf>
    <xf numFmtId="3" fontId="29" fillId="0" borderId="0" xfId="54" applyNumberFormat="1" applyFont="1" applyBorder="1" applyAlignment="1">
      <alignment horizontal="right"/>
    </xf>
    <xf numFmtId="3" fontId="29" fillId="27" borderId="0" xfId="54" applyNumberFormat="1" applyFont="1" applyFill="1" applyBorder="1" applyAlignment="1">
      <alignment horizontal="right"/>
    </xf>
    <xf numFmtId="3" fontId="16" fillId="30" borderId="0" xfId="54" applyNumberFormat="1" applyFont="1" applyFill="1" applyBorder="1" applyAlignment="1">
      <alignment horizontal="right"/>
    </xf>
    <xf numFmtId="167" fontId="29" fillId="0" borderId="0" xfId="54" applyNumberFormat="1" applyFont="1" applyBorder="1" applyAlignment="1"/>
    <xf numFmtId="167" fontId="29" fillId="0" borderId="65" xfId="54" applyNumberFormat="1" applyFont="1" applyBorder="1" applyAlignment="1"/>
    <xf numFmtId="167" fontId="29" fillId="0" borderId="44" xfId="54" applyNumberFormat="1" applyFont="1" applyBorder="1" applyAlignment="1"/>
    <xf numFmtId="167" fontId="29" fillId="0" borderId="18" xfId="54" applyNumberFormat="1" applyFont="1" applyBorder="1" applyAlignment="1"/>
    <xf numFmtId="167" fontId="29" fillId="0" borderId="40" xfId="54" applyNumberFormat="1" applyFont="1" applyBorder="1" applyAlignment="1"/>
    <xf numFmtId="169" fontId="16" fillId="0" borderId="18" xfId="0" applyNumberFormat="1" applyFont="1" applyFill="1" applyBorder="1" applyAlignment="1">
      <alignment horizontal="right"/>
    </xf>
    <xf numFmtId="171" fontId="16" fillId="30" borderId="56" xfId="0" applyNumberFormat="1" applyFont="1" applyFill="1" applyBorder="1" applyAlignment="1">
      <alignment horizontal="right"/>
    </xf>
    <xf numFmtId="171" fontId="29" fillId="0" borderId="44" xfId="0" applyNumberFormat="1" applyFont="1" applyBorder="1" applyAlignment="1">
      <alignment horizontal="right"/>
    </xf>
    <xf numFmtId="171" fontId="29" fillId="0" borderId="39" xfId="0" applyNumberFormat="1" applyFont="1" applyBorder="1" applyAlignment="1">
      <alignment vertical="center"/>
    </xf>
    <xf numFmtId="171" fontId="29" fillId="0" borderId="42" xfId="0" applyNumberFormat="1" applyFont="1" applyBorder="1" applyAlignment="1">
      <alignment horizontal="right" vertical="center"/>
    </xf>
    <xf numFmtId="171" fontId="29" fillId="0" borderId="42" xfId="0" applyNumberFormat="1" applyFont="1" applyBorder="1" applyAlignment="1">
      <alignment horizontal="right"/>
    </xf>
    <xf numFmtId="171" fontId="42" fillId="24" borderId="39" xfId="0" applyNumberFormat="1" applyFont="1" applyFill="1" applyBorder="1" applyAlignment="1">
      <alignment horizontal="right"/>
    </xf>
    <xf numFmtId="171" fontId="16" fillId="30" borderId="18" xfId="0" applyNumberFormat="1" applyFont="1" applyFill="1" applyBorder="1" applyAlignment="1">
      <alignment horizontal="right"/>
    </xf>
    <xf numFmtId="171" fontId="29" fillId="0" borderId="39" xfId="0" applyNumberFormat="1" applyFont="1" applyBorder="1" applyAlignment="1">
      <alignment horizontal="right"/>
    </xf>
    <xf numFmtId="171" fontId="29" fillId="0" borderId="60" xfId="0" applyNumberFormat="1" applyFont="1" applyBorder="1" applyAlignment="1">
      <alignment horizontal="right" vertical="center"/>
    </xf>
    <xf numFmtId="166" fontId="29" fillId="0" borderId="65" xfId="0" applyNumberFormat="1" applyFont="1" applyBorder="1" applyAlignment="1"/>
    <xf numFmtId="166" fontId="29" fillId="0" borderId="40" xfId="0" applyNumberFormat="1" applyFont="1" applyBorder="1" applyAlignment="1"/>
    <xf numFmtId="0" fontId="16" fillId="0" borderId="56" xfId="0" applyFont="1" applyFill="1" applyBorder="1" applyAlignment="1">
      <alignment wrapText="1"/>
    </xf>
    <xf numFmtId="0" fontId="23" fillId="0" borderId="53" xfId="51" applyFont="1" applyFill="1" applyBorder="1" applyAlignment="1">
      <alignment horizontal="center"/>
    </xf>
    <xf numFmtId="0" fontId="98" fillId="0" borderId="3" xfId="51" applyFont="1" applyBorder="1" applyAlignment="1">
      <alignment horizontal="center"/>
    </xf>
    <xf numFmtId="0" fontId="0" fillId="0" borderId="0" xfId="0"/>
    <xf numFmtId="0" fontId="12" fillId="0" borderId="38" xfId="0" applyFont="1" applyBorder="1" applyAlignment="1"/>
    <xf numFmtId="0" fontId="0" fillId="0" borderId="38" xfId="0" applyBorder="1"/>
    <xf numFmtId="0" fontId="12" fillId="0" borderId="89" xfId="0" applyFont="1" applyBorder="1" applyAlignment="1"/>
    <xf numFmtId="0" fontId="11" fillId="0" borderId="42" xfId="0" applyFont="1" applyBorder="1" applyAlignment="1"/>
    <xf numFmtId="169" fontId="11" fillId="0" borderId="0" xfId="0" applyNumberFormat="1" applyFont="1" applyFill="1" applyAlignment="1"/>
    <xf numFmtId="177" fontId="98" fillId="40" borderId="78" xfId="51" applyNumberFormat="1" applyFont="1" applyFill="1" applyBorder="1" applyAlignment="1"/>
    <xf numFmtId="177" fontId="98" fillId="0" borderId="24" xfId="51" applyNumberFormat="1" applyFont="1" applyFill="1" applyBorder="1" applyAlignment="1"/>
    <xf numFmtId="177" fontId="57" fillId="0" borderId="24" xfId="51" applyNumberFormat="1" applyFont="1" applyBorder="1" applyAlignment="1"/>
    <xf numFmtId="177" fontId="98" fillId="0" borderId="28" xfId="51" applyNumberFormat="1" applyFont="1" applyBorder="1" applyAlignment="1"/>
    <xf numFmtId="177" fontId="98" fillId="40" borderId="24" xfId="51" applyNumberFormat="1" applyFont="1" applyFill="1" applyBorder="1" applyAlignment="1"/>
    <xf numFmtId="177" fontId="57" fillId="0" borderId="20" xfId="51" applyNumberFormat="1" applyFont="1" applyBorder="1" applyAlignment="1"/>
    <xf numFmtId="177" fontId="57" fillId="0" borderId="24" xfId="51" applyNumberFormat="1" applyFont="1" applyBorder="1" applyAlignment="1">
      <alignment vertical="top"/>
    </xf>
    <xf numFmtId="177" fontId="57" fillId="0" borderId="61" xfId="51" applyNumberFormat="1" applyFont="1" applyBorder="1" applyAlignment="1"/>
    <xf numFmtId="197" fontId="16" fillId="29" borderId="56" xfId="41" applyNumberFormat="1" applyFont="1" applyFill="1" applyBorder="1" applyAlignment="1">
      <alignment vertical="center"/>
    </xf>
    <xf numFmtId="169" fontId="5" fillId="29" borderId="18" xfId="0" applyNumberFormat="1" applyFont="1" applyFill="1" applyBorder="1" applyAlignment="1"/>
    <xf numFmtId="171" fontId="29" fillId="0" borderId="56" xfId="0" applyNumberFormat="1" applyFont="1" applyBorder="1" applyAlignment="1">
      <alignment horizontal="right"/>
    </xf>
    <xf numFmtId="171" fontId="29" fillId="0" borderId="40" xfId="0" applyNumberFormat="1" applyFont="1" applyBorder="1" applyAlignment="1">
      <alignment horizontal="right"/>
    </xf>
    <xf numFmtId="174" fontId="0" fillId="0" borderId="0" xfId="0" applyNumberFormat="1" applyAlignment="1"/>
    <xf numFmtId="178" fontId="7" fillId="31" borderId="68" xfId="0" applyNumberFormat="1" applyFont="1" applyFill="1" applyBorder="1" applyAlignment="1">
      <alignment horizontal="right"/>
    </xf>
    <xf numFmtId="0" fontId="22" fillId="30" borderId="0" xfId="52" applyFont="1" applyFill="1" applyBorder="1" applyAlignment="1">
      <alignment horizontal="center"/>
    </xf>
    <xf numFmtId="0" fontId="11" fillId="0" borderId="0" xfId="52" applyFont="1" applyBorder="1" applyAlignment="1">
      <alignment horizontal="center"/>
    </xf>
    <xf numFmtId="0" fontId="0" fillId="0" borderId="0" xfId="0"/>
    <xf numFmtId="171" fontId="16" fillId="30" borderId="61" xfId="41" applyNumberFormat="1" applyFont="1" applyFill="1" applyBorder="1" applyAlignment="1">
      <alignment horizontal="right"/>
    </xf>
    <xf numFmtId="171" fontId="16" fillId="30" borderId="40" xfId="41" applyNumberFormat="1" applyFont="1" applyFill="1" applyBorder="1" applyAlignment="1">
      <alignment horizontal="right"/>
    </xf>
    <xf numFmtId="0" fontId="0" fillId="0" borderId="0" xfId="0"/>
    <xf numFmtId="172" fontId="7" fillId="0" borderId="0" xfId="0" applyNumberFormat="1" applyFont="1" applyBorder="1" applyAlignment="1">
      <alignment horizontal="center"/>
    </xf>
    <xf numFmtId="178" fontId="29" fillId="0" borderId="26" xfId="0" applyNumberFormat="1" applyFont="1" applyBorder="1" applyAlignment="1">
      <alignment horizontal="right"/>
    </xf>
    <xf numFmtId="178" fontId="29" fillId="0" borderId="45" xfId="0" applyNumberFormat="1" applyFont="1" applyBorder="1" applyAlignment="1">
      <alignment horizontal="right"/>
    </xf>
    <xf numFmtId="178" fontId="29" fillId="0" borderId="47" xfId="0" applyNumberFormat="1" applyFont="1" applyBorder="1" applyAlignment="1">
      <alignment horizontal="right"/>
    </xf>
    <xf numFmtId="178" fontId="29" fillId="0" borderId="65" xfId="0" applyNumberFormat="1" applyFont="1" applyBorder="1" applyAlignment="1">
      <alignment horizontal="right"/>
    </xf>
    <xf numFmtId="0" fontId="0" fillId="0" borderId="0" xfId="0"/>
    <xf numFmtId="0" fontId="7" fillId="0" borderId="77" xfId="0" applyFont="1" applyFill="1" applyBorder="1" applyAlignment="1">
      <alignment horizontal="center"/>
    </xf>
    <xf numFmtId="0" fontId="7" fillId="25" borderId="68" xfId="0" applyFont="1" applyFill="1" applyBorder="1" applyAlignment="1">
      <alignment horizontal="center"/>
    </xf>
    <xf numFmtId="0" fontId="0" fillId="0" borderId="37" xfId="0" applyBorder="1"/>
    <xf numFmtId="169" fontId="16" fillId="0" borderId="37" xfId="0" applyNumberFormat="1" applyFont="1" applyFill="1" applyBorder="1" applyAlignment="1"/>
    <xf numFmtId="3" fontId="16" fillId="0" borderId="20" xfId="41" applyNumberFormat="1" applyFont="1" applyFill="1" applyBorder="1" applyAlignment="1"/>
    <xf numFmtId="0" fontId="12" fillId="0" borderId="37" xfId="0" applyFont="1" applyBorder="1" applyAlignment="1"/>
    <xf numFmtId="2" fontId="16" fillId="0" borderId="37" xfId="0" applyNumberFormat="1" applyFont="1" applyFill="1" applyBorder="1" applyAlignment="1"/>
    <xf numFmtId="169" fontId="29" fillId="0" borderId="37" xfId="0" applyNumberFormat="1" applyFont="1" applyFill="1" applyBorder="1" applyAlignment="1"/>
    <xf numFmtId="169" fontId="7" fillId="0" borderId="37" xfId="0" applyNumberFormat="1" applyFont="1" applyFill="1" applyBorder="1" applyAlignment="1"/>
    <xf numFmtId="169" fontId="16" fillId="0" borderId="20" xfId="0" applyNumberFormat="1" applyFont="1" applyFill="1" applyBorder="1" applyAlignment="1">
      <alignment horizontal="center"/>
    </xf>
    <xf numFmtId="169" fontId="16" fillId="0" borderId="37" xfId="0" applyNumberFormat="1" applyFont="1" applyFill="1" applyBorder="1" applyAlignment="1">
      <alignment horizontal="center"/>
    </xf>
    <xf numFmtId="169" fontId="42" fillId="0" borderId="38" xfId="0" applyNumberFormat="1" applyFont="1" applyFill="1" applyBorder="1" applyAlignment="1"/>
    <xf numFmtId="0" fontId="12" fillId="0" borderId="18" xfId="0" applyFont="1" applyBorder="1" applyAlignment="1"/>
    <xf numFmtId="169" fontId="16" fillId="0" borderId="55" xfId="0" applyNumberFormat="1" applyFont="1" applyFill="1" applyBorder="1" applyAlignment="1"/>
    <xf numFmtId="169" fontId="16" fillId="0" borderId="20" xfId="0" applyNumberFormat="1" applyFont="1" applyFill="1" applyBorder="1" applyAlignment="1">
      <alignment horizontal="right"/>
    </xf>
    <xf numFmtId="169" fontId="16" fillId="0" borderId="56" xfId="0" applyNumberFormat="1" applyFont="1" applyFill="1" applyBorder="1" applyAlignment="1"/>
    <xf numFmtId="0" fontId="52" fillId="0" borderId="0" xfId="0" applyFont="1" applyAlignment="1">
      <alignment horizontal="center" vertical="center"/>
    </xf>
    <xf numFmtId="0" fontId="0" fillId="0" borderId="0" xfId="0"/>
    <xf numFmtId="3" fontId="16" fillId="0" borderId="57" xfId="0" applyNumberFormat="1" applyFont="1" applyFill="1" applyBorder="1" applyAlignment="1"/>
    <xf numFmtId="170" fontId="5" fillId="0" borderId="20" xfId="0" applyNumberFormat="1" applyFont="1" applyBorder="1" applyAlignment="1">
      <alignment horizontal="right"/>
    </xf>
    <xf numFmtId="170" fontId="5" fillId="35" borderId="20" xfId="0" applyNumberFormat="1" applyFont="1" applyFill="1" applyBorder="1" applyAlignment="1"/>
    <xf numFmtId="170" fontId="5" fillId="35" borderId="61" xfId="0" applyNumberFormat="1" applyFont="1" applyFill="1" applyBorder="1" applyAlignment="1"/>
    <xf numFmtId="170" fontId="29" fillId="0" borderId="78" xfId="0" applyNumberFormat="1" applyFont="1" applyBorder="1" applyAlignment="1"/>
    <xf numFmtId="170" fontId="5" fillId="35" borderId="28" xfId="0" applyNumberFormat="1" applyFont="1" applyFill="1" applyBorder="1" applyAlignment="1"/>
    <xf numFmtId="169" fontId="5" fillId="27" borderId="20" xfId="0" applyNumberFormat="1" applyFont="1" applyFill="1" applyBorder="1" applyAlignment="1"/>
    <xf numFmtId="169" fontId="5" fillId="27" borderId="61" xfId="0" applyNumberFormat="1" applyFont="1" applyFill="1" applyBorder="1" applyAlignment="1"/>
    <xf numFmtId="170" fontId="7" fillId="0" borderId="20" xfId="0" applyNumberFormat="1" applyFont="1" applyFill="1" applyBorder="1" applyAlignment="1"/>
    <xf numFmtId="172" fontId="7" fillId="37" borderId="78" xfId="0" applyNumberFormat="1" applyFont="1" applyFill="1" applyBorder="1" applyAlignment="1"/>
    <xf numFmtId="172" fontId="5" fillId="0" borderId="20" xfId="0" applyNumberFormat="1" applyFont="1" applyBorder="1" applyAlignment="1"/>
    <xf numFmtId="191" fontId="5" fillId="0" borderId="61" xfId="0" applyNumberFormat="1" applyFont="1" applyBorder="1" applyAlignment="1"/>
    <xf numFmtId="172" fontId="7" fillId="33" borderId="62" xfId="0" applyNumberFormat="1" applyFont="1" applyFill="1" applyBorder="1" applyAlignment="1"/>
    <xf numFmtId="172" fontId="7" fillId="37" borderId="59" xfId="0" applyNumberFormat="1" applyFont="1" applyFill="1" applyBorder="1" applyAlignment="1"/>
    <xf numFmtId="172" fontId="5" fillId="0" borderId="88" xfId="0" applyNumberFormat="1" applyFont="1" applyBorder="1" applyAlignment="1"/>
    <xf numFmtId="172" fontId="5" fillId="0" borderId="89" xfId="0" applyNumberFormat="1" applyFont="1" applyBorder="1" applyAlignment="1"/>
    <xf numFmtId="172" fontId="5" fillId="0" borderId="61" xfId="0" applyNumberFormat="1" applyFont="1" applyBorder="1" applyAlignment="1"/>
    <xf numFmtId="2" fontId="16" fillId="35" borderId="58" xfId="0" applyNumberFormat="1" applyFont="1" applyFill="1" applyBorder="1" applyAlignment="1"/>
    <xf numFmtId="0" fontId="16" fillId="0" borderId="19" xfId="50" applyFont="1" applyBorder="1" applyAlignment="1"/>
    <xf numFmtId="0" fontId="36" fillId="0" borderId="33" xfId="50" applyFont="1" applyFill="1" applyBorder="1" applyAlignment="1">
      <alignment horizontal="left"/>
    </xf>
    <xf numFmtId="0" fontId="10" fillId="0" borderId="33" xfId="50" applyFont="1" applyFill="1" applyBorder="1" applyAlignment="1">
      <alignment horizontal="left"/>
    </xf>
    <xf numFmtId="0" fontId="136" fillId="0" borderId="0" xfId="0" applyFont="1" applyFill="1" applyBorder="1" applyAlignment="1">
      <alignment horizontal="left" vertical="center"/>
    </xf>
    <xf numFmtId="212" fontId="8" fillId="0" borderId="32" xfId="0" applyNumberFormat="1" applyFont="1" applyFill="1" applyBorder="1" applyAlignment="1"/>
    <xf numFmtId="166" fontId="7" fillId="0" borderId="36" xfId="0" applyNumberFormat="1" applyFont="1" applyFill="1" applyBorder="1" applyAlignment="1"/>
    <xf numFmtId="166" fontId="7" fillId="0" borderId="40" xfId="0" applyNumberFormat="1" applyFont="1" applyFill="1" applyBorder="1" applyAlignment="1"/>
    <xf numFmtId="166" fontId="7" fillId="0" borderId="0" xfId="0" applyNumberFormat="1" applyFont="1" applyFill="1" applyBorder="1" applyAlignment="1"/>
    <xf numFmtId="0" fontId="135" fillId="0" borderId="59" xfId="0" applyFont="1" applyFill="1" applyBorder="1" applyAlignment="1">
      <alignment horizontal="left" vertical="center"/>
    </xf>
    <xf numFmtId="0" fontId="135" fillId="0" borderId="88" xfId="0" applyFont="1" applyFill="1" applyBorder="1" applyAlignment="1">
      <alignment horizontal="left" vertical="center"/>
    </xf>
    <xf numFmtId="0" fontId="136" fillId="0" borderId="89" xfId="0" applyFont="1" applyFill="1" applyBorder="1" applyAlignment="1">
      <alignment horizontal="left" vertical="center"/>
    </xf>
    <xf numFmtId="0" fontId="135" fillId="0" borderId="55" xfId="0" applyFont="1" applyFill="1" applyBorder="1" applyAlignment="1">
      <alignment horizontal="left" vertical="center"/>
    </xf>
    <xf numFmtId="0" fontId="135" fillId="0" borderId="37" xfId="0" applyFont="1" applyFill="1" applyBorder="1" applyAlignment="1">
      <alignment horizontal="left" vertical="center"/>
    </xf>
    <xf numFmtId="166" fontId="5" fillId="0" borderId="48" xfId="0" applyNumberFormat="1" applyFont="1" applyFill="1" applyBorder="1" applyAlignment="1"/>
    <xf numFmtId="166" fontId="5" fillId="0" borderId="56" xfId="0" applyNumberFormat="1" applyFont="1" applyFill="1" applyBorder="1" applyAlignment="1"/>
    <xf numFmtId="0" fontId="33" fillId="0" borderId="0" xfId="0" applyFont="1" applyAlignment="1"/>
    <xf numFmtId="166" fontId="7" fillId="0" borderId="67" xfId="0" applyNumberFormat="1" applyFont="1" applyFill="1" applyBorder="1" applyAlignment="1"/>
    <xf numFmtId="0" fontId="135" fillId="0" borderId="102" xfId="0" applyFont="1" applyFill="1" applyBorder="1" applyAlignment="1">
      <alignment horizontal="left" vertical="center"/>
    </xf>
    <xf numFmtId="0" fontId="135" fillId="0" borderId="103" xfId="0" applyFont="1" applyFill="1" applyBorder="1" applyAlignment="1">
      <alignment horizontal="left" vertical="center"/>
    </xf>
    <xf numFmtId="0" fontId="136" fillId="0" borderId="104" xfId="0" applyFont="1" applyFill="1" applyBorder="1" applyAlignment="1">
      <alignment horizontal="left" vertical="center"/>
    </xf>
    <xf numFmtId="0" fontId="136" fillId="0" borderId="38" xfId="0" applyFont="1" applyFill="1" applyBorder="1" applyAlignment="1">
      <alignment horizontal="left" vertical="center"/>
    </xf>
    <xf numFmtId="212" fontId="8" fillId="0" borderId="0" xfId="0" applyNumberFormat="1" applyFont="1" applyFill="1" applyBorder="1" applyAlignment="1"/>
    <xf numFmtId="166" fontId="5" fillId="0" borderId="66" xfId="0" applyNumberFormat="1" applyFont="1" applyFill="1" applyBorder="1" applyAlignment="1"/>
    <xf numFmtId="0" fontId="52" fillId="0" borderId="0" xfId="0" applyFont="1" applyBorder="1" applyAlignment="1">
      <alignment horizontal="centerContinuous"/>
    </xf>
    <xf numFmtId="0" fontId="12" fillId="0" borderId="49" xfId="0" applyFont="1" applyBorder="1" applyAlignment="1"/>
    <xf numFmtId="0" fontId="12" fillId="35" borderId="41" xfId="0" applyFont="1" applyFill="1" applyBorder="1" applyAlignment="1">
      <alignment horizontal="left"/>
    </xf>
    <xf numFmtId="0" fontId="12" fillId="35" borderId="33" xfId="0" applyFont="1" applyFill="1" applyBorder="1" applyAlignment="1">
      <alignment horizontal="left"/>
    </xf>
    <xf numFmtId="0" fontId="12" fillId="35" borderId="50" xfId="0" applyFont="1" applyFill="1" applyBorder="1" applyAlignment="1">
      <alignment horizontal="left"/>
    </xf>
    <xf numFmtId="0" fontId="22" fillId="0" borderId="0" xfId="0" applyFont="1" applyFill="1" applyBorder="1" applyAlignment="1"/>
    <xf numFmtId="0" fontId="22" fillId="0" borderId="49" xfId="0" applyFont="1" applyFill="1" applyBorder="1" applyAlignment="1"/>
    <xf numFmtId="3" fontId="29" fillId="0" borderId="40" xfId="0" applyNumberFormat="1" applyFont="1" applyBorder="1" applyAlignment="1">
      <alignment horizontal="center"/>
    </xf>
    <xf numFmtId="190" fontId="29" fillId="0" borderId="55" xfId="0" applyNumberFormat="1" applyFont="1" applyBorder="1" applyAlignment="1"/>
    <xf numFmtId="190" fontId="29" fillId="0" borderId="56" xfId="0" applyNumberFormat="1" applyFont="1" applyBorder="1" applyAlignment="1"/>
    <xf numFmtId="190" fontId="29" fillId="0" borderId="18" xfId="0" applyNumberFormat="1" applyFont="1" applyBorder="1" applyAlignment="1"/>
    <xf numFmtId="190" fontId="29" fillId="0" borderId="42" xfId="0" applyNumberFormat="1" applyFont="1" applyBorder="1" applyAlignment="1">
      <alignment horizontal="right"/>
    </xf>
    <xf numFmtId="190" fontId="29" fillId="0" borderId="18" xfId="0" applyNumberFormat="1" applyFont="1" applyBorder="1" applyAlignment="1">
      <alignment horizontal="right"/>
    </xf>
    <xf numFmtId="190" fontId="29" fillId="0" borderId="40" xfId="0" applyNumberFormat="1" applyFont="1" applyBorder="1" applyAlignment="1"/>
    <xf numFmtId="190" fontId="16" fillId="36" borderId="12" xfId="0" applyNumberFormat="1" applyFont="1" applyFill="1" applyBorder="1" applyAlignment="1"/>
    <xf numFmtId="190" fontId="29" fillId="0" borderId="44" xfId="0" applyNumberFormat="1" applyFont="1" applyBorder="1" applyAlignment="1">
      <alignment horizontal="right"/>
    </xf>
    <xf numFmtId="173" fontId="16" fillId="25" borderId="12" xfId="0" applyNumberFormat="1" applyFont="1" applyFill="1" applyBorder="1" applyAlignment="1"/>
    <xf numFmtId="173" fontId="16" fillId="35" borderId="12" xfId="0" applyNumberFormat="1" applyFont="1" applyFill="1" applyBorder="1" applyAlignment="1"/>
    <xf numFmtId="197" fontId="29" fillId="25" borderId="52" xfId="0" applyNumberFormat="1" applyFont="1" applyFill="1" applyBorder="1" applyAlignment="1">
      <alignment vertical="center"/>
    </xf>
    <xf numFmtId="3" fontId="29" fillId="0" borderId="58" xfId="0" applyNumberFormat="1" applyFont="1" applyFill="1" applyBorder="1" applyAlignment="1">
      <alignment horizontal="right"/>
    </xf>
    <xf numFmtId="3" fontId="29" fillId="0" borderId="17" xfId="0" applyNumberFormat="1" applyFont="1" applyFill="1" applyBorder="1" applyAlignment="1">
      <alignment horizontal="right"/>
    </xf>
    <xf numFmtId="3" fontId="29" fillId="0" borderId="20" xfId="0" applyNumberFormat="1" applyFont="1" applyFill="1" applyBorder="1" applyAlignment="1">
      <alignment horizontal="right"/>
    </xf>
    <xf numFmtId="3" fontId="29" fillId="0" borderId="18" xfId="0" applyNumberFormat="1" applyFont="1" applyFill="1" applyBorder="1" applyAlignment="1">
      <alignment horizontal="right"/>
    </xf>
    <xf numFmtId="0" fontId="29" fillId="0" borderId="35" xfId="0" applyFont="1" applyFill="1" applyBorder="1" applyAlignment="1"/>
    <xf numFmtId="0" fontId="7" fillId="0" borderId="14" xfId="0" applyFont="1" applyBorder="1" applyAlignment="1">
      <alignment horizontal="center" vertical="center"/>
    </xf>
    <xf numFmtId="0" fontId="0" fillId="0" borderId="0" xfId="0"/>
    <xf numFmtId="0" fontId="29" fillId="52" borderId="21" xfId="0" applyFont="1" applyFill="1" applyBorder="1" applyAlignment="1"/>
    <xf numFmtId="167" fontId="29" fillId="52" borderId="23" xfId="0" applyNumberFormat="1" applyFont="1" applyFill="1" applyBorder="1" applyAlignment="1"/>
    <xf numFmtId="167" fontId="29" fillId="52" borderId="17" xfId="0" applyNumberFormat="1" applyFont="1" applyFill="1" applyBorder="1" applyAlignment="1"/>
    <xf numFmtId="167" fontId="29" fillId="52" borderId="20" xfId="0" applyNumberFormat="1" applyFont="1" applyFill="1" applyBorder="1" applyAlignment="1"/>
    <xf numFmtId="167" fontId="29" fillId="52" borderId="18" xfId="0" applyNumberFormat="1" applyFont="1" applyFill="1" applyBorder="1" applyAlignment="1"/>
    <xf numFmtId="0" fontId="0" fillId="52" borderId="0" xfId="0" applyFill="1" applyAlignment="1"/>
    <xf numFmtId="171" fontId="29" fillId="0" borderId="40" xfId="0" applyNumberFormat="1" applyFont="1" applyBorder="1" applyAlignment="1"/>
    <xf numFmtId="0" fontId="12" fillId="51" borderId="0" xfId="54" applyFont="1" applyFill="1" applyAlignment="1"/>
    <xf numFmtId="0" fontId="0" fillId="51" borderId="90" xfId="0" applyFill="1" applyBorder="1"/>
    <xf numFmtId="2" fontId="0" fillId="51" borderId="90" xfId="0" applyNumberFormat="1" applyFill="1" applyBorder="1" applyAlignment="1">
      <alignment horizontal="center"/>
    </xf>
    <xf numFmtId="2" fontId="0" fillId="51" borderId="0" xfId="0" applyNumberFormat="1" applyFill="1" applyBorder="1" applyAlignment="1">
      <alignment horizontal="center"/>
    </xf>
    <xf numFmtId="0" fontId="0" fillId="51" borderId="0" xfId="0" applyFill="1"/>
    <xf numFmtId="2" fontId="0" fillId="51" borderId="0" xfId="0" applyNumberFormat="1" applyFill="1"/>
    <xf numFmtId="2" fontId="30" fillId="51" borderId="90" xfId="0" applyNumberFormat="1" applyFont="1" applyFill="1" applyBorder="1" applyAlignment="1">
      <alignment horizontal="center"/>
    </xf>
    <xf numFmtId="2" fontId="30" fillId="51" borderId="0" xfId="0" applyNumberFormat="1" applyFont="1" applyFill="1" applyBorder="1" applyAlignment="1">
      <alignment horizontal="center"/>
    </xf>
    <xf numFmtId="0" fontId="0" fillId="51" borderId="91" xfId="0" applyFill="1" applyBorder="1"/>
    <xf numFmtId="2" fontId="30" fillId="51" borderId="91" xfId="0" applyNumberFormat="1" applyFont="1" applyFill="1" applyBorder="1" applyAlignment="1">
      <alignment horizontal="center"/>
    </xf>
    <xf numFmtId="0" fontId="5" fillId="51" borderId="0" xfId="52" applyFont="1" applyFill="1" applyBorder="1" applyAlignment="1">
      <alignment horizontal="centerContinuous"/>
    </xf>
    <xf numFmtId="0" fontId="33" fillId="51" borderId="0" xfId="0" applyFont="1" applyFill="1" applyBorder="1" applyAlignment="1">
      <alignment horizontal="center"/>
    </xf>
    <xf numFmtId="0" fontId="10" fillId="51" borderId="0" xfId="0" applyFont="1" applyFill="1" applyBorder="1" applyAlignment="1">
      <alignment horizontal="center" wrapText="1"/>
    </xf>
    <xf numFmtId="0" fontId="11" fillId="51" borderId="0" xfId="52" applyFont="1" applyFill="1" applyBorder="1" applyAlignment="1">
      <alignment horizontal="center" vertical="center" wrapText="1"/>
    </xf>
    <xf numFmtId="0" fontId="0" fillId="51" borderId="0" xfId="0" applyFill="1" applyBorder="1" applyAlignment="1">
      <alignment horizontal="center"/>
    </xf>
    <xf numFmtId="1" fontId="124" fillId="51" borderId="0" xfId="0" applyNumberFormat="1" applyFont="1" applyFill="1" applyBorder="1" applyAlignment="1">
      <alignment horizontal="center"/>
    </xf>
    <xf numFmtId="0" fontId="11" fillId="51" borderId="58" xfId="52" applyFont="1" applyFill="1" applyBorder="1" applyAlignment="1"/>
    <xf numFmtId="171" fontId="33" fillId="51" borderId="17" xfId="52" applyNumberFormat="1" applyFont="1" applyFill="1" applyBorder="1" applyAlignment="1"/>
    <xf numFmtId="196" fontId="33" fillId="51" borderId="16" xfId="52" applyNumberFormat="1" applyFont="1" applyFill="1" applyBorder="1" applyAlignment="1"/>
    <xf numFmtId="171" fontId="33" fillId="51" borderId="16" xfId="52" applyNumberFormat="1" applyFont="1" applyFill="1" applyBorder="1" applyAlignment="1"/>
    <xf numFmtId="196" fontId="33" fillId="51" borderId="18" xfId="52" applyNumberFormat="1" applyFont="1" applyFill="1" applyBorder="1" applyAlignment="1"/>
    <xf numFmtId="196" fontId="33" fillId="51" borderId="0" xfId="52" applyNumberFormat="1" applyFont="1" applyFill="1" applyBorder="1" applyAlignment="1"/>
    <xf numFmtId="169" fontId="0" fillId="51" borderId="0" xfId="0" applyNumberFormat="1" applyFill="1"/>
    <xf numFmtId="0" fontId="33" fillId="51" borderId="0" xfId="52" applyFont="1" applyFill="1" applyAlignment="1"/>
    <xf numFmtId="196" fontId="11" fillId="51" borderId="17" xfId="52" applyNumberFormat="1" applyFont="1" applyFill="1" applyBorder="1" applyAlignment="1"/>
    <xf numFmtId="196" fontId="11" fillId="51" borderId="16" xfId="52" applyNumberFormat="1" applyFont="1" applyFill="1" applyBorder="1" applyAlignment="1"/>
    <xf numFmtId="196" fontId="11" fillId="51" borderId="18" xfId="52" applyNumberFormat="1" applyFont="1" applyFill="1" applyBorder="1" applyAlignment="1"/>
    <xf numFmtId="196" fontId="11" fillId="51" borderId="0" xfId="52" applyNumberFormat="1" applyFont="1" applyFill="1" applyBorder="1" applyAlignment="1"/>
    <xf numFmtId="0" fontId="11" fillId="51" borderId="0" xfId="52" applyFont="1" applyFill="1" applyAlignment="1"/>
    <xf numFmtId="0" fontId="33" fillId="51" borderId="58" xfId="52" applyFont="1" applyFill="1" applyBorder="1" applyAlignment="1"/>
    <xf numFmtId="196" fontId="33" fillId="51" borderId="17" xfId="52" applyNumberFormat="1" applyFont="1" applyFill="1" applyBorder="1" applyAlignment="1"/>
    <xf numFmtId="205" fontId="33" fillId="51" borderId="18" xfId="52" applyNumberFormat="1" applyFont="1" applyFill="1" applyBorder="1" applyAlignment="1"/>
    <xf numFmtId="205" fontId="33" fillId="51" borderId="0" xfId="52" applyNumberFormat="1" applyFont="1" applyFill="1" applyBorder="1" applyAlignment="1"/>
    <xf numFmtId="196" fontId="0" fillId="51" borderId="0" xfId="0" applyNumberFormat="1" applyFill="1"/>
    <xf numFmtId="196" fontId="11" fillId="51" borderId="33" xfId="52" applyNumberFormat="1" applyFont="1" applyFill="1" applyBorder="1" applyAlignment="1"/>
    <xf numFmtId="0" fontId="51" fillId="51" borderId="34" xfId="0" applyFont="1" applyFill="1" applyBorder="1"/>
    <xf numFmtId="0" fontId="42" fillId="51" borderId="88" xfId="0" applyFont="1" applyFill="1" applyBorder="1" applyAlignment="1">
      <alignment horizontal="center"/>
    </xf>
    <xf numFmtId="0" fontId="51" fillId="51" borderId="70" xfId="0" applyFont="1" applyFill="1" applyBorder="1" applyAlignment="1">
      <alignment horizontal="center"/>
    </xf>
    <xf numFmtId="169" fontId="7" fillId="51" borderId="17" xfId="0" applyNumberFormat="1" applyFont="1" applyFill="1" applyBorder="1" applyAlignment="1"/>
    <xf numFmtId="169" fontId="7" fillId="51" borderId="18" xfId="0" applyNumberFormat="1" applyFont="1" applyFill="1" applyBorder="1" applyAlignment="1"/>
    <xf numFmtId="0" fontId="81" fillId="51" borderId="0" xfId="0" applyFont="1" applyFill="1" applyAlignment="1"/>
    <xf numFmtId="2" fontId="81" fillId="51" borderId="0" xfId="0" applyNumberFormat="1" applyFont="1" applyFill="1" applyAlignment="1"/>
    <xf numFmtId="0" fontId="7" fillId="51" borderId="34" xfId="0" applyFont="1" applyFill="1" applyBorder="1" applyAlignment="1"/>
    <xf numFmtId="0" fontId="7" fillId="51" borderId="88" xfId="0" applyFont="1" applyFill="1" applyBorder="1" applyAlignment="1">
      <alignment horizontal="center"/>
    </xf>
    <xf numFmtId="0" fontId="7" fillId="51" borderId="70" xfId="0" applyFont="1" applyFill="1" applyBorder="1" applyAlignment="1">
      <alignment horizontal="center"/>
    </xf>
    <xf numFmtId="0" fontId="11" fillId="51" borderId="0" xfId="0" applyFont="1" applyFill="1" applyAlignment="1"/>
    <xf numFmtId="0" fontId="7" fillId="51" borderId="21" xfId="0" applyFont="1" applyFill="1" applyBorder="1" applyAlignment="1"/>
    <xf numFmtId="0" fontId="7" fillId="51" borderId="94" xfId="0" applyFont="1" applyFill="1" applyBorder="1" applyAlignment="1">
      <alignment horizontal="center"/>
    </xf>
    <xf numFmtId="169" fontId="7" fillId="51" borderId="23" xfId="0" applyNumberFormat="1" applyFont="1" applyFill="1" applyBorder="1" applyAlignment="1"/>
    <xf numFmtId="169" fontId="7" fillId="51" borderId="36" xfId="0" applyNumberFormat="1" applyFont="1" applyFill="1" applyBorder="1" applyAlignment="1"/>
    <xf numFmtId="169" fontId="7" fillId="51" borderId="40" xfId="0" applyNumberFormat="1" applyFont="1" applyFill="1" applyBorder="1" applyAlignment="1"/>
    <xf numFmtId="0" fontId="7" fillId="51" borderId="34" xfId="0" applyFont="1" applyFill="1" applyBorder="1" applyAlignment="1">
      <alignment wrapText="1"/>
    </xf>
    <xf numFmtId="0" fontId="16" fillId="51" borderId="88" xfId="0" applyFont="1" applyFill="1" applyBorder="1" applyAlignment="1">
      <alignment horizontal="center"/>
    </xf>
    <xf numFmtId="0" fontId="16" fillId="51" borderId="70" xfId="0" applyFont="1" applyFill="1" applyBorder="1" applyAlignment="1">
      <alignment horizontal="center"/>
    </xf>
    <xf numFmtId="169" fontId="16" fillId="51" borderId="17" xfId="0" applyNumberFormat="1" applyFont="1" applyFill="1" applyBorder="1" applyAlignment="1"/>
    <xf numFmtId="169" fontId="16" fillId="51" borderId="20" xfId="0" applyNumberFormat="1" applyFont="1" applyFill="1" applyBorder="1" applyAlignment="1"/>
    <xf numFmtId="169" fontId="16" fillId="51" borderId="18" xfId="0" applyNumberFormat="1" applyFont="1" applyFill="1" applyBorder="1" applyAlignment="1"/>
    <xf numFmtId="0" fontId="12" fillId="51" borderId="0" xfId="0" applyFont="1" applyFill="1" applyAlignment="1"/>
    <xf numFmtId="0" fontId="5" fillId="51" borderId="33" xfId="0" applyFont="1" applyFill="1" applyBorder="1" applyAlignment="1">
      <alignment horizontal="left"/>
    </xf>
    <xf numFmtId="191" fontId="5" fillId="51" borderId="58" xfId="0" applyNumberFormat="1" applyFont="1" applyFill="1" applyBorder="1" applyAlignment="1"/>
    <xf numFmtId="217" fontId="5" fillId="51" borderId="58" xfId="0" applyNumberFormat="1" applyFont="1" applyFill="1" applyBorder="1" applyAlignment="1"/>
    <xf numFmtId="217" fontId="5" fillId="51" borderId="80" xfId="0" applyNumberFormat="1" applyFont="1" applyFill="1" applyBorder="1" applyAlignment="1"/>
    <xf numFmtId="0" fontId="5" fillId="51" borderId="34" xfId="0" applyFont="1" applyFill="1" applyBorder="1" applyAlignment="1">
      <alignment horizontal="left"/>
    </xf>
    <xf numFmtId="172" fontId="5" fillId="51" borderId="58" xfId="0" applyNumberFormat="1" applyFont="1" applyFill="1" applyBorder="1" applyAlignment="1"/>
    <xf numFmtId="197" fontId="5" fillId="51" borderId="15" xfId="0" applyNumberFormat="1" applyFont="1" applyFill="1" applyBorder="1" applyAlignment="1"/>
    <xf numFmtId="217" fontId="7" fillId="51" borderId="48" xfId="0" applyNumberFormat="1" applyFont="1" applyFill="1" applyBorder="1" applyAlignment="1"/>
    <xf numFmtId="217" fontId="5" fillId="51" borderId="48" xfId="0" applyNumberFormat="1" applyFont="1" applyFill="1" applyBorder="1" applyAlignment="1"/>
    <xf numFmtId="217" fontId="5" fillId="51" borderId="56" xfId="0" applyNumberFormat="1" applyFont="1" applyFill="1" applyBorder="1" applyAlignment="1"/>
    <xf numFmtId="0" fontId="0" fillId="51" borderId="0" xfId="0" applyFill="1" applyAlignment="1"/>
    <xf numFmtId="224" fontId="5" fillId="51" borderId="17" xfId="0" applyNumberFormat="1" applyFont="1" applyFill="1" applyBorder="1" applyAlignment="1"/>
    <xf numFmtId="197" fontId="5" fillId="51" borderId="17" xfId="0" applyNumberFormat="1" applyFont="1" applyFill="1" applyBorder="1" applyAlignment="1"/>
    <xf numFmtId="224" fontId="5" fillId="51" borderId="36" xfId="0" applyNumberFormat="1" applyFont="1" applyFill="1" applyBorder="1" applyAlignment="1"/>
    <xf numFmtId="0" fontId="7" fillId="0" borderId="14" xfId="0" applyFont="1" applyBorder="1" applyAlignment="1">
      <alignment horizontal="left" vertical="center"/>
    </xf>
    <xf numFmtId="0" fontId="36" fillId="51" borderId="0" xfId="0" applyFont="1" applyFill="1" applyBorder="1" applyAlignment="1">
      <alignment horizontal="centerContinuous"/>
    </xf>
    <xf numFmtId="0" fontId="36" fillId="51" borderId="0" xfId="0" applyFont="1" applyFill="1" applyBorder="1" applyAlignment="1">
      <alignment horizontal="center"/>
    </xf>
    <xf numFmtId="0" fontId="17" fillId="51" borderId="0" xfId="0" applyFont="1" applyFill="1" applyBorder="1" applyAlignment="1">
      <alignment horizontal="center"/>
    </xf>
    <xf numFmtId="0" fontId="16" fillId="51" borderId="0" xfId="0" applyFont="1" applyFill="1" applyAlignment="1"/>
    <xf numFmtId="0" fontId="16" fillId="51" borderId="0" xfId="0" applyFont="1" applyFill="1" applyBorder="1" applyAlignment="1">
      <alignment horizontal="center"/>
    </xf>
    <xf numFmtId="171" fontId="29" fillId="51" borderId="0" xfId="0" applyNumberFormat="1" applyFont="1" applyFill="1" applyBorder="1" applyAlignment="1">
      <alignment horizontal="right"/>
    </xf>
    <xf numFmtId="196" fontId="29" fillId="51" borderId="0" xfId="0" applyNumberFormat="1" applyFont="1" applyFill="1" applyBorder="1" applyAlignment="1">
      <alignment horizontal="right"/>
    </xf>
    <xf numFmtId="171" fontId="16" fillId="51" borderId="0" xfId="0" applyNumberFormat="1" applyFont="1" applyFill="1" applyBorder="1" applyAlignment="1">
      <alignment horizontal="right"/>
    </xf>
    <xf numFmtId="0" fontId="12" fillId="51" borderId="0" xfId="0" applyFont="1" applyFill="1" applyBorder="1" applyAlignment="1">
      <alignment vertical="center"/>
    </xf>
    <xf numFmtId="196" fontId="16" fillId="51" borderId="0" xfId="0" applyNumberFormat="1" applyFont="1" applyFill="1" applyBorder="1" applyAlignment="1">
      <alignment horizontal="right"/>
    </xf>
    <xf numFmtId="0" fontId="29" fillId="51" borderId="0" xfId="0" applyFont="1" applyFill="1" applyBorder="1" applyAlignment="1"/>
    <xf numFmtId="3" fontId="29" fillId="51" borderId="0" xfId="0" applyNumberFormat="1" applyFont="1" applyFill="1" applyBorder="1" applyAlignment="1">
      <alignment horizontal="right"/>
    </xf>
    <xf numFmtId="2" fontId="29" fillId="51" borderId="0" xfId="0" applyNumberFormat="1" applyFont="1" applyFill="1" applyBorder="1" applyAlignment="1"/>
    <xf numFmtId="4" fontId="29" fillId="51" borderId="0" xfId="0" applyNumberFormat="1" applyFont="1" applyFill="1" applyBorder="1" applyAlignment="1">
      <alignment horizontal="right"/>
    </xf>
    <xf numFmtId="208" fontId="29" fillId="51" borderId="0" xfId="0" applyNumberFormat="1" applyFont="1" applyFill="1" applyBorder="1" applyAlignment="1">
      <alignment horizontal="right"/>
    </xf>
    <xf numFmtId="0" fontId="16" fillId="51" borderId="0" xfId="0" applyFont="1" applyFill="1" applyBorder="1" applyAlignment="1"/>
    <xf numFmtId="3" fontId="29" fillId="51" borderId="0" xfId="0" applyNumberFormat="1" applyFont="1" applyFill="1" applyBorder="1" applyAlignment="1"/>
    <xf numFmtId="175" fontId="29" fillId="51" borderId="0" xfId="0" applyNumberFormat="1" applyFont="1" applyFill="1" applyBorder="1" applyAlignment="1"/>
    <xf numFmtId="204" fontId="16" fillId="51" borderId="0" xfId="0" applyNumberFormat="1" applyFont="1" applyFill="1" applyBorder="1" applyAlignment="1">
      <alignment horizontal="right"/>
    </xf>
    <xf numFmtId="2" fontId="16" fillId="51" borderId="0" xfId="0" applyNumberFormat="1" applyFont="1" applyFill="1" applyBorder="1" applyAlignment="1"/>
    <xf numFmtId="0" fontId="44" fillId="51" borderId="0" xfId="0" applyFont="1" applyFill="1" applyAlignment="1"/>
    <xf numFmtId="0" fontId="51" fillId="51" borderId="0" xfId="0" applyFont="1" applyFill="1" applyAlignment="1"/>
    <xf numFmtId="0" fontId="44" fillId="51" borderId="0" xfId="0" applyFont="1" applyFill="1" applyBorder="1" applyAlignment="1"/>
    <xf numFmtId="169" fontId="16" fillId="51" borderId="0" xfId="0" applyNumberFormat="1" applyFont="1" applyFill="1" applyBorder="1" applyAlignment="1"/>
    <xf numFmtId="169" fontId="7" fillId="51" borderId="0" xfId="0" applyNumberFormat="1" applyFont="1" applyFill="1" applyBorder="1" applyAlignment="1"/>
    <xf numFmtId="222" fontId="44" fillId="51" borderId="0" xfId="0" applyNumberFormat="1" applyFont="1" applyFill="1" applyAlignment="1"/>
    <xf numFmtId="0" fontId="61" fillId="51" borderId="0" xfId="0" applyFont="1" applyFill="1" applyAlignment="1"/>
    <xf numFmtId="0" fontId="5" fillId="51" borderId="34" xfId="0" applyFont="1" applyFill="1" applyBorder="1" applyAlignment="1"/>
    <xf numFmtId="0" fontId="29" fillId="51" borderId="34" xfId="0" applyFont="1" applyFill="1" applyBorder="1" applyAlignment="1"/>
    <xf numFmtId="0" fontId="29" fillId="51" borderId="21" xfId="0" applyFont="1" applyFill="1" applyBorder="1" applyAlignment="1"/>
    <xf numFmtId="2" fontId="29" fillId="51" borderId="18" xfId="0" applyNumberFormat="1" applyFont="1" applyFill="1" applyBorder="1" applyAlignment="1">
      <alignment horizontal="center"/>
    </xf>
    <xf numFmtId="177" fontId="29" fillId="51" borderId="83" xfId="0" applyNumberFormat="1" applyFont="1" applyFill="1" applyBorder="1" applyAlignment="1">
      <alignment horizontal="center"/>
    </xf>
    <xf numFmtId="2" fontId="29" fillId="51" borderId="58" xfId="0" applyNumberFormat="1" applyFont="1" applyFill="1" applyBorder="1" applyAlignment="1">
      <alignment horizontal="center"/>
    </xf>
    <xf numFmtId="195" fontId="16" fillId="51" borderId="58" xfId="0" applyNumberFormat="1" applyFont="1" applyFill="1" applyBorder="1" applyAlignment="1">
      <alignment horizontal="center"/>
    </xf>
    <xf numFmtId="195" fontId="16" fillId="51" borderId="18" xfId="0" applyNumberFormat="1" applyFont="1" applyFill="1" applyBorder="1" applyAlignment="1">
      <alignment horizontal="center"/>
    </xf>
    <xf numFmtId="171" fontId="16" fillId="31" borderId="65" xfId="0" applyNumberFormat="1" applyFont="1" applyFill="1" applyBorder="1" applyAlignment="1"/>
    <xf numFmtId="171" fontId="48" fillId="31" borderId="40" xfId="0" applyNumberFormat="1" applyFont="1" applyFill="1" applyBorder="1" applyAlignment="1"/>
    <xf numFmtId="171" fontId="16" fillId="32" borderId="42" xfId="0" applyNumberFormat="1" applyFont="1" applyFill="1" applyBorder="1" applyAlignment="1"/>
    <xf numFmtId="171" fontId="29" fillId="28" borderId="18" xfId="0" applyNumberFormat="1" applyFont="1" applyFill="1" applyBorder="1" applyAlignment="1"/>
    <xf numFmtId="171" fontId="7" fillId="32" borderId="18" xfId="0" applyNumberFormat="1" applyFont="1" applyFill="1" applyBorder="1" applyAlignment="1"/>
    <xf numFmtId="171" fontId="16" fillId="32" borderId="39" xfId="0" applyNumberFormat="1" applyFont="1" applyFill="1" applyBorder="1" applyAlignment="1"/>
    <xf numFmtId="3" fontId="16" fillId="0" borderId="85" xfId="0" applyNumberFormat="1" applyFont="1" applyFill="1" applyBorder="1" applyAlignment="1"/>
    <xf numFmtId="0" fontId="7" fillId="51" borderId="27" xfId="0" applyFont="1" applyFill="1" applyBorder="1" applyAlignment="1">
      <alignment horizontal="center"/>
    </xf>
    <xf numFmtId="0" fontId="7" fillId="51" borderId="27" xfId="0" quotePrefix="1" applyFont="1" applyFill="1" applyBorder="1" applyAlignment="1">
      <alignment horizontal="center"/>
    </xf>
    <xf numFmtId="0" fontId="5" fillId="51" borderId="66" xfId="0" applyFont="1" applyFill="1" applyBorder="1" applyAlignment="1">
      <alignment horizontal="left"/>
    </xf>
    <xf numFmtId="177" fontId="5" fillId="51" borderId="48" xfId="0" applyNumberFormat="1" applyFont="1" applyFill="1" applyBorder="1" applyAlignment="1">
      <alignment horizontal="right"/>
    </xf>
    <xf numFmtId="177" fontId="5" fillId="51" borderId="56" xfId="0" applyNumberFormat="1" applyFont="1" applyFill="1" applyBorder="1" applyAlignment="1">
      <alignment horizontal="right"/>
    </xf>
    <xf numFmtId="0" fontId="5" fillId="51" borderId="58" xfId="0" applyFont="1" applyFill="1" applyBorder="1" applyAlignment="1"/>
    <xf numFmtId="177" fontId="5" fillId="51" borderId="17" xfId="0" applyNumberFormat="1" applyFont="1" applyFill="1" applyBorder="1" applyAlignment="1">
      <alignment horizontal="right"/>
    </xf>
    <xf numFmtId="177" fontId="5" fillId="51" borderId="18" xfId="0" applyNumberFormat="1" applyFont="1" applyFill="1" applyBorder="1" applyAlignment="1">
      <alignment horizontal="right"/>
    </xf>
    <xf numFmtId="177" fontId="5" fillId="51" borderId="17" xfId="0" applyNumberFormat="1" applyFont="1" applyFill="1" applyBorder="1" applyAlignment="1"/>
    <xf numFmtId="177" fontId="5" fillId="51" borderId="18" xfId="0" applyNumberFormat="1" applyFont="1" applyFill="1" applyBorder="1" applyAlignment="1"/>
    <xf numFmtId="0" fontId="5" fillId="51" borderId="67" xfId="0" applyFont="1" applyFill="1" applyBorder="1" applyAlignment="1"/>
    <xf numFmtId="177" fontId="5" fillId="51" borderId="36" xfId="0" applyNumberFormat="1" applyFont="1" applyFill="1" applyBorder="1" applyAlignment="1"/>
    <xf numFmtId="177" fontId="5" fillId="51" borderId="40" xfId="0" applyNumberFormat="1" applyFont="1" applyFill="1" applyBorder="1" applyAlignment="1"/>
    <xf numFmtId="0" fontId="16" fillId="25" borderId="14" xfId="0" applyFont="1" applyFill="1" applyBorder="1" applyAlignment="1">
      <alignment horizontal="center"/>
    </xf>
    <xf numFmtId="0" fontId="0" fillId="0" borderId="41" xfId="0" applyBorder="1"/>
    <xf numFmtId="0" fontId="44" fillId="0" borderId="0" xfId="70" applyAlignment="1">
      <alignment horizontal="left"/>
    </xf>
    <xf numFmtId="0" fontId="102" fillId="0" borderId="0" xfId="70" applyFont="1" applyAlignment="1">
      <alignment horizontal="left"/>
    </xf>
    <xf numFmtId="0" fontId="60" fillId="0" borderId="0" xfId="70" applyFont="1" applyAlignment="1">
      <alignment horizontal="left"/>
    </xf>
    <xf numFmtId="0" fontId="44" fillId="0" borderId="0" xfId="71" applyAlignment="1" applyProtection="1">
      <alignment horizontal="left"/>
    </xf>
    <xf numFmtId="0" fontId="54" fillId="0" borderId="0" xfId="70" applyFont="1" applyAlignment="1">
      <alignment horizontal="left"/>
    </xf>
    <xf numFmtId="0" fontId="44" fillId="0" borderId="0" xfId="70" applyFont="1" applyAlignment="1">
      <alignment horizontal="left"/>
    </xf>
    <xf numFmtId="0" fontId="55" fillId="0" borderId="0" xfId="70" applyFont="1" applyAlignment="1">
      <alignment horizontal="center"/>
    </xf>
    <xf numFmtId="0" fontId="76" fillId="0" borderId="0" xfId="70" applyFont="1" applyFill="1" applyAlignment="1">
      <alignment horizontal="left"/>
    </xf>
    <xf numFmtId="0" fontId="75" fillId="0" borderId="0" xfId="70" applyFont="1" applyFill="1" applyAlignment="1">
      <alignment horizontal="left"/>
    </xf>
    <xf numFmtId="0" fontId="36" fillId="0" borderId="95" xfId="0" applyFont="1" applyBorder="1" applyAlignment="1">
      <alignment horizontal="left" vertical="center" wrapText="1"/>
    </xf>
    <xf numFmtId="0" fontId="0" fillId="0" borderId="96" xfId="0" applyBorder="1" applyAlignment="1">
      <alignment wrapText="1"/>
    </xf>
    <xf numFmtId="0" fontId="0" fillId="0" borderId="97" xfId="0" applyBorder="1" applyAlignment="1">
      <alignment wrapText="1"/>
    </xf>
    <xf numFmtId="0" fontId="0" fillId="0" borderId="98" xfId="0" applyBorder="1" applyAlignment="1">
      <alignment wrapText="1"/>
    </xf>
    <xf numFmtId="0" fontId="11" fillId="0" borderId="32" xfId="0" applyFont="1" applyBorder="1" applyAlignment="1">
      <alignment horizontal="center"/>
    </xf>
    <xf numFmtId="0" fontId="36" fillId="0" borderId="33" xfId="0" applyFont="1" applyFill="1" applyBorder="1" applyAlignment="1">
      <alignment horizontal="center" vertical="center" shrinkToFit="1"/>
    </xf>
    <xf numFmtId="0" fontId="36" fillId="0" borderId="0" xfId="0" applyFont="1" applyFill="1" applyBorder="1" applyAlignment="1">
      <alignment horizontal="center" vertical="center" shrinkToFit="1"/>
    </xf>
    <xf numFmtId="0" fontId="36" fillId="0" borderId="49" xfId="0" applyFont="1" applyFill="1" applyBorder="1" applyAlignment="1">
      <alignment horizontal="center" vertical="center" shrinkToFit="1"/>
    </xf>
    <xf numFmtId="0" fontId="10" fillId="0" borderId="33" xfId="0" applyFont="1" applyFill="1" applyBorder="1" applyAlignment="1">
      <alignment horizontal="center" vertical="center" shrinkToFit="1"/>
    </xf>
    <xf numFmtId="0" fontId="17" fillId="0" borderId="0" xfId="0" applyFont="1" applyFill="1" applyBorder="1" applyAlignment="1">
      <alignment horizontal="center" vertical="center" shrinkToFit="1"/>
    </xf>
    <xf numFmtId="0" fontId="17" fillId="0" borderId="49" xfId="0" applyFont="1" applyFill="1" applyBorder="1" applyAlignment="1">
      <alignment horizontal="center" vertical="center" shrinkToFit="1"/>
    </xf>
    <xf numFmtId="0" fontId="36" fillId="0" borderId="33" xfId="54" applyFont="1" applyFill="1" applyBorder="1" applyAlignment="1">
      <alignment horizontal="center"/>
    </xf>
    <xf numFmtId="0" fontId="36" fillId="0" borderId="0" xfId="54" applyFont="1" applyFill="1" applyBorder="1" applyAlignment="1">
      <alignment horizontal="center"/>
    </xf>
    <xf numFmtId="0" fontId="36" fillId="0" borderId="49" xfId="54" applyFont="1" applyFill="1" applyBorder="1" applyAlignment="1">
      <alignment horizontal="center"/>
    </xf>
    <xf numFmtId="14" fontId="10" fillId="0" borderId="33" xfId="54" applyNumberFormat="1" applyFont="1" applyFill="1" applyBorder="1" applyAlignment="1">
      <alignment horizontal="center"/>
    </xf>
    <xf numFmtId="14" fontId="17" fillId="0" borderId="0" xfId="54" applyNumberFormat="1" applyFont="1" applyFill="1" applyBorder="1" applyAlignment="1">
      <alignment horizontal="center"/>
    </xf>
    <xf numFmtId="14" fontId="17" fillId="0" borderId="49" xfId="54" applyNumberFormat="1" applyFont="1" applyFill="1" applyBorder="1" applyAlignment="1">
      <alignment horizontal="center"/>
    </xf>
    <xf numFmtId="0" fontId="16" fillId="0" borderId="32" xfId="54" applyFont="1" applyBorder="1" applyAlignment="1">
      <alignment horizontal="center"/>
    </xf>
    <xf numFmtId="0" fontId="36" fillId="0" borderId="33" xfId="0" applyFont="1" applyFill="1" applyBorder="1" applyAlignment="1">
      <alignment horizontal="center"/>
    </xf>
    <xf numFmtId="0" fontId="36" fillId="0" borderId="0" xfId="0" applyFont="1" applyFill="1" applyBorder="1" applyAlignment="1">
      <alignment horizontal="center"/>
    </xf>
    <xf numFmtId="0" fontId="36" fillId="0" borderId="49" xfId="0" applyFont="1" applyFill="1" applyBorder="1" applyAlignment="1">
      <alignment horizontal="center"/>
    </xf>
    <xf numFmtId="0" fontId="10" fillId="0" borderId="33" xfId="0" applyFont="1" applyFill="1" applyBorder="1" applyAlignment="1">
      <alignment horizontal="center"/>
    </xf>
    <xf numFmtId="0" fontId="17" fillId="0" borderId="0" xfId="0" applyFont="1" applyFill="1" applyBorder="1" applyAlignment="1">
      <alignment horizontal="center"/>
    </xf>
    <xf numFmtId="0" fontId="17" fillId="0" borderId="49" xfId="0" applyFont="1" applyFill="1" applyBorder="1" applyAlignment="1">
      <alignment horizontal="center"/>
    </xf>
    <xf numFmtId="0" fontId="33" fillId="0" borderId="33" xfId="0" applyFont="1" applyFill="1" applyBorder="1" applyAlignment="1">
      <alignment horizontal="center"/>
    </xf>
    <xf numFmtId="0" fontId="33" fillId="0" borderId="0" xfId="0" applyFont="1" applyFill="1" applyBorder="1" applyAlignment="1">
      <alignment horizontal="center"/>
    </xf>
    <xf numFmtId="0" fontId="33" fillId="0" borderId="49" xfId="0" applyFont="1" applyFill="1" applyBorder="1" applyAlignment="1">
      <alignment horizontal="center"/>
    </xf>
    <xf numFmtId="0" fontId="10" fillId="0" borderId="0" xfId="0" applyFont="1" applyFill="1" applyBorder="1" applyAlignment="1">
      <alignment horizontal="center"/>
    </xf>
    <xf numFmtId="0" fontId="10" fillId="0" borderId="49" xfId="0" applyFont="1" applyFill="1" applyBorder="1" applyAlignment="1">
      <alignment horizontal="center"/>
    </xf>
    <xf numFmtId="0" fontId="7" fillId="0" borderId="0" xfId="0" applyFont="1" applyAlignment="1">
      <alignment horizontal="center"/>
    </xf>
    <xf numFmtId="0" fontId="22" fillId="30" borderId="33" xfId="52" applyFont="1" applyFill="1" applyBorder="1" applyAlignment="1">
      <alignment horizontal="center"/>
    </xf>
    <xf numFmtId="0" fontId="22" fillId="30" borderId="0" xfId="52" applyFont="1" applyFill="1" applyBorder="1" applyAlignment="1">
      <alignment horizontal="center"/>
    </xf>
    <xf numFmtId="0" fontId="11" fillId="0" borderId="47" xfId="52" applyFont="1" applyBorder="1" applyAlignment="1">
      <alignment horizontal="center"/>
    </xf>
    <xf numFmtId="0" fontId="11" fillId="0" borderId="0" xfId="52" applyFont="1" applyBorder="1" applyAlignment="1">
      <alignment horizontal="center"/>
    </xf>
    <xf numFmtId="14" fontId="30" fillId="0" borderId="33" xfId="0" applyNumberFormat="1" applyFont="1" applyBorder="1" applyAlignment="1">
      <alignment horizontal="left"/>
    </xf>
    <xf numFmtId="14" fontId="30" fillId="0" borderId="49" xfId="0" applyNumberFormat="1" applyFont="1" applyBorder="1" applyAlignment="1">
      <alignment horizontal="left"/>
    </xf>
    <xf numFmtId="0" fontId="93" fillId="0" borderId="0" xfId="0" applyNumberFormat="1" applyFont="1" applyAlignment="1">
      <alignment horizontal="left" vertical="center"/>
    </xf>
    <xf numFmtId="0" fontId="79" fillId="0" borderId="0" xfId="0" applyNumberFormat="1" applyFont="1" applyAlignment="1">
      <alignment horizontal="left" vertical="center" wrapText="1"/>
    </xf>
    <xf numFmtId="203" fontId="80" fillId="0" borderId="0" xfId="0" applyNumberFormat="1" applyFont="1" applyAlignment="1">
      <alignment vertical="center" wrapText="1"/>
    </xf>
    <xf numFmtId="0" fontId="7" fillId="0" borderId="32" xfId="0" applyFont="1" applyBorder="1" applyAlignment="1">
      <alignment horizontal="center"/>
    </xf>
    <xf numFmtId="0" fontId="12" fillId="35" borderId="33" xfId="50" applyFont="1" applyFill="1" applyBorder="1" applyAlignment="1">
      <alignment horizontal="center" wrapText="1"/>
    </xf>
    <xf numFmtId="0" fontId="12" fillId="35" borderId="0" xfId="50" applyFont="1" applyFill="1" applyBorder="1" applyAlignment="1">
      <alignment horizontal="center" wrapText="1"/>
    </xf>
    <xf numFmtId="0" fontId="56" fillId="35" borderId="33" xfId="50" applyFont="1" applyFill="1" applyBorder="1" applyAlignment="1">
      <alignment horizontal="center" wrapText="1"/>
    </xf>
    <xf numFmtId="0" fontId="56" fillId="35" borderId="0" xfId="50" applyFont="1" applyFill="1" applyBorder="1" applyAlignment="1">
      <alignment horizontal="center" wrapText="1"/>
    </xf>
    <xf numFmtId="0" fontId="16" fillId="0" borderId="14" xfId="0" applyFont="1" applyBorder="1" applyAlignment="1">
      <alignment horizontal="center"/>
    </xf>
    <xf numFmtId="0" fontId="16" fillId="0" borderId="32" xfId="0" applyFont="1" applyBorder="1" applyAlignment="1">
      <alignment horizontal="center"/>
    </xf>
    <xf numFmtId="0" fontId="12" fillId="0" borderId="32" xfId="0" applyFont="1" applyBorder="1" applyAlignment="1">
      <alignment horizontal="center"/>
    </xf>
    <xf numFmtId="0" fontId="30" fillId="0" borderId="33" xfId="0" applyFont="1" applyFill="1" applyBorder="1" applyAlignment="1">
      <alignment horizontal="center"/>
    </xf>
    <xf numFmtId="0" fontId="30" fillId="0" borderId="0" xfId="0" applyFont="1" applyFill="1" applyBorder="1" applyAlignment="1">
      <alignment horizontal="center"/>
    </xf>
    <xf numFmtId="0" fontId="30" fillId="0" borderId="49" xfId="0" applyFont="1" applyFill="1" applyBorder="1" applyAlignment="1">
      <alignment horizontal="center"/>
    </xf>
    <xf numFmtId="0" fontId="22" fillId="35" borderId="33" xfId="0" applyFont="1" applyFill="1" applyBorder="1" applyAlignment="1">
      <alignment horizontal="center"/>
    </xf>
    <xf numFmtId="0" fontId="22" fillId="35" borderId="0" xfId="0" applyFont="1" applyFill="1" applyBorder="1" applyAlignment="1">
      <alignment horizontal="center"/>
    </xf>
    <xf numFmtId="0" fontId="22" fillId="35" borderId="49" xfId="0" applyFont="1" applyFill="1" applyBorder="1" applyAlignment="1">
      <alignment horizontal="center"/>
    </xf>
    <xf numFmtId="0" fontId="12" fillId="35" borderId="33" xfId="0" applyFont="1" applyFill="1" applyBorder="1" applyAlignment="1">
      <alignment horizontal="center"/>
    </xf>
    <xf numFmtId="0" fontId="12" fillId="35" borderId="0" xfId="0" applyFont="1" applyFill="1" applyBorder="1" applyAlignment="1">
      <alignment horizontal="center"/>
    </xf>
    <xf numFmtId="0" fontId="12" fillId="35" borderId="49" xfId="0" applyFont="1" applyFill="1" applyBorder="1" applyAlignment="1">
      <alignment horizontal="center"/>
    </xf>
    <xf numFmtId="0" fontId="52" fillId="0" borderId="0" xfId="0" applyFont="1" applyAlignment="1">
      <alignment horizontal="center"/>
    </xf>
    <xf numFmtId="170" fontId="52" fillId="0" borderId="0" xfId="0" applyNumberFormat="1" applyFont="1" applyBorder="1" applyAlignment="1">
      <alignment horizontal="center" vertical="center"/>
    </xf>
    <xf numFmtId="0" fontId="52" fillId="0" borderId="0" xfId="0" applyFont="1" applyAlignment="1">
      <alignment horizontal="center" vertical="center"/>
    </xf>
    <xf numFmtId="170" fontId="52" fillId="0" borderId="32" xfId="0" applyNumberFormat="1" applyFont="1" applyBorder="1" applyAlignment="1">
      <alignment horizontal="center" vertical="center"/>
    </xf>
    <xf numFmtId="0" fontId="7" fillId="0" borderId="14" xfId="0" applyFont="1" applyBorder="1" applyAlignment="1">
      <alignment horizontal="center"/>
    </xf>
    <xf numFmtId="0" fontId="52" fillId="0" borderId="32" xfId="0" applyFont="1" applyBorder="1" applyAlignment="1">
      <alignment horizontal="center" vertical="center"/>
    </xf>
    <xf numFmtId="0" fontId="52" fillId="0" borderId="32" xfId="0" applyFont="1" applyBorder="1" applyAlignment="1">
      <alignment horizontal="center"/>
    </xf>
    <xf numFmtId="0" fontId="127" fillId="27" borderId="0" xfId="0" applyFont="1" applyFill="1" applyBorder="1" applyAlignment="1">
      <alignment vertical="top" wrapText="1"/>
    </xf>
    <xf numFmtId="0" fontId="25" fillId="0" borderId="41" xfId="0" applyFont="1" applyBorder="1" applyAlignment="1">
      <alignment horizontal="center" vertical="center"/>
    </xf>
    <xf numFmtId="0" fontId="25" fillId="0" borderId="47" xfId="0" applyFont="1" applyBorder="1" applyAlignment="1">
      <alignment horizontal="center" vertical="center"/>
    </xf>
    <xf numFmtId="0" fontId="0" fillId="0" borderId="31" xfId="0" applyBorder="1" applyAlignment="1">
      <alignment horizontal="center" vertical="center"/>
    </xf>
    <xf numFmtId="0" fontId="25" fillId="0" borderId="31" xfId="0" applyFont="1" applyBorder="1" applyAlignment="1">
      <alignment horizontal="center" vertical="center"/>
    </xf>
    <xf numFmtId="14" fontId="10" fillId="0" borderId="33" xfId="0" applyNumberFormat="1" applyFont="1" applyFill="1" applyBorder="1" applyAlignment="1">
      <alignment horizontal="center"/>
    </xf>
    <xf numFmtId="14" fontId="17" fillId="0" borderId="33" xfId="0" applyNumberFormat="1" applyFont="1" applyFill="1" applyBorder="1" applyAlignment="1">
      <alignment horizontal="center"/>
    </xf>
    <xf numFmtId="0" fontId="7" fillId="0" borderId="13" xfId="0" quotePrefix="1" applyFont="1" applyBorder="1" applyAlignment="1">
      <alignment horizontal="center" vertical="center"/>
    </xf>
    <xf numFmtId="0" fontId="0" fillId="0" borderId="62" xfId="0" applyBorder="1" applyAlignment="1">
      <alignment horizontal="center" vertical="center"/>
    </xf>
    <xf numFmtId="0" fontId="56" fillId="43" borderId="33" xfId="0" applyFont="1" applyFill="1" applyBorder="1" applyAlignment="1">
      <alignment horizontal="center"/>
    </xf>
    <xf numFmtId="0" fontId="56" fillId="43" borderId="0" xfId="0" applyFont="1" applyFill="1" applyBorder="1" applyAlignment="1">
      <alignment horizontal="center"/>
    </xf>
    <xf numFmtId="0" fontId="56" fillId="43" borderId="49" xfId="0" applyFont="1" applyFill="1" applyBorder="1" applyAlignment="1">
      <alignment horizontal="center"/>
    </xf>
    <xf numFmtId="0" fontId="47" fillId="43" borderId="33" xfId="0" applyFont="1" applyFill="1" applyBorder="1" applyAlignment="1">
      <alignment horizontal="center"/>
    </xf>
    <xf numFmtId="0" fontId="47" fillId="43" borderId="0" xfId="0" applyFont="1" applyFill="1" applyBorder="1" applyAlignment="1">
      <alignment horizontal="center"/>
    </xf>
    <xf numFmtId="0" fontId="47" fillId="43" borderId="49" xfId="0" applyFont="1" applyFill="1" applyBorder="1" applyAlignment="1">
      <alignment horizontal="center"/>
    </xf>
    <xf numFmtId="0" fontId="12" fillId="43" borderId="33" xfId="0" applyFont="1" applyFill="1" applyBorder="1" applyAlignment="1">
      <alignment horizontal="center"/>
    </xf>
    <xf numFmtId="0" fontId="12" fillId="43" borderId="0" xfId="0" applyFont="1" applyFill="1" applyBorder="1" applyAlignment="1">
      <alignment horizontal="center"/>
    </xf>
    <xf numFmtId="0" fontId="12" fillId="43" borderId="49" xfId="0" applyFont="1" applyFill="1" applyBorder="1" applyAlignment="1">
      <alignment horizontal="center"/>
    </xf>
    <xf numFmtId="0" fontId="16" fillId="0" borderId="13" xfId="0" applyFont="1" applyBorder="1" applyAlignment="1">
      <alignment horizontal="center"/>
    </xf>
    <xf numFmtId="0" fontId="16" fillId="0" borderId="62" xfId="0" applyFont="1" applyBorder="1" applyAlignment="1">
      <alignment horizontal="center"/>
    </xf>
    <xf numFmtId="0" fontId="5" fillId="0" borderId="33" xfId="0" applyFont="1" applyFill="1" applyBorder="1" applyAlignment="1">
      <alignment horizontal="center"/>
    </xf>
    <xf numFmtId="0" fontId="5" fillId="0" borderId="49" xfId="0" applyFont="1" applyFill="1" applyBorder="1" applyAlignment="1">
      <alignment horizontal="center"/>
    </xf>
    <xf numFmtId="0" fontId="16" fillId="0" borderId="13" xfId="0" quotePrefix="1" applyFont="1" applyBorder="1" applyAlignment="1">
      <alignment horizontal="center" vertical="center"/>
    </xf>
    <xf numFmtId="0" fontId="16" fillId="0" borderId="14" xfId="0" quotePrefix="1" applyFont="1" applyBorder="1" applyAlignment="1">
      <alignment horizontal="center" vertical="center"/>
    </xf>
    <xf numFmtId="0" fontId="16" fillId="0" borderId="62" xfId="0" quotePrefix="1" applyFont="1" applyBorder="1" applyAlignment="1">
      <alignment horizontal="center" vertical="center"/>
    </xf>
    <xf numFmtId="0" fontId="16" fillId="0" borderId="47" xfId="0" applyFont="1" applyBorder="1" applyAlignment="1">
      <alignment horizontal="center" vertical="center"/>
    </xf>
    <xf numFmtId="0" fontId="16" fillId="27" borderId="13" xfId="0" applyFont="1" applyFill="1" applyBorder="1" applyAlignment="1">
      <alignment horizontal="center"/>
    </xf>
    <xf numFmtId="0" fontId="16" fillId="27" borderId="14" xfId="0" applyFont="1" applyFill="1" applyBorder="1" applyAlignment="1">
      <alignment horizontal="center"/>
    </xf>
    <xf numFmtId="0" fontId="16" fillId="27" borderId="62" xfId="0" applyFont="1" applyFill="1" applyBorder="1" applyAlignment="1">
      <alignment horizontal="center"/>
    </xf>
    <xf numFmtId="0" fontId="7" fillId="0" borderId="11" xfId="0" quotePrefix="1" applyFont="1" applyBorder="1" applyAlignment="1">
      <alignment horizontal="center" vertical="center"/>
    </xf>
    <xf numFmtId="0" fontId="0" fillId="0" borderId="11" xfId="0" applyBorder="1" applyAlignment="1">
      <alignment horizontal="center" vertical="center"/>
    </xf>
    <xf numFmtId="0" fontId="33" fillId="0" borderId="33" xfId="53" applyFont="1" applyFill="1" applyBorder="1" applyAlignment="1">
      <alignment horizontal="center"/>
    </xf>
    <xf numFmtId="0" fontId="33" fillId="0" borderId="49" xfId="53" applyFont="1" applyFill="1" applyBorder="1" applyAlignment="1">
      <alignment horizontal="center"/>
    </xf>
    <xf numFmtId="0" fontId="10" fillId="0" borderId="33" xfId="53" applyFont="1" applyFill="1" applyBorder="1" applyAlignment="1">
      <alignment horizontal="center"/>
    </xf>
    <xf numFmtId="0" fontId="10" fillId="0" borderId="49" xfId="53" applyFont="1" applyFill="1" applyBorder="1" applyAlignment="1">
      <alignment horizontal="center"/>
    </xf>
    <xf numFmtId="0" fontId="7" fillId="25" borderId="32" xfId="0" applyFont="1" applyFill="1" applyBorder="1" applyAlignment="1">
      <alignment horizontal="center"/>
    </xf>
    <xf numFmtId="0" fontId="7" fillId="0" borderId="32" xfId="0" applyFont="1" applyFill="1" applyBorder="1" applyAlignment="1">
      <alignment horizontal="center"/>
    </xf>
    <xf numFmtId="0" fontId="51" fillId="25" borderId="32" xfId="0" applyFont="1" applyFill="1" applyBorder="1" applyAlignment="1">
      <alignment horizontal="center"/>
    </xf>
    <xf numFmtId="0" fontId="33" fillId="0" borderId="0" xfId="56" applyFont="1" applyFill="1" applyBorder="1" applyAlignment="1">
      <alignment horizontal="center"/>
    </xf>
    <xf numFmtId="0" fontId="33" fillId="0" borderId="49" xfId="56" applyFont="1" applyFill="1" applyBorder="1" applyAlignment="1">
      <alignment horizontal="center"/>
    </xf>
    <xf numFmtId="0" fontId="10" fillId="0" borderId="0" xfId="56" applyFont="1" applyFill="1" applyBorder="1" applyAlignment="1">
      <alignment horizontal="center"/>
    </xf>
    <xf numFmtId="0" fontId="10" fillId="0" borderId="49" xfId="56" applyFont="1" applyFill="1" applyBorder="1" applyAlignment="1">
      <alignment horizontal="center"/>
    </xf>
    <xf numFmtId="0" fontId="89" fillId="0" borderId="0" xfId="56" applyFont="1" applyBorder="1" applyAlignment="1">
      <alignment horizontal="center"/>
    </xf>
    <xf numFmtId="0" fontId="61" fillId="0" borderId="11" xfId="56" applyFont="1" applyBorder="1" applyAlignment="1">
      <alignment horizontal="center" vertical="center"/>
    </xf>
    <xf numFmtId="0" fontId="61" fillId="0" borderId="13" xfId="56" applyFont="1" applyBorder="1" applyAlignment="1">
      <alignment horizontal="center" vertical="center"/>
    </xf>
    <xf numFmtId="0" fontId="61" fillId="0" borderId="14" xfId="56" applyFont="1" applyBorder="1" applyAlignment="1">
      <alignment horizontal="center" vertical="center"/>
    </xf>
    <xf numFmtId="0" fontId="61" fillId="0" borderId="62" xfId="56" applyFont="1" applyBorder="1" applyAlignment="1">
      <alignment horizontal="center" vertical="center"/>
    </xf>
    <xf numFmtId="0" fontId="61" fillId="0" borderId="13" xfId="56" applyFont="1" applyBorder="1" applyAlignment="1">
      <alignment horizontal="center" vertical="center" wrapText="1"/>
    </xf>
    <xf numFmtId="0" fontId="61" fillId="0" borderId="14" xfId="56" applyFont="1" applyBorder="1" applyAlignment="1">
      <alignment horizontal="center" vertical="center" wrapText="1"/>
    </xf>
    <xf numFmtId="0" fontId="61" fillId="0" borderId="62" xfId="56" applyFont="1" applyBorder="1" applyAlignment="1">
      <alignment horizontal="center" vertical="center" wrapText="1"/>
    </xf>
    <xf numFmtId="0" fontId="22" fillId="31" borderId="33" xfId="56" applyFont="1" applyFill="1" applyBorder="1" applyAlignment="1">
      <alignment horizontal="center"/>
    </xf>
    <xf numFmtId="0" fontId="0" fillId="0" borderId="0" xfId="0"/>
    <xf numFmtId="0" fontId="0" fillId="0" borderId="49" xfId="0" applyBorder="1"/>
    <xf numFmtId="0" fontId="7" fillId="0" borderId="32" xfId="0" applyFont="1" applyBorder="1" applyAlignment="1">
      <alignment horizontal="center" vertical="center"/>
    </xf>
    <xf numFmtId="0" fontId="56" fillId="38" borderId="33" xfId="0" applyFont="1" applyFill="1" applyBorder="1" applyAlignment="1">
      <alignment horizontal="center"/>
    </xf>
    <xf numFmtId="0" fontId="0" fillId="0" borderId="0" xfId="0" applyAlignment="1">
      <alignment horizontal="center"/>
    </xf>
    <xf numFmtId="0" fontId="25" fillId="27" borderId="54" xfId="0" applyFont="1" applyFill="1" applyBorder="1" applyAlignment="1">
      <alignment horizontal="center" vertical="center" wrapText="1"/>
    </xf>
    <xf numFmtId="0" fontId="25" fillId="27" borderId="55" xfId="0" applyFont="1" applyFill="1" applyBorder="1" applyAlignment="1">
      <alignment horizontal="center" vertical="center" wrapText="1"/>
    </xf>
    <xf numFmtId="0" fontId="25" fillId="27" borderId="59" xfId="0" applyFont="1" applyFill="1" applyBorder="1" applyAlignment="1">
      <alignment horizontal="center" vertical="center" wrapText="1"/>
    </xf>
    <xf numFmtId="0" fontId="12" fillId="27" borderId="0" xfId="0" applyFont="1" applyFill="1" applyAlignment="1">
      <alignment horizontal="center"/>
    </xf>
    <xf numFmtId="0" fontId="11" fillId="27" borderId="32" xfId="0" applyFont="1" applyFill="1" applyBorder="1" applyAlignment="1">
      <alignment horizontal="center"/>
    </xf>
    <xf numFmtId="0" fontId="12" fillId="27" borderId="32" xfId="0" applyFont="1" applyFill="1" applyBorder="1" applyAlignment="1">
      <alignment horizontal="center"/>
    </xf>
    <xf numFmtId="0" fontId="12" fillId="27" borderId="0" xfId="0" applyFont="1" applyFill="1" applyBorder="1" applyAlignment="1">
      <alignment horizontal="center"/>
    </xf>
  </cellXfs>
  <cellStyles count="72">
    <cellStyle name="20% - Akzent1" xfId="1" xr:uid="{00000000-0005-0000-0000-000000000000}"/>
    <cellStyle name="20% - Akzent2" xfId="2" xr:uid="{00000000-0005-0000-0000-000001000000}"/>
    <cellStyle name="20% - Akzent3" xfId="3" xr:uid="{00000000-0005-0000-0000-000002000000}"/>
    <cellStyle name="20% - Akzent4" xfId="4" xr:uid="{00000000-0005-0000-0000-000003000000}"/>
    <cellStyle name="20% - Akzent5" xfId="5" xr:uid="{00000000-0005-0000-0000-000004000000}"/>
    <cellStyle name="20% - Akzent6" xfId="6" xr:uid="{00000000-0005-0000-0000-000005000000}"/>
    <cellStyle name="40% - Akzent1" xfId="7" xr:uid="{00000000-0005-0000-0000-000006000000}"/>
    <cellStyle name="40% - Akzent2" xfId="8" xr:uid="{00000000-0005-0000-0000-000007000000}"/>
    <cellStyle name="40% - Akzent3" xfId="9" xr:uid="{00000000-0005-0000-0000-000008000000}"/>
    <cellStyle name="40% - Akzent4" xfId="10" xr:uid="{00000000-0005-0000-0000-000009000000}"/>
    <cellStyle name="40% - Akzent5" xfId="11" xr:uid="{00000000-0005-0000-0000-00000A000000}"/>
    <cellStyle name="40% - Akzent6" xfId="12" xr:uid="{00000000-0005-0000-0000-00000B000000}"/>
    <cellStyle name="60% - Akzent1" xfId="13" xr:uid="{00000000-0005-0000-0000-00000C000000}"/>
    <cellStyle name="60% - Akzent2" xfId="14" xr:uid="{00000000-0005-0000-0000-00000D000000}"/>
    <cellStyle name="60% - Akzent3" xfId="15" xr:uid="{00000000-0005-0000-0000-00000E000000}"/>
    <cellStyle name="60% - Akzent4" xfId="16" xr:uid="{00000000-0005-0000-0000-00000F000000}"/>
    <cellStyle name="60% - Akzent5" xfId="17" xr:uid="{00000000-0005-0000-0000-000010000000}"/>
    <cellStyle name="60% - Akzent6" xfId="18" xr:uid="{00000000-0005-0000-0000-000011000000}"/>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Bold GHG Numbers (0.00)" xfId="27" xr:uid="{00000000-0005-0000-0000-00001A000000}"/>
    <cellStyle name="Comma [0]" xfId="28" xr:uid="{00000000-0005-0000-0000-00001B000000}"/>
    <cellStyle name="Comma [0] 2" xfId="29" xr:uid="{00000000-0005-0000-0000-00001C000000}"/>
    <cellStyle name="Comma [0] 2 2" xfId="67" xr:uid="{00000000-0005-0000-0000-00001C000000}"/>
    <cellStyle name="Comma [0] 3" xfId="66" xr:uid="{00000000-0005-0000-0000-00001B000000}"/>
    <cellStyle name="Currency [0]" xfId="30" xr:uid="{00000000-0005-0000-0000-00001D000000}"/>
    <cellStyle name="Currency [0] 2" xfId="31" xr:uid="{00000000-0005-0000-0000-00001E000000}"/>
    <cellStyle name="Dezimal 2" xfId="32" xr:uid="{00000000-0005-0000-0000-00001F000000}"/>
    <cellStyle name="Dezimal_Energiekosten_test" xfId="33" xr:uid="{00000000-0005-0000-0000-000020000000}"/>
    <cellStyle name="Eingabe" xfId="34" builtinId="20" customBuiltin="1"/>
    <cellStyle name="Ergebnis" xfId="35" builtinId="25" customBuiltin="1"/>
    <cellStyle name="Erklärender Text" xfId="36" builtinId="53" customBuiltin="1"/>
    <cellStyle name="Gut" xfId="37" builtinId="26" customBuiltin="1"/>
    <cellStyle name="Hyperlink 2" xfId="39" xr:uid="{00000000-0005-0000-0000-000026000000}"/>
    <cellStyle name="Hyperlink_Tabelle1" xfId="40" xr:uid="{00000000-0005-0000-0000-000027000000}"/>
    <cellStyle name="Hyperlink_Tabelle1 2" xfId="71" xr:uid="{2D32E9CB-CAAF-43F6-A10A-E89C6529951A}"/>
    <cellStyle name="Komma" xfId="41" builtinId="3"/>
    <cellStyle name="Link" xfId="38" builtinId="8"/>
    <cellStyle name="Link 2" xfId="68" xr:uid="{00000000-0005-0000-0000-00005E000000}"/>
    <cellStyle name="Neutral" xfId="42" builtinId="28" customBuiltin="1"/>
    <cellStyle name="Notiz" xfId="43" builtinId="10" customBuiltin="1"/>
    <cellStyle name="Schlecht" xfId="44" builtinId="27" customBuiltin="1"/>
    <cellStyle name="Standard" xfId="0" builtinId="0"/>
    <cellStyle name="Standard 2" xfId="45" xr:uid="{00000000-0005-0000-0000-00002D000000}"/>
    <cellStyle name="Standard 2 2" xfId="46" xr:uid="{00000000-0005-0000-0000-00002E000000}"/>
    <cellStyle name="Standard 3" xfId="47" xr:uid="{00000000-0005-0000-0000-00002F000000}"/>
    <cellStyle name="Standard 4" xfId="48" xr:uid="{00000000-0005-0000-0000-000030000000}"/>
    <cellStyle name="Standard 4 2" xfId="49" xr:uid="{00000000-0005-0000-0000-000031000000}"/>
    <cellStyle name="Standard 5" xfId="65" xr:uid="{00000000-0005-0000-0000-000032000000}"/>
    <cellStyle name="Standard 6" xfId="69" xr:uid="{00000000-0005-0000-0000-00005D000000}"/>
    <cellStyle name="Standard_0 - Inhalt, Erläuterungen, Einheiten_Tabelle1 2" xfId="70" xr:uid="{A44A92C7-2C2C-4D81-B80A-A38F85CDAC9B}"/>
    <cellStyle name="Standard_12" xfId="50" xr:uid="{00000000-0005-0000-0000-000034000000}"/>
    <cellStyle name="Standard_25" xfId="51" xr:uid="{00000000-0005-0000-0000-000035000000}"/>
    <cellStyle name="Standard_Anwendungneu18.08.2004neu" xfId="52" xr:uid="{00000000-0005-0000-0000-000036000000}"/>
    <cellStyle name="Standard_Energiekosten_test" xfId="53" xr:uid="{00000000-0005-0000-0000-000037000000}"/>
    <cellStyle name="Standard_FRIEDA-Gesamtausgabe" xfId="54" xr:uid="{00000000-0005-0000-0000-000038000000}"/>
    <cellStyle name="Standard_inhalt" xfId="55" xr:uid="{00000000-0005-0000-0000-000039000000}"/>
    <cellStyle name="Standard_Kernkraftwerke_der_Welt" xfId="56" xr:uid="{00000000-0005-0000-0000-00003A000000}"/>
    <cellStyle name="Überschrift" xfId="57" builtinId="15" customBuiltin="1"/>
    <cellStyle name="Überschrift 1" xfId="58" builtinId="16" customBuiltin="1"/>
    <cellStyle name="Überschrift 2" xfId="59" builtinId="17" customBuiltin="1"/>
    <cellStyle name="Überschrift 3" xfId="60" builtinId="18" customBuiltin="1"/>
    <cellStyle name="Überschrift 4" xfId="61" builtinId="19" customBuiltin="1"/>
    <cellStyle name="Verknüpfte Zelle" xfId="62" builtinId="24" customBuiltin="1"/>
    <cellStyle name="Warnender Text" xfId="63" builtinId="11" customBuiltin="1"/>
    <cellStyle name="Zelle überprüfen" xfId="64" builtinId="23" customBuiltin="1"/>
  </cellStyles>
  <dxfs count="0"/>
  <tableStyles count="0" defaultTableStyle="TableStyleMedium2" defaultPivotStyle="PivotStyleLight16"/>
  <colors>
    <mruColors>
      <color rgb="FF00FFFF"/>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1.xml"/><Relationship Id="rId68" Type="http://schemas.openxmlformats.org/officeDocument/2006/relationships/externalLink" Target="externalLinks/externalLink6.xml"/><Relationship Id="rId76" Type="http://schemas.openxmlformats.org/officeDocument/2006/relationships/externalLink" Target="externalLinks/externalLink14.xml"/><Relationship Id="rId84" Type="http://schemas.openxmlformats.org/officeDocument/2006/relationships/externalLink" Target="externalLinks/externalLink22.xml"/><Relationship Id="rId89" Type="http://schemas.openxmlformats.org/officeDocument/2006/relationships/externalLink" Target="externalLinks/externalLink27.xml"/><Relationship Id="rId7" Type="http://schemas.openxmlformats.org/officeDocument/2006/relationships/worksheet" Target="worksheets/sheet7.xml"/><Relationship Id="rId71" Type="http://schemas.openxmlformats.org/officeDocument/2006/relationships/externalLink" Target="externalLinks/externalLink9.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4.xml"/><Relationship Id="rId74" Type="http://schemas.openxmlformats.org/officeDocument/2006/relationships/externalLink" Target="externalLinks/externalLink12.xml"/><Relationship Id="rId79" Type="http://schemas.openxmlformats.org/officeDocument/2006/relationships/externalLink" Target="externalLinks/externalLink17.xml"/><Relationship Id="rId87" Type="http://schemas.openxmlformats.org/officeDocument/2006/relationships/externalLink" Target="externalLinks/externalLink2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20.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2.xml"/><Relationship Id="rId69" Type="http://schemas.openxmlformats.org/officeDocument/2006/relationships/externalLink" Target="externalLinks/externalLink7.xml"/><Relationship Id="rId77" Type="http://schemas.openxmlformats.org/officeDocument/2006/relationships/externalLink" Target="externalLinks/externalLink1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0.xml"/><Relationship Id="rId80" Type="http://schemas.openxmlformats.org/officeDocument/2006/relationships/externalLink" Target="externalLinks/externalLink18.xml"/><Relationship Id="rId85" Type="http://schemas.openxmlformats.org/officeDocument/2006/relationships/externalLink" Target="externalLinks/externalLink23.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externalLink" Target="externalLinks/externalLink8.xml"/><Relationship Id="rId75" Type="http://schemas.openxmlformats.org/officeDocument/2006/relationships/externalLink" Target="externalLinks/externalLink13.xml"/><Relationship Id="rId83" Type="http://schemas.openxmlformats.org/officeDocument/2006/relationships/externalLink" Target="externalLinks/externalLink21.xml"/><Relationship Id="rId88" Type="http://schemas.openxmlformats.org/officeDocument/2006/relationships/externalLink" Target="externalLinks/externalLink26.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3.xml"/><Relationship Id="rId73" Type="http://schemas.openxmlformats.org/officeDocument/2006/relationships/externalLink" Target="externalLinks/externalLink11.xml"/><Relationship Id="rId78" Type="http://schemas.openxmlformats.org/officeDocument/2006/relationships/externalLink" Target="externalLinks/externalLink16.xml"/><Relationship Id="rId81" Type="http://schemas.openxmlformats.org/officeDocument/2006/relationships/externalLink" Target="externalLinks/externalLink19.xml"/><Relationship Id="rId86"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6.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37.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0.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4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5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5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5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5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5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5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0697031" cy="7581899"/>
    <xdr:pic>
      <xdr:nvPicPr>
        <xdr:cNvPr id="2" name="Grafik 1">
          <a:extLst>
            <a:ext uri="{FF2B5EF4-FFF2-40B4-BE49-F238E27FC236}">
              <a16:creationId xmlns:a16="http://schemas.microsoft.com/office/drawing/2014/main" id="{12357B65-E394-47C5-92F3-003D0C4E6E4B}"/>
            </a:ext>
          </a:extLst>
        </xdr:cNvPr>
        <xdr:cNvPicPr>
          <a:picLocks noChangeAspect="1"/>
        </xdr:cNvPicPr>
      </xdr:nvPicPr>
      <xdr:blipFill>
        <a:blip xmlns:r="http://schemas.openxmlformats.org/officeDocument/2006/relationships" r:embed="rId1"/>
        <a:stretch>
          <a:fillRect/>
        </a:stretch>
      </xdr:blipFill>
      <xdr:spPr>
        <a:xfrm>
          <a:off x="0" y="0"/>
          <a:ext cx="10697031" cy="758189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3</xdr:col>
      <xdr:colOff>533400</xdr:colOff>
      <xdr:row>4</xdr:row>
      <xdr:rowOff>114300</xdr:rowOff>
    </xdr:to>
    <xdr:pic>
      <xdr:nvPicPr>
        <xdr:cNvPr id="546816" name="Grafik 3">
          <a:extLst>
            <a:ext uri="{FF2B5EF4-FFF2-40B4-BE49-F238E27FC236}">
              <a16:creationId xmlns:a16="http://schemas.microsoft.com/office/drawing/2014/main" id="{00000000-0008-0000-0200-0000005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38100"/>
          <a:ext cx="1581150" cy="952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0</xdr:col>
      <xdr:colOff>1828800</xdr:colOff>
      <xdr:row>4</xdr:row>
      <xdr:rowOff>200025</xdr:rowOff>
    </xdr:to>
    <xdr:pic>
      <xdr:nvPicPr>
        <xdr:cNvPr id="547840" name="Grafik 3">
          <a:extLst>
            <a:ext uri="{FF2B5EF4-FFF2-40B4-BE49-F238E27FC236}">
              <a16:creationId xmlns:a16="http://schemas.microsoft.com/office/drawing/2014/main" id="{00000000-0008-0000-0300-0000005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76200"/>
          <a:ext cx="175260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238125</xdr:colOff>
      <xdr:row>0</xdr:row>
      <xdr:rowOff>28575</xdr:rowOff>
    </xdr:from>
    <xdr:to>
      <xdr:col>0</xdr:col>
      <xdr:colOff>1990725</xdr:colOff>
      <xdr:row>4</xdr:row>
      <xdr:rowOff>152400</xdr:rowOff>
    </xdr:to>
    <xdr:pic>
      <xdr:nvPicPr>
        <xdr:cNvPr id="548864" name="Grafik 7">
          <a:extLst>
            <a:ext uri="{FF2B5EF4-FFF2-40B4-BE49-F238E27FC236}">
              <a16:creationId xmlns:a16="http://schemas.microsoft.com/office/drawing/2014/main" id="{00000000-0008-0000-0400-0000006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8125" y="28575"/>
          <a:ext cx="175260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704850</xdr:colOff>
      <xdr:row>0</xdr:row>
      <xdr:rowOff>57150</xdr:rowOff>
    </xdr:from>
    <xdr:to>
      <xdr:col>0</xdr:col>
      <xdr:colOff>1933575</xdr:colOff>
      <xdr:row>4</xdr:row>
      <xdr:rowOff>0</xdr:rowOff>
    </xdr:to>
    <xdr:pic>
      <xdr:nvPicPr>
        <xdr:cNvPr id="549888" name="Grafik 8">
          <a:extLst>
            <a:ext uri="{FF2B5EF4-FFF2-40B4-BE49-F238E27FC236}">
              <a16:creationId xmlns:a16="http://schemas.microsoft.com/office/drawing/2014/main" id="{00000000-0008-0000-0500-0000006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4850" y="57150"/>
          <a:ext cx="12287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200025</xdr:colOff>
      <xdr:row>0</xdr:row>
      <xdr:rowOff>66675</xdr:rowOff>
    </xdr:from>
    <xdr:to>
      <xdr:col>0</xdr:col>
      <xdr:colOff>1857375</xdr:colOff>
      <xdr:row>4</xdr:row>
      <xdr:rowOff>133350</xdr:rowOff>
    </xdr:to>
    <xdr:pic>
      <xdr:nvPicPr>
        <xdr:cNvPr id="550912" name="Grafik 3">
          <a:extLst>
            <a:ext uri="{FF2B5EF4-FFF2-40B4-BE49-F238E27FC236}">
              <a16:creationId xmlns:a16="http://schemas.microsoft.com/office/drawing/2014/main" id="{00000000-0008-0000-0600-0000006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66675"/>
          <a:ext cx="165735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19050</xdr:rowOff>
    </xdr:from>
    <xdr:to>
      <xdr:col>0</xdr:col>
      <xdr:colOff>1371600</xdr:colOff>
      <xdr:row>4</xdr:row>
      <xdr:rowOff>38100</xdr:rowOff>
    </xdr:to>
    <xdr:pic>
      <xdr:nvPicPr>
        <xdr:cNvPr id="551936" name="Grafik 3">
          <a:extLst>
            <a:ext uri="{FF2B5EF4-FFF2-40B4-BE49-F238E27FC236}">
              <a16:creationId xmlns:a16="http://schemas.microsoft.com/office/drawing/2014/main" id="{00000000-0008-0000-0700-0000006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180975"/>
          <a:ext cx="131445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85725</xdr:colOff>
      <xdr:row>0</xdr:row>
      <xdr:rowOff>104775</xdr:rowOff>
    </xdr:from>
    <xdr:to>
      <xdr:col>0</xdr:col>
      <xdr:colOff>1543050</xdr:colOff>
      <xdr:row>4</xdr:row>
      <xdr:rowOff>104775</xdr:rowOff>
    </xdr:to>
    <xdr:pic>
      <xdr:nvPicPr>
        <xdr:cNvPr id="552960" name="Grafik 2">
          <a:extLst>
            <a:ext uri="{FF2B5EF4-FFF2-40B4-BE49-F238E27FC236}">
              <a16:creationId xmlns:a16="http://schemas.microsoft.com/office/drawing/2014/main" id="{00000000-0008-0000-0800-0000007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10477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0</xdr:colOff>
      <xdr:row>31</xdr:row>
      <xdr:rowOff>180975</xdr:rowOff>
    </xdr:from>
    <xdr:ext cx="19659600" cy="1228725"/>
    <xdr:sp macro="" textlink="">
      <xdr:nvSpPr>
        <xdr:cNvPr id="2" name="Textfeld 1">
          <a:extLst>
            <a:ext uri="{FF2B5EF4-FFF2-40B4-BE49-F238E27FC236}">
              <a16:creationId xmlns:a16="http://schemas.microsoft.com/office/drawing/2014/main" id="{00000000-0008-0000-0800-000002000000}"/>
            </a:ext>
          </a:extLst>
        </xdr:cNvPr>
        <xdr:cNvSpPr txBox="1"/>
      </xdr:nvSpPr>
      <xdr:spPr>
        <a:xfrm>
          <a:off x="0" y="6772275"/>
          <a:ext cx="19659600" cy="1228725"/>
        </a:xfrm>
        <a:prstGeom prst="rect">
          <a:avLst/>
        </a:prstGeom>
        <a:solidFill>
          <a:srgbClr val="CCFFCC"/>
        </a:solidFill>
        <a:ln w="19050" cap="rnd" cmpd="dbl">
          <a:solidFill>
            <a:schemeClr val="tx1"/>
          </a:solidFill>
        </a:ln>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chorCtr="0">
          <a:noAutofit/>
        </a:bodyPr>
        <a:lstStyle/>
        <a:p>
          <a:pPr>
            <a:lnSpc>
              <a:spcPct val="115000"/>
            </a:lnSpc>
            <a:spcAft>
              <a:spcPts val="1000"/>
            </a:spcAft>
          </a:pPr>
          <a:r>
            <a:rPr lang="de-DE" sz="1100">
              <a:effectLst/>
              <a:latin typeface="Arial"/>
              <a:ea typeface="Calibri"/>
              <a:cs typeface="Times New Roman"/>
            </a:rPr>
            <a:t>Die Primärenergieträger werden gemäß internationaler Konvention in der Energiebilanz nach der sog. Wirkungsgradmethode ermittelt; sie löste 1995 die Substitutionsmethode ab. Bei der Wirkungsgradmethode wird für Energieträger, die keinen Heizwert haben, ein physikalischer Wirkungsgrad bei der Energieumwandlung unterstellt; für Wasserkraft, Windkraft und Photovoltaik beträgt dieser 100 Prozent (Gleichsetzung mit dem Heizwert der erzeugten elektrischen Energie), für die Kernenergie 33 Prozent. Für den Importsaldo, der in der Energiebilanz auf der Primärenergieverbrauchsebene verbucht wird, wird ebenfalls ein Wirkungsgrad von 100 Prozent impliziert. Durch diese Vorgehensweise wird im Vergleich zur Substitutionsmethode der Anteil der erneuerbaren Energien am Primärenergieverbrauch gegenüber anderen Energieträgern wesentlich niedriger, der Anteil der Kernenergie wesentlich höher bewertet. Dieser statistische Effekt wirkt sich auch erheblich auf die Bewertung der Primärenergieproduktivität aus. Der größtmögliche Produktivitätsgewinn ergibt sich, wenn der Kernenergieausstieg vollzogen ist und durch erneuerbare Energien (konventionsgemäß mit einem unterstellten Wirkungsgrad von 100 Prozent) substituiert wird. Konkret bedeutet dies eine rechnerische Einsparung von etwa 1.000 Petajoule, was dem Primärenergieverbrauch von Biomasse im Jahr 2016 entspricht. Anders ausgedrückt: Wird eine Kilowattstunde Strom aus Kernenergie durch eine Kilowattstunde Strom z.B. aus einer Windkraftanlage ersetzt, so sinkt der Primärenergieverbrauch durch den beschriebenen statistischen Effekt um 2 Kilowattstunden. Die Wirkungsgradmethode ist international üblich und für den Vergleich mit anderen Ländern erforderlich.</a:t>
          </a:r>
          <a:endParaRPr lang="de-DE" sz="1400">
            <a:effectLst/>
            <a:latin typeface="+mn-lt"/>
            <a:ea typeface="Calibri"/>
            <a:cs typeface="Times New Roman"/>
          </a:endParaRP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114300</xdr:colOff>
      <xdr:row>0</xdr:row>
      <xdr:rowOff>76200</xdr:rowOff>
    </xdr:from>
    <xdr:to>
      <xdr:col>0</xdr:col>
      <xdr:colOff>1571625</xdr:colOff>
      <xdr:row>4</xdr:row>
      <xdr:rowOff>104775</xdr:rowOff>
    </xdr:to>
    <xdr:pic>
      <xdr:nvPicPr>
        <xdr:cNvPr id="553984" name="Grafik 2">
          <a:extLst>
            <a:ext uri="{FF2B5EF4-FFF2-40B4-BE49-F238E27FC236}">
              <a16:creationId xmlns:a16="http://schemas.microsoft.com/office/drawing/2014/main" id="{00000000-0008-0000-0900-0000007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76200"/>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152400</xdr:colOff>
      <xdr:row>0</xdr:row>
      <xdr:rowOff>47625</xdr:rowOff>
    </xdr:from>
    <xdr:to>
      <xdr:col>0</xdr:col>
      <xdr:colOff>1609725</xdr:colOff>
      <xdr:row>4</xdr:row>
      <xdr:rowOff>95250</xdr:rowOff>
    </xdr:to>
    <xdr:pic>
      <xdr:nvPicPr>
        <xdr:cNvPr id="555008" name="Grafik 3">
          <a:extLst>
            <a:ext uri="{FF2B5EF4-FFF2-40B4-BE49-F238E27FC236}">
              <a16:creationId xmlns:a16="http://schemas.microsoft.com/office/drawing/2014/main" id="{00000000-0008-0000-0A00-0000007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4762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219075</xdr:colOff>
      <xdr:row>0</xdr:row>
      <xdr:rowOff>47625</xdr:rowOff>
    </xdr:from>
    <xdr:to>
      <xdr:col>0</xdr:col>
      <xdr:colOff>1676400</xdr:colOff>
      <xdr:row>4</xdr:row>
      <xdr:rowOff>95250</xdr:rowOff>
    </xdr:to>
    <xdr:pic>
      <xdr:nvPicPr>
        <xdr:cNvPr id="2" name="Grafik 3">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4762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85725</xdr:colOff>
      <xdr:row>0</xdr:row>
      <xdr:rowOff>66675</xdr:rowOff>
    </xdr:from>
    <xdr:to>
      <xdr:col>0</xdr:col>
      <xdr:colOff>1781175</xdr:colOff>
      <xdr:row>4</xdr:row>
      <xdr:rowOff>0</xdr:rowOff>
    </xdr:to>
    <xdr:pic>
      <xdr:nvPicPr>
        <xdr:cNvPr id="2" name="Grafik 3">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725" y="66675"/>
          <a:ext cx="169545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390525</xdr:colOff>
      <xdr:row>0</xdr:row>
      <xdr:rowOff>66675</xdr:rowOff>
    </xdr:from>
    <xdr:to>
      <xdr:col>0</xdr:col>
      <xdr:colOff>1847850</xdr:colOff>
      <xdr:row>4</xdr:row>
      <xdr:rowOff>9525</xdr:rowOff>
    </xdr:to>
    <xdr:pic>
      <xdr:nvPicPr>
        <xdr:cNvPr id="2" name="Grafik 3">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5" y="66675"/>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514350</xdr:colOff>
      <xdr:row>0</xdr:row>
      <xdr:rowOff>57150</xdr:rowOff>
    </xdr:from>
    <xdr:to>
      <xdr:col>0</xdr:col>
      <xdr:colOff>1971675</xdr:colOff>
      <xdr:row>4</xdr:row>
      <xdr:rowOff>0</xdr:rowOff>
    </xdr:to>
    <xdr:pic>
      <xdr:nvPicPr>
        <xdr:cNvPr id="2" name="Grafik 3">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4350" y="57150"/>
          <a:ext cx="14573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371475</xdr:colOff>
      <xdr:row>0</xdr:row>
      <xdr:rowOff>66675</xdr:rowOff>
    </xdr:from>
    <xdr:to>
      <xdr:col>0</xdr:col>
      <xdr:colOff>2057400</xdr:colOff>
      <xdr:row>4</xdr:row>
      <xdr:rowOff>152400</xdr:rowOff>
    </xdr:to>
    <xdr:pic>
      <xdr:nvPicPr>
        <xdr:cNvPr id="559104" name="Grafik 3">
          <a:extLst>
            <a:ext uri="{FF2B5EF4-FFF2-40B4-BE49-F238E27FC236}">
              <a16:creationId xmlns:a16="http://schemas.microsoft.com/office/drawing/2014/main" id="{00000000-0008-0000-1400-0000008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66675"/>
          <a:ext cx="16859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266700</xdr:colOff>
      <xdr:row>0</xdr:row>
      <xdr:rowOff>66675</xdr:rowOff>
    </xdr:from>
    <xdr:to>
      <xdr:col>0</xdr:col>
      <xdr:colOff>1952625</xdr:colOff>
      <xdr:row>4</xdr:row>
      <xdr:rowOff>152400</xdr:rowOff>
    </xdr:to>
    <xdr:pic>
      <xdr:nvPicPr>
        <xdr:cNvPr id="560128" name="Grafik 3">
          <a:extLst>
            <a:ext uri="{FF2B5EF4-FFF2-40B4-BE49-F238E27FC236}">
              <a16:creationId xmlns:a16="http://schemas.microsoft.com/office/drawing/2014/main" id="{00000000-0008-0000-1500-0000008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66675"/>
          <a:ext cx="16859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342900</xdr:colOff>
      <xdr:row>0</xdr:row>
      <xdr:rowOff>47625</xdr:rowOff>
    </xdr:from>
    <xdr:to>
      <xdr:col>0</xdr:col>
      <xdr:colOff>2028825</xdr:colOff>
      <xdr:row>4</xdr:row>
      <xdr:rowOff>133350</xdr:rowOff>
    </xdr:to>
    <xdr:pic>
      <xdr:nvPicPr>
        <xdr:cNvPr id="561152" name="Grafik 2">
          <a:extLst>
            <a:ext uri="{FF2B5EF4-FFF2-40B4-BE49-F238E27FC236}">
              <a16:creationId xmlns:a16="http://schemas.microsoft.com/office/drawing/2014/main" id="{00000000-0008-0000-1600-0000009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0" y="47625"/>
          <a:ext cx="1685925" cy="1019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266700</xdr:colOff>
      <xdr:row>0</xdr:row>
      <xdr:rowOff>66675</xdr:rowOff>
    </xdr:from>
    <xdr:to>
      <xdr:col>0</xdr:col>
      <xdr:colOff>1838325</xdr:colOff>
      <xdr:row>6</xdr:row>
      <xdr:rowOff>0</xdr:rowOff>
    </xdr:to>
    <xdr:pic>
      <xdr:nvPicPr>
        <xdr:cNvPr id="2" name="Grafik 3">
          <a:extLst>
            <a:ext uri="{FF2B5EF4-FFF2-40B4-BE49-F238E27FC236}">
              <a16:creationId xmlns:a16="http://schemas.microsoft.com/office/drawing/2014/main" id="{B6C1FC1F-BD47-4C87-9AEE-F48AE62BF7C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6700" y="66675"/>
          <a:ext cx="1876425" cy="1114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352425</xdr:colOff>
      <xdr:row>0</xdr:row>
      <xdr:rowOff>47625</xdr:rowOff>
    </xdr:from>
    <xdr:ext cx="1876425" cy="1133475"/>
    <xdr:pic>
      <xdr:nvPicPr>
        <xdr:cNvPr id="2" name="Grafik 3">
          <a:extLst>
            <a:ext uri="{FF2B5EF4-FFF2-40B4-BE49-F238E27FC236}">
              <a16:creationId xmlns:a16="http://schemas.microsoft.com/office/drawing/2014/main" id="{B844E12F-5302-42B4-ADCF-52B73CB3E8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 y="47625"/>
          <a:ext cx="18764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0.xml><?xml version="1.0" encoding="utf-8"?>
<xdr:wsDr xmlns:xdr="http://schemas.openxmlformats.org/drawingml/2006/spreadsheetDrawing" xmlns:a="http://schemas.openxmlformats.org/drawingml/2006/main">
  <xdr:twoCellAnchor editAs="oneCell">
    <xdr:from>
      <xdr:col>0</xdr:col>
      <xdr:colOff>47625</xdr:colOff>
      <xdr:row>0</xdr:row>
      <xdr:rowOff>76200</xdr:rowOff>
    </xdr:from>
    <xdr:to>
      <xdr:col>0</xdr:col>
      <xdr:colOff>1409700</xdr:colOff>
      <xdr:row>4</xdr:row>
      <xdr:rowOff>66675</xdr:rowOff>
    </xdr:to>
    <xdr:pic>
      <xdr:nvPicPr>
        <xdr:cNvPr id="498645" name="Grafik 3">
          <a:extLst>
            <a:ext uri="{FF2B5EF4-FFF2-40B4-BE49-F238E27FC236}">
              <a16:creationId xmlns:a16="http://schemas.microsoft.com/office/drawing/2014/main" id="{00000000-0008-0000-1900-0000D59B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76200"/>
          <a:ext cx="136207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190500</xdr:colOff>
      <xdr:row>0</xdr:row>
      <xdr:rowOff>66675</xdr:rowOff>
    </xdr:from>
    <xdr:to>
      <xdr:col>0</xdr:col>
      <xdr:colOff>1647825</xdr:colOff>
      <xdr:row>4</xdr:row>
      <xdr:rowOff>114300</xdr:rowOff>
    </xdr:to>
    <xdr:pic>
      <xdr:nvPicPr>
        <xdr:cNvPr id="563200" name="Grafik 2">
          <a:extLst>
            <a:ext uri="{FF2B5EF4-FFF2-40B4-BE49-F238E27FC236}">
              <a16:creationId xmlns:a16="http://schemas.microsoft.com/office/drawing/2014/main" id="{00000000-0008-0000-1A00-0000009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0" y="6667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352425</xdr:colOff>
      <xdr:row>0</xdr:row>
      <xdr:rowOff>28575</xdr:rowOff>
    </xdr:from>
    <xdr:to>
      <xdr:col>0</xdr:col>
      <xdr:colOff>1552575</xdr:colOff>
      <xdr:row>4</xdr:row>
      <xdr:rowOff>28575</xdr:rowOff>
    </xdr:to>
    <xdr:pic>
      <xdr:nvPicPr>
        <xdr:cNvPr id="564224" name="Grafik 2">
          <a:extLst>
            <a:ext uri="{FF2B5EF4-FFF2-40B4-BE49-F238E27FC236}">
              <a16:creationId xmlns:a16="http://schemas.microsoft.com/office/drawing/2014/main" id="{00000000-0008-0000-1B00-0000009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 y="28575"/>
          <a:ext cx="1200150"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200025</xdr:colOff>
      <xdr:row>0</xdr:row>
      <xdr:rowOff>47625</xdr:rowOff>
    </xdr:from>
    <xdr:to>
      <xdr:col>0</xdr:col>
      <xdr:colOff>1657350</xdr:colOff>
      <xdr:row>4</xdr:row>
      <xdr:rowOff>95250</xdr:rowOff>
    </xdr:to>
    <xdr:pic>
      <xdr:nvPicPr>
        <xdr:cNvPr id="501716" name="Grafik 3">
          <a:extLst>
            <a:ext uri="{FF2B5EF4-FFF2-40B4-BE49-F238E27FC236}">
              <a16:creationId xmlns:a16="http://schemas.microsoft.com/office/drawing/2014/main" id="{00000000-0008-0000-1C00-0000D4A7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4762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152400</xdr:colOff>
      <xdr:row>0</xdr:row>
      <xdr:rowOff>47625</xdr:rowOff>
    </xdr:from>
    <xdr:to>
      <xdr:col>0</xdr:col>
      <xdr:colOff>1609725</xdr:colOff>
      <xdr:row>4</xdr:row>
      <xdr:rowOff>95250</xdr:rowOff>
    </xdr:to>
    <xdr:pic>
      <xdr:nvPicPr>
        <xdr:cNvPr id="565248" name="Grafik 2">
          <a:extLst>
            <a:ext uri="{FF2B5EF4-FFF2-40B4-BE49-F238E27FC236}">
              <a16:creationId xmlns:a16="http://schemas.microsoft.com/office/drawing/2014/main" id="{00000000-0008-0000-1D00-000000A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4762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133350</xdr:colOff>
      <xdr:row>0</xdr:row>
      <xdr:rowOff>57150</xdr:rowOff>
    </xdr:from>
    <xdr:to>
      <xdr:col>0</xdr:col>
      <xdr:colOff>1590675</xdr:colOff>
      <xdr:row>4</xdr:row>
      <xdr:rowOff>104775</xdr:rowOff>
    </xdr:to>
    <xdr:pic>
      <xdr:nvPicPr>
        <xdr:cNvPr id="566272" name="Grafik 3">
          <a:extLst>
            <a:ext uri="{FF2B5EF4-FFF2-40B4-BE49-F238E27FC236}">
              <a16:creationId xmlns:a16="http://schemas.microsoft.com/office/drawing/2014/main" id="{00000000-0008-0000-1E00-000000A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57150"/>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200025</xdr:colOff>
      <xdr:row>0</xdr:row>
      <xdr:rowOff>76200</xdr:rowOff>
    </xdr:from>
    <xdr:to>
      <xdr:col>0</xdr:col>
      <xdr:colOff>1657350</xdr:colOff>
      <xdr:row>4</xdr:row>
      <xdr:rowOff>123825</xdr:rowOff>
    </xdr:to>
    <xdr:pic>
      <xdr:nvPicPr>
        <xdr:cNvPr id="504791" name="Grafik 3">
          <a:extLst>
            <a:ext uri="{FF2B5EF4-FFF2-40B4-BE49-F238E27FC236}">
              <a16:creationId xmlns:a16="http://schemas.microsoft.com/office/drawing/2014/main" id="{00000000-0008-0000-1F00-0000D7B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76200"/>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219075</xdr:colOff>
      <xdr:row>0</xdr:row>
      <xdr:rowOff>66675</xdr:rowOff>
    </xdr:from>
    <xdr:to>
      <xdr:col>0</xdr:col>
      <xdr:colOff>1676400</xdr:colOff>
      <xdr:row>4</xdr:row>
      <xdr:rowOff>114300</xdr:rowOff>
    </xdr:to>
    <xdr:pic>
      <xdr:nvPicPr>
        <xdr:cNvPr id="567296" name="Grafik 3">
          <a:extLst>
            <a:ext uri="{FF2B5EF4-FFF2-40B4-BE49-F238E27FC236}">
              <a16:creationId xmlns:a16="http://schemas.microsoft.com/office/drawing/2014/main" id="{00000000-0008-0000-2000-000000A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66675"/>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76200</xdr:colOff>
      <xdr:row>0</xdr:row>
      <xdr:rowOff>57150</xdr:rowOff>
    </xdr:from>
    <xdr:to>
      <xdr:col>0</xdr:col>
      <xdr:colOff>1533525</xdr:colOff>
      <xdr:row>4</xdr:row>
      <xdr:rowOff>114300</xdr:rowOff>
    </xdr:to>
    <xdr:pic>
      <xdr:nvPicPr>
        <xdr:cNvPr id="568320" name="Grafik 4">
          <a:extLst>
            <a:ext uri="{FF2B5EF4-FFF2-40B4-BE49-F238E27FC236}">
              <a16:creationId xmlns:a16="http://schemas.microsoft.com/office/drawing/2014/main" id="{00000000-0008-0000-2100-000000A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57150"/>
          <a:ext cx="1457325"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257175</xdr:colOff>
      <xdr:row>0</xdr:row>
      <xdr:rowOff>66675</xdr:rowOff>
    </xdr:from>
    <xdr:to>
      <xdr:col>0</xdr:col>
      <xdr:colOff>1647825</xdr:colOff>
      <xdr:row>4</xdr:row>
      <xdr:rowOff>123825</xdr:rowOff>
    </xdr:to>
    <xdr:pic>
      <xdr:nvPicPr>
        <xdr:cNvPr id="569344" name="Grafik 3">
          <a:extLst>
            <a:ext uri="{FF2B5EF4-FFF2-40B4-BE49-F238E27FC236}">
              <a16:creationId xmlns:a16="http://schemas.microsoft.com/office/drawing/2014/main" id="{00000000-0008-0000-2200-000000B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66675"/>
          <a:ext cx="1390650"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276225</xdr:colOff>
      <xdr:row>0</xdr:row>
      <xdr:rowOff>66675</xdr:rowOff>
    </xdr:from>
    <xdr:to>
      <xdr:col>0</xdr:col>
      <xdr:colOff>1666875</xdr:colOff>
      <xdr:row>4</xdr:row>
      <xdr:rowOff>76200</xdr:rowOff>
    </xdr:to>
    <xdr:pic>
      <xdr:nvPicPr>
        <xdr:cNvPr id="508897" name="Grafik 3">
          <a:extLst>
            <a:ext uri="{FF2B5EF4-FFF2-40B4-BE49-F238E27FC236}">
              <a16:creationId xmlns:a16="http://schemas.microsoft.com/office/drawing/2014/main" id="{00000000-0008-0000-2300-0000E1C307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66675"/>
          <a:ext cx="1390650"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104775</xdr:colOff>
      <xdr:row>0</xdr:row>
      <xdr:rowOff>123825</xdr:rowOff>
    </xdr:from>
    <xdr:to>
      <xdr:col>1</xdr:col>
      <xdr:colOff>0</xdr:colOff>
      <xdr:row>4</xdr:row>
      <xdr:rowOff>180975</xdr:rowOff>
    </xdr:to>
    <xdr:pic>
      <xdr:nvPicPr>
        <xdr:cNvPr id="2" name="Grafik 2">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123825"/>
          <a:ext cx="1838325"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285750</xdr:colOff>
      <xdr:row>0</xdr:row>
      <xdr:rowOff>57150</xdr:rowOff>
    </xdr:from>
    <xdr:to>
      <xdr:col>0</xdr:col>
      <xdr:colOff>2047875</xdr:colOff>
      <xdr:row>4</xdr:row>
      <xdr:rowOff>209550</xdr:rowOff>
    </xdr:to>
    <xdr:pic>
      <xdr:nvPicPr>
        <xdr:cNvPr id="570368" name="Grafik 3">
          <a:extLst>
            <a:ext uri="{FF2B5EF4-FFF2-40B4-BE49-F238E27FC236}">
              <a16:creationId xmlns:a16="http://schemas.microsoft.com/office/drawing/2014/main" id="{00000000-0008-0000-2700-000000B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0" y="57150"/>
          <a:ext cx="17621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200025</xdr:colOff>
      <xdr:row>0</xdr:row>
      <xdr:rowOff>47625</xdr:rowOff>
    </xdr:from>
    <xdr:to>
      <xdr:col>0</xdr:col>
      <xdr:colOff>1704975</xdr:colOff>
      <xdr:row>4</xdr:row>
      <xdr:rowOff>123825</xdr:rowOff>
    </xdr:to>
    <xdr:pic>
      <xdr:nvPicPr>
        <xdr:cNvPr id="571392" name="Grafik 3">
          <a:extLst>
            <a:ext uri="{FF2B5EF4-FFF2-40B4-BE49-F238E27FC236}">
              <a16:creationId xmlns:a16="http://schemas.microsoft.com/office/drawing/2014/main" id="{00000000-0008-0000-2800-000000B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47625"/>
          <a:ext cx="1504950"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295275</xdr:colOff>
      <xdr:row>0</xdr:row>
      <xdr:rowOff>66675</xdr:rowOff>
    </xdr:from>
    <xdr:to>
      <xdr:col>0</xdr:col>
      <xdr:colOff>1704975</xdr:colOff>
      <xdr:row>4</xdr:row>
      <xdr:rowOff>85725</xdr:rowOff>
    </xdr:to>
    <xdr:pic>
      <xdr:nvPicPr>
        <xdr:cNvPr id="572416" name="Grafik 3">
          <a:extLst>
            <a:ext uri="{FF2B5EF4-FFF2-40B4-BE49-F238E27FC236}">
              <a16:creationId xmlns:a16="http://schemas.microsoft.com/office/drawing/2014/main" id="{00000000-0008-0000-2900-000000B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5" y="66675"/>
          <a:ext cx="1409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171450</xdr:colOff>
      <xdr:row>0</xdr:row>
      <xdr:rowOff>35116</xdr:rowOff>
    </xdr:from>
    <xdr:to>
      <xdr:col>0</xdr:col>
      <xdr:colOff>1695450</xdr:colOff>
      <xdr:row>4</xdr:row>
      <xdr:rowOff>123825</xdr:rowOff>
    </xdr:to>
    <xdr:pic>
      <xdr:nvPicPr>
        <xdr:cNvPr id="573440" name="Grafik 3">
          <a:extLst>
            <a:ext uri="{FF2B5EF4-FFF2-40B4-BE49-F238E27FC236}">
              <a16:creationId xmlns:a16="http://schemas.microsoft.com/office/drawing/2014/main" id="{00000000-0008-0000-2A00-000000C00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450" y="35116"/>
          <a:ext cx="1524000" cy="9364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104775</xdr:colOff>
      <xdr:row>0</xdr:row>
      <xdr:rowOff>76200</xdr:rowOff>
    </xdr:from>
    <xdr:to>
      <xdr:col>0</xdr:col>
      <xdr:colOff>1514475</xdr:colOff>
      <xdr:row>4</xdr:row>
      <xdr:rowOff>95250</xdr:rowOff>
    </xdr:to>
    <xdr:pic>
      <xdr:nvPicPr>
        <xdr:cNvPr id="574464" name="Grafik 3">
          <a:extLst>
            <a:ext uri="{FF2B5EF4-FFF2-40B4-BE49-F238E27FC236}">
              <a16:creationId xmlns:a16="http://schemas.microsoft.com/office/drawing/2014/main" id="{00000000-0008-0000-2B00-000000C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76200"/>
          <a:ext cx="1409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47625</xdr:colOff>
      <xdr:row>0</xdr:row>
      <xdr:rowOff>76200</xdr:rowOff>
    </xdr:from>
    <xdr:to>
      <xdr:col>0</xdr:col>
      <xdr:colOff>1457325</xdr:colOff>
      <xdr:row>4</xdr:row>
      <xdr:rowOff>95250</xdr:rowOff>
    </xdr:to>
    <xdr:pic>
      <xdr:nvPicPr>
        <xdr:cNvPr id="575488" name="Grafik 3">
          <a:extLst>
            <a:ext uri="{FF2B5EF4-FFF2-40B4-BE49-F238E27FC236}">
              <a16:creationId xmlns:a16="http://schemas.microsoft.com/office/drawing/2014/main" id="{00000000-0008-0000-2C00-000000C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76200"/>
          <a:ext cx="1409700"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1123950</xdr:colOff>
      <xdr:row>0</xdr:row>
      <xdr:rowOff>57150</xdr:rowOff>
    </xdr:from>
    <xdr:to>
      <xdr:col>0</xdr:col>
      <xdr:colOff>3600450</xdr:colOff>
      <xdr:row>4</xdr:row>
      <xdr:rowOff>285750</xdr:rowOff>
    </xdr:to>
    <xdr:pic>
      <xdr:nvPicPr>
        <xdr:cNvPr id="576512" name="Grafik 3">
          <a:extLst>
            <a:ext uri="{FF2B5EF4-FFF2-40B4-BE49-F238E27FC236}">
              <a16:creationId xmlns:a16="http://schemas.microsoft.com/office/drawing/2014/main" id="{00000000-0008-0000-2D00-000000CC0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3950" y="57150"/>
          <a:ext cx="24765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685800</xdr:colOff>
      <xdr:row>0</xdr:row>
      <xdr:rowOff>66675</xdr:rowOff>
    </xdr:from>
    <xdr:to>
      <xdr:col>0</xdr:col>
      <xdr:colOff>2162175</xdr:colOff>
      <xdr:row>4</xdr:row>
      <xdr:rowOff>123825</xdr:rowOff>
    </xdr:to>
    <xdr:pic>
      <xdr:nvPicPr>
        <xdr:cNvPr id="577536" name="Grafik 2">
          <a:extLst>
            <a:ext uri="{FF2B5EF4-FFF2-40B4-BE49-F238E27FC236}">
              <a16:creationId xmlns:a16="http://schemas.microsoft.com/office/drawing/2014/main" id="{00000000-0008-0000-2E00-000000D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5800" y="66675"/>
          <a:ext cx="1476375"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66675</xdr:colOff>
      <xdr:row>0</xdr:row>
      <xdr:rowOff>133350</xdr:rowOff>
    </xdr:from>
    <xdr:to>
      <xdr:col>0</xdr:col>
      <xdr:colOff>1143000</xdr:colOff>
      <xdr:row>3</xdr:row>
      <xdr:rowOff>171450</xdr:rowOff>
    </xdr:to>
    <xdr:pic>
      <xdr:nvPicPr>
        <xdr:cNvPr id="578560" name="Grafik 2">
          <a:extLst>
            <a:ext uri="{FF2B5EF4-FFF2-40B4-BE49-F238E27FC236}">
              <a16:creationId xmlns:a16="http://schemas.microsoft.com/office/drawing/2014/main" id="{00000000-0008-0000-2F00-000000D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33350"/>
          <a:ext cx="1076325" cy="6432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114300</xdr:colOff>
      <xdr:row>1</xdr:row>
      <xdr:rowOff>9525</xdr:rowOff>
    </xdr:from>
    <xdr:to>
      <xdr:col>0</xdr:col>
      <xdr:colOff>1028700</xdr:colOff>
      <xdr:row>3</xdr:row>
      <xdr:rowOff>114300</xdr:rowOff>
    </xdr:to>
    <xdr:pic>
      <xdr:nvPicPr>
        <xdr:cNvPr id="579584" name="Grafik 3">
          <a:extLst>
            <a:ext uri="{FF2B5EF4-FFF2-40B4-BE49-F238E27FC236}">
              <a16:creationId xmlns:a16="http://schemas.microsoft.com/office/drawing/2014/main" id="{00000000-0008-0000-3000-000000D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300" y="171450"/>
          <a:ext cx="9144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104775</xdr:colOff>
      <xdr:row>1</xdr:row>
      <xdr:rowOff>9525</xdr:rowOff>
    </xdr:from>
    <xdr:to>
      <xdr:col>0</xdr:col>
      <xdr:colOff>1200150</xdr:colOff>
      <xdr:row>4</xdr:row>
      <xdr:rowOff>0</xdr:rowOff>
    </xdr:to>
    <xdr:pic>
      <xdr:nvPicPr>
        <xdr:cNvPr id="580608" name="Grafik 2">
          <a:extLst>
            <a:ext uri="{FF2B5EF4-FFF2-40B4-BE49-F238E27FC236}">
              <a16:creationId xmlns:a16="http://schemas.microsoft.com/office/drawing/2014/main" id="{00000000-0008-0000-3100-000000D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171450"/>
          <a:ext cx="10953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76200</xdr:colOff>
      <xdr:row>0</xdr:row>
      <xdr:rowOff>114300</xdr:rowOff>
    </xdr:from>
    <xdr:to>
      <xdr:col>0</xdr:col>
      <xdr:colOff>1171575</xdr:colOff>
      <xdr:row>3</xdr:row>
      <xdr:rowOff>171450</xdr:rowOff>
    </xdr:to>
    <xdr:pic>
      <xdr:nvPicPr>
        <xdr:cNvPr id="581632" name="Grafik 3">
          <a:extLst>
            <a:ext uri="{FF2B5EF4-FFF2-40B4-BE49-F238E27FC236}">
              <a16:creationId xmlns:a16="http://schemas.microsoft.com/office/drawing/2014/main" id="{00000000-0008-0000-3200-000000E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14300"/>
          <a:ext cx="10953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xdr:colOff>
      <xdr:row>1</xdr:row>
      <xdr:rowOff>0</xdr:rowOff>
    </xdr:from>
    <xdr:to>
      <xdr:col>0</xdr:col>
      <xdr:colOff>1228725</xdr:colOff>
      <xdr:row>3</xdr:row>
      <xdr:rowOff>219075</xdr:rowOff>
    </xdr:to>
    <xdr:pic>
      <xdr:nvPicPr>
        <xdr:cNvPr id="582656" name="Grafik 2">
          <a:extLst>
            <a:ext uri="{FF2B5EF4-FFF2-40B4-BE49-F238E27FC236}">
              <a16:creationId xmlns:a16="http://schemas.microsoft.com/office/drawing/2014/main" id="{00000000-0008-0000-3300-000000E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161925"/>
          <a:ext cx="10953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495300</xdr:colOff>
      <xdr:row>0</xdr:row>
      <xdr:rowOff>38100</xdr:rowOff>
    </xdr:from>
    <xdr:to>
      <xdr:col>0</xdr:col>
      <xdr:colOff>2000250</xdr:colOff>
      <xdr:row>4</xdr:row>
      <xdr:rowOff>114300</xdr:rowOff>
    </xdr:to>
    <xdr:pic>
      <xdr:nvPicPr>
        <xdr:cNvPr id="583680" name="Grafik 3">
          <a:extLst>
            <a:ext uri="{FF2B5EF4-FFF2-40B4-BE49-F238E27FC236}">
              <a16:creationId xmlns:a16="http://schemas.microsoft.com/office/drawing/2014/main" id="{00000000-0008-0000-3400-000000E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95300" y="38100"/>
          <a:ext cx="1504950" cy="923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381000</xdr:colOff>
      <xdr:row>0</xdr:row>
      <xdr:rowOff>47625</xdr:rowOff>
    </xdr:from>
    <xdr:to>
      <xdr:col>0</xdr:col>
      <xdr:colOff>1390650</xdr:colOff>
      <xdr:row>4</xdr:row>
      <xdr:rowOff>19050</xdr:rowOff>
    </xdr:to>
    <xdr:pic>
      <xdr:nvPicPr>
        <xdr:cNvPr id="584704" name="Grafik 3">
          <a:extLst>
            <a:ext uri="{FF2B5EF4-FFF2-40B4-BE49-F238E27FC236}">
              <a16:creationId xmlns:a16="http://schemas.microsoft.com/office/drawing/2014/main" id="{00000000-0008-0000-3500-000000E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47625"/>
          <a:ext cx="10096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504825</xdr:colOff>
      <xdr:row>0</xdr:row>
      <xdr:rowOff>66675</xdr:rowOff>
    </xdr:from>
    <xdr:to>
      <xdr:col>0</xdr:col>
      <xdr:colOff>1609725</xdr:colOff>
      <xdr:row>4</xdr:row>
      <xdr:rowOff>9525</xdr:rowOff>
    </xdr:to>
    <xdr:pic>
      <xdr:nvPicPr>
        <xdr:cNvPr id="585728" name="Grafik 2">
          <a:extLst>
            <a:ext uri="{FF2B5EF4-FFF2-40B4-BE49-F238E27FC236}">
              <a16:creationId xmlns:a16="http://schemas.microsoft.com/office/drawing/2014/main" id="{00000000-0008-0000-3600-000000F0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66675"/>
          <a:ext cx="110490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504825</xdr:colOff>
      <xdr:row>0</xdr:row>
      <xdr:rowOff>66675</xdr:rowOff>
    </xdr:from>
    <xdr:to>
      <xdr:col>0</xdr:col>
      <xdr:colOff>1762125</xdr:colOff>
      <xdr:row>5</xdr:row>
      <xdr:rowOff>0</xdr:rowOff>
    </xdr:to>
    <xdr:pic>
      <xdr:nvPicPr>
        <xdr:cNvPr id="586752" name="Grafik 2">
          <a:extLst>
            <a:ext uri="{FF2B5EF4-FFF2-40B4-BE49-F238E27FC236}">
              <a16:creationId xmlns:a16="http://schemas.microsoft.com/office/drawing/2014/main" id="{00000000-0008-0000-3700-000000F4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4825" y="66675"/>
          <a:ext cx="125730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161925</xdr:colOff>
      <xdr:row>0</xdr:row>
      <xdr:rowOff>57150</xdr:rowOff>
    </xdr:from>
    <xdr:to>
      <xdr:col>0</xdr:col>
      <xdr:colOff>1628775</xdr:colOff>
      <xdr:row>4</xdr:row>
      <xdr:rowOff>114300</xdr:rowOff>
    </xdr:to>
    <xdr:pic>
      <xdr:nvPicPr>
        <xdr:cNvPr id="587776" name="Grafik 3">
          <a:extLst>
            <a:ext uri="{FF2B5EF4-FFF2-40B4-BE49-F238E27FC236}">
              <a16:creationId xmlns:a16="http://schemas.microsoft.com/office/drawing/2014/main" id="{00000000-0008-0000-3800-000000F8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57150"/>
          <a:ext cx="146685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228600</xdr:colOff>
      <xdr:row>0</xdr:row>
      <xdr:rowOff>57150</xdr:rowOff>
    </xdr:from>
    <xdr:to>
      <xdr:col>0</xdr:col>
      <xdr:colOff>1628775</xdr:colOff>
      <xdr:row>4</xdr:row>
      <xdr:rowOff>76200</xdr:rowOff>
    </xdr:to>
    <xdr:pic>
      <xdr:nvPicPr>
        <xdr:cNvPr id="588800" name="Grafik 3">
          <a:extLst>
            <a:ext uri="{FF2B5EF4-FFF2-40B4-BE49-F238E27FC236}">
              <a16:creationId xmlns:a16="http://schemas.microsoft.com/office/drawing/2014/main" id="{00000000-0008-0000-3900-000000FC08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57150"/>
          <a:ext cx="140017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161925</xdr:colOff>
      <xdr:row>0</xdr:row>
      <xdr:rowOff>47625</xdr:rowOff>
    </xdr:from>
    <xdr:to>
      <xdr:col>0</xdr:col>
      <xdr:colOff>1562100</xdr:colOff>
      <xdr:row>4</xdr:row>
      <xdr:rowOff>57150</xdr:rowOff>
    </xdr:to>
    <xdr:pic>
      <xdr:nvPicPr>
        <xdr:cNvPr id="589824" name="Grafik 2">
          <a:extLst>
            <a:ext uri="{FF2B5EF4-FFF2-40B4-BE49-F238E27FC236}">
              <a16:creationId xmlns:a16="http://schemas.microsoft.com/office/drawing/2014/main" id="{00000000-0008-0000-3A00-00000000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1925" y="47625"/>
          <a:ext cx="140017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485775</xdr:colOff>
      <xdr:row>0</xdr:row>
      <xdr:rowOff>57150</xdr:rowOff>
    </xdr:from>
    <xdr:to>
      <xdr:col>0</xdr:col>
      <xdr:colOff>1457325</xdr:colOff>
      <xdr:row>4</xdr:row>
      <xdr:rowOff>9525</xdr:rowOff>
    </xdr:to>
    <xdr:pic>
      <xdr:nvPicPr>
        <xdr:cNvPr id="590848" name="Grafik 3">
          <a:extLst>
            <a:ext uri="{FF2B5EF4-FFF2-40B4-BE49-F238E27FC236}">
              <a16:creationId xmlns:a16="http://schemas.microsoft.com/office/drawing/2014/main" id="{00000000-0008-0000-3B00-00000004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5775" y="57150"/>
          <a:ext cx="97155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66675</xdr:colOff>
      <xdr:row>1</xdr:row>
      <xdr:rowOff>9525</xdr:rowOff>
    </xdr:from>
    <xdr:to>
      <xdr:col>0</xdr:col>
      <xdr:colOff>1304925</xdr:colOff>
      <xdr:row>4</xdr:row>
      <xdr:rowOff>0</xdr:rowOff>
    </xdr:to>
    <xdr:pic>
      <xdr:nvPicPr>
        <xdr:cNvPr id="591872" name="Grafik 3">
          <a:extLst>
            <a:ext uri="{FF2B5EF4-FFF2-40B4-BE49-F238E27FC236}">
              <a16:creationId xmlns:a16="http://schemas.microsoft.com/office/drawing/2014/main" id="{00000000-0008-0000-3D00-00000008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171450"/>
          <a:ext cx="12382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38100</xdr:colOff>
      <xdr:row>0</xdr:row>
      <xdr:rowOff>133350</xdr:rowOff>
    </xdr:from>
    <xdr:to>
      <xdr:col>0</xdr:col>
      <xdr:colOff>1171575</xdr:colOff>
      <xdr:row>3</xdr:row>
      <xdr:rowOff>161925</xdr:rowOff>
    </xdr:to>
    <xdr:pic>
      <xdr:nvPicPr>
        <xdr:cNvPr id="592896" name="Grafik 2">
          <a:extLst>
            <a:ext uri="{FF2B5EF4-FFF2-40B4-BE49-F238E27FC236}">
              <a16:creationId xmlns:a16="http://schemas.microsoft.com/office/drawing/2014/main" id="{00000000-0008-0000-3E00-0000000C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133350"/>
          <a:ext cx="113347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295275</xdr:colOff>
      <xdr:row>1</xdr:row>
      <xdr:rowOff>19050</xdr:rowOff>
    </xdr:from>
    <xdr:to>
      <xdr:col>0</xdr:col>
      <xdr:colOff>1276350</xdr:colOff>
      <xdr:row>4</xdr:row>
      <xdr:rowOff>0</xdr:rowOff>
    </xdr:to>
    <xdr:pic>
      <xdr:nvPicPr>
        <xdr:cNvPr id="593920" name="Grafik 3">
          <a:extLst>
            <a:ext uri="{FF2B5EF4-FFF2-40B4-BE49-F238E27FC236}">
              <a16:creationId xmlns:a16="http://schemas.microsoft.com/office/drawing/2014/main" id="{00000000-0008-0000-3F00-00000010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275" y="76200"/>
          <a:ext cx="9810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314325</xdr:colOff>
      <xdr:row>1</xdr:row>
      <xdr:rowOff>9525</xdr:rowOff>
    </xdr:from>
    <xdr:to>
      <xdr:col>0</xdr:col>
      <xdr:colOff>1181100</xdr:colOff>
      <xdr:row>4</xdr:row>
      <xdr:rowOff>19050</xdr:rowOff>
    </xdr:to>
    <xdr:pic>
      <xdr:nvPicPr>
        <xdr:cNvPr id="594944" name="Grafik 2">
          <a:extLst>
            <a:ext uri="{FF2B5EF4-FFF2-40B4-BE49-F238E27FC236}">
              <a16:creationId xmlns:a16="http://schemas.microsoft.com/office/drawing/2014/main" id="{00000000-0008-0000-4000-00000014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66675"/>
          <a:ext cx="8667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76200</xdr:colOff>
      <xdr:row>0</xdr:row>
      <xdr:rowOff>114300</xdr:rowOff>
    </xdr:from>
    <xdr:to>
      <xdr:col>0</xdr:col>
      <xdr:colOff>1371600</xdr:colOff>
      <xdr:row>3</xdr:row>
      <xdr:rowOff>238125</xdr:rowOff>
    </xdr:to>
    <xdr:pic>
      <xdr:nvPicPr>
        <xdr:cNvPr id="595968" name="Grafik 2">
          <a:extLst>
            <a:ext uri="{FF2B5EF4-FFF2-40B4-BE49-F238E27FC236}">
              <a16:creationId xmlns:a16="http://schemas.microsoft.com/office/drawing/2014/main" id="{00000000-0008-0000-4100-00000018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114300"/>
          <a:ext cx="12954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57150</xdr:colOff>
      <xdr:row>0</xdr:row>
      <xdr:rowOff>85725</xdr:rowOff>
    </xdr:from>
    <xdr:to>
      <xdr:col>0</xdr:col>
      <xdr:colOff>1438275</xdr:colOff>
      <xdr:row>4</xdr:row>
      <xdr:rowOff>9525</xdr:rowOff>
    </xdr:to>
    <xdr:pic>
      <xdr:nvPicPr>
        <xdr:cNvPr id="596992" name="Grafik 3">
          <a:extLst>
            <a:ext uri="{FF2B5EF4-FFF2-40B4-BE49-F238E27FC236}">
              <a16:creationId xmlns:a16="http://schemas.microsoft.com/office/drawing/2014/main" id="{00000000-0008-0000-4200-0000001C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85725"/>
          <a:ext cx="13811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323850</xdr:colOff>
      <xdr:row>0</xdr:row>
      <xdr:rowOff>57150</xdr:rowOff>
    </xdr:from>
    <xdr:to>
      <xdr:col>0</xdr:col>
      <xdr:colOff>1704975</xdr:colOff>
      <xdr:row>4</xdr:row>
      <xdr:rowOff>66675</xdr:rowOff>
    </xdr:to>
    <xdr:pic>
      <xdr:nvPicPr>
        <xdr:cNvPr id="598016" name="Grafik 2">
          <a:extLst>
            <a:ext uri="{FF2B5EF4-FFF2-40B4-BE49-F238E27FC236}">
              <a16:creationId xmlns:a16="http://schemas.microsoft.com/office/drawing/2014/main" id="{00000000-0008-0000-4300-00000020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57150"/>
          <a:ext cx="13811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485775</xdr:colOff>
      <xdr:row>0</xdr:row>
      <xdr:rowOff>66675</xdr:rowOff>
    </xdr:from>
    <xdr:to>
      <xdr:col>0</xdr:col>
      <xdr:colOff>1866900</xdr:colOff>
      <xdr:row>4</xdr:row>
      <xdr:rowOff>76200</xdr:rowOff>
    </xdr:to>
    <xdr:pic>
      <xdr:nvPicPr>
        <xdr:cNvPr id="599040" name="Grafik 2">
          <a:extLst>
            <a:ext uri="{FF2B5EF4-FFF2-40B4-BE49-F238E27FC236}">
              <a16:creationId xmlns:a16="http://schemas.microsoft.com/office/drawing/2014/main" id="{00000000-0008-0000-4400-0000002409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5775" y="66675"/>
          <a:ext cx="1381125" cy="857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vorherige%20Ordner%20bis%202003\Energiebilanzen\EB0506_06_03_2007xl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rherige%20Ordner%20bis%202003/Energiebilanzen/EB0506_06_03_2007xl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orherige%20Ordner%20bis%202003/Energiebilanzen/Heizwerte2005bis2019.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199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199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199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19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199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200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20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20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vorherige%20Ordner%20bis%202003/Energiebilanzen/EBab2003%20neu/EB20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Klein/excel5.0/EINHEI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IIIC3/vorherige%20Ordner%20bis%202003/Indikatoren/Energieindikatoren_2008_03_0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IIIC3/Klein/co2/UBA_Datenbank_27_09_2007.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IIIC3/Klein/Gas/GasaufkommenundVerwendung201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Klein/Gas/GasaufkommenundVerwendung201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Klein/Gas/egas_aufkommen_export_201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Klein/Gas/egas_aufkommen_export_2017.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2004%20neu/Energiekostenberechnung/Bruttoproduktionswert_2_stellig.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2004%20neu/Energiekostenberechnung/BPW2008.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2004%20neu/Energiekostenberechnung/Energiekosten_Industrie.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2004%20neu/Energiekostenberechnung/42251-0004.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2004%20neu/Energiekostenberechnung/42251-0004n.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Klein/Reserven_Ressourcen/Reserven_Ressourcen_2014.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Klein/Reserven_Ressourcen/Reserven_Ressourcen_2018.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150130_Intern_Energieforsch_%20Tab44_NKSE-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m1"/>
      <sheetName val="PEV2006engl."/>
      <sheetName val="PEV2006"/>
      <sheetName val="Diagramm4"/>
      <sheetName val="EB0304"/>
      <sheetName val="CO2"/>
      <sheetName val="CO2Grafik"/>
      <sheetName val="Grafik 2001_2002"/>
      <sheetName val="CO2neu+"/>
      <sheetName val="CO2neu+Grafik"/>
      <sheetName val="CO2neu+engl."/>
      <sheetName val="Diagramm2"/>
      <sheetName val="Tabelle3"/>
      <sheetName val="Co2neu"/>
      <sheetName val="Diagramm3"/>
      <sheetName val="Tabelle1"/>
      <sheetName val="Gas-Verbrauch"/>
      <sheetName val="Gasaufkommen"/>
      <sheetName val="Stromerzeugung"/>
      <sheetName val="EB97_Zahlen_für_Grafiken"/>
      <sheetName val="PEV-Anteile-Grafik"/>
      <sheetName val="PEV-Entwicklung"/>
      <sheetName val="PEV je Kopf"/>
      <sheetName val="Preise"/>
      <sheetName val="PEV pro BIP"/>
      <sheetName val="CO2-Emissionen"/>
      <sheetName val="PEV bereinigt"/>
      <sheetName val="Regwind"/>
      <sheetName val="PEV8097"/>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ow r="11">
          <cell r="A11" t="str">
            <v>Entwicklung des PEV in Deutschland (in PJ) (EB97PEV1.DOC)</v>
          </cell>
        </row>
        <row r="12">
          <cell r="A12" t="str">
            <v>Wegen Berechnung nach Wirkungsgradmethode vgl. EBWMD.XLS</v>
          </cell>
        </row>
        <row r="13">
          <cell r="C13" t="str">
            <v>Görgen</v>
          </cell>
          <cell r="D13" t="str">
            <v>Diff</v>
          </cell>
        </row>
        <row r="14">
          <cell r="A14">
            <v>1989</v>
          </cell>
          <cell r="B14">
            <v>15.082000000000001</v>
          </cell>
          <cell r="H14">
            <v>15082</v>
          </cell>
        </row>
        <row r="15">
          <cell r="A15">
            <v>1990</v>
          </cell>
          <cell r="B15">
            <v>14.9119104</v>
          </cell>
          <cell r="C15">
            <v>14880</v>
          </cell>
          <cell r="D15">
            <v>14865.0880896</v>
          </cell>
          <cell r="H15">
            <v>14911.910400000001</v>
          </cell>
        </row>
        <row r="16">
          <cell r="A16">
            <v>1991</v>
          </cell>
          <cell r="B16">
            <v>14.610038000000001</v>
          </cell>
          <cell r="C16">
            <v>14572</v>
          </cell>
          <cell r="D16">
            <v>14557.389961999999</v>
          </cell>
          <cell r="H16">
            <v>14610.038</v>
          </cell>
        </row>
        <row r="17">
          <cell r="A17">
            <v>1992</v>
          </cell>
          <cell r="B17">
            <v>14.314027199999998</v>
          </cell>
          <cell r="C17">
            <v>14282</v>
          </cell>
          <cell r="D17">
            <v>14267.6859728</v>
          </cell>
          <cell r="H17">
            <v>14314.027199999999</v>
          </cell>
        </row>
        <row r="18">
          <cell r="A18">
            <v>1993</v>
          </cell>
          <cell r="B18">
            <v>14.305234800000001</v>
          </cell>
          <cell r="C18">
            <v>14273</v>
          </cell>
          <cell r="D18">
            <v>14258.6947652</v>
          </cell>
          <cell r="H18">
            <v>14305.2348</v>
          </cell>
        </row>
        <row r="19">
          <cell r="A19">
            <v>1994</v>
          </cell>
          <cell r="B19">
            <v>14.1528332</v>
          </cell>
          <cell r="C19">
            <v>14141</v>
          </cell>
          <cell r="D19">
            <v>14126.8471668</v>
          </cell>
          <cell r="H19">
            <v>14152.833199999999</v>
          </cell>
        </row>
        <row r="20">
          <cell r="A20" t="str">
            <v>1995*)</v>
          </cell>
          <cell r="B20">
            <v>14.2964424</v>
          </cell>
          <cell r="C20">
            <v>14228</v>
          </cell>
          <cell r="D20">
            <v>14213.7035576</v>
          </cell>
          <cell r="H20">
            <v>14296.4424</v>
          </cell>
        </row>
        <row r="21">
          <cell r="A21" t="str">
            <v>1996*)</v>
          </cell>
          <cell r="B21">
            <v>14.7683012</v>
          </cell>
          <cell r="C21">
            <v>14638</v>
          </cell>
          <cell r="D21">
            <v>14623.2316988</v>
          </cell>
          <cell r="H21">
            <v>14768.3012</v>
          </cell>
        </row>
        <row r="22">
          <cell r="A22" t="str">
            <v>1997*)</v>
          </cell>
          <cell r="B22">
            <v>14.489875199999998</v>
          </cell>
          <cell r="H22">
            <v>14489.875199999999</v>
          </cell>
        </row>
      </sheetData>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m1"/>
      <sheetName val="PEV2006engl."/>
      <sheetName val="PEV2006"/>
      <sheetName val="Diagramm4"/>
      <sheetName val="EB0304"/>
      <sheetName val="CO2"/>
      <sheetName val="CO2Grafik"/>
      <sheetName val="Grafik 2001_2002"/>
      <sheetName val="CO2neu+"/>
      <sheetName val="CO2neu+Grafik"/>
      <sheetName val="CO2neu+engl."/>
      <sheetName val="Diagramm2"/>
      <sheetName val="Tabelle3"/>
      <sheetName val="Co2neu"/>
      <sheetName val="Diagramm3"/>
      <sheetName val="Tabelle1"/>
      <sheetName val="Gas-Verbrauch"/>
      <sheetName val="Gasaufkommen"/>
      <sheetName val="Stromerzeugung"/>
      <sheetName val="EB97_Zahlen_für_Grafiken"/>
      <sheetName val="PEV-Anteile-Grafik"/>
      <sheetName val="PEV-Entwicklung"/>
      <sheetName val="PEV je Kopf"/>
      <sheetName val="Preise"/>
      <sheetName val="PEV pro BIP"/>
      <sheetName val="CO2-Emissionen"/>
      <sheetName val="PEV bereinigt"/>
      <sheetName val="Regwind"/>
      <sheetName val="PEV8097"/>
      <sheetName val="Tabelle5"/>
      <sheetName val="Tabelle6"/>
      <sheetName val="Tabelle7"/>
      <sheetName val="Tabelle8"/>
      <sheetName val="Tabelle9"/>
      <sheetName val="Tabelle10"/>
      <sheetName val="Tabelle11"/>
      <sheetName val="Tabelle12"/>
      <sheetName val="Tabelle13"/>
      <sheetName val="Tabelle14"/>
      <sheetName val="Tabelle15"/>
      <sheetName val="Tabelle16"/>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sheetData sheetId="13"/>
      <sheetData sheetId="14" refreshError="1"/>
      <sheetData sheetId="15"/>
      <sheetData sheetId="16" refreshError="1"/>
      <sheetData sheetId="17" refreshError="1"/>
      <sheetData sheetId="18" refreshError="1"/>
      <sheetData sheetId="19">
        <row r="11">
          <cell r="A11" t="str">
            <v>Entwicklung des PEV in Deutschland (in PJ) (EB97PEV1.DOC)</v>
          </cell>
        </row>
        <row r="12">
          <cell r="A12" t="str">
            <v>Wegen Berechnung nach Wirkungsgradmethode vgl. EBWMD.XLS</v>
          </cell>
        </row>
        <row r="13">
          <cell r="C13" t="str">
            <v>Görgen</v>
          </cell>
          <cell r="D13" t="str">
            <v>Diff</v>
          </cell>
        </row>
        <row r="14">
          <cell r="A14">
            <v>1989</v>
          </cell>
          <cell r="B14">
            <v>15.082000000000001</v>
          </cell>
          <cell r="H14">
            <v>15082</v>
          </cell>
        </row>
        <row r="15">
          <cell r="A15">
            <v>1990</v>
          </cell>
          <cell r="B15">
            <v>14.9119104</v>
          </cell>
          <cell r="C15">
            <v>14880</v>
          </cell>
          <cell r="D15">
            <v>14865.0880896</v>
          </cell>
          <cell r="H15">
            <v>14911.910400000001</v>
          </cell>
        </row>
        <row r="16">
          <cell r="A16">
            <v>1991</v>
          </cell>
          <cell r="B16">
            <v>14.610038000000001</v>
          </cell>
          <cell r="C16">
            <v>14572</v>
          </cell>
          <cell r="D16">
            <v>14557.389961999999</v>
          </cell>
          <cell r="H16">
            <v>14610.038</v>
          </cell>
        </row>
        <row r="17">
          <cell r="A17">
            <v>1992</v>
          </cell>
          <cell r="B17">
            <v>14.314027199999998</v>
          </cell>
          <cell r="C17">
            <v>14282</v>
          </cell>
          <cell r="D17">
            <v>14267.6859728</v>
          </cell>
          <cell r="H17">
            <v>14314.027199999999</v>
          </cell>
        </row>
        <row r="18">
          <cell r="A18">
            <v>1993</v>
          </cell>
          <cell r="B18">
            <v>14.305234800000001</v>
          </cell>
          <cell r="C18">
            <v>14273</v>
          </cell>
          <cell r="D18">
            <v>14258.6947652</v>
          </cell>
          <cell r="H18">
            <v>14305.2348</v>
          </cell>
        </row>
        <row r="19">
          <cell r="A19">
            <v>1994</v>
          </cell>
          <cell r="B19">
            <v>14.1528332</v>
          </cell>
          <cell r="C19">
            <v>14141</v>
          </cell>
          <cell r="D19">
            <v>14126.8471668</v>
          </cell>
          <cell r="H19">
            <v>14152.833199999999</v>
          </cell>
        </row>
        <row r="20">
          <cell r="A20" t="str">
            <v>1995*)</v>
          </cell>
          <cell r="B20">
            <v>14.2964424</v>
          </cell>
          <cell r="C20">
            <v>14228</v>
          </cell>
          <cell r="D20">
            <v>14213.7035576</v>
          </cell>
          <cell r="H20">
            <v>14296.4424</v>
          </cell>
        </row>
        <row r="21">
          <cell r="A21" t="str">
            <v>1996*)</v>
          </cell>
          <cell r="B21">
            <v>14.7683012</v>
          </cell>
          <cell r="C21">
            <v>14638</v>
          </cell>
          <cell r="D21">
            <v>14623.2316988</v>
          </cell>
          <cell r="H21">
            <v>14768.3012</v>
          </cell>
        </row>
        <row r="22">
          <cell r="A22" t="str">
            <v>1997*)</v>
          </cell>
          <cell r="B22">
            <v>14.489875199999998</v>
          </cell>
          <cell r="H22">
            <v>14489.875199999999</v>
          </cell>
        </row>
      </sheetData>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
      <sheetName val="2018"/>
      <sheetName val="2017"/>
      <sheetName val="2016"/>
      <sheetName val="2015"/>
      <sheetName val="2014"/>
      <sheetName val="2013"/>
      <sheetName val="2012"/>
      <sheetName val="2011"/>
      <sheetName val="2010"/>
      <sheetName val="2009"/>
      <sheetName val="2008"/>
      <sheetName val="2007"/>
      <sheetName val="2006"/>
      <sheetName val="2005"/>
    </sheetNames>
    <sheetDataSet>
      <sheetData sheetId="0">
        <row r="8">
          <cell r="C8">
            <v>27373.698829270827</v>
          </cell>
          <cell r="D8">
            <v>6538.0956408882266</v>
          </cell>
          <cell r="E8">
            <v>0.93400091542482688</v>
          </cell>
        </row>
        <row r="9">
          <cell r="C9">
            <v>31397.260273972603</v>
          </cell>
          <cell r="D9">
            <v>7499.1067817838457</v>
          </cell>
          <cell r="E9">
            <v>1.0712863475492223</v>
          </cell>
        </row>
        <row r="10">
          <cell r="C10">
            <v>28738.708473310937</v>
          </cell>
          <cell r="D10">
            <v>6864.1225932241659</v>
          </cell>
          <cell r="E10">
            <v>0.98057555866353685</v>
          </cell>
        </row>
        <row r="12">
          <cell r="C12">
            <v>9061.25787503424</v>
          </cell>
          <cell r="D12">
            <v>2164.2442617355118</v>
          </cell>
          <cell r="E12">
            <v>0.30917353197196124</v>
          </cell>
        </row>
        <row r="13">
          <cell r="C13">
            <v>19603.79918588874</v>
          </cell>
          <cell r="D13">
            <v>4682.2869938589711</v>
          </cell>
          <cell r="E13">
            <v>0.66888901275722468</v>
          </cell>
        </row>
        <row r="14">
          <cell r="C14">
            <v>21829.583426152818</v>
          </cell>
          <cell r="D14">
            <v>5213.9064264241952</v>
          </cell>
          <cell r="E14">
            <v>0.74483360946338262</v>
          </cell>
        </row>
        <row r="15">
          <cell r="C15">
            <v>42505</v>
          </cell>
          <cell r="D15">
            <v>10152.144836151716</v>
          </cell>
          <cell r="E15">
            <v>1.4502866111641872</v>
          </cell>
        </row>
        <row r="16">
          <cell r="C16">
            <v>42281</v>
          </cell>
          <cell r="D16">
            <v>10098.643355307157</v>
          </cell>
          <cell r="E16">
            <v>1.4426436467858605</v>
          </cell>
        </row>
        <row r="17">
          <cell r="C17">
            <v>44000</v>
          </cell>
          <cell r="D17">
            <v>10509.219451609822</v>
          </cell>
          <cell r="E17">
            <v>1.5012965743141804</v>
          </cell>
        </row>
        <row r="18">
          <cell r="C18">
            <v>42800</v>
          </cell>
          <cell r="D18">
            <v>10222.604375656827</v>
          </cell>
          <cell r="E18">
            <v>1.4603521222874301</v>
          </cell>
        </row>
        <row r="19">
          <cell r="C19">
            <v>42648</v>
          </cell>
          <cell r="D19">
            <v>10186.299799369448</v>
          </cell>
          <cell r="E19">
            <v>1.4551658250307082</v>
          </cell>
        </row>
        <row r="20">
          <cell r="C20">
            <v>42816</v>
          </cell>
          <cell r="D20">
            <v>10226.425910002867</v>
          </cell>
          <cell r="E20">
            <v>1.4608980483144534</v>
          </cell>
        </row>
        <row r="21">
          <cell r="C21">
            <v>40343</v>
          </cell>
          <cell r="D21">
            <v>9635.7600076430699</v>
          </cell>
          <cell r="E21">
            <v>1.3765183567626587</v>
          </cell>
        </row>
        <row r="22">
          <cell r="C22">
            <v>32000</v>
          </cell>
          <cell r="D22">
            <v>7643.0686920798707</v>
          </cell>
          <cell r="E22">
            <v>1.0918520540466767</v>
          </cell>
        </row>
        <row r="23">
          <cell r="C23">
            <v>43074</v>
          </cell>
          <cell r="D23">
            <v>10288.048151332761</v>
          </cell>
          <cell r="E23">
            <v>1.4697011055002047</v>
          </cell>
        </row>
        <row r="24">
          <cell r="C24">
            <v>45492</v>
          </cell>
          <cell r="D24">
            <v>10865.577529378046</v>
          </cell>
          <cell r="E24">
            <v>1.5522041763341068</v>
          </cell>
        </row>
        <row r="25">
          <cell r="C25">
            <v>39501</v>
          </cell>
          <cell r="D25">
            <v>9434.6517626827172</v>
          </cell>
          <cell r="E25">
            <v>1.3477889995905554</v>
          </cell>
        </row>
        <row r="26">
          <cell r="C26">
            <v>15993.767140364</v>
          </cell>
          <cell r="D26">
            <v>3820.0456530916213</v>
          </cell>
          <cell r="E26">
            <v>0.54571335950470856</v>
          </cell>
        </row>
        <row r="27">
          <cell r="C27">
            <v>4187.0290020552638</v>
          </cell>
          <cell r="D27">
            <v>1000.054696201219</v>
          </cell>
          <cell r="E27">
            <v>0.14286300675772021</v>
          </cell>
        </row>
        <row r="28">
          <cell r="C28">
            <v>3600.0011200340491</v>
          </cell>
          <cell r="D28">
            <v>859.8454953745221</v>
          </cell>
          <cell r="E28">
            <v>0.12283339429623479</v>
          </cell>
        </row>
        <row r="29">
          <cell r="C29">
            <v>17688.9400921659</v>
          </cell>
          <cell r="D29">
            <v>4224.9307567034248</v>
          </cell>
          <cell r="E29">
            <v>0.60355329917312339</v>
          </cell>
        </row>
        <row r="30">
          <cell r="C30">
            <v>3599.9996717528561</v>
          </cell>
          <cell r="D30">
            <v>859.84514945850196</v>
          </cell>
          <cell r="E30">
            <v>0.12283334488033493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 val="Tabelle1"/>
    </sheetNames>
    <sheetDataSet>
      <sheetData sheetId="0">
        <row r="9">
          <cell r="AK9">
            <v>491949</v>
          </cell>
          <cell r="AT9">
            <v>10818955</v>
          </cell>
        </row>
        <row r="12">
          <cell r="AT12">
            <v>957341</v>
          </cell>
        </row>
        <row r="13">
          <cell r="AT13">
            <v>86882</v>
          </cell>
        </row>
      </sheetData>
      <sheetData sheetId="1"/>
      <sheetData sheetId="2">
        <row r="75">
          <cell r="AI75">
            <v>4234347</v>
          </cell>
        </row>
      </sheetData>
      <sheetData sheetId="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550710</v>
          </cell>
          <cell r="AT9">
            <v>11484363</v>
          </cell>
        </row>
        <row r="12">
          <cell r="AT12">
            <v>1003680</v>
          </cell>
        </row>
        <row r="13">
          <cell r="AT13">
            <v>85989</v>
          </cell>
        </row>
      </sheetData>
      <sheetData sheetId="1"/>
      <sheetData sheetId="2">
        <row r="75">
          <cell r="AI75">
            <v>4637231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670391</v>
          </cell>
          <cell r="AT9">
            <v>11599935</v>
          </cell>
        </row>
        <row r="12">
          <cell r="AT12">
            <v>1015780</v>
          </cell>
        </row>
        <row r="13">
          <cell r="AT13">
            <v>91600</v>
          </cell>
        </row>
      </sheetData>
      <sheetData sheetId="1"/>
      <sheetData sheetId="2">
        <row r="75">
          <cell r="AI75">
            <v>4452057</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777713</v>
          </cell>
          <cell r="AT9">
            <v>11795626</v>
          </cell>
        </row>
        <row r="12">
          <cell r="AT12">
            <v>1035234</v>
          </cell>
        </row>
        <row r="13">
          <cell r="AT13">
            <v>86916</v>
          </cell>
        </row>
      </sheetData>
      <sheetData sheetId="1"/>
      <sheetData sheetId="2">
        <row r="75">
          <cell r="AI75">
            <v>4369817</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816327</v>
          </cell>
          <cell r="AT9">
            <v>11652776</v>
          </cell>
        </row>
        <row r="12">
          <cell r="AT12">
            <v>1162532</v>
          </cell>
        </row>
        <row r="13">
          <cell r="AT13">
            <v>88481</v>
          </cell>
        </row>
      </sheetData>
      <sheetData sheetId="1"/>
      <sheetData sheetId="2">
        <row r="75">
          <cell r="AI75">
            <v>4135638</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954131</v>
          </cell>
          <cell r="AT9">
            <v>11904074</v>
          </cell>
        </row>
        <row r="12">
          <cell r="AT12">
            <v>1442246.6159999999</v>
          </cell>
        </row>
        <row r="13">
          <cell r="AT13">
            <v>92743</v>
          </cell>
        </row>
      </sheetData>
      <sheetData sheetId="1"/>
      <sheetData sheetId="2">
        <row r="75">
          <cell r="AI75">
            <v>4061858</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1097820</v>
          </cell>
          <cell r="AT9">
            <v>12178552</v>
          </cell>
        </row>
        <row r="12">
          <cell r="AT12">
            <v>1252618.8319999999</v>
          </cell>
        </row>
        <row r="13">
          <cell r="AT13">
            <v>93278</v>
          </cell>
        </row>
      </sheetData>
      <sheetData sheetId="1"/>
      <sheetData sheetId="2">
        <row r="75">
          <cell r="AI75">
            <v>4392403</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9">
          <cell r="AK9">
            <v>1097718</v>
          </cell>
          <cell r="AT9">
            <v>11876969</v>
          </cell>
        </row>
        <row r="12">
          <cell r="AT12">
            <v>1275679</v>
          </cell>
        </row>
        <row r="13">
          <cell r="AT13">
            <v>100069</v>
          </cell>
        </row>
      </sheetData>
      <sheetData sheetId="1"/>
      <sheetData sheetId="2">
        <row r="75">
          <cell r="AI75">
            <v>4232658</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j"/>
      <sheetName val="ske"/>
      <sheetName val="nat"/>
    </sheetNames>
    <sheetDataSet>
      <sheetData sheetId="0">
        <row r="8">
          <cell r="C8">
            <v>776811</v>
          </cell>
        </row>
        <row r="9">
          <cell r="AT9">
            <v>12173993</v>
          </cell>
        </row>
        <row r="12">
          <cell r="AT12">
            <v>1530321</v>
          </cell>
        </row>
        <row r="13">
          <cell r="AT13">
            <v>109054</v>
          </cell>
        </row>
      </sheetData>
      <sheetData sheetId="1"/>
      <sheetData sheetId="2">
        <row r="21">
          <cell r="AD21">
            <v>7728</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0.3"/>
      <sheetName val="Heizwert Produkte"/>
      <sheetName val="Heizwert Holz"/>
      <sheetName val="Eurostat"/>
      <sheetName val="Hu_Ho"/>
      <sheetName val="CO2-Berechnung"/>
      <sheetName val="CO2-Berechnung_UBA"/>
      <sheetName val="EF Energie"/>
      <sheetName val="EF Prozesse"/>
      <sheetName val="EF Energie bis 2009"/>
      <sheetName val="CO2-Alternativ"/>
      <sheetName val="Dichte"/>
      <sheetName val="Gallon_mile"/>
      <sheetName val="BTU"/>
      <sheetName val="BTUneu"/>
      <sheetName val="Barrel"/>
      <sheetName val="E10"/>
      <sheetName val="LPG"/>
      <sheetName val="Tabelle9"/>
      <sheetName val="Tabelle10"/>
      <sheetName val="Tabelle11"/>
      <sheetName val="Tabelle12"/>
      <sheetName val="Tabelle13"/>
      <sheetName val="Tabelle14"/>
      <sheetName val="Tabelle15"/>
      <sheetName val="Tabelle16"/>
      <sheetName val="Tabelle8"/>
      <sheetName val="TCbelle1"/>
    </sheetNames>
    <sheetDataSet>
      <sheetData sheetId="0">
        <row r="15">
          <cell r="L15">
            <v>3.5999999999999998E-6</v>
          </cell>
        </row>
        <row r="26">
          <cell r="K26">
            <v>0.27779999999999999</v>
          </cell>
        </row>
      </sheetData>
      <sheetData sheetId="1"/>
      <sheetData sheetId="2"/>
      <sheetData sheetId="3"/>
      <sheetData sheetId="4"/>
      <sheetData sheetId="5"/>
      <sheetData sheetId="6"/>
      <sheetData sheetId="7"/>
      <sheetData sheetId="8"/>
      <sheetData sheetId="9"/>
      <sheetData sheetId="10"/>
      <sheetData sheetId="11"/>
      <sheetData sheetId="12">
        <row r="4">
          <cell r="C4">
            <v>0.84499999999999997</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toren"/>
      <sheetName val="Tabelle1"/>
      <sheetName val="Basiswerte für Grafiken"/>
      <sheetName val="Grafik Strompreise Industrie"/>
      <sheetName val="Kommentar für Grafik Strompreis"/>
      <sheetName val="Grafik Nettoimporte"/>
      <sheetName val="Kommentar für Grafik Importe"/>
      <sheetName val="Tabelle2"/>
      <sheetName val="Grafik CO2"/>
      <sheetName val="Kommentar für Grafik CO2-Ausst."/>
      <sheetName val="Grafik PEV_BIP"/>
      <sheetName val="Kommentar für Grafik PEV je BIP"/>
      <sheetName val="Grafik PEV"/>
    </sheetNames>
    <sheetDataSet>
      <sheetData sheetId="0">
        <row r="5">
          <cell r="A5" t="str">
            <v>Primärenergieverbrauch - PEV</v>
          </cell>
        </row>
        <row r="7">
          <cell r="A7" t="str">
            <v>Primärenergieverbrauch, temperaturbereinigt</v>
          </cell>
        </row>
        <row r="13">
          <cell r="A13" t="str">
            <v>Bruttostromerzeugung</v>
          </cell>
          <cell r="C13" t="str">
            <v>TWh</v>
          </cell>
        </row>
        <row r="15">
          <cell r="A15" t="str">
            <v>Stromverbrauch der priv. Haushalte je Einwohner</v>
          </cell>
          <cell r="C15" t="str">
            <v>kWh</v>
          </cell>
        </row>
        <row r="21">
          <cell r="C21" t="str">
            <v>kWh</v>
          </cell>
        </row>
        <row r="23">
          <cell r="A23" t="str">
            <v>Anzahl der Windkraftanlagen</v>
          </cell>
        </row>
        <row r="24">
          <cell r="A24" t="str">
            <v>Installierte Leistung der Windkraftanlagen</v>
          </cell>
          <cell r="C24" t="str">
            <v>MW</v>
          </cell>
        </row>
        <row r="25">
          <cell r="A25" t="str">
            <v>Anteil erneuerbarer Energien am Bruttostromverbrauch</v>
          </cell>
          <cell r="C25" t="str">
            <v>%</v>
          </cell>
        </row>
        <row r="79">
          <cell r="C79" t="str">
            <v>%</v>
          </cell>
        </row>
        <row r="81">
          <cell r="C81" t="str">
            <v>%</v>
          </cell>
        </row>
        <row r="82">
          <cell r="C82" t="str">
            <v>%</v>
          </cell>
        </row>
        <row r="83">
          <cell r="C83" t="str">
            <v>%</v>
          </cell>
        </row>
        <row r="84">
          <cell r="A84" t="str">
            <v>Stromimportsaldo</v>
          </cell>
          <cell r="C84" t="str">
            <v>TWh</v>
          </cell>
        </row>
        <row r="94">
          <cell r="A94" t="str">
            <v>Anteil erneuerbarer Energien am PEV</v>
          </cell>
          <cell r="C94" t="str">
            <v>%</v>
          </cell>
        </row>
        <row r="95">
          <cell r="A95" t="str">
            <v>CO2-Ausstoß (energiebedingt)</v>
          </cell>
          <cell r="C95" t="str">
            <v>Mio. t</v>
          </cell>
        </row>
        <row r="97">
          <cell r="A97" t="str">
            <v>je Einwohner</v>
          </cell>
          <cell r="C97" t="str">
            <v>t</v>
          </cell>
        </row>
        <row r="99">
          <cell r="C99" t="str">
            <v>t</v>
          </cell>
        </row>
        <row r="101">
          <cell r="A101" t="str">
            <v>je GJ  PEV</v>
          </cell>
          <cell r="C101" t="str">
            <v>t</v>
          </cell>
        </row>
        <row r="103">
          <cell r="A103" t="str">
            <v>je GWh Stromverbrauch</v>
          </cell>
          <cell r="C103" t="str">
            <v>t</v>
          </cell>
        </row>
        <row r="104">
          <cell r="A104" t="str">
            <v>je Neuwagen und 1 km Fahrleistung</v>
          </cell>
          <cell r="B104" t="str">
            <v xml:space="preserve"> </v>
          </cell>
          <cell r="C104" t="str">
            <v>g</v>
          </cell>
        </row>
        <row r="110">
          <cell r="C110" t="str">
            <v>Mio. t</v>
          </cell>
        </row>
        <row r="112">
          <cell r="A112" t="str">
            <v>Treibhausgase (energiebedingt)</v>
          </cell>
          <cell r="C112" t="str">
            <v>Mio. t</v>
          </cell>
        </row>
        <row r="115">
          <cell r="A115" t="str">
            <v xml:space="preserve">Energieeffizienz im Umwandlungsektor </v>
          </cell>
        </row>
        <row r="116">
          <cell r="A116" t="str">
            <v>Anteil EEV am PEV</v>
          </cell>
          <cell r="C116" t="str">
            <v>%</v>
          </cell>
        </row>
        <row r="118">
          <cell r="A118" t="str">
            <v>Brennstoffeinsatz je TWh Stromerzeugung</v>
          </cell>
          <cell r="C118" t="str">
            <v>TWh</v>
          </cell>
        </row>
        <row r="120">
          <cell r="A120" t="str">
            <v>Wirkungsgrad von Stromerzeugungsanlagen (fossil)</v>
          </cell>
          <cell r="C120" t="str">
            <v>%</v>
          </cell>
        </row>
        <row r="128">
          <cell r="C128" t="str">
            <v>MJ</v>
          </cell>
        </row>
        <row r="129">
          <cell r="A129" t="str">
            <v>Index (1995 = 100)</v>
          </cell>
        </row>
        <row r="130">
          <cell r="C130" t="str">
            <v>kWh</v>
          </cell>
        </row>
        <row r="131">
          <cell r="A131" t="str">
            <v>Index (1995 = 100)</v>
          </cell>
        </row>
        <row r="132">
          <cell r="A132" t="str">
            <v>Energieeffizienz im Sektor Gewerbe, Handel, Dienstleistung (GHD)</v>
          </cell>
        </row>
        <row r="133">
          <cell r="C133" t="str">
            <v>MJ</v>
          </cell>
        </row>
        <row r="134">
          <cell r="A134" t="str">
            <v>Index (1995 = 100)</v>
          </cell>
        </row>
        <row r="135">
          <cell r="C135" t="str">
            <v>MJ</v>
          </cell>
        </row>
        <row r="136">
          <cell r="A136" t="str">
            <v>Index (1995 = 100)</v>
          </cell>
        </row>
        <row r="145">
          <cell r="A145" t="str">
            <v>Energieeffizienz im Verkehrssektor</v>
          </cell>
        </row>
        <row r="146">
          <cell r="A146" t="str">
            <v>Kraftstoffverbr.  je PKW u. 100 km Fahrleistung</v>
          </cell>
          <cell r="C146" t="str">
            <v>Liter</v>
          </cell>
        </row>
        <row r="148">
          <cell r="C148" t="str">
            <v>Liter</v>
          </cell>
        </row>
        <row r="150">
          <cell r="C150" t="str">
            <v>Liter</v>
          </cell>
        </row>
        <row r="152">
          <cell r="A152" t="str">
            <v>Kraftstoffverbr. je Neuwagen u. 100 km Fahrleistung</v>
          </cell>
        </row>
        <row r="154">
          <cell r="C154" t="str">
            <v>Liter</v>
          </cell>
        </row>
        <row r="156">
          <cell r="C156" t="str">
            <v>Liter</v>
          </cell>
        </row>
      </sheetData>
      <sheetData sheetId="1"/>
      <sheetData sheetId="2"/>
      <sheetData sheetId="3" refreshError="1"/>
      <sheetData sheetId="4"/>
      <sheetData sheetId="5" refreshError="1"/>
      <sheetData sheetId="6"/>
      <sheetData sheetId="7"/>
      <sheetData sheetId="8" refreshError="1"/>
      <sheetData sheetId="9"/>
      <sheetData sheetId="10" refreshError="1"/>
      <sheetData sheetId="1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 1"/>
      <sheetName val="UBA_Datenbank_27_09_2007"/>
    </sheetNames>
    <sheetDataSet>
      <sheetData sheetId="0" refreshError="1">
        <row r="90">
          <cell r="A90" t="str">
            <v>Energiewirtschaft</v>
          </cell>
        </row>
        <row r="91">
          <cell r="A91" t="str">
            <v>Verarbeitendes Gewerbe</v>
          </cell>
        </row>
        <row r="94">
          <cell r="A94" t="str">
            <v>Diffuse Emissionen aus Brennstoffen</v>
          </cell>
        </row>
        <row r="95">
          <cell r="A95" t="str">
            <v>Industrieprozesse</v>
          </cell>
        </row>
        <row r="96">
          <cell r="A96" t="str">
            <v>Landwirtschaft</v>
          </cell>
        </row>
      </sheetData>
      <sheetData sheetId="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anz_98"/>
      <sheetName val="Bilanz_99"/>
      <sheetName val="Bilanz_00"/>
      <sheetName val="Bilanz_01"/>
      <sheetName val="Bilanz_02"/>
      <sheetName val="Bilanz_03"/>
      <sheetName val="Bilanz_04"/>
      <sheetName val="Bilanz_05"/>
      <sheetName val="Bilanz_06"/>
      <sheetName val="Bilanz_07"/>
      <sheetName val="Bilanz_08"/>
      <sheetName val="Bilanz_09"/>
      <sheetName val="Bilanz_10"/>
      <sheetName val="Bilanz_11"/>
      <sheetName val="Bilanz_12"/>
      <sheetName val="Bilanz_13"/>
      <sheetName val="GrafkImp"/>
      <sheetName val="Imports"/>
    </sheetNames>
    <sheetDataSet>
      <sheetData sheetId="0" refreshError="1">
        <row r="24">
          <cell r="C24">
            <v>699492</v>
          </cell>
          <cell r="E24">
            <v>746474</v>
          </cell>
          <cell r="F24">
            <v>695423</v>
          </cell>
          <cell r="G24">
            <v>1225235</v>
          </cell>
          <cell r="H24">
            <v>93060</v>
          </cell>
        </row>
      </sheetData>
      <sheetData sheetId="1" refreshError="1">
        <row r="24">
          <cell r="C24">
            <v>747140</v>
          </cell>
          <cell r="E24">
            <v>704733</v>
          </cell>
          <cell r="F24">
            <v>720273</v>
          </cell>
          <cell r="G24">
            <v>1290507</v>
          </cell>
          <cell r="H24">
            <v>149721</v>
          </cell>
        </row>
      </sheetData>
      <sheetData sheetId="2" refreshError="1">
        <row r="24">
          <cell r="C24">
            <v>706627</v>
          </cell>
          <cell r="E24">
            <v>628513</v>
          </cell>
          <cell r="F24">
            <v>757969</v>
          </cell>
          <cell r="G24">
            <v>1299906</v>
          </cell>
          <cell r="H24">
            <v>155309</v>
          </cell>
        </row>
      </sheetData>
      <sheetData sheetId="3" refreshError="1">
        <row r="24">
          <cell r="C24">
            <v>713341.32921581028</v>
          </cell>
          <cell r="E24">
            <v>703016</v>
          </cell>
          <cell r="F24">
            <v>831264</v>
          </cell>
          <cell r="G24">
            <v>1235431</v>
          </cell>
          <cell r="H24">
            <v>181712</v>
          </cell>
        </row>
      </sheetData>
      <sheetData sheetId="4" refreshError="1">
        <row r="24">
          <cell r="D24">
            <v>711475.58162084548</v>
          </cell>
          <cell r="F24">
            <v>683059</v>
          </cell>
          <cell r="G24">
            <v>964662</v>
          </cell>
          <cell r="H24">
            <v>1249659</v>
          </cell>
          <cell r="I24">
            <v>166329</v>
          </cell>
        </row>
      </sheetData>
      <sheetData sheetId="5" refreshError="1">
        <row r="24">
          <cell r="D24">
            <v>740615</v>
          </cell>
          <cell r="F24">
            <v>644370</v>
          </cell>
          <cell r="G24">
            <v>987800</v>
          </cell>
          <cell r="H24">
            <v>1398271</v>
          </cell>
          <cell r="I24">
            <v>156887</v>
          </cell>
        </row>
      </sheetData>
      <sheetData sheetId="6" refreshError="1">
        <row r="24">
          <cell r="D24">
            <v>685342</v>
          </cell>
          <cell r="F24">
            <v>748779</v>
          </cell>
          <cell r="G24">
            <v>1038277</v>
          </cell>
          <cell r="H24">
            <v>1466679</v>
          </cell>
          <cell r="I24">
            <v>136122</v>
          </cell>
        </row>
      </sheetData>
      <sheetData sheetId="7" refreshError="1">
        <row r="24">
          <cell r="D24">
            <v>661720.55418851762</v>
          </cell>
          <cell r="F24">
            <v>735193</v>
          </cell>
          <cell r="G24">
            <v>1097831</v>
          </cell>
          <cell r="H24">
            <v>1425938</v>
          </cell>
          <cell r="I24">
            <v>161701</v>
          </cell>
        </row>
      </sheetData>
      <sheetData sheetId="8" refreshError="1">
        <row r="24">
          <cell r="D24">
            <v>653695.85412431997</v>
          </cell>
          <cell r="F24">
            <v>824753</v>
          </cell>
          <cell r="G24">
            <v>1069246</v>
          </cell>
          <cell r="H24">
            <v>1475505</v>
          </cell>
          <cell r="I24">
            <v>149637</v>
          </cell>
        </row>
      </sheetData>
      <sheetData sheetId="9" refreshError="1">
        <row r="24">
          <cell r="D24">
            <v>598791.50555662368</v>
          </cell>
          <cell r="F24">
            <v>737589</v>
          </cell>
          <cell r="G24">
            <v>1040911</v>
          </cell>
          <cell r="H24">
            <v>1436060</v>
          </cell>
          <cell r="I24">
            <v>109134</v>
          </cell>
        </row>
      </sheetData>
      <sheetData sheetId="10" refreshError="1">
        <row r="24">
          <cell r="D24">
            <v>545409</v>
          </cell>
          <cell r="F24">
            <v>665071</v>
          </cell>
          <cell r="G24">
            <v>1137048</v>
          </cell>
          <cell r="H24">
            <v>1527566</v>
          </cell>
          <cell r="I24">
            <v>150786</v>
          </cell>
        </row>
      </sheetData>
      <sheetData sheetId="11" refreshError="1">
        <row r="24">
          <cell r="D24">
            <v>509855</v>
          </cell>
          <cell r="F24">
            <v>726248</v>
          </cell>
          <cell r="G24">
            <v>1299062</v>
          </cell>
          <cell r="H24">
            <v>1343539</v>
          </cell>
          <cell r="I24">
            <v>182429</v>
          </cell>
        </row>
      </sheetData>
      <sheetData sheetId="12" refreshError="1">
        <row r="24">
          <cell r="D24">
            <v>444953</v>
          </cell>
          <cell r="F24">
            <v>803226</v>
          </cell>
          <cell r="G24">
            <v>1307119</v>
          </cell>
          <cell r="H24">
            <v>1463304</v>
          </cell>
          <cell r="I24">
            <v>157499</v>
          </cell>
        </row>
      </sheetData>
      <sheetData sheetId="13" refreshError="1">
        <row r="24">
          <cell r="D24">
            <v>418627</v>
          </cell>
          <cell r="F24">
            <v>788921</v>
          </cell>
          <cell r="G24">
            <v>1230447</v>
          </cell>
          <cell r="H24">
            <v>1422373</v>
          </cell>
          <cell r="I24">
            <v>130781</v>
          </cell>
        </row>
      </sheetData>
      <sheetData sheetId="14" refreshError="1">
        <row r="24">
          <cell r="D24">
            <v>378425</v>
          </cell>
          <cell r="F24">
            <v>826441</v>
          </cell>
          <cell r="G24">
            <v>1287263</v>
          </cell>
          <cell r="H24">
            <v>1413482</v>
          </cell>
          <cell r="I24">
            <v>169086</v>
          </cell>
        </row>
      </sheetData>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anz_98"/>
      <sheetName val="Bilanz_99"/>
      <sheetName val="Bilanz_00"/>
      <sheetName val="Bilanz_01"/>
      <sheetName val="Bilanz_02"/>
      <sheetName val="Bilanz_03"/>
      <sheetName val="Bilanz_04"/>
      <sheetName val="Bilanz_05"/>
      <sheetName val="Bilanz_06"/>
      <sheetName val="Bilanz_07"/>
      <sheetName val="Bilanz_08"/>
      <sheetName val="Bilanz_09"/>
      <sheetName val="Bilanz_10"/>
      <sheetName val="Bilanz_11"/>
      <sheetName val="Bilanz_12"/>
      <sheetName val="Bilanz_13"/>
      <sheetName val="Bilanz_14"/>
      <sheetName val="Bilanz_15"/>
      <sheetName val="GrafkImp"/>
      <sheetName val="Impo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4">
          <cell r="D24">
            <v>344175</v>
          </cell>
          <cell r="F24">
            <v>978637</v>
          </cell>
          <cell r="G24">
            <v>1099523</v>
          </cell>
          <cell r="H24">
            <v>1448087</v>
          </cell>
          <cell r="I24">
            <v>218503</v>
          </cell>
        </row>
      </sheetData>
      <sheetData sheetId="16">
        <row r="24">
          <cell r="D24">
            <v>323311</v>
          </cell>
          <cell r="F24">
            <v>867522</v>
          </cell>
          <cell r="G24">
            <v>1194227</v>
          </cell>
          <cell r="H24">
            <v>1391163</v>
          </cell>
          <cell r="I24">
            <v>151655</v>
          </cell>
        </row>
      </sheetData>
      <sheetData sheetId="17">
        <row r="24">
          <cell r="D24">
            <v>299604</v>
          </cell>
          <cell r="F24">
            <v>1235875</v>
          </cell>
          <cell r="G24">
            <v>1459548</v>
          </cell>
          <cell r="H24">
            <v>1484664</v>
          </cell>
          <cell r="I24">
            <v>104766</v>
          </cell>
        </row>
      </sheetData>
      <sheetData sheetId="18" refreshError="1"/>
      <sheetData sheetId="1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anz_2016"/>
      <sheetName val="Imp_Preise"/>
      <sheetName val="Bilanz_2017"/>
    </sheetNames>
    <sheetDataSet>
      <sheetData sheetId="0">
        <row r="24">
          <cell r="D24">
            <v>276689</v>
          </cell>
        </row>
      </sheetData>
      <sheetData sheetId="1"/>
      <sheetData sheetId="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anz_2017"/>
      <sheetName val="Imp_Preise"/>
    </sheetNames>
    <sheetDataSet>
      <sheetData sheetId="0">
        <row r="24">
          <cell r="D24">
            <v>255060</v>
          </cell>
        </row>
      </sheetData>
      <sheetData sheetId="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2251BJ001"/>
    </sheetNames>
    <sheetDataSet>
      <sheetData sheetId="0">
        <row r="7">
          <cell r="G7">
            <v>7078019</v>
          </cell>
          <cell r="H7">
            <v>6788718</v>
          </cell>
          <cell r="I7">
            <v>5786631</v>
          </cell>
          <cell r="J7">
            <v>5444586</v>
          </cell>
          <cell r="K7">
            <v>3670115</v>
          </cell>
          <cell r="L7">
            <v>3737763</v>
          </cell>
          <cell r="M7">
            <v>3514170</v>
          </cell>
          <cell r="N7">
            <v>3936866</v>
          </cell>
          <cell r="O7">
            <v>4250734</v>
          </cell>
          <cell r="P7">
            <v>4193371</v>
          </cell>
          <cell r="Q7">
            <v>4279279</v>
          </cell>
        </row>
        <row r="8">
          <cell r="G8">
            <v>1844367</v>
          </cell>
          <cell r="H8">
            <v>1871032</v>
          </cell>
          <cell r="I8">
            <v>2906074</v>
          </cell>
          <cell r="J8">
            <v>3855712</v>
          </cell>
          <cell r="K8">
            <v>4978521</v>
          </cell>
          <cell r="L8">
            <v>4941795</v>
          </cell>
          <cell r="M8">
            <v>6126574</v>
          </cell>
          <cell r="N8">
            <v>4610429</v>
          </cell>
          <cell r="O8">
            <v>3066889</v>
          </cell>
          <cell r="P8">
            <v>3954310</v>
          </cell>
        </row>
        <row r="10">
          <cell r="G10">
            <v>3995506</v>
          </cell>
          <cell r="H10">
            <v>4032857</v>
          </cell>
          <cell r="I10">
            <v>4100385</v>
          </cell>
          <cell r="J10">
            <v>4154221</v>
          </cell>
          <cell r="K10">
            <v>4109792</v>
          </cell>
          <cell r="L10">
            <v>4377444</v>
          </cell>
          <cell r="M10">
            <v>3958204</v>
          </cell>
          <cell r="N10">
            <v>4034742</v>
          </cell>
          <cell r="O10">
            <v>4110032</v>
          </cell>
          <cell r="P10">
            <v>4429048</v>
          </cell>
          <cell r="Q10">
            <v>4411334</v>
          </cell>
        </row>
        <row r="11">
          <cell r="G11">
            <v>12917892</v>
          </cell>
          <cell r="H11">
            <v>12692607</v>
          </cell>
          <cell r="I11">
            <v>12793090</v>
          </cell>
          <cell r="J11">
            <v>13454519</v>
          </cell>
          <cell r="K11">
            <v>12758428</v>
          </cell>
          <cell r="L11">
            <v>13057002</v>
          </cell>
          <cell r="M11">
            <v>13598948</v>
          </cell>
          <cell r="N11">
            <v>12582037</v>
          </cell>
          <cell r="O11">
            <v>11427655</v>
          </cell>
          <cell r="P11">
            <v>12576729</v>
          </cell>
          <cell r="Q11">
            <v>13058554</v>
          </cell>
        </row>
        <row r="12">
          <cell r="G12">
            <v>119502164</v>
          </cell>
          <cell r="H12">
            <v>116958579</v>
          </cell>
          <cell r="I12">
            <v>118588418</v>
          </cell>
          <cell r="J12">
            <v>122022304</v>
          </cell>
          <cell r="K12">
            <v>128475034</v>
          </cell>
          <cell r="L12">
            <v>130124466</v>
          </cell>
          <cell r="M12">
            <v>130765123</v>
          </cell>
          <cell r="N12">
            <v>134379266</v>
          </cell>
          <cell r="O12">
            <v>136455487</v>
          </cell>
          <cell r="P12">
            <v>138589794</v>
          </cell>
          <cell r="Q12">
            <v>150820956</v>
          </cell>
        </row>
        <row r="13">
          <cell r="G13">
            <v>14835493</v>
          </cell>
          <cell r="H13">
            <v>15327329</v>
          </cell>
          <cell r="I13">
            <v>16306641</v>
          </cell>
          <cell r="J13">
            <v>17421215</v>
          </cell>
          <cell r="K13">
            <v>17669787</v>
          </cell>
          <cell r="L13">
            <v>18665255</v>
          </cell>
          <cell r="M13">
            <v>18974206</v>
          </cell>
          <cell r="N13">
            <v>18539269</v>
          </cell>
          <cell r="O13">
            <v>20425456</v>
          </cell>
          <cell r="P13">
            <v>20862697</v>
          </cell>
          <cell r="Q13">
            <v>19173006</v>
          </cell>
        </row>
        <row r="14">
          <cell r="G14">
            <v>16188824</v>
          </cell>
          <cell r="H14">
            <v>16078531</v>
          </cell>
          <cell r="I14">
            <v>15155763</v>
          </cell>
          <cell r="J14">
            <v>15736620</v>
          </cell>
          <cell r="K14">
            <v>15446512</v>
          </cell>
          <cell r="L14">
            <v>14163659</v>
          </cell>
          <cell r="M14">
            <v>13396030</v>
          </cell>
          <cell r="N14">
            <v>13336373</v>
          </cell>
          <cell r="O14">
            <v>13032231</v>
          </cell>
          <cell r="P14">
            <v>13183419</v>
          </cell>
          <cell r="Q14">
            <v>13606542</v>
          </cell>
        </row>
        <row r="15">
          <cell r="G15">
            <v>11247751</v>
          </cell>
          <cell r="H15">
            <v>11395989</v>
          </cell>
          <cell r="I15">
            <v>10773982</v>
          </cell>
          <cell r="J15">
            <v>10730627</v>
          </cell>
          <cell r="K15">
            <v>10575646</v>
          </cell>
          <cell r="L15">
            <v>9980847</v>
          </cell>
          <cell r="M15">
            <v>9401386</v>
          </cell>
          <cell r="N15">
            <v>9192068</v>
          </cell>
          <cell r="O15">
            <v>9260048</v>
          </cell>
          <cell r="P15">
            <v>9253895</v>
          </cell>
          <cell r="Q15">
            <v>9232655</v>
          </cell>
        </row>
        <row r="16">
          <cell r="G16">
            <v>3659336</v>
          </cell>
          <cell r="H16">
            <v>3647690</v>
          </cell>
          <cell r="I16">
            <v>3578285</v>
          </cell>
          <cell r="J16">
            <v>3577543</v>
          </cell>
          <cell r="K16">
            <v>3772026</v>
          </cell>
          <cell r="L16">
            <v>3608874</v>
          </cell>
          <cell r="M16">
            <v>3217119</v>
          </cell>
          <cell r="N16">
            <v>3150509</v>
          </cell>
          <cell r="O16">
            <v>3115962</v>
          </cell>
          <cell r="P16">
            <v>3021857</v>
          </cell>
          <cell r="Q16">
            <v>3260891</v>
          </cell>
        </row>
        <row r="17">
          <cell r="G17">
            <v>15743513</v>
          </cell>
          <cell r="H17">
            <v>16059093</v>
          </cell>
          <cell r="I17">
            <v>16181053</v>
          </cell>
          <cell r="J17">
            <v>16386793</v>
          </cell>
          <cell r="K17">
            <v>15437153</v>
          </cell>
          <cell r="L17">
            <v>15569310</v>
          </cell>
          <cell r="M17">
            <v>14971418</v>
          </cell>
          <cell r="N17">
            <v>15466881</v>
          </cell>
          <cell r="O17">
            <v>15679345</v>
          </cell>
          <cell r="P17">
            <v>17556756</v>
          </cell>
          <cell r="Q17">
            <v>19507274</v>
          </cell>
        </row>
        <row r="18">
          <cell r="G18">
            <v>27461182</v>
          </cell>
          <cell r="H18">
            <v>27680803</v>
          </cell>
          <cell r="I18">
            <v>28718561</v>
          </cell>
          <cell r="J18">
            <v>32950232</v>
          </cell>
          <cell r="K18">
            <v>32010013</v>
          </cell>
          <cell r="L18">
            <v>32065081</v>
          </cell>
          <cell r="M18">
            <v>31293245</v>
          </cell>
          <cell r="N18">
            <v>31855980</v>
          </cell>
          <cell r="O18">
            <v>32594676</v>
          </cell>
          <cell r="P18">
            <v>34921797</v>
          </cell>
          <cell r="Q18">
            <v>37740945</v>
          </cell>
        </row>
        <row r="19">
          <cell r="G19">
            <v>38434813</v>
          </cell>
          <cell r="H19">
            <v>39678423</v>
          </cell>
          <cell r="I19">
            <v>41937388</v>
          </cell>
          <cell r="J19">
            <v>44009685</v>
          </cell>
          <cell r="K19">
            <v>42673635</v>
          </cell>
          <cell r="L19">
            <v>41681635</v>
          </cell>
          <cell r="M19">
            <v>39907601</v>
          </cell>
          <cell r="N19">
            <v>41041953</v>
          </cell>
          <cell r="O19">
            <v>41744898</v>
          </cell>
          <cell r="P19">
            <v>42403194</v>
          </cell>
          <cell r="Q19">
            <v>41800776</v>
          </cell>
        </row>
        <row r="20">
          <cell r="G20">
            <v>56803588</v>
          </cell>
          <cell r="H20">
            <v>55495252</v>
          </cell>
          <cell r="I20">
            <v>58795598</v>
          </cell>
          <cell r="J20">
            <v>75603306</v>
          </cell>
          <cell r="K20">
            <v>89741578</v>
          </cell>
          <cell r="L20">
            <v>98797924</v>
          </cell>
          <cell r="M20">
            <v>110641718</v>
          </cell>
          <cell r="N20">
            <v>116449104</v>
          </cell>
          <cell r="O20">
            <v>117757381</v>
          </cell>
          <cell r="P20">
            <v>124639339</v>
          </cell>
          <cell r="Q20">
            <v>120032109</v>
          </cell>
        </row>
        <row r="21">
          <cell r="G21">
            <v>120633839</v>
          </cell>
          <cell r="H21">
            <v>120483525</v>
          </cell>
          <cell r="I21">
            <v>122955197</v>
          </cell>
          <cell r="J21">
            <v>139797352</v>
          </cell>
          <cell r="K21">
            <v>139804635</v>
          </cell>
          <cell r="L21">
            <v>136985685</v>
          </cell>
          <cell r="M21">
            <v>140102611</v>
          </cell>
          <cell r="N21">
            <v>144659509</v>
          </cell>
          <cell r="O21">
            <v>152332805</v>
          </cell>
          <cell r="P21">
            <v>163599924</v>
          </cell>
          <cell r="Q21">
            <v>176092150</v>
          </cell>
        </row>
        <row r="22">
          <cell r="G22">
            <v>47330398</v>
          </cell>
          <cell r="H22">
            <v>48926657</v>
          </cell>
          <cell r="I22">
            <v>50480865</v>
          </cell>
          <cell r="J22">
            <v>53356212</v>
          </cell>
          <cell r="K22">
            <v>54141129</v>
          </cell>
          <cell r="L22">
            <v>55150656</v>
          </cell>
          <cell r="M22">
            <v>55753054</v>
          </cell>
          <cell r="N22">
            <v>58269128</v>
          </cell>
          <cell r="O22">
            <v>59761691</v>
          </cell>
          <cell r="P22">
            <v>65614069</v>
          </cell>
          <cell r="Q22">
            <v>69862938</v>
          </cell>
        </row>
        <row r="23">
          <cell r="G23">
            <v>35990356</v>
          </cell>
          <cell r="H23">
            <v>36071879</v>
          </cell>
          <cell r="I23">
            <v>37280318</v>
          </cell>
          <cell r="J23">
            <v>37610453</v>
          </cell>
          <cell r="K23">
            <v>35493462</v>
          </cell>
          <cell r="L23">
            <v>33485155</v>
          </cell>
          <cell r="M23">
            <v>32803818</v>
          </cell>
          <cell r="N23">
            <v>33808380</v>
          </cell>
          <cell r="O23">
            <v>33746074</v>
          </cell>
          <cell r="P23">
            <v>36685470</v>
          </cell>
          <cell r="Q23">
            <v>39106570</v>
          </cell>
        </row>
        <row r="24">
          <cell r="G24">
            <v>53175176</v>
          </cell>
          <cell r="H24">
            <v>55221556</v>
          </cell>
          <cell r="I24">
            <v>49631660</v>
          </cell>
          <cell r="J24">
            <v>59493776</v>
          </cell>
          <cell r="K24">
            <v>61321772</v>
          </cell>
          <cell r="L24">
            <v>62505645</v>
          </cell>
          <cell r="M24">
            <v>62271830</v>
          </cell>
          <cell r="N24">
            <v>71928159</v>
          </cell>
          <cell r="O24">
            <v>82140499</v>
          </cell>
          <cell r="P24">
            <v>99069843</v>
          </cell>
          <cell r="Q24">
            <v>112280171</v>
          </cell>
        </row>
        <row r="25">
          <cell r="G25">
            <v>67339776</v>
          </cell>
          <cell r="H25">
            <v>71402190</v>
          </cell>
          <cell r="I25">
            <v>72615197</v>
          </cell>
          <cell r="J25">
            <v>76753416</v>
          </cell>
          <cell r="K25">
            <v>77075681</v>
          </cell>
          <cell r="L25">
            <v>75309900</v>
          </cell>
          <cell r="M25">
            <v>75666693</v>
          </cell>
          <cell r="N25">
            <v>81972177</v>
          </cell>
          <cell r="O25">
            <v>84720312</v>
          </cell>
          <cell r="P25">
            <v>93834017</v>
          </cell>
          <cell r="Q25">
            <v>104503842</v>
          </cell>
        </row>
        <row r="26">
          <cell r="G26">
            <v>136640074</v>
          </cell>
          <cell r="H26">
            <v>145795186</v>
          </cell>
          <cell r="I26">
            <v>144169761</v>
          </cell>
          <cell r="J26">
            <v>155280857</v>
          </cell>
          <cell r="K26">
            <v>162438950</v>
          </cell>
          <cell r="L26">
            <v>161208596</v>
          </cell>
          <cell r="M26">
            <v>162818007</v>
          </cell>
          <cell r="N26">
            <v>169975842</v>
          </cell>
          <cell r="O26">
            <v>178662899</v>
          </cell>
          <cell r="P26">
            <v>198389739</v>
          </cell>
          <cell r="Q26">
            <v>221578378</v>
          </cell>
        </row>
        <row r="27">
          <cell r="G27">
            <v>15656155</v>
          </cell>
          <cell r="H27">
            <v>16302392</v>
          </cell>
          <cell r="I27">
            <v>14513653</v>
          </cell>
          <cell r="J27">
            <v>17800788</v>
          </cell>
          <cell r="K27">
            <v>16597744</v>
          </cell>
          <cell r="L27">
            <v>14590921</v>
          </cell>
          <cell r="M27">
            <v>15354419</v>
          </cell>
          <cell r="N27">
            <v>16137991</v>
          </cell>
          <cell r="O27">
            <v>16534301</v>
          </cell>
          <cell r="P27">
            <v>16517447</v>
          </cell>
          <cell r="Q27">
            <v>17374005</v>
          </cell>
        </row>
        <row r="28">
          <cell r="G28">
            <v>77560828</v>
          </cell>
          <cell r="H28">
            <v>81614583</v>
          </cell>
          <cell r="I28">
            <v>82914696</v>
          </cell>
          <cell r="J28">
            <v>87929810</v>
          </cell>
          <cell r="K28">
            <v>91113285</v>
          </cell>
          <cell r="L28">
            <v>85122479</v>
          </cell>
          <cell r="M28">
            <v>85124933</v>
          </cell>
          <cell r="N28">
            <v>92836672</v>
          </cell>
          <cell r="O28">
            <v>93876400</v>
          </cell>
          <cell r="P28">
            <v>104748040</v>
          </cell>
          <cell r="Q28">
            <v>100532253</v>
          </cell>
        </row>
        <row r="29">
          <cell r="G29">
            <v>25217526</v>
          </cell>
          <cell r="H29">
            <v>26787909</v>
          </cell>
          <cell r="I29">
            <v>35681131</v>
          </cell>
          <cell r="J29">
            <v>47247823</v>
          </cell>
          <cell r="K29">
            <v>43652767</v>
          </cell>
          <cell r="L29">
            <v>41368997</v>
          </cell>
          <cell r="M29">
            <v>41100916</v>
          </cell>
          <cell r="N29">
            <v>44633380</v>
          </cell>
          <cell r="O29">
            <v>46129426</v>
          </cell>
          <cell r="P29">
            <v>49451114</v>
          </cell>
          <cell r="Q29">
            <v>53945473</v>
          </cell>
        </row>
        <row r="30">
          <cell r="G30">
            <v>24301725</v>
          </cell>
          <cell r="H30">
            <v>25911449</v>
          </cell>
          <cell r="I30">
            <v>27068724</v>
          </cell>
          <cell r="J30">
            <v>31859715</v>
          </cell>
          <cell r="K30">
            <v>32189721</v>
          </cell>
          <cell r="L30">
            <v>32172586</v>
          </cell>
          <cell r="M30">
            <v>32976808</v>
          </cell>
          <cell r="N30">
            <v>33783352</v>
          </cell>
          <cell r="O30">
            <v>35649100</v>
          </cell>
          <cell r="P30">
            <v>39753174</v>
          </cell>
          <cell r="Q30">
            <v>43292445</v>
          </cell>
        </row>
        <row r="31">
          <cell r="G31">
            <v>174946545</v>
          </cell>
          <cell r="H31">
            <v>205384275</v>
          </cell>
          <cell r="I31">
            <v>224688407</v>
          </cell>
          <cell r="J31">
            <v>245851872</v>
          </cell>
          <cell r="K31">
            <v>265768689</v>
          </cell>
          <cell r="L31">
            <v>272436188</v>
          </cell>
          <cell r="M31">
            <v>280225249</v>
          </cell>
          <cell r="N31">
            <v>298352574</v>
          </cell>
          <cell r="O31">
            <v>315322533</v>
          </cell>
          <cell r="P31">
            <v>337516499</v>
          </cell>
          <cell r="Q31">
            <v>364905573</v>
          </cell>
        </row>
        <row r="32">
          <cell r="G32">
            <v>20730380</v>
          </cell>
          <cell r="H32">
            <v>21896676</v>
          </cell>
          <cell r="I32">
            <v>24559990</v>
          </cell>
          <cell r="J32">
            <v>26456371</v>
          </cell>
          <cell r="K32">
            <v>29774658</v>
          </cell>
          <cell r="L32">
            <v>27746292</v>
          </cell>
          <cell r="M32">
            <v>28653623</v>
          </cell>
          <cell r="N32">
            <v>28165042</v>
          </cell>
          <cell r="O32">
            <v>32105498</v>
          </cell>
          <cell r="P32">
            <v>33761473</v>
          </cell>
          <cell r="Q32">
            <v>36602058</v>
          </cell>
        </row>
        <row r="33">
          <cell r="G33">
            <v>26781718</v>
          </cell>
          <cell r="H33">
            <v>28129554</v>
          </cell>
          <cell r="I33">
            <v>28032424</v>
          </cell>
          <cell r="J33">
            <v>28566202</v>
          </cell>
          <cell r="K33">
            <v>27375449</v>
          </cell>
          <cell r="L33">
            <v>25840848</v>
          </cell>
          <cell r="M33">
            <v>24747818</v>
          </cell>
          <cell r="N33">
            <v>24984493</v>
          </cell>
          <cell r="O33">
            <v>25845939</v>
          </cell>
          <cell r="P33">
            <v>27515159</v>
          </cell>
          <cell r="Q33">
            <v>29048676</v>
          </cell>
        </row>
        <row r="34">
          <cell r="G34">
            <v>1458346</v>
          </cell>
          <cell r="H34">
            <v>1373804</v>
          </cell>
          <cell r="I34">
            <v>1615159</v>
          </cell>
          <cell r="J34">
            <v>2379992</v>
          </cell>
          <cell r="K34">
            <v>2393719</v>
          </cell>
          <cell r="L34">
            <v>2619889</v>
          </cell>
          <cell r="M34">
            <v>3024583</v>
          </cell>
          <cell r="N34">
            <v>4240894</v>
          </cell>
          <cell r="O34">
            <v>4237243</v>
          </cell>
          <cell r="P34">
            <v>5569934</v>
          </cell>
          <cell r="Q34">
            <v>6485302</v>
          </cell>
        </row>
        <row r="35">
          <cell r="G35">
            <v>1131639506</v>
          </cell>
          <cell r="H35">
            <v>1187623324</v>
          </cell>
          <cell r="I35">
            <v>1226242871</v>
          </cell>
          <cell r="J35">
            <v>1348822964</v>
          </cell>
          <cell r="K35">
            <v>1394943045</v>
          </cell>
          <cell r="L35">
            <v>1391200888</v>
          </cell>
          <cell r="M35">
            <v>1413192208</v>
          </cell>
          <cell r="N35">
            <v>1487158996</v>
          </cell>
          <cell r="O35">
            <v>1551130204</v>
          </cell>
          <cell r="P35">
            <v>1676458650</v>
          </cell>
          <cell r="Q35">
            <v>1790784988</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PW2008"/>
      <sheetName val="Tabelle1"/>
    </sheetNames>
    <sheetDataSet>
      <sheetData sheetId="0"/>
      <sheetData sheetId="1">
        <row r="2">
          <cell r="C2">
            <v>4016056</v>
          </cell>
          <cell r="D2">
            <v>3147813</v>
          </cell>
          <cell r="E2">
            <v>3944819</v>
          </cell>
          <cell r="F2">
            <v>3207860</v>
          </cell>
          <cell r="G2">
            <v>2865447</v>
          </cell>
          <cell r="H2">
            <v>2391083</v>
          </cell>
          <cell r="I2">
            <v>2351823</v>
          </cell>
          <cell r="J2">
            <v>2195365</v>
          </cell>
          <cell r="K2">
            <v>1948627</v>
          </cell>
          <cell r="L2">
            <v>2041738</v>
          </cell>
          <cell r="M2">
            <v>1916253</v>
          </cell>
          <cell r="N2">
            <v>1541780</v>
          </cell>
        </row>
        <row r="3">
          <cell r="C3">
            <v>3844408</v>
          </cell>
          <cell r="D3">
            <v>2943389</v>
          </cell>
          <cell r="E3">
            <v>2786664</v>
          </cell>
          <cell r="F3">
            <v>3166649</v>
          </cell>
          <cell r="G3">
            <v>3246387</v>
          </cell>
          <cell r="H3">
            <v>3455115</v>
          </cell>
          <cell r="I3">
            <v>3288760</v>
          </cell>
          <cell r="J3">
            <v>2987118</v>
          </cell>
          <cell r="K3">
            <v>2479339</v>
          </cell>
          <cell r="L3">
            <v>2623316</v>
          </cell>
          <cell r="M3">
            <v>2977963</v>
          </cell>
          <cell r="N3">
            <v>2374187</v>
          </cell>
        </row>
        <row r="5">
          <cell r="C5">
            <v>4653157</v>
          </cell>
          <cell r="D5">
            <v>4544932</v>
          </cell>
          <cell r="E5">
            <v>4619623</v>
          </cell>
          <cell r="F5">
            <v>5103480</v>
          </cell>
          <cell r="G5">
            <v>4740280</v>
          </cell>
          <cell r="H5">
            <v>4910786</v>
          </cell>
          <cell r="I5">
            <v>5089134</v>
          </cell>
          <cell r="J5">
            <v>5404247</v>
          </cell>
          <cell r="K5">
            <v>5462358</v>
          </cell>
          <cell r="L5">
            <v>5727437</v>
          </cell>
          <cell r="M5">
            <v>5503735</v>
          </cell>
          <cell r="N5">
            <v>5497632</v>
          </cell>
        </row>
        <row r="7">
          <cell r="C7">
            <v>141787701</v>
          </cell>
          <cell r="D7">
            <v>129008897</v>
          </cell>
          <cell r="E7">
            <v>135077878</v>
          </cell>
          <cell r="F7">
            <v>145897739</v>
          </cell>
          <cell r="G7">
            <v>154024611</v>
          </cell>
          <cell r="H7">
            <v>160652524</v>
          </cell>
          <cell r="I7">
            <v>161315954</v>
          </cell>
          <cell r="J7">
            <v>155944550</v>
          </cell>
          <cell r="K7">
            <v>161204751</v>
          </cell>
          <cell r="L7">
            <v>171375356</v>
          </cell>
          <cell r="M7">
            <v>168452935</v>
          </cell>
          <cell r="N7">
            <v>173235721</v>
          </cell>
        </row>
        <row r="8">
          <cell r="C8">
            <v>19895247</v>
          </cell>
          <cell r="D8">
            <v>18688138</v>
          </cell>
          <cell r="E8">
            <v>18501933</v>
          </cell>
          <cell r="F8">
            <v>18792912</v>
          </cell>
          <cell r="G8">
            <v>18970113</v>
          </cell>
          <cell r="H8">
            <v>19160910</v>
          </cell>
          <cell r="I8">
            <v>19137466</v>
          </cell>
          <cell r="J8">
            <v>19352098</v>
          </cell>
          <cell r="K8">
            <v>19779638</v>
          </cell>
          <cell r="L8">
            <v>19850631</v>
          </cell>
          <cell r="M8">
            <v>22763013</v>
          </cell>
          <cell r="N8">
            <v>22958018</v>
          </cell>
        </row>
        <row r="9">
          <cell r="C9">
            <v>17287153</v>
          </cell>
          <cell r="D9">
            <v>16958528</v>
          </cell>
          <cell r="E9">
            <v>16857590</v>
          </cell>
          <cell r="F9">
            <v>17898695</v>
          </cell>
          <cell r="G9">
            <v>17720707</v>
          </cell>
          <cell r="H9">
            <v>17353620</v>
          </cell>
          <cell r="I9">
            <v>17881468</v>
          </cell>
          <cell r="J9">
            <v>18675642</v>
          </cell>
          <cell r="K9">
            <v>17953326</v>
          </cell>
          <cell r="L9">
            <v>18508041</v>
          </cell>
          <cell r="M9">
            <v>18274857</v>
          </cell>
          <cell r="N9">
            <v>18315659</v>
          </cell>
        </row>
        <row r="10">
          <cell r="C10">
            <v>11620915</v>
          </cell>
          <cell r="D10">
            <v>9251343</v>
          </cell>
          <cell r="E10">
            <v>11002233</v>
          </cell>
          <cell r="F10">
            <v>11950653</v>
          </cell>
          <cell r="G10">
            <v>11006764</v>
          </cell>
          <cell r="H10">
            <v>11161440</v>
          </cell>
          <cell r="I10">
            <v>11521512</v>
          </cell>
          <cell r="J10">
            <v>11858194</v>
          </cell>
          <cell r="K10">
            <v>12002027</v>
          </cell>
          <cell r="L10">
            <v>12227842</v>
          </cell>
          <cell r="M10">
            <v>12212116</v>
          </cell>
          <cell r="N10">
            <v>11621739</v>
          </cell>
        </row>
        <row r="11">
          <cell r="C11">
            <v>8453898</v>
          </cell>
          <cell r="D11">
            <v>7484559</v>
          </cell>
          <cell r="E11">
            <v>7612529</v>
          </cell>
          <cell r="F11">
            <v>8527385</v>
          </cell>
          <cell r="G11">
            <v>8206458</v>
          </cell>
          <cell r="H11">
            <v>8023336</v>
          </cell>
          <cell r="I11">
            <v>8021841</v>
          </cell>
          <cell r="J11">
            <v>7805687</v>
          </cell>
          <cell r="K11">
            <v>7769994</v>
          </cell>
          <cell r="L11">
            <v>7750544</v>
          </cell>
          <cell r="M11">
            <v>7546421</v>
          </cell>
          <cell r="N11">
            <v>7238604</v>
          </cell>
        </row>
        <row r="12">
          <cell r="C12">
            <v>2583276</v>
          </cell>
          <cell r="D12">
            <v>2131004</v>
          </cell>
          <cell r="E12">
            <v>2399085</v>
          </cell>
          <cell r="F12">
            <v>2623580</v>
          </cell>
          <cell r="G12">
            <v>2495903</v>
          </cell>
          <cell r="H12">
            <v>2535511</v>
          </cell>
          <cell r="I12">
            <v>2736153</v>
          </cell>
          <cell r="J12">
            <v>2727652</v>
          </cell>
          <cell r="K12">
            <v>2592707</v>
          </cell>
          <cell r="L12">
            <v>2466508</v>
          </cell>
          <cell r="M12">
            <v>3950050</v>
          </cell>
          <cell r="N12">
            <v>2508772</v>
          </cell>
        </row>
        <row r="13">
          <cell r="C13">
            <v>18315711</v>
          </cell>
          <cell r="D13">
            <v>15714203</v>
          </cell>
          <cell r="E13">
            <v>17181398</v>
          </cell>
          <cell r="F13">
            <v>19082845</v>
          </cell>
          <cell r="G13">
            <v>19112228</v>
          </cell>
          <cell r="H13">
            <v>19807492</v>
          </cell>
          <cell r="I13">
            <v>20207596</v>
          </cell>
          <cell r="J13">
            <v>20417830</v>
          </cell>
          <cell r="K13">
            <v>19989849</v>
          </cell>
          <cell r="L13">
            <v>20468765</v>
          </cell>
          <cell r="M13">
            <v>21569777</v>
          </cell>
          <cell r="N13">
            <v>21260591</v>
          </cell>
        </row>
        <row r="14">
          <cell r="C14">
            <v>38620346</v>
          </cell>
          <cell r="D14">
            <v>34116364</v>
          </cell>
          <cell r="E14">
            <v>38876084</v>
          </cell>
          <cell r="F14">
            <v>41282091</v>
          </cell>
          <cell r="G14">
            <v>39850742</v>
          </cell>
          <cell r="H14">
            <v>39204169</v>
          </cell>
          <cell r="I14">
            <v>39134832</v>
          </cell>
          <cell r="J14">
            <v>39808836</v>
          </cell>
          <cell r="K14">
            <v>40035351</v>
          </cell>
          <cell r="L14">
            <v>42103264</v>
          </cell>
          <cell r="M14">
            <v>43847259</v>
          </cell>
          <cell r="N14">
            <v>42175432</v>
          </cell>
        </row>
        <row r="15">
          <cell r="C15">
            <v>17964772</v>
          </cell>
          <cell r="D15">
            <v>17169026</v>
          </cell>
          <cell r="E15">
            <v>16526830</v>
          </cell>
          <cell r="F15">
            <v>16784248</v>
          </cell>
          <cell r="G15">
            <v>16178644</v>
          </cell>
          <cell r="H15">
            <v>15518167</v>
          </cell>
          <cell r="I15">
            <v>15190496</v>
          </cell>
          <cell r="J15">
            <v>14898531</v>
          </cell>
          <cell r="K15">
            <v>15000694</v>
          </cell>
          <cell r="L15">
            <v>14674240</v>
          </cell>
          <cell r="M15">
            <v>14106926</v>
          </cell>
          <cell r="N15">
            <v>13750876</v>
          </cell>
        </row>
        <row r="16">
          <cell r="C16">
            <v>134177535</v>
          </cell>
          <cell r="D16">
            <v>103548164</v>
          </cell>
          <cell r="E16">
            <v>120943145</v>
          </cell>
          <cell r="F16">
            <v>138444478</v>
          </cell>
          <cell r="G16">
            <v>147136655</v>
          </cell>
          <cell r="H16">
            <v>139613348</v>
          </cell>
          <cell r="I16">
            <v>130596611</v>
          </cell>
          <cell r="J16">
            <v>107214680</v>
          </cell>
          <cell r="K16">
            <v>98158953</v>
          </cell>
          <cell r="L16">
            <v>95999228</v>
          </cell>
          <cell r="M16">
            <v>103027282</v>
          </cell>
          <cell r="N16">
            <v>100585574</v>
          </cell>
        </row>
        <row r="17">
          <cell r="C17">
            <v>137555993</v>
          </cell>
          <cell r="D17">
            <v>120020754</v>
          </cell>
          <cell r="E17">
            <v>148187121</v>
          </cell>
          <cell r="F17">
            <v>162376636</v>
          </cell>
          <cell r="G17">
            <v>159600886</v>
          </cell>
          <cell r="H17">
            <v>162618297</v>
          </cell>
          <cell r="I17">
            <v>159967750</v>
          </cell>
          <cell r="J17">
            <v>161115734</v>
          </cell>
          <cell r="K17">
            <v>159061482</v>
          </cell>
          <cell r="L17">
            <v>178842167</v>
          </cell>
          <cell r="M17">
            <v>167767952</v>
          </cell>
          <cell r="N17">
            <v>163248706</v>
          </cell>
        </row>
        <row r="19">
          <cell r="C19">
            <v>69841846</v>
          </cell>
          <cell r="D19">
            <v>58352337</v>
          </cell>
          <cell r="E19">
            <v>67577571</v>
          </cell>
          <cell r="F19">
            <v>75710953</v>
          </cell>
          <cell r="G19">
            <v>75792649</v>
          </cell>
          <cell r="H19">
            <v>76910720</v>
          </cell>
          <cell r="I19">
            <v>79124485</v>
          </cell>
          <cell r="J19">
            <v>80862917</v>
          </cell>
          <cell r="K19">
            <v>83746321</v>
          </cell>
          <cell r="L19">
            <v>88250602</v>
          </cell>
          <cell r="M19">
            <v>90678820</v>
          </cell>
          <cell r="N19">
            <v>88481454</v>
          </cell>
        </row>
        <row r="20">
          <cell r="C20">
            <v>39201271</v>
          </cell>
          <cell r="D20">
            <v>34691933</v>
          </cell>
          <cell r="E20">
            <v>36496494</v>
          </cell>
          <cell r="F20">
            <v>40557208</v>
          </cell>
          <cell r="G20">
            <v>41180872</v>
          </cell>
          <cell r="H20">
            <v>41532474</v>
          </cell>
          <cell r="I20">
            <v>42570163</v>
          </cell>
          <cell r="J20">
            <v>42154262</v>
          </cell>
          <cell r="K20">
            <v>43213878</v>
          </cell>
          <cell r="L20">
            <v>45549954</v>
          </cell>
          <cell r="M20">
            <v>48133162</v>
          </cell>
          <cell r="N20">
            <v>48348445</v>
          </cell>
        </row>
        <row r="21">
          <cell r="C21">
            <v>116297838</v>
          </cell>
          <cell r="D21">
            <v>72693814</v>
          </cell>
          <cell r="E21">
            <v>93254359</v>
          </cell>
          <cell r="F21">
            <v>113998136</v>
          </cell>
          <cell r="G21">
            <v>108779104</v>
          </cell>
          <cell r="H21">
            <v>99565963</v>
          </cell>
          <cell r="I21">
            <v>97761170</v>
          </cell>
          <cell r="J21">
            <v>98016598</v>
          </cell>
          <cell r="K21">
            <v>92294212</v>
          </cell>
          <cell r="L21">
            <v>104320144</v>
          </cell>
          <cell r="M21">
            <v>108873334</v>
          </cell>
          <cell r="N21">
            <v>102936343</v>
          </cell>
        </row>
        <row r="22">
          <cell r="C22">
            <v>105792607</v>
          </cell>
          <cell r="D22">
            <v>80601258</v>
          </cell>
          <cell r="E22">
            <v>93542350</v>
          </cell>
          <cell r="F22">
            <v>107447436</v>
          </cell>
          <cell r="G22">
            <v>106354768</v>
          </cell>
          <cell r="H22">
            <v>106093235</v>
          </cell>
          <cell r="I22">
            <v>108609481</v>
          </cell>
          <cell r="J22">
            <v>110529894</v>
          </cell>
          <cell r="K22">
            <v>113993993</v>
          </cell>
          <cell r="L22">
            <v>121530157</v>
          </cell>
          <cell r="M22">
            <v>125772553</v>
          </cell>
          <cell r="N22">
            <v>122280795</v>
          </cell>
        </row>
        <row r="23">
          <cell r="C23">
            <v>80640700</v>
          </cell>
          <cell r="D23">
            <v>55324512</v>
          </cell>
          <cell r="E23">
            <v>64320155</v>
          </cell>
          <cell r="F23">
            <v>70285230</v>
          </cell>
          <cell r="G23">
            <v>64804645</v>
          </cell>
          <cell r="H23">
            <v>64693631</v>
          </cell>
          <cell r="I23">
            <v>67993731</v>
          </cell>
          <cell r="J23">
            <v>79130910</v>
          </cell>
          <cell r="K23">
            <v>84009602</v>
          </cell>
          <cell r="L23">
            <v>84971434</v>
          </cell>
          <cell r="M23">
            <v>90366007</v>
          </cell>
          <cell r="N23">
            <v>91264979</v>
          </cell>
        </row>
        <row r="24">
          <cell r="C24">
            <v>106844183</v>
          </cell>
          <cell r="D24">
            <v>92956397</v>
          </cell>
          <cell r="E24">
            <v>103091693</v>
          </cell>
          <cell r="F24">
            <v>113979694</v>
          </cell>
          <cell r="G24">
            <v>111301766</v>
          </cell>
          <cell r="H24">
            <v>110505407</v>
          </cell>
          <cell r="I24">
            <v>114747645</v>
          </cell>
          <cell r="J24">
            <v>111461785</v>
          </cell>
          <cell r="K24">
            <v>114646836</v>
          </cell>
          <cell r="L24">
            <v>121234795</v>
          </cell>
          <cell r="M24">
            <v>120888695</v>
          </cell>
          <cell r="N24">
            <v>118948751</v>
          </cell>
        </row>
        <row r="25">
          <cell r="C25">
            <v>237709171</v>
          </cell>
          <cell r="D25">
            <v>181107375</v>
          </cell>
          <cell r="E25">
            <v>201847304</v>
          </cell>
          <cell r="F25">
            <v>232357492</v>
          </cell>
          <cell r="G25">
            <v>235745525</v>
          </cell>
          <cell r="H25">
            <v>238406803</v>
          </cell>
          <cell r="I25">
            <v>245786985</v>
          </cell>
          <cell r="J25">
            <v>252155495</v>
          </cell>
          <cell r="K25">
            <v>261773481</v>
          </cell>
          <cell r="L25">
            <v>281189803</v>
          </cell>
          <cell r="M25">
            <v>293315915</v>
          </cell>
          <cell r="N25">
            <v>288991958</v>
          </cell>
        </row>
        <row r="26">
          <cell r="C26">
            <v>343992223</v>
          </cell>
          <cell r="D26">
            <v>269830017</v>
          </cell>
          <cell r="E26">
            <v>324031040</v>
          </cell>
          <cell r="F26">
            <v>376637578</v>
          </cell>
          <cell r="G26">
            <v>384857107</v>
          </cell>
          <cell r="H26">
            <v>389278287</v>
          </cell>
          <cell r="I26">
            <v>420293575</v>
          </cell>
          <cell r="J26">
            <v>462510138</v>
          </cell>
          <cell r="K26">
            <v>482732892</v>
          </cell>
          <cell r="L26">
            <v>497845748</v>
          </cell>
          <cell r="M26">
            <v>511945017</v>
          </cell>
          <cell r="N26">
            <v>519062155</v>
          </cell>
        </row>
        <row r="27">
          <cell r="C27">
            <v>31621756</v>
          </cell>
          <cell r="D27">
            <v>30346544</v>
          </cell>
          <cell r="E27">
            <v>32369889</v>
          </cell>
          <cell r="F27">
            <v>33147181</v>
          </cell>
          <cell r="G27">
            <v>35501510</v>
          </cell>
          <cell r="H27">
            <v>37716620</v>
          </cell>
          <cell r="I27">
            <v>41102026</v>
          </cell>
          <cell r="J27">
            <v>43211197</v>
          </cell>
          <cell r="K27">
            <v>45337705</v>
          </cell>
          <cell r="L27">
            <v>53380748</v>
          </cell>
          <cell r="M27">
            <v>50959297</v>
          </cell>
          <cell r="N27">
            <v>55733260</v>
          </cell>
        </row>
        <row r="28">
          <cell r="C28">
            <v>20209122</v>
          </cell>
          <cell r="D28">
            <v>16096027</v>
          </cell>
          <cell r="E28">
            <v>16435613</v>
          </cell>
          <cell r="F28">
            <v>17462266</v>
          </cell>
          <cell r="G28">
            <v>17908682</v>
          </cell>
          <cell r="H28">
            <v>17236993</v>
          </cell>
          <cell r="I28">
            <v>17645647</v>
          </cell>
          <cell r="J28">
            <v>18629032</v>
          </cell>
          <cell r="K28">
            <v>19359936</v>
          </cell>
          <cell r="L28">
            <v>19418770</v>
          </cell>
          <cell r="M28">
            <v>19572971</v>
          </cell>
          <cell r="N28">
            <v>19787223</v>
          </cell>
        </row>
        <row r="32">
          <cell r="C32">
            <v>12513621</v>
          </cell>
          <cell r="D32">
            <v>10636134</v>
          </cell>
          <cell r="E32">
            <v>11351106</v>
          </cell>
          <cell r="F32">
            <v>11477989</v>
          </cell>
          <cell r="G32">
            <v>10852114</v>
          </cell>
          <cell r="H32">
            <v>10756984</v>
          </cell>
          <cell r="I32">
            <v>10729717</v>
          </cell>
          <cell r="J32">
            <v>10586730</v>
          </cell>
          <cell r="K32">
            <v>9890324</v>
          </cell>
          <cell r="L32">
            <v>10392491</v>
          </cell>
          <cell r="M32">
            <v>10397951</v>
          </cell>
          <cell r="N32">
            <v>9413599</v>
          </cell>
        </row>
        <row r="33">
          <cell r="C33">
            <v>1764807035</v>
          </cell>
          <cell r="D33">
            <v>1426434456</v>
          </cell>
          <cell r="E33">
            <v>1629257132</v>
          </cell>
          <cell r="F33">
            <v>1833044262</v>
          </cell>
          <cell r="G33">
            <v>1846797607</v>
          </cell>
          <cell r="H33">
            <v>1851549687</v>
          </cell>
          <cell r="I33">
            <v>1897917114</v>
          </cell>
          <cell r="J33">
            <v>1938091573</v>
          </cell>
          <cell r="K33">
            <v>1977955667</v>
          </cell>
          <cell r="L33">
            <v>2079317116</v>
          </cell>
          <cell r="M33">
            <v>2140729080</v>
          </cell>
          <cell r="N33">
            <v>2127695295</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le1"/>
      <sheetName val="Tabelle2"/>
      <sheetName val="Tabelle3"/>
    </sheetNames>
    <sheetDataSet>
      <sheetData sheetId="0">
        <row r="2">
          <cell r="G2">
            <v>8.227429877877908</v>
          </cell>
        </row>
        <row r="7">
          <cell r="G7">
            <v>721957.93799999997</v>
          </cell>
          <cell r="H7">
            <v>685660.51799999992</v>
          </cell>
          <cell r="I7">
            <v>468717.11099999998</v>
          </cell>
          <cell r="J7">
            <v>413788.53599999996</v>
          </cell>
          <cell r="K7">
            <v>341320.69500000007</v>
          </cell>
          <cell r="L7">
            <v>205576.965</v>
          </cell>
          <cell r="M7">
            <v>196793.51999999996</v>
          </cell>
          <cell r="N7">
            <v>196843.30000000002</v>
          </cell>
          <cell r="O7">
            <v>216787.43399999998</v>
          </cell>
          <cell r="P7">
            <v>247408.889</v>
          </cell>
          <cell r="Q7">
            <v>252477.46100000001</v>
          </cell>
        </row>
        <row r="8">
          <cell r="G8">
            <v>33198.606</v>
          </cell>
          <cell r="H8">
            <v>33678.576000000001</v>
          </cell>
          <cell r="I8">
            <v>29060.74</v>
          </cell>
          <cell r="J8">
            <v>23134.272000000001</v>
          </cell>
          <cell r="K8">
            <v>24892.605</v>
          </cell>
          <cell r="L8">
            <v>34592.564999999995</v>
          </cell>
          <cell r="M8">
            <v>42886.017999999996</v>
          </cell>
          <cell r="N8">
            <v>41493.861000000004</v>
          </cell>
          <cell r="O8">
            <v>39869.557000000001</v>
          </cell>
          <cell r="P8">
            <v>51406.03</v>
          </cell>
          <cell r="Q8">
            <v>61151.173999999999</v>
          </cell>
        </row>
        <row r="10">
          <cell r="G10">
            <v>307653.962</v>
          </cell>
          <cell r="H10">
            <v>310529.989</v>
          </cell>
          <cell r="I10">
            <v>295227.71999999997</v>
          </cell>
          <cell r="J10">
            <v>340646.12199999997</v>
          </cell>
          <cell r="K10">
            <v>345222.52799999999</v>
          </cell>
          <cell r="L10">
            <v>372082.74</v>
          </cell>
          <cell r="M10">
            <v>320614.52399999998</v>
          </cell>
          <cell r="N10">
            <v>351022.55399999995</v>
          </cell>
          <cell r="O10">
            <v>353462.75199999998</v>
          </cell>
          <cell r="P10">
            <v>398614.32</v>
          </cell>
          <cell r="Q10">
            <v>423488.06399999995</v>
          </cell>
        </row>
        <row r="11">
          <cell r="G11">
            <v>1062810.5060000001</v>
          </cell>
          <cell r="H11">
            <v>1029869.0829999999</v>
          </cell>
          <cell r="I11">
            <v>793005.571</v>
          </cell>
          <cell r="J11">
            <v>777568.92999999993</v>
          </cell>
          <cell r="K11">
            <v>711435.82799999998</v>
          </cell>
          <cell r="L11">
            <v>612252.27</v>
          </cell>
          <cell r="M11">
            <v>560294.06199999992</v>
          </cell>
          <cell r="N11">
            <v>589359.71499999997</v>
          </cell>
          <cell r="O11">
            <v>610119.74300000002</v>
          </cell>
          <cell r="P11">
            <v>697429.23900000006</v>
          </cell>
          <cell r="Q11">
            <v>737116.69900000002</v>
          </cell>
          <cell r="R11">
            <v>747709.30799999996</v>
          </cell>
        </row>
        <row r="12">
          <cell r="G12">
            <v>2031536.7879999997</v>
          </cell>
          <cell r="H12">
            <v>1871337.2640000002</v>
          </cell>
          <cell r="I12">
            <v>1778826.27</v>
          </cell>
          <cell r="J12">
            <v>1952356.8640000001</v>
          </cell>
          <cell r="K12">
            <v>2055600.5440000002</v>
          </cell>
          <cell r="L12">
            <v>2081991.456</v>
          </cell>
          <cell r="M12">
            <v>2223007.091</v>
          </cell>
          <cell r="N12">
            <v>2418826.7879999997</v>
          </cell>
          <cell r="O12">
            <v>2729109.74</v>
          </cell>
          <cell r="P12">
            <v>3048975.4680000003</v>
          </cell>
          <cell r="Q12">
            <v>3468881.9879999999</v>
          </cell>
        </row>
        <row r="13">
          <cell r="G13">
            <v>29670.986000000001</v>
          </cell>
          <cell r="H13">
            <v>30654.658000000003</v>
          </cell>
          <cell r="I13">
            <v>32613.282000000003</v>
          </cell>
          <cell r="J13">
            <v>34842.43</v>
          </cell>
          <cell r="K13">
            <v>35339.574000000001</v>
          </cell>
          <cell r="L13">
            <v>55995.764999999992</v>
          </cell>
          <cell r="M13">
            <v>37948.412000000004</v>
          </cell>
          <cell r="N13">
            <v>37078.538</v>
          </cell>
          <cell r="O13">
            <v>40850.912000000004</v>
          </cell>
          <cell r="P13">
            <v>41725.394</v>
          </cell>
          <cell r="Q13">
            <v>57519.017999999996</v>
          </cell>
        </row>
        <row r="14">
          <cell r="G14">
            <v>437098.24800000002</v>
          </cell>
          <cell r="H14">
            <v>401963.27500000002</v>
          </cell>
          <cell r="I14">
            <v>348582.549</v>
          </cell>
          <cell r="J14">
            <v>346205.64000000007</v>
          </cell>
          <cell r="K14">
            <v>386162.8</v>
          </cell>
          <cell r="L14">
            <v>368255.13400000002</v>
          </cell>
          <cell r="M14">
            <v>348296.77999999997</v>
          </cell>
          <cell r="N14">
            <v>333409.32500000001</v>
          </cell>
          <cell r="O14">
            <v>364902.46799999999</v>
          </cell>
          <cell r="P14">
            <v>408685.989</v>
          </cell>
          <cell r="Q14">
            <v>408196.26</v>
          </cell>
        </row>
        <row r="15">
          <cell r="G15">
            <v>56238.754999999997</v>
          </cell>
          <cell r="H15">
            <v>56979.945</v>
          </cell>
          <cell r="I15">
            <v>43095.928000000007</v>
          </cell>
          <cell r="J15">
            <v>42922.508000000002</v>
          </cell>
          <cell r="K15">
            <v>42302.584000000003</v>
          </cell>
          <cell r="L15">
            <v>39923.388000000006</v>
          </cell>
          <cell r="M15">
            <v>37605.544000000002</v>
          </cell>
          <cell r="N15">
            <v>36768.271999999997</v>
          </cell>
          <cell r="O15">
            <v>46300.24</v>
          </cell>
          <cell r="P15">
            <v>46269.474999999999</v>
          </cell>
          <cell r="Q15">
            <v>46163.275000000001</v>
          </cell>
        </row>
        <row r="16">
          <cell r="G16">
            <v>32934.024000000005</v>
          </cell>
          <cell r="H16">
            <v>29181.520000000004</v>
          </cell>
          <cell r="I16">
            <v>25047.994999999999</v>
          </cell>
          <cell r="J16">
            <v>25042.800999999999</v>
          </cell>
          <cell r="K16">
            <v>26404.182000000001</v>
          </cell>
          <cell r="L16">
            <v>25262.117999999999</v>
          </cell>
          <cell r="M16">
            <v>22519.832999999999</v>
          </cell>
          <cell r="N16">
            <v>22053.562999999998</v>
          </cell>
          <cell r="O16">
            <v>24927.696</v>
          </cell>
          <cell r="P16">
            <v>24174.856</v>
          </cell>
          <cell r="Q16">
            <v>26087.128000000001</v>
          </cell>
        </row>
        <row r="17">
          <cell r="G17">
            <v>346357.28600000002</v>
          </cell>
          <cell r="H17">
            <v>321181.86</v>
          </cell>
          <cell r="I17">
            <v>275077.90100000001</v>
          </cell>
          <cell r="J17">
            <v>278575.48099999997</v>
          </cell>
          <cell r="K17">
            <v>308743.06</v>
          </cell>
          <cell r="L17">
            <v>358094.13</v>
          </cell>
          <cell r="M17">
            <v>374285.44999999995</v>
          </cell>
          <cell r="N17">
            <v>402138.90600000002</v>
          </cell>
          <cell r="O17">
            <v>454701.005</v>
          </cell>
          <cell r="P17">
            <v>544259.43599999999</v>
          </cell>
          <cell r="Q17">
            <v>585218.22</v>
          </cell>
        </row>
        <row r="18">
          <cell r="G18">
            <v>1290675.554</v>
          </cell>
          <cell r="H18">
            <v>1190274.5290000001</v>
          </cell>
          <cell r="I18">
            <v>1120023.879</v>
          </cell>
          <cell r="J18">
            <v>1219158.584</v>
          </cell>
          <cell r="K18">
            <v>1376430.5589999999</v>
          </cell>
          <cell r="L18">
            <v>1378798.483</v>
          </cell>
          <cell r="M18">
            <v>1533369.0050000001</v>
          </cell>
          <cell r="N18">
            <v>1624654.9799999997</v>
          </cell>
          <cell r="O18">
            <v>1857896.5320000001</v>
          </cell>
          <cell r="P18">
            <v>2269916.8049999997</v>
          </cell>
          <cell r="Q18">
            <v>2339938.5900000003</v>
          </cell>
        </row>
        <row r="19">
          <cell r="G19">
            <v>345913.31700000004</v>
          </cell>
          <cell r="H19">
            <v>357105.80699999997</v>
          </cell>
          <cell r="I19">
            <v>335499.10400000005</v>
          </cell>
          <cell r="J19">
            <v>308067.79499999998</v>
          </cell>
          <cell r="K19">
            <v>341389.08</v>
          </cell>
          <cell r="L19">
            <v>333453.08</v>
          </cell>
          <cell r="M19">
            <v>399076.01</v>
          </cell>
          <cell r="N19">
            <v>410419.53</v>
          </cell>
          <cell r="O19">
            <v>459193.87800000003</v>
          </cell>
          <cell r="P19">
            <v>466435.13400000002</v>
          </cell>
          <cell r="Q19">
            <v>501609.31199999998</v>
          </cell>
        </row>
        <row r="20">
          <cell r="G20">
            <v>397625.11599999998</v>
          </cell>
          <cell r="H20">
            <v>388466.76399999997</v>
          </cell>
          <cell r="I20">
            <v>529160.38199999998</v>
          </cell>
          <cell r="J20">
            <v>529223.14199999999</v>
          </cell>
          <cell r="K20">
            <v>628191.04599999997</v>
          </cell>
          <cell r="L20">
            <v>395191.696</v>
          </cell>
          <cell r="M20">
            <v>663850.30799999996</v>
          </cell>
          <cell r="N20">
            <v>931592.83200000005</v>
          </cell>
          <cell r="O20">
            <v>824301.66700000002</v>
          </cell>
          <cell r="P20">
            <v>872475.37299999991</v>
          </cell>
          <cell r="Q20">
            <v>720192.65399999998</v>
          </cell>
        </row>
        <row r="21">
          <cell r="G21">
            <v>4101550.5259999996</v>
          </cell>
          <cell r="H21">
            <v>3855472.8000000003</v>
          </cell>
          <cell r="I21">
            <v>3319790.3190000001</v>
          </cell>
          <cell r="J21">
            <v>3634731.1520000002</v>
          </cell>
          <cell r="K21">
            <v>4194139.0500000003</v>
          </cell>
          <cell r="L21">
            <v>3972584.8650000002</v>
          </cell>
          <cell r="M21">
            <v>4062975.719</v>
          </cell>
          <cell r="N21">
            <v>4195125.7609999999</v>
          </cell>
          <cell r="O21">
            <v>4569984.1500000004</v>
          </cell>
          <cell r="P21">
            <v>5562397.4160000002</v>
          </cell>
          <cell r="Q21">
            <v>5987133.0999999996</v>
          </cell>
        </row>
        <row r="22">
          <cell r="G22">
            <v>993938.35800000001</v>
          </cell>
          <cell r="H22">
            <v>978533.14</v>
          </cell>
          <cell r="I22">
            <v>858174.70500000007</v>
          </cell>
          <cell r="J22">
            <v>853699.39199999999</v>
          </cell>
          <cell r="K22">
            <v>920399.19300000009</v>
          </cell>
          <cell r="L22">
            <v>937561.15200000012</v>
          </cell>
          <cell r="M22">
            <v>1059308.0260000001</v>
          </cell>
          <cell r="N22">
            <v>1107113.432</v>
          </cell>
          <cell r="O22">
            <v>1254995.5110000002</v>
          </cell>
          <cell r="P22">
            <v>1443509.5179999999</v>
          </cell>
          <cell r="Q22">
            <v>1676710.5119999999</v>
          </cell>
        </row>
        <row r="23">
          <cell r="G23">
            <v>1979469.58</v>
          </cell>
          <cell r="H23">
            <v>1839665.8289999997</v>
          </cell>
          <cell r="I23">
            <v>1565773.3560000001</v>
          </cell>
          <cell r="J23">
            <v>1692470.3850000002</v>
          </cell>
          <cell r="K23">
            <v>1774673.1</v>
          </cell>
          <cell r="L23">
            <v>1640772.595</v>
          </cell>
          <cell r="M23">
            <v>1837013.8079999997</v>
          </cell>
          <cell r="N23">
            <v>1893269.2799999998</v>
          </cell>
          <cell r="O23">
            <v>2024764.44</v>
          </cell>
          <cell r="P23">
            <v>2457926.4900000002</v>
          </cell>
          <cell r="Q23">
            <v>2620140.19</v>
          </cell>
        </row>
        <row r="24">
          <cell r="G24">
            <v>3562736.7920000004</v>
          </cell>
          <cell r="H24">
            <v>3865508.9200000004</v>
          </cell>
          <cell r="I24">
            <v>3077162.92</v>
          </cell>
          <cell r="J24">
            <v>3450639.0079999999</v>
          </cell>
          <cell r="K24">
            <v>3863271.6359999999</v>
          </cell>
          <cell r="L24">
            <v>3687833.0550000002</v>
          </cell>
          <cell r="M24">
            <v>3923125.29</v>
          </cell>
          <cell r="N24">
            <v>4459545.858</v>
          </cell>
          <cell r="O24">
            <v>4517727.4450000003</v>
          </cell>
          <cell r="P24">
            <v>5349771.5220000008</v>
          </cell>
          <cell r="Q24">
            <v>5838568.892</v>
          </cell>
        </row>
        <row r="25">
          <cell r="G25">
            <v>1010096.64</v>
          </cell>
          <cell r="H25">
            <v>1071032.8500000001</v>
          </cell>
          <cell r="I25">
            <v>943997.56099999999</v>
          </cell>
          <cell r="J25">
            <v>921040.99199999997</v>
          </cell>
          <cell r="K25">
            <v>1001983.8530000001</v>
          </cell>
          <cell r="L25">
            <v>979028.70000000007</v>
          </cell>
          <cell r="M25">
            <v>1135000.395</v>
          </cell>
          <cell r="N25">
            <v>1229582.655</v>
          </cell>
          <cell r="O25">
            <v>1355524.9920000001</v>
          </cell>
          <cell r="P25">
            <v>1595178.2890000001</v>
          </cell>
          <cell r="Q25">
            <v>1776565.314</v>
          </cell>
        </row>
        <row r="26">
          <cell r="G26">
            <v>1229760.666</v>
          </cell>
          <cell r="H26">
            <v>1312156.6740000001</v>
          </cell>
          <cell r="I26">
            <v>1153358.0880000002</v>
          </cell>
          <cell r="J26">
            <v>931685.14199999999</v>
          </cell>
          <cell r="K26">
            <v>1137072.6499999999</v>
          </cell>
          <cell r="L26">
            <v>1128460.1719999998</v>
          </cell>
          <cell r="M26">
            <v>1302544.0560000001</v>
          </cell>
          <cell r="N26">
            <v>1359806.736</v>
          </cell>
          <cell r="O26">
            <v>1607966.091</v>
          </cell>
          <cell r="P26">
            <v>1785507.6509999998</v>
          </cell>
          <cell r="Q26">
            <v>1772627.024</v>
          </cell>
        </row>
        <row r="27">
          <cell r="G27">
            <v>46968.464999999997</v>
          </cell>
          <cell r="H27">
            <v>48907.175999999999</v>
          </cell>
          <cell r="I27">
            <v>43540.958999999995</v>
          </cell>
          <cell r="J27">
            <v>35601.576000000001</v>
          </cell>
          <cell r="K27">
            <v>49793.231999999996</v>
          </cell>
          <cell r="L27">
            <v>29181.842000000001</v>
          </cell>
          <cell r="M27">
            <v>30708.838000000003</v>
          </cell>
          <cell r="N27">
            <v>32275.982000000004</v>
          </cell>
          <cell r="O27">
            <v>33068.602000000006</v>
          </cell>
          <cell r="P27">
            <v>33034.894</v>
          </cell>
          <cell r="Q27">
            <v>52122.014999999992</v>
          </cell>
        </row>
        <row r="28">
          <cell r="G28">
            <v>620486.62400000007</v>
          </cell>
          <cell r="H28">
            <v>652916.66399999999</v>
          </cell>
          <cell r="I28">
            <v>580402.87199999997</v>
          </cell>
          <cell r="J28">
            <v>527578.86</v>
          </cell>
          <cell r="K28">
            <v>546679.71</v>
          </cell>
          <cell r="L28">
            <v>595857.353</v>
          </cell>
          <cell r="M28">
            <v>595874.53099999996</v>
          </cell>
          <cell r="N28">
            <v>649856.70399999991</v>
          </cell>
          <cell r="O28">
            <v>657134.79999999993</v>
          </cell>
          <cell r="P28">
            <v>837984.32000000007</v>
          </cell>
          <cell r="Q28">
            <v>804258.02400000009</v>
          </cell>
        </row>
        <row r="29">
          <cell r="G29">
            <v>226957.73400000003</v>
          </cell>
          <cell r="H29">
            <v>214303.27200000003</v>
          </cell>
          <cell r="I29">
            <v>214086.78599999999</v>
          </cell>
          <cell r="J29">
            <v>236239.11499999999</v>
          </cell>
          <cell r="K29">
            <v>261916.60199999998</v>
          </cell>
          <cell r="L29">
            <v>206844.98499999999</v>
          </cell>
          <cell r="M29">
            <v>246605.49599999998</v>
          </cell>
          <cell r="N29">
            <v>267800.27999999997</v>
          </cell>
          <cell r="O29">
            <v>322905.98199999996</v>
          </cell>
          <cell r="P29">
            <v>346157.79800000001</v>
          </cell>
          <cell r="Q29">
            <v>431563.78399999999</v>
          </cell>
        </row>
        <row r="30">
          <cell r="G30">
            <v>170112.07499999998</v>
          </cell>
          <cell r="H30">
            <v>181380.14299999998</v>
          </cell>
          <cell r="I30">
            <v>162412.34399999998</v>
          </cell>
          <cell r="J30">
            <v>159298.57500000001</v>
          </cell>
          <cell r="K30">
            <v>160948.60500000001</v>
          </cell>
          <cell r="L30">
            <v>160862.93</v>
          </cell>
          <cell r="M30">
            <v>197860.848</v>
          </cell>
          <cell r="N30">
            <v>202700.11199999999</v>
          </cell>
          <cell r="O30">
            <v>213894.6</v>
          </cell>
          <cell r="P30">
            <v>278272.21799999999</v>
          </cell>
          <cell r="Q30">
            <v>303047.11499999999</v>
          </cell>
        </row>
        <row r="31">
          <cell r="G31">
            <v>1399572.36</v>
          </cell>
          <cell r="H31">
            <v>1437689.9249999998</v>
          </cell>
          <cell r="I31">
            <v>1348130.4419999998</v>
          </cell>
          <cell r="J31">
            <v>3441926.2080000001</v>
          </cell>
          <cell r="K31">
            <v>1594612.1340000001</v>
          </cell>
          <cell r="L31">
            <v>1634617.1279999998</v>
          </cell>
          <cell r="M31">
            <v>1681351.4940000002</v>
          </cell>
          <cell r="N31">
            <v>1790115.4440000001</v>
          </cell>
          <cell r="O31">
            <v>2207257.7309999997</v>
          </cell>
          <cell r="P31">
            <v>2362615.4929999998</v>
          </cell>
          <cell r="Q31">
            <v>2554339.0109999999</v>
          </cell>
        </row>
        <row r="32">
          <cell r="G32">
            <v>186573.41999999998</v>
          </cell>
          <cell r="H32">
            <v>197070.084</v>
          </cell>
          <cell r="I32">
            <v>221039.91</v>
          </cell>
          <cell r="J32">
            <v>185194.59700000001</v>
          </cell>
          <cell r="K32">
            <v>208422.606</v>
          </cell>
          <cell r="L32">
            <v>166477.75199999998</v>
          </cell>
          <cell r="M32">
            <v>200575.36099999998</v>
          </cell>
          <cell r="N32">
            <v>197155.29399999997</v>
          </cell>
          <cell r="O32">
            <v>224738.48599999998</v>
          </cell>
          <cell r="P32">
            <v>270091.78399999999</v>
          </cell>
          <cell r="Q32">
            <v>292816.46400000004</v>
          </cell>
        </row>
        <row r="33">
          <cell r="G33">
            <v>321380.61599999998</v>
          </cell>
          <cell r="H33">
            <v>309425.09399999998</v>
          </cell>
          <cell r="I33">
            <v>280324.24</v>
          </cell>
          <cell r="J33">
            <v>228529.61600000004</v>
          </cell>
          <cell r="K33">
            <v>246379.041</v>
          </cell>
          <cell r="L33">
            <v>232567.63200000001</v>
          </cell>
          <cell r="M33">
            <v>247478.18</v>
          </cell>
          <cell r="N33">
            <v>249844.93</v>
          </cell>
          <cell r="O33">
            <v>284305.32900000003</v>
          </cell>
          <cell r="P33">
            <v>302666.74900000007</v>
          </cell>
          <cell r="Q33">
            <v>319535.43600000005</v>
          </cell>
        </row>
        <row r="34">
          <cell r="G34">
            <v>46667.072</v>
          </cell>
          <cell r="H34">
            <v>49456.944000000003</v>
          </cell>
          <cell r="I34">
            <v>38763.815999999999</v>
          </cell>
          <cell r="J34">
            <v>49979.831999999995</v>
          </cell>
          <cell r="K34">
            <v>52661.817999999999</v>
          </cell>
          <cell r="L34">
            <v>57637.558000000005</v>
          </cell>
          <cell r="M34">
            <v>69565.409</v>
          </cell>
          <cell r="N34">
            <v>89058.774000000005</v>
          </cell>
          <cell r="O34">
            <v>105931.075</v>
          </cell>
          <cell r="P34">
            <v>128108.48199999999</v>
          </cell>
          <cell r="Q34">
            <v>149161.94599999997</v>
          </cell>
        </row>
        <row r="35">
          <cell r="G35">
            <v>20864321.002000008</v>
          </cell>
          <cell r="H35">
            <v>20660665.136999998</v>
          </cell>
          <cell r="I35">
            <v>18294885.607999999</v>
          </cell>
          <cell r="J35">
            <v>21085009.694999997</v>
          </cell>
          <cell r="K35">
            <v>21213516.659000002</v>
          </cell>
          <cell r="L35">
            <v>20467252.968999997</v>
          </cell>
          <cell r="M35">
            <v>22229945.884000003</v>
          </cell>
          <cell r="N35">
            <v>23940193.976000007</v>
          </cell>
          <cell r="O35">
            <v>26182383.372000001</v>
          </cell>
          <cell r="P35">
            <v>30476140.554000009</v>
          </cell>
          <cell r="Q35">
            <v>32732395.272000004</v>
          </cell>
        </row>
      </sheetData>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2251-0004"/>
      <sheetName val="Tabelle1"/>
    </sheetNames>
    <sheetDataSet>
      <sheetData sheetId="0" refreshError="1"/>
      <sheetData sheetId="1">
        <row r="2">
          <cell r="C2">
            <v>5.5</v>
          </cell>
        </row>
        <row r="33">
          <cell r="C33">
            <v>220883.08</v>
          </cell>
          <cell r="D33">
            <v>198312.21900000001</v>
          </cell>
          <cell r="E33">
            <v>220909.864</v>
          </cell>
          <cell r="F33">
            <v>189263.74</v>
          </cell>
          <cell r="G33">
            <v>180523.16099999999</v>
          </cell>
          <cell r="H33">
            <v>179331.22500000001</v>
          </cell>
          <cell r="I33">
            <v>171683.079</v>
          </cell>
          <cell r="J33">
            <v>105377.52</v>
          </cell>
          <cell r="K33">
            <v>109123.11199999999</v>
          </cell>
          <cell r="L33">
            <v>118420.804</v>
          </cell>
        </row>
        <row r="34">
          <cell r="C34">
            <v>61510.528000000006</v>
          </cell>
          <cell r="D34">
            <v>64754.558000000005</v>
          </cell>
          <cell r="E34">
            <v>66879.936000000002</v>
          </cell>
          <cell r="F34">
            <v>75999.576000000001</v>
          </cell>
          <cell r="G34">
            <v>64927.74</v>
          </cell>
          <cell r="H34">
            <v>65647.184999999998</v>
          </cell>
          <cell r="I34">
            <v>69063.960000000006</v>
          </cell>
          <cell r="J34">
            <v>50781.006000000001</v>
          </cell>
          <cell r="K34">
            <v>54545.458000000006</v>
          </cell>
          <cell r="L34">
            <v>57712.952000000005</v>
          </cell>
        </row>
        <row r="36">
          <cell r="C36">
            <v>465315.7</v>
          </cell>
          <cell r="D36">
            <v>404498.94800000003</v>
          </cell>
          <cell r="E36">
            <v>429624.93900000007</v>
          </cell>
          <cell r="F36">
            <v>500141.04000000004</v>
          </cell>
          <cell r="G36">
            <v>469287.72000000003</v>
          </cell>
          <cell r="H36">
            <v>476346.24199999997</v>
          </cell>
          <cell r="I36">
            <v>514002.53399999993</v>
          </cell>
          <cell r="J36">
            <v>480977.98300000001</v>
          </cell>
          <cell r="K36">
            <v>453375.71400000004</v>
          </cell>
          <cell r="L36">
            <v>486832.14500000002</v>
          </cell>
        </row>
        <row r="38">
          <cell r="C38">
            <v>3402904.824</v>
          </cell>
          <cell r="D38">
            <v>3354231.3220000002</v>
          </cell>
          <cell r="E38">
            <v>3376946.95</v>
          </cell>
          <cell r="F38">
            <v>3501545.7359999996</v>
          </cell>
          <cell r="G38">
            <v>3696590.6640000003</v>
          </cell>
          <cell r="H38">
            <v>3855660.5759999999</v>
          </cell>
          <cell r="I38">
            <v>3710266.9419999998</v>
          </cell>
          <cell r="J38">
            <v>3586724.65</v>
          </cell>
          <cell r="K38">
            <v>3385299.7710000002</v>
          </cell>
          <cell r="L38">
            <v>3427507.12</v>
          </cell>
        </row>
        <row r="39">
          <cell r="C39">
            <v>557066.91599999997</v>
          </cell>
          <cell r="D39">
            <v>523267.864</v>
          </cell>
          <cell r="E39">
            <v>536556.05699999991</v>
          </cell>
          <cell r="F39">
            <v>563787.36</v>
          </cell>
          <cell r="G39">
            <v>531163.16399999999</v>
          </cell>
          <cell r="H39">
            <v>555666.39</v>
          </cell>
          <cell r="I39">
            <v>535849.04799999995</v>
          </cell>
          <cell r="J39">
            <v>522506.64600000007</v>
          </cell>
          <cell r="K39">
            <v>494490.95</v>
          </cell>
          <cell r="L39">
            <v>496265.77500000002</v>
          </cell>
        </row>
        <row r="40">
          <cell r="C40">
            <v>51861.458999999995</v>
          </cell>
          <cell r="D40">
            <v>50875.583999999995</v>
          </cell>
          <cell r="E40">
            <v>50572.77</v>
          </cell>
          <cell r="F40">
            <v>71594.780000000013</v>
          </cell>
          <cell r="G40">
            <v>53162.120999999999</v>
          </cell>
          <cell r="H40">
            <v>52060.86</v>
          </cell>
          <cell r="I40">
            <v>53644.403999999995</v>
          </cell>
          <cell r="J40">
            <v>56026.925999999999</v>
          </cell>
          <cell r="K40">
            <v>35906.652000000002</v>
          </cell>
          <cell r="L40">
            <v>37016.082000000002</v>
          </cell>
        </row>
        <row r="41">
          <cell r="C41">
            <v>429973.85499999998</v>
          </cell>
          <cell r="D41">
            <v>360802.37699999998</v>
          </cell>
          <cell r="E41">
            <v>407082.62100000004</v>
          </cell>
          <cell r="F41">
            <v>442174.16100000002</v>
          </cell>
          <cell r="G41">
            <v>429263.79599999997</v>
          </cell>
          <cell r="H41">
            <v>424134.72</v>
          </cell>
          <cell r="I41">
            <v>380209.89599999995</v>
          </cell>
          <cell r="J41">
            <v>379462.20800000004</v>
          </cell>
          <cell r="K41">
            <v>348058.783</v>
          </cell>
          <cell r="L41">
            <v>342379.576</v>
          </cell>
        </row>
        <row r="42">
          <cell r="C42">
            <v>50723.387999999999</v>
          </cell>
          <cell r="D42">
            <v>44907.353999999999</v>
          </cell>
          <cell r="E42">
            <v>45675.173999999992</v>
          </cell>
          <cell r="F42">
            <v>51164.310000000005</v>
          </cell>
          <cell r="G42">
            <v>49238.748</v>
          </cell>
          <cell r="H42">
            <v>48140.015999999996</v>
          </cell>
          <cell r="I42">
            <v>56152.887000000002</v>
          </cell>
          <cell r="J42">
            <v>46834.121999999996</v>
          </cell>
          <cell r="K42">
            <v>38849.97</v>
          </cell>
          <cell r="L42">
            <v>46503.264000000003</v>
          </cell>
        </row>
        <row r="43">
          <cell r="C43">
            <v>25832.76</v>
          </cell>
          <cell r="D43">
            <v>21310.04</v>
          </cell>
          <cell r="E43">
            <v>21591.764999999999</v>
          </cell>
          <cell r="F43">
            <v>23612.22</v>
          </cell>
          <cell r="G43">
            <v>24959.03</v>
          </cell>
          <cell r="H43">
            <v>27890.621000000003</v>
          </cell>
          <cell r="I43">
            <v>24625.377</v>
          </cell>
          <cell r="J43">
            <v>24548.868000000002</v>
          </cell>
          <cell r="K43">
            <v>25927.07</v>
          </cell>
          <cell r="L43">
            <v>24665.08</v>
          </cell>
        </row>
        <row r="44">
          <cell r="C44">
            <v>622734.17399999988</v>
          </cell>
          <cell r="D44">
            <v>597139.71399999992</v>
          </cell>
          <cell r="E44">
            <v>635711.72600000002</v>
          </cell>
          <cell r="F44">
            <v>706065.26500000013</v>
          </cell>
          <cell r="G44">
            <v>649815.75199999998</v>
          </cell>
          <cell r="H44">
            <v>693262.22000000009</v>
          </cell>
          <cell r="I44">
            <v>687058.26399999997</v>
          </cell>
          <cell r="J44">
            <v>632952.73</v>
          </cell>
          <cell r="K44">
            <v>559715.77199999988</v>
          </cell>
          <cell r="L44">
            <v>552656.65500000003</v>
          </cell>
        </row>
        <row r="45">
          <cell r="C45">
            <v>2742044.5660000001</v>
          </cell>
          <cell r="D45">
            <v>2490494.5720000002</v>
          </cell>
          <cell r="E45">
            <v>2565821.5440000002</v>
          </cell>
          <cell r="F45">
            <v>2642053.824</v>
          </cell>
          <cell r="G45">
            <v>2709850.4559999998</v>
          </cell>
          <cell r="H45">
            <v>2587475.1540000001</v>
          </cell>
          <cell r="I45">
            <v>2348089.92</v>
          </cell>
          <cell r="J45">
            <v>2189485.98</v>
          </cell>
          <cell r="K45">
            <v>1881661.4970000002</v>
          </cell>
          <cell r="L45">
            <v>1894646.8800000001</v>
          </cell>
        </row>
        <row r="46">
          <cell r="C46">
            <v>431154.52799999999</v>
          </cell>
          <cell r="D46">
            <v>412056.62400000001</v>
          </cell>
          <cell r="E46">
            <v>396643.92</v>
          </cell>
          <cell r="F46">
            <v>419606.2</v>
          </cell>
          <cell r="G46">
            <v>420644.74400000001</v>
          </cell>
          <cell r="H46">
            <v>450026.84300000005</v>
          </cell>
          <cell r="I46">
            <v>425333.88799999998</v>
          </cell>
          <cell r="J46">
            <v>387361.80599999998</v>
          </cell>
          <cell r="K46">
            <v>375017.35</v>
          </cell>
          <cell r="L46">
            <v>381530.24</v>
          </cell>
        </row>
        <row r="47">
          <cell r="C47">
            <v>805065.21000000008</v>
          </cell>
          <cell r="D47">
            <v>828385.31200000003</v>
          </cell>
          <cell r="E47">
            <v>967545.16</v>
          </cell>
          <cell r="F47">
            <v>1246000.3020000001</v>
          </cell>
          <cell r="G47">
            <v>1177093.24</v>
          </cell>
          <cell r="H47">
            <v>977293.43599999987</v>
          </cell>
          <cell r="I47">
            <v>1044772.8880000002</v>
          </cell>
          <cell r="J47">
            <v>857717.44000000006</v>
          </cell>
          <cell r="K47">
            <v>588953.71799999999</v>
          </cell>
          <cell r="L47">
            <v>863993.05200000003</v>
          </cell>
        </row>
        <row r="48">
          <cell r="C48">
            <v>6877799.6499999994</v>
          </cell>
          <cell r="D48">
            <v>6121058.4539999999</v>
          </cell>
          <cell r="E48">
            <v>7112981.8079999993</v>
          </cell>
          <cell r="F48">
            <v>7144571.9840000011</v>
          </cell>
          <cell r="G48">
            <v>7341640.7560000001</v>
          </cell>
          <cell r="H48">
            <v>7480441.6619999995</v>
          </cell>
          <cell r="I48">
            <v>6718645.5</v>
          </cell>
          <cell r="J48">
            <v>5961282.1580000008</v>
          </cell>
          <cell r="K48">
            <v>5089967.4240000006</v>
          </cell>
          <cell r="L48">
            <v>5544107.1770000001</v>
          </cell>
        </row>
        <row r="50">
          <cell r="C50">
            <v>1815887.996</v>
          </cell>
          <cell r="D50">
            <v>1750570.1099999999</v>
          </cell>
          <cell r="E50">
            <v>1824594.4170000001</v>
          </cell>
          <cell r="F50">
            <v>2119906.6839999999</v>
          </cell>
          <cell r="G50">
            <v>2122194.1719999998</v>
          </cell>
          <cell r="H50">
            <v>2230410.88</v>
          </cell>
          <cell r="I50">
            <v>2215485.5799999996</v>
          </cell>
          <cell r="J50">
            <v>2183298.7590000001</v>
          </cell>
          <cell r="K50">
            <v>2009911.7039999999</v>
          </cell>
          <cell r="L50">
            <v>2118014.4479999999</v>
          </cell>
        </row>
        <row r="51">
          <cell r="C51">
            <v>2822491.5120000001</v>
          </cell>
          <cell r="D51">
            <v>2567203.0420000004</v>
          </cell>
          <cell r="E51">
            <v>2664244.0619999999</v>
          </cell>
          <cell r="F51">
            <v>2920118.9760000003</v>
          </cell>
          <cell r="G51">
            <v>3088565.4</v>
          </cell>
          <cell r="H51">
            <v>3031870.602</v>
          </cell>
          <cell r="I51">
            <v>2937341.247</v>
          </cell>
          <cell r="J51">
            <v>2655718.5060000001</v>
          </cell>
          <cell r="K51">
            <v>2419977.1680000001</v>
          </cell>
          <cell r="L51">
            <v>2414147.5619999999</v>
          </cell>
        </row>
        <row r="52">
          <cell r="C52">
            <v>6977870.2799999993</v>
          </cell>
          <cell r="D52">
            <v>6033586.5620000008</v>
          </cell>
          <cell r="E52">
            <v>6621059.4889999991</v>
          </cell>
          <cell r="F52">
            <v>5813904.9359999998</v>
          </cell>
          <cell r="G52">
            <v>5874071.6160000004</v>
          </cell>
          <cell r="H52">
            <v>5973957.7800000003</v>
          </cell>
          <cell r="I52">
            <v>4692536.1599999992</v>
          </cell>
          <cell r="J52">
            <v>4998846.4979999997</v>
          </cell>
          <cell r="K52">
            <v>4707004.8119999999</v>
          </cell>
          <cell r="L52">
            <v>5111687.0559999999</v>
          </cell>
        </row>
        <row r="53">
          <cell r="C53">
            <v>2010059.5330000001</v>
          </cell>
          <cell r="D53">
            <v>1773227.676</v>
          </cell>
          <cell r="E53">
            <v>2057931.7000000002</v>
          </cell>
          <cell r="F53">
            <v>2363843.5920000006</v>
          </cell>
          <cell r="G53">
            <v>2339804.8960000002</v>
          </cell>
          <cell r="H53">
            <v>2546237.64</v>
          </cell>
          <cell r="I53">
            <v>2606627.5440000002</v>
          </cell>
          <cell r="J53">
            <v>2431657.6680000001</v>
          </cell>
          <cell r="K53">
            <v>2393873.8530000001</v>
          </cell>
          <cell r="L53">
            <v>2552133.2970000003</v>
          </cell>
        </row>
        <row r="54">
          <cell r="C54">
            <v>645125.60000000009</v>
          </cell>
          <cell r="D54">
            <v>553245.12</v>
          </cell>
          <cell r="E54">
            <v>643201.55000000005</v>
          </cell>
          <cell r="F54">
            <v>702852.3</v>
          </cell>
          <cell r="G54">
            <v>712851.09499999997</v>
          </cell>
          <cell r="H54">
            <v>711629.94100000011</v>
          </cell>
          <cell r="I54">
            <v>747931.04100000008</v>
          </cell>
          <cell r="J54">
            <v>712178.19</v>
          </cell>
          <cell r="K54">
            <v>756086.41800000006</v>
          </cell>
          <cell r="L54">
            <v>679771.47200000007</v>
          </cell>
        </row>
        <row r="55">
          <cell r="C55">
            <v>961597.64700000011</v>
          </cell>
          <cell r="D55">
            <v>929563.97</v>
          </cell>
          <cell r="E55">
            <v>927825.23700000008</v>
          </cell>
          <cell r="F55">
            <v>1139796.94</v>
          </cell>
          <cell r="G55">
            <v>1113017.6599999999</v>
          </cell>
          <cell r="H55">
            <v>1105054.07</v>
          </cell>
          <cell r="I55">
            <v>1032728.8049999999</v>
          </cell>
          <cell r="J55">
            <v>1003156.0650000001</v>
          </cell>
          <cell r="K55">
            <v>917174.68800000008</v>
          </cell>
          <cell r="L55">
            <v>969878.36</v>
          </cell>
        </row>
        <row r="56">
          <cell r="C56">
            <v>2139382.5389999999</v>
          </cell>
          <cell r="D56">
            <v>1811073.75</v>
          </cell>
          <cell r="E56">
            <v>2018473.04</v>
          </cell>
          <cell r="F56">
            <v>2323574.92</v>
          </cell>
          <cell r="G56">
            <v>2357455.25</v>
          </cell>
          <cell r="H56">
            <v>2384068.0299999998</v>
          </cell>
          <cell r="I56">
            <v>2457869.85</v>
          </cell>
          <cell r="J56">
            <v>2269399.4550000001</v>
          </cell>
          <cell r="K56">
            <v>2355961.3289999999</v>
          </cell>
          <cell r="L56">
            <v>2249518.4240000001</v>
          </cell>
        </row>
        <row r="57">
          <cell r="C57">
            <v>2751937.784</v>
          </cell>
          <cell r="D57">
            <v>2428470.1529999999</v>
          </cell>
          <cell r="E57">
            <v>2592248.3200000003</v>
          </cell>
          <cell r="F57">
            <v>2636463.0459999996</v>
          </cell>
          <cell r="G57">
            <v>3078856.8560000001</v>
          </cell>
          <cell r="H57">
            <v>3114226.2960000001</v>
          </cell>
          <cell r="I57">
            <v>2942055.0249999999</v>
          </cell>
          <cell r="J57">
            <v>2775060.8279999997</v>
          </cell>
          <cell r="K57">
            <v>2413664.46</v>
          </cell>
          <cell r="L57">
            <v>2489228.7400000002</v>
          </cell>
        </row>
        <row r="58">
          <cell r="C58">
            <v>252974.04800000001</v>
          </cell>
          <cell r="D58">
            <v>242772.35200000001</v>
          </cell>
          <cell r="E58">
            <v>258959.11200000002</v>
          </cell>
          <cell r="F58">
            <v>298324.62900000002</v>
          </cell>
          <cell r="G58">
            <v>319513.58999999997</v>
          </cell>
          <cell r="H58">
            <v>339449.58</v>
          </cell>
          <cell r="I58">
            <v>328816.20800000004</v>
          </cell>
          <cell r="J58">
            <v>388900.77299999999</v>
          </cell>
          <cell r="K58">
            <v>272026.23</v>
          </cell>
          <cell r="L58">
            <v>266903.74</v>
          </cell>
        </row>
        <row r="59">
          <cell r="C59">
            <v>262718.58600000001</v>
          </cell>
          <cell r="D59">
            <v>225344.37799999997</v>
          </cell>
          <cell r="E59">
            <v>246534.19500000001</v>
          </cell>
          <cell r="F59">
            <v>261933.99</v>
          </cell>
          <cell r="G59">
            <v>268630.23</v>
          </cell>
          <cell r="H59">
            <v>258554.89499999999</v>
          </cell>
          <cell r="I59">
            <v>264684.70500000002</v>
          </cell>
          <cell r="J59">
            <v>260806.448</v>
          </cell>
          <cell r="K59">
            <v>232319.23199999999</v>
          </cell>
          <cell r="L59">
            <v>233025.24000000002</v>
          </cell>
        </row>
        <row r="63">
          <cell r="D63">
            <v>667565.72500000009</v>
          </cell>
          <cell r="E63">
            <v>717414.73900000006</v>
          </cell>
          <cell r="F63">
            <v>765404.35600000003</v>
          </cell>
          <cell r="G63">
            <v>714738.62100000004</v>
          </cell>
          <cell r="H63">
            <v>721324.652</v>
          </cell>
          <cell r="I63">
            <v>754749.57299999986</v>
          </cell>
          <cell r="J63">
            <v>637136.50900000008</v>
          </cell>
          <cell r="K63">
            <v>617044.28399999999</v>
          </cell>
          <cell r="L63">
            <v>662965.90100000007</v>
          </cell>
        </row>
        <row r="64">
          <cell r="C64">
            <v>37581207.166000001</v>
          </cell>
          <cell r="D64">
            <v>34115730.202000007</v>
          </cell>
          <cell r="E64">
            <v>36981163.052999996</v>
          </cell>
          <cell r="F64">
            <v>38433020.467000008</v>
          </cell>
          <cell r="G64">
            <v>39501115.495999992</v>
          </cell>
          <cell r="H64">
            <v>39998448.024000011</v>
          </cell>
          <cell r="I64">
            <v>37362688.758999996</v>
          </cell>
          <cell r="J64">
            <v>35399037.124000013</v>
          </cell>
          <cell r="K64">
            <v>32427278.469000004</v>
          </cell>
          <cell r="L64">
            <v>33730412.931999989</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2251-0004"/>
      <sheetName val="Tabelle1"/>
    </sheetNames>
    <sheetDataSet>
      <sheetData sheetId="0"/>
      <sheetData sheetId="1">
        <row r="2">
          <cell r="M2">
            <v>9.1999999999999993</v>
          </cell>
        </row>
        <row r="33">
          <cell r="M33">
            <v>176295.27599999998</v>
          </cell>
          <cell r="N33">
            <v>103299.26</v>
          </cell>
        </row>
        <row r="34">
          <cell r="M34">
            <v>53603.334000000003</v>
          </cell>
          <cell r="N34">
            <v>52232.114000000001</v>
          </cell>
        </row>
        <row r="36">
          <cell r="M36">
            <v>456810.005</v>
          </cell>
          <cell r="N36">
            <v>434312.92800000001</v>
          </cell>
        </row>
        <row r="38">
          <cell r="M38">
            <v>3537511.6350000002</v>
          </cell>
          <cell r="N38">
            <v>3464714.42</v>
          </cell>
        </row>
        <row r="39">
          <cell r="M39">
            <v>523549.299</v>
          </cell>
          <cell r="N39">
            <v>528034.41399999999</v>
          </cell>
        </row>
        <row r="40">
          <cell r="M40">
            <v>54824.571000000004</v>
          </cell>
          <cell r="N40">
            <v>36631.317999999999</v>
          </cell>
        </row>
        <row r="41">
          <cell r="M41">
            <v>329727.13200000004</v>
          </cell>
          <cell r="N41">
            <v>325408.69199999998</v>
          </cell>
        </row>
        <row r="42">
          <cell r="M42">
            <v>37732.105000000003</v>
          </cell>
          <cell r="N42">
            <v>36193.019999999997</v>
          </cell>
        </row>
        <row r="43">
          <cell r="M43">
            <v>47400.6</v>
          </cell>
          <cell r="N43">
            <v>25087.72</v>
          </cell>
        </row>
        <row r="44">
          <cell r="M44">
            <v>582383.97900000005</v>
          </cell>
          <cell r="N44">
            <v>595296.54799999995</v>
          </cell>
        </row>
        <row r="45">
          <cell r="M45">
            <v>2104668.432</v>
          </cell>
          <cell r="N45">
            <v>1897894.44</v>
          </cell>
        </row>
        <row r="46">
          <cell r="M46">
            <v>352673.15</v>
          </cell>
          <cell r="N46">
            <v>343771.9</v>
          </cell>
        </row>
        <row r="47">
          <cell r="M47">
            <v>1030272.82</v>
          </cell>
          <cell r="N47">
            <v>1005855.74</v>
          </cell>
        </row>
        <row r="48">
          <cell r="M48">
            <v>6039646.2719999999</v>
          </cell>
          <cell r="N48">
            <v>5713704.71</v>
          </cell>
        </row>
        <row r="50">
          <cell r="M50">
            <v>2176291.6799999997</v>
          </cell>
          <cell r="N50">
            <v>2123554.8960000002</v>
          </cell>
        </row>
        <row r="51">
          <cell r="M51">
            <v>2599190.7480000001</v>
          </cell>
          <cell r="N51">
            <v>2562467.585</v>
          </cell>
        </row>
        <row r="52">
          <cell r="M52">
            <v>5117046.6980000008</v>
          </cell>
          <cell r="N52">
            <v>5043880.807000001</v>
          </cell>
        </row>
        <row r="53">
          <cell r="M53">
            <v>2641223.6130000004</v>
          </cell>
          <cell r="N53">
            <v>2567896.6949999998</v>
          </cell>
        </row>
        <row r="54">
          <cell r="M54">
            <v>722928.05599999998</v>
          </cell>
          <cell r="N54">
            <v>821384.8110000001</v>
          </cell>
        </row>
        <row r="55">
          <cell r="M55">
            <v>846220.86499999987</v>
          </cell>
          <cell r="N55">
            <v>951590.00800000003</v>
          </cell>
        </row>
        <row r="56">
          <cell r="M56">
            <v>2346527.3199999998</v>
          </cell>
          <cell r="N56">
            <v>2311935.6640000003</v>
          </cell>
        </row>
        <row r="57">
          <cell r="M57">
            <v>3071670.102</v>
          </cell>
          <cell r="N57">
            <v>2595310.7749999999</v>
          </cell>
        </row>
        <row r="58">
          <cell r="M58">
            <v>254796.48499999999</v>
          </cell>
          <cell r="N58">
            <v>278666.3</v>
          </cell>
        </row>
        <row r="59">
          <cell r="M59">
            <v>254448.62299999999</v>
          </cell>
          <cell r="N59">
            <v>237446.67600000001</v>
          </cell>
        </row>
        <row r="63">
          <cell r="M63">
            <v>686708.61499999999</v>
          </cell>
          <cell r="N63">
            <v>589844.30200000003</v>
          </cell>
        </row>
        <row r="64">
          <cell r="M64">
            <v>35864373.205000006</v>
          </cell>
          <cell r="N64">
            <v>34614417.204999991</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
      <sheetName val="Welt, Reserven, Ressourcen"/>
      <sheetName val="Regionen, Reserven, EJ"/>
      <sheetName val="Regionen, Ressourcen, EJ"/>
      <sheetName val="Regionen, Förderung, EJ"/>
      <sheetName val="Regionen, Verbrauch, EJ"/>
      <sheetName val="Rohöllieferländer"/>
      <sheetName val="Erdgas, Herkunft, Gesamtauf..."/>
      <sheetName val="Import von Steinkohle"/>
      <sheetName val="EUR, Erdöl, 2014, Mio. t"/>
      <sheetName val="EUR, Erdöl, 2014, Mio. t, s."/>
      <sheetName val="Öl, Ressourcen, 2014"/>
      <sheetName val="Ölreserven, 2014"/>
      <sheetName val="Ölproduktion, 2014"/>
      <sheetName val="Ölverbrauch, 2014"/>
      <sheetName val="Ölexport, 2014"/>
      <sheetName val="Rohölimport, 2014"/>
      <sheetName val="EUR, Erdgas, 2014, Mrd. m^3"/>
      <sheetName val="EUR, Erdgas, 2014, Mrd. m^3, s."/>
      <sheetName val="Gasressourcen, 2014"/>
      <sheetName val="Gasreserven, 2014"/>
      <sheetName val="Gasförderung, 2014"/>
      <sheetName val="Gasverbrauch, 2014"/>
      <sheetName val="Gasexport, 2014"/>
      <sheetName val="Gasimport, 2014"/>
      <sheetName val="EUR, Hartkohle, 2014, Mt"/>
      <sheetName val="EUR, Hartkohle, 2014, Mt, s."/>
      <sheetName val="Hartkohle, Ressourcen, 2014"/>
      <sheetName val="Hartkohle, Reserven, 2014"/>
      <sheetName val="Hartkohle, Förderung, 2014"/>
      <sheetName val="Hartkohle, Verbrauch, 2014"/>
      <sheetName val="Hartkohle, Export, 2014"/>
      <sheetName val="Hartkohle, Import, 2014"/>
      <sheetName val="EUR, Weichbraunkohle, 2014, Mt"/>
      <sheetName val="EUR, Weichbraunkohle, 2014,..."/>
      <sheetName val="Weichbraunkohle, Ressourcen..."/>
      <sheetName val="Weichbraunkohle, Reserven, 2014"/>
      <sheetName val="Weichbraunkohleförderung, 2014"/>
      <sheetName val="Weichbraunkohleverbrauch, 2014"/>
      <sheetName val="EUR, Uran, 2014, kt"/>
      <sheetName val="EUR, Uran, 2014, kt, s."/>
      <sheetName val="U, Ressourcen"/>
      <sheetName val="U, Reserven (_80 USD_kg), 2014"/>
      <sheetName val="U, Reserven  (_130 USD_kg),..."/>
      <sheetName val="U, Produktion, 2014"/>
      <sheetName val="U, Verbrauch, 2014"/>
      <sheetName val="Geothermie, 2014"/>
      <sheetName val="Geothermie, 2014, s."/>
      <sheetName val="Geothermie, elektrisch, ins..."/>
      <sheetName val="Geothermie, Ressourcen"/>
    </sheetNames>
    <sheetDataSet>
      <sheetData sheetId="0"/>
      <sheetData sheetId="1"/>
      <sheetData sheetId="2"/>
      <sheetData sheetId="3"/>
      <sheetData sheetId="4"/>
      <sheetData sheetId="5"/>
      <sheetData sheetId="6"/>
      <sheetData sheetId="7"/>
      <sheetData sheetId="8"/>
      <sheetData sheetId="9">
        <row r="6">
          <cell r="E6">
            <v>31</v>
          </cell>
        </row>
      </sheetData>
      <sheetData sheetId="10"/>
      <sheetData sheetId="11"/>
      <sheetData sheetId="12">
        <row r="3">
          <cell r="C3">
            <v>27065</v>
          </cell>
        </row>
      </sheetData>
      <sheetData sheetId="13"/>
      <sheetData sheetId="14"/>
      <sheetData sheetId="15"/>
      <sheetData sheetId="16"/>
      <sheetData sheetId="17">
        <row r="5">
          <cell r="E5">
            <v>89</v>
          </cell>
        </row>
        <row r="145">
          <cell r="B145" t="str">
            <v>Welt</v>
          </cell>
        </row>
        <row r="147">
          <cell r="B147" t="str">
            <v>GUS</v>
          </cell>
        </row>
        <row r="150">
          <cell r="B150" t="str">
            <v>Austral-Asien</v>
          </cell>
        </row>
        <row r="151">
          <cell r="B151" t="str">
            <v>Nordamerika</v>
          </cell>
        </row>
        <row r="152">
          <cell r="B152" t="str">
            <v>Lateinamerika</v>
          </cell>
        </row>
        <row r="153">
          <cell r="B153" t="str">
            <v>OPEC 2009</v>
          </cell>
        </row>
        <row r="155">
          <cell r="B155" t="str">
            <v>OECD 2010</v>
          </cell>
        </row>
        <row r="156">
          <cell r="B156" t="str">
            <v>EU-28</v>
          </cell>
        </row>
      </sheetData>
      <sheetData sheetId="18"/>
      <sheetData sheetId="19"/>
      <sheetData sheetId="20">
        <row r="2">
          <cell r="C2">
            <v>47768</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
      <sheetName val="Reserven und Ressourcen nic..."/>
      <sheetName val="A-1, Reserven nicht-erneuer..."/>
      <sheetName val="A-2, Ressourcen nicht-erneu..."/>
      <sheetName val="A-3, Förderung nicht-erneue..."/>
      <sheetName val="A-4, Verbrauch nicht-erneue..."/>
      <sheetName val="A-5, Deutschland, Rohöllief..."/>
      <sheetName val="A-6, Deutschland, Herkunft ..."/>
      <sheetName val="A-7, Deutschland, Import vo..."/>
      <sheetName val="A-8, Übersicht Erdöl, 2018 ..."/>
      <sheetName val="s. A-8, Übersicht Erdöl, 20..."/>
      <sheetName val="A-9, Erdölressourcen 2018"/>
      <sheetName val="A-10, Erdölreserven 2018"/>
      <sheetName val="A-11, Erdölförderung 2018"/>
      <sheetName val="A-12, Mineralölverbrauch 2018"/>
      <sheetName val="A-13, Erdölexport 2018"/>
      <sheetName val="A-14, Erdölimport 2018"/>
      <sheetName val="A-15, Übersicht Erdgas, 201..."/>
      <sheetName val="s. A-15, Übersicht Erdgas, ..."/>
      <sheetName val="A-16, Erdgasressourcen 2018"/>
      <sheetName val="A-17, Erdgasreserven 2018"/>
      <sheetName val="A-18, Erdgasförderung 2018"/>
      <sheetName val="A-19, Erdgasverbrauch 2018"/>
      <sheetName val="A-20, Erdgasexport 2018"/>
      <sheetName val="A-21, Erdgasimport 2018"/>
      <sheetName val="A-22, Übersicht Hartkohle, ..."/>
      <sheetName val="s. A-22, Übersicht Hartkohl..."/>
      <sheetName val="A-23, Hartkohleressourcen 2018"/>
      <sheetName val="A-24, Hartkohlereserven 2018"/>
      <sheetName val="A-25, Hartkohleförderung 2018"/>
      <sheetName val="A-26, Hartkohleverbrauch 2018"/>
      <sheetName val="A-27, Hartkohleexport 2018"/>
      <sheetName val="A-28, HartkohleImport 2018"/>
      <sheetName val="A-29, Übersicht Weichbraunk..."/>
      <sheetName val="s. A-29, Übersicht Weichbra..."/>
      <sheetName val="A-30, Weichbraunkohleressou..."/>
      <sheetName val="A-31, Weichbraunkohlereserv..."/>
      <sheetName val="A-32, Weichbraunkohleförder..."/>
      <sheetName val="A-33, Weichbraunkohleverbra..."/>
      <sheetName val="A-34, Übersicht Uran, 2018 (kt)"/>
      <sheetName val="s. A-34, Übersicht Uran, 20..."/>
      <sheetName val="A-35, Uranressourcen"/>
      <sheetName val="A-36, Uranreserven (gewinnb..."/>
      <sheetName val="A-37, Uranreserven  (Ressou..."/>
      <sheetName val="A-38, Natururanproduktion 2018"/>
      <sheetName val="A-39, Uranverbrauch 2018"/>
      <sheetName val="A-40, Übersicht Geothermie,..."/>
      <sheetName val="s. A-40, Übersicht Geotherm..."/>
      <sheetName val="A-41, Geothermie - elektris..."/>
      <sheetName val="A-42, Geothermie - Ressourcen"/>
      <sheetName val="A-44, Erneuerbare Energien ..."/>
      <sheetName val="A-45, Erneuerbare Energien ..."/>
    </sheetNames>
    <sheetDataSet>
      <sheetData sheetId="0"/>
      <sheetData sheetId="1"/>
      <sheetData sheetId="2"/>
      <sheetData sheetId="3"/>
      <sheetData sheetId="4"/>
      <sheetData sheetId="5"/>
      <sheetData sheetId="6"/>
      <sheetData sheetId="7"/>
      <sheetData sheetId="8"/>
      <sheetData sheetId="9">
        <row r="6">
          <cell r="E6">
            <v>29</v>
          </cell>
        </row>
      </sheetData>
      <sheetData sheetId="10">
        <row r="150">
          <cell r="C150">
            <v>196754</v>
          </cell>
        </row>
      </sheetData>
      <sheetData sheetId="11">
        <row r="26">
          <cell r="C26">
            <v>502104</v>
          </cell>
        </row>
      </sheetData>
      <sheetData sheetId="12">
        <row r="3">
          <cell r="C3">
            <v>38886</v>
          </cell>
        </row>
      </sheetData>
      <sheetData sheetId="13"/>
      <sheetData sheetId="14"/>
      <sheetData sheetId="15"/>
      <sheetData sheetId="16"/>
      <sheetData sheetId="17">
        <row r="147">
          <cell r="D147">
            <v>124616</v>
          </cell>
        </row>
        <row r="149">
          <cell r="D149">
            <v>33105</v>
          </cell>
        </row>
        <row r="152">
          <cell r="D152">
            <v>11907</v>
          </cell>
        </row>
        <row r="153">
          <cell r="D153">
            <v>45872</v>
          </cell>
        </row>
        <row r="154">
          <cell r="D154">
            <v>4627</v>
          </cell>
        </row>
        <row r="155">
          <cell r="D155">
            <v>14630</v>
          </cell>
        </row>
        <row r="157">
          <cell r="D157">
            <v>59701</v>
          </cell>
        </row>
        <row r="158">
          <cell r="D158">
            <v>10784</v>
          </cell>
        </row>
      </sheetData>
      <sheetData sheetId="18">
        <row r="10">
          <cell r="D10">
            <v>1269</v>
          </cell>
        </row>
      </sheetData>
      <sheetData sheetId="19">
        <row r="26">
          <cell r="C26">
            <v>628979</v>
          </cell>
          <cell r="D26">
            <v>324050</v>
          </cell>
        </row>
        <row r="28">
          <cell r="C28">
            <v>172364</v>
          </cell>
          <cell r="D28">
            <v>130988</v>
          </cell>
        </row>
        <row r="31">
          <cell r="C31">
            <v>126774</v>
          </cell>
          <cell r="D31">
            <v>44115</v>
          </cell>
        </row>
        <row r="32">
          <cell r="C32">
            <v>110052</v>
          </cell>
          <cell r="D32">
            <v>40720</v>
          </cell>
        </row>
        <row r="33">
          <cell r="C33">
            <v>62731</v>
          </cell>
          <cell r="D33">
            <v>21425</v>
          </cell>
        </row>
        <row r="34">
          <cell r="C34">
            <v>94279</v>
          </cell>
          <cell r="D34">
            <v>49100</v>
          </cell>
        </row>
        <row r="36">
          <cell r="C36">
            <v>164899</v>
          </cell>
          <cell r="D36">
            <v>55728</v>
          </cell>
        </row>
        <row r="37">
          <cell r="C37">
            <v>17981</v>
          </cell>
          <cell r="D37">
            <v>4984</v>
          </cell>
        </row>
      </sheetData>
      <sheetData sheetId="20">
        <row r="2">
          <cell r="C2">
            <v>47811</v>
          </cell>
        </row>
        <row r="26">
          <cell r="C26">
            <v>202239</v>
          </cell>
          <cell r="D26">
            <v>190598</v>
          </cell>
        </row>
        <row r="28">
          <cell r="C28">
            <v>63284</v>
          </cell>
          <cell r="D28">
            <v>63236</v>
          </cell>
        </row>
        <row r="31">
          <cell r="C31">
            <v>18412</v>
          </cell>
          <cell r="D31">
            <v>16886</v>
          </cell>
        </row>
        <row r="32">
          <cell r="C32">
            <v>14113</v>
          </cell>
          <cell r="D32">
            <v>4053</v>
          </cell>
        </row>
        <row r="33">
          <cell r="C33">
            <v>7564</v>
          </cell>
          <cell r="D33">
            <v>7564</v>
          </cell>
        </row>
        <row r="34">
          <cell r="C34">
            <v>94760</v>
          </cell>
          <cell r="D34">
            <v>94760</v>
          </cell>
        </row>
        <row r="36">
          <cell r="C36">
            <v>20145</v>
          </cell>
          <cell r="D36">
            <v>9200</v>
          </cell>
        </row>
        <row r="37">
          <cell r="C37">
            <v>854</v>
          </cell>
          <cell r="D37">
            <v>847</v>
          </cell>
        </row>
      </sheetData>
      <sheetData sheetId="21"/>
      <sheetData sheetId="22"/>
      <sheetData sheetId="23"/>
      <sheetData sheetId="24"/>
      <sheetData sheetId="25"/>
      <sheetData sheetId="26">
        <row r="7">
          <cell r="C7">
            <v>72571</v>
          </cell>
        </row>
      </sheetData>
      <sheetData sheetId="27"/>
      <sheetData sheetId="28"/>
      <sheetData sheetId="29"/>
      <sheetData sheetId="30"/>
      <sheetData sheetId="31"/>
      <sheetData sheetId="32"/>
      <sheetData sheetId="33"/>
      <sheetData sheetId="34">
        <row r="2">
          <cell r="C2">
            <v>522</v>
          </cell>
        </row>
      </sheetData>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4 "/>
    </sheetNames>
    <sheetDataSet>
      <sheetData sheetId="0">
        <row r="11">
          <cell r="B11">
            <v>111</v>
          </cell>
        </row>
        <row r="21">
          <cell r="A21" t="str">
            <v>1) in den Bereichen erneuerbare Energien, Eco-Gebäude, Polygeneration, alternative Kraftstoffe</v>
          </cell>
        </row>
        <row r="22">
          <cell r="A22" t="str">
            <v>2) in den Bereichen Brennstoffzellen, Energieträger/-transport/-speicherung (insbesondere Wasserstoff), erneuerbare Energien, CO2-Abtrennung, Sozioökonomie; ab 2009 Brennstoffzellen/Wasserstoff (FCH-JTI) anteilig unter FuE- bzw. Demonstrationsmaßnahmen au</v>
          </cell>
        </row>
        <row r="23">
          <cell r="A23" t="str">
            <v xml:space="preserve">3) Ohne Forschungsaufwendungen der Bundesländer und bis 2003 auch ohne institutionelle Forschungsförderung (Ausnahme Kernfusion). </v>
          </cell>
        </row>
        <row r="24">
          <cell r="A24" t="str">
            <v>*) 2004 wurden ausschließlich Demonstrationsvorhaben ausgeschrieben.</v>
          </cell>
        </row>
        <row r="25">
          <cell r="A25" t="str">
            <v>**) Verbreitung von Energietechnologien ist integraler Bestandteil der geförderten Projekte  und wird daher ab 2003 nicht mehr separat ausgewiesen.</v>
          </cell>
        </row>
      </sheetData>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500000" mc:Ignorable="a14" a14:legacySpreadsheetColorIndex="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500000" mc:Ignorable="a14" a14:legacySpreadsheetColorIndex="80"/>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extLst>
          <a:ext uri="{53640926-AAD7-44D8-BBD7-CCE9431645EC}">
            <a14:shadowObscured xmlns:a14="http://schemas.microsoft.com/office/drawing/2010/main" val="1"/>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bmwi.de/DE/Themen/Energie/energiedaten.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1.xml"/><Relationship Id="rId1" Type="http://schemas.openxmlformats.org/officeDocument/2006/relationships/printerSettings" Target="../printerSettings/printerSettings12.bin"/><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6.xml"/><Relationship Id="rId1" Type="http://schemas.openxmlformats.org/officeDocument/2006/relationships/printerSettings" Target="../printerSettings/printerSettings27.bin"/><Relationship Id="rId4" Type="http://schemas.openxmlformats.org/officeDocument/2006/relationships/comments" Target="../comments2.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7.xml"/><Relationship Id="rId1" Type="http://schemas.openxmlformats.org/officeDocument/2006/relationships/printerSettings" Target="../printerSettings/printerSettings48.bin"/><Relationship Id="rId4" Type="http://schemas.openxmlformats.org/officeDocument/2006/relationships/comments" Target="../comments3.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497E6-2945-4F99-BA56-E643B8EC497A}">
  <sheetPr>
    <pageSetUpPr fitToPage="1"/>
  </sheetPr>
  <dimension ref="A37:L42"/>
  <sheetViews>
    <sheetView tabSelected="1" topLeftCell="A11" workbookViewId="0">
      <selection activeCell="A39" sqref="A39"/>
    </sheetView>
  </sheetViews>
  <sheetFormatPr baseColWidth="10" defaultRowHeight="15.75"/>
  <cols>
    <col min="1" max="5" width="11" style="4033"/>
    <col min="6" max="6" width="15" style="4033" customWidth="1"/>
    <col min="7" max="16384" width="11" style="4033"/>
  </cols>
  <sheetData>
    <row r="37" spans="1:12">
      <c r="A37" s="4179"/>
      <c r="B37" s="4179"/>
      <c r="C37" s="4179"/>
      <c r="D37" s="4179"/>
      <c r="E37" s="4179"/>
      <c r="F37" s="4179"/>
      <c r="G37" s="4179"/>
      <c r="H37" s="4178"/>
      <c r="I37" s="4177"/>
      <c r="J37" s="4177"/>
      <c r="K37" s="4177"/>
      <c r="L37" s="4177"/>
    </row>
    <row r="39" spans="1:12">
      <c r="A39" s="4176" t="s">
        <v>1799</v>
      </c>
      <c r="B39" s="2151"/>
      <c r="C39" s="2151"/>
      <c r="D39" s="2151"/>
      <c r="E39" s="2151"/>
      <c r="F39" s="2151"/>
      <c r="G39" s="2151"/>
      <c r="H39" s="2151"/>
      <c r="I39" s="2151"/>
    </row>
    <row r="40" spans="1:12" ht="24.75" customHeight="1">
      <c r="A40" s="4175" t="s">
        <v>1065</v>
      </c>
      <c r="B40" s="4175"/>
      <c r="C40" s="4175"/>
      <c r="D40" s="4175"/>
      <c r="E40" s="4175"/>
      <c r="F40" s="4175"/>
      <c r="G40" s="4175"/>
      <c r="H40" s="4175"/>
      <c r="I40" s="4171"/>
    </row>
    <row r="41" spans="1:12">
      <c r="A41" s="4174"/>
      <c r="B41" s="4173"/>
      <c r="C41" s="4173"/>
      <c r="D41" s="4173"/>
      <c r="E41" s="4173"/>
      <c r="F41" s="4173"/>
      <c r="G41" s="4173"/>
      <c r="H41" s="4173"/>
      <c r="I41" s="4171"/>
    </row>
    <row r="42" spans="1:12">
      <c r="A42" s="2886" t="s">
        <v>1531</v>
      </c>
      <c r="B42" s="4172"/>
      <c r="C42" s="4172"/>
      <c r="D42" s="4172"/>
      <c r="E42" s="4172"/>
      <c r="F42" s="4172"/>
      <c r="G42" s="4172"/>
      <c r="H42" s="4171"/>
      <c r="I42" s="4171"/>
    </row>
  </sheetData>
  <hyperlinks>
    <hyperlink ref="A42" r:id="rId1" display="http://www.bmwi.de/DE/Themen/Energie/energiedaten.html" xr:uid="{5DFB60DD-1CFB-4DD5-9FA9-AC8C3F7467B7}"/>
  </hyperlinks>
  <printOptions horizontalCentered="1" verticalCentered="1"/>
  <pageMargins left="0.11811023622047245" right="0.15748031496062992" top="0.23622047244094491" bottom="0.23622047244094491" header="0.15748031496062992" footer="0.15748031496062992"/>
  <pageSetup paperSize="9" scale="86"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pageSetUpPr fitToPage="1"/>
  </sheetPr>
  <dimension ref="A1:M82"/>
  <sheetViews>
    <sheetView showGridLines="0" workbookViewId="0">
      <pane ySplit="2" topLeftCell="A3" activePane="bottomLeft" state="frozen"/>
      <selection pane="bottomLeft"/>
    </sheetView>
  </sheetViews>
  <sheetFormatPr baseColWidth="10" defaultRowHeight="12.75"/>
  <cols>
    <col min="1" max="1" width="4.125" style="23" customWidth="1"/>
    <col min="2" max="4" width="6.625" style="23" customWidth="1"/>
    <col min="5" max="5" width="74.125" style="23" customWidth="1"/>
    <col min="6" max="16384" width="11" style="23"/>
  </cols>
  <sheetData>
    <row r="1" spans="1:5" ht="19.5" customHeight="1">
      <c r="A1" s="21"/>
      <c r="B1" s="22" t="s">
        <v>1155</v>
      </c>
    </row>
    <row r="2" spans="1:5" ht="5.0999999999999996" customHeight="1">
      <c r="A2" s="23" t="s">
        <v>88</v>
      </c>
    </row>
    <row r="3" spans="1:5" ht="20.85" customHeight="1">
      <c r="A3" s="2102">
        <v>0</v>
      </c>
      <c r="B3" s="2103" t="s">
        <v>1156</v>
      </c>
      <c r="C3" s="2104"/>
      <c r="D3" s="2104"/>
      <c r="E3" s="2105"/>
    </row>
    <row r="4" spans="1:5" ht="5.0999999999999996" customHeight="1">
      <c r="A4" s="2102"/>
      <c r="B4" s="2103"/>
      <c r="C4" s="2104"/>
      <c r="D4" s="2104"/>
      <c r="E4" s="2105"/>
    </row>
    <row r="5" spans="1:5" s="180" customFormat="1" ht="14.1" customHeight="1">
      <c r="A5" s="2106"/>
      <c r="B5" s="2107" t="s">
        <v>90</v>
      </c>
      <c r="C5" s="2108" t="s">
        <v>1157</v>
      </c>
      <c r="D5" s="2109"/>
      <c r="E5" s="2109" t="s">
        <v>1158</v>
      </c>
    </row>
    <row r="6" spans="1:5" s="180" customFormat="1" ht="14.1" customHeight="1">
      <c r="A6" s="2106"/>
      <c r="B6" s="2107" t="s">
        <v>90</v>
      </c>
      <c r="C6" s="2108" t="s">
        <v>1159</v>
      </c>
      <c r="D6" s="2109"/>
      <c r="E6" s="2109" t="s">
        <v>1160</v>
      </c>
    </row>
    <row r="7" spans="1:5" s="181" customFormat="1" ht="14.1" customHeight="1">
      <c r="A7" s="2106"/>
      <c r="B7" s="2107" t="s">
        <v>90</v>
      </c>
      <c r="C7" s="2108" t="s">
        <v>1161</v>
      </c>
      <c r="D7" s="2109"/>
      <c r="E7" s="2109" t="s">
        <v>1162</v>
      </c>
    </row>
    <row r="8" spans="1:5" s="182" customFormat="1" ht="14.1" customHeight="1">
      <c r="A8" s="2106"/>
      <c r="B8" s="2107"/>
      <c r="C8" s="2109"/>
      <c r="D8" s="2109"/>
      <c r="E8" s="2109" t="s">
        <v>1163</v>
      </c>
    </row>
    <row r="9" spans="1:5" ht="14.1" customHeight="1">
      <c r="A9" s="2106"/>
      <c r="B9" s="2107"/>
      <c r="C9" s="2109"/>
      <c r="D9" s="2109"/>
      <c r="E9" s="2109"/>
    </row>
    <row r="10" spans="1:5" ht="5.0999999999999996" customHeight="1">
      <c r="A10" s="24"/>
      <c r="B10" s="183"/>
      <c r="C10" s="182"/>
      <c r="D10" s="182"/>
      <c r="E10" s="182"/>
    </row>
    <row r="11" spans="1:5" ht="20.85" customHeight="1">
      <c r="A11" s="1194">
        <v>1</v>
      </c>
      <c r="B11" s="1195" t="s">
        <v>89</v>
      </c>
      <c r="C11" s="1196"/>
      <c r="D11" s="1196"/>
      <c r="E11" s="1196"/>
    </row>
    <row r="12" spans="1:5" ht="5.0999999999999996" customHeight="1">
      <c r="A12" s="1194"/>
      <c r="B12" s="1195"/>
      <c r="C12" s="1196"/>
      <c r="D12" s="1196"/>
      <c r="E12" s="1196"/>
    </row>
    <row r="13" spans="1:5" ht="14.1" customHeight="1">
      <c r="A13" s="1197"/>
      <c r="B13" s="1198" t="s">
        <v>90</v>
      </c>
      <c r="C13" s="1199">
        <v>1</v>
      </c>
      <c r="D13" s="1199"/>
      <c r="E13" s="1200" t="s">
        <v>91</v>
      </c>
    </row>
    <row r="14" spans="1:5" ht="14.1" customHeight="1">
      <c r="A14" s="1197"/>
      <c r="B14" s="1198" t="s">
        <v>90</v>
      </c>
      <c r="C14" s="1199">
        <v>2</v>
      </c>
      <c r="D14" s="1199"/>
      <c r="E14" s="1200" t="s">
        <v>1164</v>
      </c>
    </row>
    <row r="15" spans="1:5" ht="5.0999999999999996" customHeight="1">
      <c r="A15" s="25" t="s">
        <v>88</v>
      </c>
      <c r="B15" s="182"/>
      <c r="C15" s="182"/>
      <c r="D15" s="182"/>
      <c r="E15" s="184"/>
    </row>
    <row r="16" spans="1:5" ht="20.85" customHeight="1">
      <c r="A16" s="1201">
        <v>2</v>
      </c>
      <c r="B16" s="1202" t="s">
        <v>838</v>
      </c>
      <c r="C16" s="1203"/>
      <c r="D16" s="1203"/>
      <c r="E16" s="1204"/>
    </row>
    <row r="17" spans="1:5" ht="5.0999999999999996" customHeight="1">
      <c r="A17" s="1201"/>
      <c r="B17" s="1202"/>
      <c r="C17" s="1203"/>
      <c r="D17" s="1203"/>
      <c r="E17" s="1204"/>
    </row>
    <row r="18" spans="1:5" ht="14.1" customHeight="1">
      <c r="A18" s="1201"/>
      <c r="B18" s="1205" t="s">
        <v>90</v>
      </c>
      <c r="C18" s="1206">
        <v>3</v>
      </c>
      <c r="D18" s="1206"/>
      <c r="E18" s="1207" t="s">
        <v>520</v>
      </c>
    </row>
    <row r="19" spans="1:5" ht="14.1" customHeight="1">
      <c r="A19" s="1201"/>
      <c r="B19" s="1205" t="s">
        <v>90</v>
      </c>
      <c r="C19" s="1206">
        <v>4</v>
      </c>
      <c r="D19" s="1206"/>
      <c r="E19" s="1207" t="s">
        <v>958</v>
      </c>
    </row>
    <row r="20" spans="1:5" ht="14.1" customHeight="1">
      <c r="A20" s="1201"/>
      <c r="B20" s="1205" t="s">
        <v>90</v>
      </c>
      <c r="C20" s="1206">
        <v>5</v>
      </c>
      <c r="D20" s="1206"/>
      <c r="E20" s="1207" t="s">
        <v>1026</v>
      </c>
    </row>
    <row r="21" spans="1:5" ht="14.1" customHeight="1">
      <c r="A21" s="1201"/>
      <c r="B21" s="1205" t="s">
        <v>90</v>
      </c>
      <c r="C21" s="1206">
        <v>6</v>
      </c>
      <c r="D21" s="1206"/>
      <c r="E21" s="1207" t="s">
        <v>1126</v>
      </c>
    </row>
    <row r="22" spans="1:5" ht="14.1" customHeight="1">
      <c r="A22" s="1201"/>
      <c r="B22" s="1205" t="s">
        <v>90</v>
      </c>
      <c r="C22" s="1206">
        <v>7</v>
      </c>
      <c r="D22" s="1206"/>
      <c r="E22" s="1207" t="s">
        <v>1165</v>
      </c>
    </row>
    <row r="23" spans="1:5" ht="14.1" customHeight="1">
      <c r="A23" s="1201"/>
      <c r="B23" s="1205" t="s">
        <v>90</v>
      </c>
      <c r="C23" s="1206">
        <v>8</v>
      </c>
      <c r="D23" s="1206"/>
      <c r="E23" s="1207" t="s">
        <v>193</v>
      </c>
    </row>
    <row r="24" spans="1:5" ht="5.0999999999999996" customHeight="1">
      <c r="A24" s="24"/>
      <c r="B24" s="182"/>
      <c r="C24" s="182"/>
      <c r="D24" s="182"/>
      <c r="E24" s="184"/>
    </row>
    <row r="25" spans="1:5" ht="20.85" customHeight="1">
      <c r="A25" s="1208">
        <v>3</v>
      </c>
      <c r="B25" s="1209" t="s">
        <v>92</v>
      </c>
      <c r="C25" s="1210"/>
      <c r="D25" s="1210"/>
      <c r="E25" s="1211"/>
    </row>
    <row r="26" spans="1:5" ht="14.1" customHeight="1">
      <c r="A26" s="1208"/>
      <c r="B26" s="1212" t="s">
        <v>90</v>
      </c>
      <c r="C26" s="1213">
        <v>9</v>
      </c>
      <c r="D26" s="1213"/>
      <c r="E26" s="1214" t="s">
        <v>1166</v>
      </c>
    </row>
    <row r="27" spans="1:5" ht="14.1" customHeight="1">
      <c r="A27" s="1208"/>
      <c r="B27" s="1212" t="s">
        <v>90</v>
      </c>
      <c r="C27" s="1213">
        <v>10</v>
      </c>
      <c r="D27" s="1210"/>
      <c r="E27" s="1214" t="s">
        <v>1168</v>
      </c>
    </row>
    <row r="28" spans="1:5" ht="14.1" customHeight="1">
      <c r="A28" s="1208"/>
      <c r="B28" s="1212" t="s">
        <v>90</v>
      </c>
      <c r="C28" s="1213">
        <v>11</v>
      </c>
      <c r="D28" s="1213"/>
      <c r="E28" s="1214" t="s">
        <v>1169</v>
      </c>
    </row>
    <row r="29" spans="1:5" ht="14.1" customHeight="1">
      <c r="A29" s="1208"/>
      <c r="B29" s="1212" t="s">
        <v>90</v>
      </c>
      <c r="C29" s="1213">
        <v>12</v>
      </c>
      <c r="D29" s="1213"/>
      <c r="E29" s="1214" t="s">
        <v>1170</v>
      </c>
    </row>
    <row r="30" spans="1:5" ht="5.0999999999999996" customHeight="1">
      <c r="A30" s="24" t="s">
        <v>88</v>
      </c>
      <c r="B30" s="182"/>
      <c r="C30" s="182"/>
      <c r="D30" s="182"/>
      <c r="E30" s="184"/>
    </row>
    <row r="31" spans="1:5" ht="20.85" customHeight="1">
      <c r="A31" s="1215">
        <v>4</v>
      </c>
      <c r="B31" s="1216" t="s">
        <v>95</v>
      </c>
      <c r="C31" s="1217"/>
      <c r="D31" s="1217"/>
      <c r="E31" s="1218"/>
    </row>
    <row r="32" spans="1:5" ht="5.0999999999999996" customHeight="1">
      <c r="A32" s="1215"/>
      <c r="B32" s="1216"/>
      <c r="C32" s="1217"/>
      <c r="D32" s="1217"/>
      <c r="E32" s="1218"/>
    </row>
    <row r="33" spans="1:13" ht="14.1" customHeight="1">
      <c r="A33" s="1215"/>
      <c r="B33" s="1219" t="s">
        <v>90</v>
      </c>
      <c r="C33" s="1220">
        <v>13</v>
      </c>
      <c r="D33" s="1220"/>
      <c r="E33" s="1221" t="s">
        <v>764</v>
      </c>
    </row>
    <row r="34" spans="1:13" ht="14.1" customHeight="1">
      <c r="A34" s="1215"/>
      <c r="B34" s="1219" t="s">
        <v>90</v>
      </c>
      <c r="C34" s="1220">
        <v>14</v>
      </c>
      <c r="D34" s="1220"/>
      <c r="E34" s="1221" t="s">
        <v>1033</v>
      </c>
    </row>
    <row r="35" spans="1:13" ht="14.1" customHeight="1">
      <c r="A35" s="1215"/>
      <c r="B35" s="1219" t="s">
        <v>90</v>
      </c>
      <c r="C35" s="1220">
        <v>15</v>
      </c>
      <c r="D35" s="1220"/>
      <c r="E35" s="1221" t="s">
        <v>1050</v>
      </c>
    </row>
    <row r="36" spans="1:13" ht="14.1" customHeight="1">
      <c r="A36" s="1215"/>
      <c r="B36" s="1219" t="s">
        <v>90</v>
      </c>
      <c r="C36" s="1220">
        <v>16</v>
      </c>
      <c r="D36" s="1220"/>
      <c r="E36" s="1221" t="s">
        <v>1171</v>
      </c>
    </row>
    <row r="37" spans="1:13" ht="14.1" customHeight="1">
      <c r="A37" s="1215"/>
      <c r="B37" s="1219" t="s">
        <v>90</v>
      </c>
      <c r="C37" s="1220">
        <v>17</v>
      </c>
      <c r="D37" s="1220"/>
      <c r="E37" s="1221" t="s">
        <v>382</v>
      </c>
    </row>
    <row r="38" spans="1:13" ht="14.1" customHeight="1">
      <c r="A38" s="1215"/>
      <c r="B38" s="1219" t="s">
        <v>90</v>
      </c>
      <c r="C38" s="1220">
        <v>18</v>
      </c>
      <c r="D38" s="1220"/>
      <c r="E38" s="1221" t="s">
        <v>959</v>
      </c>
    </row>
    <row r="39" spans="1:13" ht="14.1" customHeight="1">
      <c r="A39" s="1215"/>
      <c r="B39" s="1219" t="s">
        <v>90</v>
      </c>
      <c r="C39" s="1220">
        <v>19</v>
      </c>
      <c r="D39" s="1220"/>
      <c r="E39" s="1221" t="s">
        <v>1185</v>
      </c>
    </row>
    <row r="40" spans="1:13" ht="14.1" customHeight="1">
      <c r="A40" s="1215"/>
      <c r="B40" s="1219" t="s">
        <v>90</v>
      </c>
      <c r="C40" s="1220">
        <v>20</v>
      </c>
      <c r="D40" s="1220"/>
      <c r="E40" s="1221" t="s">
        <v>532</v>
      </c>
    </row>
    <row r="41" spans="1:13" ht="14.1" customHeight="1">
      <c r="A41" s="1215"/>
      <c r="B41" s="1219" t="s">
        <v>90</v>
      </c>
      <c r="C41" s="1220">
        <v>21</v>
      </c>
      <c r="D41" s="1220"/>
      <c r="E41" s="1221" t="s">
        <v>1692</v>
      </c>
      <c r="F41" s="4013"/>
      <c r="G41" s="4013"/>
      <c r="H41" s="4013"/>
      <c r="I41" s="4013"/>
      <c r="J41" s="4013"/>
      <c r="K41" s="4013"/>
      <c r="L41" s="4013"/>
      <c r="M41" s="4014"/>
    </row>
    <row r="42" spans="1:13" ht="14.1" customHeight="1">
      <c r="A42" s="1215"/>
      <c r="B42" s="1219" t="s">
        <v>90</v>
      </c>
      <c r="C42" s="1220">
        <v>22</v>
      </c>
      <c r="D42" s="1220"/>
      <c r="E42" s="1221" t="s">
        <v>453</v>
      </c>
    </row>
    <row r="43" spans="1:13" ht="14.1" customHeight="1">
      <c r="A43" s="1215"/>
      <c r="B43" s="1219" t="s">
        <v>90</v>
      </c>
      <c r="C43" s="2382" t="s">
        <v>1394</v>
      </c>
      <c r="D43" s="1220"/>
      <c r="E43" s="1221" t="str">
        <f>'22a'!B2</f>
        <v>Erzeugung und Brennstoffeinsatz der Kraft-Wärme-Kopplung sowie KWK-Anteil an der Stromerzeugung 1)</v>
      </c>
    </row>
    <row r="44" spans="1:13" ht="14.1" customHeight="1">
      <c r="A44" s="1215"/>
      <c r="B44" s="1219" t="s">
        <v>90</v>
      </c>
      <c r="C44" s="1220">
        <v>23</v>
      </c>
      <c r="D44" s="1220"/>
      <c r="E44" s="1221" t="s">
        <v>191</v>
      </c>
    </row>
    <row r="45" spans="1:13" ht="14.1" customHeight="1">
      <c r="A45" s="1215"/>
      <c r="B45" s="1219" t="s">
        <v>90</v>
      </c>
      <c r="C45" s="1220">
        <v>24</v>
      </c>
      <c r="D45" s="1220"/>
      <c r="E45" s="1221" t="s">
        <v>1133</v>
      </c>
    </row>
    <row r="46" spans="1:13" ht="14.1" customHeight="1">
      <c r="A46" s="1215"/>
      <c r="B46" s="1219" t="s">
        <v>90</v>
      </c>
      <c r="C46" s="1220">
        <v>25</v>
      </c>
      <c r="D46" s="1220"/>
      <c r="E46" s="1221" t="s">
        <v>97</v>
      </c>
    </row>
    <row r="47" spans="1:13" ht="5.0999999999999996" customHeight="1">
      <c r="A47" s="24"/>
      <c r="B47" s="182" t="s">
        <v>88</v>
      </c>
      <c r="C47" s="182"/>
      <c r="D47" s="182"/>
      <c r="E47" s="184"/>
    </row>
    <row r="48" spans="1:13" ht="20.85" customHeight="1">
      <c r="A48" s="2199">
        <v>5</v>
      </c>
      <c r="B48" s="2200" t="s">
        <v>469</v>
      </c>
      <c r="C48" s="2201"/>
      <c r="D48" s="2201"/>
      <c r="E48" s="2202"/>
    </row>
    <row r="49" spans="1:5" ht="5.0999999999999996" customHeight="1">
      <c r="A49" s="2199"/>
      <c r="B49" s="2200"/>
      <c r="C49" s="2201"/>
      <c r="D49" s="2201"/>
      <c r="E49" s="2202"/>
    </row>
    <row r="50" spans="1:5" ht="14.1" customHeight="1">
      <c r="A50" s="2199"/>
      <c r="B50" s="2203" t="s">
        <v>90</v>
      </c>
      <c r="C50" s="2204">
        <v>26</v>
      </c>
      <c r="D50" s="2204"/>
      <c r="E50" s="2205" t="s">
        <v>983</v>
      </c>
    </row>
    <row r="51" spans="1:5" ht="14.1" customHeight="1">
      <c r="A51" s="2199"/>
      <c r="B51" s="2203" t="s">
        <v>90</v>
      </c>
      <c r="C51" s="2204">
        <v>27</v>
      </c>
      <c r="D51" s="2204"/>
      <c r="E51" s="2205" t="s">
        <v>839</v>
      </c>
    </row>
    <row r="52" spans="1:5" ht="14.1" customHeight="1">
      <c r="A52" s="2199"/>
      <c r="B52" s="2203"/>
      <c r="C52" s="2204"/>
      <c r="D52" s="2204"/>
      <c r="E52" s="2205" t="s">
        <v>984</v>
      </c>
    </row>
    <row r="53" spans="1:5" ht="14.1" customHeight="1">
      <c r="A53" s="2199"/>
      <c r="B53" s="2203" t="s">
        <v>90</v>
      </c>
      <c r="C53" s="2204">
        <v>28</v>
      </c>
      <c r="D53" s="2204"/>
      <c r="E53" s="2205" t="s">
        <v>100</v>
      </c>
    </row>
    <row r="54" spans="1:5" ht="14.1" customHeight="1">
      <c r="A54" s="2199"/>
      <c r="B54" s="2203" t="s">
        <v>90</v>
      </c>
      <c r="C54" s="2204">
        <v>29</v>
      </c>
      <c r="D54" s="2204"/>
      <c r="E54" s="2205" t="s">
        <v>987</v>
      </c>
    </row>
    <row r="55" spans="1:5" ht="14.1" customHeight="1">
      <c r="A55" s="2201"/>
      <c r="B55" s="2203" t="s">
        <v>90</v>
      </c>
      <c r="C55" s="2206" t="s">
        <v>1186</v>
      </c>
      <c r="D55" s="2201"/>
      <c r="E55" s="2205" t="s">
        <v>985</v>
      </c>
    </row>
    <row r="56" spans="1:5" ht="5.0999999999999996" customHeight="1">
      <c r="A56" s="24" t="s">
        <v>88</v>
      </c>
      <c r="B56" s="182"/>
      <c r="C56" s="182"/>
      <c r="D56" s="182"/>
      <c r="E56" s="184"/>
    </row>
    <row r="57" spans="1:5" ht="20.85" customHeight="1">
      <c r="A57" s="1005">
        <v>6</v>
      </c>
      <c r="B57" s="1006" t="s">
        <v>101</v>
      </c>
      <c r="C57" s="1007"/>
      <c r="D57" s="1007"/>
      <c r="E57" s="1222"/>
    </row>
    <row r="58" spans="1:5" ht="5.0999999999999996" customHeight="1">
      <c r="A58" s="1005"/>
      <c r="B58" s="1006"/>
      <c r="C58" s="1007"/>
      <c r="D58" s="1007"/>
      <c r="E58" s="1222"/>
    </row>
    <row r="59" spans="1:5" ht="14.1" customHeight="1">
      <c r="A59" s="1005"/>
      <c r="B59" s="1008" t="s">
        <v>90</v>
      </c>
      <c r="C59" s="1009">
        <v>31</v>
      </c>
      <c r="D59" s="1009"/>
      <c r="E59" s="1010" t="s">
        <v>1189</v>
      </c>
    </row>
    <row r="60" spans="1:5" ht="14.1" customHeight="1">
      <c r="A60" s="1005"/>
      <c r="B60" s="1008" t="s">
        <v>90</v>
      </c>
      <c r="C60" s="1726" t="s">
        <v>1181</v>
      </c>
      <c r="D60" s="1009"/>
      <c r="E60" s="1010" t="s">
        <v>1182</v>
      </c>
    </row>
    <row r="61" spans="1:5" ht="14.1" customHeight="1">
      <c r="A61" s="1005"/>
      <c r="B61" s="1008" t="s">
        <v>90</v>
      </c>
      <c r="C61" s="1009">
        <v>32</v>
      </c>
      <c r="D61" s="1009"/>
      <c r="E61" s="1009" t="s">
        <v>1430</v>
      </c>
    </row>
    <row r="62" spans="1:5" ht="14.1" customHeight="1">
      <c r="A62" s="1005"/>
      <c r="B62" s="1008" t="s">
        <v>90</v>
      </c>
      <c r="C62" s="1726" t="s">
        <v>1431</v>
      </c>
      <c r="D62" s="1009"/>
      <c r="E62" s="1009" t="s">
        <v>1432</v>
      </c>
    </row>
    <row r="63" spans="1:5" ht="14.1" customHeight="1">
      <c r="A63" s="1005"/>
      <c r="B63" s="1008" t="s">
        <v>90</v>
      </c>
      <c r="C63" s="1009">
        <v>33</v>
      </c>
      <c r="D63" s="1009"/>
      <c r="E63" s="1010" t="s">
        <v>1052</v>
      </c>
    </row>
    <row r="64" spans="1:5" ht="14.1" customHeight="1">
      <c r="A64" s="1005"/>
      <c r="B64" s="1008" t="s">
        <v>90</v>
      </c>
      <c r="C64" s="1009">
        <v>34</v>
      </c>
      <c r="D64" s="1009"/>
      <c r="E64" s="1010" t="s">
        <v>802</v>
      </c>
    </row>
    <row r="65" spans="1:5" ht="14.1" customHeight="1">
      <c r="A65" s="1005"/>
      <c r="B65" s="1008" t="s">
        <v>90</v>
      </c>
      <c r="C65" s="1009">
        <v>35</v>
      </c>
      <c r="D65" s="1009"/>
      <c r="E65" s="1010" t="s">
        <v>1053</v>
      </c>
    </row>
    <row r="66" spans="1:5" ht="14.1" customHeight="1">
      <c r="A66" s="1005"/>
      <c r="B66" s="1008" t="s">
        <v>90</v>
      </c>
      <c r="C66" s="1009">
        <v>36</v>
      </c>
      <c r="D66" s="1009"/>
      <c r="E66" s="1010" t="s">
        <v>631</v>
      </c>
    </row>
    <row r="67" spans="1:5" ht="14.1" customHeight="1">
      <c r="A67" s="1005"/>
      <c r="B67" s="1008" t="s">
        <v>90</v>
      </c>
      <c r="C67" s="1009">
        <v>37</v>
      </c>
      <c r="D67" s="1009"/>
      <c r="E67" s="1010" t="s">
        <v>1191</v>
      </c>
    </row>
    <row r="68" spans="1:5" ht="14.1" customHeight="1">
      <c r="A68" s="1005"/>
      <c r="B68" s="1008" t="s">
        <v>90</v>
      </c>
      <c r="C68" s="1009">
        <v>38</v>
      </c>
      <c r="D68" s="1009"/>
      <c r="E68" s="1010" t="s">
        <v>1192</v>
      </c>
    </row>
    <row r="69" spans="1:5" ht="14.1" customHeight="1">
      <c r="A69" s="1005"/>
      <c r="B69" s="1008" t="s">
        <v>90</v>
      </c>
      <c r="C69" s="1009">
        <v>39</v>
      </c>
      <c r="D69" s="1009"/>
      <c r="E69" s="1010" t="s">
        <v>1193</v>
      </c>
    </row>
    <row r="70" spans="1:5" ht="5.0999999999999996" customHeight="1">
      <c r="A70" s="24" t="s">
        <v>88</v>
      </c>
      <c r="B70" s="182"/>
      <c r="C70" s="182"/>
      <c r="D70" s="182"/>
      <c r="E70" s="184"/>
    </row>
    <row r="71" spans="1:5" ht="20.85" customHeight="1">
      <c r="A71" s="1425">
        <v>7</v>
      </c>
      <c r="B71" s="1426" t="s">
        <v>103</v>
      </c>
      <c r="C71" s="1427"/>
      <c r="D71" s="1427"/>
      <c r="E71" s="1428"/>
    </row>
    <row r="72" spans="1:5" ht="5.0999999999999996" customHeight="1">
      <c r="A72" s="1425"/>
      <c r="B72" s="1426"/>
      <c r="C72" s="1427"/>
      <c r="D72" s="1427"/>
      <c r="E72" s="1428"/>
    </row>
    <row r="73" spans="1:5" ht="14.1" customHeight="1">
      <c r="A73" s="1425"/>
      <c r="B73" s="1429" t="s">
        <v>90</v>
      </c>
      <c r="C73" s="1430">
        <v>40</v>
      </c>
      <c r="D73" s="1431"/>
      <c r="E73" s="1431" t="s">
        <v>637</v>
      </c>
    </row>
    <row r="74" spans="1:5" ht="14.1" customHeight="1">
      <c r="A74" s="1425"/>
      <c r="B74" s="1429" t="s">
        <v>90</v>
      </c>
      <c r="C74" s="1432">
        <v>41</v>
      </c>
      <c r="D74" s="1427"/>
      <c r="E74" s="1431" t="s">
        <v>638</v>
      </c>
    </row>
    <row r="75" spans="1:5" ht="14.1" customHeight="1">
      <c r="A75" s="1425"/>
      <c r="B75" s="1429" t="s">
        <v>90</v>
      </c>
      <c r="C75" s="1432">
        <v>42</v>
      </c>
      <c r="D75" s="1431"/>
      <c r="E75" s="1431" t="s">
        <v>321</v>
      </c>
    </row>
    <row r="76" spans="1:5" ht="14.1" customHeight="1">
      <c r="A76" s="1425"/>
      <c r="B76" s="1429" t="s">
        <v>90</v>
      </c>
      <c r="C76" s="1432" t="s">
        <v>326</v>
      </c>
      <c r="D76" s="1431"/>
      <c r="E76" s="1431" t="s">
        <v>325</v>
      </c>
    </row>
    <row r="77" spans="1:5" ht="5.0999999999999996" customHeight="1">
      <c r="A77" s="24"/>
      <c r="B77" s="183"/>
      <c r="C77" s="182"/>
      <c r="D77" s="182"/>
      <c r="E77" s="184"/>
    </row>
    <row r="78" spans="1:5" ht="20.85" customHeight="1">
      <c r="A78" s="185">
        <v>8</v>
      </c>
      <c r="B78" s="186" t="s">
        <v>528</v>
      </c>
      <c r="C78" s="187"/>
      <c r="D78" s="187"/>
      <c r="E78" s="188"/>
    </row>
    <row r="79" spans="1:5" ht="5.0999999999999996" customHeight="1">
      <c r="A79" s="185"/>
      <c r="B79" s="186"/>
      <c r="C79" s="187"/>
      <c r="D79" s="187"/>
      <c r="E79" s="188"/>
    </row>
    <row r="80" spans="1:5" ht="14.1" customHeight="1">
      <c r="A80" s="185"/>
      <c r="B80" s="189" t="s">
        <v>90</v>
      </c>
      <c r="C80" s="190">
        <v>43</v>
      </c>
      <c r="D80" s="190"/>
      <c r="E80" s="191" t="s">
        <v>988</v>
      </c>
    </row>
    <row r="81" spans="1:5" ht="14.1" customHeight="1">
      <c r="A81" s="185"/>
      <c r="B81" s="189" t="s">
        <v>90</v>
      </c>
      <c r="C81" s="190">
        <v>44</v>
      </c>
      <c r="D81" s="190"/>
      <c r="E81" s="191" t="s">
        <v>529</v>
      </c>
    </row>
    <row r="82" spans="1:5" ht="5.0999999999999996" customHeight="1">
      <c r="A82" s="24"/>
      <c r="E82" s="26"/>
    </row>
  </sheetData>
  <phoneticPr fontId="21" type="noConversion"/>
  <printOptions horizontalCentered="1" verticalCentered="1"/>
  <pageMargins left="0.78740157480314965" right="0.78740157480314965" top="0.59055118110236227" bottom="0.59055118110236227" header="0.51181102362204722" footer="0.51181102362204722"/>
  <pageSetup paperSize="9" scale="75"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9">
    <tabColor indexed="22"/>
    <pageSetUpPr fitToPage="1"/>
  </sheetPr>
  <dimension ref="A1:K54"/>
  <sheetViews>
    <sheetView showGridLines="0" workbookViewId="0">
      <pane ySplit="5" topLeftCell="A6" activePane="bottomLeft" state="frozen"/>
      <selection pane="bottomLeft" activeCell="E6" sqref="E6"/>
    </sheetView>
  </sheetViews>
  <sheetFormatPr baseColWidth="10" defaultRowHeight="12.75"/>
  <cols>
    <col min="1" max="1" width="2.625" style="66" customWidth="1"/>
    <col min="2" max="3" width="5.875" style="66" customWidth="1"/>
    <col min="4" max="4" width="8.875" style="66" customWidth="1"/>
    <col min="5" max="5" width="12.5" style="66" customWidth="1"/>
    <col min="6" max="6" width="3.875" style="66" customWidth="1"/>
    <col min="7" max="7" width="5.75" style="66" customWidth="1"/>
    <col min="8" max="8" width="5.875" style="66" customWidth="1"/>
    <col min="9" max="9" width="8.875" style="66" customWidth="1"/>
    <col min="10" max="11" width="8.75" style="66" customWidth="1"/>
    <col min="12" max="16384" width="11" style="66"/>
  </cols>
  <sheetData>
    <row r="1" spans="1:11" ht="15.75">
      <c r="A1" s="192"/>
      <c r="B1" s="166"/>
      <c r="C1" s="166"/>
      <c r="D1" s="65"/>
      <c r="E1" s="2110"/>
      <c r="F1" s="2111"/>
      <c r="G1" s="2111"/>
      <c r="H1" s="2111"/>
      <c r="I1" s="2112"/>
      <c r="J1" s="193"/>
      <c r="K1" s="194"/>
    </row>
    <row r="2" spans="1:11" ht="18.75">
      <c r="A2" s="195"/>
      <c r="B2" s="58"/>
      <c r="C2" s="58"/>
      <c r="D2" s="196"/>
      <c r="E2" s="2113"/>
      <c r="F2" s="2114"/>
      <c r="G2" s="2114"/>
      <c r="H2" s="2114"/>
      <c r="I2" s="2115"/>
      <c r="J2" s="197" t="s">
        <v>112</v>
      </c>
      <c r="K2" s="198"/>
    </row>
    <row r="3" spans="1:11" ht="18.75">
      <c r="A3" s="199"/>
      <c r="B3" s="58"/>
      <c r="C3" s="58"/>
      <c r="D3" s="196"/>
      <c r="E3" s="2116" t="s">
        <v>1158</v>
      </c>
      <c r="F3" s="2114"/>
      <c r="G3" s="2114"/>
      <c r="H3" s="2114"/>
      <c r="I3" s="2115"/>
      <c r="J3" s="197" t="s">
        <v>1194</v>
      </c>
      <c r="K3" s="200"/>
    </row>
    <row r="4" spans="1:11" ht="15.75">
      <c r="A4" s="195"/>
      <c r="B4" s="58"/>
      <c r="C4" s="58"/>
      <c r="D4" s="196"/>
      <c r="E4" s="2117"/>
      <c r="F4" s="2114"/>
      <c r="G4" s="2114"/>
      <c r="H4" s="2114"/>
      <c r="I4" s="2115"/>
      <c r="J4" s="201" t="s">
        <v>224</v>
      </c>
      <c r="K4" s="200"/>
    </row>
    <row r="5" spans="1:11" ht="15.75">
      <c r="A5" s="202"/>
      <c r="B5" s="59"/>
      <c r="C5" s="59"/>
      <c r="D5" s="203"/>
      <c r="E5" s="2118"/>
      <c r="F5" s="2119"/>
      <c r="G5" s="2119"/>
      <c r="H5" s="2119"/>
      <c r="I5" s="2120"/>
      <c r="J5" s="204"/>
      <c r="K5" s="205"/>
    </row>
    <row r="7" spans="1:11">
      <c r="A7" s="66" t="s">
        <v>1195</v>
      </c>
      <c r="B7" s="66" t="s">
        <v>1196</v>
      </c>
    </row>
    <row r="8" spans="1:11">
      <c r="B8" s="66" t="s">
        <v>1197</v>
      </c>
    </row>
    <row r="9" spans="1:11">
      <c r="B9" s="66" t="s">
        <v>1198</v>
      </c>
    </row>
    <row r="10" spans="1:11">
      <c r="B10" s="66" t="s">
        <v>1200</v>
      </c>
    </row>
    <row r="11" spans="1:11">
      <c r="B11" s="66" t="s">
        <v>1201</v>
      </c>
    </row>
    <row r="12" spans="1:11">
      <c r="B12" s="66" t="s">
        <v>1203</v>
      </c>
    </row>
    <row r="13" spans="1:11" ht="9" customHeight="1"/>
    <row r="14" spans="1:11">
      <c r="A14" s="66" t="s">
        <v>1204</v>
      </c>
      <c r="B14" s="66" t="s">
        <v>1205</v>
      </c>
    </row>
    <row r="15" spans="1:11">
      <c r="B15" s="66" t="s">
        <v>1261</v>
      </c>
    </row>
    <row r="16" spans="1:11" ht="9" customHeight="1"/>
    <row r="17" spans="1:2">
      <c r="A17" s="66" t="s">
        <v>1152</v>
      </c>
      <c r="B17" s="66" t="s">
        <v>1262</v>
      </c>
    </row>
    <row r="18" spans="1:2">
      <c r="B18" s="66" t="s">
        <v>1263</v>
      </c>
    </row>
    <row r="19" spans="1:2">
      <c r="B19" s="66" t="s">
        <v>1264</v>
      </c>
    </row>
    <row r="20" spans="1:2" ht="6" customHeight="1"/>
    <row r="21" spans="1:2">
      <c r="B21" s="66" t="s">
        <v>1273</v>
      </c>
    </row>
    <row r="22" spans="1:2">
      <c r="B22" s="66" t="s">
        <v>1274</v>
      </c>
    </row>
    <row r="23" spans="1:2" ht="6" customHeight="1"/>
    <row r="24" spans="1:2">
      <c r="B24" s="66" t="s">
        <v>1292</v>
      </c>
    </row>
    <row r="25" spans="1:2" ht="6" customHeight="1"/>
    <row r="26" spans="1:2">
      <c r="B26" s="66" t="s">
        <v>1293</v>
      </c>
    </row>
    <row r="27" spans="1:2">
      <c r="B27" s="66" t="s">
        <v>1294</v>
      </c>
    </row>
    <row r="28" spans="1:2">
      <c r="A28" s="66" t="s">
        <v>88</v>
      </c>
      <c r="B28" s="66" t="s">
        <v>1336</v>
      </c>
    </row>
    <row r="29" spans="1:2">
      <c r="B29" s="66" t="s">
        <v>0</v>
      </c>
    </row>
    <row r="30" spans="1:2">
      <c r="B30" s="66" t="s">
        <v>1</v>
      </c>
    </row>
    <row r="31" spans="1:2">
      <c r="B31" s="66" t="s">
        <v>2</v>
      </c>
    </row>
    <row r="32" spans="1:2">
      <c r="B32" s="66" t="s">
        <v>3</v>
      </c>
    </row>
    <row r="33" spans="1:10">
      <c r="B33" s="66" t="s">
        <v>14</v>
      </c>
    </row>
    <row r="34" spans="1:10">
      <c r="B34" s="66" t="s">
        <v>15</v>
      </c>
    </row>
    <row r="35" spans="1:10">
      <c r="B35" s="66" t="s">
        <v>16</v>
      </c>
    </row>
    <row r="36" spans="1:10">
      <c r="B36" s="66" t="s">
        <v>17</v>
      </c>
    </row>
    <row r="37" spans="1:10">
      <c r="B37" s="66" t="s">
        <v>18</v>
      </c>
    </row>
    <row r="38" spans="1:10">
      <c r="B38" s="66" t="s">
        <v>22</v>
      </c>
    </row>
    <row r="39" spans="1:10" ht="9" customHeight="1"/>
    <row r="40" spans="1:10">
      <c r="A40" s="101" t="s">
        <v>1153</v>
      </c>
      <c r="B40" s="101" t="s">
        <v>23</v>
      </c>
      <c r="C40" s="101"/>
      <c r="D40" s="101"/>
      <c r="E40" s="101"/>
    </row>
    <row r="41" spans="1:10" ht="6" customHeight="1"/>
    <row r="42" spans="1:10" ht="15.75">
      <c r="B42" s="206" t="s">
        <v>24</v>
      </c>
      <c r="C42" s="207" t="s">
        <v>25</v>
      </c>
      <c r="D42" s="207" t="s">
        <v>26</v>
      </c>
      <c r="E42" s="208" t="s">
        <v>27</v>
      </c>
      <c r="G42" s="206" t="s">
        <v>217</v>
      </c>
      <c r="H42" s="1296" t="s">
        <v>220</v>
      </c>
      <c r="I42" s="207" t="s">
        <v>28</v>
      </c>
      <c r="J42" s="208" t="s">
        <v>29</v>
      </c>
    </row>
    <row r="43" spans="1:10" ht="15.75">
      <c r="B43" s="206" t="s">
        <v>30</v>
      </c>
      <c r="C43" s="207" t="s">
        <v>31</v>
      </c>
      <c r="D43" s="207" t="s">
        <v>32</v>
      </c>
      <c r="E43" s="208" t="s">
        <v>33</v>
      </c>
      <c r="G43" s="206" t="s">
        <v>218</v>
      </c>
      <c r="H43" s="1296" t="s">
        <v>221</v>
      </c>
      <c r="I43" s="207" t="s">
        <v>34</v>
      </c>
      <c r="J43" s="208" t="s">
        <v>35</v>
      </c>
    </row>
    <row r="44" spans="1:10" ht="15.75">
      <c r="B44" s="206" t="s">
        <v>36</v>
      </c>
      <c r="C44" s="207" t="s">
        <v>37</v>
      </c>
      <c r="D44" s="207" t="s">
        <v>38</v>
      </c>
      <c r="E44" s="208" t="s">
        <v>39</v>
      </c>
      <c r="G44" s="206" t="s">
        <v>219</v>
      </c>
      <c r="H44" s="1296" t="s">
        <v>222</v>
      </c>
      <c r="I44" s="207" t="s">
        <v>40</v>
      </c>
      <c r="J44" s="208" t="s">
        <v>41</v>
      </c>
    </row>
    <row r="45" spans="1:10" ht="9" customHeight="1"/>
    <row r="46" spans="1:10" ht="15.75">
      <c r="A46" s="101" t="s">
        <v>42</v>
      </c>
      <c r="B46" s="101" t="s">
        <v>43</v>
      </c>
      <c r="C46" s="101"/>
      <c r="D46" s="101"/>
      <c r="E46" s="101"/>
      <c r="F46" s="101"/>
      <c r="G46" s="101"/>
      <c r="H46" s="101"/>
    </row>
    <row r="47" spans="1:10" ht="6" customHeight="1"/>
    <row r="48" spans="1:10">
      <c r="B48" s="66" t="s">
        <v>44</v>
      </c>
      <c r="C48" s="66" t="s">
        <v>45</v>
      </c>
      <c r="D48" s="66" t="s">
        <v>46</v>
      </c>
    </row>
    <row r="49" spans="1:8">
      <c r="B49" s="66" t="s">
        <v>47</v>
      </c>
      <c r="C49" s="66" t="s">
        <v>48</v>
      </c>
      <c r="D49" s="66" t="s">
        <v>49</v>
      </c>
    </row>
    <row r="50" spans="1:8">
      <c r="B50" s="66" t="s">
        <v>50</v>
      </c>
      <c r="C50" s="230" t="s">
        <v>51</v>
      </c>
      <c r="D50" s="209" t="s">
        <v>52</v>
      </c>
      <c r="E50" s="66" t="s">
        <v>53</v>
      </c>
      <c r="G50" s="1295" t="s">
        <v>223</v>
      </c>
      <c r="H50" s="66" t="s">
        <v>1066</v>
      </c>
    </row>
    <row r="52" spans="1:8" ht="15.75">
      <c r="A52" s="210" t="s">
        <v>261</v>
      </c>
      <c r="B52" s="66" t="s">
        <v>54</v>
      </c>
    </row>
    <row r="53" spans="1:8">
      <c r="B53" s="66" t="s">
        <v>73</v>
      </c>
    </row>
    <row r="54" spans="1:8">
      <c r="B54" s="66" t="s">
        <v>74</v>
      </c>
    </row>
  </sheetData>
  <phoneticPr fontId="21" type="noConversion"/>
  <printOptions horizontalCentered="1"/>
  <pageMargins left="0.78740157480314965" right="0.78740157480314965" top="0.65" bottom="0.63" header="0.51181102362204722" footer="0.51181102362204722"/>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0">
    <tabColor indexed="22"/>
    <pageSetUpPr fitToPage="1"/>
  </sheetPr>
  <dimension ref="A1:G33"/>
  <sheetViews>
    <sheetView showGridLines="0" zoomScaleNormal="100" workbookViewId="0"/>
  </sheetViews>
  <sheetFormatPr baseColWidth="10" defaultColWidth="9" defaultRowHeight="15.75"/>
  <cols>
    <col min="1" max="1" width="24.5" style="10" customWidth="1"/>
    <col min="2" max="2" width="9.75" style="71" customWidth="1"/>
    <col min="3" max="7" width="8.75" style="10" customWidth="1"/>
    <col min="8" max="16384" width="9" style="10"/>
  </cols>
  <sheetData>
    <row r="1" spans="1:7" s="111" customFormat="1" ht="13.15" customHeight="1">
      <c r="A1" s="211"/>
      <c r="B1" s="2121"/>
      <c r="C1" s="2122"/>
      <c r="D1" s="2122"/>
      <c r="E1" s="2122"/>
      <c r="F1" s="212"/>
      <c r="G1" s="213"/>
    </row>
    <row r="2" spans="1:7" s="111" customFormat="1" ht="20.85" customHeight="1">
      <c r="A2" s="214"/>
      <c r="B2" s="2123"/>
      <c r="C2" s="2124"/>
      <c r="D2" s="2124"/>
      <c r="E2" s="2124"/>
      <c r="F2" s="197" t="s">
        <v>112</v>
      </c>
      <c r="G2" s="215"/>
    </row>
    <row r="3" spans="1:7" s="111" customFormat="1" ht="20.85" customHeight="1">
      <c r="A3" s="214"/>
      <c r="B3" s="2125" t="s">
        <v>1160</v>
      </c>
      <c r="C3" s="2126"/>
      <c r="D3" s="2126"/>
      <c r="E3" s="2127"/>
      <c r="F3" s="197" t="s">
        <v>75</v>
      </c>
      <c r="G3" s="215"/>
    </row>
    <row r="4" spans="1:7" s="111" customFormat="1" ht="20.85" customHeight="1">
      <c r="A4" s="214"/>
      <c r="B4" s="2128"/>
      <c r="C4" s="2129"/>
      <c r="D4" s="2129"/>
      <c r="E4" s="2129"/>
      <c r="F4" s="720" t="s">
        <v>1421</v>
      </c>
      <c r="G4" s="216"/>
    </row>
    <row r="5" spans="1:7" s="111" customFormat="1" ht="19.5" customHeight="1">
      <c r="A5" s="217"/>
      <c r="B5" s="2130"/>
      <c r="C5" s="2131"/>
      <c r="D5" s="2131"/>
      <c r="E5" s="2131"/>
      <c r="F5" s="218"/>
      <c r="G5" s="219"/>
    </row>
    <row r="6" spans="1:7" ht="15" customHeight="1">
      <c r="A6" s="220"/>
      <c r="B6" s="92"/>
      <c r="C6" s="220"/>
      <c r="D6" s="220"/>
      <c r="E6" s="220"/>
      <c r="F6" s="220"/>
      <c r="G6" s="220"/>
    </row>
    <row r="7" spans="1:7" ht="30.2" customHeight="1">
      <c r="A7" s="4180" t="s">
        <v>76</v>
      </c>
      <c r="B7" s="4181"/>
      <c r="C7" s="81" t="s">
        <v>105</v>
      </c>
      <c r="D7" s="82" t="s">
        <v>663</v>
      </c>
      <c r="E7" s="82" t="s">
        <v>308</v>
      </c>
      <c r="F7" s="83" t="s">
        <v>664</v>
      </c>
      <c r="G7" s="96" t="s">
        <v>309</v>
      </c>
    </row>
    <row r="8" spans="1:7" ht="30.2" customHeight="1">
      <c r="A8" s="4182"/>
      <c r="B8" s="4183"/>
      <c r="C8" s="81"/>
      <c r="D8" s="82"/>
      <c r="E8" s="82"/>
      <c r="F8" s="83"/>
      <c r="G8" s="96"/>
    </row>
    <row r="9" spans="1:7" ht="20.85" customHeight="1">
      <c r="A9" s="221" t="s">
        <v>665</v>
      </c>
      <c r="B9" s="222"/>
      <c r="C9" s="223" t="s">
        <v>109</v>
      </c>
      <c r="D9" s="224">
        <v>3.4000000000000002E-2</v>
      </c>
      <c r="E9" s="224">
        <v>2.4E-2</v>
      </c>
      <c r="F9" s="224">
        <v>238.8</v>
      </c>
      <c r="G9" s="225">
        <v>0.27800000000000002</v>
      </c>
    </row>
    <row r="10" spans="1:7" ht="20.85" customHeight="1">
      <c r="A10" s="84" t="s">
        <v>666</v>
      </c>
      <c r="B10" s="93"/>
      <c r="C10" s="85">
        <v>29.308</v>
      </c>
      <c r="D10" s="86" t="s">
        <v>109</v>
      </c>
      <c r="E10" s="87">
        <v>0.7</v>
      </c>
      <c r="F10" s="98">
        <v>7000</v>
      </c>
      <c r="G10" s="91">
        <v>8.14</v>
      </c>
    </row>
    <row r="11" spans="1:7" ht="20.85" customHeight="1">
      <c r="A11" s="84" t="s">
        <v>667</v>
      </c>
      <c r="B11" s="93"/>
      <c r="C11" s="85">
        <v>41.869</v>
      </c>
      <c r="D11" s="87">
        <v>1.429</v>
      </c>
      <c r="E11" s="86" t="s">
        <v>109</v>
      </c>
      <c r="F11" s="98">
        <v>10000</v>
      </c>
      <c r="G11" s="91">
        <v>11.63</v>
      </c>
    </row>
    <row r="12" spans="1:7" ht="20.85" customHeight="1">
      <c r="A12" s="84" t="s">
        <v>733</v>
      </c>
      <c r="B12" s="93"/>
      <c r="C12" s="85">
        <v>4.1868000000000001E-3</v>
      </c>
      <c r="D12" s="87">
        <v>1.4300000000000001E-4</v>
      </c>
      <c r="E12" s="87">
        <v>1E-4</v>
      </c>
      <c r="F12" s="86" t="s">
        <v>109</v>
      </c>
      <c r="G12" s="91">
        <v>1.163E-3</v>
      </c>
    </row>
    <row r="13" spans="1:7" ht="20.85" customHeight="1">
      <c r="A13" s="88" t="s">
        <v>310</v>
      </c>
      <c r="B13" s="94"/>
      <c r="C13" s="89">
        <v>3.6</v>
      </c>
      <c r="D13" s="90">
        <v>0.123</v>
      </c>
      <c r="E13" s="90">
        <v>8.6099999999999996E-2</v>
      </c>
      <c r="F13" s="90">
        <v>859.8</v>
      </c>
      <c r="G13" s="97" t="s">
        <v>109</v>
      </c>
    </row>
    <row r="14" spans="1:7" ht="12.2" customHeight="1">
      <c r="A14" s="144"/>
      <c r="B14" s="95"/>
      <c r="C14" s="226"/>
      <c r="D14" s="47"/>
      <c r="E14" s="227"/>
      <c r="F14" s="227"/>
      <c r="G14" s="80"/>
    </row>
    <row r="15" spans="1:7" ht="15" customHeight="1">
      <c r="A15" s="101" t="s">
        <v>972</v>
      </c>
      <c r="D15" s="228"/>
      <c r="E15" s="228"/>
      <c r="F15" s="229"/>
      <c r="G15" s="20"/>
    </row>
    <row r="16" spans="1:7" ht="15" customHeight="1">
      <c r="A16" s="66" t="s">
        <v>311</v>
      </c>
    </row>
    <row r="17" spans="1:7" ht="15" customHeight="1">
      <c r="A17" s="66" t="s">
        <v>973</v>
      </c>
    </row>
    <row r="18" spans="1:7" ht="15" customHeight="1">
      <c r="A18" s="101" t="s">
        <v>974</v>
      </c>
    </row>
    <row r="19" spans="1:7" ht="15" customHeight="1">
      <c r="A19" s="230" t="s">
        <v>975</v>
      </c>
      <c r="C19" s="66" t="s">
        <v>976</v>
      </c>
      <c r="F19" s="66"/>
      <c r="G19" s="66"/>
    </row>
    <row r="20" spans="1:7" ht="15" customHeight="1">
      <c r="A20" s="66" t="s">
        <v>977</v>
      </c>
      <c r="C20" s="66" t="s">
        <v>978</v>
      </c>
      <c r="F20" s="66"/>
      <c r="G20" s="66"/>
    </row>
    <row r="21" spans="1:7" ht="15" customHeight="1">
      <c r="A21" s="101" t="s">
        <v>979</v>
      </c>
    </row>
    <row r="22" spans="1:7" ht="15" customHeight="1">
      <c r="A22" s="66" t="s">
        <v>980</v>
      </c>
    </row>
    <row r="23" spans="1:7" ht="15" customHeight="1">
      <c r="A23" s="66" t="s">
        <v>981</v>
      </c>
    </row>
    <row r="24" spans="1:7" ht="15" customHeight="1">
      <c r="A24" s="66" t="s">
        <v>78</v>
      </c>
    </row>
    <row r="25" spans="1:7" ht="15" customHeight="1">
      <c r="A25" s="66" t="s">
        <v>982</v>
      </c>
    </row>
    <row r="26" spans="1:7" ht="15" customHeight="1">
      <c r="A26" s="66" t="s">
        <v>80</v>
      </c>
    </row>
    <row r="27" spans="1:7" ht="15" customHeight="1">
      <c r="A27" s="66" t="s">
        <v>81</v>
      </c>
    </row>
    <row r="28" spans="1:7" ht="15" customHeight="1">
      <c r="A28" s="66" t="s">
        <v>780</v>
      </c>
    </row>
    <row r="29" spans="1:7" ht="15" customHeight="1">
      <c r="A29" s="108" t="s">
        <v>1420</v>
      </c>
    </row>
    <row r="30" spans="1:7" ht="15" customHeight="1">
      <c r="A30" s="66" t="s">
        <v>798</v>
      </c>
    </row>
    <row r="31" spans="1:7" ht="15" customHeight="1">
      <c r="A31" s="66" t="s">
        <v>82</v>
      </c>
    </row>
    <row r="32" spans="1:7" ht="15" customHeight="1">
      <c r="A32" s="66"/>
    </row>
    <row r="33" spans="1:1" ht="15" customHeight="1">
      <c r="A33" s="66" t="s">
        <v>84</v>
      </c>
    </row>
  </sheetData>
  <mergeCells count="1">
    <mergeCell ref="A7:B8"/>
  </mergeCells>
  <phoneticPr fontId="21" type="noConversion"/>
  <printOptions horizontalCentered="1"/>
  <pageMargins left="0.78740157480314965" right="0.78740157480314965" top="0.65" bottom="0.98425196850393704" header="0.51181102362204722" footer="0.51181102362204722"/>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511">
    <tabColor indexed="22"/>
    <pageSetUpPr fitToPage="1"/>
  </sheetPr>
  <dimension ref="A1:M60"/>
  <sheetViews>
    <sheetView showGridLines="0" workbookViewId="0">
      <pane ySplit="5" topLeftCell="A6" activePane="bottomLeft" state="frozen"/>
      <selection pane="bottomLeft" activeCell="E23" sqref="E23"/>
    </sheetView>
  </sheetViews>
  <sheetFormatPr baseColWidth="10" defaultColWidth="9" defaultRowHeight="15.75"/>
  <cols>
    <col min="1" max="1" width="33.25" style="10" customWidth="1"/>
    <col min="2" max="2" width="10.75" style="10" customWidth="1"/>
    <col min="3" max="4" width="16.75" style="10" customWidth="1"/>
    <col min="5" max="5" width="17" style="10" customWidth="1"/>
    <col min="6" max="16384" width="9" style="10"/>
  </cols>
  <sheetData>
    <row r="1" spans="1:13" s="111" customFormat="1" ht="13.15" customHeight="1">
      <c r="A1" s="211"/>
      <c r="B1" s="2122"/>
      <c r="C1" s="2122"/>
      <c r="D1" s="2132"/>
      <c r="E1" s="231"/>
    </row>
    <row r="2" spans="1:13" s="111" customFormat="1" ht="20.85" customHeight="1">
      <c r="A2" s="214"/>
      <c r="B2" s="2133" t="s">
        <v>444</v>
      </c>
      <c r="C2" s="2134"/>
      <c r="D2" s="2135"/>
      <c r="E2" s="232" t="s">
        <v>112</v>
      </c>
    </row>
    <row r="3" spans="1:13" s="111" customFormat="1" ht="20.85" customHeight="1">
      <c r="A3" s="214"/>
      <c r="B3" s="2133" t="s">
        <v>445</v>
      </c>
      <c r="C3" s="2134"/>
      <c r="D3" s="2135"/>
      <c r="E3" s="232" t="s">
        <v>85</v>
      </c>
    </row>
    <row r="4" spans="1:13" s="111" customFormat="1" ht="20.85" customHeight="1">
      <c r="A4" s="214"/>
      <c r="B4" s="2303" t="s">
        <v>1649</v>
      </c>
      <c r="C4" s="2134"/>
      <c r="D4" s="2135"/>
      <c r="E4" s="2300" t="s">
        <v>1648</v>
      </c>
    </row>
    <row r="5" spans="1:13" s="111" customFormat="1">
      <c r="A5" s="217"/>
      <c r="B5" s="2131"/>
      <c r="C5" s="2131"/>
      <c r="D5" s="2136"/>
      <c r="E5" s="217"/>
    </row>
    <row r="6" spans="1:13" ht="15" customHeight="1"/>
    <row r="7" spans="1:13" ht="15" customHeight="1">
      <c r="A7" s="2784" t="s">
        <v>1650</v>
      </c>
      <c r="B7" s="2146"/>
      <c r="C7" s="2146"/>
      <c r="D7" s="2146"/>
      <c r="E7" s="2146"/>
    </row>
    <row r="8" spans="1:13">
      <c r="A8" s="2146"/>
      <c r="B8" s="2146"/>
      <c r="C8" s="2146"/>
      <c r="D8" s="2146"/>
      <c r="E8" s="2146"/>
    </row>
    <row r="9" spans="1:13">
      <c r="A9" s="2301" t="s">
        <v>1154</v>
      </c>
      <c r="B9" s="2785" t="s">
        <v>1492</v>
      </c>
      <c r="C9" s="2786" t="s">
        <v>1148</v>
      </c>
      <c r="D9" s="2141" t="s">
        <v>1148</v>
      </c>
      <c r="E9" s="2142" t="s">
        <v>1172</v>
      </c>
    </row>
    <row r="10" spans="1:13" ht="15" customHeight="1">
      <c r="A10" s="2302"/>
      <c r="B10" s="2787" t="s">
        <v>735</v>
      </c>
      <c r="C10" s="2788" t="s">
        <v>1173</v>
      </c>
      <c r="D10" s="1893" t="s">
        <v>1174</v>
      </c>
      <c r="E10" s="2144" t="s">
        <v>1175</v>
      </c>
    </row>
    <row r="11" spans="1:13" ht="20.100000000000001" customHeight="1">
      <c r="A11" s="2789" t="s">
        <v>1493</v>
      </c>
      <c r="B11" s="2790" t="s">
        <v>1494</v>
      </c>
      <c r="C11" s="3588">
        <f>'[3]2019'!C8</f>
        <v>27373.698829270827</v>
      </c>
      <c r="D11" s="3588">
        <f>'[3]2019'!D8</f>
        <v>6538.0956408882266</v>
      </c>
      <c r="E11" s="3591">
        <f>'[3]2019'!E8</f>
        <v>0.93400091542482688</v>
      </c>
      <c r="K11" s="3812"/>
      <c r="L11" s="3812"/>
      <c r="M11" s="3812"/>
    </row>
    <row r="12" spans="1:13" ht="20.100000000000001" customHeight="1">
      <c r="A12" s="2791" t="s">
        <v>1495</v>
      </c>
      <c r="B12" s="2792" t="s">
        <v>1494</v>
      </c>
      <c r="C12" s="3589">
        <f>'[3]2019'!C9</f>
        <v>31397.260273972603</v>
      </c>
      <c r="D12" s="3589">
        <f>'[3]2019'!D9</f>
        <v>7499.1067817838457</v>
      </c>
      <c r="E12" s="3592">
        <f>'[3]2019'!E9</f>
        <v>1.0712863475492223</v>
      </c>
      <c r="K12" s="3812"/>
      <c r="L12" s="3812"/>
      <c r="M12" s="3812"/>
    </row>
    <row r="13" spans="1:13" ht="20.100000000000001" customHeight="1">
      <c r="A13" s="2791" t="s">
        <v>1496</v>
      </c>
      <c r="B13" s="2792" t="s">
        <v>1494</v>
      </c>
      <c r="C13" s="3589">
        <f>'[3]2019'!C10</f>
        <v>28738.708473310937</v>
      </c>
      <c r="D13" s="3589">
        <f>'[3]2019'!D10</f>
        <v>6864.1225932241659</v>
      </c>
      <c r="E13" s="3592">
        <f>'[3]2019'!E10</f>
        <v>0.98057555866353685</v>
      </c>
      <c r="K13" s="3812"/>
      <c r="L13" s="3812"/>
      <c r="M13" s="3812"/>
    </row>
    <row r="14" spans="1:13" ht="20.100000000000001" customHeight="1">
      <c r="A14" s="2793" t="s">
        <v>1497</v>
      </c>
      <c r="B14" s="2794" t="s">
        <v>1494</v>
      </c>
      <c r="C14" s="3590"/>
      <c r="D14" s="3590"/>
      <c r="E14" s="3593"/>
      <c r="K14" s="3812"/>
      <c r="L14" s="3812"/>
      <c r="M14" s="3812"/>
    </row>
    <row r="15" spans="1:13" ht="20.100000000000001" customHeight="1">
      <c r="A15" s="2789" t="s">
        <v>1498</v>
      </c>
      <c r="B15" s="2790" t="s">
        <v>1494</v>
      </c>
      <c r="C15" s="3588">
        <f>'[3]2019'!C12</f>
        <v>9061.25787503424</v>
      </c>
      <c r="D15" s="3588">
        <f>'[3]2019'!D12</f>
        <v>2164.2442617355118</v>
      </c>
      <c r="E15" s="3591">
        <f>'[3]2019'!E12</f>
        <v>0.30917353197196124</v>
      </c>
      <c r="K15" s="3812"/>
      <c r="L15" s="3812"/>
      <c r="M15" s="3812"/>
    </row>
    <row r="16" spans="1:13" s="458" customFormat="1" ht="20.100000000000001" customHeight="1">
      <c r="A16" s="2795" t="s">
        <v>1499</v>
      </c>
      <c r="B16" s="2792" t="s">
        <v>1494</v>
      </c>
      <c r="C16" s="3589">
        <f>'[3]2019'!C13</f>
        <v>19603.79918588874</v>
      </c>
      <c r="D16" s="3589">
        <f>'[3]2019'!D13</f>
        <v>4682.2869938589711</v>
      </c>
      <c r="E16" s="3592">
        <f>'[3]2019'!E13</f>
        <v>0.66888901275722468</v>
      </c>
      <c r="K16" s="3812"/>
      <c r="L16" s="3812"/>
      <c r="M16" s="3812"/>
    </row>
    <row r="17" spans="1:13" s="458" customFormat="1" ht="20.100000000000001" customHeight="1">
      <c r="A17" s="2796" t="s">
        <v>1500</v>
      </c>
      <c r="B17" s="2794" t="s">
        <v>1494</v>
      </c>
      <c r="C17" s="3589">
        <f>'[3]2019'!C14</f>
        <v>21829.583426152818</v>
      </c>
      <c r="D17" s="3589">
        <f>'[3]2019'!D14</f>
        <v>5213.9064264241952</v>
      </c>
      <c r="E17" s="3592">
        <f>'[3]2019'!E14</f>
        <v>0.74483360946338262</v>
      </c>
      <c r="K17" s="3812"/>
      <c r="L17" s="3812"/>
      <c r="M17" s="3812"/>
    </row>
    <row r="18" spans="1:13" s="458" customFormat="1" ht="20.100000000000001" customHeight="1">
      <c r="A18" s="2797" t="s">
        <v>1501</v>
      </c>
      <c r="B18" s="2141" t="s">
        <v>1494</v>
      </c>
      <c r="C18" s="3588">
        <f>'[3]2019'!C15</f>
        <v>42505</v>
      </c>
      <c r="D18" s="3588">
        <f>'[3]2019'!D15</f>
        <v>10152.144836151716</v>
      </c>
      <c r="E18" s="3591">
        <f>'[3]2019'!E15</f>
        <v>1.4502866111641872</v>
      </c>
      <c r="K18" s="3812"/>
      <c r="L18" s="3812"/>
      <c r="M18" s="3812"/>
    </row>
    <row r="19" spans="1:13" s="458" customFormat="1" ht="20.100000000000001" customHeight="1">
      <c r="A19" s="2798" t="s">
        <v>1502</v>
      </c>
      <c r="B19" s="1893" t="s">
        <v>1494</v>
      </c>
      <c r="C19" s="3589">
        <f>'[3]2019'!C16</f>
        <v>42281</v>
      </c>
      <c r="D19" s="3589">
        <f>'[3]2019'!D16</f>
        <v>10098.643355307157</v>
      </c>
      <c r="E19" s="3592">
        <f>'[3]2019'!E16</f>
        <v>1.4426436467858605</v>
      </c>
      <c r="K19" s="3812"/>
      <c r="L19" s="3812"/>
      <c r="M19" s="3812"/>
    </row>
    <row r="20" spans="1:13" ht="20.100000000000001" customHeight="1">
      <c r="A20" s="2799" t="s">
        <v>1503</v>
      </c>
      <c r="B20" s="1893" t="s">
        <v>1494</v>
      </c>
      <c r="C20" s="3589">
        <f>'[3]2019'!C17</f>
        <v>44000</v>
      </c>
      <c r="D20" s="3589">
        <f>'[3]2019'!D17</f>
        <v>10509.219451609822</v>
      </c>
      <c r="E20" s="3592">
        <f>'[3]2019'!E17</f>
        <v>1.5012965743141804</v>
      </c>
      <c r="K20" s="3812"/>
      <c r="L20" s="3812"/>
      <c r="M20" s="3812"/>
    </row>
    <row r="21" spans="1:13" ht="20.100000000000001" customHeight="1">
      <c r="A21" s="2798" t="s">
        <v>1504</v>
      </c>
      <c r="B21" s="1893" t="s">
        <v>1494</v>
      </c>
      <c r="C21" s="3589">
        <f>'[3]2019'!C18</f>
        <v>42800</v>
      </c>
      <c r="D21" s="3589">
        <f>'[3]2019'!D18</f>
        <v>10222.604375656827</v>
      </c>
      <c r="E21" s="3592">
        <f>'[3]2019'!E18</f>
        <v>1.4603521222874301</v>
      </c>
      <c r="K21" s="3812"/>
      <c r="L21" s="3812"/>
      <c r="M21" s="3812"/>
    </row>
    <row r="22" spans="1:13" ht="20.100000000000001" customHeight="1">
      <c r="A22" s="2798" t="s">
        <v>1505</v>
      </c>
      <c r="B22" s="1893" t="s">
        <v>1494</v>
      </c>
      <c r="C22" s="3589">
        <f>'[3]2019'!C19</f>
        <v>42648</v>
      </c>
      <c r="D22" s="3589">
        <f>'[3]2019'!D19</f>
        <v>10186.299799369448</v>
      </c>
      <c r="E22" s="3592">
        <f>'[3]2019'!E19</f>
        <v>1.4551658250307082</v>
      </c>
      <c r="K22" s="3812"/>
      <c r="L22" s="3812"/>
      <c r="M22" s="3812"/>
    </row>
    <row r="23" spans="1:13" ht="20.100000000000001" customHeight="1">
      <c r="A23" s="2799" t="s">
        <v>1506</v>
      </c>
      <c r="B23" s="1893" t="s">
        <v>1494</v>
      </c>
      <c r="C23" s="3589">
        <f>'[3]2019'!C20</f>
        <v>42816</v>
      </c>
      <c r="D23" s="3589">
        <f>'[3]2019'!D20</f>
        <v>10226.425910002867</v>
      </c>
      <c r="E23" s="3592">
        <f>'[3]2019'!E20</f>
        <v>1.4608980483144534</v>
      </c>
      <c r="K23" s="3812"/>
      <c r="L23" s="3812"/>
      <c r="M23" s="3812"/>
    </row>
    <row r="24" spans="1:13" ht="20.100000000000001" customHeight="1">
      <c r="A24" s="2799" t="s">
        <v>1507</v>
      </c>
      <c r="B24" s="1893" t="s">
        <v>1494</v>
      </c>
      <c r="C24" s="3589">
        <f>'[3]2019'!C21</f>
        <v>40343</v>
      </c>
      <c r="D24" s="3589">
        <f>'[3]2019'!D21</f>
        <v>9635.7600076430699</v>
      </c>
      <c r="E24" s="3592">
        <f>'[3]2019'!E21</f>
        <v>1.3765183567626587</v>
      </c>
      <c r="K24" s="3812"/>
      <c r="L24" s="3812"/>
      <c r="M24" s="3812"/>
    </row>
    <row r="25" spans="1:13" s="458" customFormat="1" ht="20.100000000000001" customHeight="1">
      <c r="A25" s="2799" t="s">
        <v>1508</v>
      </c>
      <c r="B25" s="1893" t="s">
        <v>1494</v>
      </c>
      <c r="C25" s="3589">
        <f>'[3]2019'!C22</f>
        <v>32000</v>
      </c>
      <c r="D25" s="3589">
        <f>'[3]2019'!D22</f>
        <v>7643.0686920798707</v>
      </c>
      <c r="E25" s="3592">
        <f>'[3]2019'!E22</f>
        <v>1.0918520540466767</v>
      </c>
      <c r="K25" s="3812"/>
      <c r="L25" s="3812"/>
      <c r="M25" s="3812"/>
    </row>
    <row r="26" spans="1:13" s="458" customFormat="1" ht="20.100000000000001" customHeight="1">
      <c r="A26" s="2799" t="s">
        <v>1509</v>
      </c>
      <c r="B26" s="1893" t="s">
        <v>1494</v>
      </c>
      <c r="C26" s="3589">
        <f>'[3]2019'!C23</f>
        <v>43074</v>
      </c>
      <c r="D26" s="3589">
        <f>'[3]2019'!D23</f>
        <v>10288.048151332761</v>
      </c>
      <c r="E26" s="3592">
        <f>'[3]2019'!E23</f>
        <v>1.4697011055002047</v>
      </c>
      <c r="K26" s="3812"/>
      <c r="L26" s="3812"/>
      <c r="M26" s="3812"/>
    </row>
    <row r="27" spans="1:13" ht="20.100000000000001" customHeight="1">
      <c r="A27" s="2799" t="s">
        <v>1510</v>
      </c>
      <c r="B27" s="1893" t="s">
        <v>1494</v>
      </c>
      <c r="C27" s="3589">
        <f>'[3]2019'!C24</f>
        <v>45492</v>
      </c>
      <c r="D27" s="3589">
        <f>'[3]2019'!D24</f>
        <v>10865.577529378046</v>
      </c>
      <c r="E27" s="3592">
        <f>'[3]2019'!E24</f>
        <v>1.5522041763341068</v>
      </c>
      <c r="K27" s="3812"/>
      <c r="L27" s="3812"/>
      <c r="M27" s="3812"/>
    </row>
    <row r="28" spans="1:13" ht="20.100000000000001" customHeight="1">
      <c r="A28" s="2800" t="s">
        <v>1511</v>
      </c>
      <c r="B28" s="2145" t="s">
        <v>1494</v>
      </c>
      <c r="C28" s="3590">
        <f>'[3]2019'!C25</f>
        <v>39501</v>
      </c>
      <c r="D28" s="3590">
        <f>'[3]2019'!D25</f>
        <v>9434.6517626827172</v>
      </c>
      <c r="E28" s="3593">
        <f>'[3]2019'!E25</f>
        <v>1.3477889995905554</v>
      </c>
      <c r="K28" s="3812"/>
      <c r="L28" s="3812"/>
      <c r="M28" s="3812"/>
    </row>
    <row r="29" spans="1:13" ht="20.100000000000001" customHeight="1">
      <c r="A29" s="2797" t="s">
        <v>1512</v>
      </c>
      <c r="B29" s="2141" t="s">
        <v>1513</v>
      </c>
      <c r="C29" s="3589">
        <f>'[3]2019'!C26</f>
        <v>15993.767140364</v>
      </c>
      <c r="D29" s="3589">
        <f>'[3]2019'!D26</f>
        <v>3820.0456530916213</v>
      </c>
      <c r="E29" s="3592">
        <f>'[3]2019'!E26</f>
        <v>0.54571335950470856</v>
      </c>
      <c r="K29" s="3812"/>
      <c r="L29" s="3812"/>
      <c r="M29" s="3812"/>
    </row>
    <row r="30" spans="1:13" ht="20.100000000000001" customHeight="1">
      <c r="A30" s="2799" t="s">
        <v>1514</v>
      </c>
      <c r="B30" s="1893" t="s">
        <v>1513</v>
      </c>
      <c r="C30" s="3589">
        <f>'[3]2019'!C27</f>
        <v>4187.0290020552638</v>
      </c>
      <c r="D30" s="3589">
        <f>'[3]2019'!D27</f>
        <v>1000.054696201219</v>
      </c>
      <c r="E30" s="3592">
        <f>'[3]2019'!E27</f>
        <v>0.14286300675772021</v>
      </c>
      <c r="K30" s="3812"/>
      <c r="L30" s="3812"/>
      <c r="M30" s="3812"/>
    </row>
    <row r="31" spans="1:13" ht="20.100000000000001" customHeight="1">
      <c r="A31" s="2798" t="s">
        <v>1515</v>
      </c>
      <c r="B31" s="1893" t="s">
        <v>1178</v>
      </c>
      <c r="C31" s="3589">
        <f>'[3]2019'!C28</f>
        <v>3600.0011200340491</v>
      </c>
      <c r="D31" s="3589">
        <f>'[3]2019'!D28</f>
        <v>859.8454953745221</v>
      </c>
      <c r="E31" s="3592">
        <f>'[3]2019'!E28</f>
        <v>0.12283339429623479</v>
      </c>
      <c r="K31" s="3812"/>
      <c r="L31" s="3812"/>
      <c r="M31" s="3812"/>
    </row>
    <row r="32" spans="1:13" ht="20.100000000000001" customHeight="1">
      <c r="A32" s="2800" t="s">
        <v>1516</v>
      </c>
      <c r="B32" s="2145" t="s">
        <v>1513</v>
      </c>
      <c r="C32" s="3590">
        <f>'[3]2019'!C29</f>
        <v>17688.9400921659</v>
      </c>
      <c r="D32" s="3590">
        <f>'[3]2019'!D29</f>
        <v>4224.9307567034248</v>
      </c>
      <c r="E32" s="3593">
        <f>'[3]2019'!E29</f>
        <v>0.60355329917312339</v>
      </c>
      <c r="K32" s="3812"/>
      <c r="L32" s="3812"/>
      <c r="M32" s="3812"/>
    </row>
    <row r="33" spans="1:13" ht="20.100000000000001" customHeight="1">
      <c r="A33" s="2801" t="s">
        <v>1517</v>
      </c>
      <c r="B33" s="2802" t="s">
        <v>1178</v>
      </c>
      <c r="C33" s="3590">
        <f>'[3]2019'!C30</f>
        <v>3599.9996717528561</v>
      </c>
      <c r="D33" s="3590">
        <f>'[3]2019'!D30</f>
        <v>859.84514945850196</v>
      </c>
      <c r="E33" s="3593">
        <f>'[3]2019'!E30</f>
        <v>0.12283334488033493</v>
      </c>
      <c r="K33" s="3812"/>
      <c r="L33" s="3812"/>
      <c r="M33" s="3812"/>
    </row>
    <row r="34" spans="1:13" ht="15" customHeight="1">
      <c r="A34" s="2143"/>
      <c r="B34" s="2143"/>
      <c r="C34" s="2143"/>
      <c r="D34" s="2143"/>
      <c r="E34" s="2143"/>
    </row>
    <row r="35" spans="1:13" ht="15" customHeight="1">
      <c r="A35" s="2803" t="s">
        <v>1518</v>
      </c>
      <c r="B35" s="2146"/>
      <c r="C35" s="2146"/>
      <c r="D35" s="2146"/>
      <c r="E35" s="2146"/>
    </row>
    <row r="36" spans="1:13" ht="15" customHeight="1">
      <c r="A36" s="2803" t="s">
        <v>1519</v>
      </c>
      <c r="B36" s="2146"/>
      <c r="C36" s="2146"/>
      <c r="D36" s="2146"/>
      <c r="E36" s="2146"/>
    </row>
    <row r="37" spans="1:13" ht="15" customHeight="1">
      <c r="A37" s="2803" t="s">
        <v>1520</v>
      </c>
      <c r="B37" s="2146"/>
      <c r="C37" s="2146"/>
      <c r="D37" s="2146"/>
      <c r="E37" s="2146"/>
    </row>
    <row r="38" spans="1:13" ht="15" customHeight="1">
      <c r="A38" s="2804" t="s">
        <v>1521</v>
      </c>
      <c r="B38" s="2146"/>
      <c r="C38" s="2146"/>
      <c r="D38" s="2146"/>
      <c r="E38" s="2146"/>
    </row>
    <row r="39" spans="1:13" ht="15" customHeight="1">
      <c r="A39" s="228"/>
    </row>
    <row r="40" spans="1:13" ht="15" customHeight="1">
      <c r="A40" s="2799" t="s">
        <v>1522</v>
      </c>
    </row>
    <row r="41" spans="1:13" ht="15" customHeight="1"/>
    <row r="42" spans="1:13" ht="15" customHeight="1"/>
    <row r="43" spans="1:13" s="458" customFormat="1" ht="15" customHeight="1"/>
    <row r="44" spans="1:13" ht="15" customHeight="1"/>
    <row r="45" spans="1:13" ht="15" customHeight="1"/>
    <row r="46" spans="1:13" ht="15" customHeight="1"/>
    <row r="47" spans="1:13" ht="15" customHeight="1"/>
    <row r="48" spans="1:13" ht="15" customHeight="1"/>
    <row r="49" spans="1:1" ht="15" customHeight="1"/>
    <row r="50" spans="1:1" ht="15" customHeight="1"/>
    <row r="51" spans="1:1" ht="15" customHeight="1"/>
    <row r="52" spans="1:1" s="173" customFormat="1" ht="15" customHeight="1"/>
    <row r="53" spans="1:1" s="173" customFormat="1" ht="15" customHeight="1"/>
    <row r="54" spans="1:1" s="62" customFormat="1" ht="15" customHeight="1"/>
    <row r="55" spans="1:1" s="173" customFormat="1" ht="15" customHeight="1"/>
    <row r="56" spans="1:1" ht="15" customHeight="1"/>
    <row r="57" spans="1:1" ht="15" customHeight="1"/>
    <row r="58" spans="1:1" ht="10.15" customHeight="1">
      <c r="A58" s="54"/>
    </row>
    <row r="59" spans="1:1" ht="10.15" customHeight="1"/>
    <row r="60" spans="1:1" ht="10.15" customHeight="1"/>
  </sheetData>
  <phoneticPr fontId="21" type="noConversion"/>
  <printOptions horizontalCentered="1" verticalCentered="1"/>
  <pageMargins left="0.78740157480314965" right="0.78740157480314965" top="0.59055118110236227" bottom="0.78740157480314965" header="0.51181102362204722" footer="0.51181102362204722"/>
  <pageSetup paperSize="9" scale="84"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indexed="47"/>
    <pageSetUpPr fitToPage="1"/>
  </sheetPr>
  <dimension ref="A1:AF108"/>
  <sheetViews>
    <sheetView showGridLines="0" workbookViewId="0">
      <pane xSplit="1" ySplit="8" topLeftCell="B37" activePane="bottomRight" state="frozen"/>
      <selection pane="topRight" activeCell="B1" sqref="B1"/>
      <selection pane="bottomLeft" activeCell="A9" sqref="A9"/>
      <selection pane="bottomRight" activeCell="A6" sqref="A6"/>
    </sheetView>
  </sheetViews>
  <sheetFormatPr baseColWidth="10" defaultRowHeight="15.75"/>
  <cols>
    <col min="1" max="1" width="36.5" style="10" customWidth="1"/>
    <col min="2" max="23" width="8.5" style="10" customWidth="1"/>
    <col min="24" max="24" width="9" style="10" customWidth="1"/>
    <col min="25" max="25" width="9" customWidth="1"/>
    <col min="26" max="251" width="9" style="10" customWidth="1"/>
    <col min="252" max="16384" width="11" style="10"/>
  </cols>
  <sheetData>
    <row r="1" spans="1:32" ht="4.7" customHeight="1">
      <c r="A1" s="325"/>
      <c r="B1" s="1183"/>
      <c r="C1" s="1183"/>
      <c r="D1" s="1183"/>
      <c r="E1" s="1183"/>
      <c r="F1" s="1183"/>
      <c r="G1" s="1183"/>
      <c r="H1" s="1183"/>
      <c r="I1" s="1183"/>
      <c r="J1" s="1183"/>
      <c r="K1" s="1183"/>
      <c r="L1" s="1183"/>
      <c r="M1" s="1184"/>
      <c r="N1" s="1184"/>
      <c r="O1" s="1184"/>
      <c r="P1" s="1184"/>
      <c r="Q1" s="1184"/>
      <c r="R1" s="1184"/>
      <c r="S1" s="1184"/>
      <c r="T1" s="1184"/>
      <c r="U1" s="1184"/>
      <c r="V1" s="1184"/>
      <c r="W1" s="1184"/>
      <c r="X1" s="1184"/>
      <c r="Y1" s="1184"/>
      <c r="Z1" s="1184"/>
      <c r="AA1" s="1184"/>
      <c r="AB1" s="1184"/>
      <c r="AC1" s="1184"/>
      <c r="AD1" s="53"/>
      <c r="AE1" s="326"/>
      <c r="AF1" s="327"/>
    </row>
    <row r="2" spans="1:32" ht="16.149999999999999" customHeight="1">
      <c r="A2" s="328"/>
      <c r="B2" s="1185" t="s">
        <v>91</v>
      </c>
      <c r="C2" s="1186"/>
      <c r="D2" s="1186"/>
      <c r="E2" s="1186"/>
      <c r="F2" s="1186"/>
      <c r="G2" s="1186"/>
      <c r="H2" s="1186"/>
      <c r="I2" s="1186"/>
      <c r="J2" s="1186"/>
      <c r="K2" s="1186"/>
      <c r="L2" s="1186"/>
      <c r="M2" s="1186"/>
      <c r="N2" s="1190"/>
      <c r="O2" s="1190"/>
      <c r="P2" s="1190"/>
      <c r="Q2" s="1190"/>
      <c r="R2" s="1190"/>
      <c r="S2" s="1190"/>
      <c r="T2" s="1190"/>
      <c r="U2" s="1190"/>
      <c r="V2" s="1190"/>
      <c r="W2" s="1190"/>
      <c r="X2" s="1190"/>
      <c r="Y2" s="1190"/>
      <c r="Z2" s="1190"/>
      <c r="AA2" s="1190"/>
      <c r="AB2" s="1190"/>
      <c r="AC2" s="1190"/>
      <c r="AD2" s="1187"/>
      <c r="AE2" s="3793" t="s">
        <v>112</v>
      </c>
      <c r="AF2" s="200"/>
    </row>
    <row r="3" spans="1:32" ht="13.15" customHeight="1">
      <c r="A3" s="328"/>
      <c r="B3" s="1188"/>
      <c r="C3" s="1189"/>
      <c r="D3" s="1189"/>
      <c r="E3" s="1189"/>
      <c r="F3" s="1189"/>
      <c r="G3" s="1189"/>
      <c r="H3" s="1189"/>
      <c r="I3" s="1189"/>
      <c r="J3" s="1190"/>
      <c r="K3" s="1190"/>
      <c r="L3" s="1190"/>
      <c r="M3" s="1189"/>
      <c r="N3" s="1190"/>
      <c r="O3" s="1190"/>
      <c r="P3" s="1190"/>
      <c r="Q3" s="1190"/>
      <c r="R3" s="1190"/>
      <c r="S3" s="1190"/>
      <c r="T3" s="1190"/>
      <c r="U3" s="1190"/>
      <c r="V3" s="1190"/>
      <c r="W3" s="1190"/>
      <c r="X3" s="1190"/>
      <c r="Y3" s="1190"/>
      <c r="Z3" s="1190"/>
      <c r="AA3" s="1190"/>
      <c r="AB3" s="1190"/>
      <c r="AC3" s="1190"/>
      <c r="AD3" s="1187"/>
      <c r="AE3" s="3793" t="s">
        <v>497</v>
      </c>
      <c r="AF3" s="200"/>
    </row>
    <row r="4" spans="1:32" ht="13.15" customHeight="1">
      <c r="A4" s="328"/>
      <c r="B4" s="1191" t="s">
        <v>498</v>
      </c>
      <c r="C4" s="1186"/>
      <c r="D4" s="1186"/>
      <c r="E4" s="1186"/>
      <c r="F4" s="1186"/>
      <c r="G4" s="1186"/>
      <c r="H4" s="1186"/>
      <c r="I4" s="1186"/>
      <c r="J4" s="1186"/>
      <c r="K4" s="1186"/>
      <c r="L4" s="1186"/>
      <c r="M4" s="1186"/>
      <c r="N4" s="1190"/>
      <c r="O4" s="1190"/>
      <c r="P4" s="1190"/>
      <c r="Q4" s="1190"/>
      <c r="R4" s="1190"/>
      <c r="S4" s="1190"/>
      <c r="T4" s="1190"/>
      <c r="U4" s="1190"/>
      <c r="V4" s="1190"/>
      <c r="W4" s="1190"/>
      <c r="X4" s="1190"/>
      <c r="Y4" s="1190"/>
      <c r="Z4" s="1190"/>
      <c r="AA4" s="1190"/>
      <c r="AB4" s="1190"/>
      <c r="AC4" s="1190"/>
      <c r="AD4" s="1187"/>
      <c r="AE4" s="2579" t="s">
        <v>1685</v>
      </c>
      <c r="AF4" s="2578"/>
    </row>
    <row r="5" spans="1:32" ht="4.7" customHeight="1">
      <c r="A5" s="331"/>
      <c r="B5" s="1192"/>
      <c r="C5" s="1192"/>
      <c r="D5" s="1192"/>
      <c r="E5" s="1192"/>
      <c r="F5" s="1192"/>
      <c r="G5" s="1192"/>
      <c r="H5" s="1192"/>
      <c r="I5" s="1192"/>
      <c r="J5" s="1192"/>
      <c r="K5" s="1192"/>
      <c r="L5" s="1192"/>
      <c r="M5" s="1193"/>
      <c r="N5" s="1193"/>
      <c r="O5" s="1193"/>
      <c r="P5" s="1193"/>
      <c r="Q5" s="1193"/>
      <c r="R5" s="1193"/>
      <c r="S5" s="1193"/>
      <c r="T5" s="1193"/>
      <c r="U5" s="1193"/>
      <c r="V5" s="1193"/>
      <c r="W5" s="1193"/>
      <c r="X5" s="1193"/>
      <c r="Y5" s="1193"/>
      <c r="Z5" s="1193"/>
      <c r="AA5" s="1193"/>
      <c r="AB5" s="1193"/>
      <c r="AC5" s="1193"/>
      <c r="AD5" s="52"/>
      <c r="AE5" s="3794"/>
      <c r="AF5" s="333"/>
    </row>
    <row r="6" spans="1:32" ht="10.15" customHeight="1">
      <c r="A6" s="5"/>
      <c r="B6" s="1"/>
      <c r="C6" s="1"/>
      <c r="D6" s="1"/>
      <c r="E6" s="1"/>
      <c r="F6" s="1"/>
      <c r="G6" s="1"/>
      <c r="H6" s="1"/>
      <c r="I6" s="4"/>
      <c r="J6" s="4"/>
      <c r="K6" s="4"/>
    </row>
    <row r="7" spans="1:32" ht="14.45" customHeight="1">
      <c r="A7" s="334"/>
      <c r="B7" s="6">
        <v>1990</v>
      </c>
      <c r="C7" s="6">
        <v>1991</v>
      </c>
      <c r="D7" s="7">
        <v>1992</v>
      </c>
      <c r="E7" s="7">
        <v>1993</v>
      </c>
      <c r="F7" s="7">
        <v>1994</v>
      </c>
      <c r="G7" s="6">
        <v>1995</v>
      </c>
      <c r="H7" s="6">
        <v>1996</v>
      </c>
      <c r="I7" s="6">
        <v>1997</v>
      </c>
      <c r="J7" s="6">
        <v>1998</v>
      </c>
      <c r="K7" s="6">
        <v>1999</v>
      </c>
      <c r="L7" s="6">
        <v>2000</v>
      </c>
      <c r="M7" s="6">
        <v>2001</v>
      </c>
      <c r="N7" s="6">
        <v>2002</v>
      </c>
      <c r="O7" s="6">
        <v>2003</v>
      </c>
      <c r="P7" s="6">
        <v>2004</v>
      </c>
      <c r="Q7" s="6">
        <v>2005</v>
      </c>
      <c r="R7" s="6">
        <v>2006</v>
      </c>
      <c r="S7" s="6">
        <v>2007</v>
      </c>
      <c r="T7" s="6">
        <v>2008</v>
      </c>
      <c r="U7" s="6">
        <v>2009</v>
      </c>
      <c r="V7" s="6">
        <v>2010</v>
      </c>
      <c r="W7" s="6">
        <v>2011</v>
      </c>
      <c r="X7" s="6">
        <v>2012</v>
      </c>
      <c r="Y7" s="6">
        <v>2013</v>
      </c>
      <c r="Z7" s="6">
        <v>2014</v>
      </c>
      <c r="AA7" s="6">
        <v>2015</v>
      </c>
      <c r="AB7" s="6">
        <v>2016</v>
      </c>
      <c r="AC7" s="6">
        <v>2017</v>
      </c>
      <c r="AD7" s="6">
        <v>2018</v>
      </c>
      <c r="AE7" s="6">
        <v>2019</v>
      </c>
      <c r="AF7" s="3748">
        <v>2020</v>
      </c>
    </row>
    <row r="8" spans="1:32" ht="8.1" customHeight="1">
      <c r="A8" s="313"/>
      <c r="B8" s="18"/>
      <c r="C8" s="18"/>
      <c r="D8" s="335"/>
      <c r="E8" s="335"/>
      <c r="F8" s="335"/>
      <c r="G8" s="18"/>
      <c r="H8" s="18"/>
      <c r="I8" s="18"/>
      <c r="J8" s="18"/>
      <c r="K8" s="18"/>
      <c r="L8" s="18"/>
      <c r="M8" s="18"/>
      <c r="N8" s="18"/>
      <c r="O8" s="18"/>
      <c r="P8" s="18"/>
      <c r="Y8" s="10"/>
    </row>
    <row r="9" spans="1:32" ht="18" customHeight="1">
      <c r="A9" s="336" t="s">
        <v>499</v>
      </c>
      <c r="B9" s="2241">
        <v>79.364999999999995</v>
      </c>
      <c r="C9" s="2032">
        <v>79.972999999999999</v>
      </c>
      <c r="D9" s="2032">
        <v>80.5</v>
      </c>
      <c r="E9" s="2032">
        <v>80.945999999999998</v>
      </c>
      <c r="F9" s="2032">
        <v>81.147000000000006</v>
      </c>
      <c r="G9" s="2032">
        <v>81.308000000000007</v>
      </c>
      <c r="H9" s="2032">
        <v>81.465999999999994</v>
      </c>
      <c r="I9" s="2032">
        <v>81.510000000000005</v>
      </c>
      <c r="J9" s="2032">
        <v>81.445999999999998</v>
      </c>
      <c r="K9" s="2032">
        <v>81.421999999999997</v>
      </c>
      <c r="L9" s="2032">
        <v>81.456999999999994</v>
      </c>
      <c r="M9" s="2032">
        <v>81.516999999999996</v>
      </c>
      <c r="N9" s="2032">
        <v>81.578000000000003</v>
      </c>
      <c r="O9" s="2032">
        <v>81.549000000000007</v>
      </c>
      <c r="P9" s="2032">
        <v>81.456000000000003</v>
      </c>
      <c r="Q9" s="2032">
        <v>81.337000000000003</v>
      </c>
      <c r="R9" s="2032">
        <v>81.173000000000002</v>
      </c>
      <c r="S9" s="2032">
        <v>80.992000000000004</v>
      </c>
      <c r="T9" s="2032">
        <v>80.763999999999996</v>
      </c>
      <c r="U9" s="2032">
        <v>80.483000000000004</v>
      </c>
      <c r="V9" s="2032">
        <v>80.284000000000006</v>
      </c>
      <c r="W9" s="2032">
        <v>80.275000000000006</v>
      </c>
      <c r="X9" s="2032">
        <v>80.426000000000002</v>
      </c>
      <c r="Y9" s="2032">
        <v>80.646000000000001</v>
      </c>
      <c r="Z9" s="178">
        <v>80.983000000000004</v>
      </c>
      <c r="AA9" s="2032">
        <v>81.686999999999998</v>
      </c>
      <c r="AB9" s="2032">
        <v>82.349000000000004</v>
      </c>
      <c r="AC9" s="178">
        <v>82.656999999999996</v>
      </c>
      <c r="AD9" s="2032">
        <v>82.906000000000006</v>
      </c>
      <c r="AE9" s="3851">
        <v>83.093000000000004</v>
      </c>
      <c r="AF9" s="3840">
        <v>83.161000000000001</v>
      </c>
    </row>
    <row r="10" spans="1:32" ht="18" customHeight="1">
      <c r="A10" s="169" t="s">
        <v>500</v>
      </c>
      <c r="B10" s="337"/>
      <c r="C10" s="56">
        <v>38.712000000000003</v>
      </c>
      <c r="D10" s="56">
        <v>38.183</v>
      </c>
      <c r="E10" s="56">
        <v>37.695</v>
      </c>
      <c r="F10" s="56">
        <v>37.667000000000002</v>
      </c>
      <c r="G10" s="56">
        <v>37.802</v>
      </c>
      <c r="H10" s="56">
        <v>37.771999999999998</v>
      </c>
      <c r="I10" s="56">
        <v>37.716000000000001</v>
      </c>
      <c r="J10" s="56">
        <v>38.148000000000003</v>
      </c>
      <c r="K10" s="56">
        <v>38.720999999999997</v>
      </c>
      <c r="L10" s="56">
        <v>39.381999999999998</v>
      </c>
      <c r="M10" s="56">
        <v>39.484999999999999</v>
      </c>
      <c r="N10" s="56">
        <v>39.256999999999998</v>
      </c>
      <c r="O10" s="56">
        <v>38.917999999999999</v>
      </c>
      <c r="P10" s="56">
        <v>39.033999999999999</v>
      </c>
      <c r="Q10" s="56">
        <v>38.975999999999999</v>
      </c>
      <c r="R10" s="56">
        <v>39.192</v>
      </c>
      <c r="S10" s="56">
        <v>39.856999999999999</v>
      </c>
      <c r="T10" s="56">
        <v>40.347999999999999</v>
      </c>
      <c r="U10" s="56">
        <v>40.372</v>
      </c>
      <c r="V10" s="56">
        <v>40.587000000000003</v>
      </c>
      <c r="W10" s="56">
        <v>41.152000000000001</v>
      </c>
      <c r="X10" s="56">
        <v>41.607999999999997</v>
      </c>
      <c r="Y10" s="128">
        <v>42.35</v>
      </c>
      <c r="Z10" s="56">
        <v>42.720999999999997</v>
      </c>
      <c r="AA10" s="128">
        <v>43.122</v>
      </c>
      <c r="AB10" s="128">
        <v>43.661000000000001</v>
      </c>
      <c r="AC10" s="56">
        <v>44.250999999999998</v>
      </c>
      <c r="AD10" s="128">
        <v>44.857999999999997</v>
      </c>
      <c r="AE10" s="128">
        <v>45.268000000000001</v>
      </c>
      <c r="AF10" s="2754">
        <v>44.898000000000003</v>
      </c>
    </row>
    <row r="11" spans="1:32" ht="18" customHeight="1">
      <c r="A11" s="169" t="s">
        <v>501</v>
      </c>
      <c r="B11" s="128">
        <v>34.9</v>
      </c>
      <c r="C11" s="128">
        <v>35.256999999999998</v>
      </c>
      <c r="D11" s="128">
        <v>35.700000000000003</v>
      </c>
      <c r="E11" s="128">
        <v>36.230999999999995</v>
      </c>
      <c r="F11" s="128">
        <v>36.695</v>
      </c>
      <c r="G11" s="128">
        <v>36.937999999999995</v>
      </c>
      <c r="H11" s="128">
        <v>37.280999999999999</v>
      </c>
      <c r="I11" s="128">
        <v>37.457000000000001</v>
      </c>
      <c r="J11" s="128">
        <v>37.532000000000004</v>
      </c>
      <c r="K11" s="128">
        <v>37.794000000000004</v>
      </c>
      <c r="L11" s="128">
        <v>38.123999999999995</v>
      </c>
      <c r="M11" s="128">
        <v>38.454999999999998</v>
      </c>
      <c r="N11" s="128">
        <v>38.72</v>
      </c>
      <c r="O11" s="128">
        <v>38.943000000000005</v>
      </c>
      <c r="P11" s="128">
        <v>39.122</v>
      </c>
      <c r="Q11" s="56">
        <v>39.178000000000004</v>
      </c>
      <c r="R11" s="56">
        <v>39.765000000000001</v>
      </c>
      <c r="S11" s="56">
        <v>39.720999999999997</v>
      </c>
      <c r="T11" s="56">
        <v>40.076999999999998</v>
      </c>
      <c r="U11" s="56">
        <v>40.189</v>
      </c>
      <c r="V11" s="128">
        <v>40.301000000000002</v>
      </c>
      <c r="W11" s="56">
        <v>40.439</v>
      </c>
      <c r="X11" s="56">
        <v>39.706999999999994</v>
      </c>
      <c r="Y11" s="128">
        <v>39.933</v>
      </c>
      <c r="Z11" s="56">
        <v>40.222999999999999</v>
      </c>
      <c r="AA11" s="56">
        <v>40.774000000000001</v>
      </c>
      <c r="AB11" s="128">
        <v>40.96</v>
      </c>
      <c r="AC11" s="56">
        <v>41.304000000000002</v>
      </c>
      <c r="AD11" s="128">
        <v>41.378</v>
      </c>
      <c r="AE11" s="128">
        <v>41.506</v>
      </c>
      <c r="AF11" s="2754">
        <v>41.634395959205371</v>
      </c>
    </row>
    <row r="12" spans="1:32" ht="18" customHeight="1">
      <c r="A12" s="338" t="s">
        <v>804</v>
      </c>
      <c r="B12" s="56">
        <v>12.2</v>
      </c>
      <c r="C12" s="56">
        <v>11.858000000000001</v>
      </c>
      <c r="D12" s="56">
        <v>12.044</v>
      </c>
      <c r="E12" s="56">
        <v>12.379</v>
      </c>
      <c r="F12" s="56">
        <v>12.747</v>
      </c>
      <c r="G12" s="56">
        <v>12.891</v>
      </c>
      <c r="H12" s="56">
        <v>13.191000000000001</v>
      </c>
      <c r="I12" s="56">
        <v>13.259</v>
      </c>
      <c r="J12" s="56">
        <v>13.297000000000001</v>
      </c>
      <c r="K12" s="56">
        <v>13.484999999999999</v>
      </c>
      <c r="L12" s="56">
        <v>13.75</v>
      </c>
      <c r="M12" s="56">
        <v>14.055999999999999</v>
      </c>
      <c r="N12" s="56">
        <v>14.225</v>
      </c>
      <c r="O12" s="56">
        <v>14.426</v>
      </c>
      <c r="P12" s="56">
        <v>14.566000000000001</v>
      </c>
      <c r="Q12" s="56">
        <v>14.695</v>
      </c>
      <c r="R12" s="56">
        <v>15.446999999999999</v>
      </c>
      <c r="S12" s="56">
        <v>15.385</v>
      </c>
      <c r="T12" s="56">
        <v>15.791</v>
      </c>
      <c r="U12" s="56">
        <v>15.994999999999999</v>
      </c>
      <c r="V12" s="56">
        <v>16.195</v>
      </c>
      <c r="W12" s="56">
        <v>16.337</v>
      </c>
      <c r="X12" s="56">
        <v>15.978999999999999</v>
      </c>
      <c r="Y12" s="128">
        <v>16.175999999999998</v>
      </c>
      <c r="Z12" s="56">
        <v>16.411999999999999</v>
      </c>
      <c r="AA12" s="56">
        <v>16.875</v>
      </c>
      <c r="AB12" s="56">
        <v>16.832000000000001</v>
      </c>
      <c r="AC12" s="56">
        <v>17.263000000000002</v>
      </c>
      <c r="AD12" s="128">
        <v>17.332999999999998</v>
      </c>
      <c r="AE12" s="128">
        <v>17.556999999999999</v>
      </c>
      <c r="AF12" s="2754">
        <v>17.556999999999999</v>
      </c>
    </row>
    <row r="13" spans="1:32" ht="18" customHeight="1">
      <c r="A13" s="338" t="s">
        <v>805</v>
      </c>
      <c r="B13" s="56">
        <v>16.399999999999999</v>
      </c>
      <c r="C13" s="56">
        <v>16.88</v>
      </c>
      <c r="D13" s="56">
        <v>17.173999999999999</v>
      </c>
      <c r="E13" s="56">
        <v>17.384</v>
      </c>
      <c r="F13" s="56">
        <v>17.526</v>
      </c>
      <c r="G13" s="56">
        <v>17.704999999999998</v>
      </c>
      <c r="H13" s="56">
        <v>17.809000000000001</v>
      </c>
      <c r="I13" s="56">
        <v>17.946000000000002</v>
      </c>
      <c r="J13" s="56">
        <v>18.032</v>
      </c>
      <c r="K13" s="56">
        <v>18.199000000000002</v>
      </c>
      <c r="L13" s="56">
        <v>18.318000000000001</v>
      </c>
      <c r="M13" s="56">
        <v>18.405999999999999</v>
      </c>
      <c r="N13" s="56">
        <v>18.547000000000001</v>
      </c>
      <c r="O13" s="56">
        <v>18.631</v>
      </c>
      <c r="P13" s="56">
        <v>18.748000000000001</v>
      </c>
      <c r="Q13" s="56">
        <v>18.742999999999999</v>
      </c>
      <c r="R13" s="56">
        <v>18.731999999999999</v>
      </c>
      <c r="S13" s="56">
        <v>18.805</v>
      </c>
      <c r="T13" s="56">
        <v>18.882999999999999</v>
      </c>
      <c r="U13" s="56">
        <v>18.88</v>
      </c>
      <c r="V13" s="56">
        <v>18.882000000000001</v>
      </c>
      <c r="W13" s="56">
        <v>18.957999999999998</v>
      </c>
      <c r="X13" s="56">
        <v>18.657</v>
      </c>
      <c r="Y13" s="128">
        <v>18.736999999999998</v>
      </c>
      <c r="Z13" s="56">
        <v>18.805</v>
      </c>
      <c r="AA13" s="56">
        <v>18.896000000000001</v>
      </c>
      <c r="AB13" s="56">
        <v>18.943000000000001</v>
      </c>
      <c r="AC13" s="56">
        <v>18.821999999999999</v>
      </c>
      <c r="AD13" s="128">
        <v>18.905999999999999</v>
      </c>
      <c r="AE13" s="128">
        <v>18.733000000000001</v>
      </c>
      <c r="AF13" s="2754">
        <v>18.733000000000001</v>
      </c>
    </row>
    <row r="14" spans="1:32" ht="18" customHeight="1">
      <c r="A14" s="338" t="s">
        <v>806</v>
      </c>
      <c r="B14" s="56">
        <v>6.3</v>
      </c>
      <c r="C14" s="56">
        <v>6.5190000000000001</v>
      </c>
      <c r="D14" s="56">
        <v>6.4820000000000002</v>
      </c>
      <c r="E14" s="56">
        <v>6.468</v>
      </c>
      <c r="F14" s="56">
        <v>6.4219999999999997</v>
      </c>
      <c r="G14" s="56">
        <v>6.3419999999999996</v>
      </c>
      <c r="H14" s="56">
        <v>6.2809999999999997</v>
      </c>
      <c r="I14" s="56">
        <v>6.2519999999999998</v>
      </c>
      <c r="J14" s="56">
        <v>6.2030000000000003</v>
      </c>
      <c r="K14" s="56">
        <v>6.11</v>
      </c>
      <c r="L14" s="56">
        <v>6.056</v>
      </c>
      <c r="M14" s="56">
        <v>5.9930000000000003</v>
      </c>
      <c r="N14" s="56">
        <v>5.9480000000000004</v>
      </c>
      <c r="O14" s="56">
        <v>5.8860000000000001</v>
      </c>
      <c r="P14" s="56">
        <v>5.8079999999999998</v>
      </c>
      <c r="Q14" s="56">
        <v>5.74</v>
      </c>
      <c r="R14" s="56">
        <v>5.5860000000000003</v>
      </c>
      <c r="S14" s="56">
        <v>5.5309999999999997</v>
      </c>
      <c r="T14" s="56">
        <v>5.4029999999999996</v>
      </c>
      <c r="U14" s="56">
        <v>5.3140000000000001</v>
      </c>
      <c r="V14" s="56">
        <v>5.2240000000000002</v>
      </c>
      <c r="W14" s="56">
        <v>5.1440000000000001</v>
      </c>
      <c r="X14" s="56">
        <v>5.0709999999999997</v>
      </c>
      <c r="Y14" s="128">
        <v>5.0199999999999996</v>
      </c>
      <c r="Z14" s="56">
        <v>5.0049999999999999</v>
      </c>
      <c r="AA14" s="56">
        <v>5.0019999999999998</v>
      </c>
      <c r="AB14" s="56">
        <v>5.1840000000000002</v>
      </c>
      <c r="AC14" s="56">
        <v>5.22</v>
      </c>
      <c r="AD14" s="128">
        <v>5.1379999999999999</v>
      </c>
      <c r="AE14" s="128">
        <v>5.2169999999999996</v>
      </c>
      <c r="AF14" s="2754">
        <v>5.2169999999999996</v>
      </c>
    </row>
    <row r="15" spans="1:32" ht="18" customHeight="1">
      <c r="A15" s="169" t="s">
        <v>502</v>
      </c>
      <c r="B15" s="56">
        <v>33.856222000000002</v>
      </c>
      <c r="C15" s="56">
        <v>34.173580999999999</v>
      </c>
      <c r="D15" s="56">
        <v>34.547348</v>
      </c>
      <c r="E15" s="56">
        <v>34.988753000000003</v>
      </c>
      <c r="F15" s="56">
        <v>35.549528000000002</v>
      </c>
      <c r="G15" s="56">
        <v>35.954317000000003</v>
      </c>
      <c r="H15" s="56">
        <v>36.492322999999999</v>
      </c>
      <c r="I15" s="56">
        <v>37.050369000000003</v>
      </c>
      <c r="J15" s="56">
        <v>37.529144000000002</v>
      </c>
      <c r="K15" s="56">
        <v>37.984298000000003</v>
      </c>
      <c r="L15" s="56">
        <v>38.383645000000001</v>
      </c>
      <c r="M15" s="56">
        <v>38.681801</v>
      </c>
      <c r="N15" s="56">
        <v>38.924835999999999</v>
      </c>
      <c r="O15" s="56">
        <v>39.141542999999999</v>
      </c>
      <c r="P15" s="56">
        <v>39.362265999999998</v>
      </c>
      <c r="Q15" s="56">
        <v>39.551203000000001</v>
      </c>
      <c r="R15" s="56">
        <v>39.753732999999997</v>
      </c>
      <c r="S15" s="56">
        <v>39.918193000000002</v>
      </c>
      <c r="T15" s="56">
        <v>40.057282000000001</v>
      </c>
      <c r="U15" s="56">
        <v>40.183562999999999</v>
      </c>
      <c r="V15" s="56">
        <v>40.47927</v>
      </c>
      <c r="W15" s="56">
        <v>40.630302</v>
      </c>
      <c r="X15" s="56">
        <v>40.805804999999999</v>
      </c>
      <c r="Y15" s="56">
        <v>40.995140999999997</v>
      </c>
      <c r="Z15" s="56">
        <v>41.221209999999999</v>
      </c>
      <c r="AA15" s="56">
        <v>41.446269000000001</v>
      </c>
      <c r="AB15" s="56">
        <v>41.703347000000001</v>
      </c>
      <c r="AC15" s="56">
        <v>41.968066</v>
      </c>
      <c r="AD15" s="128">
        <v>42.235402000000001</v>
      </c>
      <c r="AE15" s="128">
        <v>42.512771000000001</v>
      </c>
      <c r="AF15" s="2754">
        <v>42.803736999999998</v>
      </c>
    </row>
    <row r="16" spans="1:32" ht="18" customHeight="1">
      <c r="A16" s="2381" t="s">
        <v>1411</v>
      </c>
      <c r="B16" s="3310">
        <v>2740.7760340728496</v>
      </c>
      <c r="C16" s="340">
        <v>2771.0082033645699</v>
      </c>
      <c r="D16" s="340">
        <v>2806.0499374673473</v>
      </c>
      <c r="E16" s="340">
        <v>2845.9318675507038</v>
      </c>
      <c r="F16" s="340">
        <v>2896.5080693104492</v>
      </c>
      <c r="G16" s="340">
        <v>2955.0739743629238</v>
      </c>
      <c r="H16" s="340">
        <v>3014.0137709733481</v>
      </c>
      <c r="I16" s="340">
        <v>3072.053133865822</v>
      </c>
      <c r="J16" s="340">
        <v>3128.7926347281473</v>
      </c>
      <c r="K16" s="340">
        <v>3182.1727999435761</v>
      </c>
      <c r="L16" s="340">
        <v>3233.5541321650398</v>
      </c>
      <c r="M16" s="340">
        <v>3277.7945328035112</v>
      </c>
      <c r="N16" s="340">
        <v>3314.1525007521795</v>
      </c>
      <c r="O16" s="340">
        <v>3348.7954958831579</v>
      </c>
      <c r="P16" s="340">
        <v>3382.8307878433907</v>
      </c>
      <c r="Q16" s="340">
        <v>3415.8083220129365</v>
      </c>
      <c r="R16" s="340">
        <v>3446.062384097484</v>
      </c>
      <c r="S16" s="340">
        <v>3472.6963527773223</v>
      </c>
      <c r="T16" s="340">
        <v>3494.4743434563688</v>
      </c>
      <c r="U16" s="340">
        <v>3512.6573530388928</v>
      </c>
      <c r="V16" s="340">
        <v>3530.4057119840922</v>
      </c>
      <c r="W16" s="340">
        <v>3551.2814087106872</v>
      </c>
      <c r="X16" s="340">
        <v>3574.0493250671043</v>
      </c>
      <c r="Y16" s="340">
        <v>3598.2270021840131</v>
      </c>
      <c r="Z16" s="340">
        <v>3623.8157195544227</v>
      </c>
      <c r="AA16" s="340">
        <v>3648.7793901103869</v>
      </c>
      <c r="AB16" s="340">
        <v>3674.2156753634545</v>
      </c>
      <c r="AC16" s="340">
        <v>3701.0003499895001</v>
      </c>
      <c r="AD16" s="340">
        <v>3727.9907040874195</v>
      </c>
      <c r="AE16" s="3852">
        <v>3754.8655209843305</v>
      </c>
      <c r="AF16" s="4040">
        <v>3781.9340765036181</v>
      </c>
    </row>
    <row r="17" spans="1:32" ht="8.1" customHeight="1">
      <c r="A17" s="172"/>
      <c r="B17" s="341"/>
      <c r="C17" s="341"/>
      <c r="D17" s="341"/>
      <c r="E17" s="341"/>
      <c r="F17" s="341"/>
      <c r="G17" s="341"/>
      <c r="H17" s="341"/>
      <c r="I17" s="341"/>
      <c r="J17" s="341"/>
      <c r="K17" s="342"/>
      <c r="L17" s="342"/>
      <c r="M17" s="343"/>
      <c r="N17" s="343"/>
      <c r="O17" s="343"/>
      <c r="P17" s="58"/>
      <c r="Q17" s="58"/>
      <c r="R17" s="1537"/>
      <c r="S17" s="1688"/>
      <c r="T17" s="220"/>
      <c r="U17" s="1987"/>
      <c r="V17" s="1688"/>
      <c r="Y17" s="10"/>
    </row>
    <row r="18" spans="1:32" ht="18" customHeight="1">
      <c r="A18" s="344" t="s">
        <v>1187</v>
      </c>
      <c r="B18" s="178">
        <v>35.5</v>
      </c>
      <c r="C18" s="178">
        <v>36.771999999999998</v>
      </c>
      <c r="D18" s="178">
        <v>37.947000000000003</v>
      </c>
      <c r="E18" s="178">
        <v>38.892000000000003</v>
      </c>
      <c r="F18" s="178">
        <v>39.765000000000001</v>
      </c>
      <c r="G18" s="178">
        <v>40.404294</v>
      </c>
      <c r="H18" s="178">
        <v>40.987546999999999</v>
      </c>
      <c r="I18" s="178">
        <v>41.371991999999999</v>
      </c>
      <c r="J18" s="178">
        <v>41.673786999999997</v>
      </c>
      <c r="K18" s="178">
        <v>42.323672000000002</v>
      </c>
      <c r="L18" s="178">
        <v>42.839905999999999</v>
      </c>
      <c r="M18" s="178">
        <v>43.772260000000003</v>
      </c>
      <c r="N18" s="178">
        <v>44.383322999999997</v>
      </c>
      <c r="O18" s="178">
        <v>44.657302999999999</v>
      </c>
      <c r="P18" s="178">
        <v>45.022925999999998</v>
      </c>
      <c r="Q18" s="178">
        <v>45.375526000000001</v>
      </c>
      <c r="R18" s="178">
        <v>46.090302999999999</v>
      </c>
      <c r="S18" s="178">
        <v>46.569656999999999</v>
      </c>
      <c r="T18" s="178">
        <v>41.183593999999999</v>
      </c>
      <c r="U18" s="178">
        <v>41.321171</v>
      </c>
      <c r="V18" s="178">
        <v>41.737627000000003</v>
      </c>
      <c r="W18" s="3529">
        <v>42.301563000000002</v>
      </c>
      <c r="X18" s="2032">
        <v>42.927647</v>
      </c>
      <c r="Y18" s="2032">
        <v>43.431124000000004</v>
      </c>
      <c r="Z18" s="2032">
        <v>43.851230000000001</v>
      </c>
      <c r="AA18" s="2032">
        <v>44.403124000000005</v>
      </c>
      <c r="AB18" s="2032">
        <v>45.071209000000003</v>
      </c>
      <c r="AC18" s="2032">
        <v>45.803559999999997</v>
      </c>
      <c r="AD18" s="2032">
        <v>46.474593999999996</v>
      </c>
      <c r="AE18" s="2032">
        <v>47.095784000000002</v>
      </c>
      <c r="AF18" s="2772">
        <v>47.715977000000002</v>
      </c>
    </row>
    <row r="19" spans="1:32" ht="18" customHeight="1">
      <c r="A19" s="338" t="s">
        <v>807</v>
      </c>
      <c r="B19" s="56"/>
      <c r="C19" s="56">
        <v>32.432000000000002</v>
      </c>
      <c r="D19" s="56">
        <v>33.216000000000001</v>
      </c>
      <c r="E19" s="56">
        <v>33.804000000000002</v>
      </c>
      <c r="F19" s="56">
        <v>34.406999999999996</v>
      </c>
      <c r="G19" s="56">
        <v>34.859743000000002</v>
      </c>
      <c r="H19" s="56">
        <v>35.357009999999995</v>
      </c>
      <c r="I19" s="56">
        <v>35.785490999999993</v>
      </c>
      <c r="J19" s="56">
        <v>36.186827000000001</v>
      </c>
      <c r="K19" s="56">
        <v>36.690693999999993</v>
      </c>
      <c r="L19" s="56">
        <v>36.87923</v>
      </c>
      <c r="M19" s="56">
        <v>37.414904999999997</v>
      </c>
      <c r="N19" s="56">
        <v>37.408611000000001</v>
      </c>
      <c r="O19" s="56">
        <v>37.048817</v>
      </c>
      <c r="P19" s="56">
        <v>36.729176999999993</v>
      </c>
      <c r="Q19" s="56">
        <v>36.303989999999999</v>
      </c>
      <c r="R19" s="56">
        <v>35.999012999999998</v>
      </c>
      <c r="S19" s="56">
        <v>35.749896999999997</v>
      </c>
      <c r="T19" s="56">
        <v>31.137991</v>
      </c>
      <c r="U19" s="56">
        <v>31.030883000000003</v>
      </c>
      <c r="V19" s="56">
        <v>30.919858000000001</v>
      </c>
      <c r="W19" s="56">
        <v>31.034919000000002</v>
      </c>
      <c r="X19" s="56">
        <v>31.036271999999997</v>
      </c>
      <c r="Y19" s="56">
        <v>30.852174000000002</v>
      </c>
      <c r="Z19" s="56">
        <v>30.636040000000001</v>
      </c>
      <c r="AA19" s="56">
        <v>30.541720000000002</v>
      </c>
      <c r="AB19" s="56">
        <v>30.538783000000002</v>
      </c>
      <c r="AC19" s="56">
        <v>30.714167999999997</v>
      </c>
      <c r="AD19" s="56">
        <v>31.249297999999996</v>
      </c>
      <c r="AE19" s="56">
        <v>31.942419999999998</v>
      </c>
      <c r="AF19" s="2754">
        <v>32.604595000000003</v>
      </c>
    </row>
    <row r="20" spans="1:32" ht="18" customHeight="1">
      <c r="A20" s="338" t="s">
        <v>808</v>
      </c>
      <c r="B20" s="56"/>
      <c r="C20" s="56">
        <v>4.34</v>
      </c>
      <c r="D20" s="56">
        <v>4.7309999999999999</v>
      </c>
      <c r="E20" s="56">
        <v>5.0880000000000001</v>
      </c>
      <c r="F20" s="56">
        <v>5.3579999999999997</v>
      </c>
      <c r="G20" s="56">
        <v>5.5445510000000002</v>
      </c>
      <c r="H20" s="56">
        <v>5.6305370000000003</v>
      </c>
      <c r="I20" s="56">
        <v>5.5865010000000002</v>
      </c>
      <c r="J20" s="56">
        <v>5.4869599999999998</v>
      </c>
      <c r="K20" s="56">
        <v>5.6329780000000005</v>
      </c>
      <c r="L20" s="56">
        <v>5.9606760000000003</v>
      </c>
      <c r="M20" s="56">
        <v>6.3573550000000001</v>
      </c>
      <c r="N20" s="56">
        <v>6.9747120000000002</v>
      </c>
      <c r="O20" s="56">
        <v>7.6084860000000001</v>
      </c>
      <c r="P20" s="56">
        <v>8.293749</v>
      </c>
      <c r="Q20" s="56">
        <v>9.071536</v>
      </c>
      <c r="R20" s="56">
        <v>10.091290000000001</v>
      </c>
      <c r="S20" s="56">
        <v>10.81976</v>
      </c>
      <c r="T20" s="56">
        <v>10.045603</v>
      </c>
      <c r="U20" s="56">
        <v>10.290288</v>
      </c>
      <c r="V20" s="56">
        <v>10.817769</v>
      </c>
      <c r="W20" s="56">
        <v>11.266643999999999</v>
      </c>
      <c r="X20" s="56">
        <v>11.891375</v>
      </c>
      <c r="Y20" s="56">
        <v>12.578950000000001</v>
      </c>
      <c r="Z20" s="56">
        <v>13.21519</v>
      </c>
      <c r="AA20" s="56">
        <v>13.861404</v>
      </c>
      <c r="AB20" s="56">
        <v>14.532425999999999</v>
      </c>
      <c r="AC20" s="56">
        <v>15.089392</v>
      </c>
      <c r="AD20" s="56">
        <v>15.225296</v>
      </c>
      <c r="AE20" s="56">
        <v>15.153364</v>
      </c>
      <c r="AF20" s="2754">
        <v>15.111381999999999</v>
      </c>
    </row>
    <row r="21" spans="1:32" ht="18" customHeight="1">
      <c r="A21" s="169" t="s">
        <v>1035</v>
      </c>
      <c r="B21" s="56"/>
      <c r="C21" s="164">
        <v>4159</v>
      </c>
      <c r="D21" s="164">
        <v>3930</v>
      </c>
      <c r="E21" s="164">
        <v>3194</v>
      </c>
      <c r="F21" s="164">
        <v>3209</v>
      </c>
      <c r="G21" s="164">
        <v>3314</v>
      </c>
      <c r="H21" s="164">
        <v>3496.32</v>
      </c>
      <c r="I21" s="164">
        <v>3528.1790000000001</v>
      </c>
      <c r="J21" s="164">
        <v>3735.9870000000001</v>
      </c>
      <c r="K21" s="164">
        <v>3802.1759999999999</v>
      </c>
      <c r="L21" s="164">
        <v>3378.3429999999998</v>
      </c>
      <c r="M21" s="164">
        <v>3341.7179999999998</v>
      </c>
      <c r="N21" s="164">
        <v>3252.8980000000001</v>
      </c>
      <c r="O21" s="164">
        <v>3236.9380000000001</v>
      </c>
      <c r="P21" s="164">
        <v>3266.826</v>
      </c>
      <c r="Q21" s="164">
        <v>3342.1219999999998</v>
      </c>
      <c r="R21" s="164">
        <v>3468</v>
      </c>
      <c r="S21" s="164">
        <v>3148</v>
      </c>
      <c r="T21" s="164">
        <v>3090.04</v>
      </c>
      <c r="U21" s="164">
        <v>3807.1750000000002</v>
      </c>
      <c r="V21" s="167">
        <v>2916.26</v>
      </c>
      <c r="W21" s="167">
        <v>3173.634</v>
      </c>
      <c r="X21" s="164">
        <v>3082.5039999999999</v>
      </c>
      <c r="Y21" s="167">
        <v>2952.431</v>
      </c>
      <c r="Z21" s="164">
        <v>3036.7730000000001</v>
      </c>
      <c r="AA21" s="345">
        <v>3206.0419999999999</v>
      </c>
      <c r="AB21" s="167">
        <v>3351.607</v>
      </c>
      <c r="AC21" s="164">
        <v>3441.2620000000002</v>
      </c>
      <c r="AD21" s="345">
        <v>3435.7779999999998</v>
      </c>
      <c r="AE21" s="167">
        <v>3607.2579999999998</v>
      </c>
      <c r="AF21" s="165">
        <v>2917.6779999999999</v>
      </c>
    </row>
    <row r="22" spans="1:32" ht="18" customHeight="1">
      <c r="A22" s="338" t="s">
        <v>809</v>
      </c>
      <c r="B22" s="56"/>
      <c r="C22" s="164">
        <v>1387</v>
      </c>
      <c r="D22" s="164">
        <v>1174</v>
      </c>
      <c r="E22" s="164">
        <v>877</v>
      </c>
      <c r="F22" s="164">
        <v>844</v>
      </c>
      <c r="G22" s="164">
        <v>973</v>
      </c>
      <c r="H22" s="164">
        <v>1002.282</v>
      </c>
      <c r="I22" s="164">
        <v>971.52300000000002</v>
      </c>
      <c r="J22" s="164">
        <v>1062.7760000000001</v>
      </c>
      <c r="K22" s="164">
        <v>1061.433</v>
      </c>
      <c r="L22" s="164">
        <v>900.447</v>
      </c>
      <c r="M22" s="164">
        <v>872.14699999999993</v>
      </c>
      <c r="N22" s="164">
        <v>819.00199999999995</v>
      </c>
      <c r="O22" s="164">
        <v>795.81</v>
      </c>
      <c r="P22" s="164">
        <v>765.20100000000002</v>
      </c>
      <c r="Q22" s="164">
        <v>795.53099999999995</v>
      </c>
      <c r="R22" s="164">
        <v>851.34599999999989</v>
      </c>
      <c r="S22" s="164">
        <v>797.05700000000013</v>
      </c>
      <c r="T22" s="164">
        <v>855.25300000000004</v>
      </c>
      <c r="U22" s="164">
        <v>1714.3119999999999</v>
      </c>
      <c r="V22" s="164">
        <v>1025.54</v>
      </c>
      <c r="W22" s="345">
        <v>1059.7449999999999</v>
      </c>
      <c r="X22" s="164">
        <v>1030.646</v>
      </c>
      <c r="Y22" s="164">
        <v>1044.8009999999999</v>
      </c>
      <c r="Z22" s="164">
        <v>1090.5919999999999</v>
      </c>
      <c r="AA22" s="164">
        <v>1125.3220000000001</v>
      </c>
      <c r="AB22" s="164">
        <v>1184.752</v>
      </c>
      <c r="AC22" s="164">
        <v>1311.4349999999999</v>
      </c>
      <c r="AD22" s="164">
        <v>1297.588</v>
      </c>
      <c r="AE22" s="164">
        <v>1205.3409999999999</v>
      </c>
      <c r="AF22" s="165"/>
    </row>
    <row r="23" spans="1:32" ht="18" customHeight="1">
      <c r="A23" s="338" t="s">
        <v>810</v>
      </c>
      <c r="B23" s="56"/>
      <c r="C23" s="164">
        <v>2772</v>
      </c>
      <c r="D23" s="164">
        <v>2755</v>
      </c>
      <c r="E23" s="164">
        <v>2317</v>
      </c>
      <c r="F23" s="164">
        <v>2365</v>
      </c>
      <c r="G23" s="164">
        <v>2340</v>
      </c>
      <c r="H23" s="164">
        <v>2494.0209999999997</v>
      </c>
      <c r="I23" s="164">
        <v>2556.6559999999999</v>
      </c>
      <c r="J23" s="164">
        <v>2673.2110000000002</v>
      </c>
      <c r="K23" s="164">
        <v>2740.7429999999999</v>
      </c>
      <c r="L23" s="164">
        <v>2477.8959999999997</v>
      </c>
      <c r="M23" s="164">
        <v>2469.5709999999999</v>
      </c>
      <c r="N23" s="164">
        <v>2433.8960000000002</v>
      </c>
      <c r="O23" s="164">
        <v>2441.1280000000002</v>
      </c>
      <c r="P23" s="164">
        <v>2501.625</v>
      </c>
      <c r="Q23" s="164">
        <v>2546.5909999999999</v>
      </c>
      <c r="R23" s="164">
        <v>2616.6149999999998</v>
      </c>
      <c r="S23" s="164">
        <v>2351.1059999999998</v>
      </c>
      <c r="T23" s="164">
        <v>2234.7869999999998</v>
      </c>
      <c r="U23" s="164">
        <v>2092.8630000000003</v>
      </c>
      <c r="V23" s="164">
        <v>1890.7200000000003</v>
      </c>
      <c r="W23" s="345">
        <v>2113.8890000000001</v>
      </c>
      <c r="X23" s="164">
        <v>2051.8579999999997</v>
      </c>
      <c r="Y23" s="164">
        <v>1907.63</v>
      </c>
      <c r="Z23" s="164">
        <v>1946.181</v>
      </c>
      <c r="AA23" s="164">
        <v>2080.7199999999993</v>
      </c>
      <c r="AB23" s="164">
        <v>2166.8549999999996</v>
      </c>
      <c r="AC23" s="164">
        <v>2129.8270000000002</v>
      </c>
      <c r="AD23" s="164">
        <v>2138.19</v>
      </c>
      <c r="AE23" s="164">
        <v>2401.9169999999999</v>
      </c>
      <c r="AF23" s="165"/>
    </row>
    <row r="24" spans="1:32" ht="18" customHeight="1">
      <c r="A24" s="743" t="s">
        <v>946</v>
      </c>
      <c r="B24" s="145"/>
      <c r="C24" s="345"/>
      <c r="D24" s="346"/>
      <c r="E24" s="346"/>
      <c r="F24" s="346"/>
      <c r="G24" s="346"/>
      <c r="H24" s="346"/>
      <c r="I24" s="346"/>
      <c r="J24" s="346"/>
      <c r="K24" s="346"/>
      <c r="L24" s="346"/>
      <c r="M24" s="347"/>
      <c r="N24" s="347"/>
      <c r="O24" s="347"/>
      <c r="P24" s="1307"/>
      <c r="Q24" s="1440"/>
      <c r="R24" s="1440"/>
      <c r="S24" s="1440"/>
      <c r="T24" s="1440"/>
      <c r="U24" s="1440"/>
      <c r="V24" s="2033"/>
      <c r="W24" s="1440"/>
      <c r="X24" s="1440"/>
      <c r="Y24" s="2033"/>
      <c r="Z24" s="1440"/>
      <c r="AA24" s="1307"/>
      <c r="AB24" s="2033"/>
      <c r="AC24" s="1440"/>
      <c r="AD24" s="1307"/>
      <c r="AE24" s="2033"/>
      <c r="AF24" s="3530"/>
    </row>
    <row r="25" spans="1:32" ht="18" customHeight="1">
      <c r="A25" s="338" t="s">
        <v>807</v>
      </c>
      <c r="B25" s="37"/>
      <c r="C25" s="314">
        <v>3.661</v>
      </c>
      <c r="D25" s="314">
        <v>3.3410000000000002</v>
      </c>
      <c r="E25" s="314">
        <v>2.7170000000000001</v>
      </c>
      <c r="F25" s="314">
        <v>2.665</v>
      </c>
      <c r="G25" s="314">
        <v>2.8305440000000002</v>
      </c>
      <c r="H25" s="314">
        <v>2.9717210000000001</v>
      </c>
      <c r="I25" s="314">
        <v>3.002885</v>
      </c>
      <c r="J25" s="314">
        <v>3.0785070000000001</v>
      </c>
      <c r="K25" s="314">
        <v>2.9494910000000001</v>
      </c>
      <c r="L25" s="314">
        <v>2.352341</v>
      </c>
      <c r="M25" s="314">
        <v>2.1863939999999999</v>
      </c>
      <c r="N25" s="2034">
        <v>2.0169999999999999</v>
      </c>
      <c r="O25" s="2034">
        <v>1.944</v>
      </c>
      <c r="P25" s="2034">
        <v>1.83</v>
      </c>
      <c r="Q25" s="2034">
        <v>1.9159999999999999</v>
      </c>
      <c r="R25" s="2034">
        <v>1.9319999999999999</v>
      </c>
      <c r="S25" s="2034">
        <v>1.6459999999999999</v>
      </c>
      <c r="T25" s="2035">
        <v>1.7285829999999998</v>
      </c>
      <c r="U25" s="2035">
        <v>2.6385420000000002</v>
      </c>
      <c r="V25" s="2035">
        <v>1.6943220000000001</v>
      </c>
      <c r="W25" s="2035">
        <v>1.6776680000000002</v>
      </c>
      <c r="X25" s="2035">
        <v>1.5963849999999999</v>
      </c>
      <c r="Y25" s="2035">
        <v>1.549318</v>
      </c>
      <c r="Z25" s="2035">
        <v>1.5842080000000001</v>
      </c>
      <c r="AA25" s="2035">
        <v>1.6675909999999998</v>
      </c>
      <c r="AB25" s="2035">
        <v>1.812011</v>
      </c>
      <c r="AC25" s="2258">
        <v>1.986488</v>
      </c>
      <c r="AD25" s="2035">
        <v>2.1427</v>
      </c>
      <c r="AE25" s="2035">
        <v>2.1368909999999999</v>
      </c>
      <c r="AF25" s="2992"/>
    </row>
    <row r="26" spans="1:32" ht="18" customHeight="1">
      <c r="A26" s="338" t="s">
        <v>808</v>
      </c>
      <c r="B26" s="37"/>
      <c r="C26" s="314">
        <v>0.498</v>
      </c>
      <c r="D26" s="314">
        <v>0.58899999999999997</v>
      </c>
      <c r="E26" s="314">
        <v>0.47699999999999998</v>
      </c>
      <c r="F26" s="314">
        <v>0.54400000000000004</v>
      </c>
      <c r="G26" s="314">
        <v>0.48351699999999997</v>
      </c>
      <c r="H26" s="314">
        <v>0.52459900000000004</v>
      </c>
      <c r="I26" s="1441">
        <v>0.52529399999999993</v>
      </c>
      <c r="J26" s="1441">
        <v>0.65748000000000006</v>
      </c>
      <c r="K26" s="1441">
        <v>0.85268499999999992</v>
      </c>
      <c r="L26" s="1441">
        <v>1.0260019999999999</v>
      </c>
      <c r="M26" s="1441">
        <v>1.155324</v>
      </c>
      <c r="N26" s="2035">
        <v>1.236</v>
      </c>
      <c r="O26" s="2035">
        <v>1.2929999999999999</v>
      </c>
      <c r="P26" s="2035">
        <v>1.4370000000000001</v>
      </c>
      <c r="Q26" s="2035">
        <v>1.4259999999999999</v>
      </c>
      <c r="R26" s="2035">
        <v>1.536</v>
      </c>
      <c r="S26" s="2035">
        <v>1.502</v>
      </c>
      <c r="T26" s="2035">
        <v>1.3614570000000001</v>
      </c>
      <c r="U26" s="2035">
        <v>1.168633</v>
      </c>
      <c r="V26" s="2035">
        <v>1.2219380000000002</v>
      </c>
      <c r="W26" s="2035">
        <v>1.4959659999999999</v>
      </c>
      <c r="X26" s="2035">
        <v>1.486119</v>
      </c>
      <c r="Y26" s="3182">
        <v>1.4031130000000001</v>
      </c>
      <c r="Z26" s="2035">
        <v>1.4525650000000001</v>
      </c>
      <c r="AA26" s="2035">
        <v>1.538451</v>
      </c>
      <c r="AB26" s="2035">
        <v>1.539596</v>
      </c>
      <c r="AC26" s="2258">
        <v>1.336776</v>
      </c>
      <c r="AD26" s="2493">
        <v>1.11113</v>
      </c>
      <c r="AE26" s="2493">
        <v>1.152733</v>
      </c>
      <c r="AF26" s="2992"/>
    </row>
    <row r="27" spans="1:32" ht="18" customHeight="1">
      <c r="A27" s="743" t="s">
        <v>19</v>
      </c>
      <c r="B27" s="145"/>
      <c r="C27" s="348"/>
      <c r="D27" s="348"/>
      <c r="E27" s="348"/>
      <c r="F27" s="348"/>
      <c r="G27" s="348"/>
      <c r="H27" s="348"/>
      <c r="I27" s="348"/>
      <c r="J27" s="348"/>
      <c r="K27" s="348"/>
      <c r="L27" s="348"/>
      <c r="M27" s="348"/>
      <c r="N27" s="348"/>
      <c r="O27" s="348"/>
      <c r="P27" s="1307"/>
      <c r="Q27" s="1440"/>
      <c r="R27" s="1440"/>
      <c r="S27" s="1440"/>
      <c r="T27" s="1440"/>
      <c r="U27" s="1440"/>
      <c r="V27" s="2033"/>
      <c r="W27" s="1440"/>
      <c r="X27" s="1440"/>
      <c r="Y27" s="2033"/>
      <c r="Z27" s="1440"/>
      <c r="AA27" s="1307"/>
      <c r="AB27" s="2033"/>
      <c r="AC27" s="1440"/>
      <c r="AD27" s="1307"/>
      <c r="AE27" s="2033"/>
      <c r="AF27" s="3530"/>
    </row>
    <row r="28" spans="1:32" ht="18" customHeight="1">
      <c r="A28" s="349" t="s">
        <v>779</v>
      </c>
      <c r="B28" s="317">
        <v>729.8</v>
      </c>
      <c r="C28" s="317">
        <v>874.6598067725896</v>
      </c>
      <c r="D28" s="317">
        <v>894.79088084613363</v>
      </c>
      <c r="E28" s="317">
        <v>911.51576111087536</v>
      </c>
      <c r="F28" s="317">
        <v>994.02760000000001</v>
      </c>
      <c r="G28" s="317">
        <v>1010.941</v>
      </c>
      <c r="H28" s="317">
        <v>1013.8149999999999</v>
      </c>
      <c r="I28" s="317">
        <v>1017.85285534457</v>
      </c>
      <c r="J28" s="317">
        <v>1031.1774870990971</v>
      </c>
      <c r="K28" s="317">
        <v>1056.5250838865359</v>
      </c>
      <c r="L28" s="1306">
        <v>1045.074650965121</v>
      </c>
      <c r="M28" s="1306">
        <v>1066.6773017109131</v>
      </c>
      <c r="N28" s="1306">
        <v>1067.6008999999999</v>
      </c>
      <c r="O28" s="1306">
        <v>1066.0532000000001</v>
      </c>
      <c r="P28" s="1306">
        <v>1091.187844</v>
      </c>
      <c r="Q28" s="1306">
        <v>1087.6122439999999</v>
      </c>
      <c r="R28" s="1306">
        <v>1098.9980149999999</v>
      </c>
      <c r="S28" s="1306">
        <v>1102.6490000000001</v>
      </c>
      <c r="T28" s="1306">
        <v>1111.401693</v>
      </c>
      <c r="U28" s="1306">
        <v>1117.9462000000001</v>
      </c>
      <c r="V28" s="319">
        <v>1117.2404200000001</v>
      </c>
      <c r="W28" s="319">
        <v>1131.0029999999999</v>
      </c>
      <c r="X28" s="319">
        <v>1135.557</v>
      </c>
      <c r="Y28" s="319">
        <v>1144.4748</v>
      </c>
      <c r="Z28" s="319">
        <v>1163.5419589999999</v>
      </c>
      <c r="AA28" s="319">
        <v>1180.6464000000001</v>
      </c>
      <c r="AB28" s="319">
        <v>1204.7754600000001</v>
      </c>
      <c r="AC28" s="319">
        <v>1155.1831</v>
      </c>
      <c r="AD28" s="319">
        <v>1162.0074</v>
      </c>
      <c r="AE28" s="1306">
        <v>1168.735215556188</v>
      </c>
      <c r="AF28" s="3480"/>
    </row>
    <row r="29" spans="1:32" ht="18" customHeight="1">
      <c r="A29" s="35" t="s">
        <v>811</v>
      </c>
      <c r="B29" s="37">
        <v>44.6</v>
      </c>
      <c r="C29" s="37">
        <v>57.008001561999997</v>
      </c>
      <c r="D29" s="37">
        <v>57.221086785000004</v>
      </c>
      <c r="E29" s="37">
        <v>63.361000000000004</v>
      </c>
      <c r="F29" s="37">
        <v>65.168999999999997</v>
      </c>
      <c r="G29" s="37">
        <v>70.977000000000004</v>
      </c>
      <c r="H29" s="37">
        <v>71.73</v>
      </c>
      <c r="I29" s="37">
        <v>72.403000000000006</v>
      </c>
      <c r="J29" s="37">
        <v>72.665999999999997</v>
      </c>
      <c r="K29" s="37">
        <v>73.796000000000006</v>
      </c>
      <c r="L29" s="37">
        <v>75.403999999999996</v>
      </c>
      <c r="M29" s="37">
        <v>75.754000000000005</v>
      </c>
      <c r="N29" s="37">
        <v>70.819999999999993</v>
      </c>
      <c r="O29" s="37">
        <v>71.293000000000006</v>
      </c>
      <c r="P29" s="56">
        <v>72.878927000000004</v>
      </c>
      <c r="Q29" s="56">
        <v>76.824349999999995</v>
      </c>
      <c r="R29" s="56">
        <v>78.994889999999998</v>
      </c>
      <c r="S29" s="56">
        <v>79.106999999999999</v>
      </c>
      <c r="T29" s="56">
        <v>82.538825000000003</v>
      </c>
      <c r="U29" s="128">
        <v>82.253600000000006</v>
      </c>
      <c r="V29" s="56">
        <v>83.885999999999996</v>
      </c>
      <c r="W29" s="56">
        <v>85.414000000000001</v>
      </c>
      <c r="X29" s="56">
        <v>88.795000000000002</v>
      </c>
      <c r="Y29" s="56">
        <v>89.614999999999995</v>
      </c>
      <c r="Z29" s="56">
        <v>90.975999999999999</v>
      </c>
      <c r="AA29" s="56">
        <v>91.603000000000009</v>
      </c>
      <c r="AB29" s="56">
        <v>94.196399999999997</v>
      </c>
      <c r="AC29" s="56">
        <v>95.529699999999991</v>
      </c>
      <c r="AD29" s="56">
        <v>98.161000000000001</v>
      </c>
      <c r="AE29" s="128">
        <v>100.39620363160704</v>
      </c>
      <c r="AF29" s="2754"/>
    </row>
    <row r="30" spans="1:32" ht="18" customHeight="1">
      <c r="A30" s="35" t="s">
        <v>812</v>
      </c>
      <c r="B30" s="37">
        <v>65</v>
      </c>
      <c r="C30" s="37">
        <v>81.617999999999995</v>
      </c>
      <c r="D30" s="37">
        <v>80.424000000000007</v>
      </c>
      <c r="E30" s="37">
        <v>79.634</v>
      </c>
      <c r="F30" s="37">
        <v>77.488600000000005</v>
      </c>
      <c r="G30" s="37">
        <v>76.954000000000008</v>
      </c>
      <c r="H30" s="37">
        <v>76.655000000000001</v>
      </c>
      <c r="I30" s="37">
        <v>76.207999999999998</v>
      </c>
      <c r="J30" s="37">
        <v>75.701700000000002</v>
      </c>
      <c r="K30" s="37">
        <v>76.186199999999999</v>
      </c>
      <c r="L30" s="37">
        <v>77.337699999999998</v>
      </c>
      <c r="M30" s="37">
        <v>76.984099999999998</v>
      </c>
      <c r="N30" s="37">
        <v>75.6999</v>
      </c>
      <c r="O30" s="37">
        <v>75.8172</v>
      </c>
      <c r="P30" s="56">
        <v>82.792917000000003</v>
      </c>
      <c r="Q30" s="56">
        <v>82.546893999999995</v>
      </c>
      <c r="R30" s="56">
        <v>81.752125000000007</v>
      </c>
      <c r="S30" s="56">
        <v>81.311000000000007</v>
      </c>
      <c r="T30" s="56">
        <v>79.582300000000004</v>
      </c>
      <c r="U30" s="128">
        <v>78.593600000000009</v>
      </c>
      <c r="V30" s="56">
        <v>78.092800000000011</v>
      </c>
      <c r="W30" s="56">
        <v>77.956999999999994</v>
      </c>
      <c r="X30" s="56">
        <v>76.019000000000005</v>
      </c>
      <c r="Y30" s="56">
        <v>77.146000000000001</v>
      </c>
      <c r="Z30" s="56">
        <v>78.786000000000001</v>
      </c>
      <c r="AA30" s="56">
        <v>81.7714</v>
      </c>
      <c r="AB30" s="56">
        <v>81.445060000000012</v>
      </c>
      <c r="AC30" s="56">
        <v>79.730400000000003</v>
      </c>
      <c r="AD30" s="56">
        <v>80.101399999999998</v>
      </c>
      <c r="AE30" s="128">
        <v>79.498011924580979</v>
      </c>
      <c r="AF30" s="2754"/>
    </row>
    <row r="31" spans="1:32" ht="18" customHeight="1">
      <c r="A31" s="35" t="s">
        <v>813</v>
      </c>
      <c r="B31" s="37">
        <v>18.399999999999999</v>
      </c>
      <c r="C31" s="37">
        <v>22.55</v>
      </c>
      <c r="D31" s="37">
        <v>25.64</v>
      </c>
      <c r="E31" s="37">
        <v>27.72</v>
      </c>
      <c r="F31" s="37">
        <v>29.97</v>
      </c>
      <c r="G31" s="37">
        <v>32.51</v>
      </c>
      <c r="H31" s="37">
        <v>33.630000000000003</v>
      </c>
      <c r="I31" s="37">
        <v>35.840000000000003</v>
      </c>
      <c r="J31" s="37">
        <v>37.5</v>
      </c>
      <c r="K31" s="37">
        <v>39.886588000000003</v>
      </c>
      <c r="L31" s="37">
        <v>42.729892999999997</v>
      </c>
      <c r="M31" s="37">
        <v>41.915999999999997</v>
      </c>
      <c r="N31" s="37">
        <v>40.796999999999997</v>
      </c>
      <c r="O31" s="37">
        <v>43.295000000000002</v>
      </c>
      <c r="P31" s="56">
        <v>48.417000000000002</v>
      </c>
      <c r="Q31" s="56">
        <v>52.570999999999998</v>
      </c>
      <c r="R31" s="56">
        <v>55.604999999999997</v>
      </c>
      <c r="S31" s="56">
        <v>58.823</v>
      </c>
      <c r="T31" s="56">
        <v>60.751567999999999</v>
      </c>
      <c r="U31" s="128">
        <v>58.378999999999998</v>
      </c>
      <c r="V31" s="56">
        <v>52.821620000000003</v>
      </c>
      <c r="W31" s="56">
        <v>55.215000000000003</v>
      </c>
      <c r="X31" s="56">
        <v>56.18</v>
      </c>
      <c r="Y31" s="56">
        <v>56.293799999999997</v>
      </c>
      <c r="Z31" s="56">
        <v>58.822958999999997</v>
      </c>
      <c r="AA31" s="56">
        <v>61.542999999999999</v>
      </c>
      <c r="AB31" s="56">
        <v>63.982999999999997</v>
      </c>
      <c r="AC31" s="56">
        <v>67.522999999999996</v>
      </c>
      <c r="AD31" s="56">
        <v>70.444999999999993</v>
      </c>
      <c r="AE31" s="128">
        <v>71.840999999999994</v>
      </c>
      <c r="AF31" s="2754"/>
    </row>
    <row r="32" spans="1:32" ht="18" customHeight="1">
      <c r="A32" s="35" t="s">
        <v>814</v>
      </c>
      <c r="B32" s="37">
        <v>601.79999999999995</v>
      </c>
      <c r="C32" s="37">
        <v>713.48380521058959</v>
      </c>
      <c r="D32" s="37">
        <v>731.50579406113354</v>
      </c>
      <c r="E32" s="37">
        <v>740.80076111087533</v>
      </c>
      <c r="F32" s="37">
        <v>821.4</v>
      </c>
      <c r="G32" s="37">
        <v>830.5</v>
      </c>
      <c r="H32" s="37">
        <v>831.8</v>
      </c>
      <c r="I32" s="37">
        <v>833.40185534456998</v>
      </c>
      <c r="J32" s="37">
        <v>845.30978709909698</v>
      </c>
      <c r="K32" s="37">
        <v>866.65629588653599</v>
      </c>
      <c r="L32" s="37">
        <v>849.60305796512102</v>
      </c>
      <c r="M32" s="37">
        <v>872.02320171091299</v>
      </c>
      <c r="N32" s="37">
        <v>880.28399999999999</v>
      </c>
      <c r="O32" s="37">
        <v>875.64800000000002</v>
      </c>
      <c r="P32" s="56">
        <v>887.09900000000005</v>
      </c>
      <c r="Q32" s="56">
        <v>875.67</v>
      </c>
      <c r="R32" s="56">
        <v>882.64599999999996</v>
      </c>
      <c r="S32" s="56">
        <v>883.40800000000002</v>
      </c>
      <c r="T32" s="56">
        <v>888.529</v>
      </c>
      <c r="U32" s="128">
        <v>898.72</v>
      </c>
      <c r="V32" s="56">
        <v>902.44</v>
      </c>
      <c r="W32" s="56">
        <v>912.41699999999992</v>
      </c>
      <c r="X32" s="56">
        <v>914.56299999999999</v>
      </c>
      <c r="Y32" s="56">
        <v>921.42</v>
      </c>
      <c r="Z32" s="56">
        <v>934.95699999999999</v>
      </c>
      <c r="AA32" s="56">
        <v>945.72900000000004</v>
      </c>
      <c r="AB32" s="56">
        <v>965.15100000000007</v>
      </c>
      <c r="AC32" s="56">
        <v>912.4</v>
      </c>
      <c r="AD32" s="56">
        <v>913.3</v>
      </c>
      <c r="AE32" s="128">
        <v>917</v>
      </c>
      <c r="AF32" s="2754"/>
    </row>
    <row r="33" spans="1:32" ht="18" customHeight="1">
      <c r="A33" s="35" t="s">
        <v>815</v>
      </c>
      <c r="B33" s="37">
        <v>300.33984489053626</v>
      </c>
      <c r="C33" s="37">
        <v>400.01024100000001</v>
      </c>
      <c r="D33" s="37">
        <v>398.477217</v>
      </c>
      <c r="E33" s="37">
        <v>391.18896690700007</v>
      </c>
      <c r="F33" s="37">
        <v>422.33481235399995</v>
      </c>
      <c r="G33" s="37">
        <v>431.27015699999998</v>
      </c>
      <c r="H33" s="37">
        <v>427.08313399999997</v>
      </c>
      <c r="I33" s="37">
        <v>451.53022800000002</v>
      </c>
      <c r="J33" s="37">
        <v>469.86822900000004</v>
      </c>
      <c r="K33" s="37">
        <v>496.897899</v>
      </c>
      <c r="L33" s="140">
        <v>511.25580000000002</v>
      </c>
      <c r="M33" s="140">
        <v>515.26564399999995</v>
      </c>
      <c r="N33" s="140">
        <v>515.77865581180004</v>
      </c>
      <c r="O33" s="140">
        <v>541.4</v>
      </c>
      <c r="P33" s="56">
        <v>571.13347899999997</v>
      </c>
      <c r="Q33" s="56">
        <v>579.99341300000003</v>
      </c>
      <c r="R33" s="56">
        <v>623.73411699999997</v>
      </c>
      <c r="S33" s="56">
        <v>650.51040399999999</v>
      </c>
      <c r="T33" s="56">
        <v>654.32771100000002</v>
      </c>
      <c r="U33" s="128">
        <v>584.18019699999991</v>
      </c>
      <c r="V33" s="56">
        <v>627.87261000000001</v>
      </c>
      <c r="W33" s="56">
        <v>628.08257000000003</v>
      </c>
      <c r="X33" s="56">
        <v>618.17960500000004</v>
      </c>
      <c r="Y33" s="56">
        <v>634.95385699999997</v>
      </c>
      <c r="Z33" s="56">
        <v>645.01382699999999</v>
      </c>
      <c r="AA33" s="56">
        <v>660.05913999999996</v>
      </c>
      <c r="AB33" s="56">
        <v>676.96577600000001</v>
      </c>
      <c r="AC33" s="56">
        <v>692.55562899999995</v>
      </c>
      <c r="AD33" s="56">
        <v>695.01609999999994</v>
      </c>
      <c r="AE33" s="128">
        <v>701.58463500000016</v>
      </c>
      <c r="AF33" s="2754"/>
    </row>
    <row r="34" spans="1:32" s="4039" customFormat="1" ht="18" customHeight="1">
      <c r="A34" s="4034" t="s">
        <v>811</v>
      </c>
      <c r="B34" s="4035">
        <v>61.899000000000001</v>
      </c>
      <c r="C34" s="4035">
        <v>82.218999999999994</v>
      </c>
      <c r="D34" s="4035">
        <v>72.8</v>
      </c>
      <c r="E34" s="4035">
        <v>65.599999999999994</v>
      </c>
      <c r="F34" s="4035">
        <v>70.7</v>
      </c>
      <c r="G34" s="4035">
        <v>70.5</v>
      </c>
      <c r="H34" s="4035">
        <v>70</v>
      </c>
      <c r="I34" s="4035">
        <v>73.900000000000006</v>
      </c>
      <c r="J34" s="4035">
        <v>74.2</v>
      </c>
      <c r="K34" s="4035">
        <v>76.8</v>
      </c>
      <c r="L34" s="4036">
        <v>82.7</v>
      </c>
      <c r="M34" s="4036">
        <v>81</v>
      </c>
      <c r="N34" s="4036">
        <v>81.099999999999994</v>
      </c>
      <c r="O34" s="4036">
        <v>85.1</v>
      </c>
      <c r="P34" s="4036">
        <v>91.9</v>
      </c>
      <c r="Q34" s="4036">
        <v>95.421000000000006</v>
      </c>
      <c r="R34" s="4036">
        <v>107.008</v>
      </c>
      <c r="S34" s="4036">
        <v>114.61499999999999</v>
      </c>
      <c r="T34" s="4036">
        <v>115.652</v>
      </c>
      <c r="U34" s="4037">
        <v>95.834000000000003</v>
      </c>
      <c r="V34" s="4036">
        <v>107.31699999999999</v>
      </c>
      <c r="W34" s="4036">
        <v>113.31399999999999</v>
      </c>
      <c r="X34" s="4036">
        <v>110.066</v>
      </c>
      <c r="Y34" s="4036">
        <v>112.61199999999999</v>
      </c>
      <c r="Z34" s="4036">
        <v>115</v>
      </c>
      <c r="AA34" s="4036">
        <v>121</v>
      </c>
      <c r="AB34" s="4036">
        <v>128.9</v>
      </c>
      <c r="AC34" s="4036">
        <v>131.19999999999999</v>
      </c>
      <c r="AD34" s="4036">
        <v>130</v>
      </c>
      <c r="AE34" s="4037">
        <v>132.80000000000001</v>
      </c>
      <c r="AF34" s="4038"/>
    </row>
    <row r="35" spans="1:32" ht="18" customHeight="1">
      <c r="A35" s="35" t="s">
        <v>816</v>
      </c>
      <c r="B35" s="37">
        <v>54.800000000000004</v>
      </c>
      <c r="C35" s="37">
        <v>55.973299999999995</v>
      </c>
      <c r="D35" s="37">
        <v>57.239500000000007</v>
      </c>
      <c r="E35" s="37">
        <v>57.574239999999996</v>
      </c>
      <c r="F35" s="37">
        <v>61.771999999999998</v>
      </c>
      <c r="G35" s="37">
        <v>63.981999999999999</v>
      </c>
      <c r="H35" s="37">
        <v>61.291499999999999</v>
      </c>
      <c r="I35" s="37">
        <v>62.153199999999998</v>
      </c>
      <c r="J35" s="37">
        <v>64.267300000000006</v>
      </c>
      <c r="K35" s="37">
        <v>62.692</v>
      </c>
      <c r="L35" s="56">
        <v>66.465999999999994</v>
      </c>
      <c r="M35" s="56">
        <v>64.818200000000004</v>
      </c>
      <c r="N35" s="56">
        <v>64.1661</v>
      </c>
      <c r="O35" s="56">
        <v>58.154000000000003</v>
      </c>
      <c r="P35" s="56">
        <v>63.667299999999997</v>
      </c>
      <c r="Q35" s="56">
        <v>64.095600000000005</v>
      </c>
      <c r="R35" s="56">
        <v>63.975200000000001</v>
      </c>
      <c r="S35" s="56">
        <v>64.715999999999994</v>
      </c>
      <c r="T35" s="56">
        <v>64.0565</v>
      </c>
      <c r="U35" s="128">
        <v>55.497399999999999</v>
      </c>
      <c r="V35" s="56">
        <v>62.278100000000002</v>
      </c>
      <c r="W35" s="56">
        <v>55.027000000000001</v>
      </c>
      <c r="X35" s="56">
        <v>58.487900000000003</v>
      </c>
      <c r="Y35" s="56">
        <v>60.07</v>
      </c>
      <c r="Z35" s="56">
        <v>59.093000000000004</v>
      </c>
      <c r="AA35" s="56">
        <v>55.314900000000002</v>
      </c>
      <c r="AB35" s="56">
        <v>54.347000000000001</v>
      </c>
      <c r="AC35" s="56">
        <v>55.518000000000001</v>
      </c>
      <c r="AD35" s="56">
        <v>46.901000000000003</v>
      </c>
      <c r="AE35" s="128">
        <v>50.945</v>
      </c>
      <c r="AF35" s="2754"/>
    </row>
    <row r="36" spans="1:32" ht="18" customHeight="1">
      <c r="A36" s="35" t="s">
        <v>817</v>
      </c>
      <c r="B36" s="37">
        <v>169.90134489053619</v>
      </c>
      <c r="C36" s="37">
        <v>245.71</v>
      </c>
      <c r="D36" s="37">
        <v>252.33</v>
      </c>
      <c r="E36" s="37">
        <v>251.47659999999999</v>
      </c>
      <c r="F36" s="37">
        <v>272.54089999999997</v>
      </c>
      <c r="G36" s="37">
        <v>279.66579999999999</v>
      </c>
      <c r="H36" s="37">
        <v>280.74709999999999</v>
      </c>
      <c r="I36" s="37">
        <v>301.76100000000002</v>
      </c>
      <c r="J36" s="37">
        <v>315.89420000000001</v>
      </c>
      <c r="K36" s="37">
        <v>341.7439</v>
      </c>
      <c r="L36" s="56">
        <v>346.29349999999999</v>
      </c>
      <c r="M36" s="56">
        <v>352.9504</v>
      </c>
      <c r="N36" s="56">
        <v>354.52670000000001</v>
      </c>
      <c r="O36" s="56">
        <v>381.85670000000005</v>
      </c>
      <c r="P36" s="56">
        <v>398.37509999999997</v>
      </c>
      <c r="Q36" s="56">
        <v>402.68899999999996</v>
      </c>
      <c r="R36" s="56">
        <v>439.05569999999994</v>
      </c>
      <c r="S36" s="56">
        <v>454.10599999999999</v>
      </c>
      <c r="T36" s="56">
        <v>457.58850000000001</v>
      </c>
      <c r="U36" s="128">
        <v>415.60489999999999</v>
      </c>
      <c r="V36" s="56">
        <v>440.59050000000002</v>
      </c>
      <c r="W36" s="56">
        <v>442.6354</v>
      </c>
      <c r="X36" s="56">
        <v>431.9991</v>
      </c>
      <c r="Y36" s="56">
        <v>442.6814</v>
      </c>
      <c r="Z36" s="56">
        <v>451.93939999999998</v>
      </c>
      <c r="AA36" s="56">
        <v>464.57299999999998</v>
      </c>
      <c r="AB36" s="56">
        <v>473.43799999999999</v>
      </c>
      <c r="AC36" s="56">
        <v>485.98169999999999</v>
      </c>
      <c r="AD36" s="56">
        <v>499.24439999999998</v>
      </c>
      <c r="AE36" s="128">
        <v>498.6035</v>
      </c>
      <c r="AF36" s="2754"/>
    </row>
    <row r="37" spans="1:32" ht="18" customHeight="1">
      <c r="A37" s="35" t="s">
        <v>818</v>
      </c>
      <c r="B37" s="37">
        <v>13.3</v>
      </c>
      <c r="C37" s="37">
        <v>15.679162999999999</v>
      </c>
      <c r="D37" s="37">
        <v>15.671768</v>
      </c>
      <c r="E37" s="37">
        <v>16.078887906999999</v>
      </c>
      <c r="F37" s="37">
        <v>16.818624354000001</v>
      </c>
      <c r="G37" s="37">
        <v>16.600000000000001</v>
      </c>
      <c r="H37" s="37">
        <v>14.5</v>
      </c>
      <c r="I37" s="37">
        <v>13.151</v>
      </c>
      <c r="J37" s="37">
        <v>14.849</v>
      </c>
      <c r="K37" s="37">
        <v>14.965999999999999</v>
      </c>
      <c r="L37" s="56">
        <v>15.032999999999999</v>
      </c>
      <c r="M37" s="56">
        <v>15.760999999999999</v>
      </c>
      <c r="N37" s="56">
        <v>15.2047088118</v>
      </c>
      <c r="O37" s="56">
        <v>15.407</v>
      </c>
      <c r="P37" s="56">
        <v>16.236000000000001</v>
      </c>
      <c r="Q37" s="56">
        <v>16.741</v>
      </c>
      <c r="R37" s="56">
        <v>15.843999999999999</v>
      </c>
      <c r="S37" s="56">
        <v>15.824</v>
      </c>
      <c r="T37" s="56">
        <v>15.67</v>
      </c>
      <c r="U37" s="128">
        <v>15.9499</v>
      </c>
      <c r="V37" s="56">
        <v>16.259</v>
      </c>
      <c r="W37" s="56">
        <v>15.622999999999999</v>
      </c>
      <c r="X37" s="56">
        <v>16.207000000000001</v>
      </c>
      <c r="Y37" s="56">
        <v>18.18</v>
      </c>
      <c r="Z37" s="56">
        <v>17.541</v>
      </c>
      <c r="AA37" s="56">
        <v>17.713999999999999</v>
      </c>
      <c r="AB37" s="56">
        <v>18.760999999999999</v>
      </c>
      <c r="AC37" s="56">
        <v>18.239000000000001</v>
      </c>
      <c r="AD37" s="56">
        <v>17.234000000000002</v>
      </c>
      <c r="AE37" s="128">
        <v>17.649000000000001</v>
      </c>
      <c r="AF37" s="2754"/>
    </row>
    <row r="38" spans="1:32" ht="18" customHeight="1">
      <c r="A38" s="350" t="s">
        <v>813</v>
      </c>
      <c r="B38" s="351">
        <v>0.4395</v>
      </c>
      <c r="C38" s="351">
        <v>0.42877799999999999</v>
      </c>
      <c r="D38" s="351">
        <v>0.43594900000000003</v>
      </c>
      <c r="E38" s="351">
        <v>0.45923900000000001</v>
      </c>
      <c r="F38" s="351">
        <v>0.50328799999999996</v>
      </c>
      <c r="G38" s="351">
        <v>0.52235699999999996</v>
      </c>
      <c r="H38" s="351">
        <v>0.54453399999999996</v>
      </c>
      <c r="I38" s="351">
        <v>0.56502799999999997</v>
      </c>
      <c r="J38" s="351">
        <v>0.65772900000000001</v>
      </c>
      <c r="K38" s="351">
        <v>0.69599900000000003</v>
      </c>
      <c r="L38" s="351">
        <v>0.76329999999999998</v>
      </c>
      <c r="M38" s="351">
        <v>0.73604400000000003</v>
      </c>
      <c r="N38" s="351">
        <v>0.78114700000000004</v>
      </c>
      <c r="O38" s="351">
        <v>0.83415099999999998</v>
      </c>
      <c r="P38" s="351">
        <v>0.95507900000000001</v>
      </c>
      <c r="Q38" s="351">
        <v>1.0468129999999998</v>
      </c>
      <c r="R38" s="351">
        <v>1.1718170000000001</v>
      </c>
      <c r="S38" s="351">
        <v>1.249404</v>
      </c>
      <c r="T38" s="351">
        <v>1.360711</v>
      </c>
      <c r="U38" s="2036">
        <v>1.2939970000000001</v>
      </c>
      <c r="V38" s="351">
        <v>1.42801</v>
      </c>
      <c r="W38" s="351">
        <v>1.48017</v>
      </c>
      <c r="X38" s="351">
        <v>1.4206050000000001</v>
      </c>
      <c r="Y38" s="351">
        <v>1.4104570000000001</v>
      </c>
      <c r="Z38" s="351">
        <v>1.4404269999999999</v>
      </c>
      <c r="AA38" s="351">
        <v>1.4572400000000001</v>
      </c>
      <c r="AB38" s="351">
        <v>1.519776</v>
      </c>
      <c r="AC38" s="351">
        <v>1.6169290000000001</v>
      </c>
      <c r="AD38" s="351">
        <v>1.6367</v>
      </c>
      <c r="AE38" s="2036">
        <v>1.587135</v>
      </c>
      <c r="AF38" s="3506"/>
    </row>
    <row r="39" spans="1:32" ht="24" customHeight="1">
      <c r="A39" s="144"/>
      <c r="B39" s="341"/>
      <c r="C39" s="352"/>
      <c r="D39" s="353"/>
      <c r="E39" s="353"/>
      <c r="F39" s="353"/>
      <c r="G39" s="353"/>
      <c r="H39" s="353"/>
      <c r="I39" s="353"/>
      <c r="J39" s="353"/>
      <c r="K39" s="353"/>
      <c r="L39" s="353"/>
      <c r="M39" s="354"/>
      <c r="N39" s="354"/>
      <c r="O39" s="354"/>
      <c r="P39" s="58"/>
      <c r="Q39" s="58"/>
      <c r="R39" s="1537"/>
      <c r="S39" s="1688"/>
      <c r="T39" s="220"/>
      <c r="U39" s="220"/>
      <c r="V39" s="220"/>
      <c r="W39" s="220"/>
      <c r="X39" s="220"/>
      <c r="Y39" s="220"/>
      <c r="Z39" s="220"/>
      <c r="AA39" s="220"/>
      <c r="AB39" s="220"/>
      <c r="AC39" s="220"/>
      <c r="AD39" s="220"/>
      <c r="AE39" s="220"/>
      <c r="AF39" s="58"/>
    </row>
    <row r="40" spans="1:32" ht="13.15" customHeight="1">
      <c r="A40" s="233" t="s">
        <v>503</v>
      </c>
      <c r="B40" s="72"/>
      <c r="C40" s="55" t="s">
        <v>88</v>
      </c>
      <c r="D40" s="55" t="s">
        <v>88</v>
      </c>
      <c r="E40" s="55" t="s">
        <v>88</v>
      </c>
      <c r="F40" s="55" t="s">
        <v>88</v>
      </c>
      <c r="G40" s="139" t="s">
        <v>88</v>
      </c>
      <c r="H40" s="139"/>
      <c r="I40" s="55"/>
      <c r="J40" s="139"/>
      <c r="K40" s="139"/>
      <c r="L40" s="55"/>
      <c r="M40" s="355"/>
      <c r="N40" s="356"/>
      <c r="O40" s="355"/>
      <c r="P40" s="1304"/>
      <c r="Q40" s="1311"/>
      <c r="R40" s="1311"/>
      <c r="S40" s="1311"/>
      <c r="T40" s="1311"/>
      <c r="U40" s="1311"/>
      <c r="V40" s="1304"/>
      <c r="W40" s="1311"/>
      <c r="X40" s="1311"/>
      <c r="Y40" s="1304"/>
      <c r="Z40" s="1311"/>
      <c r="AA40" s="1304"/>
      <c r="AB40" s="1304"/>
      <c r="AC40" s="1304"/>
      <c r="AD40" s="1304"/>
      <c r="AE40" s="1304"/>
      <c r="AF40" s="2779"/>
    </row>
    <row r="41" spans="1:32" s="373" customFormat="1" ht="15.4" customHeight="1">
      <c r="A41" s="2545" t="s">
        <v>1603</v>
      </c>
      <c r="B41" s="357">
        <v>2110.9615630000003</v>
      </c>
      <c r="C41" s="357">
        <v>2218.7950000000001</v>
      </c>
      <c r="D41" s="357">
        <v>2261.4639999999999</v>
      </c>
      <c r="E41" s="357">
        <v>2239.373</v>
      </c>
      <c r="F41" s="357">
        <v>2292.9369999999999</v>
      </c>
      <c r="G41" s="357">
        <v>2328.3429999999998</v>
      </c>
      <c r="H41" s="357">
        <v>2347.105</v>
      </c>
      <c r="I41" s="357">
        <v>2389.1689999999999</v>
      </c>
      <c r="J41" s="357">
        <v>2437.2849999999999</v>
      </c>
      <c r="K41" s="357">
        <v>2483.2829999999999</v>
      </c>
      <c r="L41" s="357">
        <v>2555.6089999999999</v>
      </c>
      <c r="M41" s="357">
        <v>2598.5810000000001</v>
      </c>
      <c r="N41" s="357">
        <v>2593.4360000000001</v>
      </c>
      <c r="O41" s="357">
        <v>2575.279</v>
      </c>
      <c r="P41" s="357">
        <v>2605.5410000000002</v>
      </c>
      <c r="Q41" s="357">
        <v>2624.6060000000002</v>
      </c>
      <c r="R41" s="357">
        <v>2724.7719999999999</v>
      </c>
      <c r="S41" s="357">
        <v>2805.8739999999998</v>
      </c>
      <c r="T41" s="357">
        <v>2832.8069999999998</v>
      </c>
      <c r="U41" s="357">
        <v>2671.5120000000002</v>
      </c>
      <c r="V41" s="357">
        <v>2783.1779999999999</v>
      </c>
      <c r="W41" s="357">
        <v>2892.4229999999998</v>
      </c>
      <c r="X41" s="357">
        <v>2904.5279999999998</v>
      </c>
      <c r="Y41" s="357">
        <v>2917.2379999999998</v>
      </c>
      <c r="Z41" s="357">
        <v>2981.6950000000002</v>
      </c>
      <c r="AA41" s="357">
        <v>3026.18</v>
      </c>
      <c r="AB41" s="357">
        <v>3093.6640000000002</v>
      </c>
      <c r="AC41" s="357">
        <v>3174.16</v>
      </c>
      <c r="AD41" s="3531">
        <v>3214.4079999999999</v>
      </c>
      <c r="AE41" s="3531">
        <v>3232.2629999999999</v>
      </c>
      <c r="AF41" s="2763">
        <v>3071.27</v>
      </c>
    </row>
    <row r="42" spans="1:32" ht="15.75" customHeight="1">
      <c r="A42" s="358" t="s">
        <v>504</v>
      </c>
      <c r="B42" s="359"/>
      <c r="C42" s="315"/>
      <c r="D42" s="315"/>
      <c r="E42" s="315"/>
      <c r="F42" s="315"/>
      <c r="G42" s="316"/>
      <c r="H42" s="316"/>
      <c r="I42" s="315"/>
      <c r="J42" s="316"/>
      <c r="K42" s="316"/>
      <c r="L42" s="315"/>
      <c r="M42" s="129"/>
      <c r="N42" s="130"/>
      <c r="O42" s="129"/>
      <c r="P42" s="1305"/>
      <c r="Q42" s="1442"/>
      <c r="R42" s="1442"/>
      <c r="S42" s="1442"/>
      <c r="T42" s="1442"/>
      <c r="U42" s="1442"/>
      <c r="V42" s="1305"/>
      <c r="W42" s="1442"/>
      <c r="X42" s="1442"/>
      <c r="Y42" s="1305"/>
      <c r="Z42" s="1442"/>
      <c r="AA42" s="1305"/>
      <c r="AB42" s="1305"/>
      <c r="AC42" s="1305"/>
      <c r="AD42" s="1305"/>
      <c r="AE42" s="1305"/>
      <c r="AF42" s="2780"/>
    </row>
    <row r="43" spans="1:32" ht="13.15" customHeight="1">
      <c r="A43" s="2545" t="s">
        <v>1602</v>
      </c>
      <c r="B43" s="360"/>
      <c r="C43" s="132">
        <v>1959.5821979999998</v>
      </c>
      <c r="D43" s="132">
        <v>1997.146074</v>
      </c>
      <c r="E43" s="132">
        <v>1976.1865199999997</v>
      </c>
      <c r="F43" s="132">
        <v>2017.561224</v>
      </c>
      <c r="G43" s="132">
        <v>2054.0362919999998</v>
      </c>
      <c r="H43" s="132">
        <v>2074.4514419999996</v>
      </c>
      <c r="I43" s="132">
        <v>2116.6427520000002</v>
      </c>
      <c r="J43" s="132">
        <v>2162.64489</v>
      </c>
      <c r="K43" s="132">
        <v>2199.3921599999999</v>
      </c>
      <c r="L43" s="132">
        <v>2270.7090840000001</v>
      </c>
      <c r="M43" s="132">
        <v>2316.4390199999998</v>
      </c>
      <c r="N43" s="132">
        <v>2317.8000299999999</v>
      </c>
      <c r="O43" s="132">
        <v>2303.3733240000001</v>
      </c>
      <c r="P43" s="132">
        <v>2340.9371999999998</v>
      </c>
      <c r="Q43" s="132">
        <v>2356.9971179999998</v>
      </c>
      <c r="R43" s="132">
        <v>2448.4569900000001</v>
      </c>
      <c r="S43" s="132">
        <v>2535.289428</v>
      </c>
      <c r="T43" s="132">
        <v>2561.965224</v>
      </c>
      <c r="U43" s="132">
        <v>2402.727054</v>
      </c>
      <c r="V43" s="132">
        <v>2507.5248240000001</v>
      </c>
      <c r="W43" s="132">
        <v>2604.4287359999998</v>
      </c>
      <c r="X43" s="132">
        <v>2618.3110379999998</v>
      </c>
      <c r="Y43" s="132">
        <v>2630.2879259999995</v>
      </c>
      <c r="Z43" s="132">
        <v>2689.627962</v>
      </c>
      <c r="AA43" s="132">
        <v>2722.02</v>
      </c>
      <c r="AB43" s="132">
        <v>2783.2654499999999</v>
      </c>
      <c r="AC43" s="132">
        <v>2858.6654039999999</v>
      </c>
      <c r="AD43" s="3532">
        <v>2895.6848759999998</v>
      </c>
      <c r="AE43" s="3532">
        <v>2908.4783699999998</v>
      </c>
      <c r="AF43" s="3477">
        <v>2756.3174519999998</v>
      </c>
    </row>
    <row r="44" spans="1:32" ht="18" customHeight="1">
      <c r="A44" s="361" t="s">
        <v>505</v>
      </c>
      <c r="B44" s="362"/>
      <c r="C44" s="56">
        <v>549.23484780000001</v>
      </c>
      <c r="D44" s="56">
        <v>531.83661480000001</v>
      </c>
      <c r="E44" s="56">
        <v>496.36693080000009</v>
      </c>
      <c r="F44" s="56">
        <v>507.14693280000006</v>
      </c>
      <c r="G44" s="56">
        <v>507.28602960000006</v>
      </c>
      <c r="H44" s="56">
        <v>496.15828560000006</v>
      </c>
      <c r="I44" s="56">
        <v>511.2502884000001</v>
      </c>
      <c r="J44" s="56">
        <v>516.25777320000009</v>
      </c>
      <c r="K44" s="56">
        <v>519.94383840000012</v>
      </c>
      <c r="L44" s="56">
        <v>552.2142960000001</v>
      </c>
      <c r="M44" s="56">
        <v>556.31765159999998</v>
      </c>
      <c r="N44" s="56">
        <v>546.5113272000001</v>
      </c>
      <c r="O44" s="56">
        <v>549.98874720000003</v>
      </c>
      <c r="P44" s="56">
        <v>572.17468680000002</v>
      </c>
      <c r="Q44" s="56">
        <v>579.75546240000006</v>
      </c>
      <c r="R44" s="56">
        <v>615.43379160000006</v>
      </c>
      <c r="S44" s="56">
        <v>643.11405480000008</v>
      </c>
      <c r="T44" s="56">
        <v>634.49005320000015</v>
      </c>
      <c r="U44" s="56">
        <v>537.19184159999998</v>
      </c>
      <c r="V44" s="56">
        <v>624.05779320000011</v>
      </c>
      <c r="W44" s="56">
        <v>657.1628316</v>
      </c>
      <c r="X44" s="56">
        <v>657.99741240000003</v>
      </c>
      <c r="Y44" s="56">
        <v>655.14592800000014</v>
      </c>
      <c r="Z44" s="56">
        <v>684.63444960000004</v>
      </c>
      <c r="AA44" s="56">
        <v>695.48400000000004</v>
      </c>
      <c r="AB44" s="56">
        <v>726.43303800000012</v>
      </c>
      <c r="AC44" s="56">
        <v>754.94788200000005</v>
      </c>
      <c r="AD44" s="128">
        <v>759.95536680000009</v>
      </c>
      <c r="AE44" s="128">
        <v>732.76194240000007</v>
      </c>
      <c r="AF44" s="2754">
        <v>661.54438080000011</v>
      </c>
    </row>
    <row r="45" spans="1:32" ht="13.15" customHeight="1">
      <c r="A45" s="35" t="s">
        <v>88</v>
      </c>
      <c r="B45" s="315"/>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533"/>
      <c r="AE45" s="3533"/>
      <c r="AF45" s="3478"/>
    </row>
    <row r="46" spans="1:32" ht="13.15" customHeight="1">
      <c r="A46" s="36" t="s">
        <v>361</v>
      </c>
      <c r="B46" s="363"/>
      <c r="C46" s="132">
        <v>34.492400100000005</v>
      </c>
      <c r="D46" s="132">
        <v>33.819062699999996</v>
      </c>
      <c r="E46" s="132">
        <v>34.229521800000001</v>
      </c>
      <c r="F46" s="132">
        <v>33.8559579</v>
      </c>
      <c r="G46" s="132">
        <v>37.028945100000001</v>
      </c>
      <c r="H46" s="132">
        <v>43.125876900000002</v>
      </c>
      <c r="I46" s="132">
        <v>41.926782899999999</v>
      </c>
      <c r="J46" s="132">
        <v>42.470987100000002</v>
      </c>
      <c r="K46" s="132">
        <v>42.3049587</v>
      </c>
      <c r="L46" s="132">
        <v>41.9360067</v>
      </c>
      <c r="M46" s="132">
        <v>41.387190599999997</v>
      </c>
      <c r="N46" s="132">
        <v>42.798431999999998</v>
      </c>
      <c r="O46" s="132">
        <v>41.585502300000002</v>
      </c>
      <c r="P46" s="132">
        <v>46.128223799999994</v>
      </c>
      <c r="Q46" s="132">
        <v>45.122829600000003</v>
      </c>
      <c r="R46" s="132">
        <v>38.3387247</v>
      </c>
      <c r="S46" s="132">
        <v>41.926782899999999</v>
      </c>
      <c r="T46" s="132">
        <v>43.171995899999999</v>
      </c>
      <c r="U46" s="132">
        <v>48.231250199999998</v>
      </c>
      <c r="V46" s="132">
        <v>49.799296200000001</v>
      </c>
      <c r="W46" s="132">
        <v>40.169649</v>
      </c>
      <c r="X46" s="132">
        <v>48.3234882</v>
      </c>
      <c r="Y46" s="132">
        <v>45.786943199999996</v>
      </c>
      <c r="Z46" s="132">
        <v>44.311135199999995</v>
      </c>
      <c r="AA46" s="132">
        <v>46.119</v>
      </c>
      <c r="AB46" s="132">
        <v>51.662503799999996</v>
      </c>
      <c r="AC46" s="132">
        <v>58.280580300000004</v>
      </c>
      <c r="AD46" s="3532">
        <v>56.274403799999995</v>
      </c>
      <c r="AE46" s="3532">
        <v>52.755524100000002</v>
      </c>
      <c r="AF46" s="3477"/>
    </row>
    <row r="47" spans="1:32" s="111" customFormat="1" ht="18" customHeight="1">
      <c r="A47" s="485" t="s">
        <v>508</v>
      </c>
      <c r="B47" s="2386"/>
      <c r="C47" s="2387">
        <v>477.95601679999999</v>
      </c>
      <c r="D47" s="2387">
        <v>463.42398639999999</v>
      </c>
      <c r="E47" s="2387">
        <v>428.75647319999996</v>
      </c>
      <c r="F47" s="2387">
        <v>441.194906</v>
      </c>
      <c r="G47" s="2387">
        <v>439.28603759999999</v>
      </c>
      <c r="H47" s="2387">
        <v>427.52494520000005</v>
      </c>
      <c r="I47" s="2387">
        <v>444.33530239999999</v>
      </c>
      <c r="J47" s="2387">
        <v>449.01510880000001</v>
      </c>
      <c r="K47" s="2387">
        <v>453.75649159999995</v>
      </c>
      <c r="L47" s="2387">
        <v>486.39198359999995</v>
      </c>
      <c r="M47" s="2387">
        <v>493.16538760000003</v>
      </c>
      <c r="N47" s="2387">
        <v>481.15798960000001</v>
      </c>
      <c r="O47" s="2387">
        <v>486.0841016</v>
      </c>
      <c r="P47" s="2387">
        <v>503.81810479999996</v>
      </c>
      <c r="Q47" s="2387">
        <v>512.37722439999993</v>
      </c>
      <c r="R47" s="2387">
        <v>556.46592680000003</v>
      </c>
      <c r="S47" s="2387">
        <v>579.98811159999991</v>
      </c>
      <c r="T47" s="2387">
        <v>567.85756079999999</v>
      </c>
      <c r="U47" s="2387">
        <v>458.18999239999994</v>
      </c>
      <c r="V47" s="2387">
        <v>545.69005679999998</v>
      </c>
      <c r="W47" s="2387">
        <v>591.13343999999995</v>
      </c>
      <c r="X47" s="2387">
        <v>580.5422992</v>
      </c>
      <c r="Y47" s="2387">
        <v>580.17284080000002</v>
      </c>
      <c r="Z47" s="2387">
        <v>609.17532519999997</v>
      </c>
      <c r="AA47" s="2387">
        <v>615.76400000000001</v>
      </c>
      <c r="AB47" s="2387">
        <v>639.84037239999998</v>
      </c>
      <c r="AC47" s="2387">
        <v>662.06945279999991</v>
      </c>
      <c r="AD47" s="3534">
        <v>666.9955647999999</v>
      </c>
      <c r="AE47" s="3534">
        <v>643.96599119999996</v>
      </c>
      <c r="AF47" s="3479">
        <v>576.53983319999998</v>
      </c>
    </row>
    <row r="48" spans="1:32" ht="18" customHeight="1">
      <c r="A48" s="338" t="s">
        <v>509</v>
      </c>
      <c r="B48" s="362"/>
      <c r="C48" s="319">
        <v>155.49672429999998</v>
      </c>
      <c r="D48" s="319">
        <v>165.97642159999998</v>
      </c>
      <c r="E48" s="319">
        <v>165.82653319999997</v>
      </c>
      <c r="F48" s="319">
        <v>174.42013479999997</v>
      </c>
      <c r="G48" s="319">
        <v>168.6993942</v>
      </c>
      <c r="H48" s="319">
        <v>159.90594139999999</v>
      </c>
      <c r="I48" s="319">
        <v>156.64586869999999</v>
      </c>
      <c r="J48" s="319">
        <v>151.58713519999998</v>
      </c>
      <c r="K48" s="319">
        <v>150.40051869999999</v>
      </c>
      <c r="L48" s="319">
        <v>147.29033439999998</v>
      </c>
      <c r="M48" s="319">
        <v>138.19710479999998</v>
      </c>
      <c r="N48" s="319">
        <v>132.28900369999999</v>
      </c>
      <c r="O48" s="319">
        <v>126.21852349999999</v>
      </c>
      <c r="P48" s="319">
        <v>122.43384139999999</v>
      </c>
      <c r="Q48" s="319">
        <v>117.40008929999999</v>
      </c>
      <c r="R48" s="319">
        <v>117.33763579999999</v>
      </c>
      <c r="S48" s="319">
        <v>116.45079609999999</v>
      </c>
      <c r="T48" s="319">
        <v>115.8137704</v>
      </c>
      <c r="U48" s="319">
        <v>112.09154179999999</v>
      </c>
      <c r="V48" s="319">
        <v>120.67265269999999</v>
      </c>
      <c r="W48" s="319">
        <v>124.85703719999998</v>
      </c>
      <c r="X48" s="319">
        <v>123.30819039999999</v>
      </c>
      <c r="Y48" s="319">
        <v>120.26045959999999</v>
      </c>
      <c r="Z48" s="319">
        <v>125.06937909999998</v>
      </c>
      <c r="AA48" s="319">
        <v>124.907</v>
      </c>
      <c r="AB48" s="319">
        <v>127.26774229999999</v>
      </c>
      <c r="AC48" s="319">
        <v>127.3426865</v>
      </c>
      <c r="AD48" s="1306">
        <v>129.4785962</v>
      </c>
      <c r="AE48" s="1306">
        <v>133.96275749999998</v>
      </c>
      <c r="AF48" s="3480">
        <v>137.70996749999998</v>
      </c>
    </row>
    <row r="49" spans="1:32" ht="18" customHeight="1">
      <c r="A49" s="361" t="s">
        <v>510</v>
      </c>
      <c r="B49" s="362"/>
      <c r="C49" s="319">
        <v>304.50787640000004</v>
      </c>
      <c r="D49" s="319">
        <v>305.71282560000003</v>
      </c>
      <c r="E49" s="319">
        <v>299.08560500000004</v>
      </c>
      <c r="F49" s="319">
        <v>304.42180860000002</v>
      </c>
      <c r="G49" s="319">
        <v>309.32767319999999</v>
      </c>
      <c r="H49" s="319">
        <v>308.98340200000001</v>
      </c>
      <c r="I49" s="319">
        <v>313.67409710000004</v>
      </c>
      <c r="J49" s="319">
        <v>322.75425000000001</v>
      </c>
      <c r="K49" s="319">
        <v>325.59448739999999</v>
      </c>
      <c r="L49" s="319">
        <v>336.86936920000005</v>
      </c>
      <c r="M49" s="319">
        <v>352.14640370000001</v>
      </c>
      <c r="N49" s="319">
        <v>356.66496319999999</v>
      </c>
      <c r="O49" s="319">
        <v>363.46431940000002</v>
      </c>
      <c r="P49" s="319">
        <v>372.88874350000003</v>
      </c>
      <c r="Q49" s="319">
        <v>382.22709980000002</v>
      </c>
      <c r="R49" s="319">
        <v>413.34060950000003</v>
      </c>
      <c r="S49" s="319">
        <v>422.98020310000004</v>
      </c>
      <c r="T49" s="319">
        <v>425.43313540000003</v>
      </c>
      <c r="U49" s="319">
        <v>399.78493100000003</v>
      </c>
      <c r="V49" s="319">
        <v>391.60849000000002</v>
      </c>
      <c r="W49" s="319">
        <v>408.17654149999998</v>
      </c>
      <c r="X49" s="319">
        <v>419.49445720000006</v>
      </c>
      <c r="Y49" s="319">
        <v>416.26691470000003</v>
      </c>
      <c r="Z49" s="319">
        <v>423.75481330000002</v>
      </c>
      <c r="AA49" s="319">
        <v>430.33900000000006</v>
      </c>
      <c r="AB49" s="319">
        <v>440.02162750000002</v>
      </c>
      <c r="AC49" s="319">
        <v>451.98505170000004</v>
      </c>
      <c r="AD49" s="1306">
        <v>462.57139110000003</v>
      </c>
      <c r="AE49" s="1306">
        <v>472.25401859999999</v>
      </c>
      <c r="AF49" s="3480">
        <v>443.42130560000004</v>
      </c>
    </row>
    <row r="50" spans="1:32" ht="18" customHeight="1">
      <c r="A50" s="2318" t="s">
        <v>1392</v>
      </c>
      <c r="B50" s="362"/>
      <c r="C50" s="319">
        <v>547.7347201</v>
      </c>
      <c r="D50" s="319">
        <v>574.02437829999997</v>
      </c>
      <c r="E50" s="319">
        <v>585.33094189999997</v>
      </c>
      <c r="F50" s="319">
        <v>594.45143329999996</v>
      </c>
      <c r="G50" s="319">
        <v>610.76017409999997</v>
      </c>
      <c r="H50" s="319">
        <v>625.83301570000003</v>
      </c>
      <c r="I50" s="319">
        <v>634.24358149999989</v>
      </c>
      <c r="J50" s="319">
        <v>647.75255419999996</v>
      </c>
      <c r="K50" s="319">
        <v>662.95338529999992</v>
      </c>
      <c r="L50" s="319">
        <v>682.56535689999998</v>
      </c>
      <c r="M50" s="319">
        <v>689.83563579999986</v>
      </c>
      <c r="N50" s="319">
        <v>698.16108510000004</v>
      </c>
      <c r="O50" s="319">
        <v>699.30816340000001</v>
      </c>
      <c r="P50" s="319">
        <v>696.99473119999993</v>
      </c>
      <c r="Q50" s="319">
        <v>704.38775170000008</v>
      </c>
      <c r="R50" s="319">
        <v>712.59154589999991</v>
      </c>
      <c r="S50" s="319">
        <v>732.40875770000002</v>
      </c>
      <c r="T50" s="319">
        <v>753.50842190000003</v>
      </c>
      <c r="U50" s="319">
        <v>730.39243729999998</v>
      </c>
      <c r="V50" s="319">
        <v>748.16744629999994</v>
      </c>
      <c r="W50" s="319">
        <v>763.28516139999988</v>
      </c>
      <c r="X50" s="319">
        <v>770.99521089999996</v>
      </c>
      <c r="Y50" s="319">
        <v>770.74263969999993</v>
      </c>
      <c r="Z50" s="319">
        <v>784.50757929999997</v>
      </c>
      <c r="AA50" s="319">
        <v>797.20299999999997</v>
      </c>
      <c r="AB50" s="319">
        <v>816.28621969999995</v>
      </c>
      <c r="AC50" s="319">
        <v>839.71936949999986</v>
      </c>
      <c r="AD50" s="1306">
        <v>854.90570380000008</v>
      </c>
      <c r="AE50" s="1306">
        <v>866.51865229999999</v>
      </c>
      <c r="AF50" s="3480">
        <v>823.57252679999999</v>
      </c>
    </row>
    <row r="51" spans="1:32" ht="18" customHeight="1">
      <c r="A51" s="2381" t="s">
        <v>1393</v>
      </c>
      <c r="B51" s="364"/>
      <c r="C51" s="365">
        <v>96.683945600000001</v>
      </c>
      <c r="D51" s="365">
        <v>103.3055408</v>
      </c>
      <c r="E51" s="365">
        <v>100.51408400000001</v>
      </c>
      <c r="F51" s="365">
        <v>104.67963</v>
      </c>
      <c r="G51" s="365">
        <v>104.69044960000001</v>
      </c>
      <c r="H51" s="365">
        <v>105.78322919999999</v>
      </c>
      <c r="I51" s="365">
        <v>104.93930039999999</v>
      </c>
      <c r="J51" s="365">
        <v>105.8048684</v>
      </c>
      <c r="K51" s="365">
        <v>107.65502000000001</v>
      </c>
      <c r="L51" s="365">
        <v>111.06319400000001</v>
      </c>
      <c r="M51" s="365">
        <v>109.46189320000001</v>
      </c>
      <c r="N51" s="365">
        <v>107.2655144</v>
      </c>
      <c r="O51" s="365">
        <v>106.4432248</v>
      </c>
      <c r="P51" s="365">
        <v>108.9425524</v>
      </c>
      <c r="Q51" s="365">
        <v>110.0461516</v>
      </c>
      <c r="R51" s="365">
        <v>112.74023200000001</v>
      </c>
      <c r="S51" s="365">
        <v>113.06482</v>
      </c>
      <c r="T51" s="365">
        <v>115.96447280000001</v>
      </c>
      <c r="U51" s="365">
        <v>110.01369280000002</v>
      </c>
      <c r="V51" s="365">
        <v>109.2995992</v>
      </c>
      <c r="W51" s="365">
        <v>110.40319840000001</v>
      </c>
      <c r="X51" s="365">
        <v>109.92713599999999</v>
      </c>
      <c r="Y51" s="365">
        <v>108.15272159999999</v>
      </c>
      <c r="Z51" s="365">
        <v>106.76781280000002</v>
      </c>
      <c r="AA51" s="365">
        <v>108.196</v>
      </c>
      <c r="AB51" s="365">
        <v>106.28093080000001</v>
      </c>
      <c r="AC51" s="365">
        <v>107.59010240000001</v>
      </c>
      <c r="AD51" s="3535">
        <v>109.2995992</v>
      </c>
      <c r="AE51" s="3535">
        <v>110.5113944</v>
      </c>
      <c r="AF51" s="3481">
        <v>97.917380000000009</v>
      </c>
    </row>
    <row r="52" spans="1:32" ht="2.85" customHeight="1">
      <c r="C52" s="1303"/>
      <c r="D52" s="1303"/>
      <c r="E52" s="1303"/>
      <c r="F52" s="1303"/>
      <c r="G52" s="1303"/>
      <c r="H52" s="1303"/>
      <c r="I52" s="1303"/>
      <c r="J52" s="1303"/>
      <c r="K52" s="1303"/>
      <c r="L52" s="1303"/>
      <c r="M52" s="1303"/>
      <c r="N52" s="1303"/>
      <c r="O52" s="1303"/>
      <c r="P52" s="1303"/>
      <c r="Q52" s="1303"/>
    </row>
    <row r="53" spans="1:32" ht="15" customHeight="1">
      <c r="A53" s="2294" t="s">
        <v>1399</v>
      </c>
      <c r="B53" s="111"/>
      <c r="C53" s="111"/>
      <c r="D53" s="111"/>
      <c r="E53" s="111"/>
    </row>
    <row r="54" spans="1:32" ht="15" customHeight="1">
      <c r="A54" s="321" t="s">
        <v>1188</v>
      </c>
      <c r="B54" s="111"/>
      <c r="C54" s="111"/>
      <c r="D54" s="111"/>
      <c r="E54" s="111"/>
    </row>
    <row r="55" spans="1:32" ht="15" customHeight="1">
      <c r="A55" s="2294" t="s">
        <v>1412</v>
      </c>
      <c r="B55" s="111"/>
      <c r="C55" s="111"/>
      <c r="D55" s="111"/>
      <c r="E55" s="111"/>
    </row>
    <row r="56" spans="1:32" ht="15" customHeight="1">
      <c r="A56" s="108" t="s">
        <v>1444</v>
      </c>
    </row>
    <row r="57" spans="1:32" ht="12.2" customHeight="1">
      <c r="A57" s="321"/>
    </row>
    <row r="58" spans="1:32" ht="20.45" customHeight="1"/>
    <row r="59" spans="1:32" ht="20.45" customHeight="1">
      <c r="C59" s="366"/>
      <c r="D59" s="366"/>
      <c r="E59" s="366"/>
      <c r="F59" s="366"/>
      <c r="G59" s="366"/>
      <c r="H59" s="366"/>
      <c r="I59" s="366"/>
      <c r="J59" s="366"/>
      <c r="K59" s="366"/>
      <c r="L59" s="366"/>
    </row>
    <row r="60" spans="1:32" ht="20.45" customHeight="1"/>
    <row r="61" spans="1:32" ht="20.45" customHeight="1">
      <c r="C61" s="367"/>
      <c r="D61" s="367"/>
      <c r="E61" s="367"/>
      <c r="F61" s="367"/>
      <c r="G61" s="367"/>
      <c r="H61" s="367"/>
      <c r="I61" s="367"/>
      <c r="J61" s="367"/>
      <c r="K61" s="367"/>
      <c r="L61" s="368"/>
    </row>
    <row r="62" spans="1:32" ht="20.45" customHeight="1"/>
    <row r="63" spans="1:32">
      <c r="C63" s="322"/>
      <c r="D63" s="322"/>
      <c r="E63" s="322"/>
      <c r="F63" s="322"/>
      <c r="G63" s="322"/>
      <c r="H63" s="322"/>
      <c r="I63" s="322"/>
      <c r="J63" s="322"/>
      <c r="K63" s="322"/>
      <c r="L63" s="322"/>
    </row>
    <row r="78" ht="11.85" customHeight="1"/>
    <row r="79" ht="11.85" customHeight="1"/>
    <row r="80" ht="11.85" customHeight="1"/>
    <row r="81" spans="12:12" ht="11.85" customHeight="1"/>
    <row r="82" spans="12:12" ht="11.85" customHeight="1"/>
    <row r="83" spans="12:12" ht="11.85" customHeight="1"/>
    <row r="84" spans="12:12" ht="18" customHeight="1"/>
    <row r="85" spans="12:12" ht="13.15" customHeight="1"/>
    <row r="86" spans="12:12" ht="20.85" customHeight="1"/>
    <row r="87" spans="12:12" ht="20.85" customHeight="1"/>
    <row r="88" spans="12:12" ht="20.85" customHeight="1"/>
    <row r="93" spans="12:12" ht="18" customHeight="1">
      <c r="L93" s="12"/>
    </row>
    <row r="94" spans="12:12" ht="20.45" customHeight="1">
      <c r="L94" s="323"/>
    </row>
    <row r="95" spans="12:12" ht="20.45" customHeight="1">
      <c r="L95" s="133"/>
    </row>
    <row r="96" spans="12:12" ht="20.45" customHeight="1">
      <c r="L96" s="133"/>
    </row>
    <row r="97" spans="12:12" ht="20.45" customHeight="1">
      <c r="L97" s="323"/>
    </row>
    <row r="98" spans="12:12" ht="20.45" customHeight="1">
      <c r="L98" s="323"/>
    </row>
    <row r="99" spans="12:12" ht="20.45" customHeight="1">
      <c r="L99" s="134"/>
    </row>
    <row r="100" spans="12:12" ht="20.45" customHeight="1">
      <c r="L100" s="135"/>
    </row>
    <row r="101" spans="12:12" ht="20.45" customHeight="1">
      <c r="L101" s="324"/>
    </row>
    <row r="102" spans="12:12" ht="20.45" customHeight="1">
      <c r="L102" s="136"/>
    </row>
    <row r="103" spans="12:12" ht="5.0999999999999996" customHeight="1">
      <c r="L103" s="320"/>
    </row>
    <row r="104" spans="12:12" ht="5.0999999999999996" customHeight="1"/>
    <row r="105" spans="12:12" ht="10.5" customHeight="1"/>
    <row r="106" spans="12:12" ht="10.5" customHeight="1"/>
    <row r="107" spans="12:12" ht="10.5" customHeight="1"/>
    <row r="108" spans="12:12" ht="10.5" customHeight="1"/>
  </sheetData>
  <phoneticPr fontId="21" type="noConversion"/>
  <printOptions horizontalCentered="1" verticalCentered="1"/>
  <pageMargins left="0.59055118110236227" right="0.59055118110236227" top="0.5" bottom="0.39" header="0.51181102362204722" footer="0.42"/>
  <pageSetup paperSize="9" scale="41"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4">
    <tabColor indexed="47"/>
    <pageSetUpPr fitToPage="1"/>
  </sheetPr>
  <dimension ref="A1:AE49"/>
  <sheetViews>
    <sheetView showGridLines="0" workbookViewId="0">
      <pane xSplit="1" ySplit="5" topLeftCell="B6" activePane="bottomRight" state="frozen"/>
      <selection pane="topRight" activeCell="B1" sqref="B1"/>
      <selection pane="bottomLeft" activeCell="A6" sqref="A6"/>
      <selection pane="bottomRight"/>
    </sheetView>
  </sheetViews>
  <sheetFormatPr baseColWidth="10" defaultColWidth="9" defaultRowHeight="15.75"/>
  <cols>
    <col min="1" max="1" width="28.375" style="10" customWidth="1"/>
    <col min="2" max="31" width="7.625" style="10" customWidth="1"/>
    <col min="32" max="16384" width="9" style="10"/>
  </cols>
  <sheetData>
    <row r="1" spans="1:31" ht="13.15" customHeight="1">
      <c r="A1" s="369"/>
      <c r="B1" s="1174"/>
      <c r="C1" s="1174"/>
      <c r="D1" s="1174"/>
      <c r="E1" s="1174"/>
      <c r="F1" s="1174"/>
      <c r="G1" s="1174"/>
      <c r="H1" s="1174"/>
      <c r="I1" s="1174"/>
      <c r="J1" s="1174"/>
      <c r="K1" s="1174"/>
      <c r="L1" s="1174"/>
      <c r="M1" s="1174"/>
      <c r="N1" s="1174"/>
      <c r="O1" s="1174"/>
      <c r="P1" s="1174"/>
      <c r="Q1" s="1174"/>
      <c r="R1" s="1174"/>
      <c r="S1" s="1174"/>
      <c r="T1" s="1174"/>
      <c r="U1" s="1174"/>
      <c r="V1" s="1174"/>
      <c r="W1" s="1174"/>
      <c r="X1" s="1174"/>
      <c r="Y1" s="1174"/>
      <c r="Z1" s="1174"/>
      <c r="AA1" s="1174"/>
      <c r="AB1" s="1174"/>
      <c r="AC1" s="1175"/>
      <c r="AD1" s="326"/>
      <c r="AE1" s="327"/>
    </row>
    <row r="2" spans="1:31" ht="20.85" customHeight="1">
      <c r="A2" s="232"/>
      <c r="B2" s="1176" t="s">
        <v>857</v>
      </c>
      <c r="C2" s="1177"/>
      <c r="D2" s="1177"/>
      <c r="E2" s="1177"/>
      <c r="F2" s="1177"/>
      <c r="G2" s="1177"/>
      <c r="H2" s="1177"/>
      <c r="I2" s="1177"/>
      <c r="J2" s="1177"/>
      <c r="K2" s="1177"/>
      <c r="L2" s="1177"/>
      <c r="M2" s="1177"/>
      <c r="N2" s="1177"/>
      <c r="O2" s="1177"/>
      <c r="P2" s="1177"/>
      <c r="Q2" s="1177"/>
      <c r="R2" s="1177"/>
      <c r="S2" s="1177"/>
      <c r="T2" s="1177"/>
      <c r="U2" s="1177"/>
      <c r="V2" s="1177"/>
      <c r="W2" s="1177"/>
      <c r="X2" s="1177"/>
      <c r="Y2" s="1177"/>
      <c r="Z2" s="1177"/>
      <c r="AA2" s="1177"/>
      <c r="AB2" s="1177"/>
      <c r="AC2" s="1178"/>
      <c r="AD2" s="3158" t="s">
        <v>112</v>
      </c>
      <c r="AE2" s="371"/>
    </row>
    <row r="3" spans="1:31" ht="20.85" customHeight="1">
      <c r="A3" s="232"/>
      <c r="B3" s="1179"/>
      <c r="C3" s="1177"/>
      <c r="D3" s="1177"/>
      <c r="E3" s="1177"/>
      <c r="F3" s="1177"/>
      <c r="G3" s="1177"/>
      <c r="H3" s="1177"/>
      <c r="I3" s="1177"/>
      <c r="J3" s="1177"/>
      <c r="K3" s="1177"/>
      <c r="L3" s="1177"/>
      <c r="M3" s="1177"/>
      <c r="N3" s="1177"/>
      <c r="O3" s="1177"/>
      <c r="P3" s="1177"/>
      <c r="Q3" s="1177"/>
      <c r="R3" s="1177"/>
      <c r="S3" s="1177"/>
      <c r="T3" s="1177"/>
      <c r="U3" s="1177"/>
      <c r="V3" s="1177"/>
      <c r="W3" s="1177"/>
      <c r="X3" s="1177"/>
      <c r="Y3" s="1177"/>
      <c r="Z3" s="1177"/>
      <c r="AA3" s="1177"/>
      <c r="AB3" s="1177"/>
      <c r="AC3" s="1178"/>
      <c r="AD3" s="3158" t="s">
        <v>517</v>
      </c>
      <c r="AE3" s="371"/>
    </row>
    <row r="4" spans="1:31" ht="20.85" customHeight="1">
      <c r="A4" s="328"/>
      <c r="B4" s="1180" t="s">
        <v>104</v>
      </c>
      <c r="C4" s="1177"/>
      <c r="D4" s="1177"/>
      <c r="E4" s="1177"/>
      <c r="F4" s="1177"/>
      <c r="G4" s="1177"/>
      <c r="H4" s="1177"/>
      <c r="I4" s="1177"/>
      <c r="J4" s="1177"/>
      <c r="K4" s="1177"/>
      <c r="L4" s="1177"/>
      <c r="M4" s="1177"/>
      <c r="N4" s="1177"/>
      <c r="O4" s="1177"/>
      <c r="P4" s="1177"/>
      <c r="Q4" s="1177"/>
      <c r="R4" s="1177"/>
      <c r="S4" s="1177"/>
      <c r="T4" s="1177"/>
      <c r="U4" s="1177"/>
      <c r="V4" s="1177"/>
      <c r="W4" s="1177"/>
      <c r="X4" s="1177"/>
      <c r="Y4" s="1177"/>
      <c r="Z4" s="1177"/>
      <c r="AA4" s="1177"/>
      <c r="AB4" s="1177"/>
      <c r="AC4" s="1178"/>
      <c r="AD4" s="3159" t="s">
        <v>1680</v>
      </c>
      <c r="AE4" s="216"/>
    </row>
    <row r="5" spans="1:31">
      <c r="A5" s="331"/>
      <c r="B5" s="1181"/>
      <c r="C5" s="1181"/>
      <c r="D5" s="1181"/>
      <c r="E5" s="1181"/>
      <c r="F5" s="1181"/>
      <c r="G5" s="1181"/>
      <c r="H5" s="1181"/>
      <c r="I5" s="1181"/>
      <c r="J5" s="1181"/>
      <c r="K5" s="1181"/>
      <c r="L5" s="1181"/>
      <c r="M5" s="1181"/>
      <c r="N5" s="1181"/>
      <c r="O5" s="1181"/>
      <c r="P5" s="1181"/>
      <c r="Q5" s="1181"/>
      <c r="R5" s="1181"/>
      <c r="S5" s="1181"/>
      <c r="T5" s="1181"/>
      <c r="U5" s="1181"/>
      <c r="V5" s="1181"/>
      <c r="W5" s="1181"/>
      <c r="X5" s="1181"/>
      <c r="Y5" s="1181"/>
      <c r="Z5" s="1181"/>
      <c r="AA5" s="1181"/>
      <c r="AB5" s="1181"/>
      <c r="AC5" s="1182"/>
      <c r="AD5" s="332"/>
      <c r="AE5" s="333"/>
    </row>
    <row r="6" spans="1:31" ht="16.149999999999999" customHeight="1">
      <c r="A6" s="166"/>
      <c r="B6" s="9"/>
      <c r="C6" s="9"/>
    </row>
    <row r="7" spans="1:31" ht="15" customHeight="1">
      <c r="A7" s="4184" t="s">
        <v>1164</v>
      </c>
      <c r="B7" s="4184"/>
      <c r="C7" s="4184"/>
      <c r="D7" s="4184"/>
      <c r="E7" s="4184"/>
      <c r="F7" s="4184"/>
      <c r="G7" s="4184"/>
      <c r="H7" s="4184"/>
      <c r="I7" s="4184"/>
      <c r="J7" s="4184"/>
      <c r="K7" s="4184"/>
      <c r="L7" s="4184"/>
      <c r="M7" s="4184"/>
      <c r="N7" s="4184"/>
      <c r="O7" s="4184"/>
      <c r="P7" s="4184"/>
      <c r="Q7" s="4184"/>
      <c r="R7" s="4184"/>
    </row>
    <row r="8" spans="1:31" ht="20.85" customHeight="1">
      <c r="A8" s="372"/>
      <c r="B8" s="7" t="s">
        <v>113</v>
      </c>
      <c r="C8" s="6">
        <v>1992</v>
      </c>
      <c r="D8" s="6">
        <v>1993</v>
      </c>
      <c r="E8" s="6">
        <v>1994</v>
      </c>
      <c r="F8" s="6">
        <v>1995</v>
      </c>
      <c r="G8" s="6">
        <v>1996</v>
      </c>
      <c r="H8" s="6">
        <v>1997</v>
      </c>
      <c r="I8" s="6">
        <v>1998</v>
      </c>
      <c r="J8" s="6">
        <v>1999</v>
      </c>
      <c r="K8" s="6">
        <v>2000</v>
      </c>
      <c r="L8" s="6">
        <v>2001</v>
      </c>
      <c r="M8" s="6">
        <v>2002</v>
      </c>
      <c r="N8" s="6">
        <v>2003</v>
      </c>
      <c r="O8" s="6">
        <v>2004</v>
      </c>
      <c r="P8" s="6">
        <v>2005</v>
      </c>
      <c r="Q8" s="6">
        <v>2006</v>
      </c>
      <c r="R8" s="6">
        <v>2007</v>
      </c>
      <c r="S8" s="6">
        <v>2008</v>
      </c>
      <c r="T8" s="6">
        <v>2009</v>
      </c>
      <c r="U8" s="6">
        <v>2010</v>
      </c>
      <c r="V8" s="6">
        <v>2011</v>
      </c>
      <c r="W8" s="6">
        <v>2012</v>
      </c>
      <c r="X8" s="6">
        <v>2013</v>
      </c>
      <c r="Y8" s="6">
        <v>2014</v>
      </c>
      <c r="Z8" s="6">
        <v>2015</v>
      </c>
      <c r="AA8" s="6">
        <v>2016</v>
      </c>
      <c r="AB8" s="6">
        <v>2017</v>
      </c>
      <c r="AC8" s="6">
        <v>2018</v>
      </c>
      <c r="AD8" s="6">
        <v>2019</v>
      </c>
      <c r="AE8" s="3748">
        <v>2020</v>
      </c>
    </row>
    <row r="9" spans="1:31" s="373" customFormat="1" ht="20.100000000000001" customHeight="1">
      <c r="A9" s="349" t="s">
        <v>825</v>
      </c>
      <c r="B9" s="137">
        <v>123341</v>
      </c>
      <c r="C9" s="137">
        <v>111649</v>
      </c>
      <c r="D9" s="137">
        <v>109046</v>
      </c>
      <c r="E9" s="138">
        <v>100907</v>
      </c>
      <c r="F9" s="138">
        <v>95668</v>
      </c>
      <c r="G9" s="138">
        <v>87577</v>
      </c>
      <c r="H9" s="138">
        <v>80348</v>
      </c>
      <c r="I9" s="138">
        <v>74612</v>
      </c>
      <c r="J9" s="138">
        <v>69353</v>
      </c>
      <c r="K9" s="138">
        <v>63153</v>
      </c>
      <c r="L9" s="138">
        <v>55697</v>
      </c>
      <c r="M9" s="138">
        <v>51168</v>
      </c>
      <c r="N9" s="138">
        <v>47839</v>
      </c>
      <c r="O9" s="137">
        <v>44928</v>
      </c>
      <c r="P9" s="137">
        <v>38851</v>
      </c>
      <c r="Q9" s="137">
        <v>37616</v>
      </c>
      <c r="R9" s="137">
        <v>34607</v>
      </c>
      <c r="S9" s="138">
        <v>31937</v>
      </c>
      <c r="T9" s="1914">
        <v>29435</v>
      </c>
      <c r="U9" s="1914">
        <v>26344</v>
      </c>
      <c r="V9" s="2073">
        <v>23663.25</v>
      </c>
      <c r="W9" s="2073">
        <v>18538.333333333332</v>
      </c>
      <c r="X9" s="2073">
        <v>14994.5</v>
      </c>
      <c r="Y9" s="1914">
        <v>12795.333333333334</v>
      </c>
      <c r="Z9" s="2870">
        <v>10675.416666666666</v>
      </c>
      <c r="AA9" s="1914">
        <v>7794</v>
      </c>
      <c r="AB9" s="2073">
        <v>6455.666666666667</v>
      </c>
      <c r="AC9" s="2073">
        <v>4916.636363636364</v>
      </c>
      <c r="AD9" s="2073"/>
      <c r="AE9" s="2873"/>
    </row>
    <row r="10" spans="1:31" s="373" customFormat="1" ht="20.100000000000001" customHeight="1">
      <c r="A10" s="349" t="s">
        <v>824</v>
      </c>
      <c r="B10" s="137">
        <v>115507</v>
      </c>
      <c r="C10" s="137">
        <v>85656</v>
      </c>
      <c r="D10" s="137">
        <v>61689</v>
      </c>
      <c r="E10" s="138">
        <v>48064</v>
      </c>
      <c r="F10" s="138">
        <v>41754</v>
      </c>
      <c r="G10" s="138">
        <v>33351</v>
      </c>
      <c r="H10" s="138">
        <v>29581</v>
      </c>
      <c r="I10" s="138">
        <v>26162</v>
      </c>
      <c r="J10" s="138">
        <v>23171</v>
      </c>
      <c r="K10" s="138">
        <v>19538</v>
      </c>
      <c r="L10" s="138">
        <v>17844</v>
      </c>
      <c r="M10" s="138">
        <v>15552</v>
      </c>
      <c r="N10" s="138">
        <v>15069</v>
      </c>
      <c r="O10" s="137">
        <v>14363</v>
      </c>
      <c r="P10" s="137">
        <v>14286</v>
      </c>
      <c r="Q10" s="137">
        <v>14292</v>
      </c>
      <c r="R10" s="137">
        <v>13904</v>
      </c>
      <c r="S10" s="138">
        <v>13759</v>
      </c>
      <c r="T10" s="137">
        <v>13652</v>
      </c>
      <c r="U10" s="137">
        <v>13731</v>
      </c>
      <c r="V10" s="138">
        <v>14066.416666666666</v>
      </c>
      <c r="W10" s="138">
        <v>13910.333333333334</v>
      </c>
      <c r="X10" s="138">
        <v>13872.416666666666</v>
      </c>
      <c r="Y10" s="137">
        <v>13707.666666666666</v>
      </c>
      <c r="Z10" s="2871">
        <v>13411.916666666666</v>
      </c>
      <c r="AA10" s="137">
        <v>12871</v>
      </c>
      <c r="AB10" s="138">
        <v>12303.5</v>
      </c>
      <c r="AC10" s="138">
        <v>12084.454545454546</v>
      </c>
      <c r="AD10" s="138"/>
      <c r="AE10" s="2874"/>
    </row>
    <row r="11" spans="1:31" s="373" customFormat="1" ht="20.100000000000001" customHeight="1">
      <c r="A11" s="3753" t="s">
        <v>1639</v>
      </c>
      <c r="B11" s="137"/>
      <c r="C11" s="137"/>
      <c r="D11" s="137"/>
      <c r="E11" s="138"/>
      <c r="F11" s="138"/>
      <c r="G11" s="138"/>
      <c r="H11" s="138"/>
      <c r="I11" s="138"/>
      <c r="J11" s="138"/>
      <c r="K11" s="138"/>
      <c r="L11" s="138"/>
      <c r="M11" s="138"/>
      <c r="N11" s="138"/>
      <c r="O11" s="137"/>
      <c r="P11" s="137"/>
      <c r="Q11" s="137"/>
      <c r="R11" s="137"/>
      <c r="S11" s="138"/>
      <c r="T11" s="137"/>
      <c r="U11" s="137"/>
      <c r="V11" s="137"/>
      <c r="W11" s="137"/>
      <c r="X11" s="138"/>
      <c r="Y11" s="137"/>
      <c r="Z11" s="2871"/>
      <c r="AA11" s="137"/>
      <c r="AB11" s="138"/>
      <c r="AC11" s="138"/>
      <c r="AD11" s="138">
        <v>11636.833333333334</v>
      </c>
      <c r="AE11" s="2874"/>
    </row>
    <row r="12" spans="1:31" ht="20.100000000000001" customHeight="1">
      <c r="A12" s="169" t="s">
        <v>858</v>
      </c>
      <c r="B12" s="137">
        <v>25528</v>
      </c>
      <c r="C12" s="137">
        <v>24538</v>
      </c>
      <c r="D12" s="137">
        <v>23691</v>
      </c>
      <c r="E12" s="138">
        <v>22163</v>
      </c>
      <c r="F12" s="138">
        <v>20406</v>
      </c>
      <c r="G12" s="138">
        <v>18648</v>
      </c>
      <c r="H12" s="138">
        <v>17900</v>
      </c>
      <c r="I12" s="138">
        <v>17299</v>
      </c>
      <c r="J12" s="138">
        <v>16399</v>
      </c>
      <c r="K12" s="138">
        <v>16180</v>
      </c>
      <c r="L12" s="138">
        <v>15834</v>
      </c>
      <c r="M12" s="138">
        <v>15717</v>
      </c>
      <c r="N12" s="138">
        <v>15332</v>
      </c>
      <c r="O12" s="137">
        <v>15358.166666666666</v>
      </c>
      <c r="P12" s="137">
        <v>15138</v>
      </c>
      <c r="Q12" s="137">
        <v>15238</v>
      </c>
      <c r="R12" s="137">
        <v>14967.916666666666</v>
      </c>
      <c r="S12" s="138">
        <v>14372</v>
      </c>
      <c r="T12" s="2014">
        <v>15309</v>
      </c>
      <c r="U12" s="2014">
        <v>15284</v>
      </c>
      <c r="V12" s="2149">
        <v>15009</v>
      </c>
      <c r="W12" s="2149">
        <v>14660</v>
      </c>
      <c r="X12" s="138">
        <v>15428</v>
      </c>
      <c r="Y12" s="137">
        <v>15131</v>
      </c>
      <c r="Z12" s="2871">
        <v>15138</v>
      </c>
      <c r="AA12" s="137">
        <v>15513</v>
      </c>
      <c r="AB12" s="138">
        <v>15436</v>
      </c>
      <c r="AC12" s="138">
        <v>15451</v>
      </c>
      <c r="AD12" s="138">
        <v>15379</v>
      </c>
      <c r="AE12" s="2874">
        <v>15573</v>
      </c>
    </row>
    <row r="13" spans="1:31" ht="20.100000000000001" customHeight="1">
      <c r="A13" s="3156" t="s">
        <v>1640</v>
      </c>
      <c r="B13" s="137">
        <v>47501</v>
      </c>
      <c r="C13" s="137">
        <v>41044</v>
      </c>
      <c r="D13" s="137">
        <v>37478</v>
      </c>
      <c r="E13" s="138">
        <v>31376</v>
      </c>
      <c r="F13" s="138">
        <v>26831</v>
      </c>
      <c r="G13" s="138">
        <v>24461</v>
      </c>
      <c r="H13" s="138">
        <v>22854</v>
      </c>
      <c r="I13" s="138">
        <v>21608</v>
      </c>
      <c r="J13" s="138">
        <v>20906</v>
      </c>
      <c r="K13" s="138">
        <v>21559</v>
      </c>
      <c r="L13" s="138">
        <v>21694</v>
      </c>
      <c r="M13" s="138">
        <v>20573</v>
      </c>
      <c r="N13" s="138">
        <v>20066</v>
      </c>
      <c r="O13" s="137">
        <v>18858</v>
      </c>
      <c r="P13" s="137">
        <v>16474</v>
      </c>
      <c r="Q13" s="137">
        <v>16259</v>
      </c>
      <c r="R13" s="137">
        <v>16775</v>
      </c>
      <c r="S13" s="138">
        <v>18966</v>
      </c>
      <c r="T13" s="137">
        <v>18667</v>
      </c>
      <c r="U13" s="137">
        <v>16835</v>
      </c>
      <c r="V13" s="138">
        <v>16314.083333333334</v>
      </c>
      <c r="W13" s="138">
        <v>16297.5</v>
      </c>
      <c r="X13" s="138">
        <v>16544.5</v>
      </c>
      <c r="Y13" s="137">
        <v>16859.5</v>
      </c>
      <c r="Z13" s="2871">
        <v>16967.083333333332</v>
      </c>
      <c r="AA13" s="137">
        <v>16779</v>
      </c>
      <c r="AB13" s="138">
        <v>16008.583333333334</v>
      </c>
      <c r="AC13" s="138">
        <v>16448.363636363636</v>
      </c>
      <c r="AD13" s="138">
        <v>18034.166666666668</v>
      </c>
      <c r="AE13" s="2874">
        <v>18227.916666666668</v>
      </c>
    </row>
    <row r="14" spans="1:31" ht="20.100000000000001" customHeight="1">
      <c r="A14" s="169" t="s">
        <v>518</v>
      </c>
      <c r="B14" s="137">
        <v>7665</v>
      </c>
      <c r="C14" s="137">
        <v>6991</v>
      </c>
      <c r="D14" s="137">
        <v>6711</v>
      </c>
      <c r="E14" s="138">
        <v>6435</v>
      </c>
      <c r="F14" s="138">
        <v>6292</v>
      </c>
      <c r="G14" s="138">
        <v>6001</v>
      </c>
      <c r="H14" s="138">
        <v>5708</v>
      </c>
      <c r="I14" s="138">
        <v>5787</v>
      </c>
      <c r="J14" s="138">
        <v>5490</v>
      </c>
      <c r="K14" s="138">
        <v>5193</v>
      </c>
      <c r="L14" s="138">
        <v>5179</v>
      </c>
      <c r="M14" s="138">
        <v>5066</v>
      </c>
      <c r="N14" s="138">
        <v>5293</v>
      </c>
      <c r="O14" s="137">
        <v>5136</v>
      </c>
      <c r="P14" s="137">
        <v>3017</v>
      </c>
      <c r="Q14" s="137">
        <v>2891</v>
      </c>
      <c r="R14" s="137">
        <v>2991</v>
      </c>
      <c r="S14" s="138">
        <v>2879</v>
      </c>
      <c r="T14" s="137">
        <v>2948</v>
      </c>
      <c r="U14" s="137">
        <v>3034</v>
      </c>
      <c r="V14" s="138">
        <v>3076.166666666667</v>
      </c>
      <c r="W14" s="138">
        <v>3018.833333333333</v>
      </c>
      <c r="X14" s="138">
        <v>3088.5</v>
      </c>
      <c r="Y14" s="137">
        <v>3054.8333333333335</v>
      </c>
      <c r="Z14" s="2871">
        <v>3028.4166666666665</v>
      </c>
      <c r="AA14" s="137">
        <v>2843</v>
      </c>
      <c r="AB14" s="138">
        <v>3284.666666666667</v>
      </c>
      <c r="AC14" s="138">
        <v>3177.181818181818</v>
      </c>
      <c r="AD14" s="138">
        <v>3033.4166666666665</v>
      </c>
      <c r="AE14" s="2874">
        <v>2640.6666666666665</v>
      </c>
    </row>
    <row r="15" spans="1:31" ht="20.100000000000001" customHeight="1">
      <c r="A15" s="169" t="s">
        <v>859</v>
      </c>
      <c r="B15" s="137">
        <v>44197</v>
      </c>
      <c r="C15" s="137">
        <v>45126</v>
      </c>
      <c r="D15" s="137">
        <v>46118</v>
      </c>
      <c r="E15" s="138">
        <v>45618</v>
      </c>
      <c r="F15" s="138">
        <v>44135</v>
      </c>
      <c r="G15" s="138">
        <v>43083</v>
      </c>
      <c r="H15" s="138">
        <v>42638</v>
      </c>
      <c r="I15" s="138">
        <v>41920</v>
      </c>
      <c r="J15" s="138">
        <v>39719</v>
      </c>
      <c r="K15" s="138">
        <v>37747</v>
      </c>
      <c r="L15" s="138">
        <v>35979</v>
      </c>
      <c r="M15" s="138">
        <v>34882</v>
      </c>
      <c r="N15" s="138">
        <v>34272</v>
      </c>
      <c r="O15" s="137">
        <v>33404</v>
      </c>
      <c r="P15" s="137">
        <v>33019</v>
      </c>
      <c r="Q15" s="137">
        <v>32371</v>
      </c>
      <c r="R15" s="137">
        <v>33048.583333333336</v>
      </c>
      <c r="S15" s="138">
        <v>33502</v>
      </c>
      <c r="T15" s="137">
        <v>33877</v>
      </c>
      <c r="U15" s="137">
        <v>33967</v>
      </c>
      <c r="V15" s="138">
        <v>34357</v>
      </c>
      <c r="W15" s="138">
        <v>34547</v>
      </c>
      <c r="X15" s="138">
        <v>33506</v>
      </c>
      <c r="Y15" s="137">
        <v>33627</v>
      </c>
      <c r="Z15" s="2871">
        <v>33358</v>
      </c>
      <c r="AA15" s="137">
        <v>34286</v>
      </c>
      <c r="AB15" s="138">
        <v>33508</v>
      </c>
      <c r="AC15" s="138">
        <v>33956</v>
      </c>
      <c r="AD15" s="138">
        <v>34061</v>
      </c>
      <c r="AE15" s="2874">
        <v>35099</v>
      </c>
    </row>
    <row r="16" spans="1:31" ht="20.100000000000001" customHeight="1">
      <c r="A16" s="339" t="s">
        <v>860</v>
      </c>
      <c r="B16" s="374">
        <v>200603</v>
      </c>
      <c r="C16" s="374">
        <v>194127</v>
      </c>
      <c r="D16" s="374">
        <v>191564</v>
      </c>
      <c r="E16" s="375">
        <v>187928</v>
      </c>
      <c r="F16" s="375">
        <v>180324</v>
      </c>
      <c r="G16" s="375">
        <v>174184</v>
      </c>
      <c r="H16" s="375">
        <v>168261</v>
      </c>
      <c r="I16" s="375">
        <v>160426</v>
      </c>
      <c r="J16" s="375">
        <v>151076</v>
      </c>
      <c r="K16" s="375">
        <v>137197</v>
      </c>
      <c r="L16" s="375">
        <v>130507</v>
      </c>
      <c r="M16" s="375">
        <v>131801</v>
      </c>
      <c r="N16" s="375">
        <v>131373</v>
      </c>
      <c r="O16" s="374">
        <v>126746.16666666667</v>
      </c>
      <c r="P16" s="374">
        <v>123000</v>
      </c>
      <c r="Q16" s="374">
        <v>122150</v>
      </c>
      <c r="R16" s="374">
        <v>122008.5</v>
      </c>
      <c r="S16" s="375">
        <v>121195</v>
      </c>
      <c r="T16" s="2015">
        <v>119508</v>
      </c>
      <c r="U16" s="2015">
        <v>121161</v>
      </c>
      <c r="V16" s="2150">
        <v>121294</v>
      </c>
      <c r="W16" s="2150">
        <v>118459</v>
      </c>
      <c r="X16" s="375">
        <v>118163</v>
      </c>
      <c r="Y16" s="374">
        <v>117823</v>
      </c>
      <c r="Z16" s="2872">
        <v>116631</v>
      </c>
      <c r="AA16" s="374">
        <v>119107</v>
      </c>
      <c r="AB16" s="375">
        <v>120929</v>
      </c>
      <c r="AC16" s="375">
        <v>126800</v>
      </c>
      <c r="AD16" s="375">
        <v>128153</v>
      </c>
      <c r="AE16" s="2875">
        <v>130907</v>
      </c>
    </row>
    <row r="17" spans="1:31" ht="12.2" customHeight="1"/>
    <row r="18" spans="1:31">
      <c r="A18" s="66" t="s">
        <v>88</v>
      </c>
    </row>
    <row r="19" spans="1:31" ht="18" customHeight="1">
      <c r="A19" s="4184" t="s">
        <v>861</v>
      </c>
      <c r="B19" s="4184"/>
      <c r="C19" s="4184"/>
      <c r="D19" s="4184"/>
      <c r="E19" s="4184"/>
      <c r="F19" s="4184"/>
      <c r="G19" s="4184"/>
      <c r="H19" s="4184"/>
      <c r="I19" s="4184"/>
      <c r="J19" s="4184"/>
      <c r="K19" s="4184"/>
      <c r="L19" s="4184"/>
      <c r="M19" s="4184"/>
      <c r="N19" s="4184"/>
      <c r="O19" s="4184"/>
      <c r="P19" s="4184"/>
      <c r="Q19" s="4184"/>
      <c r="R19" s="4184"/>
    </row>
    <row r="20" spans="1:31" ht="20.85" customHeight="1">
      <c r="A20" s="372"/>
      <c r="B20" s="7" t="s">
        <v>113</v>
      </c>
      <c r="C20" s="6">
        <v>1992</v>
      </c>
      <c r="D20" s="6">
        <v>1993</v>
      </c>
      <c r="E20" s="6">
        <v>1994</v>
      </c>
      <c r="F20" s="6">
        <v>1995</v>
      </c>
      <c r="G20" s="6">
        <v>1996</v>
      </c>
      <c r="H20" s="6">
        <v>1997</v>
      </c>
      <c r="I20" s="6">
        <v>1998</v>
      </c>
      <c r="J20" s="6">
        <v>1999</v>
      </c>
      <c r="K20" s="6">
        <v>2000</v>
      </c>
      <c r="L20" s="6">
        <v>2001</v>
      </c>
      <c r="M20" s="6">
        <v>2002</v>
      </c>
      <c r="N20" s="6">
        <v>2003</v>
      </c>
      <c r="O20" s="6">
        <v>2004</v>
      </c>
      <c r="P20" s="6">
        <v>2005</v>
      </c>
      <c r="Q20" s="6">
        <v>2006</v>
      </c>
      <c r="R20" s="6">
        <v>2007</v>
      </c>
      <c r="S20" s="6">
        <v>2008</v>
      </c>
      <c r="T20" s="6">
        <v>2009</v>
      </c>
      <c r="U20" s="6">
        <v>2010</v>
      </c>
      <c r="V20" s="6">
        <v>2011</v>
      </c>
      <c r="W20" s="6">
        <v>2012</v>
      </c>
      <c r="X20" s="6">
        <v>2013</v>
      </c>
      <c r="Y20" s="6">
        <v>2014</v>
      </c>
      <c r="Z20" s="6">
        <v>2015</v>
      </c>
      <c r="AA20" s="6">
        <v>2016</v>
      </c>
      <c r="AB20" s="6">
        <v>2017</v>
      </c>
      <c r="AC20" s="6">
        <v>2018</v>
      </c>
      <c r="AD20" s="6">
        <v>2019</v>
      </c>
      <c r="AE20" s="3748">
        <v>2020</v>
      </c>
    </row>
    <row r="21" spans="1:31" s="373" customFormat="1" ht="20.100000000000001" customHeight="1">
      <c r="A21" s="1501" t="s">
        <v>860</v>
      </c>
      <c r="B21" s="137">
        <v>748</v>
      </c>
      <c r="C21" s="137">
        <v>765</v>
      </c>
      <c r="D21" s="137">
        <v>804</v>
      </c>
      <c r="E21" s="138">
        <v>828</v>
      </c>
      <c r="F21" s="138">
        <v>844</v>
      </c>
      <c r="G21" s="138">
        <v>865</v>
      </c>
      <c r="H21" s="138">
        <v>891</v>
      </c>
      <c r="I21" s="138">
        <v>903</v>
      </c>
      <c r="J21" s="138">
        <v>891</v>
      </c>
      <c r="K21" s="138">
        <v>875</v>
      </c>
      <c r="L21" s="138">
        <v>897</v>
      </c>
      <c r="M21" s="138">
        <v>939</v>
      </c>
      <c r="N21" s="138">
        <v>982</v>
      </c>
      <c r="O21" s="137">
        <v>974.5</v>
      </c>
      <c r="P21" s="137">
        <v>991.58333333333337</v>
      </c>
      <c r="Q21" s="137">
        <v>1010</v>
      </c>
      <c r="R21" s="137">
        <v>1045.4166666666667</v>
      </c>
      <c r="S21" s="1914">
        <v>1063</v>
      </c>
      <c r="T21" s="1914">
        <v>1130</v>
      </c>
      <c r="U21" s="2073">
        <v>1287</v>
      </c>
      <c r="V21" s="1914">
        <v>1305</v>
      </c>
      <c r="W21" s="1914">
        <v>1324</v>
      </c>
      <c r="X21" s="2073">
        <v>1365</v>
      </c>
      <c r="Y21" s="1914">
        <v>1389</v>
      </c>
      <c r="Z21" s="1914">
        <v>1443</v>
      </c>
      <c r="AA21" s="1914">
        <v>1594</v>
      </c>
      <c r="AB21" s="2870">
        <v>1600</v>
      </c>
      <c r="AC21" s="2073">
        <v>1625</v>
      </c>
      <c r="AD21" s="2073">
        <v>1615</v>
      </c>
      <c r="AE21" s="2873">
        <v>1641</v>
      </c>
    </row>
    <row r="22" spans="1:31" s="373" customFormat="1" ht="20.100000000000001" customHeight="1">
      <c r="A22" s="361" t="s">
        <v>859</v>
      </c>
      <c r="B22" s="137">
        <v>547</v>
      </c>
      <c r="C22" s="137">
        <v>581</v>
      </c>
      <c r="D22" s="137">
        <v>631</v>
      </c>
      <c r="E22" s="138">
        <v>653</v>
      </c>
      <c r="F22" s="138">
        <v>674</v>
      </c>
      <c r="G22" s="138">
        <v>686</v>
      </c>
      <c r="H22" s="138">
        <v>688</v>
      </c>
      <c r="I22" s="138">
        <v>697</v>
      </c>
      <c r="J22" s="138">
        <v>688</v>
      </c>
      <c r="K22" s="138">
        <v>685</v>
      </c>
      <c r="L22" s="138">
        <v>678</v>
      </c>
      <c r="M22" s="138">
        <v>670</v>
      </c>
      <c r="N22" s="138">
        <v>659</v>
      </c>
      <c r="O22" s="137">
        <v>686.16666666666663</v>
      </c>
      <c r="P22" s="137">
        <v>691.08333333333337</v>
      </c>
      <c r="Q22" s="137">
        <v>702</v>
      </c>
      <c r="R22" s="137">
        <v>735.66666666666663</v>
      </c>
      <c r="S22" s="137">
        <v>759</v>
      </c>
      <c r="T22" s="137">
        <v>774</v>
      </c>
      <c r="U22" s="138">
        <v>802</v>
      </c>
      <c r="V22" s="137">
        <v>898</v>
      </c>
      <c r="W22" s="137">
        <v>895</v>
      </c>
      <c r="X22" s="138">
        <v>909</v>
      </c>
      <c r="Y22" s="137">
        <v>913</v>
      </c>
      <c r="Z22" s="137">
        <v>968</v>
      </c>
      <c r="AA22" s="137">
        <v>1016</v>
      </c>
      <c r="AB22" s="2871">
        <v>986</v>
      </c>
      <c r="AC22" s="138">
        <v>991</v>
      </c>
      <c r="AD22" s="138">
        <v>986</v>
      </c>
      <c r="AE22" s="2874">
        <v>1003</v>
      </c>
    </row>
    <row r="23" spans="1:31" ht="20.100000000000001" customHeight="1">
      <c r="A23" s="744" t="s">
        <v>858</v>
      </c>
      <c r="B23" s="374">
        <v>307</v>
      </c>
      <c r="C23" s="374">
        <v>327</v>
      </c>
      <c r="D23" s="374">
        <v>392</v>
      </c>
      <c r="E23" s="375">
        <v>438</v>
      </c>
      <c r="F23" s="375">
        <v>464</v>
      </c>
      <c r="G23" s="375">
        <v>477</v>
      </c>
      <c r="H23" s="375">
        <v>471</v>
      </c>
      <c r="I23" s="375">
        <v>487</v>
      </c>
      <c r="J23" s="375">
        <v>472</v>
      </c>
      <c r="K23" s="375">
        <v>474</v>
      </c>
      <c r="L23" s="375">
        <v>479</v>
      </c>
      <c r="M23" s="375">
        <v>483</v>
      </c>
      <c r="N23" s="375">
        <v>480</v>
      </c>
      <c r="O23" s="374">
        <v>488.33333333333331</v>
      </c>
      <c r="P23" s="374">
        <v>489.25</v>
      </c>
      <c r="Q23" s="374">
        <v>495</v>
      </c>
      <c r="R23" s="374">
        <v>481.83333333333331</v>
      </c>
      <c r="S23" s="374">
        <v>492</v>
      </c>
      <c r="T23" s="374">
        <v>495</v>
      </c>
      <c r="U23" s="375">
        <v>504</v>
      </c>
      <c r="V23" s="374">
        <v>528</v>
      </c>
      <c r="W23" s="374">
        <v>531</v>
      </c>
      <c r="X23" s="375">
        <v>542</v>
      </c>
      <c r="Y23" s="374">
        <v>549</v>
      </c>
      <c r="Z23" s="374">
        <v>570</v>
      </c>
      <c r="AA23" s="374">
        <v>596</v>
      </c>
      <c r="AB23" s="2872">
        <v>584</v>
      </c>
      <c r="AC23" s="375">
        <v>591</v>
      </c>
      <c r="AD23" s="375">
        <v>597</v>
      </c>
      <c r="AE23" s="2875">
        <v>609</v>
      </c>
    </row>
    <row r="24" spans="1:31" ht="18" customHeight="1">
      <c r="A24" s="172"/>
      <c r="B24" s="1502"/>
      <c r="C24" s="1502"/>
      <c r="D24" s="1502"/>
      <c r="E24" s="1502"/>
      <c r="F24" s="1502"/>
      <c r="G24" s="1502"/>
      <c r="H24" s="1502"/>
      <c r="I24" s="1502"/>
      <c r="J24" s="1502"/>
      <c r="K24" s="1502"/>
      <c r="L24" s="1502"/>
      <c r="M24" s="1502"/>
      <c r="N24" s="1502"/>
      <c r="O24" s="1502"/>
      <c r="P24" s="1502"/>
      <c r="Q24" s="1502"/>
      <c r="R24" s="1502"/>
    </row>
    <row r="25" spans="1:31" ht="18" customHeight="1">
      <c r="A25" s="4184" t="s">
        <v>1544</v>
      </c>
      <c r="B25" s="4184"/>
      <c r="C25" s="4184"/>
      <c r="D25" s="4184"/>
      <c r="E25" s="4184"/>
      <c r="F25" s="4184"/>
      <c r="G25" s="4184"/>
      <c r="H25" s="4184"/>
      <c r="I25" s="4184"/>
      <c r="J25" s="4184"/>
      <c r="K25" s="4184"/>
      <c r="L25" s="4184"/>
      <c r="M25" s="4184"/>
      <c r="N25" s="4184"/>
      <c r="O25" s="4184"/>
      <c r="P25" s="4184"/>
      <c r="Q25" s="4184"/>
      <c r="R25" s="4184"/>
    </row>
    <row r="26" spans="1:31" ht="18" customHeight="1">
      <c r="A26" s="372"/>
      <c r="B26" s="7" t="s">
        <v>113</v>
      </c>
      <c r="C26" s="6">
        <v>1992</v>
      </c>
      <c r="D26" s="6">
        <v>1993</v>
      </c>
      <c r="E26" s="6">
        <v>1994</v>
      </c>
      <c r="F26" s="6">
        <v>1995</v>
      </c>
      <c r="G26" s="6">
        <v>1996</v>
      </c>
      <c r="H26" s="6">
        <v>1997</v>
      </c>
      <c r="I26" s="6">
        <v>1998</v>
      </c>
      <c r="J26" s="6">
        <v>1999</v>
      </c>
      <c r="K26" s="6">
        <v>2000</v>
      </c>
      <c r="L26" s="6">
        <v>2001</v>
      </c>
      <c r="M26" s="6">
        <v>2002</v>
      </c>
      <c r="N26" s="6">
        <v>2003</v>
      </c>
      <c r="O26" s="6">
        <v>2004</v>
      </c>
      <c r="P26" s="6">
        <v>2005</v>
      </c>
      <c r="Q26" s="6">
        <v>2006</v>
      </c>
      <c r="R26" s="6">
        <v>2007</v>
      </c>
      <c r="S26" s="6">
        <v>2008</v>
      </c>
      <c r="T26" s="6">
        <v>2009</v>
      </c>
      <c r="U26" s="6">
        <v>2010</v>
      </c>
      <c r="V26" s="6">
        <v>2011</v>
      </c>
      <c r="W26" s="6">
        <v>2012</v>
      </c>
      <c r="X26" s="6">
        <v>2013</v>
      </c>
      <c r="Y26" s="6">
        <v>2014</v>
      </c>
      <c r="Z26" s="6">
        <v>2015</v>
      </c>
      <c r="AA26" s="6">
        <v>2016</v>
      </c>
      <c r="AB26" s="6">
        <v>2017</v>
      </c>
      <c r="AC26" s="6">
        <v>2018</v>
      </c>
      <c r="AD26" s="3748">
        <v>2019</v>
      </c>
      <c r="AE26" s="49"/>
    </row>
    <row r="27" spans="1:31" ht="18" customHeight="1">
      <c r="A27" s="2967" t="s">
        <v>1545</v>
      </c>
      <c r="B27" s="137">
        <v>7378</v>
      </c>
      <c r="C27" s="137">
        <v>10143</v>
      </c>
      <c r="D27" s="137">
        <v>9542</v>
      </c>
      <c r="E27" s="137">
        <v>10016</v>
      </c>
      <c r="F27" s="137">
        <v>9854</v>
      </c>
      <c r="G27" s="137">
        <v>9682</v>
      </c>
      <c r="H27" s="137">
        <v>8784</v>
      </c>
      <c r="I27" s="137">
        <v>8144</v>
      </c>
      <c r="J27" s="137">
        <v>7954</v>
      </c>
      <c r="K27" s="137">
        <v>6089</v>
      </c>
      <c r="L27" s="137">
        <v>5943</v>
      </c>
      <c r="M27" s="137">
        <v>5649</v>
      </c>
      <c r="N27" s="137">
        <v>5400</v>
      </c>
      <c r="O27" s="137">
        <v>5517</v>
      </c>
      <c r="P27" s="137">
        <v>5909</v>
      </c>
      <c r="Q27" s="137">
        <v>6348</v>
      </c>
      <c r="R27" s="137">
        <v>6676</v>
      </c>
      <c r="S27" s="137">
        <v>7924</v>
      </c>
      <c r="T27" s="137">
        <v>8279</v>
      </c>
      <c r="U27" s="137">
        <v>9486</v>
      </c>
      <c r="V27" s="137">
        <v>9049</v>
      </c>
      <c r="W27" s="137">
        <v>8106</v>
      </c>
      <c r="X27" s="137">
        <v>8004</v>
      </c>
      <c r="Y27" s="137">
        <v>8572</v>
      </c>
      <c r="Z27" s="137">
        <v>9392</v>
      </c>
      <c r="AA27" s="2073">
        <v>9219</v>
      </c>
      <c r="AB27" s="2073">
        <v>9165</v>
      </c>
      <c r="AC27" s="2073">
        <v>10451</v>
      </c>
      <c r="AD27" s="2873">
        <v>12964</v>
      </c>
      <c r="AE27" s="1502"/>
    </row>
    <row r="28" spans="1:31" ht="18" customHeight="1">
      <c r="A28" s="2318" t="s">
        <v>1546</v>
      </c>
      <c r="B28" s="137">
        <v>1457</v>
      </c>
      <c r="C28" s="137">
        <v>2731</v>
      </c>
      <c r="D28" s="137">
        <v>3376</v>
      </c>
      <c r="E28" s="137">
        <v>2610</v>
      </c>
      <c r="F28" s="137">
        <v>2412</v>
      </c>
      <c r="G28" s="137">
        <v>2076</v>
      </c>
      <c r="H28" s="137">
        <v>2000</v>
      </c>
      <c r="I28" s="137">
        <v>1559</v>
      </c>
      <c r="J28" s="137">
        <v>1394</v>
      </c>
      <c r="K28" s="137">
        <v>1079</v>
      </c>
      <c r="L28" s="137">
        <v>917</v>
      </c>
      <c r="M28" s="137">
        <v>1025</v>
      </c>
      <c r="N28" s="137">
        <v>942</v>
      </c>
      <c r="O28" s="137">
        <v>901</v>
      </c>
      <c r="P28" s="137">
        <v>926</v>
      </c>
      <c r="Q28" s="137">
        <v>929</v>
      </c>
      <c r="R28" s="137">
        <v>1089</v>
      </c>
      <c r="S28" s="137">
        <v>1074</v>
      </c>
      <c r="T28" s="137">
        <v>1280</v>
      </c>
      <c r="U28" s="137">
        <v>1435</v>
      </c>
      <c r="V28" s="137">
        <v>1287</v>
      </c>
      <c r="W28" s="137">
        <v>789</v>
      </c>
      <c r="X28" s="137">
        <v>639</v>
      </c>
      <c r="Y28" s="137">
        <v>770</v>
      </c>
      <c r="Z28" s="137">
        <v>781</v>
      </c>
      <c r="AA28" s="138">
        <v>714</v>
      </c>
      <c r="AB28" s="138">
        <v>771</v>
      </c>
      <c r="AC28" s="138">
        <v>793</v>
      </c>
      <c r="AD28" s="2874">
        <v>1130</v>
      </c>
      <c r="AE28" s="1502"/>
    </row>
    <row r="29" spans="1:31" ht="18" customHeight="1">
      <c r="A29" s="2968" t="s">
        <v>1547</v>
      </c>
      <c r="B29" s="374">
        <v>94</v>
      </c>
      <c r="C29" s="374">
        <v>669</v>
      </c>
      <c r="D29" s="374">
        <v>1244</v>
      </c>
      <c r="E29" s="374">
        <v>737</v>
      </c>
      <c r="F29" s="374">
        <v>1127</v>
      </c>
      <c r="G29" s="374">
        <v>879</v>
      </c>
      <c r="H29" s="374">
        <v>371</v>
      </c>
      <c r="I29" s="374">
        <v>284</v>
      </c>
      <c r="J29" s="374">
        <v>288</v>
      </c>
      <c r="K29" s="374">
        <v>172</v>
      </c>
      <c r="L29" s="374">
        <v>264</v>
      </c>
      <c r="M29" s="374">
        <v>256</v>
      </c>
      <c r="N29" s="374">
        <v>247</v>
      </c>
      <c r="O29" s="374">
        <v>319</v>
      </c>
      <c r="P29" s="374">
        <v>228</v>
      </c>
      <c r="Q29" s="374">
        <v>295</v>
      </c>
      <c r="R29" s="374">
        <v>207</v>
      </c>
      <c r="S29" s="374">
        <v>396</v>
      </c>
      <c r="T29" s="374">
        <v>325</v>
      </c>
      <c r="U29" s="374">
        <v>342</v>
      </c>
      <c r="V29" s="374">
        <v>376</v>
      </c>
      <c r="W29" s="374">
        <v>560</v>
      </c>
      <c r="X29" s="374">
        <v>533</v>
      </c>
      <c r="Y29" s="374">
        <v>577</v>
      </c>
      <c r="Z29" s="374">
        <v>455</v>
      </c>
      <c r="AA29" s="375">
        <v>352</v>
      </c>
      <c r="AB29" s="375">
        <v>491</v>
      </c>
      <c r="AC29" s="375">
        <v>548</v>
      </c>
      <c r="AD29" s="2875">
        <v>616</v>
      </c>
      <c r="AE29" s="1502"/>
    </row>
    <row r="30" spans="1:31" ht="18" customHeight="1">
      <c r="A30" s="172"/>
      <c r="B30" s="1502"/>
      <c r="C30" s="1502"/>
      <c r="D30" s="1502"/>
      <c r="E30" s="1502"/>
      <c r="F30" s="1502"/>
      <c r="G30" s="1502"/>
      <c r="H30" s="1502"/>
      <c r="I30" s="1502"/>
      <c r="J30" s="1502"/>
      <c r="K30" s="1502"/>
      <c r="L30" s="1502"/>
      <c r="M30" s="1502"/>
      <c r="N30" s="1502"/>
      <c r="O30" s="1502"/>
      <c r="P30" s="1502"/>
      <c r="Q30" s="1502"/>
      <c r="R30" s="1502"/>
    </row>
    <row r="31" spans="1:31" ht="18" customHeight="1">
      <c r="A31" s="172"/>
      <c r="B31" s="1502"/>
      <c r="C31" s="1502"/>
      <c r="D31" s="1502"/>
      <c r="E31" s="1502"/>
      <c r="F31" s="1502"/>
      <c r="G31" s="1502"/>
      <c r="H31" s="1502"/>
      <c r="I31" s="1502"/>
      <c r="J31" s="1502"/>
      <c r="K31" s="1502"/>
      <c r="L31" s="1502"/>
      <c r="M31" s="1502"/>
      <c r="N31" s="1502"/>
      <c r="O31" s="1502"/>
      <c r="P31" s="1502"/>
      <c r="Q31" s="1502"/>
      <c r="R31" s="1502"/>
    </row>
    <row r="32" spans="1:31" ht="18" customHeight="1">
      <c r="A32" s="4184" t="s">
        <v>1548</v>
      </c>
      <c r="B32" s="4184"/>
      <c r="C32" s="4184"/>
      <c r="D32" s="4184"/>
      <c r="E32" s="4184"/>
      <c r="F32" s="4184"/>
      <c r="G32" s="4184"/>
      <c r="H32" s="4184"/>
      <c r="I32" s="4184"/>
      <c r="J32" s="4184"/>
      <c r="K32" s="4184"/>
      <c r="L32" s="4184"/>
      <c r="M32" s="4184"/>
      <c r="N32" s="4184"/>
      <c r="O32" s="4184"/>
      <c r="P32" s="4184"/>
      <c r="Q32" s="4184"/>
      <c r="R32" s="4184"/>
    </row>
    <row r="33" spans="1:31" ht="18" customHeight="1">
      <c r="A33" s="372"/>
      <c r="B33" s="7" t="s">
        <v>113</v>
      </c>
      <c r="C33" s="6">
        <v>1992</v>
      </c>
      <c r="D33" s="6">
        <v>1993</v>
      </c>
      <c r="E33" s="6">
        <v>1994</v>
      </c>
      <c r="F33" s="6">
        <v>1995</v>
      </c>
      <c r="G33" s="6">
        <v>1996</v>
      </c>
      <c r="H33" s="6">
        <v>1997</v>
      </c>
      <c r="I33" s="6">
        <v>1998</v>
      </c>
      <c r="J33" s="6">
        <v>1999</v>
      </c>
      <c r="K33" s="6">
        <v>2000</v>
      </c>
      <c r="L33" s="6">
        <v>2001</v>
      </c>
      <c r="M33" s="6">
        <v>2002</v>
      </c>
      <c r="N33" s="6">
        <v>2003</v>
      </c>
      <c r="O33" s="6">
        <v>2004</v>
      </c>
      <c r="P33" s="6">
        <v>2005</v>
      </c>
      <c r="Q33" s="6">
        <v>2006</v>
      </c>
      <c r="R33" s="6">
        <v>2007</v>
      </c>
      <c r="S33" s="6">
        <v>2008</v>
      </c>
      <c r="T33" s="6">
        <v>2009</v>
      </c>
      <c r="U33" s="6">
        <v>2010</v>
      </c>
      <c r="V33" s="6">
        <v>2011</v>
      </c>
      <c r="W33" s="6">
        <v>2012</v>
      </c>
      <c r="X33" s="6">
        <v>2013</v>
      </c>
      <c r="Y33" s="6">
        <v>2014</v>
      </c>
      <c r="Z33" s="6">
        <v>2015</v>
      </c>
      <c r="AA33" s="6">
        <v>2016</v>
      </c>
      <c r="AB33" s="6">
        <v>2017</v>
      </c>
      <c r="AC33" s="6">
        <v>2018</v>
      </c>
      <c r="AD33" s="3748">
        <v>2019</v>
      </c>
      <c r="AE33" s="49"/>
    </row>
    <row r="34" spans="1:31" ht="18" customHeight="1">
      <c r="A34" s="2967" t="s">
        <v>1545</v>
      </c>
      <c r="B34" s="137">
        <v>65876</v>
      </c>
      <c r="C34" s="137">
        <v>75755</v>
      </c>
      <c r="D34" s="137">
        <v>75647</v>
      </c>
      <c r="E34" s="137">
        <v>78023</v>
      </c>
      <c r="F34" s="137">
        <v>80007</v>
      </c>
      <c r="G34" s="137">
        <v>81724</v>
      </c>
      <c r="H34" s="137">
        <v>81868</v>
      </c>
      <c r="I34" s="137">
        <v>89163</v>
      </c>
      <c r="J34" s="137">
        <v>87149</v>
      </c>
      <c r="K34" s="137">
        <v>88243</v>
      </c>
      <c r="L34" s="137">
        <v>92128</v>
      </c>
      <c r="M34" s="137">
        <v>108980</v>
      </c>
      <c r="N34" s="137">
        <v>114875</v>
      </c>
      <c r="O34" s="137">
        <v>132344</v>
      </c>
      <c r="P34" s="137">
        <v>153929</v>
      </c>
      <c r="Q34" s="137">
        <v>182528</v>
      </c>
      <c r="R34" s="137">
        <v>211181</v>
      </c>
      <c r="S34" s="137">
        <v>268186</v>
      </c>
      <c r="T34" s="137">
        <v>296438</v>
      </c>
      <c r="U34" s="137">
        <v>348904</v>
      </c>
      <c r="V34" s="137">
        <v>403675</v>
      </c>
      <c r="W34" s="137">
        <v>499322</v>
      </c>
      <c r="X34" s="137">
        <v>508781</v>
      </c>
      <c r="Y34" s="137">
        <v>484077</v>
      </c>
      <c r="Z34" s="137">
        <v>462733</v>
      </c>
      <c r="AA34" s="2073">
        <v>411577</v>
      </c>
      <c r="AB34" s="2073">
        <v>432210</v>
      </c>
      <c r="AC34" s="2073">
        <v>489027</v>
      </c>
      <c r="AD34" s="2873">
        <v>508590</v>
      </c>
      <c r="AE34" s="1502"/>
    </row>
    <row r="35" spans="1:31" ht="18" customHeight="1">
      <c r="A35" s="2318" t="s">
        <v>1546</v>
      </c>
      <c r="B35" s="137">
        <v>19132</v>
      </c>
      <c r="C35" s="137">
        <v>20964</v>
      </c>
      <c r="D35" s="137">
        <v>21439</v>
      </c>
      <c r="E35" s="137">
        <v>20176</v>
      </c>
      <c r="F35" s="137">
        <v>21138</v>
      </c>
      <c r="G35" s="137">
        <v>24435</v>
      </c>
      <c r="H35" s="137">
        <v>25773</v>
      </c>
      <c r="I35" s="137">
        <v>22799</v>
      </c>
      <c r="J35" s="137">
        <v>20505</v>
      </c>
      <c r="K35" s="137">
        <v>29960</v>
      </c>
      <c r="L35" s="137">
        <v>38434</v>
      </c>
      <c r="M35" s="137">
        <v>35600</v>
      </c>
      <c r="N35" s="137">
        <v>41023</v>
      </c>
      <c r="O35" s="137">
        <v>41175</v>
      </c>
      <c r="P35" s="137">
        <v>50118</v>
      </c>
      <c r="Q35" s="137">
        <v>61733</v>
      </c>
      <c r="R35" s="137">
        <v>58890</v>
      </c>
      <c r="S35" s="137">
        <v>65448</v>
      </c>
      <c r="T35" s="137">
        <v>56959</v>
      </c>
      <c r="U35" s="137">
        <v>54266</v>
      </c>
      <c r="V35" s="137">
        <v>57834</v>
      </c>
      <c r="W35" s="137">
        <v>65046</v>
      </c>
      <c r="X35" s="137">
        <v>45994</v>
      </c>
      <c r="Y35" s="137">
        <v>51926</v>
      </c>
      <c r="Z35" s="137">
        <v>51060</v>
      </c>
      <c r="AA35" s="138">
        <v>45968</v>
      </c>
      <c r="AB35" s="138">
        <v>54318</v>
      </c>
      <c r="AC35" s="138">
        <v>66668</v>
      </c>
      <c r="AD35" s="2874">
        <v>74934</v>
      </c>
      <c r="AE35" s="1502"/>
    </row>
    <row r="36" spans="1:31" ht="18" customHeight="1">
      <c r="A36" s="2968" t="s">
        <v>1547</v>
      </c>
      <c r="B36" s="374">
        <v>585</v>
      </c>
      <c r="C36" s="374">
        <v>2582</v>
      </c>
      <c r="D36" s="374">
        <v>4438</v>
      </c>
      <c r="E36" s="374">
        <v>2567</v>
      </c>
      <c r="F36" s="374">
        <v>3512</v>
      </c>
      <c r="G36" s="374">
        <v>2792</v>
      </c>
      <c r="H36" s="374">
        <v>2341</v>
      </c>
      <c r="I36" s="374">
        <v>2513</v>
      </c>
      <c r="J36" s="374">
        <v>2500</v>
      </c>
      <c r="K36" s="374">
        <v>2300</v>
      </c>
      <c r="L36" s="374">
        <v>4260</v>
      </c>
      <c r="M36" s="374">
        <v>3220</v>
      </c>
      <c r="N36" s="374">
        <v>2236</v>
      </c>
      <c r="O36" s="374">
        <v>3136</v>
      </c>
      <c r="P36" s="374">
        <v>2517</v>
      </c>
      <c r="Q36" s="374">
        <v>2942</v>
      </c>
      <c r="R36" s="374">
        <v>2853</v>
      </c>
      <c r="S36" s="374">
        <v>4476</v>
      </c>
      <c r="T36" s="374">
        <v>4652</v>
      </c>
      <c r="U36" s="374">
        <v>4762</v>
      </c>
      <c r="V36" s="374">
        <v>5316</v>
      </c>
      <c r="W36" s="374">
        <v>6825</v>
      </c>
      <c r="X36" s="374">
        <v>6598</v>
      </c>
      <c r="Y36" s="374">
        <v>5591</v>
      </c>
      <c r="Z36" s="374">
        <v>5269</v>
      </c>
      <c r="AA36" s="375">
        <v>4973</v>
      </c>
      <c r="AB36" s="375">
        <v>5184</v>
      </c>
      <c r="AC36" s="375">
        <v>5237</v>
      </c>
      <c r="AD36" s="2875">
        <v>5114</v>
      </c>
      <c r="AE36" s="1502"/>
    </row>
    <row r="37" spans="1:31" ht="18" customHeight="1">
      <c r="A37" s="2446"/>
      <c r="B37" s="1502"/>
      <c r="C37" s="1502"/>
      <c r="D37" s="1502"/>
      <c r="E37" s="1502"/>
      <c r="F37" s="1502"/>
      <c r="G37" s="1502"/>
      <c r="H37" s="1502"/>
      <c r="I37" s="1502"/>
      <c r="J37" s="1502"/>
      <c r="K37" s="1502"/>
      <c r="L37" s="1502"/>
      <c r="M37" s="1502"/>
      <c r="N37" s="1502"/>
      <c r="O37" s="1502"/>
      <c r="P37" s="1502"/>
      <c r="Q37" s="1502"/>
      <c r="R37" s="1502"/>
      <c r="S37" s="1502"/>
      <c r="T37" s="1502"/>
      <c r="U37" s="1502"/>
      <c r="V37" s="1502"/>
      <c r="W37" s="1502"/>
      <c r="X37" s="1502"/>
      <c r="Y37" s="1502"/>
      <c r="Z37" s="1502"/>
      <c r="AA37" s="1502"/>
      <c r="AB37" s="1502"/>
      <c r="AC37" s="1502"/>
      <c r="AD37" s="1502"/>
      <c r="AE37" s="1502"/>
    </row>
    <row r="38" spans="1:31" ht="18" customHeight="1">
      <c r="A38" s="4184" t="s">
        <v>1557</v>
      </c>
      <c r="B38" s="4184"/>
      <c r="C38" s="4184"/>
      <c r="D38" s="4184"/>
      <c r="E38" s="4184"/>
      <c r="F38" s="4184"/>
      <c r="G38" s="4184"/>
      <c r="H38" s="4184"/>
      <c r="I38" s="4184"/>
      <c r="J38" s="4184"/>
      <c r="K38" s="4184"/>
      <c r="L38" s="4184"/>
      <c r="M38" s="4184"/>
      <c r="N38" s="4184"/>
      <c r="O38" s="4184"/>
      <c r="P38" s="4184"/>
      <c r="Q38" s="4184"/>
      <c r="R38" s="4184"/>
      <c r="S38" s="3051"/>
      <c r="T38" s="3051"/>
      <c r="U38" s="3051"/>
      <c r="V38" s="3051"/>
      <c r="W38" s="3051"/>
      <c r="X38" s="3051"/>
      <c r="Y38" s="3051"/>
      <c r="Z38" s="3051"/>
    </row>
    <row r="39" spans="1:31" ht="18" customHeight="1">
      <c r="A39" s="372"/>
      <c r="B39" s="7" t="s">
        <v>113</v>
      </c>
      <c r="C39" s="6">
        <v>1992</v>
      </c>
      <c r="D39" s="6">
        <v>1993</v>
      </c>
      <c r="E39" s="6">
        <v>1994</v>
      </c>
      <c r="F39" s="6">
        <v>1995</v>
      </c>
      <c r="G39" s="6">
        <v>1996</v>
      </c>
      <c r="H39" s="6">
        <v>1997</v>
      </c>
      <c r="I39" s="6">
        <v>1998</v>
      </c>
      <c r="J39" s="6">
        <v>1999</v>
      </c>
      <c r="K39" s="6">
        <v>2000</v>
      </c>
      <c r="L39" s="6">
        <v>2001</v>
      </c>
      <c r="M39" s="6">
        <v>2002</v>
      </c>
      <c r="N39" s="6">
        <v>2003</v>
      </c>
      <c r="O39" s="6">
        <v>2004</v>
      </c>
      <c r="P39" s="6">
        <v>2005</v>
      </c>
      <c r="Q39" s="6">
        <v>2006</v>
      </c>
      <c r="R39" s="6">
        <v>2007</v>
      </c>
      <c r="S39" s="6">
        <v>2008</v>
      </c>
      <c r="T39" s="6">
        <v>2009</v>
      </c>
      <c r="U39" s="6">
        <v>2010</v>
      </c>
      <c r="V39" s="6">
        <v>2011</v>
      </c>
      <c r="W39" s="6">
        <v>2012</v>
      </c>
      <c r="X39" s="6">
        <v>2013</v>
      </c>
      <c r="Y39" s="6">
        <v>2014</v>
      </c>
      <c r="Z39" s="6">
        <v>2015</v>
      </c>
      <c r="AA39" s="6">
        <v>2016</v>
      </c>
      <c r="AB39" s="6">
        <v>2017</v>
      </c>
      <c r="AC39" s="6">
        <v>2018</v>
      </c>
      <c r="AD39" s="3748">
        <v>2019</v>
      </c>
      <c r="AE39" s="3943"/>
    </row>
    <row r="40" spans="1:31">
      <c r="A40" s="2967" t="s">
        <v>1545</v>
      </c>
      <c r="B40" s="3052">
        <v>11.199829983605563</v>
      </c>
      <c r="C40" s="3052">
        <v>13.389215233317932</v>
      </c>
      <c r="D40" s="3052">
        <v>12.61385117717821</v>
      </c>
      <c r="E40" s="3052">
        <v>12.837240300936903</v>
      </c>
      <c r="F40" s="3052">
        <v>12.316422313047608</v>
      </c>
      <c r="G40" s="3052">
        <v>11.847192991043022</v>
      </c>
      <c r="H40" s="3052">
        <v>10.729466946792398</v>
      </c>
      <c r="I40" s="3052">
        <v>9.1338335408185021</v>
      </c>
      <c r="J40" s="3052">
        <v>9.1268976121355383</v>
      </c>
      <c r="K40" s="3052">
        <v>6.9002640436068585</v>
      </c>
      <c r="L40" s="3052">
        <v>6.4508075720736366</v>
      </c>
      <c r="M40" s="3052">
        <v>5.1835199119104418</v>
      </c>
      <c r="N40" s="3052">
        <v>4.7007616974972795</v>
      </c>
      <c r="O40" s="3052">
        <v>4.1686816176026111</v>
      </c>
      <c r="P40" s="3052">
        <v>3.8387828154538783</v>
      </c>
      <c r="Q40" s="3052">
        <v>3.477822580645161</v>
      </c>
      <c r="R40" s="3052">
        <v>3.1612692429716689</v>
      </c>
      <c r="S40" s="3052">
        <v>2.9546657916520624</v>
      </c>
      <c r="T40" s="3052">
        <v>2.7928268305682806</v>
      </c>
      <c r="U40" s="3052">
        <v>2.7187994405337856</v>
      </c>
      <c r="V40" s="3052">
        <v>2.2416547965566358</v>
      </c>
      <c r="W40" s="3052">
        <v>1.623401332206472</v>
      </c>
      <c r="X40" s="3052">
        <v>1.5731719541413691</v>
      </c>
      <c r="Y40" s="3052">
        <v>1.7707926631506969</v>
      </c>
      <c r="Z40" s="3052">
        <v>2.0296801827403708</v>
      </c>
      <c r="AA40" s="3366">
        <v>2.2399210840255894</v>
      </c>
      <c r="AB40" s="3366">
        <v>2.1204969806344138</v>
      </c>
      <c r="AC40" s="3366">
        <v>2.1371008144744565</v>
      </c>
      <c r="AD40" s="3054">
        <v>2.5490080418411689</v>
      </c>
      <c r="AE40" s="3943"/>
    </row>
    <row r="41" spans="1:31">
      <c r="A41" s="2318" t="s">
        <v>1546</v>
      </c>
      <c r="B41" s="3052">
        <v>7.6155132761864941</v>
      </c>
      <c r="C41" s="3052">
        <v>13.027094066017936</v>
      </c>
      <c r="D41" s="3052">
        <v>15.747003125145763</v>
      </c>
      <c r="E41" s="3052">
        <v>12.93616177636796</v>
      </c>
      <c r="F41" s="3052">
        <v>11.410729491910303</v>
      </c>
      <c r="G41" s="3052">
        <v>8.4960098219766742</v>
      </c>
      <c r="H41" s="3052">
        <v>7.7600589764482208</v>
      </c>
      <c r="I41" s="3052">
        <v>6.8380192113689198</v>
      </c>
      <c r="J41" s="3052">
        <v>6.798341867837113</v>
      </c>
      <c r="K41" s="3052">
        <v>3.6014686248331111</v>
      </c>
      <c r="L41" s="3052">
        <v>2.3859083103502106</v>
      </c>
      <c r="M41" s="3052">
        <v>2.8792134831460672</v>
      </c>
      <c r="N41" s="3052">
        <v>2.2962728225629525</v>
      </c>
      <c r="O41" s="3052">
        <v>2.188221007893139</v>
      </c>
      <c r="P41" s="3052">
        <v>1.8476395706133526</v>
      </c>
      <c r="Q41" s="3052">
        <v>1.5048677368668297</v>
      </c>
      <c r="R41" s="3052">
        <v>1.8492103922567498</v>
      </c>
      <c r="S41" s="3052">
        <v>1.640997433076641</v>
      </c>
      <c r="T41" s="3052">
        <v>2.2472304640179779</v>
      </c>
      <c r="U41" s="3052">
        <v>2.6443813806066414</v>
      </c>
      <c r="V41" s="3052">
        <v>2.2253345782757545</v>
      </c>
      <c r="W41" s="3052">
        <v>1.2129877317590627</v>
      </c>
      <c r="X41" s="3052">
        <v>1.3893116493455668</v>
      </c>
      <c r="Y41" s="3052">
        <v>1.4828794823402534</v>
      </c>
      <c r="Z41" s="3052">
        <v>1.5295730513121819</v>
      </c>
      <c r="AA41" s="3367">
        <v>1.5532544378698223</v>
      </c>
      <c r="AB41" s="3367">
        <v>1.4194189771346515</v>
      </c>
      <c r="AC41" s="3367">
        <v>1.1894762104757903</v>
      </c>
      <c r="AD41" s="3055">
        <v>1.5079937011236555</v>
      </c>
      <c r="AE41" s="3943"/>
    </row>
    <row r="42" spans="1:31">
      <c r="A42" s="2968" t="s">
        <v>1547</v>
      </c>
      <c r="B42" s="3053">
        <v>16.068376068376068</v>
      </c>
      <c r="C42" s="3053">
        <v>25.910147172734312</v>
      </c>
      <c r="D42" s="3053">
        <v>28.030644434429924</v>
      </c>
      <c r="E42" s="3053">
        <v>28.710557070510326</v>
      </c>
      <c r="F42" s="3053">
        <v>32.089977220956719</v>
      </c>
      <c r="G42" s="3053">
        <v>31.482808022922633</v>
      </c>
      <c r="H42" s="3053">
        <v>15.847928235796669</v>
      </c>
      <c r="I42" s="3053">
        <v>11.301233585356147</v>
      </c>
      <c r="J42" s="3053">
        <v>11.52</v>
      </c>
      <c r="K42" s="3053">
        <v>7.4782608695652169</v>
      </c>
      <c r="L42" s="3053">
        <v>6.197183098591549</v>
      </c>
      <c r="M42" s="3053">
        <v>7.9503105590062111</v>
      </c>
      <c r="N42" s="3053">
        <v>11.046511627906977</v>
      </c>
      <c r="O42" s="3053">
        <v>10.17219387755102</v>
      </c>
      <c r="P42" s="3053">
        <v>9.0584028605482718</v>
      </c>
      <c r="Q42" s="3053">
        <v>10.027192386131883</v>
      </c>
      <c r="R42" s="3053">
        <v>7.2555205047318614</v>
      </c>
      <c r="S42" s="3053">
        <v>8.8471849865951739</v>
      </c>
      <c r="T42" s="3053">
        <v>6.9862424763542563</v>
      </c>
      <c r="U42" s="3053">
        <v>7.1818563628727432</v>
      </c>
      <c r="V42" s="3053">
        <v>7.0729872084273895</v>
      </c>
      <c r="W42" s="3053">
        <v>8.2051282051282044</v>
      </c>
      <c r="X42" s="3053">
        <v>8.0782055168232798</v>
      </c>
      <c r="Y42" s="3053">
        <v>10.320157395814702</v>
      </c>
      <c r="Z42" s="3053">
        <v>8.6354146896944393</v>
      </c>
      <c r="AA42" s="3368">
        <v>7.0782224009652115</v>
      </c>
      <c r="AB42" s="3368">
        <v>9.4714506172839492</v>
      </c>
      <c r="AC42" s="3368">
        <v>10.464006110368532</v>
      </c>
      <c r="AD42" s="3056">
        <v>12.045365662886196</v>
      </c>
      <c r="AE42" s="3943"/>
    </row>
    <row r="43" spans="1:31">
      <c r="A43"/>
      <c r="B43"/>
      <c r="C43"/>
      <c r="D43"/>
      <c r="E43"/>
      <c r="F43"/>
      <c r="G43"/>
      <c r="H43"/>
      <c r="I43"/>
      <c r="J43"/>
      <c r="K43"/>
      <c r="L43"/>
      <c r="M43"/>
      <c r="N43"/>
      <c r="O43"/>
      <c r="P43"/>
      <c r="Q43"/>
      <c r="R43"/>
      <c r="S43"/>
      <c r="AE43" s="3943"/>
    </row>
    <row r="44" spans="1:31">
      <c r="A44" s="238" t="s">
        <v>866</v>
      </c>
      <c r="AE44" s="3943"/>
    </row>
    <row r="45" spans="1:31">
      <c r="A45" s="124" t="s">
        <v>1641</v>
      </c>
      <c r="AE45" s="3943"/>
    </row>
    <row r="46" spans="1:31">
      <c r="A46" s="238" t="s">
        <v>519</v>
      </c>
      <c r="AE46" s="3943"/>
    </row>
    <row r="47" spans="1:31">
      <c r="L47" s="1538"/>
      <c r="AE47" s="3943"/>
    </row>
    <row r="48" spans="1:31">
      <c r="AE48" s="3943"/>
    </row>
    <row r="49" spans="31:31">
      <c r="AE49" s="3943"/>
    </row>
  </sheetData>
  <mergeCells count="5">
    <mergeCell ref="A19:R19"/>
    <mergeCell ref="A7:R7"/>
    <mergeCell ref="A25:R25"/>
    <mergeCell ref="A32:R32"/>
    <mergeCell ref="A38:R38"/>
  </mergeCells>
  <phoneticPr fontId="21" type="noConversion"/>
  <printOptions horizontalCentered="1"/>
  <pageMargins left="0.78740157480314965" right="0.45" top="0.98425196850393704" bottom="0.98425196850393704" header="0.51181102362204722" footer="0.51181102362204722"/>
  <pageSetup paperSize="9" scale="48"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tabColor indexed="42"/>
    <pageSetUpPr fitToPage="1"/>
  </sheetPr>
  <dimension ref="A1:CE48"/>
  <sheetViews>
    <sheetView showGridLines="0" workbookViewId="0">
      <pane xSplit="1" ySplit="5" topLeftCell="B6" activePane="bottomRight" state="frozen"/>
      <selection pane="topRight" activeCell="B1" sqref="B1"/>
      <selection pane="bottomLeft" activeCell="A6" sqref="A6"/>
      <selection pane="bottomRight" activeCell="A7" sqref="A7"/>
    </sheetView>
  </sheetViews>
  <sheetFormatPr baseColWidth="10" defaultRowHeight="15.75"/>
  <cols>
    <col min="1" max="1" width="18.75" customWidth="1"/>
    <col min="2" max="29" width="8.75" customWidth="1"/>
    <col min="30" max="30" width="8.75" style="3250" customWidth="1"/>
    <col min="31" max="31" width="8.75" style="3583" customWidth="1"/>
    <col min="32" max="32" width="8.75" style="3892" customWidth="1"/>
    <col min="33" max="33" width="8.75" customWidth="1"/>
  </cols>
  <sheetData>
    <row r="1" spans="1:35" s="61" customFormat="1" ht="13.15" customHeight="1">
      <c r="A1" s="376"/>
      <c r="B1" s="1163"/>
      <c r="C1" s="1164"/>
      <c r="D1" s="1164"/>
      <c r="E1" s="1164"/>
      <c r="F1" s="1164"/>
      <c r="G1" s="1164"/>
      <c r="H1" s="1164"/>
      <c r="I1" s="1164"/>
      <c r="J1" s="1164"/>
      <c r="K1" s="1164"/>
      <c r="L1" s="1164"/>
      <c r="M1" s="1164"/>
      <c r="N1" s="1164"/>
      <c r="O1" s="1164"/>
      <c r="P1" s="1164"/>
      <c r="Q1" s="1164"/>
      <c r="R1" s="1164"/>
      <c r="S1" s="1164"/>
      <c r="T1" s="1164"/>
      <c r="U1" s="1164"/>
      <c r="V1" s="1164"/>
      <c r="W1" s="1164"/>
      <c r="X1" s="1164"/>
      <c r="Y1" s="1164"/>
      <c r="Z1" s="1164"/>
      <c r="AA1" s="1164"/>
      <c r="AB1" s="1164"/>
      <c r="AC1" s="1164"/>
      <c r="AD1" s="377"/>
      <c r="AE1" s="1851"/>
      <c r="AF1" s="378"/>
      <c r="AG1" s="3251"/>
      <c r="AH1" s="3251"/>
      <c r="AI1" s="3251"/>
    </row>
    <row r="2" spans="1:35" s="61" customFormat="1" ht="20.85" customHeight="1">
      <c r="A2" s="232"/>
      <c r="B2" s="1165" t="s">
        <v>520</v>
      </c>
      <c r="C2" s="1166"/>
      <c r="D2" s="1166"/>
      <c r="E2" s="1166"/>
      <c r="F2" s="1166"/>
      <c r="G2" s="1166"/>
      <c r="H2" s="1166"/>
      <c r="I2" s="1166"/>
      <c r="J2" s="1166"/>
      <c r="K2" s="1166"/>
      <c r="L2" s="1166"/>
      <c r="M2" s="1166"/>
      <c r="N2" s="1166"/>
      <c r="O2" s="1166"/>
      <c r="P2" s="1166"/>
      <c r="Q2" s="1166"/>
      <c r="R2" s="1166"/>
      <c r="S2" s="1166"/>
      <c r="T2" s="1166"/>
      <c r="U2" s="1166"/>
      <c r="V2" s="1166"/>
      <c r="W2" s="1166"/>
      <c r="X2" s="1166"/>
      <c r="Y2" s="1166"/>
      <c r="Z2" s="1166"/>
      <c r="AA2" s="1166"/>
      <c r="AB2" s="1166"/>
      <c r="AC2" s="1166"/>
      <c r="AD2" s="4185" t="s">
        <v>112</v>
      </c>
      <c r="AE2" s="4186"/>
      <c r="AF2" s="4187"/>
      <c r="AG2" s="3884"/>
      <c r="AH2" s="3579"/>
      <c r="AI2" s="3248"/>
    </row>
    <row r="3" spans="1:35" s="61" customFormat="1" ht="20.85" customHeight="1">
      <c r="A3" s="214"/>
      <c r="B3" s="1167"/>
      <c r="C3" s="1168"/>
      <c r="D3" s="1168"/>
      <c r="E3" s="1168"/>
      <c r="F3" s="1168"/>
      <c r="G3" s="1168"/>
      <c r="H3" s="1168"/>
      <c r="I3" s="1168"/>
      <c r="J3" s="1168"/>
      <c r="K3" s="1168"/>
      <c r="L3" s="1168"/>
      <c r="M3" s="1168"/>
      <c r="N3" s="1168"/>
      <c r="O3" s="1168"/>
      <c r="P3" s="1168"/>
      <c r="Q3" s="1168"/>
      <c r="R3" s="1168"/>
      <c r="S3" s="1168"/>
      <c r="T3" s="1168"/>
      <c r="U3" s="1168"/>
      <c r="V3" s="1168"/>
      <c r="W3" s="1168"/>
      <c r="X3" s="1168"/>
      <c r="Y3" s="1168"/>
      <c r="Z3" s="1168"/>
      <c r="AA3" s="1168"/>
      <c r="AB3" s="1168"/>
      <c r="AC3" s="1168"/>
      <c r="AD3" s="4185" t="s">
        <v>248</v>
      </c>
      <c r="AE3" s="4186"/>
      <c r="AF3" s="4187"/>
      <c r="AG3" s="3884"/>
      <c r="AH3" s="3579"/>
      <c r="AI3" s="3248"/>
    </row>
    <row r="4" spans="1:35" s="61" customFormat="1" ht="20.85" customHeight="1">
      <c r="A4" s="214"/>
      <c r="B4" s="1169" t="s">
        <v>104</v>
      </c>
      <c r="C4" s="1170"/>
      <c r="D4" s="1170"/>
      <c r="E4" s="1170"/>
      <c r="F4" s="1170"/>
      <c r="G4" s="1170"/>
      <c r="H4" s="1170"/>
      <c r="I4" s="1170"/>
      <c r="J4" s="1170"/>
      <c r="K4" s="1170"/>
      <c r="L4" s="1170"/>
      <c r="M4" s="1170"/>
      <c r="N4" s="1170"/>
      <c r="O4" s="1170"/>
      <c r="P4" s="1170"/>
      <c r="Q4" s="1170"/>
      <c r="R4" s="1170"/>
      <c r="S4" s="1170"/>
      <c r="T4" s="1170"/>
      <c r="U4" s="1170"/>
      <c r="V4" s="1170"/>
      <c r="W4" s="1170"/>
      <c r="X4" s="1170"/>
      <c r="Y4" s="1170"/>
      <c r="Z4" s="1170"/>
      <c r="AA4" s="1170"/>
      <c r="AB4" s="1170"/>
      <c r="AC4" s="1170"/>
      <c r="AD4" s="4188" t="s">
        <v>1661</v>
      </c>
      <c r="AE4" s="4189"/>
      <c r="AF4" s="4190"/>
      <c r="AG4" s="3885"/>
      <c r="AH4" s="3580"/>
      <c r="AI4" s="3249"/>
    </row>
    <row r="5" spans="1:35" s="61" customFormat="1">
      <c r="A5" s="379"/>
      <c r="B5" s="1171"/>
      <c r="C5" s="1171"/>
      <c r="D5" s="1171"/>
      <c r="E5" s="1171"/>
      <c r="F5" s="1171"/>
      <c r="G5" s="1171"/>
      <c r="H5" s="1171"/>
      <c r="I5" s="1171"/>
      <c r="J5" s="1171"/>
      <c r="K5" s="1171"/>
      <c r="L5" s="1171"/>
      <c r="M5" s="1171"/>
      <c r="N5" s="1171"/>
      <c r="O5" s="1171"/>
      <c r="P5" s="1171"/>
      <c r="Q5" s="1171"/>
      <c r="R5" s="1171"/>
      <c r="S5" s="1171"/>
      <c r="T5" s="1171"/>
      <c r="U5" s="1171"/>
      <c r="V5" s="1171"/>
      <c r="W5" s="1171"/>
      <c r="X5" s="1171"/>
      <c r="Y5" s="1171"/>
      <c r="Z5" s="1171"/>
      <c r="AA5" s="1171"/>
      <c r="AB5" s="1171"/>
      <c r="AC5" s="1171"/>
      <c r="AD5" s="380"/>
      <c r="AE5" s="1852"/>
      <c r="AF5" s="381"/>
      <c r="AG5" s="3251"/>
      <c r="AH5" s="3251"/>
      <c r="AI5" s="3251"/>
    </row>
    <row r="6" spans="1:35" s="61" customFormat="1" ht="10.15" customHeight="1"/>
    <row r="7" spans="1:35" s="61" customFormat="1" ht="25.15" customHeight="1">
      <c r="A7" s="382" t="s">
        <v>1024</v>
      </c>
      <c r="B7" s="382"/>
      <c r="C7" s="382"/>
      <c r="D7" s="382"/>
      <c r="E7" s="382"/>
      <c r="F7" s="382"/>
      <c r="G7" s="382"/>
      <c r="H7" s="382"/>
      <c r="I7" s="382"/>
      <c r="J7" s="382"/>
      <c r="K7" s="382"/>
      <c r="L7" s="382"/>
      <c r="M7" s="382"/>
      <c r="N7" s="382"/>
      <c r="O7" s="382"/>
      <c r="P7" s="382"/>
    </row>
    <row r="8" spans="1:35" s="61" customFormat="1" ht="16.149999999999999" customHeight="1">
      <c r="A8" s="170" t="s">
        <v>114</v>
      </c>
      <c r="B8" s="168">
        <v>1990</v>
      </c>
      <c r="C8" s="383" t="s">
        <v>115</v>
      </c>
      <c r="D8" s="168">
        <v>1992</v>
      </c>
      <c r="E8" s="168">
        <v>1993</v>
      </c>
      <c r="F8" s="168">
        <v>1994</v>
      </c>
      <c r="G8" s="168">
        <v>1995</v>
      </c>
      <c r="H8" s="168">
        <v>1996</v>
      </c>
      <c r="I8" s="168">
        <v>1997</v>
      </c>
      <c r="J8" s="168">
        <v>1998</v>
      </c>
      <c r="K8" s="171">
        <v>1999</v>
      </c>
      <c r="L8" s="171">
        <v>2000</v>
      </c>
      <c r="M8" s="171">
        <v>2001</v>
      </c>
      <c r="N8" s="168">
        <v>2002</v>
      </c>
      <c r="O8" s="168">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5" s="60" customFormat="1" ht="18" customHeight="1">
      <c r="A9" s="236" t="s">
        <v>116</v>
      </c>
      <c r="B9" s="29">
        <v>2089.3049999999998</v>
      </c>
      <c r="C9" s="29">
        <v>1979.914</v>
      </c>
      <c r="D9" s="29">
        <v>1957.4939999999999</v>
      </c>
      <c r="E9" s="29">
        <v>1734.566</v>
      </c>
      <c r="F9" s="29">
        <v>1557.2619999999999</v>
      </c>
      <c r="G9" s="29">
        <v>1595.3520000000001</v>
      </c>
      <c r="H9" s="29">
        <v>1434.3040000000001</v>
      </c>
      <c r="I9" s="29">
        <v>1391.29</v>
      </c>
      <c r="J9" s="29">
        <v>1234.202</v>
      </c>
      <c r="K9" s="29">
        <v>1193.595</v>
      </c>
      <c r="L9" s="29">
        <v>1011.795</v>
      </c>
      <c r="M9" s="29">
        <v>824.71600000000001</v>
      </c>
      <c r="N9" s="29">
        <v>790.29</v>
      </c>
      <c r="O9" s="29">
        <v>776.81100000000004</v>
      </c>
      <c r="P9" s="29">
        <v>783.63700800000004</v>
      </c>
      <c r="Q9" s="29">
        <v>755.65347299999996</v>
      </c>
      <c r="R9" s="29">
        <v>641.21251500000005</v>
      </c>
      <c r="S9" s="29">
        <v>650.55916500000001</v>
      </c>
      <c r="T9" s="29">
        <v>521.0024820000001</v>
      </c>
      <c r="U9" s="29">
        <v>414.57685599999996</v>
      </c>
      <c r="V9" s="29">
        <v>386.87099999999998</v>
      </c>
      <c r="W9" s="2253">
        <v>361.31200000000001</v>
      </c>
      <c r="X9" s="2253">
        <v>324.209</v>
      </c>
      <c r="Y9" s="45">
        <v>229.17400000000001</v>
      </c>
      <c r="Z9" s="45">
        <v>230.05099999999999</v>
      </c>
      <c r="AA9" s="45">
        <v>184.547</v>
      </c>
      <c r="AB9" s="2253">
        <v>115.062</v>
      </c>
      <c r="AC9" s="45">
        <v>107.96599999999999</v>
      </c>
      <c r="AD9" s="2253">
        <v>75.403999999999996</v>
      </c>
      <c r="AE9" s="2253">
        <v>0</v>
      </c>
      <c r="AF9" s="2944">
        <v>0</v>
      </c>
    </row>
    <row r="10" spans="1:35" s="60" customFormat="1" ht="18" customHeight="1">
      <c r="A10" s="338" t="s">
        <v>117</v>
      </c>
      <c r="B10" s="31">
        <v>3142.1909999999998</v>
      </c>
      <c r="C10" s="31">
        <v>2461.692</v>
      </c>
      <c r="D10" s="31">
        <v>2128.6410000000001</v>
      </c>
      <c r="E10" s="31">
        <v>1938.6279999999999</v>
      </c>
      <c r="F10" s="31">
        <v>1830.385</v>
      </c>
      <c r="G10" s="31">
        <v>1711.1569999999999</v>
      </c>
      <c r="H10" s="31">
        <v>1660.6089999999999</v>
      </c>
      <c r="I10" s="31">
        <v>1573.1590000000001</v>
      </c>
      <c r="J10" s="31">
        <v>1484.989</v>
      </c>
      <c r="K10" s="31">
        <v>1453.288</v>
      </c>
      <c r="L10" s="31">
        <v>1527.5820000000001</v>
      </c>
      <c r="M10" s="31">
        <v>1611.838</v>
      </c>
      <c r="N10" s="31">
        <v>1653.376</v>
      </c>
      <c r="O10" s="31">
        <v>1640.751</v>
      </c>
      <c r="P10" s="31">
        <v>1659.9320910000001</v>
      </c>
      <c r="Q10" s="31">
        <v>1610.6493159999998</v>
      </c>
      <c r="R10" s="31">
        <v>1590.663247</v>
      </c>
      <c r="S10" s="31">
        <v>1627.6499980000001</v>
      </c>
      <c r="T10" s="31">
        <v>1576.4144960000001</v>
      </c>
      <c r="U10" s="31">
        <v>1528.7129999999997</v>
      </c>
      <c r="V10" s="31">
        <v>1534.7909999999999</v>
      </c>
      <c r="W10" s="34">
        <v>1595.2249999999999</v>
      </c>
      <c r="X10" s="34">
        <v>1675.934</v>
      </c>
      <c r="Y10" s="31">
        <v>1659.9480000000001</v>
      </c>
      <c r="Z10" s="31">
        <v>1617.3910000000001</v>
      </c>
      <c r="AA10" s="31">
        <v>1607.9269999999999</v>
      </c>
      <c r="AB10" s="34">
        <v>1544.4380000000001</v>
      </c>
      <c r="AC10" s="31">
        <v>1539.8</v>
      </c>
      <c r="AD10" s="34">
        <v>1506.4</v>
      </c>
      <c r="AE10" s="34">
        <v>1189.9000000000001</v>
      </c>
      <c r="AF10" s="32">
        <v>979.2</v>
      </c>
    </row>
    <row r="11" spans="1:35" s="60" customFormat="1" ht="18" customHeight="1">
      <c r="A11" s="385" t="s">
        <v>118</v>
      </c>
      <c r="B11" s="31">
        <v>155.90899999999999</v>
      </c>
      <c r="C11" s="31">
        <v>148.52099999999999</v>
      </c>
      <c r="D11" s="31">
        <v>140.114</v>
      </c>
      <c r="E11" s="31">
        <v>130.56700000000001</v>
      </c>
      <c r="F11" s="31">
        <v>124.26300000000001</v>
      </c>
      <c r="G11" s="31">
        <v>125.494</v>
      </c>
      <c r="H11" s="31">
        <v>120.91500000000001</v>
      </c>
      <c r="I11" s="31">
        <v>119.69799999999999</v>
      </c>
      <c r="J11" s="31">
        <v>123.128</v>
      </c>
      <c r="K11" s="31">
        <v>116.173</v>
      </c>
      <c r="L11" s="31">
        <v>131.27099999999999</v>
      </c>
      <c r="M11" s="31">
        <v>139.749</v>
      </c>
      <c r="N11" s="31">
        <v>151.78399999999999</v>
      </c>
      <c r="O11" s="31">
        <v>157.501</v>
      </c>
      <c r="P11" s="31">
        <v>151.07499999999999</v>
      </c>
      <c r="Q11" s="31">
        <v>153.45099999999999</v>
      </c>
      <c r="R11" s="31">
        <v>150.887</v>
      </c>
      <c r="S11" s="31">
        <v>146.495</v>
      </c>
      <c r="T11" s="31">
        <v>131.119</v>
      </c>
      <c r="U11" s="31">
        <v>119.158</v>
      </c>
      <c r="V11" s="31">
        <v>106.905</v>
      </c>
      <c r="W11" s="34">
        <v>111.85599999999999</v>
      </c>
      <c r="X11" s="34">
        <v>110.776</v>
      </c>
      <c r="Y11" s="31">
        <v>112.431</v>
      </c>
      <c r="Z11" s="31">
        <v>103.703</v>
      </c>
      <c r="AA11" s="31">
        <v>103.212</v>
      </c>
      <c r="AB11" s="34">
        <v>100.18899999999999</v>
      </c>
      <c r="AC11" s="31">
        <v>94.245000000000005</v>
      </c>
      <c r="AD11" s="34">
        <v>87.989000000000004</v>
      </c>
      <c r="AE11" s="34">
        <v>81.891000000000005</v>
      </c>
      <c r="AF11" s="32">
        <v>81.040755999999988</v>
      </c>
    </row>
    <row r="12" spans="1:35" s="387" customFormat="1" ht="18" customHeight="1">
      <c r="A12" s="386" t="s">
        <v>416</v>
      </c>
      <c r="B12" s="109">
        <v>574.88199999999995</v>
      </c>
      <c r="C12" s="109">
        <v>568.63599999999997</v>
      </c>
      <c r="D12" s="109">
        <v>578.28899999999999</v>
      </c>
      <c r="E12" s="109">
        <v>575.85299999999995</v>
      </c>
      <c r="F12" s="109">
        <v>603.06799999999998</v>
      </c>
      <c r="G12" s="109">
        <v>621.15800000000002</v>
      </c>
      <c r="H12" s="109">
        <v>671.24800000000005</v>
      </c>
      <c r="I12" s="109">
        <v>660.41300000000001</v>
      </c>
      <c r="J12" s="109">
        <v>643.4</v>
      </c>
      <c r="K12" s="109">
        <v>687.04300000000001</v>
      </c>
      <c r="L12" s="109">
        <v>648.94775800000002</v>
      </c>
      <c r="M12" s="109">
        <v>654.28902800000003</v>
      </c>
      <c r="N12" s="109">
        <v>655.85400000000004</v>
      </c>
      <c r="O12" s="109">
        <v>680.92</v>
      </c>
      <c r="P12" s="109">
        <v>630.13800000000003</v>
      </c>
      <c r="Q12" s="109">
        <v>598.2892703855797</v>
      </c>
      <c r="R12" s="109">
        <v>624.91081497509208</v>
      </c>
      <c r="S12" s="109">
        <v>614.83135585212847</v>
      </c>
      <c r="T12" s="109">
        <v>545.55087277305176</v>
      </c>
      <c r="U12" s="109">
        <v>540.73549204370499</v>
      </c>
      <c r="V12" s="109">
        <v>462.01799999999997</v>
      </c>
      <c r="W12" s="2254">
        <v>459.04</v>
      </c>
      <c r="X12" s="2254">
        <v>403.923</v>
      </c>
      <c r="Y12" s="109">
        <v>388.81599999999997</v>
      </c>
      <c r="Z12" s="109">
        <v>311.298</v>
      </c>
      <c r="AA12" s="109">
        <v>290.06299999999999</v>
      </c>
      <c r="AB12" s="2254">
        <v>277.245</v>
      </c>
      <c r="AC12" s="109">
        <v>254.21600000000001</v>
      </c>
      <c r="AD12" s="2254">
        <v>208.654</v>
      </c>
      <c r="AE12" s="2254">
        <v>201.84100000000001</v>
      </c>
      <c r="AF12" s="3311">
        <v>175.02869099999998</v>
      </c>
    </row>
    <row r="13" spans="1:35" s="60" customFormat="1" ht="18" customHeight="1">
      <c r="A13" s="385" t="s">
        <v>1206</v>
      </c>
      <c r="B13" s="31">
        <v>61.6</v>
      </c>
      <c r="C13" s="31">
        <v>52.747</v>
      </c>
      <c r="D13" s="31">
        <v>62.341999999999999</v>
      </c>
      <c r="E13" s="31">
        <v>63.634</v>
      </c>
      <c r="F13" s="31">
        <v>66.620999999999995</v>
      </c>
      <c r="G13" s="31">
        <v>83.236000000000004</v>
      </c>
      <c r="H13" s="31">
        <v>73.286000000000001</v>
      </c>
      <c r="I13" s="31">
        <v>77.47</v>
      </c>
      <c r="J13" s="31">
        <v>79.918000000000006</v>
      </c>
      <c r="K13" s="31">
        <v>91.194999999999993</v>
      </c>
      <c r="L13" s="31">
        <v>126.86799999999999</v>
      </c>
      <c r="M13" s="31">
        <v>124.068</v>
      </c>
      <c r="N13" s="31">
        <v>145.46199999999999</v>
      </c>
      <c r="O13" s="31">
        <v>132.17760000000001</v>
      </c>
      <c r="P13" s="31">
        <v>165.51360000000003</v>
      </c>
      <c r="Q13" s="31">
        <v>173.13120000000001</v>
      </c>
      <c r="R13" s="31">
        <v>190.69920000000002</v>
      </c>
      <c r="S13" s="31">
        <v>230.24520000000001</v>
      </c>
      <c r="T13" s="31">
        <v>235.584</v>
      </c>
      <c r="U13" s="31">
        <v>231.39359999999996</v>
      </c>
      <c r="V13" s="31">
        <v>253.55500000000001</v>
      </c>
      <c r="W13" s="34">
        <v>309.226</v>
      </c>
      <c r="X13" s="34">
        <v>355.69799999999998</v>
      </c>
      <c r="Y13" s="31">
        <v>380.57799999999997</v>
      </c>
      <c r="Z13" s="31">
        <v>406.80200000000002</v>
      </c>
      <c r="AA13" s="31">
        <v>492.875</v>
      </c>
      <c r="AB13" s="34">
        <v>499.36700000000002</v>
      </c>
      <c r="AC13" s="31">
        <v>594.48699999999997</v>
      </c>
      <c r="AD13" s="34">
        <v>625.35400000000004</v>
      </c>
      <c r="AE13" s="34">
        <v>691.26</v>
      </c>
      <c r="AF13" s="32">
        <v>719.59799999999996</v>
      </c>
    </row>
    <row r="14" spans="1:35" s="387" customFormat="1" ht="18" customHeight="1">
      <c r="A14" s="121" t="s">
        <v>138</v>
      </c>
      <c r="B14" s="110">
        <v>203.43099999999998</v>
      </c>
      <c r="C14" s="110">
        <v>147.15</v>
      </c>
      <c r="D14" s="110">
        <v>147.48099999999999</v>
      </c>
      <c r="E14" s="110">
        <v>166.76400000000001</v>
      </c>
      <c r="F14" s="110">
        <v>188.55099999999999</v>
      </c>
      <c r="G14" s="110">
        <v>191.476</v>
      </c>
      <c r="H14" s="110">
        <v>196.53</v>
      </c>
      <c r="I14" s="110">
        <v>266.98200000000003</v>
      </c>
      <c r="J14" s="110">
        <v>299.25299999999999</v>
      </c>
      <c r="K14" s="110">
        <v>312.40199999999999</v>
      </c>
      <c r="L14" s="110">
        <v>346.16800000000001</v>
      </c>
      <c r="M14" s="110">
        <v>359.53399999999999</v>
      </c>
      <c r="N14" s="110">
        <v>353.42899999999997</v>
      </c>
      <c r="O14" s="110">
        <v>567.21425272252554</v>
      </c>
      <c r="P14" s="110">
        <v>649.44034828382257</v>
      </c>
      <c r="Q14" s="110">
        <v>807.49263723181673</v>
      </c>
      <c r="R14" s="110">
        <v>904.75323832851427</v>
      </c>
      <c r="S14" s="110">
        <v>1045.5392382769694</v>
      </c>
      <c r="T14" s="110">
        <v>1113.3303764542484</v>
      </c>
      <c r="U14" s="110">
        <v>1201.370632610219</v>
      </c>
      <c r="V14" s="110">
        <v>1411.271</v>
      </c>
      <c r="W14" s="2255">
        <v>1408.9059999999999</v>
      </c>
      <c r="X14" s="2492">
        <v>1252.9880000000001</v>
      </c>
      <c r="Y14" s="2594">
        <v>1337.89</v>
      </c>
      <c r="Z14" s="2594">
        <v>1363.269</v>
      </c>
      <c r="AA14" s="2594">
        <v>1397.232</v>
      </c>
      <c r="AB14" s="2492">
        <v>1436.26</v>
      </c>
      <c r="AC14" s="2594">
        <v>1460.549</v>
      </c>
      <c r="AD14" s="2492">
        <v>1385.816</v>
      </c>
      <c r="AE14" s="2492">
        <v>1446.9269999999999</v>
      </c>
      <c r="AF14" s="3312">
        <v>1440.8172730000001</v>
      </c>
    </row>
    <row r="15" spans="1:35" s="390" customFormat="1" ht="18" customHeight="1">
      <c r="A15" s="269" t="s">
        <v>119</v>
      </c>
      <c r="B15" s="1162">
        <v>6227.3179999999984</v>
      </c>
      <c r="C15" s="1162">
        <v>5358.6599999999989</v>
      </c>
      <c r="D15" s="1162">
        <v>5014.360999999999</v>
      </c>
      <c r="E15" s="1162">
        <v>4610.0119999999997</v>
      </c>
      <c r="F15" s="1162">
        <v>4370.1500000000005</v>
      </c>
      <c r="G15" s="1162">
        <v>4327.8729999999996</v>
      </c>
      <c r="H15" s="1162">
        <v>4156.8919999999998</v>
      </c>
      <c r="I15" s="1162">
        <v>4089.0119999999997</v>
      </c>
      <c r="J15" s="1162">
        <v>3864.8900000000003</v>
      </c>
      <c r="K15" s="1162">
        <v>3853.6959999999999</v>
      </c>
      <c r="L15" s="1162">
        <v>3792.6317580000004</v>
      </c>
      <c r="M15" s="1162">
        <v>3714.1940280000003</v>
      </c>
      <c r="N15" s="1162">
        <v>3750.1950000000002</v>
      </c>
      <c r="O15" s="1162">
        <v>3955.3748527225257</v>
      </c>
      <c r="P15" s="1162">
        <v>4039.7360472838227</v>
      </c>
      <c r="Q15" s="1162">
        <v>4098.6668966173957</v>
      </c>
      <c r="R15" s="1162">
        <v>4103.1260153036064</v>
      </c>
      <c r="S15" s="1162">
        <v>4315.3199571290979</v>
      </c>
      <c r="T15" s="1162">
        <v>4123.0012272272998</v>
      </c>
      <c r="U15" s="1162">
        <v>4035.947580653924</v>
      </c>
      <c r="V15" s="1162">
        <v>4155.4109999999991</v>
      </c>
      <c r="W15" s="1154">
        <v>4245.5650000000005</v>
      </c>
      <c r="X15" s="1154">
        <v>4123.5279999999993</v>
      </c>
      <c r="Y15" s="1153">
        <v>4108.8370000000004</v>
      </c>
      <c r="Z15" s="1153">
        <v>4032.5140000000001</v>
      </c>
      <c r="AA15" s="1153">
        <v>4075.8559999999998</v>
      </c>
      <c r="AB15" s="1154">
        <v>3972.5610000000006</v>
      </c>
      <c r="AC15" s="1153">
        <v>4051.2629999999999</v>
      </c>
      <c r="AD15" s="1154">
        <v>3889.6170000000002</v>
      </c>
      <c r="AE15" s="1154">
        <v>3611.8189999999995</v>
      </c>
      <c r="AF15" s="3285">
        <v>3395.6847200000002</v>
      </c>
      <c r="AG15" s="3213"/>
    </row>
    <row r="16" spans="1:35">
      <c r="A16" s="391"/>
      <c r="B16" s="392"/>
      <c r="C16" s="392"/>
      <c r="D16" s="392"/>
      <c r="E16" s="392"/>
      <c r="F16" s="393"/>
      <c r="G16" s="393"/>
      <c r="H16" s="393"/>
      <c r="I16" s="393"/>
      <c r="J16" s="393"/>
      <c r="K16" s="393"/>
      <c r="L16" s="393"/>
      <c r="M16" s="393"/>
      <c r="N16" s="393"/>
      <c r="O16" s="393"/>
      <c r="P16" s="393"/>
      <c r="Q16" s="393"/>
      <c r="R16" s="393"/>
      <c r="S16" s="393"/>
      <c r="T16" s="393"/>
      <c r="U16" s="393"/>
      <c r="V16" s="393"/>
      <c r="W16" s="393"/>
    </row>
    <row r="17" spans="1:83" ht="18.75">
      <c r="A17" s="396" t="s">
        <v>1207</v>
      </c>
      <c r="B17" s="397"/>
      <c r="C17" s="397"/>
      <c r="D17" s="397"/>
      <c r="E17" s="397"/>
      <c r="F17" s="397"/>
      <c r="G17" s="397"/>
      <c r="H17" s="397"/>
      <c r="I17" s="397"/>
      <c r="J17" s="397"/>
      <c r="K17" s="397"/>
      <c r="L17" s="397"/>
      <c r="M17" s="397"/>
      <c r="N17" s="397"/>
      <c r="O17" s="397"/>
      <c r="P17" s="397"/>
      <c r="Q17" s="397"/>
      <c r="R17" s="397"/>
      <c r="S17" s="397"/>
      <c r="T17" s="397"/>
      <c r="U17" s="397"/>
      <c r="V17" s="397"/>
      <c r="W17" s="397"/>
    </row>
    <row r="18" spans="1:83">
      <c r="A18" s="170" t="s">
        <v>114</v>
      </c>
      <c r="B18" s="168">
        <v>1990</v>
      </c>
      <c r="C18" s="168" t="s">
        <v>115</v>
      </c>
      <c r="D18" s="168">
        <v>1992</v>
      </c>
      <c r="E18" s="168">
        <v>1993</v>
      </c>
      <c r="F18" s="168">
        <v>1994</v>
      </c>
      <c r="G18" s="168">
        <v>1995</v>
      </c>
      <c r="H18" s="168">
        <v>1996</v>
      </c>
      <c r="I18" s="168">
        <v>1997</v>
      </c>
      <c r="J18" s="168">
        <v>1998</v>
      </c>
      <c r="K18" s="171">
        <v>1999</v>
      </c>
      <c r="L18" s="171">
        <v>2000</v>
      </c>
      <c r="M18" s="171">
        <v>2001</v>
      </c>
      <c r="N18" s="168">
        <v>2002</v>
      </c>
      <c r="O18" s="168">
        <v>2003</v>
      </c>
      <c r="P18" s="168">
        <v>2004</v>
      </c>
      <c r="Q18" s="168">
        <v>2005</v>
      </c>
      <c r="R18" s="168">
        <v>2006</v>
      </c>
      <c r="S18" s="168">
        <v>2007</v>
      </c>
      <c r="T18" s="168">
        <v>2008</v>
      </c>
      <c r="U18" s="168">
        <v>2009</v>
      </c>
      <c r="V18" s="168">
        <v>2010</v>
      </c>
      <c r="W18" s="168">
        <v>2011</v>
      </c>
      <c r="X18" s="168">
        <v>2012</v>
      </c>
      <c r="Y18" s="168">
        <v>2013</v>
      </c>
      <c r="Z18" s="168">
        <v>2014</v>
      </c>
      <c r="AA18" s="168">
        <v>2015</v>
      </c>
      <c r="AB18" s="168">
        <v>2016</v>
      </c>
      <c r="AC18" s="168">
        <v>2017</v>
      </c>
      <c r="AD18" s="168">
        <v>2018</v>
      </c>
      <c r="AE18" s="168">
        <v>2019</v>
      </c>
      <c r="AF18" s="168">
        <v>2020</v>
      </c>
    </row>
    <row r="19" spans="1:83">
      <c r="A19" s="236" t="s">
        <v>116</v>
      </c>
      <c r="B19" s="398">
        <v>7.6883684304553173</v>
      </c>
      <c r="C19" s="398">
        <v>12.311408435047849</v>
      </c>
      <c r="D19" s="398">
        <v>16.918859913774455</v>
      </c>
      <c r="E19" s="398">
        <v>16.610399958103905</v>
      </c>
      <c r="F19" s="398">
        <v>18.342700580353409</v>
      </c>
      <c r="G19" s="398">
        <v>19.886368601922083</v>
      </c>
      <c r="H19" s="398">
        <v>23.954145569347698</v>
      </c>
      <c r="I19" s="398">
        <v>30.174142495543652</v>
      </c>
      <c r="J19" s="398">
        <v>36.026661952321653</v>
      </c>
      <c r="K19" s="398">
        <v>40.143784397618809</v>
      </c>
      <c r="L19" s="398">
        <v>44.841938101080459</v>
      </c>
      <c r="M19" s="398">
        <v>54.329416425559081</v>
      </c>
      <c r="N19" s="398">
        <v>56.029984746041578</v>
      </c>
      <c r="O19" s="398">
        <v>55.476036106683999</v>
      </c>
      <c r="P19" s="398">
        <v>60.509783943977936</v>
      </c>
      <c r="Q19" s="398">
        <v>59.537966030566984</v>
      </c>
      <c r="R19" s="398">
        <v>66.688327479444865</v>
      </c>
      <c r="S19" s="398">
        <v>66.713396555931837</v>
      </c>
      <c r="T19" s="398">
        <v>72.099944161045414</v>
      </c>
      <c r="U19" s="398">
        <v>71.889537847761389</v>
      </c>
      <c r="V19" s="398">
        <v>77.040000000000006</v>
      </c>
      <c r="W19" s="2256">
        <v>81.61</v>
      </c>
      <c r="X19" s="2256">
        <v>80.33</v>
      </c>
      <c r="Y19" s="2602">
        <v>86.82</v>
      </c>
      <c r="Z19" s="2602">
        <v>87.26</v>
      </c>
      <c r="AA19" s="2984">
        <v>88.43</v>
      </c>
      <c r="AB19" s="2256">
        <v>94.81</v>
      </c>
      <c r="AC19" s="2256">
        <v>91.88</v>
      </c>
      <c r="AD19" s="2256">
        <v>88.34</v>
      </c>
      <c r="AE19" s="2256">
        <v>105.48</v>
      </c>
      <c r="AF19" s="2987">
        <v>92.755697601219154</v>
      </c>
      <c r="BE19" s="2823"/>
      <c r="BF19" s="2823"/>
      <c r="BG19" s="2823"/>
      <c r="BH19" s="2823"/>
      <c r="BI19" s="2823"/>
      <c r="BJ19" s="2823"/>
      <c r="BK19" s="2823"/>
      <c r="BL19" s="2823"/>
      <c r="BM19" s="2823"/>
      <c r="BN19" s="2823"/>
      <c r="BO19" s="2823"/>
      <c r="BP19" s="2823"/>
      <c r="BQ19" s="2823"/>
      <c r="BR19" s="2823"/>
      <c r="BS19" s="2823"/>
      <c r="BT19" s="2823"/>
      <c r="BU19" s="2823"/>
      <c r="BV19" s="2823"/>
      <c r="BW19" s="2823"/>
      <c r="BX19" s="2823"/>
      <c r="BY19" s="2823"/>
      <c r="BZ19" s="2823"/>
      <c r="CA19" s="2823"/>
      <c r="CB19" s="2823"/>
      <c r="CC19" s="2823"/>
      <c r="CD19" s="2823"/>
      <c r="CE19" s="2823"/>
    </row>
    <row r="20" spans="1:83">
      <c r="A20" s="338" t="s">
        <v>117</v>
      </c>
      <c r="B20" s="398">
        <v>-1.0073374230445384</v>
      </c>
      <c r="C20" s="398">
        <v>0.77739138898129778</v>
      </c>
      <c r="D20" s="398">
        <v>1.5209719516229827</v>
      </c>
      <c r="E20" s="398">
        <v>1.5808031924739605</v>
      </c>
      <c r="F20" s="398">
        <v>1.4915333280680236</v>
      </c>
      <c r="G20" s="398">
        <v>1.3902341714059048</v>
      </c>
      <c r="H20" s="398">
        <v>1.4570058269568591</v>
      </c>
      <c r="I20" s="398">
        <v>1.4745877127719251</v>
      </c>
      <c r="J20" s="398">
        <v>1.4699423053424527</v>
      </c>
      <c r="K20" s="398">
        <v>1.6356866217265897</v>
      </c>
      <c r="L20" s="398">
        <v>1.0874655993930784</v>
      </c>
      <c r="M20" s="398">
        <v>1.1726595796796158</v>
      </c>
      <c r="N20" s="398">
        <v>0.15129839398799355</v>
      </c>
      <c r="O20" s="398">
        <v>-0.62956119218880491</v>
      </c>
      <c r="P20" s="398">
        <v>-0.72641143616723525</v>
      </c>
      <c r="Q20" s="398">
        <v>-0.89562125175877938</v>
      </c>
      <c r="R20" s="398">
        <v>-0.96774290819572351</v>
      </c>
      <c r="S20" s="398">
        <v>-1.0321790726089455</v>
      </c>
      <c r="T20" s="398">
        <v>-1.3990479729979213</v>
      </c>
      <c r="U20" s="398">
        <v>-1.4381109845473474</v>
      </c>
      <c r="V20" s="398">
        <v>-1.62</v>
      </c>
      <c r="W20" s="957">
        <v>-1.75</v>
      </c>
      <c r="X20" s="957">
        <v>-1.92</v>
      </c>
      <c r="Y20" s="398">
        <v>-1.92</v>
      </c>
      <c r="Z20" s="398">
        <v>-2.73</v>
      </c>
      <c r="AA20" s="2985">
        <v>-2.58</v>
      </c>
      <c r="AB20" s="957">
        <v>-1.92</v>
      </c>
      <c r="AC20" s="957">
        <v>-2.09</v>
      </c>
      <c r="AD20" s="957">
        <v>-2.15</v>
      </c>
      <c r="AE20" s="957">
        <v>-2.37</v>
      </c>
      <c r="AF20" s="1617">
        <v>-2.3219080469841136</v>
      </c>
      <c r="BE20" s="2823"/>
      <c r="BF20" s="2823"/>
      <c r="BG20" s="2823"/>
      <c r="BH20" s="2823"/>
      <c r="BI20" s="2823"/>
      <c r="BJ20" s="2823"/>
      <c r="BK20" s="2823"/>
      <c r="BL20" s="2823"/>
      <c r="BM20" s="2823"/>
      <c r="BN20" s="2823"/>
      <c r="BO20" s="2823"/>
      <c r="BP20" s="2823"/>
      <c r="BQ20" s="2823"/>
      <c r="BR20" s="2823"/>
      <c r="BS20" s="2823"/>
      <c r="BT20" s="2823"/>
      <c r="BU20" s="2823"/>
      <c r="BV20" s="2823"/>
      <c r="BW20" s="2823"/>
      <c r="BX20" s="2823"/>
      <c r="BY20" s="2823"/>
      <c r="BZ20" s="2823"/>
      <c r="CA20" s="2823"/>
      <c r="CB20" s="2823"/>
      <c r="CC20" s="2823"/>
      <c r="CD20" s="2823"/>
      <c r="CE20" s="2823"/>
    </row>
    <row r="21" spans="1:83">
      <c r="A21" s="385" t="s">
        <v>118</v>
      </c>
      <c r="B21" s="398">
        <v>95.007529279255152</v>
      </c>
      <c r="C21" s="398">
        <v>96.552974279947406</v>
      </c>
      <c r="D21" s="398">
        <v>98.074283866428345</v>
      </c>
      <c r="E21" s="398">
        <v>95.414496152727608</v>
      </c>
      <c r="F21" s="398">
        <v>96.377819935552367</v>
      </c>
      <c r="G21" s="398">
        <v>95.296159591458917</v>
      </c>
      <c r="H21" s="398">
        <v>96.537025198935098</v>
      </c>
      <c r="I21" s="398">
        <v>96.543263352681691</v>
      </c>
      <c r="J21" s="398">
        <v>100.22418399329405</v>
      </c>
      <c r="K21" s="398">
        <v>94.587712006241617</v>
      </c>
      <c r="L21" s="398">
        <v>94.848074934446529</v>
      </c>
      <c r="M21" s="398">
        <v>97.438874865026051</v>
      </c>
      <c r="N21" s="398">
        <v>94.717477546050759</v>
      </c>
      <c r="O21" s="398">
        <v>97.615519637614838</v>
      </c>
      <c r="P21" s="398">
        <v>96.466344756928862</v>
      </c>
      <c r="Q21" s="398">
        <v>98.483020022106984</v>
      </c>
      <c r="R21" s="398">
        <v>98.777185110080097</v>
      </c>
      <c r="S21" s="398">
        <v>96.353672732853923</v>
      </c>
      <c r="T21" s="398">
        <v>97.588385486344507</v>
      </c>
      <c r="U21" s="398">
        <v>97.542832216108749</v>
      </c>
      <c r="V21" s="957">
        <v>97.76</v>
      </c>
      <c r="W21" s="957">
        <v>96.31</v>
      </c>
      <c r="X21" s="957">
        <v>98.3</v>
      </c>
      <c r="Y21" s="398">
        <v>97.63</v>
      </c>
      <c r="Z21" s="398">
        <v>97.8</v>
      </c>
      <c r="AA21" s="2985">
        <v>98.68</v>
      </c>
      <c r="AB21" s="957">
        <v>97.95</v>
      </c>
      <c r="AC21" s="957">
        <v>96.99</v>
      </c>
      <c r="AD21" s="957">
        <v>97.18</v>
      </c>
      <c r="AE21" s="957">
        <v>99.12</v>
      </c>
      <c r="AF21" s="1617">
        <v>98.312924953869299</v>
      </c>
      <c r="BE21" s="2823"/>
      <c r="BF21" s="2823"/>
      <c r="BG21" s="2823"/>
      <c r="BH21" s="2823"/>
      <c r="BI21" s="2823"/>
      <c r="BJ21" s="2823"/>
      <c r="BK21" s="2823"/>
      <c r="BL21" s="2823"/>
      <c r="BM21" s="2823"/>
      <c r="BN21" s="2823"/>
      <c r="BO21" s="2823"/>
      <c r="BP21" s="2823"/>
      <c r="BQ21" s="2823"/>
      <c r="BR21" s="2823"/>
      <c r="BS21" s="2823"/>
      <c r="BT21" s="2823"/>
      <c r="BU21" s="2823"/>
      <c r="BV21" s="2823"/>
      <c r="BW21" s="2823"/>
      <c r="BX21" s="2823"/>
      <c r="BY21" s="2823"/>
      <c r="BZ21" s="2823"/>
      <c r="CA21" s="2823"/>
      <c r="CB21" s="2823"/>
      <c r="CC21" s="2823"/>
      <c r="CD21" s="2823"/>
      <c r="CE21" s="2823"/>
    </row>
    <row r="22" spans="1:83" ht="16.5">
      <c r="A22" s="386" t="s">
        <v>416</v>
      </c>
      <c r="B22" s="398">
        <v>75.530662285343723</v>
      </c>
      <c r="C22" s="398">
        <v>75.089777357084429</v>
      </c>
      <c r="D22" s="398">
        <v>77.403646908258963</v>
      </c>
      <c r="E22" s="398">
        <v>77.995999957621692</v>
      </c>
      <c r="F22" s="398">
        <v>79.539150669936021</v>
      </c>
      <c r="G22" s="398">
        <v>78.963826200755349</v>
      </c>
      <c r="H22" s="398">
        <v>80.040120839466084</v>
      </c>
      <c r="I22" s="398">
        <v>81.2259010366963</v>
      </c>
      <c r="J22" s="398">
        <v>77.832721471213887</v>
      </c>
      <c r="K22" s="398">
        <v>80.513092525543442</v>
      </c>
      <c r="L22" s="398">
        <v>79.062551112365554</v>
      </c>
      <c r="M22" s="398">
        <v>77.339307578186094</v>
      </c>
      <c r="N22" s="398">
        <v>79.873695867225123</v>
      </c>
      <c r="O22" s="398">
        <v>78.219895910855158</v>
      </c>
      <c r="P22" s="398">
        <v>82.98649281951954</v>
      </c>
      <c r="Q22" s="398">
        <v>79.710684048056635</v>
      </c>
      <c r="R22" s="398">
        <v>81.982144097236556</v>
      </c>
      <c r="S22" s="398">
        <v>77.921505763671462</v>
      </c>
      <c r="T22" s="398">
        <v>82.415991957678713</v>
      </c>
      <c r="U22" s="398">
        <v>85.916342974127545</v>
      </c>
      <c r="V22" s="398">
        <v>81.27</v>
      </c>
      <c r="W22" s="957">
        <v>86.7</v>
      </c>
      <c r="X22" s="957">
        <v>85.62</v>
      </c>
      <c r="Y22" s="398">
        <v>86.79</v>
      </c>
      <c r="Z22" s="398">
        <v>89.05</v>
      </c>
      <c r="AA22" s="2985">
        <v>88.58</v>
      </c>
      <c r="AB22" s="957">
        <v>90.15</v>
      </c>
      <c r="AC22" s="957">
        <v>91.26</v>
      </c>
      <c r="AD22" s="957">
        <v>95.56</v>
      </c>
      <c r="AE22" s="957">
        <v>98.6</v>
      </c>
      <c r="AF22" s="1617">
        <v>88.655673677601186</v>
      </c>
      <c r="BE22" s="2823"/>
      <c r="BF22" s="2823"/>
      <c r="BG22" s="2823"/>
      <c r="BH22" s="2823"/>
      <c r="BI22" s="2823"/>
      <c r="BJ22" s="2823"/>
      <c r="BK22" s="2823"/>
      <c r="BL22" s="2823"/>
      <c r="BM22" s="2823"/>
      <c r="BN22" s="2823"/>
      <c r="BO22" s="2823"/>
      <c r="BP22" s="2823"/>
      <c r="BQ22" s="2823"/>
      <c r="BR22" s="2823"/>
      <c r="BS22" s="2823"/>
      <c r="BT22" s="2823"/>
      <c r="BU22" s="2823"/>
      <c r="BV22" s="2823"/>
      <c r="BW22" s="2823"/>
      <c r="BX22" s="2823"/>
      <c r="BY22" s="2823"/>
      <c r="BZ22" s="2823"/>
      <c r="CA22" s="2823"/>
      <c r="CB22" s="2823"/>
      <c r="CC22" s="2823"/>
      <c r="CD22" s="2823"/>
      <c r="CE22" s="2823"/>
    </row>
    <row r="23" spans="1:83">
      <c r="A23" s="386" t="s">
        <v>122</v>
      </c>
      <c r="B23" s="398">
        <v>96.305944550788467</v>
      </c>
      <c r="C23" s="398">
        <v>100</v>
      </c>
      <c r="D23" s="398">
        <v>100</v>
      </c>
      <c r="E23" s="398">
        <v>100</v>
      </c>
      <c r="F23" s="398">
        <v>100</v>
      </c>
      <c r="G23" s="398">
        <v>100</v>
      </c>
      <c r="H23" s="398">
        <v>100</v>
      </c>
      <c r="I23" s="398">
        <v>100</v>
      </c>
      <c r="J23" s="398">
        <v>100</v>
      </c>
      <c r="K23" s="398">
        <v>100</v>
      </c>
      <c r="L23" s="398">
        <v>100</v>
      </c>
      <c r="M23" s="398">
        <v>100</v>
      </c>
      <c r="N23" s="398">
        <v>100</v>
      </c>
      <c r="O23" s="398">
        <v>100</v>
      </c>
      <c r="P23" s="398">
        <v>100</v>
      </c>
      <c r="Q23" s="398">
        <v>100</v>
      </c>
      <c r="R23" s="398">
        <v>100</v>
      </c>
      <c r="S23" s="398">
        <v>100</v>
      </c>
      <c r="T23" s="398">
        <v>100</v>
      </c>
      <c r="U23" s="398">
        <v>100</v>
      </c>
      <c r="V23" s="398">
        <v>100</v>
      </c>
      <c r="W23" s="957">
        <v>100</v>
      </c>
      <c r="X23" s="957">
        <v>100</v>
      </c>
      <c r="Y23" s="398">
        <v>100</v>
      </c>
      <c r="Z23" s="398">
        <v>100</v>
      </c>
      <c r="AA23" s="2985">
        <v>100</v>
      </c>
      <c r="AB23" s="957">
        <v>100</v>
      </c>
      <c r="AC23" s="957">
        <v>100</v>
      </c>
      <c r="AD23" s="957">
        <v>100</v>
      </c>
      <c r="AE23" s="957">
        <v>100</v>
      </c>
      <c r="AF23" s="1617">
        <v>100</v>
      </c>
      <c r="BE23" s="2823"/>
      <c r="BF23" s="2823"/>
      <c r="BG23" s="2823"/>
      <c r="BH23" s="2823"/>
      <c r="BI23" s="2823"/>
      <c r="BJ23" s="2823"/>
      <c r="BK23" s="2823"/>
      <c r="BL23" s="2823"/>
      <c r="BM23" s="2823"/>
      <c r="BN23" s="2823"/>
      <c r="BO23" s="2823"/>
      <c r="BP23" s="2823"/>
      <c r="BQ23" s="2823"/>
      <c r="BR23" s="2823"/>
      <c r="BS23" s="2823"/>
      <c r="BT23" s="2823"/>
      <c r="BU23" s="2823"/>
      <c r="BV23" s="2823"/>
      <c r="BW23" s="2823"/>
      <c r="BX23" s="2823"/>
      <c r="BY23" s="2823"/>
      <c r="BZ23" s="2823"/>
      <c r="CA23" s="2823"/>
      <c r="CB23" s="2823"/>
      <c r="CC23" s="2823"/>
      <c r="CD23" s="2823"/>
      <c r="CE23" s="2823"/>
    </row>
    <row r="24" spans="1:83">
      <c r="A24" s="1152" t="s">
        <v>119</v>
      </c>
      <c r="B24" s="1172">
        <v>56.810690095031696</v>
      </c>
      <c r="C24" s="1172">
        <v>62.245034504647606</v>
      </c>
      <c r="D24" s="1172">
        <v>66.353505328694055</v>
      </c>
      <c r="E24" s="1172">
        <v>66.615470521391401</v>
      </c>
      <c r="F24" s="1172">
        <v>67.850088496860366</v>
      </c>
      <c r="G24" s="1172">
        <v>68.503407253164426</v>
      </c>
      <c r="H24" s="1172">
        <v>70.491919231717858</v>
      </c>
      <c r="I24" s="1172">
        <v>71.798321436919636</v>
      </c>
      <c r="J24" s="1172">
        <v>73.505907378698453</v>
      </c>
      <c r="K24" s="1172">
        <v>72.621391040611726</v>
      </c>
      <c r="L24" s="1172">
        <v>72.003519538390989</v>
      </c>
      <c r="M24" s="1172">
        <v>73.798835281682912</v>
      </c>
      <c r="N24" s="1172">
        <v>72.786850816781453</v>
      </c>
      <c r="O24" s="1172">
        <v>72.154542937087371</v>
      </c>
      <c r="P24" s="1172">
        <v>72.867095158203583</v>
      </c>
      <c r="Q24" s="1172">
        <v>72.098503981507662</v>
      </c>
      <c r="R24" s="1172">
        <v>73.02255537881797</v>
      </c>
      <c r="S24" s="1172">
        <v>68.640330429157402</v>
      </c>
      <c r="T24" s="1172">
        <v>71.392905211275988</v>
      </c>
      <c r="U24" s="1172">
        <v>70.991199623534939</v>
      </c>
      <c r="V24" s="1172">
        <v>69.8</v>
      </c>
      <c r="W24" s="2257">
        <v>69.260000000000005</v>
      </c>
      <c r="X24" s="2257">
        <v>69.34</v>
      </c>
      <c r="Y24" s="1172">
        <v>70.069999999999993</v>
      </c>
      <c r="Z24" s="1172">
        <v>69.63</v>
      </c>
      <c r="AA24" s="2986">
        <v>69.290000000000006</v>
      </c>
      <c r="AB24" s="2257">
        <v>70.67</v>
      </c>
      <c r="AC24" s="2257">
        <v>69.44</v>
      </c>
      <c r="AD24" s="2257">
        <v>69.89</v>
      </c>
      <c r="AE24" s="2257">
        <v>73.8</v>
      </c>
      <c r="AF24" s="2988">
        <v>69.482670414155308</v>
      </c>
      <c r="BE24" s="2823"/>
      <c r="BF24" s="2823"/>
      <c r="BG24" s="2823"/>
      <c r="BH24" s="2823"/>
      <c r="BI24" s="2823"/>
      <c r="BJ24" s="2823"/>
      <c r="BK24" s="2823"/>
      <c r="BL24" s="2823"/>
      <c r="BM24" s="2823"/>
      <c r="BN24" s="2823"/>
      <c r="BO24" s="2823"/>
      <c r="BP24" s="2823"/>
      <c r="BQ24" s="2823"/>
      <c r="BR24" s="2823"/>
      <c r="BS24" s="2823"/>
      <c r="BT24" s="2823"/>
      <c r="BU24" s="2823"/>
      <c r="BV24" s="2823"/>
      <c r="BW24" s="2823"/>
      <c r="BX24" s="2823"/>
      <c r="BY24" s="2823"/>
      <c r="BZ24" s="2823"/>
      <c r="CA24" s="2823"/>
      <c r="CB24" s="2823"/>
      <c r="CC24" s="2823"/>
      <c r="CD24" s="2823"/>
      <c r="CE24" s="2823"/>
    </row>
    <row r="25" spans="1:83">
      <c r="A25" s="399"/>
      <c r="B25" s="400"/>
      <c r="C25" s="400"/>
      <c r="D25" s="400"/>
      <c r="E25" s="400"/>
      <c r="F25" s="400"/>
      <c r="G25" s="401"/>
      <c r="H25" s="401"/>
      <c r="I25" s="401"/>
      <c r="J25" s="401"/>
      <c r="K25" s="401"/>
      <c r="L25" s="401"/>
      <c r="M25" s="401"/>
      <c r="N25" s="401"/>
      <c r="O25" s="401"/>
      <c r="P25" s="401"/>
      <c r="Q25" s="401"/>
      <c r="R25" s="401"/>
      <c r="S25" s="401"/>
      <c r="T25" s="401"/>
      <c r="U25" s="401"/>
      <c r="V25" s="401"/>
      <c r="W25" s="401"/>
      <c r="AE25" s="3685"/>
    </row>
    <row r="26" spans="1:83">
      <c r="A26" s="402" t="s">
        <v>289</v>
      </c>
      <c r="B26" s="402"/>
      <c r="C26" s="402"/>
      <c r="D26" s="402"/>
      <c r="E26" s="402"/>
      <c r="F26" s="402"/>
      <c r="G26" s="402"/>
      <c r="H26" s="402"/>
      <c r="I26" s="402"/>
      <c r="J26" s="402"/>
      <c r="K26" s="402"/>
      <c r="L26" s="402"/>
      <c r="M26" s="402"/>
      <c r="N26" s="402"/>
      <c r="O26" s="402"/>
      <c r="P26" s="402"/>
      <c r="Q26" s="402"/>
      <c r="R26" s="402"/>
      <c r="S26" s="402"/>
      <c r="T26" s="402"/>
      <c r="U26" s="402"/>
      <c r="V26" s="402"/>
      <c r="W26" s="402"/>
      <c r="AE26" s="3685"/>
    </row>
    <row r="27" spans="1:83">
      <c r="A27" s="170" t="s">
        <v>114</v>
      </c>
      <c r="B27" s="168">
        <v>1990</v>
      </c>
      <c r="C27" s="168">
        <v>1991</v>
      </c>
      <c r="D27" s="168">
        <v>1992</v>
      </c>
      <c r="E27" s="168">
        <v>1993</v>
      </c>
      <c r="F27" s="168">
        <v>1994</v>
      </c>
      <c r="G27" s="168">
        <v>1995</v>
      </c>
      <c r="H27" s="168">
        <v>1996</v>
      </c>
      <c r="I27" s="168">
        <v>1997</v>
      </c>
      <c r="J27" s="168">
        <v>1998</v>
      </c>
      <c r="K27" s="168">
        <v>1999</v>
      </c>
      <c r="L27" s="168">
        <v>2000</v>
      </c>
      <c r="M27" s="168">
        <v>2001</v>
      </c>
      <c r="N27" s="168">
        <v>2002</v>
      </c>
      <c r="O27" s="168">
        <v>2003</v>
      </c>
      <c r="P27" s="168">
        <v>2004</v>
      </c>
      <c r="Q27" s="168">
        <v>2005</v>
      </c>
      <c r="R27" s="168">
        <v>2006</v>
      </c>
      <c r="S27" s="168">
        <v>2007</v>
      </c>
      <c r="T27" s="168">
        <v>2008</v>
      </c>
      <c r="U27" s="168">
        <v>2009</v>
      </c>
      <c r="V27" s="168">
        <v>2010</v>
      </c>
      <c r="W27" s="168">
        <v>2011</v>
      </c>
      <c r="X27" s="168">
        <v>2012</v>
      </c>
      <c r="Y27" s="168">
        <v>2013</v>
      </c>
      <c r="Z27" s="168">
        <v>2014</v>
      </c>
      <c r="AA27" s="168">
        <v>2015</v>
      </c>
      <c r="AB27" s="168">
        <v>2016</v>
      </c>
      <c r="AC27" s="168">
        <v>2017</v>
      </c>
      <c r="AD27" s="168">
        <v>2018</v>
      </c>
      <c r="AE27" s="168">
        <v>2019</v>
      </c>
      <c r="AF27" s="168">
        <v>2020</v>
      </c>
    </row>
    <row r="28" spans="1:83">
      <c r="A28" s="236" t="s">
        <v>116</v>
      </c>
      <c r="B28" s="179">
        <v>177.30699999999999</v>
      </c>
      <c r="C28" s="179">
        <v>286.85199999999998</v>
      </c>
      <c r="D28" s="179">
        <v>371.51600000000002</v>
      </c>
      <c r="E28" s="179">
        <v>355.23399999999998</v>
      </c>
      <c r="F28" s="179">
        <v>392.51600000000002</v>
      </c>
      <c r="G28" s="179">
        <v>409.58800000000002</v>
      </c>
      <c r="H28" s="179">
        <v>500.62200000000001</v>
      </c>
      <c r="I28" s="179">
        <v>623.10599999999999</v>
      </c>
      <c r="J28" s="179">
        <v>741.77599999999995</v>
      </c>
      <c r="K28" s="179">
        <v>789.72900000000004</v>
      </c>
      <c r="L28" s="179">
        <v>906.41700000000003</v>
      </c>
      <c r="M28" s="179">
        <v>1058.6880000000001</v>
      </c>
      <c r="N28" s="179">
        <v>1079.537</v>
      </c>
      <c r="O28" s="1894">
        <v>1114.9079999999999</v>
      </c>
      <c r="P28" s="1894">
        <v>1155.2290249999999</v>
      </c>
      <c r="Q28" s="1894">
        <v>1076.1911830000001</v>
      </c>
      <c r="R28" s="1894">
        <v>1309.9444120000001</v>
      </c>
      <c r="S28" s="1894">
        <v>1345.6455660000001</v>
      </c>
      <c r="T28" s="1894">
        <v>1297.9175509999998</v>
      </c>
      <c r="U28" s="1894">
        <v>1075.716825</v>
      </c>
      <c r="V28" s="1894">
        <v>1320.809</v>
      </c>
      <c r="W28" s="1894">
        <v>1399.2650000000001</v>
      </c>
      <c r="X28" s="1995">
        <v>1385.98</v>
      </c>
      <c r="Y28" s="1894">
        <v>1597.0719999999999</v>
      </c>
      <c r="Z28" s="1894">
        <v>1535.0550000000001</v>
      </c>
      <c r="AA28" s="2989">
        <v>1528.644</v>
      </c>
      <c r="AB28" s="1995">
        <v>1605.153</v>
      </c>
      <c r="AC28" s="1995">
        <v>1380.086</v>
      </c>
      <c r="AD28" s="1995">
        <v>1261.662</v>
      </c>
      <c r="AE28" s="1995">
        <v>1143.6859999999999</v>
      </c>
      <c r="AF28" s="1618">
        <v>832.4778530000001</v>
      </c>
    </row>
    <row r="29" spans="1:83">
      <c r="A29" s="235" t="s">
        <v>117</v>
      </c>
      <c r="B29" s="164">
        <v>-32.241999999999997</v>
      </c>
      <c r="C29" s="164">
        <v>19.489000000000001</v>
      </c>
      <c r="D29" s="164">
        <v>33.1</v>
      </c>
      <c r="E29" s="164">
        <v>31.341999999999999</v>
      </c>
      <c r="F29" s="164">
        <v>27.760999999999999</v>
      </c>
      <c r="G29" s="179">
        <v>24.113</v>
      </c>
      <c r="H29" s="179">
        <v>24.591999999999999</v>
      </c>
      <c r="I29" s="179">
        <v>23.526</v>
      </c>
      <c r="J29" s="179">
        <v>22.254999999999999</v>
      </c>
      <c r="K29" s="179">
        <v>24.09</v>
      </c>
      <c r="L29" s="179">
        <v>16.856999999999999</v>
      </c>
      <c r="M29" s="179">
        <v>19.149999999999999</v>
      </c>
      <c r="N29" s="179">
        <v>2.516</v>
      </c>
      <c r="O29" s="179">
        <v>-10.32</v>
      </c>
      <c r="P29" s="164">
        <v>-11.970848</v>
      </c>
      <c r="Q29" s="164">
        <v>-14.291853</v>
      </c>
      <c r="R29" s="164">
        <v>-15.247517</v>
      </c>
      <c r="S29" s="164">
        <v>-16.646754000000001</v>
      </c>
      <c r="T29" s="164">
        <v>-21.746035000000003</v>
      </c>
      <c r="U29" s="164">
        <v>-21.673856000000001</v>
      </c>
      <c r="V29" s="164">
        <v>-24.532</v>
      </c>
      <c r="W29" s="164">
        <v>-27.312999999999999</v>
      </c>
      <c r="X29" s="167">
        <v>-31.494</v>
      </c>
      <c r="Y29" s="164">
        <v>-31.349</v>
      </c>
      <c r="Z29" s="164">
        <v>-42.982999999999997</v>
      </c>
      <c r="AA29" s="345">
        <v>-40.468000000000004</v>
      </c>
      <c r="AB29" s="167">
        <v>-29.001000000000001</v>
      </c>
      <c r="AC29" s="167">
        <v>-31.457000000000001</v>
      </c>
      <c r="AD29" s="167">
        <v>-31.79</v>
      </c>
      <c r="AE29" s="167">
        <v>-27.585000000000001</v>
      </c>
      <c r="AF29" s="165">
        <v>-22.235954000000003</v>
      </c>
    </row>
    <row r="30" spans="1:83">
      <c r="A30" s="338" t="s">
        <v>118</v>
      </c>
      <c r="B30" s="164">
        <v>4966.6059999999998</v>
      </c>
      <c r="C30" s="164">
        <v>5355.7510000000002</v>
      </c>
      <c r="D30" s="164">
        <v>5519.7579999999998</v>
      </c>
      <c r="E30" s="164">
        <v>5482.2870000000003</v>
      </c>
      <c r="F30" s="164">
        <v>5486.1850000000004</v>
      </c>
      <c r="G30" s="179">
        <v>5421.3280000000004</v>
      </c>
      <c r="H30" s="179">
        <v>5607.1610000000001</v>
      </c>
      <c r="I30" s="179">
        <v>5554.2439999999997</v>
      </c>
      <c r="J30" s="179">
        <v>5788.1139999999996</v>
      </c>
      <c r="K30" s="179">
        <v>5295.5290000000005</v>
      </c>
      <c r="L30" s="179">
        <v>5215.2839999999997</v>
      </c>
      <c r="M30" s="179">
        <v>5434.1679999999997</v>
      </c>
      <c r="N30" s="179">
        <v>5096.9709999999995</v>
      </c>
      <c r="O30" s="164">
        <v>5160.2579999999998</v>
      </c>
      <c r="P30" s="164">
        <v>5047.5969999999998</v>
      </c>
      <c r="Q30" s="164">
        <v>5110.6440000000002</v>
      </c>
      <c r="R30" s="164">
        <v>5041.1450000000004</v>
      </c>
      <c r="S30" s="164">
        <v>4461.1289999999999</v>
      </c>
      <c r="T30" s="164">
        <v>4796.6419999999998</v>
      </c>
      <c r="U30" s="164">
        <v>4521.3990000000003</v>
      </c>
      <c r="V30" s="164">
        <v>4578.1719999999996</v>
      </c>
      <c r="W30" s="164">
        <v>4357.5929999999998</v>
      </c>
      <c r="X30" s="167">
        <v>4449.3720000000003</v>
      </c>
      <c r="Y30" s="164">
        <v>4518.1570000000002</v>
      </c>
      <c r="Z30" s="164">
        <v>4394.07</v>
      </c>
      <c r="AA30" s="345">
        <v>4432.2160000000003</v>
      </c>
      <c r="AB30" s="167">
        <v>4508.82</v>
      </c>
      <c r="AC30" s="167">
        <v>4530.625</v>
      </c>
      <c r="AD30" s="167">
        <v>4326.0550000000003</v>
      </c>
      <c r="AE30" s="167">
        <v>4471.6459999999997</v>
      </c>
      <c r="AF30" s="165">
        <v>4017.8685850000011</v>
      </c>
    </row>
    <row r="31" spans="1:83" ht="16.5">
      <c r="A31" s="123" t="s">
        <v>288</v>
      </c>
      <c r="B31" s="164">
        <v>1750.587</v>
      </c>
      <c r="C31" s="164">
        <v>1827.7429999999999</v>
      </c>
      <c r="D31" s="164">
        <v>1865.8420000000001</v>
      </c>
      <c r="E31" s="164">
        <v>1987.7070000000001</v>
      </c>
      <c r="F31" s="164">
        <v>2062.1010000000001</v>
      </c>
      <c r="G31" s="179">
        <v>2220.4470000000001</v>
      </c>
      <c r="H31" s="179">
        <v>2517.261</v>
      </c>
      <c r="I31" s="179">
        <v>2441.0949999999998</v>
      </c>
      <c r="J31" s="179">
        <v>2359.2530000000002</v>
      </c>
      <c r="K31" s="179">
        <v>2433.1909999999998</v>
      </c>
      <c r="L31" s="179">
        <v>2368.373384</v>
      </c>
      <c r="M31" s="179">
        <v>2442.5881680000002</v>
      </c>
      <c r="N31" s="179">
        <v>2521.5990000000002</v>
      </c>
      <c r="O31" s="164">
        <v>2498.3380000000002</v>
      </c>
      <c r="P31" s="164">
        <v>2645.4949999999999</v>
      </c>
      <c r="Q31" s="164">
        <v>2575.9822231621579</v>
      </c>
      <c r="R31" s="164">
        <v>2744.0895900089827</v>
      </c>
      <c r="S31" s="164">
        <v>2490.611203603441</v>
      </c>
      <c r="T31" s="164">
        <v>2651.3193556819706</v>
      </c>
      <c r="U31" s="164">
        <v>2617.5160811854603</v>
      </c>
      <c r="V31" s="164">
        <v>2587.4769999999999</v>
      </c>
      <c r="W31" s="164">
        <v>2534.6120000000001</v>
      </c>
      <c r="X31" s="167">
        <v>2511.4870000000001</v>
      </c>
      <c r="Y31" s="164">
        <v>2667.4430000000002</v>
      </c>
      <c r="Z31" s="164">
        <v>2379.1350000000002</v>
      </c>
      <c r="AA31" s="345">
        <v>2463.2080000000001</v>
      </c>
      <c r="AB31" s="167">
        <v>2731.7649999999999</v>
      </c>
      <c r="AC31" s="167">
        <v>2889.9140000000002</v>
      </c>
      <c r="AD31" s="167">
        <v>2961.0940000000001</v>
      </c>
      <c r="AE31" s="167">
        <v>3176.6869999999999</v>
      </c>
      <c r="AF31" s="165">
        <v>2790.4081010000004</v>
      </c>
    </row>
    <row r="32" spans="1:83">
      <c r="A32" s="385" t="s">
        <v>120</v>
      </c>
      <c r="B32" s="164">
        <v>2.84</v>
      </c>
      <c r="C32" s="164">
        <v>-2.0710000000000002</v>
      </c>
      <c r="D32" s="164">
        <v>-19.152000000000001</v>
      </c>
      <c r="E32" s="164">
        <v>3.1280000000000001</v>
      </c>
      <c r="F32" s="164">
        <v>8.4130000000000003</v>
      </c>
      <c r="G32" s="179">
        <v>17.366</v>
      </c>
      <c r="H32" s="179">
        <v>-18.957999999999998</v>
      </c>
      <c r="I32" s="179">
        <v>-8.4570000000000007</v>
      </c>
      <c r="J32" s="179">
        <v>-2.2970000000000002</v>
      </c>
      <c r="K32" s="179">
        <v>3.7440000000000002</v>
      </c>
      <c r="L32" s="179">
        <v>11.005000000000001</v>
      </c>
      <c r="M32" s="179">
        <v>9.8059999999999992</v>
      </c>
      <c r="N32" s="179">
        <v>2.4769999999999999</v>
      </c>
      <c r="O32" s="164">
        <v>-29.052</v>
      </c>
      <c r="P32" s="164">
        <v>-26.301599999999976</v>
      </c>
      <c r="Q32" s="164">
        <v>-30.51</v>
      </c>
      <c r="R32" s="164">
        <v>-71.175600000000003</v>
      </c>
      <c r="S32" s="164">
        <v>-68.813999999999993</v>
      </c>
      <c r="T32" s="164">
        <v>-80.819999999999993</v>
      </c>
      <c r="U32" s="164">
        <v>-51.595999999999997</v>
      </c>
      <c r="V32" s="164">
        <v>-63.744999999999997</v>
      </c>
      <c r="W32" s="164">
        <v>-22.576000000000001</v>
      </c>
      <c r="X32" s="167">
        <v>-83.120999999999995</v>
      </c>
      <c r="Y32" s="164">
        <v>-115.899</v>
      </c>
      <c r="Z32" s="164">
        <v>-121.99299999999999</v>
      </c>
      <c r="AA32" s="345">
        <v>-173.81700000000001</v>
      </c>
      <c r="AB32" s="167">
        <v>-181.89</v>
      </c>
      <c r="AC32" s="167">
        <v>-188.85300000000001</v>
      </c>
      <c r="AD32" s="167">
        <v>-175.446</v>
      </c>
      <c r="AE32" s="167">
        <v>-117.605</v>
      </c>
      <c r="AF32" s="165">
        <v>-67.982399999999998</v>
      </c>
    </row>
    <row r="33" spans="1:32">
      <c r="A33" s="338" t="s">
        <v>122</v>
      </c>
      <c r="B33" s="164">
        <v>1605.944</v>
      </c>
      <c r="C33" s="164">
        <v>1608.655</v>
      </c>
      <c r="D33" s="164">
        <v>1733.0309999999999</v>
      </c>
      <c r="E33" s="164">
        <v>1674.885</v>
      </c>
      <c r="F33" s="164">
        <v>1650.1479999999999</v>
      </c>
      <c r="G33" s="179">
        <v>1681.89</v>
      </c>
      <c r="H33" s="179">
        <v>1764.0160000000001</v>
      </c>
      <c r="I33" s="179">
        <v>1859.0409999999999</v>
      </c>
      <c r="J33" s="179">
        <v>1764.375</v>
      </c>
      <c r="K33" s="179">
        <v>1855.48</v>
      </c>
      <c r="L33" s="179">
        <v>1851.1479999999999</v>
      </c>
      <c r="M33" s="179">
        <v>1868.2550000000001</v>
      </c>
      <c r="N33" s="179">
        <v>1798.1210000000001</v>
      </c>
      <c r="O33" s="164">
        <v>1800.64</v>
      </c>
      <c r="P33" s="164">
        <v>1822.4518564110001</v>
      </c>
      <c r="Q33" s="164">
        <v>1778.5940000000001</v>
      </c>
      <c r="R33" s="164">
        <v>1825.6890000000001</v>
      </c>
      <c r="S33" s="164">
        <v>1533.075</v>
      </c>
      <c r="T33" s="164">
        <v>1623.0070000000001</v>
      </c>
      <c r="U33" s="164">
        <v>1471.9739999999999</v>
      </c>
      <c r="V33" s="164">
        <v>1533.33</v>
      </c>
      <c r="W33" s="164">
        <v>1177.8579999999999</v>
      </c>
      <c r="X33" s="167">
        <v>1085.011</v>
      </c>
      <c r="Y33" s="164">
        <v>1061.345</v>
      </c>
      <c r="Z33" s="164">
        <v>1059.5830000000001</v>
      </c>
      <c r="AA33" s="345">
        <v>1001.297</v>
      </c>
      <c r="AB33" s="167">
        <v>923.27599999999995</v>
      </c>
      <c r="AC33" s="167">
        <v>832.62300000000005</v>
      </c>
      <c r="AD33" s="167">
        <v>829.13599999999997</v>
      </c>
      <c r="AE33" s="167">
        <v>818.952</v>
      </c>
      <c r="AF33" s="165">
        <v>702.35342200000002</v>
      </c>
    </row>
    <row r="34" spans="1:32" ht="16.5">
      <c r="A34" s="2467" t="s">
        <v>1579</v>
      </c>
      <c r="B34" s="2093">
        <v>-3.274</v>
      </c>
      <c r="C34" s="2093">
        <v>-2.5619999999999998</v>
      </c>
      <c r="D34" s="2093">
        <v>-2.6339999999999999</v>
      </c>
      <c r="E34" s="2093">
        <v>-2.5619999999999998</v>
      </c>
      <c r="F34" s="2093">
        <v>-2.42</v>
      </c>
      <c r="G34" s="179">
        <v>0</v>
      </c>
      <c r="H34" s="179">
        <v>0</v>
      </c>
      <c r="I34" s="179">
        <v>0</v>
      </c>
      <c r="J34" s="179">
        <v>0</v>
      </c>
      <c r="K34" s="179">
        <v>0</v>
      </c>
      <c r="L34" s="179">
        <v>0</v>
      </c>
      <c r="M34" s="179">
        <v>0</v>
      </c>
      <c r="N34" s="179">
        <v>0</v>
      </c>
      <c r="O34" s="2258">
        <v>0</v>
      </c>
      <c r="P34" s="2258">
        <v>0</v>
      </c>
      <c r="Q34" s="2258">
        <v>0</v>
      </c>
      <c r="R34" s="2258">
        <v>0</v>
      </c>
      <c r="S34" s="2258">
        <v>0</v>
      </c>
      <c r="T34" s="2258">
        <v>0</v>
      </c>
      <c r="U34" s="2258">
        <v>-7.3730000000000002</v>
      </c>
      <c r="V34" s="2258">
        <v>-8.0709999999999997</v>
      </c>
      <c r="W34" s="2258">
        <v>-0.58699999999999997</v>
      </c>
      <c r="X34" s="2493">
        <v>7.282</v>
      </c>
      <c r="Y34" s="2258">
        <v>-11.829000000000001</v>
      </c>
      <c r="Z34" s="2258">
        <v>-25.609000000000002</v>
      </c>
      <c r="AA34" s="2990">
        <v>-22.266999999999999</v>
      </c>
      <c r="AB34" s="2493">
        <v>-23.666</v>
      </c>
      <c r="AC34" s="2493">
        <v>-22.94</v>
      </c>
      <c r="AD34" s="2493">
        <v>5.0549999999999997</v>
      </c>
      <c r="AE34" s="2493">
        <v>-15.311</v>
      </c>
      <c r="AF34" s="2992">
        <v>15.028</v>
      </c>
    </row>
    <row r="35" spans="1:32">
      <c r="A35" s="35" t="s">
        <v>436</v>
      </c>
      <c r="B35" s="2093">
        <v>0</v>
      </c>
      <c r="C35" s="2093">
        <v>0</v>
      </c>
      <c r="D35" s="2093">
        <v>0</v>
      </c>
      <c r="E35" s="2093">
        <v>0</v>
      </c>
      <c r="F35" s="2093">
        <v>0</v>
      </c>
      <c r="G35" s="179">
        <v>0</v>
      </c>
      <c r="H35" s="179">
        <v>0</v>
      </c>
      <c r="I35" s="179">
        <v>0</v>
      </c>
      <c r="J35" s="179">
        <v>0</v>
      </c>
      <c r="K35" s="179">
        <v>0</v>
      </c>
      <c r="L35" s="179">
        <v>0</v>
      </c>
      <c r="M35" s="179">
        <v>0</v>
      </c>
      <c r="N35" s="179">
        <v>0</v>
      </c>
      <c r="O35" s="2258">
        <v>-0.154</v>
      </c>
      <c r="P35" s="2258">
        <v>-0.214</v>
      </c>
      <c r="Q35" s="2258">
        <v>-0.251</v>
      </c>
      <c r="R35" s="2258">
        <v>-0.23899999999999999</v>
      </c>
      <c r="S35" s="2258">
        <v>-0.219</v>
      </c>
      <c r="T35" s="2258">
        <v>-0.24399999999999999</v>
      </c>
      <c r="U35" s="2258">
        <v>-0.23899999999999999</v>
      </c>
      <c r="V35" s="2258">
        <v>-0.26600000000000001</v>
      </c>
      <c r="W35" s="2258">
        <v>-0.23799999999999999</v>
      </c>
      <c r="X35" s="2493">
        <v>-0.433</v>
      </c>
      <c r="Y35" s="2258">
        <v>-0.159</v>
      </c>
      <c r="Z35" s="2258">
        <v>-0.14099999999999999</v>
      </c>
      <c r="AA35" s="2990">
        <v>-0.14499999999999999</v>
      </c>
      <c r="AB35" s="2493">
        <v>-0.13</v>
      </c>
      <c r="AC35" s="2493">
        <v>-0.124</v>
      </c>
      <c r="AD35" s="2493">
        <v>0</v>
      </c>
      <c r="AE35" s="2493">
        <v>-0.126</v>
      </c>
      <c r="AF35" s="2992">
        <v>0</v>
      </c>
    </row>
    <row r="36" spans="1:32">
      <c r="A36" s="1152" t="s">
        <v>119</v>
      </c>
      <c r="B36" s="1173">
        <v>8467.768</v>
      </c>
      <c r="C36" s="1173">
        <v>9093.8570000000018</v>
      </c>
      <c r="D36" s="1173">
        <v>9501.4610000000011</v>
      </c>
      <c r="E36" s="1173">
        <v>9532.0210000000006</v>
      </c>
      <c r="F36" s="1173">
        <v>9624.7039999999997</v>
      </c>
      <c r="G36" s="1173">
        <v>9774.732</v>
      </c>
      <c r="H36" s="1173">
        <v>10394.694</v>
      </c>
      <c r="I36" s="1173">
        <v>10492.554999999998</v>
      </c>
      <c r="J36" s="1173">
        <v>10673.475999999999</v>
      </c>
      <c r="K36" s="1173">
        <v>10401.763000000001</v>
      </c>
      <c r="L36" s="1173">
        <v>10369.084383999998</v>
      </c>
      <c r="M36" s="1173">
        <v>10832.655168000001</v>
      </c>
      <c r="N36" s="1173">
        <v>10501.221000000001</v>
      </c>
      <c r="O36" s="1173">
        <v>10534.617999999999</v>
      </c>
      <c r="P36" s="1173">
        <v>10632.286433411</v>
      </c>
      <c r="Q36" s="1173">
        <v>10496.358553162157</v>
      </c>
      <c r="R36" s="1173">
        <v>10834.205885008983</v>
      </c>
      <c r="S36" s="1173">
        <v>9744.7810156034429</v>
      </c>
      <c r="T36" s="1173">
        <v>10266.075871681969</v>
      </c>
      <c r="U36" s="1173">
        <v>9605.7240501854631</v>
      </c>
      <c r="V36" s="1173">
        <v>9923.1739999999991</v>
      </c>
      <c r="W36" s="1173">
        <v>9418.6140000000014</v>
      </c>
      <c r="X36" s="2494">
        <v>9324.0840000000007</v>
      </c>
      <c r="Y36" s="1173">
        <v>9684.7810000000009</v>
      </c>
      <c r="Z36" s="1173">
        <v>9177.1170000000002</v>
      </c>
      <c r="AA36" s="2991">
        <v>9188.6679999999997</v>
      </c>
      <c r="AB36" s="2494">
        <v>9534.3270000000011</v>
      </c>
      <c r="AC36" s="2494">
        <v>9389.8739999999998</v>
      </c>
      <c r="AD36" s="2494">
        <v>9175.7660000000014</v>
      </c>
      <c r="AE36" s="2494">
        <v>9450.3439999999991</v>
      </c>
      <c r="AF36" s="2993">
        <v>8267.9176070000012</v>
      </c>
    </row>
    <row r="37" spans="1:32">
      <c r="A37" s="399"/>
      <c r="B37" s="400"/>
      <c r="C37" s="400"/>
      <c r="D37" s="400"/>
      <c r="E37" s="400"/>
      <c r="F37" s="401"/>
      <c r="G37" s="401">
        <f>([4]tj!$AT$9-[4]tj!$AT$12-[4]tj!$AT$13)/1000</f>
        <v>9774.732</v>
      </c>
      <c r="H37" s="401">
        <f>([5]tj!$AT$9-[5]tj!$AT$12-[5]tj!$AT$13)/1000</f>
        <v>10394.694</v>
      </c>
      <c r="I37" s="401">
        <f>([6]tj!$AT$9-[6]tj!$AT$12-[6]tj!$AT$13)/1000</f>
        <v>10492.555</v>
      </c>
      <c r="J37" s="401">
        <f>([7]tj!$AT$9-[7]tj!$AT$12-[7]tj!$AT$13)/1000</f>
        <v>10673.476000000001</v>
      </c>
      <c r="K37" s="401">
        <f>([8]tj!$AT$9-[8]tj!$AT$12-[8]tj!$AT$13)/1000</f>
        <v>10401.763000000001</v>
      </c>
      <c r="L37" s="401">
        <f>([9]tj!$AT$9-[9]tj!$AT$12-[9]tj!$AT$13)/1000</f>
        <v>10369.084384</v>
      </c>
      <c r="M37" s="401">
        <f>([10]tj!$AT$9-[10]tj!$AT$12-[10]tj!$AT$13)/1000</f>
        <v>10832.655167999999</v>
      </c>
      <c r="N37" s="401">
        <f>([11]tj!$AT$9-[11]tj!$AT$12-[11]tj!$AT$13)/1000</f>
        <v>10501.221</v>
      </c>
      <c r="O37" s="401">
        <f>([12]tj!$AT$9-[12]tj!$AT$12-[12]tj!$AT$13)/1000</f>
        <v>10534.618</v>
      </c>
      <c r="P37" s="401"/>
      <c r="Q37" s="401"/>
      <c r="R37" s="401"/>
      <c r="S37" s="401"/>
      <c r="T37" s="401"/>
      <c r="U37" s="401"/>
      <c r="V37" s="401"/>
      <c r="W37" s="401"/>
    </row>
    <row r="38" spans="1:32">
      <c r="A38" s="238" t="s">
        <v>632</v>
      </c>
      <c r="B38" s="400"/>
      <c r="C38" s="400"/>
      <c r="D38" s="400"/>
      <c r="E38" s="400"/>
      <c r="F38" s="401"/>
      <c r="G38" s="401"/>
      <c r="H38" s="401"/>
      <c r="I38" s="401"/>
      <c r="J38" s="401"/>
      <c r="K38" s="401"/>
      <c r="L38" s="401"/>
      <c r="M38" s="401"/>
      <c r="N38" s="401"/>
      <c r="O38" s="401"/>
      <c r="P38" s="2092"/>
      <c r="Q38" s="401"/>
      <c r="R38" s="401"/>
      <c r="S38" s="401"/>
      <c r="T38" s="401"/>
      <c r="U38" s="401"/>
      <c r="V38" s="401"/>
      <c r="W38" s="401"/>
    </row>
    <row r="39" spans="1:32">
      <c r="A39" s="238" t="s">
        <v>612</v>
      </c>
      <c r="B39" s="400"/>
      <c r="C39" s="400"/>
      <c r="D39" s="400"/>
      <c r="E39" s="400"/>
      <c r="F39" s="401"/>
      <c r="G39" s="401"/>
      <c r="H39" s="401"/>
      <c r="I39" s="401"/>
      <c r="J39" s="401"/>
      <c r="K39" s="401"/>
      <c r="L39" s="401"/>
      <c r="M39" s="401"/>
      <c r="N39" s="401"/>
      <c r="O39" s="401"/>
    </row>
    <row r="40" spans="1:32">
      <c r="A40" s="238" t="s">
        <v>1247</v>
      </c>
      <c r="B40" s="400"/>
      <c r="C40" s="400"/>
      <c r="D40" s="400"/>
      <c r="E40" s="400"/>
      <c r="F40" s="401"/>
      <c r="G40" s="401"/>
      <c r="H40" s="401"/>
      <c r="I40" s="401"/>
      <c r="J40" s="401"/>
      <c r="K40" s="401"/>
      <c r="L40" s="401"/>
      <c r="M40" s="401"/>
      <c r="N40" s="401"/>
      <c r="O40" s="2092"/>
      <c r="P40" s="2092"/>
      <c r="Q40" s="2092"/>
      <c r="R40" s="2092"/>
      <c r="S40" s="2092"/>
      <c r="T40" s="2092"/>
      <c r="U40" s="2092"/>
      <c r="V40" s="2092"/>
      <c r="W40" s="2092"/>
    </row>
    <row r="41" spans="1:32">
      <c r="A41" s="238" t="s">
        <v>1249</v>
      </c>
      <c r="B41" s="400"/>
      <c r="C41" s="400"/>
      <c r="D41" s="400"/>
      <c r="E41" s="400"/>
      <c r="F41" s="401"/>
      <c r="G41" s="401"/>
      <c r="H41" s="401"/>
      <c r="I41" s="401"/>
      <c r="J41" s="401"/>
      <c r="K41" s="401"/>
      <c r="L41" s="401"/>
      <c r="M41" s="401"/>
      <c r="N41" s="401"/>
      <c r="O41" s="401"/>
    </row>
    <row r="42" spans="1:32">
      <c r="A42" s="124" t="s">
        <v>1580</v>
      </c>
      <c r="B42" s="400"/>
      <c r="C42" s="400"/>
      <c r="D42" s="400"/>
      <c r="E42" s="400"/>
      <c r="F42" s="401"/>
      <c r="G42" s="401"/>
      <c r="H42" s="401"/>
      <c r="I42" s="401"/>
      <c r="J42" s="401"/>
      <c r="K42" s="401"/>
      <c r="L42" s="401"/>
      <c r="M42" s="401"/>
      <c r="N42" s="401"/>
      <c r="O42" s="401"/>
    </row>
    <row r="43" spans="1:32">
      <c r="A43" s="238" t="s">
        <v>121</v>
      </c>
      <c r="B43" s="400"/>
      <c r="C43" s="400"/>
      <c r="D43" s="400"/>
      <c r="E43" s="400"/>
      <c r="F43" s="401"/>
      <c r="G43" s="401"/>
      <c r="H43" s="401"/>
      <c r="I43" s="401"/>
      <c r="J43" s="401"/>
      <c r="K43" s="401"/>
      <c r="L43" s="401"/>
      <c r="M43" s="401"/>
      <c r="N43" s="401"/>
      <c r="O43" s="401"/>
    </row>
    <row r="44" spans="1:32">
      <c r="A44" s="238" t="s">
        <v>1054</v>
      </c>
      <c r="B44" s="400"/>
      <c r="C44" s="400"/>
      <c r="D44" s="400"/>
      <c r="E44" s="400"/>
      <c r="F44" s="401"/>
      <c r="G44" s="401"/>
      <c r="H44" s="401"/>
      <c r="I44" s="401"/>
      <c r="J44" s="401"/>
      <c r="K44" s="401"/>
      <c r="L44" s="401"/>
      <c r="M44" s="401"/>
      <c r="N44" s="401"/>
      <c r="O44" s="401"/>
    </row>
    <row r="45" spans="1:32">
      <c r="A45" s="61"/>
      <c r="B45" s="61"/>
      <c r="C45" s="61"/>
      <c r="D45" s="61"/>
      <c r="E45" s="61"/>
      <c r="F45" s="61"/>
      <c r="G45" s="61"/>
      <c r="H45" s="61"/>
      <c r="I45" s="61"/>
      <c r="J45" s="61"/>
      <c r="K45" s="61"/>
      <c r="L45" s="61"/>
      <c r="M45" s="61"/>
      <c r="N45" s="61"/>
      <c r="O45" s="61"/>
    </row>
    <row r="46" spans="1:32">
      <c r="A46" s="61"/>
      <c r="B46" s="61"/>
      <c r="C46" s="61"/>
      <c r="D46" s="61"/>
      <c r="E46" s="61"/>
      <c r="F46" s="61"/>
      <c r="G46" s="61"/>
      <c r="H46" s="61"/>
      <c r="I46" s="61"/>
      <c r="J46" s="61"/>
      <c r="K46" s="61"/>
      <c r="L46" s="61"/>
      <c r="M46" s="61"/>
      <c r="N46" s="61"/>
      <c r="O46" s="61"/>
    </row>
    <row r="47" spans="1:32">
      <c r="A47" s="61"/>
      <c r="B47" s="61"/>
      <c r="C47" s="61"/>
      <c r="D47" s="61"/>
      <c r="E47" s="61"/>
      <c r="F47" s="61"/>
      <c r="G47" s="61"/>
      <c r="H47" s="61"/>
      <c r="I47" s="61"/>
      <c r="J47" s="61"/>
      <c r="K47" s="61"/>
      <c r="L47" s="61"/>
      <c r="M47" s="61"/>
      <c r="N47" s="61"/>
      <c r="O47" s="61"/>
    </row>
    <row r="48" spans="1:32">
      <c r="A48" s="61"/>
      <c r="B48" s="61"/>
      <c r="C48" s="61"/>
      <c r="D48" s="61"/>
      <c r="E48" s="61"/>
      <c r="F48" s="61"/>
      <c r="G48" s="61"/>
      <c r="H48" s="61"/>
      <c r="I48" s="61"/>
      <c r="J48" s="61"/>
      <c r="K48" s="61"/>
      <c r="L48" s="61"/>
      <c r="M48" s="61"/>
      <c r="N48" s="61"/>
      <c r="O48" s="61"/>
    </row>
  </sheetData>
  <mergeCells count="3">
    <mergeCell ref="AD2:AF2"/>
    <mergeCell ref="AD3:AF3"/>
    <mergeCell ref="AD4:AF4"/>
  </mergeCells>
  <phoneticPr fontId="21" type="noConversion"/>
  <printOptions horizontalCentered="1" verticalCentered="1"/>
  <pageMargins left="0.16" right="0.16" top="0.44" bottom="0.43" header="0.17" footer="0.2"/>
  <pageSetup paperSize="9" scale="46"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6">
    <tabColor indexed="42"/>
  </sheetPr>
  <dimension ref="A1:AW101"/>
  <sheetViews>
    <sheetView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5.75"/>
  <cols>
    <col min="1" max="1" width="21.25" style="1317" customWidth="1"/>
    <col min="2" max="15" width="6.75" style="1317" customWidth="1"/>
    <col min="16" max="16" width="7.75" style="1317" customWidth="1"/>
    <col min="17" max="17" width="8.25" style="1317" customWidth="1"/>
    <col min="18" max="18" width="8.375" style="1317" customWidth="1"/>
    <col min="19" max="27" width="9" style="1317"/>
    <col min="28" max="28" width="9.75" style="1317" bestFit="1" customWidth="1"/>
    <col min="29" max="29" width="9.375" style="1317" bestFit="1" customWidth="1"/>
    <col min="30" max="31" width="10" style="1317" bestFit="1" customWidth="1"/>
    <col min="32" max="33" width="10" style="1317" customWidth="1"/>
    <col min="34" max="16384" width="9" style="1317"/>
  </cols>
  <sheetData>
    <row r="1" spans="1:42">
      <c r="A1" s="1312"/>
      <c r="B1" s="1313"/>
      <c r="C1" s="1314"/>
      <c r="D1" s="1314"/>
      <c r="E1" s="1314"/>
      <c r="F1" s="1314"/>
      <c r="G1" s="1314"/>
      <c r="H1" s="1314"/>
      <c r="I1" s="1314"/>
      <c r="J1" s="1314"/>
      <c r="K1" s="1314"/>
      <c r="L1" s="1314"/>
      <c r="M1" s="1315"/>
      <c r="N1" s="1315"/>
      <c r="O1" s="1315"/>
      <c r="P1" s="1315"/>
      <c r="Q1" s="1315"/>
      <c r="R1" s="1315"/>
      <c r="S1" s="1315"/>
      <c r="T1" s="1315"/>
      <c r="U1" s="1315"/>
      <c r="V1" s="1315"/>
      <c r="W1" s="1315"/>
      <c r="X1" s="1315"/>
      <c r="Y1" s="1315"/>
      <c r="Z1" s="1315"/>
      <c r="AA1" s="1315"/>
      <c r="AB1" s="1315"/>
      <c r="AC1" s="1315"/>
      <c r="AD1" s="1857"/>
      <c r="AE1" s="1859"/>
      <c r="AF1" s="1316"/>
      <c r="AG1" s="3057"/>
      <c r="AH1" s="3057"/>
      <c r="AI1" s="3057"/>
      <c r="AJ1" s="3057"/>
      <c r="AK1" s="3057"/>
      <c r="AL1"/>
    </row>
    <row r="2" spans="1:42" ht="18.75">
      <c r="A2" s="1318"/>
      <c r="B2" s="1319" t="s">
        <v>958</v>
      </c>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c r="AA2" s="1320"/>
      <c r="AB2" s="1320"/>
      <c r="AC2" s="1320"/>
      <c r="AD2" s="4191" t="s">
        <v>112</v>
      </c>
      <c r="AE2" s="4192"/>
      <c r="AF2" s="4193"/>
      <c r="AG2" s="3886"/>
      <c r="AH2" s="3783"/>
      <c r="AI2" s="3490"/>
      <c r="AJ2" s="3211"/>
      <c r="AK2" s="3049"/>
      <c r="AL2"/>
    </row>
    <row r="3" spans="1:42" ht="18.75">
      <c r="A3" s="1318"/>
      <c r="B3" s="1321"/>
      <c r="C3" s="1322"/>
      <c r="D3" s="1322"/>
      <c r="E3" s="1322"/>
      <c r="F3" s="1322"/>
      <c r="G3" s="1322"/>
      <c r="H3" s="1322"/>
      <c r="I3" s="1323"/>
      <c r="J3" s="1323"/>
      <c r="K3" s="1323"/>
      <c r="L3" s="1323"/>
      <c r="M3" s="1323"/>
      <c r="N3" s="1324"/>
      <c r="O3" s="1324"/>
      <c r="P3" s="1324"/>
      <c r="Q3" s="1324"/>
      <c r="R3" s="1324"/>
      <c r="S3" s="1324"/>
      <c r="T3" s="1324"/>
      <c r="U3" s="1324"/>
      <c r="V3" s="1324"/>
      <c r="W3" s="1324"/>
      <c r="X3" s="1324"/>
      <c r="Y3" s="1324"/>
      <c r="Z3" s="1324"/>
      <c r="AA3" s="1324"/>
      <c r="AB3" s="1324"/>
      <c r="AC3" s="1324"/>
      <c r="AD3" s="4191" t="s">
        <v>249</v>
      </c>
      <c r="AE3" s="4192"/>
      <c r="AF3" s="4193"/>
      <c r="AG3" s="3886"/>
      <c r="AH3" s="3783"/>
      <c r="AI3" s="3490"/>
      <c r="AJ3" s="3211"/>
      <c r="AK3" s="3049"/>
      <c r="AL3"/>
    </row>
    <row r="4" spans="1:42">
      <c r="A4" s="1325"/>
      <c r="B4" s="1326" t="s">
        <v>104</v>
      </c>
      <c r="C4" s="1320"/>
      <c r="D4" s="1320"/>
      <c r="E4" s="1320"/>
      <c r="F4" s="1320"/>
      <c r="G4" s="1320"/>
      <c r="H4" s="1320"/>
      <c r="I4" s="1320"/>
      <c r="J4" s="1320"/>
      <c r="K4" s="1320"/>
      <c r="L4" s="1320"/>
      <c r="M4" s="1320"/>
      <c r="N4" s="1320"/>
      <c r="O4" s="1320"/>
      <c r="P4" s="1320"/>
      <c r="Q4" s="1320"/>
      <c r="R4" s="1320"/>
      <c r="S4" s="1320"/>
      <c r="T4" s="1320"/>
      <c r="U4" s="1320"/>
      <c r="V4" s="1320"/>
      <c r="W4" s="1320"/>
      <c r="X4" s="1320"/>
      <c r="Y4" s="1320"/>
      <c r="Z4" s="1320"/>
      <c r="AA4" s="1320"/>
      <c r="AB4" s="1320"/>
      <c r="AC4" s="1320"/>
      <c r="AD4" s="4194" t="s">
        <v>1661</v>
      </c>
      <c r="AE4" s="4195"/>
      <c r="AF4" s="4196"/>
      <c r="AG4" s="3887"/>
      <c r="AH4" s="3784"/>
      <c r="AI4" s="3491"/>
      <c r="AJ4" s="3212"/>
      <c r="AK4" s="3050"/>
      <c r="AL4"/>
    </row>
    <row r="5" spans="1:42">
      <c r="A5" s="1327"/>
      <c r="B5" s="1328"/>
      <c r="C5" s="1329"/>
      <c r="D5" s="1330"/>
      <c r="E5" s="1330"/>
      <c r="F5" s="1330"/>
      <c r="G5" s="1330"/>
      <c r="H5" s="1330"/>
      <c r="I5" s="1329"/>
      <c r="J5" s="1329"/>
      <c r="K5" s="1329"/>
      <c r="L5" s="1329"/>
      <c r="M5" s="1331"/>
      <c r="N5" s="1331"/>
      <c r="O5" s="1331"/>
      <c r="P5" s="1331"/>
      <c r="Q5" s="1331"/>
      <c r="R5" s="1331"/>
      <c r="S5" s="1331"/>
      <c r="T5" s="1331"/>
      <c r="U5" s="1331"/>
      <c r="V5" s="1331"/>
      <c r="W5" s="1331"/>
      <c r="X5" s="1331"/>
      <c r="Y5" s="1331"/>
      <c r="Z5" s="1331"/>
      <c r="AA5" s="1331"/>
      <c r="AB5" s="1331"/>
      <c r="AC5" s="1331"/>
      <c r="AD5" s="1858"/>
      <c r="AE5" s="1860"/>
      <c r="AF5" s="1332"/>
      <c r="AG5" s="3057"/>
      <c r="AH5" s="3057"/>
      <c r="AI5" s="3057"/>
      <c r="AJ5" s="3057"/>
      <c r="AK5" s="3057"/>
      <c r="AL5"/>
    </row>
    <row r="6" spans="1:42" ht="27" customHeight="1">
      <c r="B6" s="1333"/>
      <c r="C6" s="1333"/>
      <c r="D6" s="1333"/>
      <c r="E6" s="1333"/>
      <c r="F6" s="1333"/>
      <c r="G6" s="1333"/>
      <c r="H6" s="1333"/>
      <c r="I6" s="1333"/>
      <c r="J6" s="1333"/>
      <c r="K6" s="1333"/>
      <c r="V6"/>
      <c r="AC6" s="2595"/>
      <c r="AD6" s="2595"/>
      <c r="AE6" s="2595"/>
      <c r="AF6" s="2595"/>
      <c r="AG6" s="2595"/>
    </row>
    <row r="7" spans="1:42" ht="15" customHeight="1">
      <c r="A7" s="4197" t="s">
        <v>1025</v>
      </c>
      <c r="B7" s="4197"/>
      <c r="C7" s="4197"/>
      <c r="D7" s="4197"/>
      <c r="E7" s="4197"/>
      <c r="F7" s="4197"/>
      <c r="G7" s="4197"/>
      <c r="H7" s="4197"/>
      <c r="I7" s="4197"/>
      <c r="J7" s="4197"/>
      <c r="K7" s="4197"/>
      <c r="L7" s="4197"/>
      <c r="M7" s="4197"/>
      <c r="N7" s="4197"/>
      <c r="O7" s="4197"/>
      <c r="P7" s="4197"/>
      <c r="Q7" s="4197"/>
      <c r="V7"/>
    </row>
    <row r="8" spans="1:42" ht="18" customHeight="1">
      <c r="A8" s="1335" t="s">
        <v>114</v>
      </c>
      <c r="B8" s="1336">
        <v>1990</v>
      </c>
      <c r="C8" s="1337">
        <v>1991</v>
      </c>
      <c r="D8" s="1337">
        <v>1992</v>
      </c>
      <c r="E8" s="1336">
        <v>1993</v>
      </c>
      <c r="F8" s="1336">
        <v>1994</v>
      </c>
      <c r="G8" s="1336">
        <v>1995</v>
      </c>
      <c r="H8" s="1336">
        <v>1996</v>
      </c>
      <c r="I8" s="1336">
        <v>1997</v>
      </c>
      <c r="J8" s="1336">
        <v>1998</v>
      </c>
      <c r="K8" s="1338">
        <v>1999</v>
      </c>
      <c r="L8" s="1338">
        <v>2000</v>
      </c>
      <c r="M8" s="1336">
        <v>2001</v>
      </c>
      <c r="N8" s="1336">
        <v>2002</v>
      </c>
      <c r="O8" s="1336">
        <v>2003</v>
      </c>
      <c r="P8" s="1336">
        <v>2004</v>
      </c>
      <c r="Q8" s="1336">
        <v>2005</v>
      </c>
      <c r="R8" s="1336">
        <v>2006</v>
      </c>
      <c r="S8" s="1687">
        <v>2007</v>
      </c>
      <c r="T8" s="1336">
        <v>2008</v>
      </c>
      <c r="U8" s="1336">
        <v>2009</v>
      </c>
      <c r="V8" s="1336">
        <v>2010</v>
      </c>
      <c r="W8" s="1336">
        <v>2011</v>
      </c>
      <c r="X8" s="1336">
        <v>2012</v>
      </c>
      <c r="Y8" s="1336">
        <v>2013</v>
      </c>
      <c r="Z8" s="1336">
        <v>2014</v>
      </c>
      <c r="AA8" s="1336">
        <v>2015</v>
      </c>
      <c r="AB8" s="1336">
        <v>2016</v>
      </c>
      <c r="AC8" s="1336">
        <v>2017</v>
      </c>
      <c r="AD8" s="1336">
        <v>2018</v>
      </c>
      <c r="AE8" s="1336">
        <v>2019</v>
      </c>
      <c r="AF8" s="1336">
        <v>2020</v>
      </c>
      <c r="AG8" s="3893"/>
    </row>
    <row r="9" spans="1:42" s="1341" customFormat="1" ht="18" customHeight="1">
      <c r="A9" s="1339" t="s">
        <v>118</v>
      </c>
      <c r="B9" s="1340">
        <v>5216.9229999999998</v>
      </c>
      <c r="C9" s="1340">
        <v>5524.7079999999996</v>
      </c>
      <c r="D9" s="1340">
        <v>5611.942</v>
      </c>
      <c r="E9" s="1340">
        <v>5731.4129999999996</v>
      </c>
      <c r="F9" s="1340">
        <v>5680.9549999999999</v>
      </c>
      <c r="G9" s="1340">
        <v>5688.9260000000004</v>
      </c>
      <c r="H9" s="1340">
        <v>5808.3010000000004</v>
      </c>
      <c r="I9" s="1340">
        <v>5753.1139999999996</v>
      </c>
      <c r="J9" s="1340">
        <v>5775.1670000000004</v>
      </c>
      <c r="K9" s="1340">
        <v>5598.5379999999996</v>
      </c>
      <c r="L9" s="1340">
        <v>5498.5659999999998</v>
      </c>
      <c r="M9" s="1340">
        <v>5577.0020000000004</v>
      </c>
      <c r="N9" s="1340">
        <v>5381.2359999999999</v>
      </c>
      <c r="O9" s="1340">
        <v>5286.3090000000002</v>
      </c>
      <c r="P9" s="1340">
        <v>5214.0910000000003</v>
      </c>
      <c r="Q9" s="1340">
        <v>5165.79</v>
      </c>
      <c r="R9" s="1340">
        <v>5120.7259999999997</v>
      </c>
      <c r="S9" s="1340">
        <v>4625.915</v>
      </c>
      <c r="T9" s="1340">
        <v>4903.5200000000004</v>
      </c>
      <c r="U9" s="1340">
        <v>4635.2960000000003</v>
      </c>
      <c r="V9" s="1340">
        <v>4683.57</v>
      </c>
      <c r="W9" s="1340">
        <v>4524.5249999999996</v>
      </c>
      <c r="X9" s="2368">
        <v>4526.5450000000001</v>
      </c>
      <c r="Y9" s="2368">
        <v>4627.8990000000003</v>
      </c>
      <c r="Z9" s="2749">
        <v>4492.7719999999999</v>
      </c>
      <c r="AA9" s="2749">
        <v>4491.4989999999998</v>
      </c>
      <c r="AB9" s="2749">
        <v>4566.0789999999997</v>
      </c>
      <c r="AC9" s="2749">
        <v>4671.3149999999996</v>
      </c>
      <c r="AD9" s="3493">
        <v>4451.8010000000004</v>
      </c>
      <c r="AE9" s="3493">
        <v>4511.3940000000002</v>
      </c>
      <c r="AF9" s="3377">
        <v>4086.8162419999994</v>
      </c>
      <c r="AG9" s="3894"/>
      <c r="AI9" s="2943"/>
      <c r="AJ9" s="2943"/>
      <c r="AO9" s="2981"/>
      <c r="AP9" s="2981"/>
    </row>
    <row r="10" spans="1:42" s="1341" customFormat="1" ht="18" customHeight="1">
      <c r="A10" s="1342" t="s">
        <v>116</v>
      </c>
      <c r="B10" s="1343">
        <v>2306.172</v>
      </c>
      <c r="C10" s="1343">
        <v>2329.9690000000001</v>
      </c>
      <c r="D10" s="1343">
        <v>2195.8690000000001</v>
      </c>
      <c r="E10" s="1343">
        <v>2138.6239999999998</v>
      </c>
      <c r="F10" s="1343">
        <v>2139.9029999999998</v>
      </c>
      <c r="G10" s="1343">
        <v>2059.6419999999998</v>
      </c>
      <c r="H10" s="1343">
        <v>2089.9180000000001</v>
      </c>
      <c r="I10" s="1343">
        <v>2065.0329999999999</v>
      </c>
      <c r="J10" s="1343">
        <v>2058.9639999999999</v>
      </c>
      <c r="K10" s="1343">
        <v>1967.251</v>
      </c>
      <c r="L10" s="1343">
        <v>2021.36</v>
      </c>
      <c r="M10" s="1343">
        <v>1948.646</v>
      </c>
      <c r="N10" s="1343">
        <v>1926.713</v>
      </c>
      <c r="O10" s="1343">
        <v>2009.711</v>
      </c>
      <c r="P10" s="1343">
        <v>1909.1607169999997</v>
      </c>
      <c r="Q10" s="1343">
        <v>1807.5712940000003</v>
      </c>
      <c r="R10" s="1343">
        <v>1964.2784000000001</v>
      </c>
      <c r="S10" s="1343">
        <v>2017.0544980000002</v>
      </c>
      <c r="T10" s="1343">
        <v>1800.1644329999999</v>
      </c>
      <c r="U10" s="1343">
        <v>1496.3468359999997</v>
      </c>
      <c r="V10" s="1343">
        <v>1714.44</v>
      </c>
      <c r="W10" s="1343">
        <v>1714.5250000000001</v>
      </c>
      <c r="X10" s="1343">
        <v>1725.32</v>
      </c>
      <c r="Y10" s="1343">
        <v>1839.5160000000001</v>
      </c>
      <c r="Z10" s="2750">
        <v>1759.26</v>
      </c>
      <c r="AA10" s="2750">
        <v>1728.7059999999999</v>
      </c>
      <c r="AB10" s="2750">
        <v>1693.0730000000001</v>
      </c>
      <c r="AC10" s="2750">
        <v>1502.0509999999999</v>
      </c>
      <c r="AD10" s="3494">
        <v>1428.1559999999999</v>
      </c>
      <c r="AE10" s="3494">
        <v>1084.2260000000001</v>
      </c>
      <c r="AF10" s="3378">
        <v>897.49511300000006</v>
      </c>
      <c r="AG10" s="3894"/>
      <c r="AI10" s="2943"/>
      <c r="AJ10" s="2943"/>
    </row>
    <row r="11" spans="1:42" s="1341" customFormat="1" ht="18" customHeight="1">
      <c r="A11" s="1342" t="s">
        <v>117</v>
      </c>
      <c r="B11" s="1343">
        <v>3200.7150000000001</v>
      </c>
      <c r="C11" s="1343">
        <v>2506.9740000000002</v>
      </c>
      <c r="D11" s="1343">
        <v>2176.2399999999998</v>
      </c>
      <c r="E11" s="1343">
        <v>1982.663</v>
      </c>
      <c r="F11" s="1343">
        <v>1861.239</v>
      </c>
      <c r="G11" s="1343">
        <v>1734.4559999999999</v>
      </c>
      <c r="H11" s="1343">
        <v>1687.845</v>
      </c>
      <c r="I11" s="1343">
        <v>1595.4290000000001</v>
      </c>
      <c r="J11" s="1343">
        <v>1514.0050000000001</v>
      </c>
      <c r="K11" s="1343">
        <v>1472.7760000000001</v>
      </c>
      <c r="L11" s="1343">
        <v>1550.1179999999999</v>
      </c>
      <c r="M11" s="1343">
        <v>1633.04</v>
      </c>
      <c r="N11" s="1343">
        <v>1662.9390000000001</v>
      </c>
      <c r="O11" s="1343">
        <v>1639.2370000000001</v>
      </c>
      <c r="P11" s="1343">
        <v>1647.9432184000002</v>
      </c>
      <c r="Q11" s="1343">
        <v>1595.7474179999999</v>
      </c>
      <c r="R11" s="1343">
        <v>1575.5751729999999</v>
      </c>
      <c r="S11" s="1343">
        <v>1612.7777090000002</v>
      </c>
      <c r="T11" s="1343">
        <v>1554.3451990000001</v>
      </c>
      <c r="U11" s="1343">
        <v>1507.1059349999996</v>
      </c>
      <c r="V11" s="1343">
        <v>1511.78</v>
      </c>
      <c r="W11" s="1343">
        <v>1564.3230000000001</v>
      </c>
      <c r="X11" s="1343">
        <v>1644.547</v>
      </c>
      <c r="Y11" s="1343">
        <v>1628.7190000000001</v>
      </c>
      <c r="Z11" s="2750">
        <v>1573.962</v>
      </c>
      <c r="AA11" s="2750">
        <v>1565.4949999999999</v>
      </c>
      <c r="AB11" s="2750">
        <v>1510.693</v>
      </c>
      <c r="AC11" s="2750">
        <v>1507.296</v>
      </c>
      <c r="AD11" s="3494">
        <v>1480.539</v>
      </c>
      <c r="AE11" s="3494">
        <v>1162.9580000000001</v>
      </c>
      <c r="AF11" s="3378">
        <v>957.65868199999989</v>
      </c>
      <c r="AG11" s="3894"/>
      <c r="AI11" s="2943"/>
      <c r="AJ11" s="2943"/>
    </row>
    <row r="12" spans="1:42" s="1346" customFormat="1" ht="18" customHeight="1">
      <c r="A12" s="1344" t="s">
        <v>226</v>
      </c>
      <c r="B12" s="1345">
        <v>2292.7800000000002</v>
      </c>
      <c r="C12" s="1345">
        <v>2409.0940000000001</v>
      </c>
      <c r="D12" s="1345">
        <v>2381.857</v>
      </c>
      <c r="E12" s="1345">
        <v>2520.4079999999999</v>
      </c>
      <c r="F12" s="1345">
        <v>2566.538</v>
      </c>
      <c r="G12" s="1345">
        <v>2798.5450000000001</v>
      </c>
      <c r="H12" s="1345">
        <v>3131.6759999999999</v>
      </c>
      <c r="I12" s="1345">
        <v>2991.721</v>
      </c>
      <c r="J12" s="1345">
        <v>3019.1410000000001</v>
      </c>
      <c r="K12" s="1345">
        <v>3010.2869999999998</v>
      </c>
      <c r="L12" s="1345">
        <v>2985.2849999999999</v>
      </c>
      <c r="M12" s="1345">
        <v>3148.1350000000002</v>
      </c>
      <c r="N12" s="1345">
        <v>3143.26</v>
      </c>
      <c r="O12" s="1345">
        <v>3181.3910000000001</v>
      </c>
      <c r="P12" s="1345">
        <v>3197.558</v>
      </c>
      <c r="Q12" s="1345">
        <v>3250.1177710106349</v>
      </c>
      <c r="R12" s="1345">
        <v>3312.2482735877961</v>
      </c>
      <c r="S12" s="1345">
        <v>3190.9030508088572</v>
      </c>
      <c r="T12" s="1345">
        <v>3222.0226911707882</v>
      </c>
      <c r="U12" s="1345">
        <v>3039.4843792871825</v>
      </c>
      <c r="V12" s="1345">
        <v>3170.5650000000001</v>
      </c>
      <c r="W12" s="1345">
        <v>2910.9859999999999</v>
      </c>
      <c r="X12" s="1345">
        <v>2919.962</v>
      </c>
      <c r="Y12" s="1345">
        <v>3059.076</v>
      </c>
      <c r="Z12" s="2751">
        <v>2660.221</v>
      </c>
      <c r="AA12" s="2751">
        <v>2770.33</v>
      </c>
      <c r="AB12" s="2751">
        <v>3055.8510000000001</v>
      </c>
      <c r="AC12" s="2751">
        <v>3158.585</v>
      </c>
      <c r="AD12" s="3495">
        <v>3090.6260000000002</v>
      </c>
      <c r="AE12" s="3495">
        <v>3214.1889999999999</v>
      </c>
      <c r="AF12" s="3379">
        <v>3136.049531000001</v>
      </c>
      <c r="AG12" s="3895"/>
      <c r="AH12" s="1341"/>
      <c r="AI12" s="2943"/>
      <c r="AJ12" s="2943"/>
      <c r="AK12" s="1341"/>
      <c r="AM12" s="1341"/>
    </row>
    <row r="13" spans="1:42" s="1341" customFormat="1" ht="18" customHeight="1">
      <c r="A13" s="1342" t="s">
        <v>122</v>
      </c>
      <c r="B13" s="1343">
        <v>1667.5440000000001</v>
      </c>
      <c r="C13" s="1343">
        <v>1608.655</v>
      </c>
      <c r="D13" s="1343">
        <v>1733.0309999999999</v>
      </c>
      <c r="E13" s="1343">
        <v>1674.885</v>
      </c>
      <c r="F13" s="1343">
        <v>1650.1479999999999</v>
      </c>
      <c r="G13" s="1343">
        <v>1681.89</v>
      </c>
      <c r="H13" s="1343">
        <v>1764.0160000000001</v>
      </c>
      <c r="I13" s="1343">
        <v>1859.0409999999999</v>
      </c>
      <c r="J13" s="1343">
        <v>1764.375</v>
      </c>
      <c r="K13" s="1343">
        <v>1855.48</v>
      </c>
      <c r="L13" s="1343">
        <v>1851.1479999999999</v>
      </c>
      <c r="M13" s="1343">
        <v>1868.2550000000001</v>
      </c>
      <c r="N13" s="1343">
        <v>1798.1210000000001</v>
      </c>
      <c r="O13" s="1343">
        <v>1800.64</v>
      </c>
      <c r="P13" s="1343">
        <v>1822.4518564110001</v>
      </c>
      <c r="Q13" s="1343">
        <v>1778.5940000000001</v>
      </c>
      <c r="R13" s="1343">
        <v>1825.6890000000001</v>
      </c>
      <c r="S13" s="1343">
        <v>1533.075</v>
      </c>
      <c r="T13" s="1343">
        <v>1623.0070000000001</v>
      </c>
      <c r="U13" s="1343">
        <v>1471.9739999999999</v>
      </c>
      <c r="V13" s="1343">
        <v>1533.33</v>
      </c>
      <c r="W13" s="1343">
        <v>1177.8579999999999</v>
      </c>
      <c r="X13" s="1343">
        <v>1085.011</v>
      </c>
      <c r="Y13" s="1343">
        <v>1061.345</v>
      </c>
      <c r="Z13" s="2750">
        <v>1059.5830000000001</v>
      </c>
      <c r="AA13" s="2750">
        <v>1001.297</v>
      </c>
      <c r="AB13" s="2750">
        <v>923.27599999999995</v>
      </c>
      <c r="AC13" s="2750">
        <v>832.62300000000005</v>
      </c>
      <c r="AD13" s="3494">
        <v>829.13599999999997</v>
      </c>
      <c r="AE13" s="3494">
        <v>818.952</v>
      </c>
      <c r="AF13" s="3378">
        <v>702.35342200000002</v>
      </c>
      <c r="AG13" s="3894"/>
      <c r="AI13" s="2943"/>
      <c r="AJ13" s="2943"/>
    </row>
    <row r="14" spans="1:42" ht="18" customHeight="1">
      <c r="A14" s="1342" t="s">
        <v>242</v>
      </c>
      <c r="B14" s="1343">
        <v>57.866999999999997</v>
      </c>
      <c r="C14" s="1343">
        <v>52.747</v>
      </c>
      <c r="D14" s="1343">
        <v>62.341999999999999</v>
      </c>
      <c r="E14" s="1343">
        <v>63.634</v>
      </c>
      <c r="F14" s="1343">
        <v>66.620999999999995</v>
      </c>
      <c r="G14" s="1343">
        <v>83.236000000000004</v>
      </c>
      <c r="H14" s="1343">
        <v>73.286000000000001</v>
      </c>
      <c r="I14" s="1343">
        <v>77.47</v>
      </c>
      <c r="J14" s="1343">
        <v>79.918000000000006</v>
      </c>
      <c r="K14" s="1343">
        <v>91.194999999999993</v>
      </c>
      <c r="L14" s="1343">
        <v>126.86799999999999</v>
      </c>
      <c r="M14" s="1343">
        <v>124.068</v>
      </c>
      <c r="N14" s="1343">
        <v>145.46199999999999</v>
      </c>
      <c r="O14" s="1343">
        <v>132.17760000000001</v>
      </c>
      <c r="P14" s="1343">
        <v>165.51360000000003</v>
      </c>
      <c r="Q14" s="1343">
        <v>173.13120000000001</v>
      </c>
      <c r="R14" s="1343">
        <v>190.69920000000002</v>
      </c>
      <c r="S14" s="1343">
        <v>230.24520000000001</v>
      </c>
      <c r="T14" s="1343">
        <v>235.584</v>
      </c>
      <c r="U14" s="1343">
        <v>231.39359999999996</v>
      </c>
      <c r="V14" s="1343">
        <v>253.55500000000001</v>
      </c>
      <c r="W14" s="1343">
        <v>309.226</v>
      </c>
      <c r="X14" s="1343">
        <v>355.69799999999998</v>
      </c>
      <c r="Y14" s="1343">
        <v>380.57799999999997</v>
      </c>
      <c r="Z14" s="2750">
        <v>406.80200000000002</v>
      </c>
      <c r="AA14" s="2750">
        <v>492.875</v>
      </c>
      <c r="AB14" s="2750">
        <v>499.36700000000002</v>
      </c>
      <c r="AC14" s="2750">
        <v>594.48699999999997</v>
      </c>
      <c r="AD14" s="3494">
        <v>625.35400000000004</v>
      </c>
      <c r="AE14" s="3494">
        <v>691.26</v>
      </c>
      <c r="AF14" s="3378">
        <v>719.59799999999996</v>
      </c>
      <c r="AG14" s="3894"/>
      <c r="AH14" s="1341"/>
      <c r="AI14" s="2943"/>
      <c r="AJ14" s="2943"/>
      <c r="AM14" s="1341"/>
    </row>
    <row r="15" spans="1:42" ht="18" customHeight="1">
      <c r="A15" s="1456" t="s">
        <v>1298</v>
      </c>
      <c r="B15" s="1457">
        <v>138.55699999999999</v>
      </c>
      <c r="C15" s="1457">
        <v>144.58799999999999</v>
      </c>
      <c r="D15" s="1457">
        <v>144.84700000000001</v>
      </c>
      <c r="E15" s="1457">
        <v>164.202</v>
      </c>
      <c r="F15" s="1457">
        <v>186.131</v>
      </c>
      <c r="G15" s="1457">
        <v>191.476</v>
      </c>
      <c r="H15" s="1457">
        <v>196.53</v>
      </c>
      <c r="I15" s="1457">
        <v>266.98200000000003</v>
      </c>
      <c r="J15" s="1457">
        <v>299.25299999999999</v>
      </c>
      <c r="K15" s="1457">
        <v>312.18700000000001</v>
      </c>
      <c r="L15" s="1457">
        <v>289.70600000000002</v>
      </c>
      <c r="M15" s="1457">
        <v>308.14600000000002</v>
      </c>
      <c r="N15" s="1457">
        <v>310.01400000000001</v>
      </c>
      <c r="O15" s="1457">
        <v>428.65594122252554</v>
      </c>
      <c r="P15" s="1457">
        <v>484.61251928382256</v>
      </c>
      <c r="Q15" s="1457">
        <v>596.24639923181678</v>
      </c>
      <c r="R15" s="1457">
        <v>747.86391322851421</v>
      </c>
      <c r="S15" s="1457">
        <v>886.28852016296935</v>
      </c>
      <c r="T15" s="1457">
        <v>911.44039445424823</v>
      </c>
      <c r="U15" s="1457">
        <v>969.63843811021911</v>
      </c>
      <c r="V15" s="1457">
        <v>1159.6400000000001</v>
      </c>
      <c r="W15" s="1457">
        <v>1153.28</v>
      </c>
      <c r="X15" s="1457">
        <v>1029.1110000000001</v>
      </c>
      <c r="Y15" s="1457">
        <v>1118.078</v>
      </c>
      <c r="Z15" s="2752">
        <v>1111.7370000000001</v>
      </c>
      <c r="AA15" s="2752">
        <v>1150.9090000000001</v>
      </c>
      <c r="AB15" s="2752">
        <v>1176.8779999999999</v>
      </c>
      <c r="AC15" s="2752">
        <v>1202.972</v>
      </c>
      <c r="AD15" s="3496">
        <v>1176.7660000000001</v>
      </c>
      <c r="AE15" s="3496">
        <v>1213.193</v>
      </c>
      <c r="AF15" s="3380">
        <v>1241.5409999999999</v>
      </c>
      <c r="AG15" s="3894"/>
      <c r="AH15" s="1341"/>
      <c r="AI15" s="2943"/>
      <c r="AJ15" s="2943"/>
      <c r="AM15" s="1341"/>
    </row>
    <row r="16" spans="1:42" ht="18" customHeight="1">
      <c r="A16" s="1456" t="s">
        <v>225</v>
      </c>
      <c r="B16" s="1457">
        <v>2.84</v>
      </c>
      <c r="C16" s="1457">
        <v>-2.0710000000000002</v>
      </c>
      <c r="D16" s="1457">
        <v>-19.152000000000001</v>
      </c>
      <c r="E16" s="1457">
        <v>3.1280000000000001</v>
      </c>
      <c r="F16" s="1457">
        <v>8.4130000000000003</v>
      </c>
      <c r="G16" s="1457">
        <v>17.366</v>
      </c>
      <c r="H16" s="1457">
        <v>-18.957999999999998</v>
      </c>
      <c r="I16" s="1457">
        <v>-8.4570000000000007</v>
      </c>
      <c r="J16" s="1457">
        <v>-2.2970000000000002</v>
      </c>
      <c r="K16" s="1457">
        <v>3.7440000000000002</v>
      </c>
      <c r="L16" s="1457">
        <v>11.005000000000001</v>
      </c>
      <c r="M16" s="1457">
        <v>9.8059999999999992</v>
      </c>
      <c r="N16" s="1457">
        <v>2.4769999999999999</v>
      </c>
      <c r="O16" s="1457">
        <v>-29.052</v>
      </c>
      <c r="P16" s="1457">
        <v>-26.301599999999976</v>
      </c>
      <c r="Q16" s="1457">
        <v>-30.51</v>
      </c>
      <c r="R16" s="1457">
        <v>-71.175600000000003</v>
      </c>
      <c r="S16" s="1457">
        <v>-68.813999999999993</v>
      </c>
      <c r="T16" s="1457">
        <v>-80.819999999999993</v>
      </c>
      <c r="U16" s="1457">
        <v>-51.595999999999997</v>
      </c>
      <c r="V16" s="1457">
        <v>-63.744999999999997</v>
      </c>
      <c r="W16" s="1457">
        <v>-22.576000000000001</v>
      </c>
      <c r="X16" s="1457">
        <v>-83.120999999999995</v>
      </c>
      <c r="Y16" s="1457">
        <v>-115.899</v>
      </c>
      <c r="Z16" s="2752">
        <v>-121.99299999999999</v>
      </c>
      <c r="AA16" s="2752">
        <v>-173.81700000000001</v>
      </c>
      <c r="AB16" s="2752">
        <v>-181.89</v>
      </c>
      <c r="AC16" s="2752">
        <v>-188.852</v>
      </c>
      <c r="AD16" s="3496">
        <v>-175.446</v>
      </c>
      <c r="AE16" s="3496">
        <v>-117.605</v>
      </c>
      <c r="AF16" s="3380">
        <v>-67.982399999999998</v>
      </c>
      <c r="AG16" s="3894"/>
      <c r="AH16" s="1341"/>
      <c r="AI16" s="2943"/>
      <c r="AJ16" s="2943"/>
      <c r="AM16" s="1341"/>
    </row>
    <row r="17" spans="1:49" s="1346" customFormat="1" ht="18" customHeight="1">
      <c r="A17" s="1347" t="s">
        <v>1085</v>
      </c>
      <c r="B17" s="1348">
        <v>21.838999999999999</v>
      </c>
      <c r="C17" s="1348">
        <v>35.106999999999999</v>
      </c>
      <c r="D17" s="1348">
        <v>32.479999999999997</v>
      </c>
      <c r="E17" s="1348">
        <v>30.062999999999999</v>
      </c>
      <c r="F17" s="1348">
        <v>25.300999999999998</v>
      </c>
      <c r="G17" s="1348">
        <v>13.419</v>
      </c>
      <c r="H17" s="1348">
        <v>13.323</v>
      </c>
      <c r="I17" s="1348">
        <v>13.595000000000001</v>
      </c>
      <c r="J17" s="1348">
        <v>12.042999999999999</v>
      </c>
      <c r="K17" s="1348">
        <v>11.819000000000001</v>
      </c>
      <c r="L17" s="1348">
        <v>67.769757999999996</v>
      </c>
      <c r="M17" s="1348">
        <v>61.976027999999999</v>
      </c>
      <c r="N17" s="1348">
        <v>57.25</v>
      </c>
      <c r="O17" s="1348">
        <v>151.00631150000001</v>
      </c>
      <c r="P17" s="1348">
        <v>176.31182899999999</v>
      </c>
      <c r="Q17" s="1348">
        <v>221.67023799999998</v>
      </c>
      <c r="R17" s="1348">
        <v>170.88932510000001</v>
      </c>
      <c r="S17" s="1348">
        <v>169.42871811399999</v>
      </c>
      <c r="T17" s="1348">
        <v>210.42266900000001</v>
      </c>
      <c r="U17" s="1348">
        <v>231.22275150000002</v>
      </c>
      <c r="V17" s="1348">
        <v>253.62100000000001</v>
      </c>
      <c r="W17" s="1348">
        <v>267.18900000000002</v>
      </c>
      <c r="X17" s="1348">
        <v>243.98400000000001</v>
      </c>
      <c r="Y17" s="1348">
        <v>222.29599999999999</v>
      </c>
      <c r="Z17" s="2753">
        <v>237.24299999999999</v>
      </c>
      <c r="AA17" s="2753">
        <v>234.215</v>
      </c>
      <c r="AB17" s="2753">
        <v>247.28700000000001</v>
      </c>
      <c r="AC17" s="2753">
        <v>242.51400000000001</v>
      </c>
      <c r="AD17" s="3497">
        <v>222.11</v>
      </c>
      <c r="AE17" s="3497">
        <v>225.97399999999999</v>
      </c>
      <c r="AF17" s="3381">
        <v>225.72177399999998</v>
      </c>
      <c r="AG17" s="3895"/>
      <c r="AH17" s="1341"/>
      <c r="AI17" s="2943"/>
      <c r="AJ17" s="2943"/>
      <c r="AM17" s="1341"/>
    </row>
    <row r="18" spans="1:49" s="1341" customFormat="1" ht="18" customHeight="1">
      <c r="A18" s="1349" t="s">
        <v>123</v>
      </c>
      <c r="B18" s="1350">
        <v>14905.237000000001</v>
      </c>
      <c r="C18" s="1350">
        <v>14609.770999999999</v>
      </c>
      <c r="D18" s="1350">
        <v>14319.455999999998</v>
      </c>
      <c r="E18" s="1350">
        <v>14309.019999999999</v>
      </c>
      <c r="F18" s="1350">
        <v>14185.248999999998</v>
      </c>
      <c r="G18" s="1350">
        <v>14268.956</v>
      </c>
      <c r="H18" s="1350">
        <v>14745.937</v>
      </c>
      <c r="I18" s="1350">
        <v>14613.927999999996</v>
      </c>
      <c r="J18" s="1350">
        <v>14520.569</v>
      </c>
      <c r="K18" s="1350">
        <v>14323.277</v>
      </c>
      <c r="L18" s="1350">
        <v>14401.825757999999</v>
      </c>
      <c r="M18" s="1350">
        <v>14679.074028000001</v>
      </c>
      <c r="N18" s="1350">
        <v>14427.472</v>
      </c>
      <c r="O18" s="1350">
        <v>14600.075852722526</v>
      </c>
      <c r="P18" s="1351">
        <v>14591.341140094823</v>
      </c>
      <c r="Q18" s="1351">
        <v>14558.358320242454</v>
      </c>
      <c r="R18" s="1351">
        <v>14836.793684916311</v>
      </c>
      <c r="S18" s="1351">
        <v>14196.873696085828</v>
      </c>
      <c r="T18" s="1351">
        <v>14379.686386625037</v>
      </c>
      <c r="U18" s="1351">
        <v>13530.865939897401</v>
      </c>
      <c r="V18" s="1351">
        <v>14216.755999999998</v>
      </c>
      <c r="W18" s="1351">
        <v>13599.336000000003</v>
      </c>
      <c r="X18" s="1351">
        <v>13447.057000000003</v>
      </c>
      <c r="Y18" s="1351">
        <v>13821.608</v>
      </c>
      <c r="Z18" s="1350">
        <v>13179.587</v>
      </c>
      <c r="AA18" s="1350">
        <v>13261.508999999998</v>
      </c>
      <c r="AB18" s="1350">
        <v>13490.614000000001</v>
      </c>
      <c r="AC18" s="1350">
        <v>13522.990999999996</v>
      </c>
      <c r="AD18" s="3498">
        <v>13129.041999999999</v>
      </c>
      <c r="AE18" s="3498">
        <v>12804.541000000001</v>
      </c>
      <c r="AF18" s="3382">
        <v>11899.251364</v>
      </c>
      <c r="AG18" s="3896"/>
      <c r="AI18" s="2943"/>
      <c r="AJ18" s="2943"/>
      <c r="AQ18" s="2981"/>
      <c r="AW18" s="2981"/>
    </row>
    <row r="19" spans="1:49" s="1354" customFormat="1" ht="9.75" customHeight="1">
      <c r="A19" s="1352"/>
      <c r="B19" s="1353"/>
      <c r="C19" s="1353"/>
      <c r="D19" s="1353"/>
      <c r="E19" s="1353"/>
      <c r="F19" s="1353"/>
      <c r="G19" s="1353"/>
      <c r="H19" s="1353"/>
      <c r="I19" s="1353"/>
      <c r="J19" s="1353"/>
      <c r="K19" s="1353"/>
      <c r="L19" s="1353"/>
      <c r="M19" s="1353"/>
      <c r="N19" s="1353"/>
      <c r="O19" s="1353"/>
      <c r="P19" s="1353"/>
      <c r="Q19" s="1353"/>
      <c r="R19" s="1353"/>
      <c r="S19" s="1353"/>
      <c r="T19" s="1353"/>
      <c r="U19" s="1353"/>
      <c r="V19" s="1353"/>
      <c r="W19" s="1353"/>
      <c r="X19" s="1353"/>
      <c r="Y19" s="1353"/>
      <c r="Z19" s="1353"/>
      <c r="AA19" s="1353"/>
      <c r="AB19" s="1353"/>
      <c r="AC19" s="1353"/>
      <c r="AD19" s="1353"/>
      <c r="AE19" s="1353"/>
      <c r="AF19" s="1353"/>
      <c r="AG19" s="1353"/>
    </row>
    <row r="20" spans="1:49" ht="14.45" customHeight="1">
      <c r="A20" s="1334" t="s">
        <v>124</v>
      </c>
      <c r="B20" s="1355"/>
      <c r="C20" s="1355"/>
      <c r="D20" s="1355"/>
      <c r="E20" s="1355"/>
      <c r="F20" s="1355"/>
      <c r="G20" s="1355"/>
      <c r="H20" s="1355"/>
      <c r="I20" s="1355"/>
      <c r="J20" s="1355"/>
      <c r="K20" s="1355"/>
      <c r="L20" s="1355"/>
      <c r="M20" s="1355"/>
      <c r="N20" s="1355"/>
      <c r="O20" s="1355"/>
      <c r="P20" s="1355"/>
      <c r="T20" s="1861"/>
      <c r="W20" s="4041"/>
      <c r="X20" s="4041"/>
      <c r="Y20" s="4041"/>
      <c r="Z20" s="4041"/>
      <c r="AA20" s="4041"/>
      <c r="AB20" s="4041"/>
      <c r="AC20" s="4041"/>
      <c r="AD20" s="4041"/>
      <c r="AE20" s="4041"/>
      <c r="AF20" s="4041"/>
      <c r="AG20" s="4041"/>
      <c r="AP20" s="1354"/>
    </row>
    <row r="21" spans="1:49" ht="18" customHeight="1">
      <c r="A21" s="1356" t="s">
        <v>114</v>
      </c>
      <c r="B21" s="1357">
        <v>1990</v>
      </c>
      <c r="C21" s="1358">
        <v>1991</v>
      </c>
      <c r="D21" s="1336">
        <v>1992</v>
      </c>
      <c r="E21" s="1357">
        <v>1993</v>
      </c>
      <c r="F21" s="1357">
        <v>1994</v>
      </c>
      <c r="G21" s="1357">
        <v>1995</v>
      </c>
      <c r="H21" s="1357">
        <v>1996</v>
      </c>
      <c r="I21" s="1357">
        <v>1997</v>
      </c>
      <c r="J21" s="1357">
        <v>1998</v>
      </c>
      <c r="K21" s="1359">
        <v>1999</v>
      </c>
      <c r="L21" s="1359">
        <v>2000</v>
      </c>
      <c r="M21" s="1336">
        <v>2001</v>
      </c>
      <c r="N21" s="1360">
        <v>2002</v>
      </c>
      <c r="O21" s="1360">
        <v>2003</v>
      </c>
      <c r="P21" s="1360">
        <v>2004</v>
      </c>
      <c r="Q21" s="1360">
        <v>2005</v>
      </c>
      <c r="R21" s="1360">
        <v>2006</v>
      </c>
      <c r="S21" s="1360">
        <v>2007</v>
      </c>
      <c r="T21" s="1360">
        <v>2008</v>
      </c>
      <c r="U21" s="1360">
        <v>2009</v>
      </c>
      <c r="V21" s="1360">
        <v>2010</v>
      </c>
      <c r="W21" s="1360">
        <v>2011</v>
      </c>
      <c r="X21" s="1360">
        <v>2012</v>
      </c>
      <c r="Y21" s="1360">
        <v>2013</v>
      </c>
      <c r="Z21" s="1360">
        <v>2014</v>
      </c>
      <c r="AA21" s="1360">
        <v>2015</v>
      </c>
      <c r="AB21" s="1360">
        <v>2016</v>
      </c>
      <c r="AC21" s="1360">
        <v>2017</v>
      </c>
      <c r="AD21" s="1360">
        <v>2018</v>
      </c>
      <c r="AE21" s="1360">
        <v>2019</v>
      </c>
      <c r="AF21" s="1360">
        <v>2020</v>
      </c>
      <c r="AG21" s="3893"/>
      <c r="AP21" s="1354"/>
    </row>
    <row r="22" spans="1:49" ht="18" customHeight="1">
      <c r="A22" s="1361" t="s">
        <v>118</v>
      </c>
      <c r="B22" s="1362">
        <v>35.000604150071545</v>
      </c>
      <c r="C22" s="1362">
        <v>37.815158088377977</v>
      </c>
      <c r="D22" s="1362">
        <v>39.191027927317911</v>
      </c>
      <c r="E22" s="1362">
        <v>40.054546013633356</v>
      </c>
      <c r="F22" s="1362">
        <v>40.048327667706083</v>
      </c>
      <c r="G22" s="1362">
        <v>39.869251821927271</v>
      </c>
      <c r="H22" s="1362">
        <v>39.389161909480563</v>
      </c>
      <c r="I22" s="1362">
        <v>39.367335051876545</v>
      </c>
      <c r="J22" s="1362">
        <v>39.772318839571646</v>
      </c>
      <c r="K22" s="1362">
        <v>39.086991056585724</v>
      </c>
      <c r="L22" s="1362">
        <v>38.179645361600272</v>
      </c>
      <c r="M22" s="1362">
        <v>37.99287331995189</v>
      </c>
      <c r="N22" s="1363">
        <v>37.298537124175319</v>
      </c>
      <c r="O22" s="1363">
        <v>36.207407778735913</v>
      </c>
      <c r="P22" s="1362">
        <v>35.734144996942454</v>
      </c>
      <c r="Q22" s="1672">
        <v>35.483327765173243</v>
      </c>
      <c r="R22" s="1362">
        <v>34.513696885910996</v>
      </c>
      <c r="S22" s="1362">
        <v>32.584039972655354</v>
      </c>
      <c r="T22" s="1362">
        <v>34.100326447737459</v>
      </c>
      <c r="U22" s="1362">
        <v>34.257201428123437</v>
      </c>
      <c r="V22" s="1362">
        <v>32.944013388145649</v>
      </c>
      <c r="W22" s="1362">
        <v>33.270190544597163</v>
      </c>
      <c r="X22" s="1362">
        <v>33.661975255998392</v>
      </c>
      <c r="Y22" s="1362">
        <v>33.483072302441222</v>
      </c>
      <c r="Z22" s="1363">
        <v>34.088867883341109</v>
      </c>
      <c r="AA22" s="1363">
        <v>33.868687190876997</v>
      </c>
      <c r="AB22" s="1363">
        <v>33.846339388259118</v>
      </c>
      <c r="AC22" s="1363">
        <v>34.543504465838964</v>
      </c>
      <c r="AD22" s="1363">
        <v>33.908041424499977</v>
      </c>
      <c r="AE22" s="1362">
        <v>35.232766250660603</v>
      </c>
      <c r="AF22" s="3898">
        <v>34.345154304112398</v>
      </c>
      <c r="AG22" s="3897"/>
      <c r="AH22" s="2457"/>
      <c r="AI22" s="3223"/>
      <c r="AJ22" s="2457"/>
      <c r="AK22" s="2457"/>
      <c r="AL22" s="2457"/>
      <c r="AM22" s="2457"/>
      <c r="AN22" s="2457"/>
      <c r="AO22" s="2457"/>
      <c r="AP22" s="1354"/>
      <c r="AQ22" s="2457"/>
      <c r="AR22" s="2457"/>
    </row>
    <row r="23" spans="1:49" ht="18" customHeight="1">
      <c r="A23" s="1342" t="s">
        <v>116</v>
      </c>
      <c r="B23" s="1364">
        <v>15.4722263054254</v>
      </c>
      <c r="C23" s="1364">
        <v>15.948018623974328</v>
      </c>
      <c r="D23" s="1364">
        <v>15.334863279722361</v>
      </c>
      <c r="E23" s="1364">
        <v>14.945985119875434</v>
      </c>
      <c r="F23" s="1364">
        <v>15.08541020323295</v>
      </c>
      <c r="G23" s="1364">
        <v>14.434426737317011</v>
      </c>
      <c r="H23" s="1364">
        <v>14.172839609988841</v>
      </c>
      <c r="I23" s="1364">
        <v>14.13058145626556</v>
      </c>
      <c r="J23" s="1364">
        <v>14.179637175375152</v>
      </c>
      <c r="K23" s="1364">
        <v>13.734643266341914</v>
      </c>
      <c r="L23" s="1364">
        <v>14.03544268598837</v>
      </c>
      <c r="M23" s="1364">
        <v>13.274992661546646</v>
      </c>
      <c r="N23" s="1365">
        <v>13.354474020119394</v>
      </c>
      <c r="O23" s="1365">
        <v>13.765072320670459</v>
      </c>
      <c r="P23" s="1364">
        <v>13.084203149454931</v>
      </c>
      <c r="Q23" s="1673">
        <v>12.416037950423911</v>
      </c>
      <c r="R23" s="1364">
        <v>13.239237814548609</v>
      </c>
      <c r="S23" s="1364">
        <v>14.207737148187178</v>
      </c>
      <c r="T23" s="1364">
        <v>12.51880176381583</v>
      </c>
      <c r="U23" s="1364">
        <v>11.058766250782512</v>
      </c>
      <c r="V23" s="1364">
        <v>12.059291163188004</v>
      </c>
      <c r="W23" s="1364">
        <v>12.607417009183386</v>
      </c>
      <c r="X23" s="1364">
        <v>12.830465431952877</v>
      </c>
      <c r="Y23" s="1364">
        <v>13.308986913823631</v>
      </c>
      <c r="Z23" s="1365">
        <v>13.348369717503289</v>
      </c>
      <c r="AA23" s="1365">
        <v>13.03551503829617</v>
      </c>
      <c r="AB23" s="1365">
        <v>12.550006990045077</v>
      </c>
      <c r="AC23" s="1365">
        <v>11.107387411557106</v>
      </c>
      <c r="AD23" s="1365">
        <v>10.877838611530073</v>
      </c>
      <c r="AE23" s="1364">
        <v>8.4675116429397974</v>
      </c>
      <c r="AF23" s="3899">
        <v>7.5424502394771</v>
      </c>
      <c r="AG23" s="3897"/>
    </row>
    <row r="24" spans="1:49" ht="18" customHeight="1">
      <c r="A24" s="1342" t="s">
        <v>117</v>
      </c>
      <c r="B24" s="1366">
        <v>21.473761202186854</v>
      </c>
      <c r="C24" s="1366">
        <v>17.159570810521263</v>
      </c>
      <c r="D24" s="1366">
        <v>15.197784049896867</v>
      </c>
      <c r="E24" s="1366">
        <v>13.856036262441455</v>
      </c>
      <c r="F24" s="1366">
        <v>13.120946978089707</v>
      </c>
      <c r="G24" s="1366">
        <v>12.155451316830748</v>
      </c>
      <c r="H24" s="1366">
        <v>11.446169883948373</v>
      </c>
      <c r="I24" s="1366">
        <v>10.917181198648308</v>
      </c>
      <c r="J24" s="1366">
        <v>10.426623088943691</v>
      </c>
      <c r="K24" s="1366">
        <v>10.282395571907184</v>
      </c>
      <c r="L24" s="1366">
        <v>10.763343662444552</v>
      </c>
      <c r="M24" s="1366">
        <v>11.124952411064983</v>
      </c>
      <c r="N24" s="1367">
        <v>11.526198075449393</v>
      </c>
      <c r="O24" s="1367">
        <v>11.227592353188534</v>
      </c>
      <c r="P24" s="1366">
        <v>11.293980468126392</v>
      </c>
      <c r="Q24" s="1673">
        <v>10.961039582198058</v>
      </c>
      <c r="R24" s="1366">
        <v>10.619377787815395</v>
      </c>
      <c r="S24" s="1366">
        <v>11.360090563069908</v>
      </c>
      <c r="T24" s="1366">
        <v>10.809312228434562</v>
      </c>
      <c r="U24" s="1366">
        <v>11.138281479503206</v>
      </c>
      <c r="V24" s="1366">
        <v>10.633790155785189</v>
      </c>
      <c r="W24" s="1366">
        <v>11.50293661396409</v>
      </c>
      <c r="X24" s="1366">
        <v>12.229791247259529</v>
      </c>
      <c r="Y24" s="1366">
        <v>11.783860459651294</v>
      </c>
      <c r="Z24" s="1367">
        <v>11.942422778498294</v>
      </c>
      <c r="AA24" s="1367">
        <v>11.804802907421774</v>
      </c>
      <c r="AB24" s="1367">
        <v>11.198104104083029</v>
      </c>
      <c r="AC24" s="1367">
        <v>11.146173209758111</v>
      </c>
      <c r="AD24" s="1367">
        <v>11.276824310562798</v>
      </c>
      <c r="AE24" s="1366">
        <v>9.082387256208559</v>
      </c>
      <c r="AF24" s="3900">
        <v>8.0480582576589725</v>
      </c>
      <c r="AG24" s="3897"/>
      <c r="AL24" s="2595"/>
    </row>
    <row r="25" spans="1:49" ht="18" customHeight="1">
      <c r="A25" s="1342" t="str">
        <f>A12</f>
        <v xml:space="preserve">   Erdgas, Erdölgas</v>
      </c>
      <c r="B25" s="1366">
        <v>15.382378690120794</v>
      </c>
      <c r="C25" s="1366">
        <v>16.489608221785272</v>
      </c>
      <c r="D25" s="1366">
        <v>16.633711504124182</v>
      </c>
      <c r="E25" s="1366">
        <v>17.614120324103258</v>
      </c>
      <c r="F25" s="1366">
        <v>18.093006333551145</v>
      </c>
      <c r="G25" s="1366">
        <v>19.612822409712386</v>
      </c>
      <c r="H25" s="1366">
        <v>21.237551740523511</v>
      </c>
      <c r="I25" s="1366">
        <v>20.47171027529355</v>
      </c>
      <c r="J25" s="1366">
        <v>20.792167304187597</v>
      </c>
      <c r="K25" s="1366">
        <v>21.016747773571648</v>
      </c>
      <c r="L25" s="1366">
        <v>20.728517690486004</v>
      </c>
      <c r="M25" s="1366">
        <v>21.446414085759116</v>
      </c>
      <c r="N25" s="1367">
        <v>21.786630395123971</v>
      </c>
      <c r="O25" s="1367">
        <v>21.790236106251154</v>
      </c>
      <c r="P25" s="1366">
        <v>21.914078831407682</v>
      </c>
      <c r="Q25" s="1673">
        <v>22.324754615302719</v>
      </c>
      <c r="R25" s="1366">
        <v>22.324555722272816</v>
      </c>
      <c r="S25" s="1366">
        <v>22.476096633082044</v>
      </c>
      <c r="T25" s="1366">
        <v>22.406766076398473</v>
      </c>
      <c r="U25" s="1366">
        <v>22.463339691548445</v>
      </c>
      <c r="V25" s="1366">
        <v>22.301606639376807</v>
      </c>
      <c r="W25" s="1366">
        <v>21.405353908455524</v>
      </c>
      <c r="X25" s="1366">
        <v>21.714506006779025</v>
      </c>
      <c r="Y25" s="1366">
        <v>22.132562289423923</v>
      </c>
      <c r="Z25" s="1367">
        <v>20.184403350423651</v>
      </c>
      <c r="AA25" s="1367">
        <v>20.890005805523341</v>
      </c>
      <c r="AB25" s="1367">
        <v>22.651682125068582</v>
      </c>
      <c r="AC25" s="1367">
        <v>23.357147838078138</v>
      </c>
      <c r="AD25" s="1367">
        <v>23.540377127287737</v>
      </c>
      <c r="AE25" s="1366">
        <v>25.101946254848176</v>
      </c>
      <c r="AF25" s="3900">
        <v>26.35501541288393</v>
      </c>
      <c r="AG25" s="3897"/>
    </row>
    <row r="26" spans="1:49" ht="18" customHeight="1">
      <c r="A26" s="1342" t="s">
        <v>122</v>
      </c>
      <c r="B26" s="1366">
        <v>11.187638277740904</v>
      </c>
      <c r="C26" s="1366">
        <v>11.010815980620094</v>
      </c>
      <c r="D26" s="1366">
        <v>12.10263155248356</v>
      </c>
      <c r="E26" s="1366">
        <v>11.705099301000349</v>
      </c>
      <c r="F26" s="1366">
        <v>11.63284479532224</v>
      </c>
      <c r="G26" s="1366">
        <v>11.787057161014443</v>
      </c>
      <c r="H26" s="1366">
        <v>11.962725732518729</v>
      </c>
      <c r="I26" s="1366">
        <v>12.721022027753254</v>
      </c>
      <c r="J26" s="1366">
        <v>12.150866815205383</v>
      </c>
      <c r="K26" s="1366">
        <v>12.954298098123775</v>
      </c>
      <c r="L26" s="1366">
        <v>12.853564757035857</v>
      </c>
      <c r="M26" s="1366">
        <v>12.727335501110941</v>
      </c>
      <c r="N26" s="1367">
        <v>12.463174421686627</v>
      </c>
      <c r="O26" s="1367">
        <v>12.333086609712568</v>
      </c>
      <c r="P26" s="1366">
        <v>12.489954411408934</v>
      </c>
      <c r="Q26" s="1673">
        <v>12.216995631485318</v>
      </c>
      <c r="R26" s="1366">
        <v>12.305145159874199</v>
      </c>
      <c r="S26" s="1366">
        <v>10.798680278621335</v>
      </c>
      <c r="T26" s="1366">
        <v>11.286803872924557</v>
      </c>
      <c r="U26" s="1366">
        <v>10.878638562663649</v>
      </c>
      <c r="V26" s="1366">
        <v>10.785371852763037</v>
      </c>
      <c r="W26" s="1366">
        <v>8.6611434558275473</v>
      </c>
      <c r="X26" s="1366">
        <v>8.0687618115993693</v>
      </c>
      <c r="Y26" s="1366">
        <v>7.6788822255702813</v>
      </c>
      <c r="Z26" s="1367">
        <v>8.0395766574476131</v>
      </c>
      <c r="AA26" s="1367">
        <v>7.5504001844737285</v>
      </c>
      <c r="AB26" s="1367">
        <v>6.8438397244187685</v>
      </c>
      <c r="AC26" s="1367">
        <v>6.1570920220238285</v>
      </c>
      <c r="AD26" s="1367">
        <v>6.315281800454291</v>
      </c>
      <c r="AE26" s="1366">
        <v>6.3957934923243238</v>
      </c>
      <c r="AF26" s="3900">
        <v>5.9025009264439978</v>
      </c>
      <c r="AG26" s="3897"/>
      <c r="AM26" s="3809"/>
    </row>
    <row r="27" spans="1:49" ht="18" customHeight="1">
      <c r="A27" s="1342" t="s">
        <v>242</v>
      </c>
      <c r="B27" s="1366">
        <v>0.38823267285183044</v>
      </c>
      <c r="C27" s="1366">
        <v>0.36103919767120241</v>
      </c>
      <c r="D27" s="1366">
        <v>0.43536570104339162</v>
      </c>
      <c r="E27" s="1366">
        <v>0.44471249603397023</v>
      </c>
      <c r="F27" s="1366">
        <v>0.46964984541335869</v>
      </c>
      <c r="G27" s="1366">
        <v>0.58333630014697646</v>
      </c>
      <c r="H27" s="1366">
        <v>0.49699113728751187</v>
      </c>
      <c r="I27" s="1366">
        <v>0.53011072724595343</v>
      </c>
      <c r="J27" s="1366">
        <v>0.55037788119735531</v>
      </c>
      <c r="K27" s="1366">
        <v>0.63669089133722678</v>
      </c>
      <c r="L27" s="1366">
        <v>0.88091608752818518</v>
      </c>
      <c r="M27" s="1366">
        <v>0.84520317673542</v>
      </c>
      <c r="N27" s="1367">
        <v>1.0082293003237157</v>
      </c>
      <c r="O27" s="1367">
        <v>0.90532132389813846</v>
      </c>
      <c r="P27" s="1366">
        <v>1.1343275330955933</v>
      </c>
      <c r="Q27" s="1673">
        <v>1.1892220001157154</v>
      </c>
      <c r="R27" s="1366">
        <v>1.2853127437761205</v>
      </c>
      <c r="S27" s="1366">
        <v>1.6218021300244443</v>
      </c>
      <c r="T27" s="1366">
        <v>1.6383111123975798</v>
      </c>
      <c r="U27" s="1366">
        <v>1.7101167140951994</v>
      </c>
      <c r="V27" s="1366">
        <v>1.7834940685484089</v>
      </c>
      <c r="W27" s="1366">
        <v>2.2738316047195237</v>
      </c>
      <c r="X27" s="1366">
        <v>2.6451735870532858</v>
      </c>
      <c r="Y27" s="1366">
        <v>2.7535001716153431</v>
      </c>
      <c r="Z27" s="1367">
        <v>3.0866065833474146</v>
      </c>
      <c r="AA27" s="1367">
        <v>3.7165830826642736</v>
      </c>
      <c r="AB27" s="1367">
        <v>3.7015883784088697</v>
      </c>
      <c r="AC27" s="1367">
        <v>4.3961206511192694</v>
      </c>
      <c r="AD27" s="1367">
        <v>4.7631350406221573</v>
      </c>
      <c r="AE27" s="1366">
        <v>5.3985535287832649</v>
      </c>
      <c r="AF27" s="3900">
        <v>6.0474224637112215</v>
      </c>
      <c r="AG27" s="3897"/>
    </row>
    <row r="28" spans="1:49" ht="18" customHeight="1">
      <c r="A28" s="1456" t="s">
        <v>1298</v>
      </c>
      <c r="B28" s="1366">
        <v>0.92958602402632018</v>
      </c>
      <c r="C28" s="1366">
        <v>0.98966643625009598</v>
      </c>
      <c r="D28" s="1366">
        <v>1.0115398238592306</v>
      </c>
      <c r="E28" s="1366">
        <v>1.147541900144105</v>
      </c>
      <c r="F28" s="1366">
        <v>1.3121447498031231</v>
      </c>
      <c r="G28" s="1366">
        <v>1.3419061632820228</v>
      </c>
      <c r="H28" s="1366">
        <v>1.3327739023976573</v>
      </c>
      <c r="I28" s="1366">
        <v>1.8269010220934447</v>
      </c>
      <c r="J28" s="1366">
        <v>2.0608903135958379</v>
      </c>
      <c r="K28" s="1366">
        <v>2.1795780392992472</v>
      </c>
      <c r="L28" s="1366">
        <v>2.0115921749648491</v>
      </c>
      <c r="M28" s="1366">
        <v>2.0992196061701063</v>
      </c>
      <c r="N28" s="1367">
        <v>2.1487756136348768</v>
      </c>
      <c r="O28" s="1367">
        <v>2.9359843438251216</v>
      </c>
      <c r="P28" s="1366">
        <v>3.3212335633232497</v>
      </c>
      <c r="Q28" s="1673">
        <v>4.0955606814730938</v>
      </c>
      <c r="R28" s="1366">
        <v>5.040603307632586</v>
      </c>
      <c r="S28" s="1366">
        <v>6.2428428901732431</v>
      </c>
      <c r="T28" s="1366">
        <v>6.3383885430353013</v>
      </c>
      <c r="U28" s="1366">
        <v>7.1661225705527274</v>
      </c>
      <c r="V28" s="1366">
        <v>8.1568537857722276</v>
      </c>
      <c r="W28" s="1366">
        <v>8.4804140437444868</v>
      </c>
      <c r="X28" s="1366">
        <v>7.6530574682623858</v>
      </c>
      <c r="Y28" s="1366">
        <v>8.0893482147663285</v>
      </c>
      <c r="Z28" s="1367">
        <v>8.4352946719802375</v>
      </c>
      <c r="AA28" s="1367">
        <v>8.6785674239635942</v>
      </c>
      <c r="AB28" s="1367">
        <v>8.7236800341333591</v>
      </c>
      <c r="AC28" s="1367">
        <v>8.8957539053305617</v>
      </c>
      <c r="AD28" s="1367">
        <v>8.9630759045481021</v>
      </c>
      <c r="AE28" s="1366">
        <v>9.4747090114358627</v>
      </c>
      <c r="AF28" s="3900">
        <v>10.433774041921314</v>
      </c>
      <c r="AG28" s="3897"/>
    </row>
    <row r="29" spans="1:49" ht="18" customHeight="1">
      <c r="A29" s="1792" t="str">
        <f>A16</f>
        <v xml:space="preserve">   Außenhandelssaldo Strom</v>
      </c>
      <c r="B29" s="1366">
        <v>1.9053705754561296E-2</v>
      </c>
      <c r="C29" s="1366">
        <v>-1.4175444639070663E-2</v>
      </c>
      <c r="D29" s="1366">
        <v>-0.13374809769309676</v>
      </c>
      <c r="E29" s="1366">
        <v>2.1860337046142923E-2</v>
      </c>
      <c r="F29" s="1366">
        <v>5.9308088282412255E-2</v>
      </c>
      <c r="G29" s="1366">
        <v>0.12170476943092402</v>
      </c>
      <c r="H29" s="1366">
        <v>-0.12856422755637706</v>
      </c>
      <c r="I29" s="1366">
        <v>-5.7869451662824693E-2</v>
      </c>
      <c r="J29" s="1366">
        <v>-1.581893932668892E-2</v>
      </c>
      <c r="K29" s="1366">
        <v>2.6139269665733621E-2</v>
      </c>
      <c r="L29" s="1366">
        <v>7.6413922685371241E-2</v>
      </c>
      <c r="M29" s="1366">
        <v>6.6802578836344009E-2</v>
      </c>
      <c r="N29" s="1366">
        <v>1.7168634948659056E-2</v>
      </c>
      <c r="O29" s="1366">
        <v>-0.19898526756340496</v>
      </c>
      <c r="P29" s="1366">
        <v>-0.18025484941700878</v>
      </c>
      <c r="Q29" s="1366">
        <v>-0.20957033292399338</v>
      </c>
      <c r="R29" s="1366">
        <v>-0.47972359467638903</v>
      </c>
      <c r="S29" s="1366">
        <v>-0.48471234916298839</v>
      </c>
      <c r="T29" s="1366">
        <v>-0.56204285564372958</v>
      </c>
      <c r="U29" s="1366">
        <v>-0.38132075381711472</v>
      </c>
      <c r="V29" s="1366">
        <v>-0.44837936305581955</v>
      </c>
      <c r="W29" s="1366">
        <v>-0.16600810510160197</v>
      </c>
      <c r="X29" s="1366">
        <v>-0.61813525442779027</v>
      </c>
      <c r="Y29" s="1366">
        <v>-0.8385348506483471</v>
      </c>
      <c r="Z29" s="1367">
        <v>-0.92562081042448452</v>
      </c>
      <c r="AA29" s="1367">
        <v>-1.3106879465979326</v>
      </c>
      <c r="AB29" s="1367">
        <v>-1.348270731043079</v>
      </c>
      <c r="AC29" s="1367">
        <v>-1.3965253692766642</v>
      </c>
      <c r="AD29" s="1367">
        <v>-1.3363198929518241</v>
      </c>
      <c r="AE29" s="1366">
        <v>-0.91846322332053909</v>
      </c>
      <c r="AF29" s="3900">
        <v>-0.57131661413317125</v>
      </c>
      <c r="AG29" s="3897"/>
    </row>
    <row r="30" spans="1:49" ht="18" customHeight="1">
      <c r="A30" s="1787" t="s">
        <v>633</v>
      </c>
      <c r="B30" s="1368">
        <v>0.14651897182178314</v>
      </c>
      <c r="C30" s="1368">
        <v>0.24029808543884776</v>
      </c>
      <c r="D30" s="1368">
        <v>0.22682425924560262</v>
      </c>
      <c r="E30" s="1368">
        <v>0.21009824572192926</v>
      </c>
      <c r="F30" s="1368">
        <v>0.17836133859899111</v>
      </c>
      <c r="G30" s="1368">
        <v>9.4043320338222366E-2</v>
      </c>
      <c r="H30" s="1368">
        <v>9.0350311411204323E-2</v>
      </c>
      <c r="I30" s="1368">
        <v>9.3027692486236449E-2</v>
      </c>
      <c r="J30" s="1368">
        <v>8.2937521250028151E-2</v>
      </c>
      <c r="K30" s="1368">
        <v>8.2516033167549588E-2</v>
      </c>
      <c r="L30" s="1368">
        <v>0.4705636572665442</v>
      </c>
      <c r="M30" s="1368">
        <v>0.4222066588245425</v>
      </c>
      <c r="N30" s="1369">
        <v>0.39681241453804239</v>
      </c>
      <c r="O30" s="1369">
        <v>1.0342844312815083</v>
      </c>
      <c r="P30" s="1368">
        <v>1.2083318956577711</v>
      </c>
      <c r="Q30" s="1368">
        <v>1.5226321067519122</v>
      </c>
      <c r="R30" s="1368">
        <v>1.1517941728456673</v>
      </c>
      <c r="S30" s="1368">
        <v>1.193422733349474</v>
      </c>
      <c r="T30" s="1368">
        <v>1.4633328108999668</v>
      </c>
      <c r="U30" s="1368">
        <v>1.708854056547938</v>
      </c>
      <c r="V30" s="1368">
        <v>1.7839583094765081</v>
      </c>
      <c r="W30" s="1368">
        <v>1.9647209246098483</v>
      </c>
      <c r="X30" s="1368">
        <v>1.8144044455229125</v>
      </c>
      <c r="Y30" s="1368">
        <v>1.6083222733563272</v>
      </c>
      <c r="Z30" s="1369">
        <v>1.8000791678828783</v>
      </c>
      <c r="AA30" s="1369">
        <v>1.7661263133780631</v>
      </c>
      <c r="AB30" s="1369">
        <v>1.8330299866262572</v>
      </c>
      <c r="AC30" s="1369">
        <v>1.7933458655707164</v>
      </c>
      <c r="AD30" s="1369">
        <v>1.6917456734466996</v>
      </c>
      <c r="AE30" s="1368">
        <v>1.7647957861199395</v>
      </c>
      <c r="AF30" s="3901">
        <v>1.8969409679242404</v>
      </c>
      <c r="AG30" s="3897"/>
    </row>
    <row r="31" spans="1:49" ht="8.1" customHeight="1">
      <c r="A31" s="1370" t="s">
        <v>266</v>
      </c>
      <c r="B31" s="1371"/>
      <c r="C31" s="1371"/>
      <c r="D31" s="1372"/>
      <c r="E31" s="1372"/>
      <c r="F31" s="1372"/>
      <c r="G31" s="1372"/>
      <c r="H31" s="1372"/>
      <c r="I31" s="1372"/>
      <c r="J31" s="1372"/>
      <c r="K31"/>
    </row>
    <row r="32" spans="1:49" ht="15" customHeight="1">
      <c r="A32" s="1370"/>
      <c r="B32" s="1862"/>
      <c r="C32" s="1862"/>
      <c r="D32" s="1862"/>
      <c r="E32" s="1862"/>
      <c r="F32" s="1862"/>
      <c r="G32" s="1862"/>
      <c r="H32" s="1862"/>
      <c r="I32" s="1862"/>
      <c r="J32" s="1862"/>
      <c r="K32" s="1862"/>
      <c r="L32" s="1862"/>
      <c r="M32" s="1862"/>
      <c r="N32" s="1862"/>
      <c r="O32" s="1862"/>
      <c r="P32" s="1862"/>
      <c r="Q32" s="1862"/>
      <c r="R32" s="1862"/>
      <c r="S32" s="1862"/>
      <c r="T32" s="1862"/>
      <c r="U32" s="1862"/>
    </row>
    <row r="33" spans="1:28" ht="15" customHeight="1">
      <c r="A33" s="1370"/>
      <c r="B33" s="1862"/>
      <c r="C33" s="1862"/>
      <c r="D33" s="1862"/>
      <c r="E33" s="1862"/>
      <c r="F33" s="1862"/>
      <c r="G33" s="1862"/>
      <c r="H33" s="1862"/>
      <c r="I33" s="1862"/>
      <c r="J33" s="1862"/>
      <c r="K33" s="1862"/>
      <c r="L33" s="1862"/>
      <c r="M33" s="1862"/>
      <c r="N33" s="1862"/>
      <c r="O33" s="1862"/>
      <c r="P33" s="1862"/>
      <c r="Q33" s="1862"/>
      <c r="R33" s="1862"/>
      <c r="S33" s="1862"/>
      <c r="T33" s="1862"/>
      <c r="U33" s="1862"/>
    </row>
    <row r="34" spans="1:28" ht="15" customHeight="1">
      <c r="A34" s="1370"/>
      <c r="B34" s="1862"/>
      <c r="C34" s="1862"/>
      <c r="D34" s="1862"/>
      <c r="E34" s="1862"/>
      <c r="F34" s="1862"/>
      <c r="G34" s="1862"/>
      <c r="H34" s="1862"/>
      <c r="I34" s="1862"/>
      <c r="J34" s="1862"/>
      <c r="K34" s="1862"/>
      <c r="L34" s="1862"/>
      <c r="M34" s="1862"/>
      <c r="N34" s="1862"/>
      <c r="O34" s="1862"/>
      <c r="P34" s="1862"/>
      <c r="Q34" s="1862"/>
      <c r="R34" s="1862"/>
      <c r="S34" s="1862"/>
      <c r="T34" s="1862"/>
      <c r="U34" s="1862"/>
    </row>
    <row r="35" spans="1:28" ht="15" customHeight="1">
      <c r="A35" s="1370"/>
      <c r="B35" s="1862"/>
      <c r="C35" s="1862"/>
      <c r="D35" s="1862"/>
      <c r="E35" s="1862"/>
      <c r="F35" s="1862"/>
      <c r="G35" s="1862"/>
      <c r="H35" s="1862"/>
      <c r="I35" s="1862"/>
      <c r="J35" s="1862"/>
      <c r="K35" s="1862"/>
      <c r="L35" s="1862"/>
      <c r="M35" s="1862"/>
      <c r="N35" s="1862"/>
      <c r="O35" s="1862"/>
      <c r="P35" s="1862"/>
      <c r="Q35" s="1862"/>
      <c r="R35" s="1862"/>
      <c r="S35" s="1862"/>
      <c r="T35" s="1862"/>
      <c r="U35" s="1862"/>
    </row>
    <row r="36" spans="1:28" ht="15" customHeight="1">
      <c r="A36" s="1370"/>
      <c r="B36" s="1862"/>
      <c r="C36" s="1862"/>
      <c r="D36" s="1862"/>
      <c r="E36" s="1862"/>
      <c r="F36" s="1862"/>
      <c r="G36" s="1862"/>
      <c r="H36" s="1862"/>
      <c r="I36" s="1862"/>
      <c r="J36" s="1862"/>
      <c r="K36" s="1862"/>
      <c r="L36" s="1862"/>
      <c r="M36" s="1862"/>
      <c r="N36" s="1862"/>
      <c r="O36" s="1862"/>
      <c r="P36" s="1862"/>
      <c r="Q36" s="1862"/>
      <c r="R36" s="1862"/>
      <c r="S36" s="1862"/>
      <c r="T36" s="1862"/>
      <c r="U36" s="1862"/>
    </row>
    <row r="37" spans="1:28" ht="15" customHeight="1">
      <c r="A37" s="1370"/>
      <c r="B37" s="1862"/>
      <c r="C37" s="1862"/>
      <c r="D37" s="1862"/>
      <c r="E37" s="1862"/>
      <c r="F37" s="1862"/>
      <c r="G37" s="1862"/>
      <c r="H37" s="1862"/>
      <c r="I37" s="1862"/>
      <c r="J37" s="1862"/>
      <c r="K37" s="1862"/>
      <c r="L37" s="1862"/>
      <c r="M37" s="1862"/>
      <c r="N37" s="1862"/>
      <c r="O37" s="1862"/>
      <c r="P37" s="1862"/>
      <c r="Q37" s="1862"/>
      <c r="R37" s="1862"/>
      <c r="S37" s="1862"/>
      <c r="T37" s="1862"/>
      <c r="U37" s="1862"/>
    </row>
    <row r="38" spans="1:28" ht="15" customHeight="1">
      <c r="A38" s="1370"/>
      <c r="B38" s="1862"/>
      <c r="C38" s="1862"/>
      <c r="D38" s="1862"/>
      <c r="E38" s="1862"/>
      <c r="F38" s="1862"/>
      <c r="G38" s="1862"/>
      <c r="H38" s="1862"/>
      <c r="I38" s="1862"/>
      <c r="J38" s="1862"/>
      <c r="K38" s="1862"/>
      <c r="L38" s="1862"/>
      <c r="M38" s="1862"/>
      <c r="N38" s="1862"/>
      <c r="O38" s="1862"/>
      <c r="P38" s="1862"/>
      <c r="Q38" s="1862"/>
      <c r="R38" s="1862"/>
      <c r="S38" s="1862"/>
      <c r="T38" s="1862"/>
      <c r="U38" s="1862"/>
    </row>
    <row r="39" spans="1:28" ht="15" customHeight="1">
      <c r="A39" s="1370"/>
      <c r="B39" s="1862"/>
      <c r="C39" s="1862"/>
      <c r="D39" s="1862"/>
      <c r="E39" s="1862"/>
      <c r="F39" s="1862"/>
      <c r="G39" s="1862"/>
      <c r="H39" s="1862"/>
      <c r="I39" s="1862"/>
      <c r="J39" s="1862"/>
      <c r="K39" s="1862"/>
      <c r="L39" s="1862"/>
      <c r="M39" s="1862"/>
      <c r="N39" s="1862"/>
      <c r="O39" s="1862"/>
      <c r="P39" s="1862"/>
      <c r="Q39" s="1862"/>
      <c r="R39" s="1862"/>
      <c r="S39" s="1862"/>
      <c r="T39" s="1862"/>
      <c r="U39" s="1862"/>
    </row>
    <row r="40" spans="1:28" ht="15" customHeight="1">
      <c r="A40" s="1370" t="s">
        <v>227</v>
      </c>
      <c r="B40" s="1372"/>
      <c r="C40" s="1372"/>
      <c r="D40" s="1372"/>
      <c r="E40" s="1372"/>
      <c r="F40" s="1372"/>
      <c r="G40" s="1372"/>
      <c r="H40" s="1372"/>
      <c r="I40" s="1372"/>
      <c r="J40" s="1372"/>
      <c r="T40" s="2945"/>
      <c r="U40" s="2945"/>
      <c r="V40" s="2945"/>
      <c r="W40" s="2945"/>
      <c r="X40" s="2945"/>
      <c r="Y40" s="2945"/>
      <c r="Z40" s="2945"/>
      <c r="AA40" s="2945"/>
      <c r="AB40" s="2945"/>
    </row>
    <row r="41" spans="1:28" ht="15" customHeight="1">
      <c r="A41" s="1370" t="s">
        <v>1299</v>
      </c>
      <c r="B41" s="1372"/>
      <c r="C41" s="1372"/>
      <c r="D41" s="1372"/>
      <c r="E41" s="1372"/>
      <c r="F41" s="1372"/>
      <c r="G41" s="1372"/>
      <c r="H41" s="1372"/>
      <c r="I41" s="1372"/>
      <c r="J41" s="1372"/>
    </row>
    <row r="42" spans="1:28" ht="15" customHeight="1">
      <c r="A42" s="1370" t="s">
        <v>660</v>
      </c>
      <c r="B42" s="1372"/>
      <c r="C42" s="1372"/>
      <c r="D42" s="1372"/>
      <c r="E42" s="1372"/>
      <c r="F42" s="1372"/>
      <c r="G42" s="1372"/>
      <c r="H42" s="1372"/>
      <c r="I42" s="1372"/>
      <c r="J42" s="1372"/>
    </row>
    <row r="43" spans="1:28" ht="15" customHeight="1">
      <c r="A43" s="1370" t="s">
        <v>634</v>
      </c>
      <c r="B43" s="1372"/>
      <c r="C43" s="1372"/>
      <c r="D43" s="1372"/>
      <c r="E43" s="1372"/>
      <c r="F43" s="1372"/>
      <c r="G43" s="1372"/>
      <c r="H43" s="1372"/>
      <c r="I43" s="1372"/>
      <c r="J43" s="1372"/>
    </row>
    <row r="44" spans="1:28" ht="15" customHeight="1">
      <c r="A44" s="2249" t="s">
        <v>1646</v>
      </c>
      <c r="B44" s="1372"/>
      <c r="C44" s="1372"/>
      <c r="D44" s="1372"/>
      <c r="E44" s="1372"/>
      <c r="F44" s="1372"/>
      <c r="G44" s="1372"/>
      <c r="H44" s="1372"/>
      <c r="I44" s="1372"/>
      <c r="J44" s="1372"/>
    </row>
    <row r="45" spans="1:28">
      <c r="A45" s="1372"/>
      <c r="B45" s="1372"/>
      <c r="C45" s="1372"/>
      <c r="D45" s="1372"/>
      <c r="E45" s="1372"/>
      <c r="F45" s="1372"/>
      <c r="G45" s="1372"/>
      <c r="H45" s="1372"/>
      <c r="I45" s="1372"/>
      <c r="J45" s="1372"/>
      <c r="K45" s="1372"/>
      <c r="AA45" s="2457"/>
      <c r="AB45" s="2457"/>
    </row>
    <row r="46" spans="1:28">
      <c r="A46" s="1372"/>
      <c r="B46" s="1372"/>
      <c r="C46" s="1372"/>
      <c r="D46" s="1372"/>
      <c r="E46" s="1372"/>
      <c r="F46" s="1372"/>
      <c r="G46" s="1372"/>
      <c r="H46" s="1372"/>
      <c r="I46" s="1372"/>
      <c r="J46" s="1372"/>
      <c r="K46" s="1372"/>
    </row>
    <row r="47" spans="1:28">
      <c r="A47" s="1372"/>
      <c r="B47" s="1372"/>
      <c r="C47" s="1372"/>
      <c r="D47" s="1372"/>
      <c r="E47" s="1372"/>
      <c r="F47" s="1372"/>
      <c r="G47" s="1372"/>
      <c r="H47" s="1372"/>
      <c r="I47" s="1372"/>
      <c r="J47" s="1372"/>
      <c r="K47" s="1372"/>
      <c r="AA47" s="2457"/>
      <c r="AB47" s="2457"/>
    </row>
    <row r="48" spans="1:28">
      <c r="A48" s="1372"/>
      <c r="B48" s="1372"/>
      <c r="C48" s="1372"/>
      <c r="D48" s="1372"/>
      <c r="E48" s="1372"/>
      <c r="F48" s="1372"/>
      <c r="G48" s="1372"/>
      <c r="H48" s="1372"/>
      <c r="I48" s="1372"/>
      <c r="J48" s="1372"/>
      <c r="K48" s="1372"/>
    </row>
    <row r="49" spans="1:28">
      <c r="A49" s="1372"/>
      <c r="B49" s="1372"/>
      <c r="C49" s="1372"/>
      <c r="D49" s="1372"/>
      <c r="E49" s="1372"/>
      <c r="F49" s="1372"/>
      <c r="G49" s="1372"/>
      <c r="H49" s="1372"/>
      <c r="I49" s="1372"/>
      <c r="J49" s="1372"/>
      <c r="K49" s="1372"/>
      <c r="AA49" s="2457"/>
      <c r="AB49" s="2457"/>
    </row>
    <row r="50" spans="1:28">
      <c r="A50" s="1372"/>
      <c r="B50" s="1372"/>
      <c r="C50" s="1372"/>
      <c r="D50" s="1372"/>
      <c r="E50" s="1372"/>
      <c r="F50" s="1372"/>
      <c r="G50" s="1372"/>
      <c r="H50" s="1372"/>
      <c r="I50" s="1372"/>
      <c r="J50" s="1372"/>
      <c r="K50" s="1372"/>
    </row>
    <row r="51" spans="1:28">
      <c r="A51" s="1372"/>
      <c r="B51" s="1372"/>
      <c r="C51" s="1372"/>
      <c r="D51" s="1372"/>
      <c r="E51" s="1372"/>
      <c r="F51" s="1372"/>
      <c r="G51" s="1372"/>
      <c r="H51" s="1372"/>
      <c r="I51" s="1372"/>
      <c r="J51" s="1372"/>
      <c r="K51" s="1372"/>
    </row>
    <row r="52" spans="1:28">
      <c r="A52" s="1372"/>
      <c r="B52" s="1372"/>
      <c r="C52" s="1372"/>
      <c r="D52" s="1372"/>
      <c r="E52" s="1372"/>
      <c r="F52" s="1372"/>
      <c r="G52" s="1372"/>
      <c r="H52" s="1372"/>
      <c r="I52" s="1372"/>
      <c r="J52" s="1372"/>
      <c r="K52" s="1372"/>
    </row>
    <row r="53" spans="1:28">
      <c r="A53" s="1372"/>
      <c r="B53" s="1372"/>
      <c r="C53" s="1372"/>
      <c r="D53" s="1372"/>
      <c r="E53" s="1372"/>
      <c r="F53" s="1372"/>
      <c r="G53" s="1372"/>
      <c r="H53" s="1372"/>
      <c r="I53" s="1372"/>
      <c r="J53" s="1372"/>
      <c r="K53" s="1372"/>
    </row>
    <row r="54" spans="1:28">
      <c r="A54" s="1372"/>
      <c r="B54" s="1372"/>
      <c r="C54" s="1372"/>
      <c r="D54" s="1372"/>
      <c r="E54" s="1372"/>
      <c r="F54" s="1372"/>
      <c r="G54" s="1372"/>
      <c r="H54" s="1372"/>
      <c r="I54" s="1372"/>
      <c r="J54" s="1372"/>
      <c r="K54" s="1372"/>
    </row>
    <row r="55" spans="1:28">
      <c r="A55" s="1372"/>
      <c r="B55" s="1372"/>
      <c r="C55" s="1372"/>
      <c r="D55" s="1372"/>
      <c r="E55" s="1372"/>
      <c r="F55" s="1372"/>
      <c r="G55" s="1372"/>
      <c r="H55" s="1372"/>
      <c r="I55" s="1372"/>
      <c r="J55" s="1372"/>
      <c r="K55" s="1372"/>
    </row>
    <row r="56" spans="1:28" ht="10.5" customHeight="1">
      <c r="A56" s="1372"/>
      <c r="B56" s="1372"/>
      <c r="C56" s="1372"/>
      <c r="D56" s="1372"/>
      <c r="E56" s="1372"/>
      <c r="F56" s="1372"/>
      <c r="G56" s="1372"/>
      <c r="H56" s="1372"/>
      <c r="I56" s="1372"/>
      <c r="J56" s="1372"/>
      <c r="K56" s="1372"/>
    </row>
    <row r="57" spans="1:28">
      <c r="A57" s="1372"/>
      <c r="B57" s="1372"/>
      <c r="C57" s="1372"/>
      <c r="D57" s="1372"/>
      <c r="E57" s="1372"/>
      <c r="F57" s="1372"/>
      <c r="G57" s="1372"/>
      <c r="H57" s="1372"/>
      <c r="I57" s="1372"/>
      <c r="J57" s="1372"/>
      <c r="K57" s="1372"/>
    </row>
    <row r="58" spans="1:28">
      <c r="A58" s="1372"/>
      <c r="B58" s="1372"/>
      <c r="C58" s="1372"/>
      <c r="D58" s="1372"/>
      <c r="E58" s="1372"/>
      <c r="F58" s="1372"/>
      <c r="G58" s="1372"/>
      <c r="H58" s="1372"/>
      <c r="I58" s="1372"/>
      <c r="J58" s="1372"/>
      <c r="K58" s="1372"/>
    </row>
    <row r="59" spans="1:28">
      <c r="A59" s="1372"/>
      <c r="B59" s="1372"/>
      <c r="C59" s="1372"/>
      <c r="D59" s="1372"/>
      <c r="E59" s="1372"/>
      <c r="F59" s="1372"/>
      <c r="G59" s="1372"/>
      <c r="H59" s="1372"/>
      <c r="I59" s="1372"/>
      <c r="J59" s="1372"/>
      <c r="K59" s="1372"/>
    </row>
    <row r="60" spans="1:28">
      <c r="A60" s="1372"/>
      <c r="B60" s="1372"/>
      <c r="C60" s="1372"/>
      <c r="D60" s="1372"/>
      <c r="E60" s="1372"/>
      <c r="F60" s="1372"/>
      <c r="G60" s="1372"/>
      <c r="H60" s="1372"/>
      <c r="I60" s="1372"/>
      <c r="J60" s="1372"/>
      <c r="K60" s="1372"/>
    </row>
    <row r="61" spans="1:28">
      <c r="A61" s="1372"/>
      <c r="B61" s="1372"/>
      <c r="C61" s="1372"/>
      <c r="D61" s="1372"/>
      <c r="E61" s="1372"/>
      <c r="F61" s="1372"/>
      <c r="G61" s="1372"/>
      <c r="H61" s="1372"/>
      <c r="I61" s="1372"/>
      <c r="J61" s="1372"/>
      <c r="K61" s="1372"/>
    </row>
    <row r="62" spans="1:28">
      <c r="A62" s="1372"/>
      <c r="B62" s="1372"/>
      <c r="C62" s="1372"/>
      <c r="D62" s="1372"/>
      <c r="E62" s="1372"/>
      <c r="F62" s="1372"/>
      <c r="G62" s="1372"/>
      <c r="H62" s="1372"/>
      <c r="I62" s="1372"/>
      <c r="J62" s="1372"/>
      <c r="K62" s="1372"/>
    </row>
    <row r="63" spans="1:28">
      <c r="A63" s="1372"/>
      <c r="B63" s="1372"/>
      <c r="C63" s="1372"/>
      <c r="D63" s="1372"/>
      <c r="E63" s="1372"/>
      <c r="F63" s="1372"/>
      <c r="G63" s="1372"/>
      <c r="H63" s="1372"/>
      <c r="I63" s="1372"/>
      <c r="J63" s="1372"/>
      <c r="K63" s="1372"/>
    </row>
    <row r="64" spans="1:28">
      <c r="A64" s="1372"/>
      <c r="B64" s="1372"/>
      <c r="C64" s="1372"/>
      <c r="D64" s="1372"/>
      <c r="E64" s="1372"/>
      <c r="F64" s="1372"/>
      <c r="G64" s="1372"/>
      <c r="H64" s="1372"/>
      <c r="I64" s="1372"/>
      <c r="J64" s="1372"/>
      <c r="K64" s="1372"/>
    </row>
    <row r="65" spans="1:11">
      <c r="A65" s="1372"/>
      <c r="B65" s="1372"/>
      <c r="C65" s="1372"/>
      <c r="D65" s="1372"/>
      <c r="E65" s="1372"/>
      <c r="F65" s="1372"/>
      <c r="G65" s="1372"/>
      <c r="H65" s="1372"/>
      <c r="I65" s="1372"/>
      <c r="J65" s="1372"/>
      <c r="K65" s="1372"/>
    </row>
    <row r="66" spans="1:11">
      <c r="A66" s="1372"/>
      <c r="B66" s="1372"/>
      <c r="C66" s="1372"/>
      <c r="D66" s="1372"/>
      <c r="E66" s="1372"/>
      <c r="F66" s="1372"/>
      <c r="G66" s="1372"/>
      <c r="H66" s="1372"/>
      <c r="I66" s="1372"/>
      <c r="J66" s="1372"/>
      <c r="K66" s="1372"/>
    </row>
    <row r="67" spans="1:11">
      <c r="A67" s="1372"/>
      <c r="B67" s="1372"/>
      <c r="C67" s="1372"/>
      <c r="D67" s="1372"/>
      <c r="E67" s="1372"/>
      <c r="F67" s="1372"/>
      <c r="G67" s="1372"/>
      <c r="H67" s="1372"/>
      <c r="I67" s="1372"/>
      <c r="J67" s="1372"/>
      <c r="K67" s="1372"/>
    </row>
    <row r="68" spans="1:11">
      <c r="A68" s="1372"/>
      <c r="B68" s="1372"/>
      <c r="C68" s="1372"/>
      <c r="D68" s="1372"/>
      <c r="E68" s="1372"/>
      <c r="F68" s="1372"/>
      <c r="G68" s="1372"/>
      <c r="H68" s="1372"/>
      <c r="I68" s="1372"/>
      <c r="J68" s="1372"/>
      <c r="K68" s="1372"/>
    </row>
    <row r="69" spans="1:11">
      <c r="A69" s="1372"/>
      <c r="B69" s="1372"/>
      <c r="C69" s="1372"/>
      <c r="D69" s="1372"/>
      <c r="E69" s="1372"/>
      <c r="F69" s="1372"/>
      <c r="G69" s="1372"/>
      <c r="H69" s="1372"/>
      <c r="I69" s="1372"/>
      <c r="J69" s="1372"/>
      <c r="K69" s="1372"/>
    </row>
    <row r="70" spans="1:11">
      <c r="A70" s="1372"/>
      <c r="B70" s="1372"/>
      <c r="C70" s="1372"/>
      <c r="D70" s="1372"/>
      <c r="E70" s="1372"/>
      <c r="F70" s="1372"/>
      <c r="G70" s="1372"/>
      <c r="H70" s="1372"/>
      <c r="I70" s="1372"/>
      <c r="J70" s="1372"/>
      <c r="K70" s="1372"/>
    </row>
    <row r="71" spans="1:11">
      <c r="A71" s="1372"/>
      <c r="B71" s="1372"/>
      <c r="C71" s="1372"/>
      <c r="D71" s="1372"/>
      <c r="E71" s="1372"/>
      <c r="F71" s="1372"/>
      <c r="G71" s="1372"/>
      <c r="H71" s="1372"/>
      <c r="I71" s="1372"/>
      <c r="J71" s="1372"/>
      <c r="K71" s="1372"/>
    </row>
    <row r="72" spans="1:11">
      <c r="A72" s="1372"/>
      <c r="B72" s="1372"/>
      <c r="C72" s="1372"/>
      <c r="D72" s="1372"/>
      <c r="E72" s="1372"/>
      <c r="F72" s="1372"/>
      <c r="G72" s="1372"/>
      <c r="H72" s="1372"/>
      <c r="I72" s="1372"/>
      <c r="J72" s="1372"/>
      <c r="K72" s="1372"/>
    </row>
    <row r="73" spans="1:11">
      <c r="A73" s="1372"/>
      <c r="B73" s="1372"/>
      <c r="C73" s="1372"/>
      <c r="D73" s="1372"/>
      <c r="E73" s="1372"/>
      <c r="F73" s="1372"/>
      <c r="G73" s="1372"/>
      <c r="H73" s="1372"/>
      <c r="I73" s="1372"/>
      <c r="J73" s="1372"/>
      <c r="K73" s="1372"/>
    </row>
    <row r="74" spans="1:11">
      <c r="A74" s="1372"/>
      <c r="B74" s="1372"/>
      <c r="C74" s="1372"/>
      <c r="D74" s="1372"/>
      <c r="E74" s="1372"/>
      <c r="F74" s="1372"/>
      <c r="G74" s="1372"/>
      <c r="H74" s="1372"/>
      <c r="I74" s="1372"/>
      <c r="J74" s="1372"/>
      <c r="K74" s="1372"/>
    </row>
    <row r="75" spans="1:11">
      <c r="A75" s="1372"/>
      <c r="B75" s="1372"/>
      <c r="C75" s="1372"/>
      <c r="D75" s="1372"/>
      <c r="E75" s="1372"/>
      <c r="F75" s="1372"/>
      <c r="G75" s="1372"/>
      <c r="H75" s="1372"/>
      <c r="I75" s="1372"/>
      <c r="J75" s="1372"/>
      <c r="K75" s="1372"/>
    </row>
    <row r="76" spans="1:11">
      <c r="A76" s="1372"/>
      <c r="B76" s="1372"/>
      <c r="C76" s="1372"/>
      <c r="D76" s="1372"/>
      <c r="E76" s="1372"/>
      <c r="F76" s="1372"/>
      <c r="G76" s="1372"/>
      <c r="H76" s="1372"/>
      <c r="I76" s="1372"/>
      <c r="J76" s="1372"/>
      <c r="K76" s="1372"/>
    </row>
    <row r="77" spans="1:11">
      <c r="A77" s="1372"/>
      <c r="B77" s="1372"/>
      <c r="C77" s="1372"/>
      <c r="D77" s="1372"/>
      <c r="E77" s="1372"/>
      <c r="F77" s="1372"/>
      <c r="G77" s="1372"/>
      <c r="H77" s="1372"/>
      <c r="I77" s="1372"/>
      <c r="J77" s="1372"/>
      <c r="K77" s="1372"/>
    </row>
    <row r="78" spans="1:11">
      <c r="A78" s="1372"/>
      <c r="B78" s="1372"/>
      <c r="C78" s="1372"/>
      <c r="D78" s="1372"/>
      <c r="E78" s="1372"/>
      <c r="F78" s="1372"/>
      <c r="G78" s="1372"/>
      <c r="H78" s="1372"/>
      <c r="I78" s="1372"/>
      <c r="J78" s="1372"/>
      <c r="K78" s="1372"/>
    </row>
    <row r="79" spans="1:11">
      <c r="A79" s="1372"/>
      <c r="B79" s="1372"/>
      <c r="C79" s="1372"/>
      <c r="D79" s="1372"/>
      <c r="E79" s="1372"/>
      <c r="F79" s="1372"/>
      <c r="G79" s="1372"/>
      <c r="H79" s="1372"/>
      <c r="I79" s="1372"/>
      <c r="J79" s="1372"/>
      <c r="K79" s="1372"/>
    </row>
    <row r="80" spans="1:11">
      <c r="A80" s="1372"/>
      <c r="B80" s="1372"/>
      <c r="C80" s="1372"/>
      <c r="D80" s="1372"/>
      <c r="E80" s="1372"/>
      <c r="F80" s="1372"/>
      <c r="G80" s="1372"/>
      <c r="H80" s="1372"/>
      <c r="I80" s="1372"/>
      <c r="J80" s="1372"/>
      <c r="K80" s="1372"/>
    </row>
    <row r="81" spans="1:11">
      <c r="A81" s="1372"/>
      <c r="B81" s="1372"/>
      <c r="C81" s="1372"/>
      <c r="D81" s="1372"/>
      <c r="E81" s="1372"/>
      <c r="F81" s="1372"/>
      <c r="G81" s="1372"/>
      <c r="H81" s="1372"/>
      <c r="I81" s="1372"/>
      <c r="J81" s="1372"/>
      <c r="K81" s="1372"/>
    </row>
    <row r="82" spans="1:11">
      <c r="A82" s="1372"/>
      <c r="B82" s="1372"/>
      <c r="C82" s="1372"/>
      <c r="D82" s="1372"/>
      <c r="E82" s="1372"/>
      <c r="F82" s="1372"/>
      <c r="G82" s="1372"/>
      <c r="H82" s="1372"/>
      <c r="I82" s="1372"/>
      <c r="J82" s="1372"/>
      <c r="K82" s="1372"/>
    </row>
    <row r="83" spans="1:11">
      <c r="A83" s="1372"/>
      <c r="B83" s="1372"/>
      <c r="C83" s="1372"/>
      <c r="D83" s="1372"/>
      <c r="E83" s="1372"/>
      <c r="F83" s="1372"/>
      <c r="G83" s="1372"/>
      <c r="H83" s="1372"/>
      <c r="I83" s="1372"/>
      <c r="J83" s="1372"/>
      <c r="K83" s="1372"/>
    </row>
    <row r="84" spans="1:11">
      <c r="A84" s="1372"/>
      <c r="B84" s="1372"/>
      <c r="C84" s="1372"/>
      <c r="D84" s="1372"/>
      <c r="E84" s="1372"/>
      <c r="F84" s="1372"/>
      <c r="G84" s="1372"/>
      <c r="H84" s="1372"/>
      <c r="I84" s="1372"/>
      <c r="J84" s="1372"/>
      <c r="K84" s="1372"/>
    </row>
    <row r="85" spans="1:11">
      <c r="A85" s="1372"/>
      <c r="B85" s="1372"/>
      <c r="C85" s="1372"/>
      <c r="D85" s="1372"/>
      <c r="E85" s="1372"/>
      <c r="F85" s="1372"/>
      <c r="G85" s="1372"/>
      <c r="H85" s="1372"/>
      <c r="I85" s="1372"/>
      <c r="J85" s="1372"/>
      <c r="K85" s="1372"/>
    </row>
    <row r="86" spans="1:11">
      <c r="A86" s="1372"/>
      <c r="B86" s="1372"/>
      <c r="C86" s="1372"/>
      <c r="D86" s="1372"/>
      <c r="E86" s="1372"/>
      <c r="F86" s="1372"/>
      <c r="G86" s="1372"/>
      <c r="H86" s="1372"/>
      <c r="I86" s="1372"/>
      <c r="J86" s="1372"/>
      <c r="K86" s="1372"/>
    </row>
    <row r="87" spans="1:11">
      <c r="A87" s="1372"/>
      <c r="B87" s="1372"/>
      <c r="C87" s="1372"/>
      <c r="D87" s="1372"/>
      <c r="E87" s="1372"/>
      <c r="F87" s="1372"/>
      <c r="G87" s="1372"/>
      <c r="H87" s="1372"/>
      <c r="I87" s="1372"/>
      <c r="J87" s="1372"/>
      <c r="K87" s="1372"/>
    </row>
    <row r="88" spans="1:11" ht="10.5" customHeight="1">
      <c r="A88" s="1372"/>
      <c r="B88" s="1372"/>
      <c r="C88" s="1372"/>
      <c r="D88" s="1372"/>
      <c r="E88" s="1372"/>
      <c r="F88" s="1372"/>
      <c r="G88" s="1372"/>
      <c r="H88" s="1372"/>
      <c r="I88" s="1372"/>
      <c r="J88" s="1372"/>
      <c r="K88" s="1372"/>
    </row>
    <row r="89" spans="1:11">
      <c r="A89" s="1372"/>
      <c r="B89" s="1372"/>
      <c r="C89" s="1372"/>
      <c r="D89" s="1372"/>
      <c r="E89" s="1372"/>
      <c r="F89" s="1372"/>
      <c r="G89" s="1372"/>
      <c r="H89" s="1372"/>
      <c r="I89" s="1372"/>
      <c r="J89" s="1372"/>
      <c r="K89" s="1372"/>
    </row>
    <row r="90" spans="1:11">
      <c r="A90" s="1372"/>
      <c r="B90" s="1372"/>
      <c r="C90" s="1372"/>
      <c r="D90" s="1372"/>
      <c r="E90" s="1372"/>
      <c r="F90" s="1372"/>
      <c r="G90" s="1372"/>
      <c r="H90" s="1372"/>
      <c r="I90" s="1372"/>
      <c r="J90" s="1372"/>
      <c r="K90" s="1372"/>
    </row>
    <row r="91" spans="1:11">
      <c r="A91" s="1372"/>
      <c r="B91" s="1372"/>
      <c r="C91" s="1372"/>
      <c r="D91" s="1372"/>
      <c r="E91" s="1372"/>
      <c r="F91" s="1372"/>
      <c r="G91" s="1372"/>
      <c r="H91" s="1372"/>
      <c r="I91" s="1372"/>
      <c r="J91" s="1372"/>
      <c r="K91" s="1372"/>
    </row>
    <row r="92" spans="1:11">
      <c r="A92" s="1372"/>
      <c r="B92" s="1372"/>
      <c r="C92" s="1372"/>
      <c r="D92" s="1372"/>
      <c r="E92" s="1372"/>
      <c r="F92" s="1372"/>
      <c r="G92" s="1372"/>
      <c r="H92" s="1372"/>
      <c r="I92" s="1372"/>
      <c r="J92" s="1372"/>
      <c r="K92" s="1372"/>
    </row>
    <row r="93" spans="1:11">
      <c r="A93" s="1372"/>
      <c r="B93" s="1372"/>
      <c r="C93" s="1372"/>
      <c r="D93" s="1372"/>
      <c r="E93" s="1372"/>
      <c r="F93" s="1372"/>
      <c r="G93" s="1372"/>
      <c r="H93" s="1372"/>
      <c r="I93" s="1372"/>
      <c r="J93" s="1372"/>
      <c r="K93" s="1372"/>
    </row>
    <row r="94" spans="1:11">
      <c r="A94" s="1372"/>
      <c r="B94" s="1372"/>
      <c r="C94" s="1372"/>
      <c r="D94" s="1372"/>
      <c r="E94" s="1372"/>
      <c r="F94" s="1372"/>
      <c r="G94" s="1372"/>
      <c r="H94" s="1372"/>
      <c r="I94" s="1372"/>
      <c r="J94" s="1372"/>
      <c r="K94" s="1372"/>
    </row>
    <row r="95" spans="1:11">
      <c r="A95" s="1372"/>
      <c r="B95" s="1372"/>
      <c r="C95" s="1372"/>
      <c r="D95" s="1372"/>
      <c r="E95" s="1372"/>
      <c r="F95" s="1372"/>
      <c r="G95" s="1372"/>
      <c r="H95" s="1372"/>
      <c r="I95" s="1372"/>
      <c r="J95" s="1372"/>
      <c r="K95" s="1372"/>
    </row>
    <row r="96" spans="1:11">
      <c r="A96" s="1372"/>
      <c r="B96" s="1372"/>
      <c r="C96" s="1372"/>
      <c r="D96" s="1372"/>
      <c r="E96" s="1372"/>
      <c r="F96" s="1372"/>
      <c r="G96" s="1372"/>
      <c r="H96" s="1372"/>
      <c r="I96" s="1372"/>
      <c r="J96" s="1372"/>
      <c r="K96" s="1372"/>
    </row>
    <row r="97" spans="1:11">
      <c r="A97" s="1372"/>
      <c r="B97" s="1372"/>
      <c r="C97" s="1372"/>
      <c r="D97" s="1372"/>
      <c r="E97" s="1372"/>
      <c r="F97" s="1372"/>
      <c r="G97" s="1372"/>
      <c r="H97" s="1372"/>
      <c r="I97" s="1372"/>
      <c r="J97" s="1372"/>
      <c r="K97" s="1372"/>
    </row>
    <row r="98" spans="1:11">
      <c r="A98" s="1372"/>
      <c r="B98" s="1372"/>
      <c r="C98" s="1372"/>
      <c r="D98" s="1372"/>
      <c r="E98" s="1372"/>
      <c r="F98" s="1372"/>
      <c r="G98" s="1372"/>
      <c r="H98" s="1372"/>
      <c r="I98" s="1372"/>
      <c r="J98" s="1372"/>
      <c r="K98" s="1372"/>
    </row>
    <row r="99" spans="1:11">
      <c r="A99" s="1372"/>
      <c r="B99" s="1372"/>
      <c r="C99" s="1372"/>
      <c r="D99" s="1372"/>
      <c r="E99" s="1372"/>
      <c r="F99" s="1372"/>
      <c r="G99" s="1372"/>
      <c r="H99" s="1372"/>
      <c r="I99" s="1372"/>
      <c r="J99" s="1372"/>
      <c r="K99" s="1372"/>
    </row>
    <row r="100" spans="1:11">
      <c r="A100" s="1372"/>
      <c r="B100" s="1372"/>
      <c r="C100" s="1372"/>
      <c r="D100" s="1372"/>
      <c r="E100" s="1372"/>
      <c r="F100" s="1372"/>
      <c r="G100" s="1372"/>
      <c r="H100" s="1372"/>
      <c r="I100" s="1372"/>
      <c r="J100" s="1372"/>
      <c r="K100" s="1372"/>
    </row>
    <row r="101" spans="1:11">
      <c r="K101" s="1372"/>
    </row>
  </sheetData>
  <mergeCells count="4">
    <mergeCell ref="AD2:AF2"/>
    <mergeCell ref="AD3:AF3"/>
    <mergeCell ref="AD4:AF4"/>
    <mergeCell ref="A7:Q7"/>
  </mergeCells>
  <phoneticPr fontId="21" type="noConversion"/>
  <printOptions horizontalCentered="1" verticalCentered="1"/>
  <pageMargins left="0" right="0" top="0.98425196850393704" bottom="0.98425196850393704" header="0.51181102362204722" footer="0.51181102362204722"/>
  <pageSetup paperSize="9" scale="50"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7">
    <tabColor indexed="42"/>
    <pageSetUpPr fitToPage="1"/>
  </sheetPr>
  <dimension ref="A1:AF41"/>
  <sheetViews>
    <sheetView zoomScaleNormal="100" workbookViewId="0">
      <pane xSplit="1" ySplit="5" topLeftCell="B6" activePane="bottomRight" state="frozen"/>
      <selection pane="topRight" activeCell="B1" sqref="B1"/>
      <selection pane="bottomLeft" activeCell="A6" sqref="A6"/>
      <selection pane="bottomRight"/>
    </sheetView>
  </sheetViews>
  <sheetFormatPr baseColWidth="10" defaultColWidth="9" defaultRowHeight="15.75"/>
  <cols>
    <col min="1" max="1" width="25.5" style="61" customWidth="1"/>
    <col min="2" max="14" width="7.5" style="61" customWidth="1"/>
    <col min="15" max="29" width="7.75" style="61" customWidth="1"/>
    <col min="30" max="16384" width="9" style="61"/>
  </cols>
  <sheetData>
    <row r="1" spans="1:32" ht="13.7" customHeight="1">
      <c r="A1" s="376"/>
      <c r="B1" s="1155"/>
      <c r="C1" s="1155"/>
      <c r="D1" s="1155"/>
      <c r="E1" s="1155"/>
      <c r="F1" s="1155"/>
      <c r="G1" s="1155"/>
      <c r="H1" s="1155"/>
      <c r="I1" s="1155"/>
      <c r="J1" s="1155"/>
      <c r="K1" s="1155"/>
      <c r="L1" s="1155"/>
      <c r="M1" s="1155"/>
      <c r="N1" s="1155"/>
      <c r="O1" s="1155"/>
      <c r="P1" s="1155"/>
      <c r="Q1" s="1155"/>
      <c r="R1" s="1155"/>
      <c r="S1" s="1155"/>
      <c r="T1" s="1155"/>
      <c r="U1" s="1155"/>
      <c r="V1" s="1155"/>
      <c r="W1" s="1155"/>
      <c r="X1" s="1155"/>
      <c r="Y1" s="1155"/>
      <c r="Z1" s="1155"/>
      <c r="AA1" s="1155"/>
      <c r="AB1" s="1155"/>
      <c r="AC1" s="1155"/>
      <c r="AD1" s="1301"/>
      <c r="AE1" s="414"/>
      <c r="AF1" s="415"/>
    </row>
    <row r="2" spans="1:32" ht="18" customHeight="1">
      <c r="A2" s="232"/>
      <c r="B2" s="1135" t="s">
        <v>1026</v>
      </c>
      <c r="C2" s="1149"/>
      <c r="D2" s="1149"/>
      <c r="E2" s="1149"/>
      <c r="F2" s="1149"/>
      <c r="G2" s="1149"/>
      <c r="H2" s="1149"/>
      <c r="I2" s="1149"/>
      <c r="J2" s="1149"/>
      <c r="K2" s="1149"/>
      <c r="L2" s="1149"/>
      <c r="M2" s="1149"/>
      <c r="N2" s="1149"/>
      <c r="O2" s="1149"/>
      <c r="P2" s="1149"/>
      <c r="Q2" s="1149"/>
      <c r="R2" s="1149"/>
      <c r="S2" s="1149"/>
      <c r="T2" s="1149"/>
      <c r="U2" s="1149"/>
      <c r="V2" s="1149"/>
      <c r="W2" s="1149"/>
      <c r="X2" s="1149"/>
      <c r="Y2" s="1149"/>
      <c r="Z2" s="1149"/>
      <c r="AA2" s="1149"/>
      <c r="AB2" s="1149"/>
      <c r="AC2" s="1149"/>
      <c r="AD2" s="4198" t="s">
        <v>112</v>
      </c>
      <c r="AE2" s="4199"/>
      <c r="AF2" s="4200"/>
    </row>
    <row r="3" spans="1:32" ht="18" customHeight="1">
      <c r="A3" s="232"/>
      <c r="B3" s="1156"/>
      <c r="C3" s="1157"/>
      <c r="D3" s="1157"/>
      <c r="E3" s="1157"/>
      <c r="F3" s="1157"/>
      <c r="G3" s="1157"/>
      <c r="H3" s="1157"/>
      <c r="I3" s="1158"/>
      <c r="J3" s="1158"/>
      <c r="K3" s="1158"/>
      <c r="L3" s="1158"/>
      <c r="M3" s="1151"/>
      <c r="N3" s="1151"/>
      <c r="O3" s="1151"/>
      <c r="P3" s="1151"/>
      <c r="Q3" s="1151"/>
      <c r="R3" s="1151"/>
      <c r="S3" s="1151"/>
      <c r="T3" s="1151"/>
      <c r="U3" s="1151"/>
      <c r="V3" s="1151"/>
      <c r="W3" s="1151"/>
      <c r="X3" s="1151"/>
      <c r="Y3" s="1151"/>
      <c r="Z3" s="1151"/>
      <c r="AA3" s="1151"/>
      <c r="AB3" s="1151"/>
      <c r="AC3" s="1151"/>
      <c r="AD3" s="4198" t="s">
        <v>250</v>
      </c>
      <c r="AE3" s="4199"/>
      <c r="AF3" s="4200"/>
    </row>
    <row r="4" spans="1:32" ht="17.45" customHeight="1">
      <c r="A4" s="214"/>
      <c r="B4" s="1140" t="s">
        <v>104</v>
      </c>
      <c r="C4" s="1151"/>
      <c r="D4" s="1151"/>
      <c r="E4" s="1151"/>
      <c r="F4" s="1151"/>
      <c r="G4" s="1151"/>
      <c r="H4" s="1151"/>
      <c r="I4" s="1151"/>
      <c r="J4" s="1151"/>
      <c r="K4" s="1151"/>
      <c r="L4" s="1151"/>
      <c r="M4" s="1151"/>
      <c r="N4" s="1151"/>
      <c r="O4" s="1151"/>
      <c r="P4" s="1151"/>
      <c r="Q4" s="1151"/>
      <c r="R4" s="1151"/>
      <c r="S4" s="1151"/>
      <c r="T4" s="1151"/>
      <c r="U4" s="1151"/>
      <c r="V4" s="1151"/>
      <c r="W4" s="1151"/>
      <c r="X4" s="1151"/>
      <c r="Y4" s="1151"/>
      <c r="Z4" s="1151"/>
      <c r="AA4" s="1151"/>
      <c r="AB4" s="1151"/>
      <c r="AC4" s="1151"/>
      <c r="AD4" s="4201" t="s">
        <v>1661</v>
      </c>
      <c r="AE4" s="4202"/>
      <c r="AF4" s="4203"/>
    </row>
    <row r="5" spans="1:32" ht="13.15" customHeight="1">
      <c r="A5" s="408"/>
      <c r="B5" s="1159"/>
      <c r="C5" s="1159"/>
      <c r="D5" s="1159"/>
      <c r="E5" s="1159"/>
      <c r="F5" s="1159"/>
      <c r="G5" s="1159"/>
      <c r="H5" s="1159"/>
      <c r="I5" s="1159"/>
      <c r="J5" s="1159"/>
      <c r="K5" s="1159"/>
      <c r="L5" s="1159"/>
      <c r="M5" s="1159"/>
      <c r="N5" s="1159"/>
      <c r="O5" s="1159"/>
      <c r="P5" s="1159"/>
      <c r="Q5" s="1159"/>
      <c r="R5" s="1159"/>
      <c r="S5" s="1159"/>
      <c r="T5" s="1159"/>
      <c r="U5" s="1159"/>
      <c r="V5" s="1159"/>
      <c r="W5" s="1159"/>
      <c r="X5" s="1159"/>
      <c r="Y5" s="1159"/>
      <c r="Z5" s="1159"/>
      <c r="AA5" s="1159"/>
      <c r="AB5" s="1159"/>
      <c r="AC5" s="1159"/>
      <c r="AD5" s="1856"/>
      <c r="AE5" s="416"/>
      <c r="AF5" s="417"/>
    </row>
    <row r="6" spans="1:32" ht="10.15" customHeight="1">
      <c r="L6" s="60"/>
      <c r="M6" s="60"/>
      <c r="N6" s="60"/>
      <c r="O6" s="60"/>
    </row>
    <row r="7" spans="1:32" ht="15" customHeight="1">
      <c r="A7" s="1374" t="s">
        <v>1025</v>
      </c>
      <c r="B7" s="17"/>
      <c r="C7" s="17"/>
      <c r="D7" s="17"/>
      <c r="E7" s="17"/>
      <c r="F7" s="17"/>
      <c r="G7" s="17"/>
      <c r="H7" s="17"/>
      <c r="I7" s="17"/>
      <c r="J7" s="17"/>
      <c r="K7" s="17"/>
      <c r="L7" s="1891"/>
      <c r="M7" s="1891"/>
      <c r="N7" s="1891"/>
      <c r="O7" s="1891"/>
      <c r="P7" s="1891"/>
      <c r="Q7" s="1891"/>
      <c r="R7" s="1891"/>
      <c r="S7" s="1891"/>
      <c r="T7" s="1891"/>
      <c r="U7" s="1891"/>
      <c r="V7" s="1891"/>
      <c r="W7" s="1891"/>
      <c r="X7" s="2259"/>
    </row>
    <row r="8" spans="1:32" ht="18" customHeight="1">
      <c r="A8" s="418"/>
      <c r="B8" s="168">
        <v>1990</v>
      </c>
      <c r="C8" s="383">
        <v>1991</v>
      </c>
      <c r="D8" s="168">
        <v>1992</v>
      </c>
      <c r="E8" s="168">
        <v>1993</v>
      </c>
      <c r="F8" s="168">
        <v>1994</v>
      </c>
      <c r="G8" s="168">
        <v>1995</v>
      </c>
      <c r="H8" s="168">
        <v>1996</v>
      </c>
      <c r="I8" s="168">
        <v>1997</v>
      </c>
      <c r="J8" s="168">
        <v>1998</v>
      </c>
      <c r="K8" s="171">
        <v>1999</v>
      </c>
      <c r="L8" s="168">
        <v>2000</v>
      </c>
      <c r="M8" s="168">
        <v>2001</v>
      </c>
      <c r="N8" s="168">
        <v>2002</v>
      </c>
      <c r="O8" s="168">
        <v>2003</v>
      </c>
      <c r="P8" s="168">
        <v>2004</v>
      </c>
      <c r="Q8" s="168">
        <v>2005</v>
      </c>
      <c r="R8" s="168">
        <v>2006</v>
      </c>
      <c r="S8" s="168">
        <v>2007</v>
      </c>
      <c r="T8" s="456">
        <v>2008</v>
      </c>
      <c r="U8" s="1622">
        <v>2009</v>
      </c>
      <c r="V8" s="168">
        <v>2010</v>
      </c>
      <c r="W8" s="1622">
        <v>2011</v>
      </c>
      <c r="X8" s="168">
        <v>2012</v>
      </c>
      <c r="Y8" s="168">
        <v>2013</v>
      </c>
      <c r="Z8" s="168">
        <v>2014</v>
      </c>
      <c r="AA8" s="168">
        <v>2015</v>
      </c>
      <c r="AB8" s="168">
        <v>2016</v>
      </c>
      <c r="AC8" s="168">
        <v>2017</v>
      </c>
      <c r="AD8" s="168">
        <v>2018</v>
      </c>
      <c r="AE8" s="168">
        <v>2019</v>
      </c>
      <c r="AF8" s="168">
        <v>2020</v>
      </c>
    </row>
    <row r="9" spans="1:32" s="60" customFormat="1">
      <c r="A9" s="1160" t="s">
        <v>276</v>
      </c>
      <c r="B9" s="1161">
        <v>14905.236000000001</v>
      </c>
      <c r="C9" s="1161">
        <v>14609.770999999999</v>
      </c>
      <c r="D9" s="1161">
        <v>14319.456000000002</v>
      </c>
      <c r="E9" s="1161">
        <v>14309.02</v>
      </c>
      <c r="F9" s="1161">
        <v>14185.249</v>
      </c>
      <c r="G9" s="1161">
        <v>14236.01</v>
      </c>
      <c r="H9" s="1161">
        <v>14668.638999999999</v>
      </c>
      <c r="I9" s="1161">
        <v>14458.225388520003</v>
      </c>
      <c r="J9" s="1161">
        <v>14383.505000000001</v>
      </c>
      <c r="K9" s="1161">
        <v>14323.277</v>
      </c>
      <c r="L9" s="1161">
        <v>14400.802142</v>
      </c>
      <c r="M9" s="1161">
        <v>14678.626196000001</v>
      </c>
      <c r="N9" s="1161">
        <v>14427.36</v>
      </c>
      <c r="O9" s="1161">
        <v>14600.075852722526</v>
      </c>
      <c r="P9" s="1161">
        <v>14591.341140094823</v>
      </c>
      <c r="Q9" s="1161">
        <v>14558.358320242452</v>
      </c>
      <c r="R9" s="1161">
        <v>14836.793684916312</v>
      </c>
      <c r="S9" s="1161">
        <v>14196.87369608583</v>
      </c>
      <c r="T9" s="1161">
        <v>14379.686386625041</v>
      </c>
      <c r="U9" s="1161">
        <v>13530.8659398974</v>
      </c>
      <c r="V9" s="1161">
        <v>14216.755000000001</v>
      </c>
      <c r="W9" s="2260">
        <v>13599.331999999999</v>
      </c>
      <c r="X9" s="2495">
        <v>13447.058000000001</v>
      </c>
      <c r="Y9" s="2495">
        <v>13821.607</v>
      </c>
      <c r="Z9" s="2260">
        <v>13179.587</v>
      </c>
      <c r="AA9" s="2260">
        <v>13261.511999999999</v>
      </c>
      <c r="AB9" s="2260">
        <v>13490.619999999999</v>
      </c>
      <c r="AC9" s="2495">
        <v>13522.990000000002</v>
      </c>
      <c r="AD9" s="3688">
        <v>13129.041999999999</v>
      </c>
      <c r="AE9" s="3688">
        <v>12804.542000000001</v>
      </c>
      <c r="AF9" s="3903">
        <v>11899.251364000002</v>
      </c>
    </row>
    <row r="10" spans="1:32" ht="1.1499999999999999" customHeight="1">
      <c r="A10" s="419"/>
      <c r="B10" s="29"/>
      <c r="C10" s="29"/>
      <c r="D10" s="29"/>
      <c r="E10" s="29"/>
      <c r="F10" s="29"/>
      <c r="G10" s="33"/>
      <c r="H10" s="33"/>
      <c r="I10" s="33"/>
      <c r="J10" s="29"/>
      <c r="K10" s="33"/>
      <c r="L10" s="50"/>
      <c r="M10" s="50"/>
      <c r="N10" s="50"/>
      <c r="O10" s="50"/>
      <c r="P10" s="50"/>
      <c r="Q10" s="50"/>
      <c r="R10" s="50"/>
      <c r="S10" s="50"/>
      <c r="T10" s="50"/>
      <c r="U10" s="50"/>
      <c r="V10" s="50"/>
      <c r="W10" s="50"/>
      <c r="X10" s="2496"/>
      <c r="Y10" s="2496"/>
      <c r="Z10" s="50"/>
      <c r="AA10" s="50"/>
      <c r="AB10" s="50"/>
      <c r="AC10" s="2496"/>
      <c r="AD10" s="3689"/>
      <c r="AE10" s="3689"/>
      <c r="AF10" s="3904"/>
    </row>
    <row r="11" spans="1:32" s="423" customFormat="1" ht="1.1499999999999999" customHeight="1">
      <c r="A11" s="420"/>
      <c r="B11" s="421"/>
      <c r="C11" s="421"/>
      <c r="D11" s="421"/>
      <c r="E11" s="421"/>
      <c r="F11" s="421"/>
      <c r="G11" s="421"/>
      <c r="H11" s="421"/>
      <c r="I11" s="421"/>
      <c r="J11" s="421"/>
      <c r="K11" s="422"/>
      <c r="L11" s="422"/>
      <c r="M11" s="422"/>
      <c r="N11" s="422"/>
      <c r="O11" s="422"/>
      <c r="P11" s="422"/>
      <c r="Q11" s="422"/>
      <c r="R11" s="422"/>
      <c r="S11" s="422"/>
      <c r="T11" s="422"/>
      <c r="U11" s="422"/>
      <c r="V11" s="422"/>
      <c r="W11" s="422"/>
      <c r="X11" s="421"/>
      <c r="Y11" s="421"/>
      <c r="Z11" s="422"/>
      <c r="AA11" s="422"/>
      <c r="AB11" s="422"/>
      <c r="AC11" s="421"/>
      <c r="AD11" s="3690"/>
      <c r="AE11" s="3690"/>
      <c r="AF11" s="3905"/>
    </row>
    <row r="12" spans="1:32" s="425" customFormat="1" ht="39.75" customHeight="1">
      <c r="A12" s="1847" t="s">
        <v>371</v>
      </c>
      <c r="B12" s="1848">
        <v>4475.1260000000002</v>
      </c>
      <c r="C12" s="1848">
        <v>4353.8119999999999</v>
      </c>
      <c r="D12" s="1848">
        <v>4280.9390000000003</v>
      </c>
      <c r="E12" s="1848">
        <v>4187.9390000000003</v>
      </c>
      <c r="F12" s="1848">
        <v>4111.0119999999997</v>
      </c>
      <c r="G12" s="1848">
        <v>3950.3290000000002</v>
      </c>
      <c r="H12" s="1848">
        <v>4029.3420000000001</v>
      </c>
      <c r="I12" s="1848">
        <v>3910.8693885200023</v>
      </c>
      <c r="J12" s="1848">
        <v>3880.038</v>
      </c>
      <c r="K12" s="1848">
        <v>3988.3710000000001</v>
      </c>
      <c r="L12" s="1848">
        <v>4098.4381480000011</v>
      </c>
      <c r="M12" s="1848">
        <v>4192.1092020000006</v>
      </c>
      <c r="N12" s="1848">
        <v>4155.3320000000003</v>
      </c>
      <c r="O12" s="1848">
        <v>4214.8083078102645</v>
      </c>
      <c r="P12" s="1848">
        <v>4275.0100697273447</v>
      </c>
      <c r="Q12" s="1848">
        <v>4316.608030611822</v>
      </c>
      <c r="R12" s="1848">
        <v>4472.0280966275204</v>
      </c>
      <c r="S12" s="1848">
        <v>4368.3666734191638</v>
      </c>
      <c r="T12" s="1848">
        <v>4210.0209344849363</v>
      </c>
      <c r="U12" s="1848">
        <v>3913.6686371572059</v>
      </c>
      <c r="V12" s="1848">
        <v>3873.0279999999998</v>
      </c>
      <c r="W12" s="2261">
        <v>3690.6790000000001</v>
      </c>
      <c r="X12" s="1848">
        <v>3552.3339999999998</v>
      </c>
      <c r="Y12" s="1848">
        <v>3671.14</v>
      </c>
      <c r="Z12" s="2261">
        <v>3491.107</v>
      </c>
      <c r="AA12" s="2261">
        <v>3402.0970000000002</v>
      </c>
      <c r="AB12" s="2261">
        <v>3455.6170000000002</v>
      </c>
      <c r="AC12" s="1848">
        <v>3343.2919999999999</v>
      </c>
      <c r="AD12" s="3691">
        <v>3256.01</v>
      </c>
      <c r="AE12" s="3691">
        <v>2906.2049999999999</v>
      </c>
      <c r="AF12" s="3906">
        <v>2614.4743360000011</v>
      </c>
    </row>
    <row r="13" spans="1:32" ht="15" customHeight="1">
      <c r="A13" s="234" t="s">
        <v>277</v>
      </c>
      <c r="B13" s="30">
        <v>957.84799999999996</v>
      </c>
      <c r="C13" s="30">
        <v>890.21199999999999</v>
      </c>
      <c r="D13" s="30">
        <v>911.47699999999998</v>
      </c>
      <c r="E13" s="30">
        <v>887.19600000000003</v>
      </c>
      <c r="F13" s="30">
        <v>964.18700000000001</v>
      </c>
      <c r="G13" s="30">
        <v>963.48400000000004</v>
      </c>
      <c r="H13" s="30">
        <v>952.81600000000003</v>
      </c>
      <c r="I13" s="30">
        <v>1012.443</v>
      </c>
      <c r="J13" s="30">
        <v>1045.838</v>
      </c>
      <c r="K13" s="30">
        <v>1034.835</v>
      </c>
      <c r="L13" s="30">
        <v>1067.788</v>
      </c>
      <c r="M13" s="30">
        <v>1031.1420000000001</v>
      </c>
      <c r="N13" s="30">
        <v>1045.6279999999999</v>
      </c>
      <c r="O13" s="30">
        <v>1025.0360000000001</v>
      </c>
      <c r="P13" s="30">
        <v>1032.7502109749678</v>
      </c>
      <c r="Q13" s="30">
        <v>1114.3546450000001</v>
      </c>
      <c r="R13" s="30">
        <v>1067.771714488</v>
      </c>
      <c r="S13" s="30">
        <v>1032.4471263369999</v>
      </c>
      <c r="T13" s="30">
        <v>1010.8534520000001</v>
      </c>
      <c r="U13" s="30">
        <v>952.10756199999992</v>
      </c>
      <c r="V13" s="30">
        <v>1034.021</v>
      </c>
      <c r="W13" s="76">
        <v>1027.2809999999999</v>
      </c>
      <c r="X13" s="30">
        <v>976.17899999999997</v>
      </c>
      <c r="Y13" s="30">
        <v>971.94</v>
      </c>
      <c r="Z13" s="76">
        <v>989.678</v>
      </c>
      <c r="AA13" s="76">
        <v>961.32100000000003</v>
      </c>
      <c r="AB13" s="76">
        <v>963.81100000000004</v>
      </c>
      <c r="AC13" s="30">
        <v>989.20399999999995</v>
      </c>
      <c r="AD13" s="3692">
        <v>948.97299999999996</v>
      </c>
      <c r="AE13" s="3692">
        <v>924.98099999999999</v>
      </c>
      <c r="AF13" s="3907">
        <v>944.14278499999989</v>
      </c>
    </row>
    <row r="14" spans="1:32" ht="15" customHeight="1">
      <c r="A14" s="426"/>
      <c r="B14" s="38"/>
      <c r="C14" s="38"/>
      <c r="D14" s="38"/>
      <c r="E14" s="38"/>
      <c r="F14" s="38"/>
      <c r="G14" s="39"/>
      <c r="H14" s="39"/>
      <c r="I14" s="39"/>
      <c r="J14" s="39"/>
      <c r="K14" s="39"/>
      <c r="L14" s="39"/>
      <c r="M14" s="39"/>
      <c r="N14" s="39"/>
      <c r="O14" s="39"/>
      <c r="P14" s="39"/>
      <c r="Q14" s="39"/>
      <c r="R14" s="39"/>
      <c r="S14" s="39"/>
      <c r="T14" s="39"/>
      <c r="U14" s="39"/>
      <c r="V14" s="39"/>
      <c r="W14" s="39"/>
      <c r="X14" s="38"/>
      <c r="Y14" s="38"/>
      <c r="Z14" s="39"/>
      <c r="AA14" s="39"/>
      <c r="AB14" s="39"/>
      <c r="AC14" s="38"/>
      <c r="AD14" s="3693"/>
      <c r="AE14" s="3693"/>
      <c r="AF14" s="3908"/>
    </row>
    <row r="15" spans="1:32" s="60" customFormat="1" ht="15" customHeight="1">
      <c r="A15" s="262" t="s">
        <v>1136</v>
      </c>
      <c r="B15" s="1162">
        <v>9472.2620000000006</v>
      </c>
      <c r="C15" s="1162">
        <v>9365.7469999999994</v>
      </c>
      <c r="D15" s="1162">
        <v>9127.0400000000009</v>
      </c>
      <c r="E15" s="1162">
        <v>9233.8850000000002</v>
      </c>
      <c r="F15" s="1162">
        <v>9110.0499999999993</v>
      </c>
      <c r="G15" s="1162">
        <v>9322.1970000000001</v>
      </c>
      <c r="H15" s="1162">
        <v>9686.4809999999998</v>
      </c>
      <c r="I15" s="1162">
        <v>9534.9130000000005</v>
      </c>
      <c r="J15" s="1162">
        <v>9457.6290000000008</v>
      </c>
      <c r="K15" s="1162">
        <v>9300.0709999999999</v>
      </c>
      <c r="L15" s="1162">
        <v>9234.5759939999989</v>
      </c>
      <c r="M15" s="1162">
        <v>9455.3749939999998</v>
      </c>
      <c r="N15" s="1162">
        <v>9226.4</v>
      </c>
      <c r="O15" s="1162">
        <v>9360.2315449122616</v>
      </c>
      <c r="P15" s="1162">
        <v>9283.5808593925103</v>
      </c>
      <c r="Q15" s="1162">
        <v>9127.3956446306311</v>
      </c>
      <c r="R15" s="1162">
        <v>9296.9938738007932</v>
      </c>
      <c r="S15" s="1162">
        <v>8796.059896329667</v>
      </c>
      <c r="T15" s="1162">
        <v>9158.8120001401039</v>
      </c>
      <c r="U15" s="1162">
        <v>8665.0897407401935</v>
      </c>
      <c r="V15" s="1162">
        <v>9309.7060000000001</v>
      </c>
      <c r="W15" s="2262">
        <v>8881.3719999999994</v>
      </c>
      <c r="X15" s="1162">
        <v>8918.5450000000001</v>
      </c>
      <c r="Y15" s="1162">
        <v>9178.527</v>
      </c>
      <c r="Z15" s="2262">
        <v>8698.8019999999997</v>
      </c>
      <c r="AA15" s="2262">
        <v>8898.0939999999991</v>
      </c>
      <c r="AB15" s="2262">
        <v>9071.1919999999991</v>
      </c>
      <c r="AC15" s="1162">
        <v>9190.4940000000006</v>
      </c>
      <c r="AD15" s="3694">
        <v>8924.0589999999993</v>
      </c>
      <c r="AE15" s="3694">
        <v>8973.3560000000016</v>
      </c>
      <c r="AF15" s="3909">
        <v>8340.6342430000004</v>
      </c>
    </row>
    <row r="16" spans="1:32" s="60" customFormat="1" ht="18" customHeight="1">
      <c r="A16" s="234" t="s">
        <v>368</v>
      </c>
      <c r="B16" s="76">
        <v>2976.991</v>
      </c>
      <c r="C16" s="76">
        <v>2693.7159999999999</v>
      </c>
      <c r="D16" s="76">
        <v>2559.837</v>
      </c>
      <c r="E16" s="76">
        <v>2431.87</v>
      </c>
      <c r="F16" s="76">
        <v>2463.3809999999999</v>
      </c>
      <c r="G16" s="76">
        <v>2474.0050000000001</v>
      </c>
      <c r="H16" s="76">
        <v>2424.3649999999998</v>
      </c>
      <c r="I16" s="76">
        <v>2440.1559999999999</v>
      </c>
      <c r="J16" s="76">
        <v>2396.7890000000002</v>
      </c>
      <c r="K16" s="76">
        <v>2383.9140000000002</v>
      </c>
      <c r="L16" s="76">
        <v>2421.3859939999998</v>
      </c>
      <c r="M16" s="76">
        <v>2365.3969939999997</v>
      </c>
      <c r="N16" s="76">
        <v>2322.127</v>
      </c>
      <c r="O16" s="76">
        <v>2544.6551180799997</v>
      </c>
      <c r="P16" s="76">
        <v>2581.1989056560001</v>
      </c>
      <c r="Q16" s="76">
        <v>2513.5858204700003</v>
      </c>
      <c r="R16" s="76">
        <v>2525.3491941469997</v>
      </c>
      <c r="S16" s="76">
        <v>2628.4531538890005</v>
      </c>
      <c r="T16" s="76">
        <v>2586.7688760364454</v>
      </c>
      <c r="U16" s="76">
        <v>2290.9795969999996</v>
      </c>
      <c r="V16" s="76">
        <v>2592.2370000000001</v>
      </c>
      <c r="W16" s="76">
        <v>2633.9760000000001</v>
      </c>
      <c r="X16" s="30">
        <v>2587.1030000000001</v>
      </c>
      <c r="Y16" s="30">
        <v>2550.672</v>
      </c>
      <c r="Z16" s="76">
        <v>2545.39</v>
      </c>
      <c r="AA16" s="76">
        <v>2547.8939999999998</v>
      </c>
      <c r="AB16" s="76">
        <v>2609.261</v>
      </c>
      <c r="AC16" s="30">
        <v>2665.9690000000001</v>
      </c>
      <c r="AD16" s="3692">
        <v>2600.7860000000001</v>
      </c>
      <c r="AE16" s="3692">
        <v>2511.7510000000002</v>
      </c>
      <c r="AF16" s="3907">
        <v>2363.9837659999998</v>
      </c>
    </row>
    <row r="17" spans="1:32" s="60" customFormat="1" ht="18" customHeight="1">
      <c r="A17" s="419" t="s">
        <v>1086</v>
      </c>
      <c r="B17" s="33">
        <v>2378.8139999999999</v>
      </c>
      <c r="C17" s="33">
        <v>2428.1179999999999</v>
      </c>
      <c r="D17" s="33">
        <v>2522.2199999999998</v>
      </c>
      <c r="E17" s="33">
        <v>2595.9969999999998</v>
      </c>
      <c r="F17" s="33">
        <v>2553.1880000000001</v>
      </c>
      <c r="G17" s="33">
        <v>2613.8449999999998</v>
      </c>
      <c r="H17" s="33">
        <v>2624.8850000000002</v>
      </c>
      <c r="I17" s="33">
        <v>2642.7</v>
      </c>
      <c r="J17" s="33">
        <v>2691.0230000000001</v>
      </c>
      <c r="K17" s="33">
        <v>2780.5189999999998</v>
      </c>
      <c r="L17" s="33">
        <v>2751.3319999999999</v>
      </c>
      <c r="M17" s="33">
        <v>2697.5749999999998</v>
      </c>
      <c r="N17" s="33">
        <v>2671.6149999999998</v>
      </c>
      <c r="O17" s="33">
        <v>2600.5529999999999</v>
      </c>
      <c r="P17" s="33">
        <v>2616.2829999999999</v>
      </c>
      <c r="Q17" s="33">
        <v>2586.1642244382183</v>
      </c>
      <c r="R17" s="33">
        <v>2614.3236596634697</v>
      </c>
      <c r="S17" s="33">
        <v>2600.8312793237728</v>
      </c>
      <c r="T17" s="33">
        <v>2570.9822302846114</v>
      </c>
      <c r="U17" s="33">
        <v>2541.0141812454499</v>
      </c>
      <c r="V17" s="33">
        <v>2559.299</v>
      </c>
      <c r="W17" s="33">
        <v>2567.8359999999998</v>
      </c>
      <c r="X17" s="29">
        <v>2558.6190000000001</v>
      </c>
      <c r="Y17" s="29">
        <v>2611.5630000000001</v>
      </c>
      <c r="Z17" s="33">
        <v>2615.5410000000002</v>
      </c>
      <c r="AA17" s="33">
        <v>2620.7869999999998</v>
      </c>
      <c r="AB17" s="33">
        <v>2689.6729999999998</v>
      </c>
      <c r="AC17" s="29">
        <v>2765.2539999999999</v>
      </c>
      <c r="AD17" s="3550">
        <v>2704.277</v>
      </c>
      <c r="AE17" s="3550">
        <v>2721.8890000000001</v>
      </c>
      <c r="AF17" s="3910">
        <v>2292.4338319999997</v>
      </c>
    </row>
    <row r="18" spans="1:32" s="144" customFormat="1" ht="18" customHeight="1">
      <c r="A18" s="235" t="s">
        <v>369</v>
      </c>
      <c r="B18" s="34">
        <v>2367.4539999999997</v>
      </c>
      <c r="C18" s="34">
        <v>2515.9129999999996</v>
      </c>
      <c r="D18" s="34">
        <v>2435.9830000000002</v>
      </c>
      <c r="E18" s="34">
        <v>2618.018</v>
      </c>
      <c r="F18" s="34">
        <v>2558.4810000000002</v>
      </c>
      <c r="G18" s="34">
        <v>2654.9780000000001</v>
      </c>
      <c r="H18" s="34">
        <v>2890.4050000000002</v>
      </c>
      <c r="I18" s="34">
        <v>2854.0050000000001</v>
      </c>
      <c r="J18" s="34">
        <v>2781.8380000000002</v>
      </c>
      <c r="K18" s="34">
        <v>2612.4580000000001</v>
      </c>
      <c r="L18" s="34">
        <v>2584.2249999999999</v>
      </c>
      <c r="M18" s="34">
        <v>2821.6779999999999</v>
      </c>
      <c r="N18" s="34">
        <v>2688.6860000000001</v>
      </c>
      <c r="O18" s="34">
        <v>2749.6595300000004</v>
      </c>
      <c r="P18" s="34">
        <v>2634.1504689999997</v>
      </c>
      <c r="Q18" s="34">
        <v>2590.7574224869963</v>
      </c>
      <c r="R18" s="34">
        <v>2622.2000144343451</v>
      </c>
      <c r="S18" s="34">
        <v>2258.5662574226221</v>
      </c>
      <c r="T18" s="34">
        <v>2558.1424858089149</v>
      </c>
      <c r="U18" s="34">
        <v>2477.7185485598102</v>
      </c>
      <c r="V18" s="34">
        <v>2675.6640000000002</v>
      </c>
      <c r="W18" s="34">
        <v>2333.4450000000002</v>
      </c>
      <c r="X18" s="31">
        <v>2427.4580000000001</v>
      </c>
      <c r="Y18" s="31">
        <v>2555.9699999999998</v>
      </c>
      <c r="Z18" s="34">
        <v>2188.0410000000002</v>
      </c>
      <c r="AA18" s="34">
        <v>2301.6570000000002</v>
      </c>
      <c r="AB18" s="34">
        <v>2376.268</v>
      </c>
      <c r="AC18" s="31">
        <v>2342.306</v>
      </c>
      <c r="AD18" s="2995">
        <v>2319.9</v>
      </c>
      <c r="AE18" s="2995">
        <v>2424.8110000000001</v>
      </c>
      <c r="AF18" s="32">
        <v>2411.4067910000003</v>
      </c>
    </row>
    <row r="19" spans="1:32" s="144" customFormat="1" ht="3.2" customHeight="1">
      <c r="A19" s="419"/>
      <c r="B19" s="29"/>
      <c r="C19" s="29"/>
      <c r="D19" s="29"/>
      <c r="E19" s="29"/>
      <c r="F19" s="29"/>
      <c r="G19" s="29"/>
      <c r="H19" s="29"/>
      <c r="I19" s="29"/>
      <c r="J19" s="29"/>
      <c r="K19" s="29"/>
      <c r="L19" s="29"/>
      <c r="M19" s="29"/>
      <c r="N19" s="29"/>
      <c r="O19" s="29"/>
      <c r="P19" s="29"/>
      <c r="Q19" s="29"/>
      <c r="R19" s="29"/>
      <c r="S19" s="29"/>
      <c r="T19" s="29"/>
      <c r="U19" s="29"/>
      <c r="V19" s="29"/>
      <c r="W19" s="33"/>
      <c r="X19" s="29"/>
      <c r="Y19" s="29"/>
      <c r="Z19" s="33"/>
      <c r="AA19" s="33"/>
      <c r="AB19" s="33"/>
      <c r="AC19" s="29"/>
      <c r="AD19" s="3550"/>
      <c r="AE19" s="3550"/>
      <c r="AF19" s="3910"/>
    </row>
    <row r="20" spans="1:32" s="428" customFormat="1" ht="26.45" customHeight="1">
      <c r="A20" s="1847" t="s">
        <v>370</v>
      </c>
      <c r="B20" s="1849">
        <v>1749</v>
      </c>
      <c r="C20" s="1849">
        <v>1728</v>
      </c>
      <c r="D20" s="1849">
        <v>1609</v>
      </c>
      <c r="E20" s="1849">
        <v>1588</v>
      </c>
      <c r="F20" s="1849">
        <v>1535</v>
      </c>
      <c r="G20" s="1849">
        <v>1579.3689999999999</v>
      </c>
      <c r="H20" s="1849">
        <v>1746.826</v>
      </c>
      <c r="I20" s="1849">
        <v>1598.0519999999999</v>
      </c>
      <c r="J20" s="1849">
        <v>1587.979</v>
      </c>
      <c r="K20" s="1849">
        <v>1523.18</v>
      </c>
      <c r="L20" s="1849">
        <v>1477.633</v>
      </c>
      <c r="M20" s="1849">
        <v>1570.7249999999999</v>
      </c>
      <c r="N20" s="1849">
        <v>1543.972</v>
      </c>
      <c r="O20" s="1849">
        <v>1465.3638968322609</v>
      </c>
      <c r="P20" s="1849">
        <v>1451.948484736512</v>
      </c>
      <c r="Q20" s="1849">
        <v>1436.8881772354155</v>
      </c>
      <c r="R20" s="1849">
        <v>1535.1210055559782</v>
      </c>
      <c r="S20" s="1849">
        <v>1308.2092056942704</v>
      </c>
      <c r="T20" s="1849">
        <v>1442.9184080101315</v>
      </c>
      <c r="U20" s="1849">
        <v>1355.3774139349343</v>
      </c>
      <c r="V20" s="1849">
        <v>1482.5060000000001</v>
      </c>
      <c r="W20" s="1849">
        <v>1346.115</v>
      </c>
      <c r="X20" s="2497">
        <v>1345.365</v>
      </c>
      <c r="Y20" s="2497">
        <v>1460.3219999999999</v>
      </c>
      <c r="Z20" s="1849">
        <v>1349.83</v>
      </c>
      <c r="AA20" s="1849">
        <v>1427.7560000000001</v>
      </c>
      <c r="AB20" s="1849">
        <v>1395.99</v>
      </c>
      <c r="AC20" s="2497">
        <v>1416.9649999999999</v>
      </c>
      <c r="AD20" s="3695">
        <v>1299.096</v>
      </c>
      <c r="AE20" s="3695">
        <v>1314.905</v>
      </c>
      <c r="AF20" s="3911">
        <v>1272.8098540000003</v>
      </c>
    </row>
    <row r="21" spans="1:32" s="2778" customFormat="1" ht="10.15" customHeight="1">
      <c r="A21" s="2776"/>
      <c r="B21" s="2777"/>
      <c r="C21" s="2777"/>
      <c r="D21" s="2777"/>
      <c r="E21" s="2777"/>
      <c r="F21" s="2777"/>
      <c r="G21" s="2777"/>
      <c r="H21" s="2777"/>
      <c r="I21" s="2777"/>
      <c r="J21" s="2777"/>
      <c r="K21" s="2777"/>
      <c r="L21" s="2777"/>
      <c r="M21" s="2777"/>
      <c r="N21" s="2777"/>
      <c r="O21" s="2777"/>
      <c r="P21" s="2777"/>
      <c r="Q21" s="2777"/>
      <c r="R21" s="2777"/>
      <c r="S21" s="2777"/>
      <c r="T21" s="2777"/>
      <c r="U21" s="2777"/>
      <c r="V21" s="2777"/>
      <c r="W21" s="2777"/>
      <c r="X21" s="2777"/>
      <c r="Y21" s="2777"/>
      <c r="Z21" s="2777"/>
    </row>
    <row r="22" spans="1:32" s="66" customFormat="1" ht="27" customHeight="1">
      <c r="A22" s="2775" t="s">
        <v>128</v>
      </c>
      <c r="B22" s="411"/>
      <c r="C22" s="411"/>
      <c r="D22" s="411"/>
      <c r="E22" s="411"/>
      <c r="F22" s="411"/>
      <c r="G22" s="411"/>
      <c r="H22" s="411"/>
      <c r="I22" s="411"/>
      <c r="J22" s="411"/>
      <c r="K22" s="411"/>
      <c r="L22" s="411"/>
      <c r="M22" s="411"/>
      <c r="N22" s="411"/>
      <c r="O22" s="411"/>
      <c r="T22" s="891"/>
      <c r="U22" s="891"/>
    </row>
    <row r="23" spans="1:32" ht="18" customHeight="1">
      <c r="A23" s="418"/>
      <c r="B23" s="168">
        <v>1990</v>
      </c>
      <c r="C23" s="383">
        <v>1991</v>
      </c>
      <c r="D23" s="383">
        <v>1992</v>
      </c>
      <c r="E23" s="168">
        <v>1993</v>
      </c>
      <c r="F23" s="168">
        <v>1994</v>
      </c>
      <c r="G23" s="168">
        <v>1995</v>
      </c>
      <c r="H23" s="168">
        <v>1996</v>
      </c>
      <c r="I23" s="168">
        <v>1997</v>
      </c>
      <c r="J23" s="168">
        <v>1998</v>
      </c>
      <c r="K23" s="171">
        <v>1999</v>
      </c>
      <c r="L23" s="168">
        <v>2000</v>
      </c>
      <c r="M23" s="168">
        <v>2001</v>
      </c>
      <c r="N23" s="168">
        <v>2002</v>
      </c>
      <c r="O23" s="168">
        <v>2003</v>
      </c>
      <c r="P23" s="168">
        <v>2004</v>
      </c>
      <c r="Q23" s="168">
        <v>2005</v>
      </c>
      <c r="R23" s="168">
        <v>2006</v>
      </c>
      <c r="S23" s="168">
        <v>2007</v>
      </c>
      <c r="T23" s="168">
        <v>2008</v>
      </c>
      <c r="U23" s="168">
        <v>2009</v>
      </c>
      <c r="V23" s="168">
        <v>2010</v>
      </c>
      <c r="W23" s="168">
        <v>2011</v>
      </c>
      <c r="X23" s="168">
        <v>2012</v>
      </c>
      <c r="Y23" s="168">
        <v>2013</v>
      </c>
      <c r="Z23" s="168">
        <v>2014</v>
      </c>
      <c r="AA23" s="168">
        <v>2015</v>
      </c>
      <c r="AB23" s="168">
        <v>2016</v>
      </c>
      <c r="AC23" s="168">
        <v>2017</v>
      </c>
      <c r="AD23" s="168">
        <v>2018</v>
      </c>
      <c r="AE23" s="168">
        <v>2019</v>
      </c>
      <c r="AF23" s="168">
        <v>2020</v>
      </c>
    </row>
    <row r="24" spans="1:32" ht="15" customHeight="1">
      <c r="A24" s="419" t="s">
        <v>125</v>
      </c>
      <c r="B24" s="29"/>
      <c r="C24" s="29"/>
      <c r="D24" s="29"/>
      <c r="E24" s="29"/>
      <c r="F24" s="29"/>
      <c r="G24" s="33"/>
      <c r="H24" s="33"/>
      <c r="I24" s="33"/>
      <c r="J24" s="29"/>
      <c r="K24" s="33"/>
      <c r="L24" s="33"/>
      <c r="M24" s="33"/>
      <c r="N24" s="33"/>
      <c r="O24" s="127"/>
      <c r="P24" s="1411"/>
      <c r="Q24" s="1411"/>
      <c r="R24" s="1411"/>
      <c r="S24" s="1411"/>
      <c r="T24" s="1411"/>
      <c r="U24" s="1411"/>
      <c r="V24" s="1411"/>
      <c r="W24" s="1407"/>
      <c r="X24" s="1411"/>
      <c r="Y24" s="1411"/>
      <c r="Z24" s="1407"/>
      <c r="AA24" s="1407"/>
      <c r="AB24" s="1407"/>
      <c r="AC24" s="1411"/>
      <c r="AD24" s="429"/>
      <c r="AE24" s="1407"/>
      <c r="AF24" s="3502"/>
    </row>
    <row r="25" spans="1:32" s="423" customFormat="1" ht="15" customHeight="1">
      <c r="A25" s="420" t="s">
        <v>126</v>
      </c>
      <c r="B25" s="432"/>
      <c r="C25" s="432"/>
      <c r="D25" s="432"/>
      <c r="E25" s="432"/>
      <c r="F25" s="432"/>
      <c r="G25" s="432"/>
      <c r="H25" s="432"/>
      <c r="I25" s="432"/>
      <c r="J25" s="432"/>
      <c r="K25" s="433"/>
      <c r="L25" s="433"/>
      <c r="M25" s="433"/>
      <c r="N25" s="433"/>
      <c r="O25" s="1293"/>
      <c r="P25" s="1293"/>
      <c r="Q25" s="1293"/>
      <c r="R25" s="1293"/>
      <c r="S25" s="1293"/>
      <c r="T25" s="1293"/>
      <c r="U25" s="1293"/>
      <c r="V25" s="1293"/>
      <c r="W25" s="2263"/>
      <c r="X25" s="1293"/>
      <c r="Y25" s="1293"/>
      <c r="Z25" s="2263"/>
      <c r="AA25" s="2263"/>
      <c r="AB25" s="2263"/>
      <c r="AC25" s="1293"/>
      <c r="AD25" s="3704"/>
      <c r="AE25" s="2263"/>
      <c r="AF25" s="3708"/>
    </row>
    <row r="26" spans="1:32" s="425" customFormat="1" ht="18" customHeight="1">
      <c r="A26" s="424" t="s">
        <v>127</v>
      </c>
      <c r="B26" s="434">
        <v>30.023852020860321</v>
      </c>
      <c r="C26" s="434">
        <v>29.800686129851044</v>
      </c>
      <c r="D26" s="434">
        <v>29.895961131484324</v>
      </c>
      <c r="E26" s="434">
        <v>29.267825469529011</v>
      </c>
      <c r="F26" s="434">
        <v>28.980894166891254</v>
      </c>
      <c r="G26" s="434">
        <v>27.748849572316963</v>
      </c>
      <c r="H26" s="434">
        <v>27.469092395006793</v>
      </c>
      <c r="I26" s="434">
        <v>27.049442676590711</v>
      </c>
      <c r="J26" s="434">
        <v>26.975608518229734</v>
      </c>
      <c r="K26" s="435">
        <v>27.845380634613157</v>
      </c>
      <c r="L26" s="435">
        <v>28.459790694900867</v>
      </c>
      <c r="M26" s="435">
        <v>28.559274866897088</v>
      </c>
      <c r="N26" s="435">
        <v>28.80174889931353</v>
      </c>
      <c r="O26" s="434">
        <v>28.868400070841513</v>
      </c>
      <c r="P26" s="434">
        <v>29.298266887752057</v>
      </c>
      <c r="Q26" s="434">
        <v>29.650376338174468</v>
      </c>
      <c r="R26" s="434">
        <v>30.141472555313388</v>
      </c>
      <c r="S26" s="434">
        <v>30.769919962192457</v>
      </c>
      <c r="T26" s="434">
        <v>29.277557390965061</v>
      </c>
      <c r="U26" s="434">
        <v>28.924007188758548</v>
      </c>
      <c r="V26" s="434">
        <v>27.242700602211965</v>
      </c>
      <c r="W26" s="435">
        <v>27.13867857627125</v>
      </c>
      <c r="X26" s="434">
        <v>26.417183595103104</v>
      </c>
      <c r="Y26" s="434">
        <v>26.560876748991635</v>
      </c>
      <c r="Z26" s="435">
        <v>26.4887435395358</v>
      </c>
      <c r="AA26" s="435">
        <v>25.653914877881199</v>
      </c>
      <c r="AB26" s="435">
        <v>25.614960617080612</v>
      </c>
      <c r="AC26" s="434">
        <v>24.723023532517583</v>
      </c>
      <c r="AD26" s="3705">
        <v>24.800057765067706</v>
      </c>
      <c r="AE26" s="435">
        <v>22.696672790014667</v>
      </c>
      <c r="AF26" s="3709">
        <v>21.971754827449335</v>
      </c>
    </row>
    <row r="27" spans="1:32" ht="18" customHeight="1">
      <c r="A27" s="234" t="s">
        <v>277</v>
      </c>
      <c r="B27" s="436">
        <v>6.4262518218430085</v>
      </c>
      <c r="C27" s="436">
        <v>6.0932645693077605</v>
      </c>
      <c r="D27" s="436">
        <v>6.3653046596183529</v>
      </c>
      <c r="E27" s="436">
        <v>6.2002569008918851</v>
      </c>
      <c r="F27" s="436">
        <v>6.7971101529483198</v>
      </c>
      <c r="G27" s="436">
        <v>6.7679356786065759</v>
      </c>
      <c r="H27" s="436">
        <v>6.4955992168053225</v>
      </c>
      <c r="I27" s="436">
        <v>7.0025398884975987</v>
      </c>
      <c r="J27" s="436">
        <v>7.271092824732218</v>
      </c>
      <c r="K27" s="436">
        <v>7.2248480567680149</v>
      </c>
      <c r="L27" s="436">
        <v>7.4147814091951991</v>
      </c>
      <c r="M27" s="436">
        <v>7.0247854685542119</v>
      </c>
      <c r="N27" s="436">
        <v>7.2475352386022109</v>
      </c>
      <c r="O27" s="436">
        <v>7.0207580449580886</v>
      </c>
      <c r="P27" s="436">
        <v>7.077829248588567</v>
      </c>
      <c r="Q27" s="436">
        <v>7.6543977039675024</v>
      </c>
      <c r="R27" s="436">
        <v>7.1967821158930061</v>
      </c>
      <c r="S27" s="436">
        <v>7.2723555089572454</v>
      </c>
      <c r="T27" s="436">
        <v>7.029732254385074</v>
      </c>
      <c r="U27" s="436">
        <v>7.0365604553999406</v>
      </c>
      <c r="V27" s="436">
        <v>7.2732560981743015</v>
      </c>
      <c r="W27" s="2264">
        <v>7.5539077948828668</v>
      </c>
      <c r="X27" s="436">
        <v>7.2594243290986027</v>
      </c>
      <c r="Y27" s="436">
        <v>7.032033250547495</v>
      </c>
      <c r="Z27" s="2264">
        <v>7.5091730871384668</v>
      </c>
      <c r="AA27" s="2264">
        <v>7.2489547194920165</v>
      </c>
      <c r="AB27" s="2264">
        <v>7.1443047094944498</v>
      </c>
      <c r="AC27" s="436">
        <v>7.3149798971972908</v>
      </c>
      <c r="AD27" s="3706">
        <v>7.2280445138342921</v>
      </c>
      <c r="AE27" s="2264">
        <v>7.2238507242195773</v>
      </c>
      <c r="AF27" s="3710">
        <v>7.9344721455032854</v>
      </c>
    </row>
    <row r="28" spans="1:32" ht="18" customHeight="1">
      <c r="A28" s="437" t="s">
        <v>781</v>
      </c>
      <c r="B28" s="44">
        <v>63.549896157296672</v>
      </c>
      <c r="C28" s="44">
        <v>64.106049300841207</v>
      </c>
      <c r="D28" s="44">
        <v>63.73873420889732</v>
      </c>
      <c r="E28" s="44">
        <v>64.531917629579098</v>
      </c>
      <c r="F28" s="44">
        <v>64.221995680160418</v>
      </c>
      <c r="G28" s="44">
        <v>65.483214749076467</v>
      </c>
      <c r="H28" s="44">
        <v>66.0353083881879</v>
      </c>
      <c r="I28" s="44">
        <v>65.948017434911705</v>
      </c>
      <c r="J28" s="44">
        <v>65.753298657038044</v>
      </c>
      <c r="K28" s="51">
        <v>64.929771308618839</v>
      </c>
      <c r="L28" s="51">
        <v>64.125427895903925</v>
      </c>
      <c r="M28" s="51">
        <v>64.415939664548688</v>
      </c>
      <c r="N28" s="51">
        <v>63.950715862084259</v>
      </c>
      <c r="O28" s="44">
        <v>64.110841884200397</v>
      </c>
      <c r="P28" s="44">
        <v>63.623903863659379</v>
      </c>
      <c r="Q28" s="44">
        <v>62.695225957858035</v>
      </c>
      <c r="R28" s="44">
        <v>62.661745328793614</v>
      </c>
      <c r="S28" s="44">
        <v>61.957724528850306</v>
      </c>
      <c r="T28" s="44">
        <v>63.692710354649861</v>
      </c>
      <c r="U28" s="44">
        <v>64.039432355841512</v>
      </c>
      <c r="V28" s="44">
        <v>65.484043299613731</v>
      </c>
      <c r="W28" s="51">
        <v>65.307413628845893</v>
      </c>
      <c r="X28" s="44">
        <v>66.323392075798282</v>
      </c>
      <c r="Y28" s="44">
        <v>66.407090000460883</v>
      </c>
      <c r="Z28" s="51">
        <v>66.002083373325732</v>
      </c>
      <c r="AA28" s="51">
        <v>67.097130402626789</v>
      </c>
      <c r="AB28" s="51">
        <v>67.240734673424939</v>
      </c>
      <c r="AC28" s="44">
        <v>67.961996570285123</v>
      </c>
      <c r="AD28" s="3707">
        <v>67.971897721098003</v>
      </c>
      <c r="AE28" s="51">
        <v>70.079476485765753</v>
      </c>
      <c r="AF28" s="3711">
        <v>70.093773027047376</v>
      </c>
    </row>
    <row r="29" spans="1:32" ht="10.15" customHeight="1">
      <c r="A29" s="429"/>
      <c r="B29" s="430"/>
      <c r="C29" s="430"/>
      <c r="D29" s="430"/>
      <c r="E29" s="431"/>
      <c r="F29" s="431"/>
      <c r="G29" s="431"/>
      <c r="H29" s="431"/>
      <c r="I29" s="431"/>
      <c r="J29" s="431"/>
      <c r="K29" s="431"/>
      <c r="L29" s="431"/>
      <c r="M29" s="431"/>
      <c r="N29" s="431"/>
      <c r="O29" s="429"/>
      <c r="P29" s="438"/>
      <c r="Q29" s="881"/>
      <c r="R29" s="881"/>
      <c r="S29" s="881"/>
      <c r="T29" s="881"/>
      <c r="U29" s="881"/>
    </row>
    <row r="30" spans="1:32" ht="26.25" customHeight="1">
      <c r="A30" s="2775" t="s">
        <v>147</v>
      </c>
      <c r="B30" s="411"/>
      <c r="C30" s="411"/>
      <c r="D30" s="411"/>
      <c r="E30" s="411"/>
      <c r="F30" s="411"/>
      <c r="G30" s="411"/>
      <c r="H30" s="411"/>
      <c r="I30" s="411"/>
      <c r="J30" s="411"/>
      <c r="K30" s="411"/>
      <c r="L30" s="411"/>
      <c r="M30" s="411"/>
      <c r="N30" s="411"/>
      <c r="O30" s="411"/>
      <c r="Q30" s="455"/>
      <c r="R30" s="455"/>
      <c r="S30" s="455"/>
      <c r="T30" s="455"/>
      <c r="U30" s="455"/>
    </row>
    <row r="31" spans="1:32" ht="18" customHeight="1">
      <c r="A31" s="418"/>
      <c r="B31" s="168">
        <v>1990</v>
      </c>
      <c r="C31" s="383">
        <v>1991</v>
      </c>
      <c r="D31" s="383">
        <v>1992</v>
      </c>
      <c r="E31" s="168">
        <v>1993</v>
      </c>
      <c r="F31" s="168">
        <v>1994</v>
      </c>
      <c r="G31" s="168">
        <v>1995</v>
      </c>
      <c r="H31" s="168">
        <v>1996</v>
      </c>
      <c r="I31" s="168">
        <v>1997</v>
      </c>
      <c r="J31" s="168">
        <v>1998</v>
      </c>
      <c r="K31" s="171">
        <v>1999</v>
      </c>
      <c r="L31" s="168">
        <v>2000</v>
      </c>
      <c r="M31" s="168">
        <v>2001</v>
      </c>
      <c r="N31" s="168">
        <v>2002</v>
      </c>
      <c r="O31" s="168">
        <v>2003</v>
      </c>
      <c r="P31" s="168">
        <v>2004</v>
      </c>
      <c r="Q31" s="168">
        <v>2005</v>
      </c>
      <c r="R31" s="168">
        <v>2006</v>
      </c>
      <c r="S31" s="168">
        <v>2007</v>
      </c>
      <c r="T31" s="456">
        <v>2008</v>
      </c>
      <c r="U31" s="1622">
        <v>2009</v>
      </c>
      <c r="V31" s="1622">
        <v>2010</v>
      </c>
      <c r="W31" s="1622">
        <v>2011</v>
      </c>
      <c r="X31" s="1622">
        <v>2012</v>
      </c>
      <c r="Y31" s="1622">
        <v>2013</v>
      </c>
      <c r="Z31" s="1622">
        <v>2014</v>
      </c>
      <c r="AA31" s="1622">
        <v>2015</v>
      </c>
      <c r="AB31" s="1622">
        <v>2016</v>
      </c>
      <c r="AC31" s="1622">
        <v>2017</v>
      </c>
      <c r="AD31" s="1622">
        <v>2018</v>
      </c>
      <c r="AE31" s="1622">
        <v>2019</v>
      </c>
      <c r="AF31" s="1622">
        <v>2020</v>
      </c>
    </row>
    <row r="32" spans="1:32" ht="18" customHeight="1">
      <c r="A32" s="234" t="s">
        <v>139</v>
      </c>
      <c r="B32" s="40">
        <v>31.428512006952506</v>
      </c>
      <c r="C32" s="40">
        <v>28.761357743274512</v>
      </c>
      <c r="D32" s="40">
        <v>28.046738044316665</v>
      </c>
      <c r="E32" s="40">
        <v>26.336368711544491</v>
      </c>
      <c r="F32" s="40">
        <v>27.040257737334041</v>
      </c>
      <c r="G32" s="40">
        <v>26.538862030055789</v>
      </c>
      <c r="H32" s="40">
        <v>25.028335883795155</v>
      </c>
      <c r="I32" s="40">
        <v>25.591801414443946</v>
      </c>
      <c r="J32" s="40">
        <v>25.342387611102104</v>
      </c>
      <c r="K32" s="41">
        <v>25.633288175971991</v>
      </c>
      <c r="L32" s="41">
        <v>26.22086813269231</v>
      </c>
      <c r="M32" s="41">
        <v>25.016427116861944</v>
      </c>
      <c r="N32" s="41">
        <v>25.1682888233764</v>
      </c>
      <c r="O32" s="40">
        <v>27.18581378965078</v>
      </c>
      <c r="P32" s="1412">
        <v>27.803914725905734</v>
      </c>
      <c r="Q32" s="40">
        <v>27.538916009942731</v>
      </c>
      <c r="R32" s="40">
        <v>27.163072584822384</v>
      </c>
      <c r="S32" s="40">
        <v>29.882165252032625</v>
      </c>
      <c r="T32" s="40">
        <v>28.243497912140519</v>
      </c>
      <c r="U32" s="1412">
        <v>26.439190655217594</v>
      </c>
      <c r="V32" s="1412">
        <v>27.844456097754321</v>
      </c>
      <c r="W32" s="2265">
        <v>29.657309703951146</v>
      </c>
      <c r="X32" s="1412">
        <v>29.008128568056787</v>
      </c>
      <c r="Y32" s="1412">
        <v>27.789557082525334</v>
      </c>
      <c r="Z32" s="2265">
        <v>29.261385648276622</v>
      </c>
      <c r="AA32" s="2265">
        <v>28.634154685261809</v>
      </c>
      <c r="AB32" s="2265">
        <v>28.764257222204098</v>
      </c>
      <c r="AC32" s="1412">
        <v>29.007896637547447</v>
      </c>
      <c r="AD32" s="3696">
        <v>29.143532107979119</v>
      </c>
      <c r="AE32" s="2265">
        <v>27.991210869155307</v>
      </c>
      <c r="AF32" s="3700">
        <v>28.342973653160822</v>
      </c>
    </row>
    <row r="33" spans="1:32" ht="18" customHeight="1">
      <c r="A33" s="234" t="s">
        <v>148</v>
      </c>
      <c r="B33" s="40">
        <v>25.113473423771424</v>
      </c>
      <c r="C33" s="40">
        <v>25.925513469454174</v>
      </c>
      <c r="D33" s="40">
        <v>27.63458908912418</v>
      </c>
      <c r="E33" s="40">
        <v>28.113811250627442</v>
      </c>
      <c r="F33" s="40">
        <v>28.026059132496531</v>
      </c>
      <c r="G33" s="40">
        <v>28.038937602369909</v>
      </c>
      <c r="H33" s="40">
        <v>27.098437502742225</v>
      </c>
      <c r="I33" s="40">
        <v>27.716036842706373</v>
      </c>
      <c r="J33" s="40">
        <v>28.453463336318222</v>
      </c>
      <c r="K33" s="41">
        <v>29.897825511224589</v>
      </c>
      <c r="L33" s="41">
        <v>29.793809718904569</v>
      </c>
      <c r="M33" s="41">
        <v>28.529540094515259</v>
      </c>
      <c r="N33" s="41">
        <v>28.95620176883725</v>
      </c>
      <c r="O33" s="40">
        <v>27.782998609831679</v>
      </c>
      <c r="P33" s="40">
        <v>28.181830261682041</v>
      </c>
      <c r="Q33" s="40">
        <v>28.334087018125263</v>
      </c>
      <c r="R33" s="40">
        <v>28.120096615645966</v>
      </c>
      <c r="S33" s="40">
        <v>29.56813971229348</v>
      </c>
      <c r="T33" s="40">
        <v>28.071132263062971</v>
      </c>
      <c r="U33" s="40">
        <v>29.324730121356946</v>
      </c>
      <c r="V33" s="40">
        <v>27.490653303122567</v>
      </c>
      <c r="W33" s="41">
        <v>28.912604944371203</v>
      </c>
      <c r="X33" s="40">
        <v>28.688749117709225</v>
      </c>
      <c r="Y33" s="40">
        <v>28.452964184776057</v>
      </c>
      <c r="Z33" s="41">
        <v>30.06783002992826</v>
      </c>
      <c r="AA33" s="41">
        <v>29.453352594387066</v>
      </c>
      <c r="AB33" s="41">
        <v>29.650711835886618</v>
      </c>
      <c r="AC33" s="40">
        <v>30.08819765292268</v>
      </c>
      <c r="AD33" s="3697">
        <v>30.303217403650066</v>
      </c>
      <c r="AE33" s="41">
        <v>30.333010302945738</v>
      </c>
      <c r="AF33" s="3701">
        <v>27.485126013335957</v>
      </c>
    </row>
    <row r="34" spans="1:32" ht="18" customHeight="1">
      <c r="A34" s="234" t="s">
        <v>149</v>
      </c>
      <c r="B34" s="40">
        <v>24.993544308635038</v>
      </c>
      <c r="C34" s="40">
        <v>26.862918675894189</v>
      </c>
      <c r="D34" s="40">
        <v>26.689737308042915</v>
      </c>
      <c r="E34" s="40">
        <v>28.352291586910603</v>
      </c>
      <c r="F34" s="40">
        <v>28.084159801537865</v>
      </c>
      <c r="G34" s="40">
        <v>28.480174791414512</v>
      </c>
      <c r="H34" s="40">
        <v>29.839577448198167</v>
      </c>
      <c r="I34" s="40">
        <v>29.932155647356193</v>
      </c>
      <c r="J34" s="40">
        <v>29.413693432043061</v>
      </c>
      <c r="K34" s="41">
        <v>28.090731780434794</v>
      </c>
      <c r="L34" s="41">
        <v>27.984230155007161</v>
      </c>
      <c r="M34" s="41">
        <v>29.842052819592272</v>
      </c>
      <c r="N34" s="41">
        <v>29.1412251799185</v>
      </c>
      <c r="O34" s="40">
        <v>29.37597768609232</v>
      </c>
      <c r="P34" s="40">
        <v>28.374293377699637</v>
      </c>
      <c r="Q34" s="40">
        <v>28.384410223425125</v>
      </c>
      <c r="R34" s="40">
        <v>28.20481598706635</v>
      </c>
      <c r="S34" s="40">
        <v>25.677022258171007</v>
      </c>
      <c r="T34" s="40">
        <v>27.930942198287099</v>
      </c>
      <c r="U34" s="40">
        <v>28.594262987380873</v>
      </c>
      <c r="V34" s="40">
        <v>28.740585363275706</v>
      </c>
      <c r="W34" s="41">
        <v>26.273474413637896</v>
      </c>
      <c r="X34" s="40">
        <v>27.218094431322598</v>
      </c>
      <c r="Y34" s="40">
        <v>27.847278762703425</v>
      </c>
      <c r="Z34" s="41">
        <v>25.15336019833536</v>
      </c>
      <c r="AA34" s="41">
        <v>25.86685418247998</v>
      </c>
      <c r="AB34" s="41">
        <v>26.195763467469327</v>
      </c>
      <c r="AC34" s="40">
        <v>25.48618170035256</v>
      </c>
      <c r="AD34" s="3697">
        <v>25.996018179619838</v>
      </c>
      <c r="AE34" s="41">
        <v>27.022342588436253</v>
      </c>
      <c r="AF34" s="3701">
        <v>28.911551816623643</v>
      </c>
    </row>
    <row r="35" spans="1:32" ht="12.2" customHeight="1">
      <c r="A35" s="419" t="s">
        <v>150</v>
      </c>
      <c r="B35" s="42"/>
      <c r="C35" s="42"/>
      <c r="D35" s="42"/>
      <c r="E35" s="42"/>
      <c r="F35" s="42"/>
      <c r="G35" s="43"/>
      <c r="H35" s="43"/>
      <c r="I35" s="43"/>
      <c r="J35" s="42"/>
      <c r="K35" s="43"/>
      <c r="L35" s="43"/>
      <c r="M35" s="43"/>
      <c r="N35" s="43"/>
      <c r="O35" s="42"/>
      <c r="P35" s="42"/>
      <c r="Q35" s="42"/>
      <c r="R35" s="42"/>
      <c r="S35" s="42"/>
      <c r="T35" s="42"/>
      <c r="U35" s="42"/>
      <c r="V35" s="42"/>
      <c r="W35" s="43"/>
      <c r="X35" s="42"/>
      <c r="Y35" s="42"/>
      <c r="Z35" s="43"/>
      <c r="AA35" s="43"/>
      <c r="AB35" s="43"/>
      <c r="AC35" s="42"/>
      <c r="AD35" s="3698"/>
      <c r="AE35" s="43"/>
      <c r="AF35" s="3702"/>
    </row>
    <row r="36" spans="1:32" s="425" customFormat="1" ht="12.2" customHeight="1">
      <c r="A36" s="427" t="s">
        <v>151</v>
      </c>
      <c r="B36" s="439">
        <v>18.464438589219764</v>
      </c>
      <c r="C36" s="439">
        <v>18.450210111377132</v>
      </c>
      <c r="D36" s="439">
        <v>17.628935558516233</v>
      </c>
      <c r="E36" s="439">
        <v>17.197528450917464</v>
      </c>
      <c r="F36" s="439">
        <v>16.849523328631566</v>
      </c>
      <c r="G36" s="439">
        <v>16.942025576159782</v>
      </c>
      <c r="H36" s="439">
        <v>18.033649165264453</v>
      </c>
      <c r="I36" s="439">
        <v>16.760006095493473</v>
      </c>
      <c r="J36" s="439">
        <v>16.790455620536605</v>
      </c>
      <c r="K36" s="440">
        <v>16.378154532368622</v>
      </c>
      <c r="L36" s="440">
        <v>16.001091993395971</v>
      </c>
      <c r="M36" s="440">
        <v>16.611979969030511</v>
      </c>
      <c r="N36" s="440">
        <v>16.73428422786786</v>
      </c>
      <c r="O36" s="439">
        <v>15.655209914425216</v>
      </c>
      <c r="P36" s="439">
        <v>15.639961634712613</v>
      </c>
      <c r="Q36" s="439">
        <v>15.742586748506877</v>
      </c>
      <c r="R36" s="439">
        <v>16.512014812465296</v>
      </c>
      <c r="S36" s="439">
        <v>14.87267277750288</v>
      </c>
      <c r="T36" s="439">
        <v>15.754427626509411</v>
      </c>
      <c r="U36" s="439">
        <v>15.641816236044598</v>
      </c>
      <c r="V36" s="439">
        <v>15.924305235847406</v>
      </c>
      <c r="W36" s="440">
        <v>15.156610938039753</v>
      </c>
      <c r="X36" s="439">
        <v>15.085027882911394</v>
      </c>
      <c r="Y36" s="439">
        <v>15.910199969995185</v>
      </c>
      <c r="Z36" s="440">
        <v>15.517424123459758</v>
      </c>
      <c r="AA36" s="440">
        <v>16.045638537871145</v>
      </c>
      <c r="AB36" s="440">
        <v>15.389267474439965</v>
      </c>
      <c r="AC36" s="439">
        <v>15.417724009177306</v>
      </c>
      <c r="AD36" s="3699">
        <v>14.557232308750985</v>
      </c>
      <c r="AE36" s="440">
        <v>14.653436239462691</v>
      </c>
      <c r="AF36" s="3703">
        <v>15.260348516879573</v>
      </c>
    </row>
    <row r="37" spans="1:32" s="395" customFormat="1" ht="8.1" customHeight="1">
      <c r="A37" s="66"/>
    </row>
    <row r="38" spans="1:32" s="395" customFormat="1" ht="12.2" customHeight="1">
      <c r="A38" s="66" t="s">
        <v>129</v>
      </c>
      <c r="B38" s="441"/>
    </row>
    <row r="39" spans="1:32" s="395" customFormat="1" ht="12.2" customHeight="1">
      <c r="A39" s="124" t="s">
        <v>1710</v>
      </c>
    </row>
    <row r="40" spans="1:32" ht="12.2" customHeight="1">
      <c r="A40" s="438"/>
    </row>
    <row r="41" spans="1:32" ht="10.5" customHeight="1">
      <c r="A41" s="395"/>
    </row>
  </sheetData>
  <mergeCells count="3">
    <mergeCell ref="AD2:AF2"/>
    <mergeCell ref="AD3:AF3"/>
    <mergeCell ref="AD4:AF4"/>
  </mergeCells>
  <phoneticPr fontId="21" type="noConversion"/>
  <pageMargins left="0.24" right="0.17" top="0.984251969" bottom="0.984251969" header="0.4921259845" footer="0.4921259845"/>
  <pageSetup paperSize="9" scale="50"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7">
    <tabColor indexed="42"/>
    <pageSetUpPr fitToPage="1"/>
  </sheetPr>
  <dimension ref="A1:AJ142"/>
  <sheetViews>
    <sheetView workbookViewId="0">
      <pane xSplit="1" ySplit="5" topLeftCell="B6" activePane="bottomRight" state="frozen"/>
      <selection pane="topRight" activeCell="B1" sqref="B1"/>
      <selection pane="bottomLeft" activeCell="A6" sqref="A6"/>
      <selection pane="bottomRight"/>
    </sheetView>
  </sheetViews>
  <sheetFormatPr baseColWidth="10" defaultColWidth="9" defaultRowHeight="15.75"/>
  <cols>
    <col min="1" max="1" width="25.5" style="61" customWidth="1"/>
    <col min="2" max="15" width="7.75" style="61" customWidth="1"/>
    <col min="16" max="16" width="8.375" style="61" customWidth="1"/>
    <col min="17" max="16384" width="9" style="61"/>
  </cols>
  <sheetData>
    <row r="1" spans="1:36" ht="13.15" customHeight="1">
      <c r="A1" s="376"/>
      <c r="B1" s="1148"/>
      <c r="C1" s="1132"/>
      <c r="D1" s="1132"/>
      <c r="E1" s="1132"/>
      <c r="F1" s="1132"/>
      <c r="G1" s="1132"/>
      <c r="H1" s="1132"/>
      <c r="I1" s="1132"/>
      <c r="J1" s="1132"/>
      <c r="K1" s="1132"/>
      <c r="L1" s="1132"/>
      <c r="M1" s="1132"/>
      <c r="N1" s="1132"/>
      <c r="O1" s="1132"/>
      <c r="P1" s="1132"/>
      <c r="Q1" s="1132"/>
      <c r="R1" s="1132"/>
      <c r="S1" s="1132"/>
      <c r="T1" s="1132"/>
      <c r="U1" s="1132"/>
      <c r="V1" s="1132"/>
      <c r="W1" s="1132"/>
      <c r="X1" s="1132"/>
      <c r="Y1" s="1132"/>
      <c r="Z1" s="1132"/>
      <c r="AA1" s="1132"/>
      <c r="AB1" s="1132"/>
      <c r="AC1" s="1132"/>
      <c r="AD1" s="1854"/>
      <c r="AE1" s="404"/>
      <c r="AF1" s="405"/>
      <c r="AG1" s="406"/>
      <c r="AH1" s="406"/>
      <c r="AI1" s="406"/>
    </row>
    <row r="2" spans="1:36" ht="18" customHeight="1">
      <c r="A2" s="232"/>
      <c r="B2" s="1135" t="s">
        <v>1027</v>
      </c>
      <c r="C2" s="1149"/>
      <c r="D2" s="1149"/>
      <c r="E2" s="1149"/>
      <c r="F2" s="1149"/>
      <c r="G2" s="1149"/>
      <c r="H2" s="1149"/>
      <c r="I2" s="1149"/>
      <c r="J2" s="1149"/>
      <c r="K2" s="1149"/>
      <c r="L2" s="1149"/>
      <c r="M2" s="1151"/>
      <c r="N2" s="1151"/>
      <c r="O2" s="1151"/>
      <c r="P2" s="1151"/>
      <c r="Q2" s="1151"/>
      <c r="R2" s="1151"/>
      <c r="S2" s="1151"/>
      <c r="T2" s="1151"/>
      <c r="U2" s="1151"/>
      <c r="V2" s="1151"/>
      <c r="W2" s="1151"/>
      <c r="X2" s="1151"/>
      <c r="Y2" s="1151"/>
      <c r="Z2" s="1151"/>
      <c r="AA2" s="1151"/>
      <c r="AB2" s="1151"/>
      <c r="AC2" s="1151"/>
      <c r="AD2" s="4198" t="s">
        <v>112</v>
      </c>
      <c r="AE2" s="4199"/>
      <c r="AF2" s="4200"/>
      <c r="AG2" s="3888"/>
      <c r="AH2" s="3619"/>
      <c r="AI2" s="3282"/>
    </row>
    <row r="3" spans="1:36" ht="17.45" customHeight="1">
      <c r="A3" s="232"/>
      <c r="B3" s="1150"/>
      <c r="C3" s="1149"/>
      <c r="D3" s="1149"/>
      <c r="E3" s="1149"/>
      <c r="F3" s="1149"/>
      <c r="G3" s="1149"/>
      <c r="H3" s="1149"/>
      <c r="I3" s="1149"/>
      <c r="J3" s="1149"/>
      <c r="K3" s="1149"/>
      <c r="L3" s="1149"/>
      <c r="M3" s="1151"/>
      <c r="N3" s="1151"/>
      <c r="O3" s="1151"/>
      <c r="P3" s="1151"/>
      <c r="Q3" s="1151"/>
      <c r="R3" s="1151"/>
      <c r="S3" s="1151"/>
      <c r="T3" s="1151"/>
      <c r="U3" s="1151"/>
      <c r="V3" s="1151"/>
      <c r="W3" s="1151"/>
      <c r="X3" s="1151"/>
      <c r="Y3" s="1151"/>
      <c r="Z3" s="1151"/>
      <c r="AA3" s="1151"/>
      <c r="AB3" s="1151"/>
      <c r="AC3" s="1151"/>
      <c r="AD3" s="4198" t="s">
        <v>251</v>
      </c>
      <c r="AE3" s="4199"/>
      <c r="AF3" s="4200"/>
      <c r="AG3" s="3888"/>
      <c r="AH3" s="3619"/>
      <c r="AI3" s="3282"/>
    </row>
    <row r="4" spans="1:36" ht="17.45" customHeight="1">
      <c r="A4" s="214"/>
      <c r="B4" s="1140" t="s">
        <v>104</v>
      </c>
      <c r="C4" s="1151"/>
      <c r="D4" s="1151"/>
      <c r="E4" s="1151"/>
      <c r="F4" s="1151"/>
      <c r="G4" s="1151"/>
      <c r="H4" s="1151"/>
      <c r="I4" s="1151"/>
      <c r="J4" s="1151"/>
      <c r="K4" s="1151"/>
      <c r="L4" s="1151"/>
      <c r="M4" s="1151"/>
      <c r="N4" s="1151"/>
      <c r="O4" s="1151"/>
      <c r="P4" s="1151"/>
      <c r="Q4" s="1151"/>
      <c r="R4" s="1151"/>
      <c r="S4" s="1151"/>
      <c r="T4" s="1151"/>
      <c r="U4" s="1151"/>
      <c r="V4" s="1151"/>
      <c r="W4" s="1151"/>
      <c r="X4" s="1151"/>
      <c r="Y4" s="1151"/>
      <c r="Z4" s="1151"/>
      <c r="AA4" s="1151"/>
      <c r="AB4" s="1151"/>
      <c r="AC4" s="1151"/>
      <c r="AD4" s="4201" t="s">
        <v>1661</v>
      </c>
      <c r="AE4" s="4202"/>
      <c r="AF4" s="4203"/>
      <c r="AG4" s="3889"/>
      <c r="AH4" s="3620"/>
      <c r="AI4" s="3283"/>
    </row>
    <row r="5" spans="1:36" ht="13.15" customHeight="1">
      <c r="A5" s="408"/>
      <c r="B5" s="1141"/>
      <c r="C5" s="1141"/>
      <c r="D5" s="1141"/>
      <c r="E5" s="1141"/>
      <c r="F5" s="1141"/>
      <c r="G5" s="1141"/>
      <c r="H5" s="1142"/>
      <c r="I5" s="1142"/>
      <c r="J5" s="1142"/>
      <c r="K5" s="1142"/>
      <c r="L5" s="1142"/>
      <c r="M5" s="1141"/>
      <c r="N5" s="1141"/>
      <c r="O5" s="1141"/>
      <c r="P5" s="1141"/>
      <c r="Q5" s="1141"/>
      <c r="R5" s="1141"/>
      <c r="S5" s="1141"/>
      <c r="T5" s="1141"/>
      <c r="U5" s="1141"/>
      <c r="V5" s="1141"/>
      <c r="W5" s="1141"/>
      <c r="X5" s="1141"/>
      <c r="Y5" s="1141"/>
      <c r="Z5" s="1141"/>
      <c r="AA5" s="1141"/>
      <c r="AB5" s="1141"/>
      <c r="AC5" s="1141"/>
      <c r="AD5" s="1855"/>
      <c r="AE5" s="1853"/>
      <c r="AF5" s="443"/>
      <c r="AG5" s="2998"/>
      <c r="AH5" s="2998"/>
      <c r="AI5" s="2998"/>
    </row>
    <row r="6" spans="1:36" ht="10.15" customHeight="1"/>
    <row r="7" spans="1:36" ht="15" customHeight="1">
      <c r="A7" s="1374" t="s">
        <v>1028</v>
      </c>
      <c r="B7" s="444"/>
      <c r="C7" s="444"/>
      <c r="D7" s="444"/>
      <c r="E7" s="444"/>
      <c r="F7" s="444"/>
      <c r="G7" s="444"/>
      <c r="H7" s="444"/>
      <c r="I7" s="444"/>
      <c r="J7" s="444"/>
      <c r="K7" s="444"/>
      <c r="L7" s="444"/>
      <c r="M7" s="444"/>
      <c r="N7" s="444"/>
      <c r="O7" s="445"/>
      <c r="AC7" s="2595"/>
      <c r="AD7" s="2595"/>
      <c r="AE7" s="2595"/>
      <c r="AF7" s="2595"/>
    </row>
    <row r="8" spans="1:36" ht="18" customHeight="1">
      <c r="A8" s="233" t="s">
        <v>114</v>
      </c>
      <c r="B8" s="48">
        <v>1990</v>
      </c>
      <c r="C8" s="412">
        <v>1991</v>
      </c>
      <c r="D8" s="412">
        <v>1992</v>
      </c>
      <c r="E8" s="168">
        <v>1993</v>
      </c>
      <c r="F8" s="48">
        <v>1994</v>
      </c>
      <c r="G8" s="48">
        <v>1995</v>
      </c>
      <c r="H8" s="48">
        <v>1996</v>
      </c>
      <c r="I8" s="48">
        <v>1997</v>
      </c>
      <c r="J8" s="48">
        <v>1998</v>
      </c>
      <c r="K8" s="413">
        <v>1999</v>
      </c>
      <c r="L8" s="168">
        <v>2000</v>
      </c>
      <c r="M8" s="168">
        <v>2001</v>
      </c>
      <c r="N8" s="168">
        <v>2002</v>
      </c>
      <c r="O8" s="168">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6" ht="18" customHeight="1">
      <c r="A9" s="233" t="s">
        <v>116</v>
      </c>
      <c r="B9" s="45">
        <v>571.476</v>
      </c>
      <c r="C9" s="45">
        <v>531.76</v>
      </c>
      <c r="D9" s="45">
        <v>483.35700000000003</v>
      </c>
      <c r="E9" s="45">
        <v>428.09</v>
      </c>
      <c r="F9" s="45">
        <v>446.22800000000001</v>
      </c>
      <c r="G9" s="45">
        <v>454.81400000000002</v>
      </c>
      <c r="H9" s="45">
        <v>447.25</v>
      </c>
      <c r="I9" s="45">
        <v>459.92899999999997</v>
      </c>
      <c r="J9" s="45">
        <v>390.14699999999999</v>
      </c>
      <c r="K9" s="45">
        <v>393.39800000000002</v>
      </c>
      <c r="L9" s="45">
        <v>431.86700000000002</v>
      </c>
      <c r="M9" s="45">
        <v>409.09899999999999</v>
      </c>
      <c r="N9" s="45">
        <v>397.85</v>
      </c>
      <c r="O9" s="45">
        <v>381.75200000000001</v>
      </c>
      <c r="P9" s="45">
        <v>349.64795959999992</v>
      </c>
      <c r="Q9" s="45">
        <v>318.77365399999996</v>
      </c>
      <c r="R9" s="45">
        <v>358.57378500000004</v>
      </c>
      <c r="S9" s="45">
        <v>375.36529400000001</v>
      </c>
      <c r="T9" s="45">
        <v>356.86285300000003</v>
      </c>
      <c r="U9" s="45">
        <v>285.21239100000003</v>
      </c>
      <c r="V9" s="45">
        <v>375.45100000000002</v>
      </c>
      <c r="W9" s="2253">
        <v>387.34</v>
      </c>
      <c r="X9" s="45">
        <v>340.483</v>
      </c>
      <c r="Y9" s="45">
        <v>337.86900000000003</v>
      </c>
      <c r="Z9" s="45">
        <v>348.125</v>
      </c>
      <c r="AA9" s="2994">
        <v>382.39600000000002</v>
      </c>
      <c r="AB9" s="2253">
        <v>377.66399999999999</v>
      </c>
      <c r="AC9" s="2253">
        <v>365.67</v>
      </c>
      <c r="AD9" s="2253">
        <v>360.226</v>
      </c>
      <c r="AE9" s="2253">
        <v>338.84500000000003</v>
      </c>
      <c r="AF9" s="2944">
        <v>304.28426300000001</v>
      </c>
      <c r="AG9" s="1779"/>
    </row>
    <row r="10" spans="1:36" ht="18" customHeight="1">
      <c r="A10" s="169" t="s">
        <v>117</v>
      </c>
      <c r="B10" s="31">
        <v>975.38099999999997</v>
      </c>
      <c r="C10" s="31">
        <v>554.60699999999997</v>
      </c>
      <c r="D10" s="31">
        <v>352.78399999999999</v>
      </c>
      <c r="E10" s="31">
        <v>294.50900000000001</v>
      </c>
      <c r="F10" s="31">
        <v>221.149</v>
      </c>
      <c r="G10" s="31">
        <v>177.75</v>
      </c>
      <c r="H10" s="31">
        <v>165.42400000000001</v>
      </c>
      <c r="I10" s="31">
        <v>130.441</v>
      </c>
      <c r="J10" s="31">
        <v>104.223</v>
      </c>
      <c r="K10" s="31">
        <v>93.727999999999994</v>
      </c>
      <c r="L10" s="31">
        <v>82.378</v>
      </c>
      <c r="M10" s="31">
        <v>76.897000000000006</v>
      </c>
      <c r="N10" s="31">
        <v>70.209000000000003</v>
      </c>
      <c r="O10" s="31">
        <v>75.049000000000007</v>
      </c>
      <c r="P10" s="31">
        <v>81.227013556000017</v>
      </c>
      <c r="Q10" s="31">
        <v>77.637171000000023</v>
      </c>
      <c r="R10" s="31">
        <v>81.162731000000008</v>
      </c>
      <c r="S10" s="31">
        <v>77.835059999999999</v>
      </c>
      <c r="T10" s="31">
        <v>86.81040800000001</v>
      </c>
      <c r="U10" s="31">
        <v>79.426638999999994</v>
      </c>
      <c r="V10" s="31">
        <v>88.825999999999993</v>
      </c>
      <c r="W10" s="34">
        <v>94.331999999999994</v>
      </c>
      <c r="X10" s="31">
        <v>92.338999999999999</v>
      </c>
      <c r="Y10" s="31">
        <v>92.543999999999997</v>
      </c>
      <c r="Z10" s="31">
        <v>85.203999999999994</v>
      </c>
      <c r="AA10" s="2995">
        <v>83.503</v>
      </c>
      <c r="AB10" s="34">
        <v>86.787999999999997</v>
      </c>
      <c r="AC10" s="34">
        <v>88.156000000000006</v>
      </c>
      <c r="AD10" s="34">
        <v>85.754999999999995</v>
      </c>
      <c r="AE10" s="34">
        <v>78.900999999999996</v>
      </c>
      <c r="AF10" s="32">
        <v>77.488233000000008</v>
      </c>
      <c r="AG10" s="1779"/>
    </row>
    <row r="11" spans="1:36" ht="18" customHeight="1">
      <c r="A11" s="169" t="s">
        <v>140</v>
      </c>
      <c r="B11" s="31">
        <v>2533.4630000000002</v>
      </c>
      <c r="C11" s="31">
        <v>2547.7399999999998</v>
      </c>
      <c r="D11" s="31">
        <v>2618.116</v>
      </c>
      <c r="E11" s="31">
        <v>2692.8629999999998</v>
      </c>
      <c r="F11" s="31">
        <v>2659.8629999999998</v>
      </c>
      <c r="G11" s="31">
        <v>2711.2979999999998</v>
      </c>
      <c r="H11" s="31">
        <v>2703.7660000000001</v>
      </c>
      <c r="I11" s="31">
        <v>2724.9639999999999</v>
      </c>
      <c r="J11" s="31">
        <v>2776.7499999999995</v>
      </c>
      <c r="K11" s="31">
        <v>2864.7369999999996</v>
      </c>
      <c r="L11" s="31">
        <v>2819.5319999999997</v>
      </c>
      <c r="M11" s="31">
        <v>2750.1889999999999</v>
      </c>
      <c r="N11" s="31">
        <v>2720.587</v>
      </c>
      <c r="O11" s="31">
        <v>2639.5950000000003</v>
      </c>
      <c r="P11" s="31">
        <v>2640.56</v>
      </c>
      <c r="Q11" s="31">
        <v>2568.7939999999999</v>
      </c>
      <c r="R11" s="31">
        <v>2523.3870000000002</v>
      </c>
      <c r="S11" s="31">
        <v>2485.0030000000002</v>
      </c>
      <c r="T11" s="31">
        <v>2485.2559999999999</v>
      </c>
      <c r="U11" s="31">
        <v>2463.7939999999999</v>
      </c>
      <c r="V11" s="31">
        <v>2470.6600000000003</v>
      </c>
      <c r="W11" s="34">
        <v>2485.4740000000002</v>
      </c>
      <c r="X11" s="31">
        <v>2478.7399999999998</v>
      </c>
      <c r="Y11" s="31">
        <v>2548.7370000000001</v>
      </c>
      <c r="Z11" s="31">
        <v>2548.4319999999998</v>
      </c>
      <c r="AA11" s="2995">
        <v>2577.4760000000001</v>
      </c>
      <c r="AB11" s="34">
        <v>2661.7220000000002</v>
      </c>
      <c r="AC11" s="34">
        <v>2737.42</v>
      </c>
      <c r="AD11" s="34">
        <v>2653.8780000000002</v>
      </c>
      <c r="AE11" s="34">
        <v>2678.6280000000002</v>
      </c>
      <c r="AF11" s="32">
        <v>2223.7401309999996</v>
      </c>
      <c r="AG11" s="1779"/>
    </row>
    <row r="12" spans="1:36" ht="18" customHeight="1">
      <c r="A12" s="169" t="s">
        <v>174</v>
      </c>
      <c r="B12" s="31">
        <v>190.26900000000001</v>
      </c>
      <c r="C12" s="31">
        <v>186.81399999999999</v>
      </c>
      <c r="D12" s="31">
        <v>181.35499999999999</v>
      </c>
      <c r="E12" s="31">
        <v>180.245</v>
      </c>
      <c r="F12" s="31">
        <v>176.911</v>
      </c>
      <c r="G12" s="31">
        <v>157.28700000000001</v>
      </c>
      <c r="H12" s="31">
        <v>150.399</v>
      </c>
      <c r="I12" s="31">
        <v>148.88300000000001</v>
      </c>
      <c r="J12" s="31">
        <v>139.03</v>
      </c>
      <c r="K12" s="31">
        <v>123.58</v>
      </c>
      <c r="L12" s="31">
        <v>96.566000000000003</v>
      </c>
      <c r="M12" s="31">
        <v>102.92700000000001</v>
      </c>
      <c r="N12" s="31">
        <v>101.48</v>
      </c>
      <c r="O12" s="31">
        <v>87.457999999999998</v>
      </c>
      <c r="P12" s="31">
        <v>80.965999999999994</v>
      </c>
      <c r="Q12" s="31">
        <v>67.004000000000005</v>
      </c>
      <c r="R12" s="31">
        <v>69.438000000000002</v>
      </c>
      <c r="S12" s="31">
        <v>65.552999999999997</v>
      </c>
      <c r="T12" s="31">
        <v>53.064</v>
      </c>
      <c r="U12" s="31">
        <v>38.225000000000001</v>
      </c>
      <c r="V12" s="31">
        <v>29.975000000000001</v>
      </c>
      <c r="W12" s="34">
        <v>28.53</v>
      </c>
      <c r="X12" s="31">
        <v>21.158999999999999</v>
      </c>
      <c r="Y12" s="31">
        <v>15.542999999999999</v>
      </c>
      <c r="Z12" s="31">
        <v>14.173999999999999</v>
      </c>
      <c r="AA12" s="2995">
        <v>14.773999999999999</v>
      </c>
      <c r="AB12" s="34">
        <v>12.930999999999999</v>
      </c>
      <c r="AC12" s="34">
        <v>11.337</v>
      </c>
      <c r="AD12" s="34">
        <v>11.167999999999999</v>
      </c>
      <c r="AE12" s="34">
        <v>9.7289999999999992</v>
      </c>
      <c r="AF12" s="32">
        <v>9.5093490000000003</v>
      </c>
      <c r="AG12" s="1779"/>
      <c r="AI12" s="1891"/>
      <c r="AJ12" s="1891"/>
    </row>
    <row r="13" spans="1:36" ht="18" customHeight="1">
      <c r="A13" s="169" t="s">
        <v>175</v>
      </c>
      <c r="B13" s="31">
        <v>1256.1389999999999</v>
      </c>
      <c r="C13" s="31">
        <v>1500.3119999999999</v>
      </c>
      <c r="D13" s="31">
        <v>1484.172</v>
      </c>
      <c r="E13" s="31">
        <v>1535.2670000000001</v>
      </c>
      <c r="F13" s="31">
        <v>1460.741</v>
      </c>
      <c r="G13" s="31">
        <v>1435.951</v>
      </c>
      <c r="H13" s="31">
        <v>1588.5340000000001</v>
      </c>
      <c r="I13" s="31">
        <v>1495.644</v>
      </c>
      <c r="J13" s="31">
        <v>1427.06</v>
      </c>
      <c r="K13" s="31">
        <v>1221.8050000000001</v>
      </c>
      <c r="L13" s="31">
        <v>1149.1030000000001</v>
      </c>
      <c r="M13" s="31">
        <v>1321.261</v>
      </c>
      <c r="N13" s="31">
        <v>1168.896</v>
      </c>
      <c r="O13" s="31">
        <v>1151.1030000000001</v>
      </c>
      <c r="P13" s="31">
        <v>1030.4110000000001</v>
      </c>
      <c r="Q13" s="31">
        <v>1025.193</v>
      </c>
      <c r="R13" s="31">
        <v>1076.5999999999999</v>
      </c>
      <c r="S13" s="31">
        <v>676.52300000000002</v>
      </c>
      <c r="T13" s="31">
        <v>963.96400000000006</v>
      </c>
      <c r="U13" s="31">
        <v>838.16399999999999</v>
      </c>
      <c r="V13" s="31">
        <v>844.245</v>
      </c>
      <c r="W13" s="34">
        <v>701.45799999999997</v>
      </c>
      <c r="X13" s="31">
        <v>749.95600000000002</v>
      </c>
      <c r="Y13" s="31">
        <v>805.86</v>
      </c>
      <c r="Z13" s="31">
        <v>679.30600000000004</v>
      </c>
      <c r="AA13" s="2995">
        <v>660.06899999999996</v>
      </c>
      <c r="AB13" s="34">
        <v>639.61800000000005</v>
      </c>
      <c r="AC13" s="34">
        <v>642.88599999999997</v>
      </c>
      <c r="AD13" s="34">
        <v>541.63499999999999</v>
      </c>
      <c r="AE13" s="34">
        <v>601.83500000000004</v>
      </c>
      <c r="AF13" s="32">
        <v>608.28873099999998</v>
      </c>
      <c r="AG13" s="1779"/>
    </row>
    <row r="14" spans="1:36" ht="18" customHeight="1">
      <c r="A14" s="169" t="s">
        <v>141</v>
      </c>
      <c r="B14" s="31">
        <v>1871.011</v>
      </c>
      <c r="C14" s="31">
        <v>2007.742</v>
      </c>
      <c r="D14" s="31">
        <v>2005.384</v>
      </c>
      <c r="E14" s="31">
        <v>2107.8910000000001</v>
      </c>
      <c r="F14" s="31">
        <v>2123.9470000000001</v>
      </c>
      <c r="G14" s="31">
        <v>2260.4579999999996</v>
      </c>
      <c r="H14" s="31">
        <v>2502.0480000000002</v>
      </c>
      <c r="I14" s="31">
        <v>2401.2930000000001</v>
      </c>
      <c r="J14" s="31">
        <v>2414.7429999999999</v>
      </c>
      <c r="K14" s="31">
        <v>2403.6259999999997</v>
      </c>
      <c r="L14" s="31">
        <v>2410.2779939999996</v>
      </c>
      <c r="M14" s="31">
        <v>2518.4939939999999</v>
      </c>
      <c r="N14" s="31">
        <v>2464.0980000000004</v>
      </c>
      <c r="O14" s="31">
        <v>2406.0382770799997</v>
      </c>
      <c r="P14" s="31">
        <v>2396.6434830000003</v>
      </c>
      <c r="Q14" s="31">
        <v>2278.6617245319021</v>
      </c>
      <c r="R14" s="31">
        <v>2374.1998077935068</v>
      </c>
      <c r="S14" s="31">
        <v>2269.5281857987679</v>
      </c>
      <c r="T14" s="31">
        <v>2358.7245808240573</v>
      </c>
      <c r="U14" s="31">
        <v>2197.2430707401936</v>
      </c>
      <c r="V14" s="31">
        <v>2438.8690000000001</v>
      </c>
      <c r="W14" s="34">
        <v>2231.4810000000002</v>
      </c>
      <c r="X14" s="31">
        <v>2267.0189999999998</v>
      </c>
      <c r="Y14" s="31">
        <v>2370.2860000000001</v>
      </c>
      <c r="Z14" s="31">
        <v>2132.5389999999998</v>
      </c>
      <c r="AA14" s="2995">
        <v>2232.779</v>
      </c>
      <c r="AB14" s="3181">
        <v>2304.8589999999999</v>
      </c>
      <c r="AC14" s="34">
        <v>2326.924</v>
      </c>
      <c r="AD14" s="34">
        <v>2293.9940000000001</v>
      </c>
      <c r="AE14" s="34">
        <v>2290.337</v>
      </c>
      <c r="AF14" s="32">
        <v>2200.0676089999997</v>
      </c>
      <c r="AG14" s="1779"/>
    </row>
    <row r="15" spans="1:36" ht="18" customHeight="1">
      <c r="A15" s="169" t="s">
        <v>120</v>
      </c>
      <c r="B15" s="31">
        <v>1638.2840000000001</v>
      </c>
      <c r="C15" s="31">
        <v>1614.7180000000001</v>
      </c>
      <c r="D15" s="31">
        <v>1602.307</v>
      </c>
      <c r="E15" s="31">
        <v>1586.8150000000001</v>
      </c>
      <c r="F15" s="31">
        <v>1604.5740000000001</v>
      </c>
      <c r="G15" s="31">
        <v>1648.498</v>
      </c>
      <c r="H15" s="31">
        <v>1674.1579999999999</v>
      </c>
      <c r="I15" s="31">
        <v>1689.865</v>
      </c>
      <c r="J15" s="31">
        <v>1708.9380000000001</v>
      </c>
      <c r="K15" s="31">
        <v>1717.663</v>
      </c>
      <c r="L15" s="31">
        <v>1779.6110000000001</v>
      </c>
      <c r="M15" s="31">
        <v>1777.5</v>
      </c>
      <c r="N15" s="31">
        <v>1801.0050000000001</v>
      </c>
      <c r="O15" s="31">
        <v>1837.386</v>
      </c>
      <c r="P15" s="31">
        <v>1860.2496000000001</v>
      </c>
      <c r="Q15" s="31">
        <v>1863.5796</v>
      </c>
      <c r="R15" s="31">
        <v>1885.0139999999999</v>
      </c>
      <c r="S15" s="31">
        <v>1893.912</v>
      </c>
      <c r="T15" s="31">
        <v>1887.4860000000001</v>
      </c>
      <c r="U15" s="31">
        <v>1782.6420000000001</v>
      </c>
      <c r="V15" s="31">
        <v>1898.5509999999999</v>
      </c>
      <c r="W15" s="34">
        <v>1876.318</v>
      </c>
      <c r="X15" s="31">
        <v>1883.8050000000001</v>
      </c>
      <c r="Y15" s="31">
        <v>1883.6</v>
      </c>
      <c r="Z15" s="31">
        <v>1846.2139999999999</v>
      </c>
      <c r="AA15" s="2995">
        <v>1853.0419999999999</v>
      </c>
      <c r="AB15" s="34">
        <v>1863.2090000000001</v>
      </c>
      <c r="AC15" s="34">
        <v>1868.2809999999999</v>
      </c>
      <c r="AD15" s="34">
        <v>1847.9770000000001</v>
      </c>
      <c r="AE15" s="34">
        <v>1799.749</v>
      </c>
      <c r="AF15" s="32">
        <v>1746.0984890000002</v>
      </c>
      <c r="AG15" s="1779"/>
    </row>
    <row r="16" spans="1:36" ht="18" customHeight="1">
      <c r="A16" s="169" t="s">
        <v>180</v>
      </c>
      <c r="B16" s="31">
        <v>383.125</v>
      </c>
      <c r="C16" s="31">
        <v>377.95</v>
      </c>
      <c r="D16" s="31">
        <v>355.95</v>
      </c>
      <c r="E16" s="31">
        <v>354.65</v>
      </c>
      <c r="F16" s="31">
        <v>348.8</v>
      </c>
      <c r="G16" s="31">
        <v>365.8</v>
      </c>
      <c r="H16" s="31">
        <v>344</v>
      </c>
      <c r="I16" s="31">
        <v>308.78100000000001</v>
      </c>
      <c r="J16" s="31">
        <v>310.45</v>
      </c>
      <c r="K16" s="31">
        <v>289.72399999999999</v>
      </c>
      <c r="L16" s="31">
        <v>264.73</v>
      </c>
      <c r="M16" s="31">
        <v>267.64</v>
      </c>
      <c r="N16" s="31">
        <v>270.41800000000001</v>
      </c>
      <c r="O16" s="31">
        <v>428.50070299999999</v>
      </c>
      <c r="P16" s="31">
        <v>448.79815399999995</v>
      </c>
      <c r="Q16" s="31">
        <v>450.31741299999999</v>
      </c>
      <c r="R16" s="31">
        <v>449.60846099999998</v>
      </c>
      <c r="S16" s="31">
        <v>427.28692799999993</v>
      </c>
      <c r="T16" s="31">
        <v>435.95209999999997</v>
      </c>
      <c r="U16" s="31">
        <v>427.62599999999998</v>
      </c>
      <c r="V16" s="31">
        <v>471.90499999999997</v>
      </c>
      <c r="W16" s="34">
        <v>420.18900000000002</v>
      </c>
      <c r="X16" s="31">
        <v>430.54</v>
      </c>
      <c r="Y16" s="31">
        <v>434.83699999999999</v>
      </c>
      <c r="Z16" s="31">
        <v>383.096</v>
      </c>
      <c r="AA16" s="2995">
        <v>401.78899999999999</v>
      </c>
      <c r="AB16" s="34">
        <v>409.53899999999999</v>
      </c>
      <c r="AC16" s="34">
        <v>410.601</v>
      </c>
      <c r="AD16" s="34">
        <v>394.101</v>
      </c>
      <c r="AE16" s="34">
        <v>403.23700000000002</v>
      </c>
      <c r="AF16" s="32">
        <v>377.22815299999996</v>
      </c>
      <c r="AG16" s="1779"/>
    </row>
    <row r="17" spans="1:33" ht="18" customHeight="1">
      <c r="A17" s="169" t="s">
        <v>142</v>
      </c>
      <c r="B17" s="31">
        <v>53.113999999999997</v>
      </c>
      <c r="C17" s="31">
        <v>44.103999999999999</v>
      </c>
      <c r="D17" s="31">
        <v>43.078000000000003</v>
      </c>
      <c r="E17" s="31">
        <v>44.543999999999997</v>
      </c>
      <c r="F17" s="31">
        <v>67.852999999999994</v>
      </c>
      <c r="G17" s="31">
        <v>110.34099999999999</v>
      </c>
      <c r="H17" s="31">
        <v>110.90199999999999</v>
      </c>
      <c r="I17" s="31">
        <v>175.113</v>
      </c>
      <c r="J17" s="31">
        <v>186.28799999999998</v>
      </c>
      <c r="K17" s="31">
        <v>191.81</v>
      </c>
      <c r="L17" s="31">
        <v>200.51100000000002</v>
      </c>
      <c r="M17" s="31">
        <v>231.36799999999999</v>
      </c>
      <c r="N17" s="31">
        <v>231.857</v>
      </c>
      <c r="O17" s="31">
        <v>353.34956483226097</v>
      </c>
      <c r="P17" s="31">
        <v>395.07764923651189</v>
      </c>
      <c r="Q17" s="31">
        <v>477.43508209872772</v>
      </c>
      <c r="R17" s="31">
        <v>479.01008900728607</v>
      </c>
      <c r="S17" s="31">
        <v>525.05342853089712</v>
      </c>
      <c r="T17" s="31">
        <v>530.69205831604506</v>
      </c>
      <c r="U17" s="31">
        <v>552.75664000000006</v>
      </c>
      <c r="V17" s="31">
        <v>691.22500000000002</v>
      </c>
      <c r="W17" s="34">
        <v>656.25199999999995</v>
      </c>
      <c r="X17" s="31">
        <v>654.50699999999995</v>
      </c>
      <c r="Y17" s="31">
        <v>689.25199999999995</v>
      </c>
      <c r="Z17" s="31">
        <v>661.71100000000001</v>
      </c>
      <c r="AA17" s="2995">
        <v>692.26499999999999</v>
      </c>
      <c r="AB17" s="34">
        <v>714.86099999999999</v>
      </c>
      <c r="AC17" s="34">
        <v>739.21699999999998</v>
      </c>
      <c r="AD17" s="34">
        <v>735.32500000000005</v>
      </c>
      <c r="AE17" s="34">
        <v>772.09199999999998</v>
      </c>
      <c r="AF17" s="32">
        <v>793.92928500000005</v>
      </c>
      <c r="AG17" s="1779"/>
    </row>
    <row r="18" spans="1:33" ht="18" customHeight="1">
      <c r="A18" s="1152" t="s">
        <v>119</v>
      </c>
      <c r="B18" s="1153">
        <v>9472.2619999999988</v>
      </c>
      <c r="C18" s="1153">
        <v>9365.7470000000012</v>
      </c>
      <c r="D18" s="1153">
        <v>9126.5030000000006</v>
      </c>
      <c r="E18" s="1153">
        <v>9224.8739999999998</v>
      </c>
      <c r="F18" s="1153">
        <v>9110.0659999999989</v>
      </c>
      <c r="G18" s="1153">
        <v>9322.1970000000001</v>
      </c>
      <c r="H18" s="1153">
        <v>9686.4809999999998</v>
      </c>
      <c r="I18" s="1153">
        <v>9534.9130000000005</v>
      </c>
      <c r="J18" s="1153">
        <v>9457.6290000000008</v>
      </c>
      <c r="K18" s="1153">
        <v>9300.0709999999999</v>
      </c>
      <c r="L18" s="1153">
        <v>9234.5759940000007</v>
      </c>
      <c r="M18" s="1154">
        <v>9455.3749939999998</v>
      </c>
      <c r="N18" s="1153">
        <v>9226.4</v>
      </c>
      <c r="O18" s="1153">
        <v>9360.2315449122598</v>
      </c>
      <c r="P18" s="1153">
        <v>9283.5808593925103</v>
      </c>
      <c r="Q18" s="1153">
        <v>9127.3956446306292</v>
      </c>
      <c r="R18" s="1153">
        <v>9296.9938738007932</v>
      </c>
      <c r="S18" s="1153">
        <v>8796.0598963296652</v>
      </c>
      <c r="T18" s="1153">
        <v>9158.8120001401021</v>
      </c>
      <c r="U18" s="1153">
        <v>8665.0897407401935</v>
      </c>
      <c r="V18" s="1153">
        <v>9309.7070000000003</v>
      </c>
      <c r="W18" s="1154">
        <v>8881.3740000000016</v>
      </c>
      <c r="X18" s="1153">
        <v>8918.5480000000007</v>
      </c>
      <c r="Y18" s="1153">
        <v>9178.5280000000002</v>
      </c>
      <c r="Z18" s="1153">
        <v>8698.8009999999995</v>
      </c>
      <c r="AA18" s="3284">
        <v>8898.0929999999989</v>
      </c>
      <c r="AB18" s="3284">
        <v>9071.1910000000007</v>
      </c>
      <c r="AC18" s="1154">
        <v>9190.4920000000002</v>
      </c>
      <c r="AD18" s="1154">
        <v>8924.0590000000011</v>
      </c>
      <c r="AE18" s="3940">
        <v>8973.3529999999992</v>
      </c>
      <c r="AF18" s="3941">
        <v>8340.6342429999986</v>
      </c>
      <c r="AG18" s="1779"/>
    </row>
    <row r="19" spans="1:33" s="447" customFormat="1" ht="10.15" customHeight="1">
      <c r="A19" s="446"/>
      <c r="B19" s="69"/>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33" ht="18" customHeight="1">
      <c r="A20" s="726" t="s">
        <v>124</v>
      </c>
      <c r="B20" s="448"/>
      <c r="C20" s="448"/>
      <c r="D20" s="448"/>
      <c r="E20" s="448"/>
      <c r="F20" s="448"/>
      <c r="G20" s="448"/>
      <c r="H20" s="448"/>
      <c r="I20" s="448"/>
      <c r="J20" s="448"/>
      <c r="K20" s="448"/>
      <c r="L20" s="448"/>
      <c r="M20" s="448"/>
      <c r="N20" s="448"/>
      <c r="O20" s="445"/>
      <c r="T20" s="2603"/>
      <c r="U20" s="2603"/>
      <c r="V20" s="2603"/>
      <c r="W20" s="2603"/>
      <c r="X20" s="2603"/>
      <c r="Y20" s="2603"/>
      <c r="Z20" s="2603"/>
    </row>
    <row r="21" spans="1:33" ht="18" customHeight="1">
      <c r="A21" s="233" t="s">
        <v>114</v>
      </c>
      <c r="B21" s="48">
        <v>1990</v>
      </c>
      <c r="C21" s="412">
        <v>1991</v>
      </c>
      <c r="D21" s="412">
        <v>1992</v>
      </c>
      <c r="E21" s="168">
        <v>1993</v>
      </c>
      <c r="F21" s="48">
        <v>1994</v>
      </c>
      <c r="G21" s="48">
        <v>1995</v>
      </c>
      <c r="H21" s="48">
        <v>1996</v>
      </c>
      <c r="I21" s="48">
        <v>1997</v>
      </c>
      <c r="J21" s="48">
        <v>1998</v>
      </c>
      <c r="K21" s="413">
        <v>1999</v>
      </c>
      <c r="L21" s="168">
        <v>2000</v>
      </c>
      <c r="M21" s="171">
        <v>2001</v>
      </c>
      <c r="N21" s="168">
        <v>2002</v>
      </c>
      <c r="O21" s="168">
        <v>2003</v>
      </c>
      <c r="P21" s="168">
        <v>2004</v>
      </c>
      <c r="Q21" s="168">
        <v>2005</v>
      </c>
      <c r="R21" s="168">
        <v>2006</v>
      </c>
      <c r="S21" s="168">
        <v>2007</v>
      </c>
      <c r="T21" s="168">
        <v>2008</v>
      </c>
      <c r="U21" s="168">
        <v>2009</v>
      </c>
      <c r="V21" s="168">
        <v>2010</v>
      </c>
      <c r="W21" s="168">
        <v>2011</v>
      </c>
      <c r="X21" s="168">
        <v>2012</v>
      </c>
      <c r="Y21" s="168">
        <v>2013</v>
      </c>
      <c r="Z21" s="168">
        <v>2014</v>
      </c>
      <c r="AA21" s="168">
        <v>2015</v>
      </c>
      <c r="AB21" s="168">
        <v>2016</v>
      </c>
      <c r="AC21" s="168">
        <v>2017</v>
      </c>
      <c r="AD21" s="168">
        <v>2018</v>
      </c>
      <c r="AE21" s="168">
        <v>2019</v>
      </c>
      <c r="AF21" s="168">
        <v>2020</v>
      </c>
    </row>
    <row r="22" spans="1:33" ht="18" customHeight="1">
      <c r="A22" s="233" t="s">
        <v>116</v>
      </c>
      <c r="B22" s="449">
        <v>6.033152376908494</v>
      </c>
      <c r="C22" s="449">
        <v>5.6777104912186918</v>
      </c>
      <c r="D22" s="449">
        <v>5.2961906658004709</v>
      </c>
      <c r="E22" s="449">
        <v>4.6406053892985426</v>
      </c>
      <c r="F22" s="449">
        <v>4.8981862480469411</v>
      </c>
      <c r="G22" s="449">
        <v>4.8788284564250253</v>
      </c>
      <c r="H22" s="449">
        <v>4.6172598697091338</v>
      </c>
      <c r="I22" s="449">
        <v>4.8236307976800621</v>
      </c>
      <c r="J22" s="449">
        <v>4.1252093944475927</v>
      </c>
      <c r="K22" s="449">
        <v>4.2300537275468111</v>
      </c>
      <c r="L22" s="449">
        <v>4.6766305272770277</v>
      </c>
      <c r="M22" s="450">
        <v>4.3266290364961488</v>
      </c>
      <c r="N22" s="449">
        <v>4.3120827191537332</v>
      </c>
      <c r="O22" s="449">
        <v>4.0784461171529536</v>
      </c>
      <c r="P22" s="449">
        <v>3.7663048870441989</v>
      </c>
      <c r="Q22" s="449">
        <v>3.4924930003174</v>
      </c>
      <c r="R22" s="449">
        <v>3.8568787918691836</v>
      </c>
      <c r="S22" s="449">
        <v>4.2674253975536116</v>
      </c>
      <c r="T22" s="449">
        <v>3.8963880140190792</v>
      </c>
      <c r="U22" s="449">
        <v>3.2915111041381606</v>
      </c>
      <c r="V22" s="449">
        <v>4.0328981352474358</v>
      </c>
      <c r="W22" s="450">
        <v>4.3612621200278232</v>
      </c>
      <c r="X22" s="449">
        <v>3.8176954365217295</v>
      </c>
      <c r="Y22" s="449">
        <v>3.6810804521160696</v>
      </c>
      <c r="Z22" s="449">
        <v>4.0019883199995032</v>
      </c>
      <c r="AA22" s="2996">
        <v>4.2975050946309512</v>
      </c>
      <c r="AB22" s="450">
        <v>4.1633342303122047</v>
      </c>
      <c r="AC22" s="450">
        <v>3.9787859017776199</v>
      </c>
      <c r="AD22" s="449">
        <v>4.0365712508175928</v>
      </c>
      <c r="AE22" s="2996">
        <v>3.7761247105736291</v>
      </c>
      <c r="AF22" s="3912">
        <v>3.6482149214896351</v>
      </c>
    </row>
    <row r="23" spans="1:33" ht="18" customHeight="1">
      <c r="A23" s="169" t="s">
        <v>117</v>
      </c>
      <c r="B23" s="451">
        <v>10.297234177010729</v>
      </c>
      <c r="C23" s="451">
        <v>5.9216525921530856</v>
      </c>
      <c r="D23" s="451">
        <v>3.86548933364729</v>
      </c>
      <c r="E23" s="451">
        <v>3.1925530906980413</v>
      </c>
      <c r="F23" s="451">
        <v>2.4275235766678311</v>
      </c>
      <c r="G23" s="451">
        <v>1.906739366267415</v>
      </c>
      <c r="H23" s="451">
        <v>1.7077822172985215</v>
      </c>
      <c r="I23" s="451">
        <v>1.3680355552274046</v>
      </c>
      <c r="J23" s="451">
        <v>1.101999243150688</v>
      </c>
      <c r="K23" s="451">
        <v>1.0078202628775628</v>
      </c>
      <c r="L23" s="451">
        <v>0.89206044818434138</v>
      </c>
      <c r="M23" s="63">
        <v>0.81326229841540643</v>
      </c>
      <c r="N23" s="451">
        <v>0.76095768663834229</v>
      </c>
      <c r="O23" s="451">
        <v>0.80178572121747116</v>
      </c>
      <c r="P23" s="451">
        <v>0.87495347739466212</v>
      </c>
      <c r="Q23" s="451">
        <v>0.85059500018136747</v>
      </c>
      <c r="R23" s="451">
        <v>0.87299972552116023</v>
      </c>
      <c r="S23" s="451">
        <v>0.88488551598515441</v>
      </c>
      <c r="T23" s="451">
        <v>0.94783480650844321</v>
      </c>
      <c r="U23" s="451">
        <v>0.9166280024379202</v>
      </c>
      <c r="V23" s="451">
        <v>0.95412240148911232</v>
      </c>
      <c r="W23" s="63">
        <v>1.062132953752426</v>
      </c>
      <c r="X23" s="451">
        <v>1.0353591189956033</v>
      </c>
      <c r="Y23" s="451">
        <v>1.0082662492286345</v>
      </c>
      <c r="Z23" s="451">
        <v>0.97949131150373481</v>
      </c>
      <c r="AA23" s="797">
        <v>0.93843703364305153</v>
      </c>
      <c r="AB23" s="63">
        <v>0.95674316636040391</v>
      </c>
      <c r="AC23" s="63">
        <v>0.95920871265651508</v>
      </c>
      <c r="AD23" s="451">
        <v>0.96094165222350036</v>
      </c>
      <c r="AE23" s="797">
        <v>0.87928113381920903</v>
      </c>
      <c r="AF23" s="798">
        <v>0.92904485129572933</v>
      </c>
    </row>
    <row r="24" spans="1:33" ht="18" customHeight="1">
      <c r="A24" s="77" t="s">
        <v>140</v>
      </c>
      <c r="B24" s="451">
        <v>26.746124632110053</v>
      </c>
      <c r="C24" s="451">
        <v>27.202742077060158</v>
      </c>
      <c r="D24" s="451">
        <v>28.686957096272248</v>
      </c>
      <c r="E24" s="451">
        <v>29.191325540056155</v>
      </c>
      <c r="F24" s="451">
        <v>29.196967398479881</v>
      </c>
      <c r="G24" s="451">
        <v>29.084324220996397</v>
      </c>
      <c r="H24" s="451">
        <v>27.912778644793708</v>
      </c>
      <c r="I24" s="451">
        <v>28.578802973870864</v>
      </c>
      <c r="J24" s="451">
        <v>29.35989559328241</v>
      </c>
      <c r="K24" s="451">
        <v>30.803388490259906</v>
      </c>
      <c r="L24" s="451">
        <v>30.53233848345544</v>
      </c>
      <c r="M24" s="63">
        <v>29.085985502903469</v>
      </c>
      <c r="N24" s="451">
        <v>29.486983005289172</v>
      </c>
      <c r="O24" s="451">
        <v>28.200103676225275</v>
      </c>
      <c r="P24" s="451">
        <v>28.443334958713233</v>
      </c>
      <c r="Q24" s="451">
        <v>28.143778357095144</v>
      </c>
      <c r="R24" s="451">
        <v>27.141966900838565</v>
      </c>
      <c r="S24" s="451">
        <v>28.251319673674779</v>
      </c>
      <c r="T24" s="451">
        <v>27.135134993075336</v>
      </c>
      <c r="U24" s="451">
        <v>28.433565880063657</v>
      </c>
      <c r="V24" s="451">
        <v>26.538536604857708</v>
      </c>
      <c r="W24" s="63">
        <v>27.985241923152881</v>
      </c>
      <c r="X24" s="451">
        <v>27.793089188957659</v>
      </c>
      <c r="Y24" s="451">
        <v>27.768472243043767</v>
      </c>
      <c r="Z24" s="451">
        <v>29.296359348834397</v>
      </c>
      <c r="AA24" s="797">
        <v>28.966611160391338</v>
      </c>
      <c r="AB24" s="63">
        <v>29.342585775120376</v>
      </c>
      <c r="AC24" s="63">
        <v>29.785347726759355</v>
      </c>
      <c r="AD24" s="451">
        <v>29.738463181384166</v>
      </c>
      <c r="AE24" s="797">
        <v>29.85091525988112</v>
      </c>
      <c r="AF24" s="798">
        <v>26.661523167333549</v>
      </c>
    </row>
    <row r="25" spans="1:33" ht="18" customHeight="1">
      <c r="A25" s="169" t="s">
        <v>174</v>
      </c>
      <c r="B25" s="451">
        <v>2.0086965499898546</v>
      </c>
      <c r="C25" s="451">
        <v>1.9946513609645868</v>
      </c>
      <c r="D25" s="451">
        <v>1.9871247508492571</v>
      </c>
      <c r="E25" s="451">
        <v>1.9539020261956968</v>
      </c>
      <c r="F25" s="451">
        <v>1.9419288510094221</v>
      </c>
      <c r="G25" s="451">
        <v>1.6872310250469926</v>
      </c>
      <c r="H25" s="451">
        <v>1.5526691272093549</v>
      </c>
      <c r="I25" s="451">
        <v>1.5614510588612607</v>
      </c>
      <c r="J25" s="451">
        <v>1.4700301735244636</v>
      </c>
      <c r="K25" s="451">
        <v>1.3288070596450283</v>
      </c>
      <c r="L25" s="451">
        <v>1.0457004204929607</v>
      </c>
      <c r="M25" s="63">
        <v>1.0885554519552458</v>
      </c>
      <c r="N25" s="451">
        <v>1.0998872799791903</v>
      </c>
      <c r="O25" s="451">
        <v>0.93435722802752319</v>
      </c>
      <c r="P25" s="451">
        <v>0.87214191620988557</v>
      </c>
      <c r="Q25" s="451">
        <v>0.73409768359736249</v>
      </c>
      <c r="R25" s="451">
        <v>0.74688658444401435</v>
      </c>
      <c r="S25" s="451">
        <v>0.74525413392595607</v>
      </c>
      <c r="T25" s="451">
        <v>0.57937645187157771</v>
      </c>
      <c r="U25" s="451">
        <v>0.44113795867894529</v>
      </c>
      <c r="V25" s="451">
        <v>0.3219757614283672</v>
      </c>
      <c r="W25" s="63">
        <v>0.32123407932151032</v>
      </c>
      <c r="X25" s="451">
        <v>0.23724713933254601</v>
      </c>
      <c r="Y25" s="451">
        <v>0.16934087906034606</v>
      </c>
      <c r="Z25" s="451">
        <v>0.16294199625902467</v>
      </c>
      <c r="AA25" s="797">
        <v>0.16603557638698541</v>
      </c>
      <c r="AB25" s="63">
        <v>0.14255018993647028</v>
      </c>
      <c r="AC25" s="63">
        <v>0.12335574635177311</v>
      </c>
      <c r="AD25" s="451">
        <v>0.12514484720461841</v>
      </c>
      <c r="AE25" s="797">
        <v>0.10842101051858764</v>
      </c>
      <c r="AF25" s="798">
        <v>0.11401230077893493</v>
      </c>
    </row>
    <row r="26" spans="1:33" ht="18" customHeight="1">
      <c r="A26" s="169" t="s">
        <v>175</v>
      </c>
      <c r="B26" s="451">
        <v>13.261235806188637</v>
      </c>
      <c r="C26" s="451">
        <v>16.019138676284975</v>
      </c>
      <c r="D26" s="451">
        <v>16.262220042002944</v>
      </c>
      <c r="E26" s="451">
        <v>16.64268801937024</v>
      </c>
      <c r="F26" s="451">
        <v>16.034362429426967</v>
      </c>
      <c r="G26" s="451">
        <v>15.403568493564338</v>
      </c>
      <c r="H26" s="451">
        <v>16.399495337883799</v>
      </c>
      <c r="I26" s="451">
        <v>15.685974271605833</v>
      </c>
      <c r="J26" s="451">
        <v>15.088982661510615</v>
      </c>
      <c r="K26" s="451">
        <v>13.137587874329132</v>
      </c>
      <c r="L26" s="451">
        <v>12.443484148558733</v>
      </c>
      <c r="M26" s="63">
        <v>13.973649916988157</v>
      </c>
      <c r="N26" s="451">
        <v>12.669036677360618</v>
      </c>
      <c r="O26" s="451">
        <v>12.297804754901394</v>
      </c>
      <c r="P26" s="451">
        <v>11.099283946641116</v>
      </c>
      <c r="Q26" s="451">
        <v>11.232042960722207</v>
      </c>
      <c r="R26" s="451">
        <v>11.580087226193521</v>
      </c>
      <c r="S26" s="451">
        <v>7.691205016490315</v>
      </c>
      <c r="T26" s="451">
        <v>10.524989485374897</v>
      </c>
      <c r="U26" s="451">
        <v>9.6728830869373308</v>
      </c>
      <c r="V26" s="451">
        <v>9.0684379218379263</v>
      </c>
      <c r="W26" s="63">
        <v>7.8980797340591655</v>
      </c>
      <c r="X26" s="451">
        <v>8.4089472860380408</v>
      </c>
      <c r="Y26" s="451">
        <v>8.7798392073325928</v>
      </c>
      <c r="Z26" s="451">
        <v>7.8091911747377605</v>
      </c>
      <c r="AA26" s="797">
        <v>7.4180950907121339</v>
      </c>
      <c r="AB26" s="63">
        <v>7.0510917474893873</v>
      </c>
      <c r="AC26" s="63">
        <v>6.9951206094298328</v>
      </c>
      <c r="AD26" s="451">
        <v>6.06937941580171</v>
      </c>
      <c r="AE26" s="797">
        <v>6.7069132352198793</v>
      </c>
      <c r="AF26" s="798">
        <v>7.293075241975937</v>
      </c>
    </row>
    <row r="27" spans="1:33" ht="18" customHeight="1">
      <c r="A27" s="169" t="s">
        <v>141</v>
      </c>
      <c r="B27" s="451">
        <v>19.752525848630455</v>
      </c>
      <c r="C27" s="451">
        <v>21.43707277166466</v>
      </c>
      <c r="D27" s="451">
        <v>21.973191703328204</v>
      </c>
      <c r="E27" s="451">
        <v>22.850079036309875</v>
      </c>
      <c r="F27" s="451">
        <v>23.314287734029591</v>
      </c>
      <c r="G27" s="451">
        <v>24.24812520052944</v>
      </c>
      <c r="H27" s="451">
        <v>25.830309273305758</v>
      </c>
      <c r="I27" s="451">
        <v>25.184215105056541</v>
      </c>
      <c r="J27" s="451">
        <v>25.53222377405584</v>
      </c>
      <c r="K27" s="451">
        <v>25.84524354706539</v>
      </c>
      <c r="L27" s="451">
        <v>26.100581072331142</v>
      </c>
      <c r="M27" s="63">
        <v>26.635580245078959</v>
      </c>
      <c r="N27" s="451">
        <v>26.707036330529792</v>
      </c>
      <c r="O27" s="451">
        <v>25.704901268043933</v>
      </c>
      <c r="P27" s="451">
        <v>25.815938044803431</v>
      </c>
      <c r="Q27" s="451">
        <v>24.965081094872556</v>
      </c>
      <c r="R27" s="451">
        <v>25.537284847353433</v>
      </c>
      <c r="S27" s="451">
        <v>25.801645424740396</v>
      </c>
      <c r="T27" s="451">
        <v>25.753608446029638</v>
      </c>
      <c r="U27" s="451">
        <v>25.357418520543789</v>
      </c>
      <c r="V27" s="451">
        <v>26.197054321902936</v>
      </c>
      <c r="W27" s="63">
        <v>25.125402893741441</v>
      </c>
      <c r="X27" s="451">
        <v>25.419148946667097</v>
      </c>
      <c r="Y27" s="451">
        <v>25.824249814349319</v>
      </c>
      <c r="Z27" s="451">
        <v>24.515321134487383</v>
      </c>
      <c r="AA27" s="797">
        <v>25.092781116133541</v>
      </c>
      <c r="AB27" s="63">
        <v>25.408559912364314</v>
      </c>
      <c r="AC27" s="63">
        <v>25.318818622550349</v>
      </c>
      <c r="AD27" s="451">
        <v>25.705724267398949</v>
      </c>
      <c r="AE27" s="797">
        <v>25.523759067541423</v>
      </c>
      <c r="AF27" s="798">
        <v>26.37770156204175</v>
      </c>
    </row>
    <row r="28" spans="1:33" ht="18" customHeight="1">
      <c r="A28" s="169" t="s">
        <v>120</v>
      </c>
      <c r="B28" s="451">
        <v>17.295594230818363</v>
      </c>
      <c r="C28" s="451">
        <v>17.240674982999217</v>
      </c>
      <c r="D28" s="451">
        <v>17.556636972562217</v>
      </c>
      <c r="E28" s="451">
        <v>17.201481559531331</v>
      </c>
      <c r="F28" s="451">
        <v>17.613198411515352</v>
      </c>
      <c r="G28" s="451">
        <v>17.683578238048391</v>
      </c>
      <c r="H28" s="451">
        <v>17.283448963560655</v>
      </c>
      <c r="I28" s="451">
        <v>17.722919967911608</v>
      </c>
      <c r="J28" s="451">
        <v>18.069412534579225</v>
      </c>
      <c r="K28" s="451">
        <v>18.469353621063753</v>
      </c>
      <c r="L28" s="451">
        <v>19.271171747964068</v>
      </c>
      <c r="M28" s="63">
        <v>18.798831364466558</v>
      </c>
      <c r="N28" s="451">
        <v>19.520127026792686</v>
      </c>
      <c r="O28" s="451">
        <v>19.629706713812102</v>
      </c>
      <c r="P28" s="451">
        <v>20.038061047509736</v>
      </c>
      <c r="Q28" s="451">
        <v>20.417429818507841</v>
      </c>
      <c r="R28" s="451">
        <v>20.275521588887198</v>
      </c>
      <c r="S28" s="451">
        <v>21.531367706923792</v>
      </c>
      <c r="T28" s="451">
        <v>20.608415152217638</v>
      </c>
      <c r="U28" s="451">
        <v>20.572689416228972</v>
      </c>
      <c r="V28" s="451">
        <v>20.393241162154727</v>
      </c>
      <c r="W28" s="63">
        <v>21.126438319115934</v>
      </c>
      <c r="X28" s="451">
        <v>21.122328432834582</v>
      </c>
      <c r="Y28" s="451">
        <v>20.521809161556188</v>
      </c>
      <c r="Z28" s="451">
        <v>21.2237755525158</v>
      </c>
      <c r="AA28" s="797">
        <v>20.825158828976054</v>
      </c>
      <c r="AB28" s="63">
        <v>20.539849728662972</v>
      </c>
      <c r="AC28" s="63">
        <v>20.328411144909325</v>
      </c>
      <c r="AD28" s="451">
        <v>20.707807960480761</v>
      </c>
      <c r="AE28" s="797">
        <v>20.05659422960403</v>
      </c>
      <c r="AF28" s="798">
        <v>20.934840662332597</v>
      </c>
    </row>
    <row r="29" spans="1:33" ht="18" customHeight="1">
      <c r="A29" s="169" t="s">
        <v>180</v>
      </c>
      <c r="B29" s="451">
        <v>4.0447044222383211</v>
      </c>
      <c r="C29" s="451">
        <v>4.0354496016174677</v>
      </c>
      <c r="D29" s="451">
        <v>3.9001795101584906</v>
      </c>
      <c r="E29" s="451">
        <v>3.8444969546467518</v>
      </c>
      <c r="F29" s="451">
        <v>3.8287318664870269</v>
      </c>
      <c r="G29" s="451">
        <v>3.9239677084704385</v>
      </c>
      <c r="H29" s="451">
        <v>3.5513412972161924</v>
      </c>
      <c r="I29" s="451">
        <v>3.2384249337146547</v>
      </c>
      <c r="J29" s="451">
        <v>3.282535189316476</v>
      </c>
      <c r="K29" s="451">
        <v>3.1152880445751432</v>
      </c>
      <c r="L29" s="451">
        <v>2.8667260973541566</v>
      </c>
      <c r="M29" s="63">
        <v>2.8305593397388633</v>
      </c>
      <c r="N29" s="451">
        <v>2.9309156333998096</v>
      </c>
      <c r="O29" s="451">
        <v>4.5778857172920144</v>
      </c>
      <c r="P29" s="451">
        <v>4.8343215920388722</v>
      </c>
      <c r="Q29" s="451">
        <v>4.933690074724745</v>
      </c>
      <c r="R29" s="451">
        <v>4.8360627865638381</v>
      </c>
      <c r="S29" s="451">
        <v>4.8577082584248217</v>
      </c>
      <c r="T29" s="451">
        <v>4.7599197362423338</v>
      </c>
      <c r="U29" s="451">
        <v>4.9350440998833918</v>
      </c>
      <c r="V29" s="451">
        <v>5.0689565203287277</v>
      </c>
      <c r="W29" s="63">
        <v>4.7311260622511782</v>
      </c>
      <c r="X29" s="451">
        <v>4.8274674307970304</v>
      </c>
      <c r="Y29" s="451">
        <v>4.7375461511911281</v>
      </c>
      <c r="Z29" s="451">
        <v>4.404009242193264</v>
      </c>
      <c r="AA29" s="797">
        <v>4.5154506701604493</v>
      </c>
      <c r="AB29" s="63">
        <v>4.5147213855380173</v>
      </c>
      <c r="AC29" s="63">
        <v>4.4676715892903234</v>
      </c>
      <c r="AD29" s="451">
        <v>4.4161630934981488</v>
      </c>
      <c r="AE29" s="797">
        <v>4.4937160056001373</v>
      </c>
      <c r="AF29" s="798">
        <v>4.5227753910512778</v>
      </c>
    </row>
    <row r="30" spans="1:33" ht="18" customHeight="1">
      <c r="A30" s="339" t="s">
        <v>142</v>
      </c>
      <c r="B30" s="452">
        <v>0.56073195610509929</v>
      </c>
      <c r="C30" s="452">
        <v>0.4709074460371393</v>
      </c>
      <c r="D30" s="452">
        <v>0.47200992537886632</v>
      </c>
      <c r="E30" s="452">
        <v>0.4828683838933735</v>
      </c>
      <c r="F30" s="452">
        <v>0.74481348433699601</v>
      </c>
      <c r="G30" s="452">
        <v>1.1836372906515491</v>
      </c>
      <c r="H30" s="452">
        <v>1.1449152690228783</v>
      </c>
      <c r="I30" s="452">
        <v>1.8365453360717605</v>
      </c>
      <c r="J30" s="452">
        <v>1.9697114361326709</v>
      </c>
      <c r="K30" s="452">
        <v>2.0624573726372626</v>
      </c>
      <c r="L30" s="452">
        <v>2.1713070543821225</v>
      </c>
      <c r="M30" s="453">
        <v>2.446946843957186</v>
      </c>
      <c r="N30" s="452">
        <v>2.5129736408566723</v>
      </c>
      <c r="O30" s="452">
        <v>3.7750088033273448</v>
      </c>
      <c r="P30" s="452">
        <v>4.2556601296448946</v>
      </c>
      <c r="Q30" s="452">
        <v>5.2307920099813829</v>
      </c>
      <c r="R30" s="452">
        <v>5.152311548329088</v>
      </c>
      <c r="S30" s="452">
        <v>5.9691888722811717</v>
      </c>
      <c r="T30" s="452">
        <v>5.7943329146610623</v>
      </c>
      <c r="U30" s="452">
        <v>6.3791219310878393</v>
      </c>
      <c r="V30" s="452">
        <v>7.4247771707530648</v>
      </c>
      <c r="W30" s="453">
        <v>7.3890819145776305</v>
      </c>
      <c r="X30" s="452">
        <v>7.3387170198556975</v>
      </c>
      <c r="Y30" s="452">
        <v>7.5093958421219611</v>
      </c>
      <c r="Z30" s="452">
        <v>7.6069219194691318</v>
      </c>
      <c r="AA30" s="2997">
        <v>7.7799254289655106</v>
      </c>
      <c r="AB30" s="453">
        <v>7.8805638642158451</v>
      </c>
      <c r="AC30" s="453">
        <v>8.0432799462749109</v>
      </c>
      <c r="AD30" s="452">
        <v>8.2398043311905482</v>
      </c>
      <c r="AE30" s="2997">
        <v>8.6042753472419964</v>
      </c>
      <c r="AF30" s="3913">
        <v>9.5188119017006052</v>
      </c>
    </row>
    <row r="31" spans="1:33" ht="8.1" customHeight="1"/>
    <row r="32" spans="1:33" s="395" customFormat="1" ht="15" customHeight="1">
      <c r="A32" s="100" t="s">
        <v>836</v>
      </c>
    </row>
    <row r="33" spans="1:28" s="395" customFormat="1" ht="15" customHeight="1">
      <c r="A33" s="66" t="s">
        <v>837</v>
      </c>
    </row>
    <row r="34" spans="1:28" s="395" customFormat="1" ht="15" customHeight="1">
      <c r="A34" s="100" t="s">
        <v>840</v>
      </c>
    </row>
    <row r="35" spans="1:28" s="395" customFormat="1" ht="15" customHeight="1">
      <c r="A35" s="66" t="s">
        <v>96</v>
      </c>
    </row>
    <row r="36" spans="1:28" s="395" customFormat="1" ht="15" customHeight="1">
      <c r="A36" s="124" t="s">
        <v>1711</v>
      </c>
    </row>
    <row r="37" spans="1:28" ht="10.5" customHeight="1">
      <c r="A37" s="395"/>
      <c r="B37" s="394"/>
      <c r="C37" s="394"/>
      <c r="D37" s="394"/>
      <c r="E37" s="394"/>
      <c r="F37" s="394"/>
      <c r="G37" s="394"/>
      <c r="H37" s="394"/>
      <c r="I37" s="394"/>
      <c r="J37" s="394"/>
    </row>
    <row r="38" spans="1:28">
      <c r="B38" s="2808">
        <f>100/$B18*B18</f>
        <v>99.999999999999986</v>
      </c>
      <c r="C38" s="2808">
        <f t="shared" ref="C38:AA38" si="0">100/$B18*C18</f>
        <v>98.875506188490164</v>
      </c>
      <c r="D38" s="2808">
        <f t="shared" si="0"/>
        <v>96.349773686580889</v>
      </c>
      <c r="E38" s="2808">
        <f t="shared" si="0"/>
        <v>97.388290146535226</v>
      </c>
      <c r="F38" s="2808">
        <f t="shared" si="0"/>
        <v>96.176245969547708</v>
      </c>
      <c r="G38" s="2808">
        <f t="shared" si="0"/>
        <v>98.415742723332613</v>
      </c>
      <c r="H38" s="2808">
        <f t="shared" si="0"/>
        <v>102.26154006297546</v>
      </c>
      <c r="I38" s="2808">
        <f t="shared" si="0"/>
        <v>100.66141540426142</v>
      </c>
      <c r="J38" s="2808">
        <f t="shared" si="0"/>
        <v>99.845517364279004</v>
      </c>
      <c r="K38" s="2808">
        <f t="shared" si="0"/>
        <v>98.182155434467504</v>
      </c>
      <c r="L38" s="2808">
        <f t="shared" si="0"/>
        <v>97.490715459517503</v>
      </c>
      <c r="M38" s="2808">
        <f t="shared" si="0"/>
        <v>99.821721506436376</v>
      </c>
      <c r="N38" s="2808">
        <f t="shared" si="0"/>
        <v>97.404400342811471</v>
      </c>
      <c r="O38" s="2808">
        <f t="shared" si="0"/>
        <v>98.81727875466558</v>
      </c>
      <c r="P38" s="2808">
        <f t="shared" si="0"/>
        <v>98.008066704579235</v>
      </c>
      <c r="Q38" s="2808">
        <f t="shared" si="0"/>
        <v>96.359197461288858</v>
      </c>
      <c r="R38" s="2808">
        <f t="shared" si="0"/>
        <v>98.149669781101849</v>
      </c>
      <c r="S38" s="2808">
        <f t="shared" si="0"/>
        <v>92.861239441325267</v>
      </c>
      <c r="T38" s="2808">
        <f t="shared" si="0"/>
        <v>96.690864337790728</v>
      </c>
      <c r="U38" s="2808">
        <f t="shared" si="0"/>
        <v>91.478569118339351</v>
      </c>
      <c r="V38" s="2808">
        <f t="shared" si="0"/>
        <v>98.283884039525091</v>
      </c>
      <c r="W38" s="2808">
        <f t="shared" si="0"/>
        <v>93.761912413317987</v>
      </c>
      <c r="X38" s="2808">
        <f t="shared" si="0"/>
        <v>94.154363551177127</v>
      </c>
      <c r="Y38" s="2808">
        <f t="shared" si="0"/>
        <v>96.899008916771947</v>
      </c>
      <c r="Z38" s="2808">
        <f t="shared" si="0"/>
        <v>91.834463615976844</v>
      </c>
      <c r="AA38" s="2808">
        <f t="shared" si="0"/>
        <v>93.938417243948692</v>
      </c>
    </row>
    <row r="39" spans="1:28">
      <c r="A39" s="394"/>
      <c r="B39" s="394"/>
      <c r="C39" s="394"/>
      <c r="D39" s="394"/>
      <c r="E39" s="394"/>
      <c r="F39" s="394"/>
      <c r="G39" s="394"/>
      <c r="H39" s="394"/>
      <c r="I39" s="394"/>
      <c r="J39" s="394"/>
    </row>
    <row r="40" spans="1:28" ht="10.5" customHeight="1">
      <c r="A40" s="394"/>
      <c r="B40" s="394"/>
      <c r="C40" s="394"/>
      <c r="D40" s="394"/>
      <c r="E40" s="394"/>
      <c r="F40" s="394"/>
      <c r="G40" s="394"/>
      <c r="H40" s="394"/>
      <c r="I40" s="394"/>
      <c r="J40" s="394"/>
    </row>
    <row r="41" spans="1:28">
      <c r="A41" s="394"/>
      <c r="B41" s="394"/>
      <c r="C41" s="394"/>
      <c r="D41" s="394"/>
      <c r="E41" s="394"/>
      <c r="F41" s="394"/>
      <c r="G41" s="394"/>
      <c r="H41" s="394"/>
      <c r="I41" s="394"/>
      <c r="J41" s="394"/>
      <c r="R41" s="61">
        <f>R15*[13]Tabelle1!$K$26</f>
        <v>523.65688919999991</v>
      </c>
      <c r="S41" s="61">
        <f>S15*[13]Tabelle1!$K$26</f>
        <v>526.12875359999998</v>
      </c>
      <c r="T41" s="61">
        <f>T15*[13]Tabelle1!$K$26</f>
        <v>524.34361079999996</v>
      </c>
      <c r="U41" s="61">
        <f>U15*[13]Tabelle1!$K$26</f>
        <v>495.2179476</v>
      </c>
      <c r="V41" s="61">
        <f>V15*[13]Tabelle1!$K$26</f>
        <v>527.41746779999994</v>
      </c>
      <c r="W41" s="61">
        <f>W15*[13]Tabelle1!$K$26</f>
        <v>521.24114039999995</v>
      </c>
      <c r="X41" s="61">
        <f>X15*[13]Tabelle1!$K$26</f>
        <v>523.32102899999995</v>
      </c>
      <c r="Y41" s="61">
        <f>Y15*[13]Tabelle1!$K$26</f>
        <v>523.26407999999992</v>
      </c>
      <c r="Z41" s="61">
        <f>Z15*[13]Tabelle1!$K$26</f>
        <v>512.87824919999991</v>
      </c>
      <c r="AA41" s="61">
        <f>AA15*[13]Tabelle1!$K$26</f>
        <v>514.77506759999994</v>
      </c>
      <c r="AB41" s="61">
        <f>AB15*[13]Tabelle1!$K$26</f>
        <v>517.59946019999995</v>
      </c>
    </row>
    <row r="42" spans="1:28">
      <c r="A42" s="394"/>
      <c r="B42" s="394"/>
      <c r="C42" s="394"/>
      <c r="D42" s="394"/>
      <c r="E42" s="394"/>
      <c r="F42" s="394"/>
      <c r="G42" s="394"/>
      <c r="H42" s="394"/>
      <c r="I42" s="394"/>
      <c r="J42" s="394"/>
    </row>
    <row r="43" spans="1:28">
      <c r="A43" s="394"/>
      <c r="B43" s="394"/>
      <c r="C43" s="394"/>
      <c r="D43" s="394"/>
      <c r="E43" s="394"/>
      <c r="F43" s="394"/>
      <c r="G43" s="394"/>
      <c r="H43" s="394"/>
      <c r="I43" s="394"/>
      <c r="J43" s="394"/>
    </row>
    <row r="44" spans="1:28">
      <c r="A44" s="394"/>
      <c r="B44" s="394"/>
      <c r="C44" s="394"/>
      <c r="D44" s="394"/>
      <c r="E44" s="394"/>
      <c r="F44" s="394"/>
      <c r="G44" s="394"/>
      <c r="H44" s="394"/>
      <c r="I44" s="394"/>
      <c r="J44" s="394"/>
    </row>
    <row r="45" spans="1:28">
      <c r="A45" s="394"/>
      <c r="B45" s="394"/>
      <c r="C45" s="394"/>
      <c r="D45" s="394"/>
      <c r="E45" s="394"/>
      <c r="F45" s="394"/>
      <c r="G45" s="394"/>
      <c r="H45" s="394"/>
      <c r="I45" s="394"/>
      <c r="J45" s="394"/>
    </row>
    <row r="46" spans="1:28">
      <c r="A46" s="394"/>
      <c r="B46" s="394"/>
      <c r="C46" s="394"/>
      <c r="D46" s="394"/>
      <c r="E46" s="394"/>
      <c r="F46" s="394"/>
      <c r="G46" s="394"/>
      <c r="H46" s="394"/>
      <c r="I46" s="394"/>
      <c r="J46" s="394"/>
    </row>
    <row r="47" spans="1:28">
      <c r="A47" s="394"/>
      <c r="B47" s="394"/>
      <c r="C47" s="394"/>
      <c r="D47" s="394"/>
      <c r="E47" s="394"/>
      <c r="F47" s="394"/>
      <c r="G47" s="394"/>
      <c r="H47" s="394"/>
      <c r="I47" s="394"/>
      <c r="J47" s="394"/>
    </row>
    <row r="48" spans="1:28">
      <c r="A48" s="394"/>
      <c r="B48" s="394"/>
      <c r="C48" s="394"/>
      <c r="D48" s="394"/>
      <c r="E48" s="394"/>
      <c r="F48" s="394"/>
      <c r="G48" s="394"/>
      <c r="H48" s="394"/>
      <c r="I48" s="394"/>
      <c r="J48" s="394"/>
    </row>
    <row r="49" spans="1:10">
      <c r="A49" s="394"/>
      <c r="B49" s="394"/>
      <c r="C49" s="394"/>
      <c r="D49" s="394"/>
      <c r="E49" s="394"/>
      <c r="F49" s="394"/>
      <c r="G49" s="394"/>
      <c r="H49" s="394"/>
      <c r="I49" s="394"/>
      <c r="J49" s="394"/>
    </row>
    <row r="50" spans="1:10">
      <c r="A50" s="394"/>
      <c r="B50" s="394"/>
      <c r="C50" s="394"/>
      <c r="D50" s="394"/>
      <c r="E50" s="394"/>
      <c r="F50" s="394"/>
      <c r="G50" s="394"/>
      <c r="H50" s="394"/>
      <c r="I50" s="394"/>
      <c r="J50" s="394"/>
    </row>
    <row r="51" spans="1:10">
      <c r="A51" s="394"/>
      <c r="B51" s="394"/>
      <c r="C51" s="394"/>
      <c r="D51" s="394"/>
      <c r="E51" s="394"/>
      <c r="F51" s="394"/>
      <c r="G51" s="394"/>
      <c r="H51" s="394"/>
      <c r="I51" s="394"/>
      <c r="J51" s="394"/>
    </row>
    <row r="52" spans="1:10">
      <c r="A52" s="394"/>
      <c r="B52" s="394"/>
      <c r="C52" s="394"/>
      <c r="D52" s="394"/>
      <c r="E52" s="394"/>
      <c r="F52" s="394"/>
      <c r="G52" s="394"/>
      <c r="H52" s="394"/>
      <c r="I52" s="394"/>
      <c r="J52" s="394"/>
    </row>
    <row r="53" spans="1:10">
      <c r="A53" s="394"/>
      <c r="B53" s="394"/>
      <c r="C53" s="394"/>
      <c r="D53" s="394"/>
      <c r="E53" s="394"/>
      <c r="F53" s="394"/>
      <c r="G53" s="394"/>
      <c r="H53" s="394"/>
      <c r="I53" s="394"/>
      <c r="J53" s="394"/>
    </row>
    <row r="54" spans="1:10">
      <c r="A54" s="394"/>
      <c r="B54" s="394"/>
      <c r="C54" s="394"/>
      <c r="D54" s="394"/>
      <c r="E54" s="394"/>
      <c r="F54" s="394"/>
      <c r="G54" s="394"/>
      <c r="H54" s="394"/>
      <c r="I54" s="394"/>
      <c r="J54" s="394"/>
    </row>
    <row r="55" spans="1:10">
      <c r="A55" s="394"/>
      <c r="B55" s="394"/>
      <c r="C55" s="394"/>
      <c r="D55" s="394"/>
      <c r="E55" s="394"/>
      <c r="F55" s="394"/>
      <c r="G55" s="394"/>
      <c r="H55" s="394"/>
      <c r="I55" s="394"/>
      <c r="J55" s="394"/>
    </row>
    <row r="56" spans="1:10">
      <c r="A56" s="394"/>
      <c r="B56" s="394"/>
      <c r="C56" s="394"/>
      <c r="D56" s="394"/>
      <c r="E56" s="394"/>
      <c r="F56" s="394"/>
      <c r="G56" s="394"/>
      <c r="H56" s="394"/>
      <c r="I56" s="394"/>
      <c r="J56" s="394"/>
    </row>
    <row r="57" spans="1:10">
      <c r="A57" s="394"/>
      <c r="B57" s="394"/>
      <c r="C57" s="394"/>
      <c r="D57" s="394"/>
      <c r="E57" s="394"/>
      <c r="F57" s="394"/>
      <c r="G57" s="394"/>
      <c r="H57" s="394"/>
      <c r="I57" s="394"/>
      <c r="J57" s="394"/>
    </row>
    <row r="58" spans="1:10">
      <c r="A58" s="394"/>
      <c r="B58" s="394"/>
      <c r="C58" s="394"/>
      <c r="D58" s="394"/>
      <c r="E58" s="394"/>
      <c r="F58" s="394"/>
      <c r="G58" s="394"/>
      <c r="H58" s="394"/>
      <c r="I58" s="394"/>
      <c r="J58" s="394"/>
    </row>
    <row r="59" spans="1:10">
      <c r="A59" s="394"/>
      <c r="B59" s="394"/>
      <c r="C59" s="394"/>
      <c r="D59" s="394"/>
      <c r="E59" s="394"/>
      <c r="F59" s="394"/>
      <c r="G59" s="394"/>
      <c r="H59" s="394"/>
      <c r="I59" s="394"/>
      <c r="J59" s="394"/>
    </row>
    <row r="60" spans="1:10">
      <c r="A60" s="394"/>
      <c r="B60" s="394"/>
      <c r="C60" s="394"/>
      <c r="D60" s="394"/>
      <c r="E60" s="394"/>
      <c r="F60" s="394"/>
      <c r="G60" s="394"/>
      <c r="H60" s="394"/>
      <c r="I60" s="394"/>
      <c r="J60" s="394"/>
    </row>
    <row r="61" spans="1:10">
      <c r="A61" s="394"/>
      <c r="B61" s="394"/>
      <c r="C61" s="394"/>
      <c r="D61" s="394"/>
      <c r="E61" s="394"/>
      <c r="F61" s="394"/>
      <c r="G61" s="394"/>
      <c r="H61" s="394"/>
      <c r="I61" s="394"/>
      <c r="J61" s="394"/>
    </row>
    <row r="62" spans="1:10">
      <c r="A62" s="394"/>
      <c r="B62" s="394"/>
      <c r="C62" s="394"/>
      <c r="D62" s="394"/>
      <c r="E62" s="394"/>
      <c r="F62" s="394"/>
      <c r="G62" s="394"/>
      <c r="H62" s="394"/>
      <c r="I62" s="394"/>
      <c r="J62" s="394"/>
    </row>
    <row r="63" spans="1:10">
      <c r="A63" s="394"/>
      <c r="B63" s="394"/>
      <c r="C63" s="394"/>
      <c r="D63" s="394"/>
      <c r="E63" s="394"/>
      <c r="F63" s="394"/>
      <c r="G63" s="394"/>
      <c r="H63" s="394"/>
      <c r="I63" s="394"/>
      <c r="J63" s="394"/>
    </row>
    <row r="64" spans="1:10">
      <c r="A64" s="394"/>
      <c r="B64" s="394"/>
      <c r="C64" s="394"/>
      <c r="D64" s="394"/>
      <c r="E64" s="394"/>
      <c r="F64" s="394"/>
      <c r="G64" s="394"/>
      <c r="H64" s="394"/>
      <c r="I64" s="394"/>
      <c r="J64" s="394"/>
    </row>
    <row r="65" spans="1:10">
      <c r="A65" s="394"/>
      <c r="B65" s="394"/>
      <c r="C65" s="394"/>
      <c r="D65" s="394"/>
      <c r="E65" s="394"/>
      <c r="F65" s="394"/>
      <c r="G65" s="394"/>
      <c r="H65" s="394"/>
      <c r="I65" s="394"/>
      <c r="J65" s="394"/>
    </row>
    <row r="66" spans="1:10">
      <c r="A66" s="394"/>
      <c r="B66" s="394"/>
      <c r="C66" s="394"/>
      <c r="D66" s="394"/>
      <c r="E66" s="394"/>
      <c r="F66" s="394"/>
      <c r="G66" s="394"/>
      <c r="H66" s="394"/>
      <c r="I66" s="394"/>
      <c r="J66" s="394"/>
    </row>
    <row r="67" spans="1:10">
      <c r="A67" s="394"/>
      <c r="B67" s="394"/>
      <c r="C67" s="394"/>
      <c r="D67" s="394"/>
      <c r="E67" s="394"/>
      <c r="F67" s="394"/>
      <c r="G67" s="394"/>
      <c r="H67" s="394"/>
      <c r="I67" s="394"/>
      <c r="J67" s="394"/>
    </row>
    <row r="68" spans="1:10">
      <c r="A68" s="394"/>
      <c r="B68" s="394"/>
      <c r="C68" s="394"/>
      <c r="D68" s="394"/>
      <c r="E68" s="394"/>
      <c r="F68" s="394"/>
      <c r="G68" s="394"/>
      <c r="H68" s="394"/>
      <c r="I68" s="394"/>
      <c r="J68" s="394"/>
    </row>
    <row r="69" spans="1:10">
      <c r="A69" s="394"/>
      <c r="B69" s="394"/>
      <c r="C69" s="394"/>
      <c r="D69" s="394"/>
      <c r="E69" s="394"/>
      <c r="F69" s="394"/>
      <c r="G69" s="394"/>
      <c r="H69" s="394"/>
      <c r="I69" s="394"/>
      <c r="J69" s="394"/>
    </row>
    <row r="70" spans="1:10">
      <c r="A70" s="394"/>
      <c r="B70" s="394"/>
      <c r="C70" s="394"/>
      <c r="D70" s="394"/>
      <c r="E70" s="394"/>
      <c r="F70" s="394"/>
      <c r="G70" s="394"/>
      <c r="H70" s="394"/>
      <c r="I70" s="394"/>
      <c r="J70" s="394"/>
    </row>
    <row r="71" spans="1:10">
      <c r="A71" s="394"/>
      <c r="B71" s="394"/>
      <c r="C71" s="394"/>
      <c r="D71" s="394"/>
      <c r="E71" s="394"/>
      <c r="F71" s="394"/>
      <c r="G71" s="394"/>
      <c r="H71" s="394"/>
      <c r="I71" s="394"/>
      <c r="J71" s="394"/>
    </row>
    <row r="72" spans="1:10" ht="10.5" customHeight="1">
      <c r="A72" s="394"/>
      <c r="B72" s="394"/>
      <c r="C72" s="394"/>
      <c r="D72" s="394"/>
      <c r="E72" s="394"/>
      <c r="F72" s="394"/>
      <c r="G72" s="394"/>
      <c r="H72" s="394"/>
      <c r="I72" s="394"/>
      <c r="J72" s="394"/>
    </row>
    <row r="73" spans="1:10">
      <c r="A73" s="394"/>
      <c r="B73" s="394"/>
      <c r="C73" s="394"/>
      <c r="D73" s="394"/>
      <c r="E73" s="394"/>
      <c r="F73" s="394"/>
      <c r="G73" s="394"/>
      <c r="H73" s="394"/>
      <c r="I73" s="394"/>
      <c r="J73" s="394"/>
    </row>
    <row r="74" spans="1:10">
      <c r="A74" s="394"/>
      <c r="B74" s="394"/>
      <c r="C74" s="394"/>
      <c r="D74" s="394"/>
      <c r="E74" s="394"/>
      <c r="F74" s="394"/>
      <c r="G74" s="394"/>
      <c r="H74" s="394"/>
      <c r="I74" s="394"/>
      <c r="J74" s="394"/>
    </row>
    <row r="75" spans="1:10">
      <c r="A75" s="394"/>
      <c r="B75" s="394"/>
      <c r="C75" s="394"/>
      <c r="D75" s="394"/>
      <c r="E75" s="394"/>
      <c r="F75" s="394"/>
      <c r="G75" s="394"/>
      <c r="H75" s="394"/>
      <c r="I75" s="394"/>
      <c r="J75" s="394"/>
    </row>
    <row r="76" spans="1:10">
      <c r="A76" s="394"/>
      <c r="B76" s="394"/>
      <c r="C76" s="394"/>
      <c r="D76" s="394"/>
      <c r="E76" s="394"/>
      <c r="F76" s="394"/>
      <c r="G76" s="394"/>
      <c r="H76" s="394"/>
      <c r="I76" s="394"/>
      <c r="J76" s="394"/>
    </row>
    <row r="77" spans="1:10">
      <c r="A77" s="394"/>
      <c r="B77" s="394"/>
      <c r="C77" s="394"/>
      <c r="D77" s="394"/>
      <c r="E77" s="394"/>
      <c r="F77" s="394"/>
      <c r="G77" s="394"/>
      <c r="H77" s="394"/>
      <c r="I77" s="394"/>
      <c r="J77" s="394"/>
    </row>
    <row r="78" spans="1:10">
      <c r="A78" s="394"/>
      <c r="B78" s="394"/>
      <c r="C78" s="394"/>
      <c r="D78" s="394"/>
      <c r="E78" s="394"/>
      <c r="F78" s="394"/>
      <c r="G78" s="394"/>
      <c r="H78" s="394"/>
      <c r="I78" s="394"/>
      <c r="J78" s="394"/>
    </row>
    <row r="79" spans="1:10">
      <c r="A79" s="394"/>
      <c r="B79" s="394"/>
      <c r="C79" s="394"/>
      <c r="D79" s="394"/>
      <c r="E79" s="394"/>
      <c r="F79" s="394"/>
      <c r="G79" s="394"/>
      <c r="H79" s="394"/>
      <c r="I79" s="394"/>
      <c r="J79" s="394"/>
    </row>
    <row r="80" spans="1:10">
      <c r="A80" s="394"/>
      <c r="B80" s="394"/>
      <c r="C80" s="394"/>
      <c r="D80" s="394"/>
      <c r="E80" s="394"/>
      <c r="F80" s="394"/>
      <c r="G80" s="394"/>
      <c r="H80" s="394"/>
      <c r="I80" s="394"/>
      <c r="J80" s="394"/>
    </row>
    <row r="81" spans="1:10">
      <c r="A81" s="394"/>
      <c r="B81" s="394"/>
      <c r="C81" s="394"/>
      <c r="D81" s="394"/>
      <c r="E81" s="394"/>
      <c r="F81" s="394"/>
      <c r="G81" s="394"/>
      <c r="H81" s="394"/>
      <c r="I81" s="394"/>
      <c r="J81" s="394"/>
    </row>
    <row r="82" spans="1:10">
      <c r="A82" s="394"/>
      <c r="B82" s="394"/>
      <c r="C82" s="394"/>
      <c r="D82" s="394"/>
      <c r="E82" s="394"/>
      <c r="F82" s="394"/>
      <c r="G82" s="394"/>
      <c r="H82" s="394"/>
      <c r="I82" s="394"/>
      <c r="J82" s="394"/>
    </row>
    <row r="83" spans="1:10">
      <c r="A83" s="394"/>
      <c r="B83" s="394"/>
      <c r="C83" s="394"/>
      <c r="D83" s="394"/>
      <c r="E83" s="394"/>
      <c r="F83" s="394"/>
      <c r="G83" s="394"/>
      <c r="H83" s="394"/>
      <c r="I83" s="394"/>
      <c r="J83" s="394"/>
    </row>
    <row r="84" spans="1:10">
      <c r="A84" s="394"/>
      <c r="B84" s="394"/>
      <c r="C84" s="394"/>
      <c r="D84" s="394"/>
      <c r="E84" s="394"/>
      <c r="F84" s="394"/>
      <c r="G84" s="394"/>
      <c r="H84" s="394"/>
      <c r="I84" s="394"/>
      <c r="J84" s="394"/>
    </row>
    <row r="85" spans="1:10">
      <c r="A85" s="394"/>
      <c r="B85" s="394"/>
      <c r="C85" s="394"/>
      <c r="D85" s="394"/>
      <c r="E85" s="394"/>
      <c r="F85" s="394"/>
      <c r="G85" s="394"/>
      <c r="H85" s="394"/>
      <c r="I85" s="394"/>
      <c r="J85" s="394"/>
    </row>
    <row r="86" spans="1:10">
      <c r="A86" s="394"/>
      <c r="B86" s="394"/>
      <c r="C86" s="394"/>
      <c r="D86" s="394"/>
      <c r="E86" s="394"/>
      <c r="F86" s="394"/>
      <c r="G86" s="394"/>
      <c r="H86" s="394"/>
      <c r="I86" s="394"/>
      <c r="J86" s="394"/>
    </row>
    <row r="87" spans="1:10">
      <c r="A87" s="394"/>
      <c r="B87" s="394"/>
      <c r="C87" s="394"/>
      <c r="D87" s="394"/>
      <c r="E87" s="394"/>
      <c r="F87" s="394"/>
      <c r="G87" s="394"/>
      <c r="H87" s="394"/>
      <c r="I87" s="394"/>
      <c r="J87" s="394"/>
    </row>
    <row r="88" spans="1:10">
      <c r="A88" s="394"/>
      <c r="B88" s="394"/>
      <c r="C88" s="394"/>
      <c r="D88" s="394"/>
      <c r="E88" s="394"/>
      <c r="F88" s="394"/>
      <c r="G88" s="394"/>
      <c r="H88" s="394"/>
      <c r="I88" s="394"/>
      <c r="J88" s="394"/>
    </row>
    <row r="89" spans="1:10">
      <c r="A89" s="394"/>
      <c r="B89" s="394"/>
      <c r="C89" s="394"/>
      <c r="D89" s="394"/>
      <c r="E89" s="394"/>
      <c r="F89" s="394"/>
      <c r="G89" s="394"/>
      <c r="H89" s="394"/>
      <c r="I89" s="394"/>
      <c r="J89" s="394"/>
    </row>
    <row r="90" spans="1:10">
      <c r="A90" s="394"/>
      <c r="B90" s="394"/>
      <c r="C90" s="394"/>
      <c r="D90" s="394"/>
      <c r="E90" s="394"/>
      <c r="F90" s="394"/>
      <c r="G90" s="394"/>
      <c r="H90" s="394"/>
      <c r="I90" s="394"/>
      <c r="J90" s="394"/>
    </row>
    <row r="91" spans="1:10">
      <c r="A91" s="394"/>
      <c r="B91" s="394"/>
      <c r="C91" s="394"/>
      <c r="D91" s="394"/>
      <c r="E91" s="394"/>
      <c r="F91" s="394"/>
      <c r="G91" s="394"/>
      <c r="H91" s="394"/>
      <c r="I91" s="394"/>
      <c r="J91" s="394"/>
    </row>
    <row r="92" spans="1:10">
      <c r="A92" s="394"/>
      <c r="B92" s="394"/>
      <c r="C92" s="394"/>
      <c r="D92" s="394"/>
      <c r="E92" s="394"/>
      <c r="F92" s="394"/>
      <c r="G92" s="394"/>
      <c r="H92" s="394"/>
      <c r="I92" s="394"/>
      <c r="J92" s="394"/>
    </row>
    <row r="93" spans="1:10">
      <c r="A93" s="394"/>
      <c r="B93" s="394"/>
      <c r="C93" s="394"/>
      <c r="D93" s="394"/>
      <c r="E93" s="394"/>
      <c r="F93" s="394"/>
      <c r="G93" s="394"/>
      <c r="H93" s="394"/>
      <c r="I93" s="394"/>
      <c r="J93" s="394"/>
    </row>
    <row r="94" spans="1:10">
      <c r="A94" s="394"/>
      <c r="B94" s="394"/>
      <c r="C94" s="394"/>
      <c r="D94" s="394"/>
      <c r="E94" s="394"/>
      <c r="F94" s="394"/>
      <c r="G94" s="394"/>
      <c r="H94" s="394"/>
      <c r="I94" s="394"/>
      <c r="J94" s="394"/>
    </row>
    <row r="95" spans="1:10">
      <c r="A95" s="394"/>
      <c r="B95" s="394"/>
      <c r="C95" s="394"/>
      <c r="D95" s="394"/>
      <c r="E95" s="394"/>
      <c r="F95" s="394"/>
      <c r="G95" s="394"/>
      <c r="H95" s="394"/>
      <c r="I95" s="394"/>
      <c r="J95" s="394"/>
    </row>
    <row r="96" spans="1:10">
      <c r="A96" s="394"/>
      <c r="B96" s="394"/>
      <c r="C96" s="394"/>
      <c r="D96" s="394"/>
      <c r="E96" s="394"/>
      <c r="F96" s="394"/>
      <c r="G96" s="394"/>
      <c r="H96" s="394"/>
      <c r="I96" s="394"/>
      <c r="J96" s="394"/>
    </row>
    <row r="97" spans="1:10">
      <c r="A97" s="394"/>
      <c r="B97" s="394"/>
      <c r="C97" s="394"/>
      <c r="D97" s="394"/>
      <c r="E97" s="394"/>
      <c r="F97" s="394"/>
      <c r="G97" s="394"/>
      <c r="H97" s="394"/>
      <c r="I97" s="394"/>
      <c r="J97" s="394"/>
    </row>
    <row r="98" spans="1:10">
      <c r="A98" s="394"/>
      <c r="B98" s="394"/>
      <c r="C98" s="394"/>
      <c r="D98" s="394"/>
      <c r="E98" s="394"/>
      <c r="F98" s="394"/>
      <c r="G98" s="394"/>
      <c r="H98" s="394"/>
      <c r="I98" s="394"/>
      <c r="J98" s="394"/>
    </row>
    <row r="99" spans="1:10">
      <c r="A99" s="394"/>
      <c r="B99" s="394"/>
      <c r="C99" s="394"/>
      <c r="D99" s="394"/>
      <c r="E99" s="394"/>
      <c r="F99" s="394"/>
      <c r="G99" s="394"/>
      <c r="H99" s="394"/>
      <c r="I99" s="394"/>
      <c r="J99" s="394"/>
    </row>
    <row r="100" spans="1:10">
      <c r="A100" s="394"/>
      <c r="B100" s="394"/>
      <c r="C100" s="394"/>
      <c r="D100" s="394"/>
      <c r="E100" s="394"/>
      <c r="F100" s="394"/>
      <c r="G100" s="394"/>
      <c r="H100" s="394"/>
      <c r="I100" s="394"/>
      <c r="J100" s="394"/>
    </row>
    <row r="101" spans="1:10">
      <c r="A101" s="394"/>
      <c r="B101" s="394"/>
      <c r="C101" s="394"/>
      <c r="D101" s="394"/>
      <c r="E101" s="394"/>
      <c r="F101" s="394"/>
      <c r="G101" s="394"/>
      <c r="H101" s="394"/>
      <c r="I101" s="394"/>
      <c r="J101" s="394"/>
    </row>
    <row r="102" spans="1:10">
      <c r="A102" s="394"/>
      <c r="B102" s="394"/>
      <c r="C102" s="394"/>
      <c r="D102" s="394"/>
      <c r="E102" s="394"/>
      <c r="F102" s="394"/>
      <c r="G102" s="394"/>
      <c r="H102" s="394"/>
      <c r="I102" s="394"/>
      <c r="J102" s="394"/>
    </row>
    <row r="103" spans="1:10">
      <c r="A103" s="394"/>
      <c r="B103" s="394"/>
      <c r="C103" s="394"/>
      <c r="D103" s="394"/>
      <c r="E103" s="394"/>
      <c r="F103" s="394"/>
      <c r="G103" s="394"/>
      <c r="H103" s="394"/>
      <c r="I103" s="394"/>
      <c r="J103" s="394"/>
    </row>
    <row r="104" spans="1:10" ht="10.5" customHeight="1">
      <c r="A104" s="394"/>
      <c r="B104" s="394"/>
      <c r="C104" s="394"/>
      <c r="D104" s="394"/>
      <c r="E104" s="394"/>
      <c r="F104" s="394"/>
      <c r="G104" s="394"/>
      <c r="H104" s="394"/>
      <c r="I104" s="394"/>
      <c r="J104" s="394"/>
    </row>
    <row r="105" spans="1:10">
      <c r="A105" s="394"/>
      <c r="B105" s="394"/>
      <c r="C105" s="394"/>
      <c r="D105" s="394"/>
      <c r="E105" s="394"/>
      <c r="F105" s="394"/>
      <c r="G105" s="394"/>
      <c r="H105" s="394"/>
      <c r="I105" s="394"/>
      <c r="J105" s="394"/>
    </row>
    <row r="106" spans="1:10">
      <c r="A106" s="394"/>
      <c r="B106" s="394"/>
      <c r="C106" s="394"/>
      <c r="D106" s="394"/>
      <c r="E106" s="394"/>
      <c r="F106" s="394"/>
      <c r="G106" s="394"/>
      <c r="H106" s="394"/>
      <c r="I106" s="394"/>
      <c r="J106" s="394"/>
    </row>
    <row r="107" spans="1:10">
      <c r="A107" s="394"/>
      <c r="B107" s="394"/>
      <c r="C107" s="394"/>
      <c r="D107" s="394"/>
      <c r="E107" s="394"/>
      <c r="F107" s="394"/>
      <c r="G107" s="394"/>
      <c r="H107" s="394"/>
      <c r="I107" s="394"/>
      <c r="J107" s="394"/>
    </row>
    <row r="108" spans="1:10">
      <c r="A108" s="394"/>
      <c r="B108" s="394"/>
      <c r="C108" s="394"/>
      <c r="D108" s="394"/>
      <c r="E108" s="394"/>
      <c r="F108" s="394"/>
      <c r="G108" s="394"/>
      <c r="H108" s="394"/>
      <c r="I108" s="394"/>
      <c r="J108" s="394"/>
    </row>
    <row r="109" spans="1:10">
      <c r="A109" s="394"/>
      <c r="B109" s="394"/>
      <c r="C109" s="394"/>
      <c r="D109" s="394"/>
      <c r="E109" s="394"/>
      <c r="F109" s="394"/>
      <c r="G109" s="394"/>
      <c r="H109" s="394"/>
      <c r="I109" s="394"/>
      <c r="J109" s="394"/>
    </row>
    <row r="110" spans="1:10">
      <c r="A110" s="394"/>
      <c r="B110" s="394"/>
      <c r="C110" s="394"/>
      <c r="D110" s="394"/>
      <c r="E110" s="394"/>
      <c r="F110" s="394"/>
      <c r="G110" s="394"/>
      <c r="H110" s="394"/>
      <c r="I110" s="394"/>
      <c r="J110" s="394"/>
    </row>
    <row r="111" spans="1:10">
      <c r="A111" s="394"/>
      <c r="B111" s="394"/>
      <c r="C111" s="394"/>
      <c r="D111" s="394"/>
      <c r="E111" s="394"/>
      <c r="F111" s="394"/>
      <c r="G111" s="394"/>
      <c r="H111" s="394"/>
      <c r="I111" s="394"/>
      <c r="J111" s="394"/>
    </row>
    <row r="112" spans="1:10">
      <c r="A112" s="394"/>
      <c r="B112" s="394"/>
      <c r="C112" s="394"/>
      <c r="D112" s="394"/>
      <c r="E112" s="394"/>
      <c r="F112" s="394"/>
      <c r="G112" s="394"/>
      <c r="H112" s="394"/>
      <c r="I112" s="394"/>
      <c r="J112" s="394"/>
    </row>
    <row r="113" spans="1:10">
      <c r="A113" s="394"/>
      <c r="B113" s="394"/>
      <c r="C113" s="394"/>
      <c r="D113" s="394"/>
      <c r="E113" s="394"/>
      <c r="F113" s="394"/>
      <c r="G113" s="394"/>
      <c r="H113" s="394"/>
      <c r="I113" s="394"/>
      <c r="J113" s="394"/>
    </row>
    <row r="114" spans="1:10">
      <c r="A114" s="394"/>
      <c r="B114" s="394"/>
      <c r="C114" s="394"/>
      <c r="D114" s="394"/>
      <c r="E114" s="394"/>
      <c r="F114" s="394"/>
      <c r="G114" s="394"/>
      <c r="H114" s="394"/>
      <c r="I114" s="394"/>
      <c r="J114" s="394"/>
    </row>
    <row r="115" spans="1:10">
      <c r="A115" s="394"/>
      <c r="B115" s="394"/>
      <c r="C115" s="394"/>
      <c r="D115" s="394"/>
      <c r="E115" s="394"/>
      <c r="F115" s="394"/>
      <c r="G115" s="394"/>
      <c r="H115" s="394"/>
      <c r="I115" s="394"/>
      <c r="J115" s="394"/>
    </row>
    <row r="116" spans="1:10">
      <c r="A116" s="394"/>
      <c r="B116" s="394"/>
      <c r="C116" s="394"/>
      <c r="D116" s="394"/>
      <c r="E116" s="394"/>
      <c r="F116" s="394"/>
      <c r="G116" s="394"/>
      <c r="H116" s="394"/>
      <c r="I116" s="394"/>
      <c r="J116" s="394"/>
    </row>
    <row r="117" spans="1:10">
      <c r="A117" s="394"/>
      <c r="B117" s="394"/>
      <c r="C117" s="394"/>
      <c r="D117" s="394"/>
      <c r="E117" s="394"/>
      <c r="F117" s="394"/>
      <c r="G117" s="394"/>
      <c r="H117" s="394"/>
      <c r="I117" s="394"/>
      <c r="J117" s="394"/>
    </row>
    <row r="118" spans="1:10">
      <c r="A118" s="394"/>
      <c r="B118" s="394"/>
      <c r="C118" s="394"/>
      <c r="D118" s="394"/>
      <c r="E118" s="394"/>
      <c r="F118" s="394"/>
      <c r="G118" s="394"/>
      <c r="H118" s="394"/>
      <c r="I118" s="394"/>
      <c r="J118" s="394"/>
    </row>
    <row r="119" spans="1:10">
      <c r="A119" s="394"/>
      <c r="B119" s="394"/>
      <c r="C119" s="394"/>
      <c r="D119" s="394"/>
      <c r="E119" s="394"/>
      <c r="F119" s="394"/>
      <c r="G119" s="394"/>
      <c r="H119" s="394"/>
      <c r="I119" s="394"/>
      <c r="J119" s="394"/>
    </row>
    <row r="120" spans="1:10">
      <c r="A120" s="394"/>
      <c r="B120" s="394"/>
      <c r="C120" s="394"/>
      <c r="D120" s="394"/>
      <c r="E120" s="394"/>
      <c r="F120" s="394"/>
      <c r="G120" s="394"/>
      <c r="H120" s="394"/>
      <c r="I120" s="394"/>
      <c r="J120" s="394"/>
    </row>
    <row r="121" spans="1:10">
      <c r="A121" s="394"/>
      <c r="B121" s="394"/>
      <c r="C121" s="394"/>
      <c r="D121" s="394"/>
      <c r="E121" s="394"/>
      <c r="F121" s="394"/>
      <c r="G121" s="394"/>
      <c r="H121" s="394"/>
      <c r="I121" s="394"/>
      <c r="J121" s="394"/>
    </row>
    <row r="122" spans="1:10">
      <c r="A122" s="394"/>
      <c r="B122" s="394"/>
      <c r="C122" s="394"/>
      <c r="D122" s="394"/>
      <c r="E122" s="394"/>
      <c r="F122" s="394"/>
      <c r="G122" s="394"/>
      <c r="H122" s="394"/>
      <c r="I122" s="394"/>
      <c r="J122" s="394"/>
    </row>
    <row r="123" spans="1:10">
      <c r="A123" s="394"/>
      <c r="B123" s="394"/>
      <c r="C123" s="394"/>
      <c r="D123" s="394"/>
      <c r="E123" s="394"/>
      <c r="F123" s="394"/>
      <c r="G123" s="394"/>
      <c r="H123" s="394"/>
      <c r="I123" s="394"/>
      <c r="J123" s="394"/>
    </row>
    <row r="124" spans="1:10">
      <c r="A124" s="394"/>
      <c r="B124" s="394"/>
      <c r="C124" s="394"/>
      <c r="D124" s="394"/>
      <c r="E124" s="394"/>
      <c r="F124" s="394"/>
      <c r="G124" s="394"/>
      <c r="H124" s="394"/>
      <c r="I124" s="394"/>
      <c r="J124" s="394"/>
    </row>
    <row r="125" spans="1:10">
      <c r="A125" s="394"/>
      <c r="B125" s="394"/>
      <c r="C125" s="394"/>
      <c r="D125" s="394"/>
      <c r="E125" s="394"/>
      <c r="F125" s="394"/>
      <c r="G125" s="394"/>
      <c r="H125" s="394"/>
      <c r="I125" s="394"/>
      <c r="J125" s="394"/>
    </row>
    <row r="126" spans="1:10">
      <c r="A126" s="394"/>
      <c r="B126" s="394"/>
      <c r="C126" s="394"/>
      <c r="D126" s="394"/>
      <c r="E126" s="394"/>
      <c r="F126" s="394"/>
      <c r="G126" s="394"/>
      <c r="H126" s="394"/>
      <c r="I126" s="394"/>
      <c r="J126" s="394"/>
    </row>
    <row r="127" spans="1:10">
      <c r="A127" s="394"/>
      <c r="B127" s="394"/>
      <c r="C127" s="394"/>
      <c r="D127" s="394"/>
      <c r="E127" s="394"/>
      <c r="F127" s="394"/>
      <c r="G127" s="394"/>
      <c r="H127" s="394"/>
      <c r="I127" s="394"/>
      <c r="J127" s="394"/>
    </row>
    <row r="128" spans="1:10">
      <c r="A128" s="394"/>
      <c r="B128" s="394"/>
      <c r="C128" s="394"/>
      <c r="D128" s="394"/>
      <c r="E128" s="394"/>
      <c r="F128" s="394"/>
      <c r="G128" s="394"/>
      <c r="H128" s="394"/>
      <c r="I128" s="394"/>
      <c r="J128" s="394"/>
    </row>
    <row r="129" spans="1:10">
      <c r="A129" s="394"/>
      <c r="B129" s="394"/>
      <c r="C129" s="394"/>
      <c r="D129" s="394"/>
      <c r="E129" s="394"/>
      <c r="F129" s="394"/>
      <c r="G129" s="394"/>
      <c r="H129" s="394"/>
      <c r="I129" s="394"/>
      <c r="J129" s="394"/>
    </row>
    <row r="130" spans="1:10">
      <c r="A130" s="394"/>
      <c r="B130" s="394"/>
      <c r="C130" s="394"/>
      <c r="D130" s="394"/>
      <c r="E130" s="394"/>
      <c r="F130" s="394"/>
      <c r="G130" s="394"/>
      <c r="H130" s="394"/>
      <c r="I130" s="394"/>
      <c r="J130" s="394"/>
    </row>
    <row r="131" spans="1:10">
      <c r="A131" s="394"/>
      <c r="B131" s="394"/>
      <c r="C131" s="394"/>
      <c r="D131" s="394"/>
      <c r="E131" s="394"/>
      <c r="F131" s="394"/>
      <c r="G131" s="394"/>
      <c r="H131" s="394"/>
      <c r="I131" s="394"/>
      <c r="J131" s="394"/>
    </row>
    <row r="132" spans="1:10">
      <c r="A132" s="394"/>
      <c r="B132" s="394"/>
      <c r="C132" s="394"/>
      <c r="D132" s="394"/>
      <c r="E132" s="394"/>
      <c r="F132" s="394"/>
      <c r="G132" s="394"/>
      <c r="H132" s="394"/>
      <c r="I132" s="394"/>
      <c r="J132" s="394"/>
    </row>
    <row r="133" spans="1:10">
      <c r="A133" s="394"/>
      <c r="B133" s="394"/>
      <c r="C133" s="394"/>
      <c r="D133" s="394"/>
      <c r="E133" s="394"/>
      <c r="F133" s="394"/>
      <c r="G133" s="394"/>
      <c r="H133" s="394"/>
      <c r="I133" s="394"/>
      <c r="J133" s="394"/>
    </row>
    <row r="134" spans="1:10">
      <c r="A134" s="394"/>
      <c r="B134" s="394"/>
      <c r="C134" s="394"/>
      <c r="D134" s="394"/>
      <c r="E134" s="394"/>
      <c r="F134" s="394"/>
      <c r="G134" s="394"/>
      <c r="H134" s="394"/>
      <c r="I134" s="394"/>
      <c r="J134" s="394"/>
    </row>
    <row r="135" spans="1:10">
      <c r="A135" s="394"/>
      <c r="B135" s="394"/>
      <c r="C135" s="394"/>
      <c r="D135" s="394"/>
      <c r="E135" s="394"/>
      <c r="F135" s="394"/>
      <c r="G135" s="394"/>
      <c r="H135" s="394"/>
      <c r="I135" s="394"/>
      <c r="J135" s="394"/>
    </row>
    <row r="136" spans="1:10" ht="10.5" customHeight="1">
      <c r="A136" s="394"/>
      <c r="B136" s="394"/>
      <c r="C136" s="394"/>
      <c r="D136" s="394"/>
      <c r="E136" s="394"/>
      <c r="F136" s="394"/>
      <c r="G136" s="394"/>
      <c r="H136" s="394"/>
      <c r="I136" s="394"/>
      <c r="J136" s="394"/>
    </row>
    <row r="137" spans="1:10">
      <c r="A137" s="394"/>
      <c r="B137" s="394"/>
      <c r="C137" s="394"/>
      <c r="D137" s="394"/>
      <c r="E137" s="394"/>
      <c r="F137" s="394"/>
      <c r="G137" s="394"/>
      <c r="H137" s="394"/>
      <c r="I137" s="394"/>
      <c r="J137" s="394"/>
    </row>
    <row r="138" spans="1:10">
      <c r="A138" s="394"/>
      <c r="B138" s="394"/>
      <c r="C138" s="394"/>
      <c r="D138" s="394"/>
      <c r="E138" s="394"/>
      <c r="F138" s="394"/>
      <c r="G138" s="394"/>
      <c r="H138" s="394"/>
      <c r="I138" s="394"/>
      <c r="J138" s="394"/>
    </row>
    <row r="139" spans="1:10" ht="10.5" customHeight="1"/>
    <row r="140" spans="1:10" ht="10.5" customHeight="1"/>
    <row r="141" spans="1:10" ht="10.5" customHeight="1"/>
    <row r="142" spans="1:10" ht="10.5" customHeight="1"/>
  </sheetData>
  <mergeCells count="3">
    <mergeCell ref="AD2:AF2"/>
    <mergeCell ref="AD3:AF3"/>
    <mergeCell ref="AD4:AF4"/>
  </mergeCells>
  <phoneticPr fontId="21" type="noConversion"/>
  <pageMargins left="0.17" right="0.17" top="0.984251969" bottom="0.984251969" header="0.4921259845" footer="0.4921259845"/>
  <pageSetup paperSize="9" scale="47" orientation="landscape" r:id="rId1"/>
  <headerFooter alignWithMargins="0"/>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indexed="42"/>
    <pageSetUpPr fitToPage="1"/>
  </sheetPr>
  <dimension ref="A1:AO147"/>
  <sheetViews>
    <sheetView zoomScaleNormal="10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5.75"/>
  <cols>
    <col min="1" max="1" width="33.875" style="2321" customWidth="1"/>
    <col min="2" max="2" width="14" style="2321" customWidth="1"/>
    <col min="3" max="14" width="7.75" style="2321" customWidth="1"/>
    <col min="15" max="15" width="7.75" style="2625" customWidth="1"/>
    <col min="16" max="22" width="7.75" style="2321" customWidth="1"/>
    <col min="23" max="23" width="9" style="2321"/>
    <col min="24" max="24" width="10.375" style="2321" bestFit="1" customWidth="1"/>
    <col min="25" max="32" width="9.375" style="2321" customWidth="1"/>
    <col min="33" max="16384" width="9" style="2321"/>
  </cols>
  <sheetData>
    <row r="1" spans="1:34" ht="13.15" customHeight="1">
      <c r="A1" s="3624"/>
      <c r="B1" s="3625"/>
      <c r="C1" s="3626"/>
      <c r="D1" s="3626"/>
      <c r="E1" s="3626"/>
      <c r="F1" s="3626"/>
      <c r="G1" s="3626"/>
      <c r="H1" s="3626"/>
      <c r="I1" s="3626"/>
      <c r="J1" s="3626"/>
      <c r="K1" s="3626"/>
      <c r="L1" s="3626"/>
      <c r="M1" s="3626"/>
      <c r="N1" s="3626"/>
      <c r="O1" s="3626"/>
      <c r="P1" s="3626"/>
      <c r="Q1" s="3626"/>
      <c r="R1" s="3626"/>
      <c r="S1" s="3626"/>
      <c r="T1" s="3626"/>
      <c r="U1" s="3626"/>
      <c r="V1" s="3626"/>
      <c r="W1" s="3626"/>
      <c r="X1" s="3626"/>
      <c r="Y1" s="3626"/>
      <c r="Z1" s="3626"/>
      <c r="AA1" s="3626"/>
      <c r="AB1" s="3626"/>
      <c r="AC1" s="3626"/>
      <c r="AD1" s="3627"/>
      <c r="AE1" s="2551"/>
      <c r="AF1" s="2552"/>
      <c r="AG1" s="1555"/>
      <c r="AH1" s="1555"/>
    </row>
    <row r="2" spans="1:34" ht="18" customHeight="1">
      <c r="A2" s="465"/>
      <c r="B2" s="3628" t="s">
        <v>1027</v>
      </c>
      <c r="C2" s="3629"/>
      <c r="D2" s="3629"/>
      <c r="E2" s="3629"/>
      <c r="F2" s="3629"/>
      <c r="G2" s="3629"/>
      <c r="H2" s="3629"/>
      <c r="I2" s="3629"/>
      <c r="J2" s="3629"/>
      <c r="K2" s="3629"/>
      <c r="L2" s="3629"/>
      <c r="M2" s="3630"/>
      <c r="N2" s="3630"/>
      <c r="O2" s="3630"/>
      <c r="P2" s="3630"/>
      <c r="Q2" s="3630"/>
      <c r="R2" s="3630"/>
      <c r="S2" s="3630"/>
      <c r="T2" s="3630"/>
      <c r="U2" s="3630"/>
      <c r="V2" s="3630"/>
      <c r="W2" s="3630"/>
      <c r="X2" s="3630"/>
      <c r="Y2" s="3630"/>
      <c r="Z2" s="3630"/>
      <c r="AA2" s="3630"/>
      <c r="AB2" s="3630"/>
      <c r="AC2" s="3630"/>
      <c r="AD2" s="4204" t="s">
        <v>112</v>
      </c>
      <c r="AE2" s="4205"/>
      <c r="AF2" s="4206"/>
      <c r="AG2" s="3890"/>
      <c r="AH2" s="3622"/>
    </row>
    <row r="3" spans="1:34" ht="17.45" customHeight="1">
      <c r="A3" s="465"/>
      <c r="B3" s="3631" t="s">
        <v>1079</v>
      </c>
      <c r="C3" s="3629"/>
      <c r="D3" s="3629"/>
      <c r="E3" s="3629"/>
      <c r="F3" s="3629"/>
      <c r="G3" s="3629"/>
      <c r="H3" s="3629"/>
      <c r="I3" s="3629"/>
      <c r="J3" s="3629"/>
      <c r="K3" s="3629"/>
      <c r="L3" s="3629"/>
      <c r="M3" s="3630"/>
      <c r="N3" s="3630"/>
      <c r="O3" s="3630"/>
      <c r="P3" s="3630"/>
      <c r="Q3" s="3630"/>
      <c r="R3" s="3630"/>
      <c r="S3" s="3630"/>
      <c r="T3" s="3630"/>
      <c r="U3" s="3630"/>
      <c r="V3" s="3630"/>
      <c r="W3" s="3630"/>
      <c r="X3" s="3630"/>
      <c r="Y3" s="3630"/>
      <c r="Z3" s="3630"/>
      <c r="AA3" s="3630"/>
      <c r="AB3" s="3630"/>
      <c r="AC3" s="3630"/>
      <c r="AD3" s="4204" t="s">
        <v>1080</v>
      </c>
      <c r="AE3" s="4205"/>
      <c r="AF3" s="4206"/>
      <c r="AG3" s="3890"/>
      <c r="AH3" s="3622"/>
    </row>
    <row r="4" spans="1:34" ht="17.45" customHeight="1">
      <c r="A4" s="328"/>
      <c r="B4" s="3632" t="s">
        <v>104</v>
      </c>
      <c r="C4" s="3630"/>
      <c r="D4" s="3630"/>
      <c r="E4" s="3630"/>
      <c r="F4" s="3630"/>
      <c r="G4" s="3630"/>
      <c r="H4" s="3630"/>
      <c r="I4" s="3630"/>
      <c r="J4" s="3630"/>
      <c r="K4" s="3630"/>
      <c r="L4" s="3630"/>
      <c r="M4" s="3630"/>
      <c r="N4" s="3630"/>
      <c r="O4" s="3630"/>
      <c r="P4" s="3630"/>
      <c r="Q4" s="3630"/>
      <c r="R4" s="3630"/>
      <c r="S4" s="3630"/>
      <c r="T4" s="3630"/>
      <c r="U4" s="3630"/>
      <c r="V4" s="3630"/>
      <c r="W4" s="3630"/>
      <c r="X4" s="3630"/>
      <c r="Y4" s="3630"/>
      <c r="Z4" s="3630"/>
      <c r="AA4" s="3630"/>
      <c r="AB4" s="3630"/>
      <c r="AC4" s="3630"/>
      <c r="AD4" s="4201" t="s">
        <v>1662</v>
      </c>
      <c r="AE4" s="4207"/>
      <c r="AF4" s="4208"/>
      <c r="AG4" s="3891"/>
      <c r="AH4" s="3621"/>
    </row>
    <row r="5" spans="1:34" ht="13.15" customHeight="1">
      <c r="A5" s="2553"/>
      <c r="B5" s="3633"/>
      <c r="C5" s="3633"/>
      <c r="D5" s="3633"/>
      <c r="E5" s="3633"/>
      <c r="F5" s="3633"/>
      <c r="G5" s="3633"/>
      <c r="H5" s="3634"/>
      <c r="I5" s="3634"/>
      <c r="J5" s="3634"/>
      <c r="K5" s="3634"/>
      <c r="L5" s="3634"/>
      <c r="M5" s="3633"/>
      <c r="N5" s="3633"/>
      <c r="O5" s="3633"/>
      <c r="P5" s="3633"/>
      <c r="Q5" s="3633"/>
      <c r="R5" s="3633"/>
      <c r="S5" s="3633"/>
      <c r="T5" s="3633"/>
      <c r="U5" s="3633"/>
      <c r="V5" s="3633"/>
      <c r="W5" s="3633"/>
      <c r="X5" s="3633"/>
      <c r="Y5" s="3633"/>
      <c r="Z5" s="3633"/>
      <c r="AA5" s="3633"/>
      <c r="AB5" s="3633"/>
      <c r="AC5" s="3633"/>
      <c r="AD5" s="3635"/>
      <c r="AE5" s="3636"/>
      <c r="AF5" s="3637"/>
      <c r="AG5" s="3686"/>
      <c r="AH5" s="3686"/>
    </row>
    <row r="6" spans="1:34" ht="10.15" customHeight="1"/>
    <row r="7" spans="1:34" ht="15" customHeight="1">
      <c r="A7" s="4209" t="s">
        <v>1028</v>
      </c>
      <c r="B7" s="4209"/>
      <c r="C7" s="4209"/>
      <c r="D7" s="4209"/>
      <c r="E7" s="4209"/>
      <c r="F7" s="4209"/>
      <c r="G7" s="4209"/>
      <c r="H7" s="4209"/>
      <c r="I7" s="4209"/>
      <c r="J7" s="4209"/>
      <c r="K7" s="4209"/>
      <c r="L7" s="4209"/>
      <c r="M7" s="4209"/>
      <c r="N7" s="4209"/>
      <c r="O7" s="4209"/>
      <c r="P7" s="4209"/>
      <c r="Q7" s="4209"/>
      <c r="R7" s="4209"/>
      <c r="S7" s="4209"/>
    </row>
    <row r="8" spans="1:34" ht="30.2" customHeight="1">
      <c r="A8" s="3638" t="s">
        <v>1081</v>
      </c>
      <c r="B8" s="3638"/>
      <c r="C8" s="3638"/>
      <c r="D8" s="3638"/>
      <c r="E8" s="3638"/>
      <c r="F8" s="3638"/>
      <c r="G8" s="3638"/>
      <c r="H8" s="3638"/>
      <c r="I8" s="3638"/>
      <c r="J8" s="3638"/>
      <c r="K8" s="3638"/>
      <c r="L8" s="3638"/>
      <c r="M8" s="3638"/>
      <c r="N8" s="3638"/>
      <c r="O8" s="3664"/>
      <c r="P8" s="3638"/>
      <c r="Q8" s="3638"/>
      <c r="R8" s="3638"/>
      <c r="S8" s="3638"/>
    </row>
    <row r="9" spans="1:34" ht="30.2" customHeight="1">
      <c r="A9" s="3639" t="s">
        <v>114</v>
      </c>
      <c r="B9" s="3640">
        <v>1990</v>
      </c>
      <c r="C9" s="3641">
        <v>1991</v>
      </c>
      <c r="D9" s="3641">
        <v>1992</v>
      </c>
      <c r="E9" s="3642">
        <v>1993</v>
      </c>
      <c r="F9" s="3640">
        <v>1994</v>
      </c>
      <c r="G9" s="3640">
        <v>1995</v>
      </c>
      <c r="H9" s="3640">
        <v>1996</v>
      </c>
      <c r="I9" s="3640">
        <v>1997</v>
      </c>
      <c r="J9" s="3640">
        <v>1998</v>
      </c>
      <c r="K9" s="3643">
        <v>1999</v>
      </c>
      <c r="L9" s="3642">
        <v>2000</v>
      </c>
      <c r="M9" s="3642">
        <v>2001</v>
      </c>
      <c r="N9" s="3642">
        <v>2002</v>
      </c>
      <c r="O9" s="3665">
        <v>2003</v>
      </c>
      <c r="P9" s="3642">
        <v>2004</v>
      </c>
      <c r="Q9" s="3642">
        <v>2005</v>
      </c>
      <c r="R9" s="3642">
        <v>2006</v>
      </c>
      <c r="S9" s="3642">
        <v>2007</v>
      </c>
      <c r="T9" s="3642">
        <v>2008</v>
      </c>
      <c r="U9" s="3642">
        <v>2009</v>
      </c>
      <c r="V9" s="3642">
        <v>2010</v>
      </c>
      <c r="W9" s="3642">
        <v>2011</v>
      </c>
      <c r="X9" s="3642">
        <v>2012</v>
      </c>
      <c r="Y9" s="3642">
        <v>2013</v>
      </c>
      <c r="Z9" s="3642">
        <v>2014</v>
      </c>
      <c r="AA9" s="3642">
        <v>2015</v>
      </c>
      <c r="AB9" s="3642">
        <v>2016</v>
      </c>
      <c r="AC9" s="3642">
        <v>2017</v>
      </c>
      <c r="AD9" s="3642">
        <v>2018</v>
      </c>
      <c r="AE9" s="3642">
        <v>2019</v>
      </c>
      <c r="AF9" s="3642">
        <v>2020</v>
      </c>
    </row>
    <row r="10" spans="1:34" ht="30.2" customHeight="1">
      <c r="A10" s="3639" t="s">
        <v>116</v>
      </c>
      <c r="B10" s="3644">
        <v>501.31799999999998</v>
      </c>
      <c r="C10" s="3644">
        <v>449.59199999999998</v>
      </c>
      <c r="D10" s="3644">
        <v>419.02600000000001</v>
      </c>
      <c r="E10" s="3644">
        <v>367.017</v>
      </c>
      <c r="F10" s="3644">
        <v>391.95699999999999</v>
      </c>
      <c r="G10" s="3644">
        <v>398.47799999999995</v>
      </c>
      <c r="H10" s="3644">
        <v>396.26</v>
      </c>
      <c r="I10" s="3644">
        <v>409.774</v>
      </c>
      <c r="J10" s="3644">
        <v>358.49200000000002</v>
      </c>
      <c r="K10" s="3644">
        <v>358.78199999999998</v>
      </c>
      <c r="L10" s="3644">
        <v>390.83799999999997</v>
      </c>
      <c r="M10" s="3644">
        <v>366.10399999999998</v>
      </c>
      <c r="N10" s="3644">
        <v>356.09500000000003</v>
      </c>
      <c r="O10" s="3666">
        <v>356.51900000000001</v>
      </c>
      <c r="P10" s="3644">
        <v>328.77121159999996</v>
      </c>
      <c r="Q10" s="3644">
        <v>296.37006500000001</v>
      </c>
      <c r="R10" s="3644">
        <v>328.96184099999999</v>
      </c>
      <c r="S10" s="3644">
        <v>335.85483799999997</v>
      </c>
      <c r="T10" s="3644">
        <v>317.99752300000006</v>
      </c>
      <c r="U10" s="3644">
        <v>259.48065400000002</v>
      </c>
      <c r="V10" s="3644">
        <v>334.06200000000001</v>
      </c>
      <c r="W10" s="3645">
        <v>333.91899999999998</v>
      </c>
      <c r="X10" s="3644">
        <v>325.55099999999999</v>
      </c>
      <c r="Y10" s="3644">
        <v>328.89100000000002</v>
      </c>
      <c r="Z10" s="3645">
        <v>336.30700000000002</v>
      </c>
      <c r="AA10" s="3645">
        <v>363.483</v>
      </c>
      <c r="AB10" s="3645">
        <v>368.40699999999998</v>
      </c>
      <c r="AC10" s="3645">
        <v>358.34699999999998</v>
      </c>
      <c r="AD10" s="3645">
        <v>352.91199999999998</v>
      </c>
      <c r="AE10" s="3645">
        <v>336.37200000000001</v>
      </c>
      <c r="AF10" s="3646">
        <v>302.10367000000002</v>
      </c>
    </row>
    <row r="11" spans="1:34" ht="30.2" customHeight="1">
      <c r="A11" s="2394" t="s">
        <v>117</v>
      </c>
      <c r="B11" s="3647">
        <v>367.88099999999997</v>
      </c>
      <c r="C11" s="3647">
        <v>195.57300000000001</v>
      </c>
      <c r="D11" s="3647">
        <v>131.352</v>
      </c>
      <c r="E11" s="3647">
        <v>110.331</v>
      </c>
      <c r="F11" s="3647">
        <v>97.832999999999998</v>
      </c>
      <c r="G11" s="3647">
        <v>81.307000000000002</v>
      </c>
      <c r="H11" s="3647">
        <v>72.808000000000007</v>
      </c>
      <c r="I11" s="3647">
        <v>66.793999999999997</v>
      </c>
      <c r="J11" s="3647">
        <v>62.758000000000003</v>
      </c>
      <c r="K11" s="3647">
        <v>59.414000000000001</v>
      </c>
      <c r="L11" s="3647">
        <v>54.465999999999994</v>
      </c>
      <c r="M11" s="3647">
        <v>49.045000000000002</v>
      </c>
      <c r="N11" s="3647">
        <v>48.816000000000003</v>
      </c>
      <c r="O11" s="3667">
        <v>53.427</v>
      </c>
      <c r="P11" s="3647">
        <v>63.035897556000009</v>
      </c>
      <c r="Q11" s="3647">
        <v>59.045075000000011</v>
      </c>
      <c r="R11" s="3647">
        <v>58.565761000000009</v>
      </c>
      <c r="S11" s="3647">
        <v>62.515582999999992</v>
      </c>
      <c r="T11" s="3647">
        <v>65.516576000000001</v>
      </c>
      <c r="U11" s="3647">
        <v>57.560651000000007</v>
      </c>
      <c r="V11" s="3647">
        <v>63.899000000000001</v>
      </c>
      <c r="W11" s="3648">
        <v>73.200999999999993</v>
      </c>
      <c r="X11" s="3647">
        <v>71.912999999999997</v>
      </c>
      <c r="Y11" s="3647">
        <v>72.350999999999999</v>
      </c>
      <c r="Z11" s="3648">
        <v>70.802999999999997</v>
      </c>
      <c r="AA11" s="3648">
        <v>69.436000000000007</v>
      </c>
      <c r="AB11" s="3648">
        <v>73.188000000000002</v>
      </c>
      <c r="AC11" s="3648">
        <v>73.754999999999995</v>
      </c>
      <c r="AD11" s="3648">
        <v>71.557000000000002</v>
      </c>
      <c r="AE11" s="3648">
        <v>66.823999999999998</v>
      </c>
      <c r="AF11" s="3649">
        <v>66.374657000000013</v>
      </c>
    </row>
    <row r="12" spans="1:34" ht="30.2" customHeight="1">
      <c r="A12" s="2394" t="s">
        <v>174</v>
      </c>
      <c r="B12" s="3647">
        <v>179.16200000000001</v>
      </c>
      <c r="C12" s="3647">
        <v>178.15600000000001</v>
      </c>
      <c r="D12" s="3647">
        <v>173.27199999999999</v>
      </c>
      <c r="E12" s="3647">
        <v>168.67</v>
      </c>
      <c r="F12" s="3647">
        <v>164.69399999999999</v>
      </c>
      <c r="G12" s="3647">
        <v>146.86799999999997</v>
      </c>
      <c r="H12" s="3647">
        <v>137.16800000000001</v>
      </c>
      <c r="I12" s="3647">
        <v>141.05600000000001</v>
      </c>
      <c r="J12" s="3647">
        <v>135.79</v>
      </c>
      <c r="K12" s="3647">
        <v>115.021</v>
      </c>
      <c r="L12" s="3647">
        <v>96.355999999999995</v>
      </c>
      <c r="M12" s="3647">
        <v>102.699</v>
      </c>
      <c r="N12" s="3647">
        <v>101.26899999999999</v>
      </c>
      <c r="O12" s="3667">
        <v>87.236000000000004</v>
      </c>
      <c r="P12" s="3647">
        <v>80.754999999999995</v>
      </c>
      <c r="Q12" s="3647">
        <v>66.683999999999997</v>
      </c>
      <c r="R12" s="3647">
        <v>69.218000000000004</v>
      </c>
      <c r="S12" s="3647">
        <v>65.347999999999999</v>
      </c>
      <c r="T12" s="3647">
        <v>52.850999999999999</v>
      </c>
      <c r="U12" s="3647">
        <v>38.039000000000001</v>
      </c>
      <c r="V12" s="3647">
        <v>29.75</v>
      </c>
      <c r="W12" s="3648">
        <v>28.369</v>
      </c>
      <c r="X12" s="3647">
        <v>21.003</v>
      </c>
      <c r="Y12" s="3647">
        <v>15.462</v>
      </c>
      <c r="Z12" s="3648">
        <v>14.173999999999999</v>
      </c>
      <c r="AA12" s="3648">
        <v>14.773999999999999</v>
      </c>
      <c r="AB12" s="3648">
        <v>12.930999999999999</v>
      </c>
      <c r="AC12" s="3648">
        <v>11.337</v>
      </c>
      <c r="AD12" s="3648">
        <v>11.167999999999999</v>
      </c>
      <c r="AE12" s="3648">
        <v>9.7289999999999992</v>
      </c>
      <c r="AF12" s="3649">
        <v>9.5093490000000003</v>
      </c>
    </row>
    <row r="13" spans="1:34" ht="30.2" customHeight="1">
      <c r="A13" s="2394" t="s">
        <v>175</v>
      </c>
      <c r="B13" s="3647">
        <v>120.877</v>
      </c>
      <c r="C13" s="3647">
        <v>153.012</v>
      </c>
      <c r="D13" s="3647">
        <v>163.77600000000001</v>
      </c>
      <c r="E13" s="3647">
        <v>151.143</v>
      </c>
      <c r="F13" s="3647">
        <v>134.22399999999999</v>
      </c>
      <c r="G13" s="3647">
        <v>136.38800000000001</v>
      </c>
      <c r="H13" s="3647">
        <v>135.91</v>
      </c>
      <c r="I13" s="3647">
        <v>115.53100000000001</v>
      </c>
      <c r="J13" s="3647">
        <v>107.797</v>
      </c>
      <c r="K13" s="3647">
        <v>100.13</v>
      </c>
      <c r="L13" s="3647">
        <v>87.822000000000003</v>
      </c>
      <c r="M13" s="3647">
        <v>83.471999999999994</v>
      </c>
      <c r="N13" s="3647">
        <v>78.837000000000003</v>
      </c>
      <c r="O13" s="3667">
        <v>79.122</v>
      </c>
      <c r="P13" s="3647">
        <v>76.203000000000003</v>
      </c>
      <c r="Q13" s="3647">
        <v>76.519000000000005</v>
      </c>
      <c r="R13" s="3647">
        <v>72.132999999999996</v>
      </c>
      <c r="S13" s="3647">
        <v>71.082999999999998</v>
      </c>
      <c r="T13" s="3647">
        <v>69.593000000000004</v>
      </c>
      <c r="U13" s="3647">
        <v>74.698999999999998</v>
      </c>
      <c r="V13" s="3647">
        <v>72.867999999999995</v>
      </c>
      <c r="W13" s="3648">
        <v>54.091000000000001</v>
      </c>
      <c r="X13" s="3647">
        <v>49.698</v>
      </c>
      <c r="Y13" s="3647">
        <v>45.37</v>
      </c>
      <c r="Z13" s="3648">
        <v>33.671999999999997</v>
      </c>
      <c r="AA13" s="3648">
        <v>32.590000000000003</v>
      </c>
      <c r="AB13" s="3648">
        <v>30.603999999999999</v>
      </c>
      <c r="AC13" s="3648">
        <v>29.588999999999999</v>
      </c>
      <c r="AD13" s="3648">
        <v>26.901</v>
      </c>
      <c r="AE13" s="3648">
        <v>25.66</v>
      </c>
      <c r="AF13" s="3649">
        <v>23.986305000000005</v>
      </c>
    </row>
    <row r="14" spans="1:34" ht="30.2" customHeight="1">
      <c r="A14" s="2394" t="s">
        <v>1090</v>
      </c>
      <c r="B14" s="3647">
        <v>51.17</v>
      </c>
      <c r="C14" s="3647">
        <v>56.143000000000001</v>
      </c>
      <c r="D14" s="3647">
        <v>52.47</v>
      </c>
      <c r="E14" s="3647">
        <v>51.639000000000003</v>
      </c>
      <c r="F14" s="3647">
        <v>60.747999999999998</v>
      </c>
      <c r="G14" s="3647">
        <v>62.902000000000001</v>
      </c>
      <c r="H14" s="3647">
        <v>61.575000000000003</v>
      </c>
      <c r="I14" s="3647">
        <v>59.134</v>
      </c>
      <c r="J14" s="3647">
        <v>56.203000000000003</v>
      </c>
      <c r="K14" s="3647">
        <v>54.098999999999997</v>
      </c>
      <c r="L14" s="3647">
        <v>51.247999999999998</v>
      </c>
      <c r="M14" s="3647">
        <v>48.744999999999997</v>
      </c>
      <c r="N14" s="3647">
        <v>44.127000000000002</v>
      </c>
      <c r="O14" s="3667">
        <v>40.216999999999999</v>
      </c>
      <c r="P14" s="3647">
        <v>30.753</v>
      </c>
      <c r="Q14" s="3647">
        <v>30.302</v>
      </c>
      <c r="R14" s="3647">
        <v>33.481000000000002</v>
      </c>
      <c r="S14" s="3647">
        <v>27.143999999999998</v>
      </c>
      <c r="T14" s="3647">
        <v>32.591999999999999</v>
      </c>
      <c r="U14" s="3647">
        <v>29.422000000000001</v>
      </c>
      <c r="V14" s="3647">
        <v>31.172999999999998</v>
      </c>
      <c r="W14" s="3647">
        <v>34.390999999999998</v>
      </c>
      <c r="X14" s="3647">
        <v>31.449000000000002</v>
      </c>
      <c r="Y14" s="3647">
        <v>35.33</v>
      </c>
      <c r="Z14" s="3647">
        <v>25.079000000000001</v>
      </c>
      <c r="AA14" s="3647">
        <v>19.068999999999999</v>
      </c>
      <c r="AB14" s="3647">
        <v>28.11</v>
      </c>
      <c r="AC14" s="3647">
        <v>67.641999999999996</v>
      </c>
      <c r="AD14" s="3648">
        <v>45.530999999999999</v>
      </c>
      <c r="AE14" s="3648">
        <v>49.142000000000003</v>
      </c>
      <c r="AF14" s="3649">
        <v>48.796797999999995</v>
      </c>
    </row>
    <row r="15" spans="1:34" ht="30.2" customHeight="1">
      <c r="A15" s="2394" t="s">
        <v>1082</v>
      </c>
      <c r="B15" s="3647">
        <v>892.82</v>
      </c>
      <c r="C15" s="3647">
        <v>872.81500000000005</v>
      </c>
      <c r="D15" s="3647">
        <v>863.58699999999999</v>
      </c>
      <c r="E15" s="3647">
        <v>851.34</v>
      </c>
      <c r="F15" s="3647">
        <v>866.85</v>
      </c>
      <c r="G15" s="3647">
        <v>882.01400000000001</v>
      </c>
      <c r="H15" s="3647">
        <v>865.58500000000004</v>
      </c>
      <c r="I15" s="3647">
        <v>875.44100000000003</v>
      </c>
      <c r="J15" s="3647">
        <v>883.39800000000002</v>
      </c>
      <c r="K15" s="3647">
        <v>901.33399999999995</v>
      </c>
      <c r="L15" s="3647">
        <v>935.51399399999991</v>
      </c>
      <c r="M15" s="3647">
        <v>906.04599399999995</v>
      </c>
      <c r="N15" s="3647">
        <v>882.93399999999997</v>
      </c>
      <c r="O15" s="3667">
        <v>912.71427707999999</v>
      </c>
      <c r="P15" s="3647">
        <v>933.24448300000006</v>
      </c>
      <c r="Q15" s="3647">
        <v>853.43306299999995</v>
      </c>
      <c r="R15" s="3647">
        <v>880.13008100000002</v>
      </c>
      <c r="S15" s="3647">
        <v>907.07857999999999</v>
      </c>
      <c r="T15" s="3647">
        <v>917.12031303644494</v>
      </c>
      <c r="U15" s="3647">
        <v>786.75165200000004</v>
      </c>
      <c r="V15" s="3647">
        <v>901.74800000000005</v>
      </c>
      <c r="W15" s="3647">
        <v>904.89499999999998</v>
      </c>
      <c r="X15" s="3647">
        <v>896.41099999999994</v>
      </c>
      <c r="Y15" s="3647">
        <v>901.53099999999995</v>
      </c>
      <c r="Z15" s="3647">
        <v>880.92100000000005</v>
      </c>
      <c r="AA15" s="3647">
        <v>885.69399999999996</v>
      </c>
      <c r="AB15" s="3647">
        <v>908.86800000000005</v>
      </c>
      <c r="AC15" s="3647">
        <v>940.49599999999998</v>
      </c>
      <c r="AD15" s="3648">
        <v>898.56200000000001</v>
      </c>
      <c r="AE15" s="3648">
        <v>873.23299999999995</v>
      </c>
      <c r="AF15" s="3649">
        <v>824.26603799999998</v>
      </c>
    </row>
    <row r="16" spans="1:34" ht="30.2" customHeight="1">
      <c r="A16" s="2394" t="s">
        <v>1083</v>
      </c>
      <c r="B16" s="3647">
        <v>713.71100000000001</v>
      </c>
      <c r="C16" s="3647">
        <v>709.42600000000004</v>
      </c>
      <c r="D16" s="3647">
        <v>723.13</v>
      </c>
      <c r="E16" s="3647">
        <v>720.94799999999998</v>
      </c>
      <c r="F16" s="3647">
        <v>734.46799999999996</v>
      </c>
      <c r="G16" s="3647">
        <v>747.47900000000004</v>
      </c>
      <c r="H16" s="3647">
        <v>739.60799999999995</v>
      </c>
      <c r="I16" s="3647">
        <v>739.33399999999995</v>
      </c>
      <c r="J16" s="3647">
        <v>752.125</v>
      </c>
      <c r="K16" s="3647">
        <v>779.36500000000001</v>
      </c>
      <c r="L16" s="3647">
        <v>811.76399399999991</v>
      </c>
      <c r="M16" s="3647">
        <v>794.12699399999997</v>
      </c>
      <c r="N16" s="3647">
        <v>781.51499999999999</v>
      </c>
      <c r="O16" s="3667">
        <v>811.43227708000006</v>
      </c>
      <c r="P16" s="3647">
        <v>823.52099999999996</v>
      </c>
      <c r="Q16" s="3647">
        <v>743.70699999999999</v>
      </c>
      <c r="R16" s="3647">
        <v>768.26800000000003</v>
      </c>
      <c r="S16" s="3647">
        <v>812.93399999999997</v>
      </c>
      <c r="T16" s="3647">
        <v>813.44665203644502</v>
      </c>
      <c r="U16" s="3647">
        <v>704.53170599999999</v>
      </c>
      <c r="V16" s="3647">
        <v>796.65899999999999</v>
      </c>
      <c r="W16" s="3647">
        <v>793.81</v>
      </c>
      <c r="X16" s="3647">
        <v>792.423</v>
      </c>
      <c r="Y16" s="3647">
        <v>799.90499999999997</v>
      </c>
      <c r="Z16" s="3647">
        <v>779.73199999999997</v>
      </c>
      <c r="AA16" s="3647">
        <v>779.06399999999996</v>
      </c>
      <c r="AB16" s="3647">
        <v>811.57399999999996</v>
      </c>
      <c r="AC16" s="3647">
        <v>845.85299999999995</v>
      </c>
      <c r="AD16" s="3648">
        <v>791.13</v>
      </c>
      <c r="AE16" s="3648">
        <v>773.14599999999996</v>
      </c>
      <c r="AF16" s="3649">
        <v>734.17667699999993</v>
      </c>
    </row>
    <row r="17" spans="1:33" ht="30.2" customHeight="1">
      <c r="A17" s="2394" t="s">
        <v>120</v>
      </c>
      <c r="B17" s="3647">
        <v>748.154</v>
      </c>
      <c r="C17" s="3647">
        <v>697.94600000000003</v>
      </c>
      <c r="D17" s="3647">
        <v>681.58900000000006</v>
      </c>
      <c r="E17" s="3647">
        <v>649.39700000000005</v>
      </c>
      <c r="F17" s="3647">
        <v>665.50800000000004</v>
      </c>
      <c r="G17" s="3647">
        <v>685.56600000000003</v>
      </c>
      <c r="H17" s="3647">
        <v>677.01199999999994</v>
      </c>
      <c r="I17" s="3647">
        <v>700.53</v>
      </c>
      <c r="J17" s="3647">
        <v>715.93899999999996</v>
      </c>
      <c r="K17" s="3647">
        <v>723.02700000000004</v>
      </c>
      <c r="L17" s="3647">
        <v>748.452</v>
      </c>
      <c r="M17" s="3647">
        <v>750.03099999999995</v>
      </c>
      <c r="N17" s="3647">
        <v>751.46100000000001</v>
      </c>
      <c r="O17" s="3667">
        <v>789.34299999999996</v>
      </c>
      <c r="P17" s="3647">
        <v>809.49959999999999</v>
      </c>
      <c r="Q17" s="3647">
        <v>822.51</v>
      </c>
      <c r="R17" s="3647">
        <v>824.54039999999998</v>
      </c>
      <c r="S17" s="3647">
        <v>850.43799999999999</v>
      </c>
      <c r="T17" s="3647">
        <v>837.44899999999996</v>
      </c>
      <c r="U17" s="3647">
        <v>719.35299999999995</v>
      </c>
      <c r="V17" s="3647">
        <v>798.81200000000001</v>
      </c>
      <c r="W17" s="3648">
        <v>817.64599999999996</v>
      </c>
      <c r="X17" s="3647">
        <v>814.39099999999996</v>
      </c>
      <c r="Y17" s="3647">
        <v>807.36900000000003</v>
      </c>
      <c r="Z17" s="3648">
        <v>823.58</v>
      </c>
      <c r="AA17" s="3648">
        <v>809.56200000000001</v>
      </c>
      <c r="AB17" s="3648">
        <v>815.74800000000005</v>
      </c>
      <c r="AC17" s="3648">
        <v>821.12800000000004</v>
      </c>
      <c r="AD17" s="3648">
        <v>813.94200000000001</v>
      </c>
      <c r="AE17" s="3648">
        <v>786.41099999999994</v>
      </c>
      <c r="AF17" s="3649">
        <v>730.40220700000009</v>
      </c>
    </row>
    <row r="18" spans="1:33" ht="30.2" customHeight="1">
      <c r="A18" s="2394" t="s">
        <v>180</v>
      </c>
      <c r="B18" s="3647">
        <v>100.873</v>
      </c>
      <c r="C18" s="3647">
        <v>85.35</v>
      </c>
      <c r="D18" s="3647">
        <v>69.099999999999994</v>
      </c>
      <c r="E18" s="3647">
        <v>67.900000000000006</v>
      </c>
      <c r="F18" s="3647">
        <v>69.849999999999994</v>
      </c>
      <c r="G18" s="3647">
        <v>70</v>
      </c>
      <c r="H18" s="3647">
        <v>68</v>
      </c>
      <c r="I18" s="3647">
        <v>61.85</v>
      </c>
      <c r="J18" s="3647">
        <v>62.15</v>
      </c>
      <c r="K18" s="3647">
        <v>58</v>
      </c>
      <c r="L18" s="3647">
        <v>42.65</v>
      </c>
      <c r="M18" s="3647">
        <v>44.27</v>
      </c>
      <c r="N18" s="3647">
        <v>43.2</v>
      </c>
      <c r="O18" s="3667">
        <v>106.98270300000001</v>
      </c>
      <c r="P18" s="3647">
        <v>105.380154</v>
      </c>
      <c r="Q18" s="3647">
        <v>113.55641300000002</v>
      </c>
      <c r="R18" s="3647">
        <v>137.76546099999996</v>
      </c>
      <c r="S18" s="3647">
        <v>151.27292799999998</v>
      </c>
      <c r="T18" s="3647">
        <v>130.3031</v>
      </c>
      <c r="U18" s="3647">
        <v>151.81800000000001</v>
      </c>
      <c r="V18" s="3647">
        <v>145.858</v>
      </c>
      <c r="W18" s="3648">
        <v>169.495</v>
      </c>
      <c r="X18" s="3647">
        <v>212.029</v>
      </c>
      <c r="Y18" s="3647">
        <v>189.589</v>
      </c>
      <c r="Z18" s="3648">
        <v>174.20599999999999</v>
      </c>
      <c r="AA18" s="3648">
        <v>173.43199999999999</v>
      </c>
      <c r="AB18" s="3648">
        <v>178.911</v>
      </c>
      <c r="AC18" s="3648">
        <v>172.09299999999999</v>
      </c>
      <c r="AD18" s="3648">
        <v>191.39500000000001</v>
      </c>
      <c r="AE18" s="3648">
        <v>175.22900000000001</v>
      </c>
      <c r="AF18" s="3649">
        <v>168.91245700000002</v>
      </c>
    </row>
    <row r="19" spans="1:33" ht="30.2" customHeight="1">
      <c r="A19" s="2394" t="s">
        <v>1084</v>
      </c>
      <c r="B19" s="3647">
        <v>14.736000000000001</v>
      </c>
      <c r="C19" s="3647">
        <v>5.1289999999999996</v>
      </c>
      <c r="D19" s="3647">
        <v>5.665</v>
      </c>
      <c r="E19" s="3647">
        <v>14.433</v>
      </c>
      <c r="F19" s="3647">
        <v>11.717000000000001</v>
      </c>
      <c r="G19" s="3647">
        <v>10.481999999999999</v>
      </c>
      <c r="H19" s="3647">
        <v>10.047000000000001</v>
      </c>
      <c r="I19" s="3647">
        <v>10.045999999999999</v>
      </c>
      <c r="J19" s="3647">
        <v>14.262</v>
      </c>
      <c r="K19" s="3647">
        <v>14.106999999999999</v>
      </c>
      <c r="L19" s="3647">
        <v>14.040000000000001</v>
      </c>
      <c r="M19" s="3647">
        <v>14.984999999999999</v>
      </c>
      <c r="N19" s="3647">
        <v>15.388</v>
      </c>
      <c r="O19" s="3667">
        <v>56.430726500000006</v>
      </c>
      <c r="P19" s="3647">
        <v>76.673165999999995</v>
      </c>
      <c r="Q19" s="3647">
        <v>87.835815969999999</v>
      </c>
      <c r="R19" s="3647">
        <v>87.073581546999989</v>
      </c>
      <c r="S19" s="3647">
        <v>126.26787727500002</v>
      </c>
      <c r="T19" s="3647">
        <v>98.828942999999981</v>
      </c>
      <c r="U19" s="3647">
        <v>98.106056500000008</v>
      </c>
      <c r="V19" s="3647">
        <v>139.77099999999999</v>
      </c>
      <c r="W19" s="3648">
        <v>118.78400000000001</v>
      </c>
      <c r="X19" s="3647">
        <v>82.584000000000003</v>
      </c>
      <c r="Y19" s="3647">
        <v>92.204999999999998</v>
      </c>
      <c r="Z19" s="3648">
        <v>113.753</v>
      </c>
      <c r="AA19" s="3648">
        <v>109.66800000000001</v>
      </c>
      <c r="AB19" s="3648">
        <v>116.14700000000001</v>
      </c>
      <c r="AC19" s="3648">
        <v>115.458</v>
      </c>
      <c r="AD19" s="3648">
        <v>113.14700000000001</v>
      </c>
      <c r="AE19" s="3648">
        <v>112.73699999999999</v>
      </c>
      <c r="AF19" s="3649">
        <v>112.73699999999999</v>
      </c>
    </row>
    <row r="20" spans="1:33" ht="30.2" customHeight="1">
      <c r="A20" s="2394" t="s">
        <v>1085</v>
      </c>
      <c r="B20" s="3647"/>
      <c r="C20" s="3647"/>
      <c r="D20" s="3647"/>
      <c r="E20" s="3647"/>
      <c r="F20" s="3647"/>
      <c r="G20" s="3647"/>
      <c r="H20" s="3647"/>
      <c r="I20" s="3647"/>
      <c r="J20" s="3647"/>
      <c r="K20" s="3647"/>
      <c r="L20" s="3647"/>
      <c r="M20" s="3647"/>
      <c r="N20" s="3647"/>
      <c r="O20" s="3667">
        <v>62.663411499999988</v>
      </c>
      <c r="P20" s="3647">
        <v>76.883393499999997</v>
      </c>
      <c r="Q20" s="3647">
        <v>107.33038850000001</v>
      </c>
      <c r="R20" s="3647">
        <v>33.480068600000003</v>
      </c>
      <c r="S20" s="3647">
        <v>31.450347613999995</v>
      </c>
      <c r="T20" s="3647">
        <v>64.517420999999999</v>
      </c>
      <c r="U20" s="3647">
        <v>75.7495835</v>
      </c>
      <c r="V20" s="3647">
        <v>74.296999999999997</v>
      </c>
      <c r="W20" s="3647">
        <v>99.185000000000002</v>
      </c>
      <c r="X20" s="3647">
        <v>82.075000000000003</v>
      </c>
      <c r="Y20" s="3647">
        <v>62.573999999999998</v>
      </c>
      <c r="Z20" s="3647">
        <v>72.896000000000001</v>
      </c>
      <c r="AA20" s="3647">
        <v>70.186000000000007</v>
      </c>
      <c r="AB20" s="3647">
        <v>76.346999999999994</v>
      </c>
      <c r="AC20" s="3647">
        <v>76.123999999999995</v>
      </c>
      <c r="AD20" s="3648">
        <v>75.67</v>
      </c>
      <c r="AE20" s="3648">
        <v>76.412999999999997</v>
      </c>
      <c r="AF20" s="3649">
        <v>76.895284999999987</v>
      </c>
    </row>
    <row r="21" spans="1:33" ht="30.2" customHeight="1">
      <c r="A21" s="3650" t="s">
        <v>119</v>
      </c>
      <c r="B21" s="3651">
        <v>2976.991</v>
      </c>
      <c r="C21" s="3652">
        <v>2693.7159999999999</v>
      </c>
      <c r="D21" s="3652">
        <v>2559.837</v>
      </c>
      <c r="E21" s="3652">
        <v>2431.8700000000003</v>
      </c>
      <c r="F21" s="3652">
        <v>2463.3810000000003</v>
      </c>
      <c r="G21" s="3652">
        <v>2474.0049999999992</v>
      </c>
      <c r="H21" s="3652">
        <v>2424.3649999999998</v>
      </c>
      <c r="I21" s="3652">
        <v>2440.1559999999999</v>
      </c>
      <c r="J21" s="3652">
        <v>2396.7890000000002</v>
      </c>
      <c r="K21" s="3652">
        <v>2383.9139999999998</v>
      </c>
      <c r="L21" s="3652">
        <v>2421.3859939999998</v>
      </c>
      <c r="M21" s="3652">
        <v>2365.3969939999997</v>
      </c>
      <c r="N21" s="3652">
        <v>2322.127</v>
      </c>
      <c r="O21" s="3652">
        <v>2544.6551180800002</v>
      </c>
      <c r="P21" s="3652">
        <v>2581.1989056559996</v>
      </c>
      <c r="Q21" s="3652">
        <v>2513.5858204700007</v>
      </c>
      <c r="R21" s="3652">
        <v>2525.3491941469993</v>
      </c>
      <c r="S21" s="3652">
        <v>2628.4531538889996</v>
      </c>
      <c r="T21" s="3652">
        <v>2586.7688760364454</v>
      </c>
      <c r="U21" s="3652">
        <v>2290.9795969999996</v>
      </c>
      <c r="V21" s="3652">
        <v>2592.2380000000003</v>
      </c>
      <c r="W21" s="3653">
        <v>2633.9760000000001</v>
      </c>
      <c r="X21" s="3652">
        <v>2587.1039999999994</v>
      </c>
      <c r="Y21" s="3652">
        <v>2550.6720000000005</v>
      </c>
      <c r="Z21" s="3652">
        <v>2545.3910000000005</v>
      </c>
      <c r="AA21" s="3652">
        <v>2547.8940000000002</v>
      </c>
      <c r="AB21" s="3652">
        <v>2609.261</v>
      </c>
      <c r="AC21" s="3652">
        <v>2665.9689999999996</v>
      </c>
      <c r="AD21" s="3653">
        <v>2600.7849999999999</v>
      </c>
      <c r="AE21" s="3653">
        <v>2511.75</v>
      </c>
      <c r="AF21" s="3687">
        <v>2363.9837660000003</v>
      </c>
      <c r="AG21" s="3081"/>
    </row>
    <row r="22" spans="1:33" s="3655" customFormat="1" ht="30.2" customHeight="1">
      <c r="A22" s="3654"/>
      <c r="B22" s="3180"/>
      <c r="C22" s="3180"/>
      <c r="D22" s="3180"/>
      <c r="E22" s="3180"/>
      <c r="F22" s="3180"/>
      <c r="G22" s="3180"/>
      <c r="H22" s="3180"/>
      <c r="I22" s="3180"/>
      <c r="J22" s="3180"/>
      <c r="K22" s="3180"/>
      <c r="L22" s="3180"/>
      <c r="M22" s="3180"/>
      <c r="N22" s="3180"/>
      <c r="O22" s="3668"/>
      <c r="P22" s="3180"/>
      <c r="Q22" s="3180"/>
      <c r="R22" s="3180"/>
      <c r="S22" s="3180"/>
      <c r="T22" s="3180"/>
      <c r="U22" s="3180"/>
      <c r="V22" s="3180"/>
      <c r="W22" s="3180"/>
      <c r="X22" s="3180"/>
      <c r="Y22" s="3180"/>
      <c r="Z22" s="3180"/>
      <c r="AA22" s="3180"/>
      <c r="AB22" s="3180"/>
      <c r="AC22" s="3180"/>
      <c r="AD22" s="3180"/>
      <c r="AE22" s="3180"/>
      <c r="AF22" s="3180"/>
    </row>
    <row r="23" spans="1:33" ht="30.2" customHeight="1">
      <c r="A23" s="3638" t="s">
        <v>1086</v>
      </c>
      <c r="B23" s="3617"/>
      <c r="C23" s="3617"/>
      <c r="D23" s="3617"/>
      <c r="E23" s="3617"/>
      <c r="F23" s="3617"/>
      <c r="G23" s="3617"/>
      <c r="H23" s="3617"/>
      <c r="I23" s="3617"/>
      <c r="J23" s="3617"/>
      <c r="K23" s="3617"/>
      <c r="L23" s="3617"/>
      <c r="M23" s="3617"/>
      <c r="N23" s="3617"/>
      <c r="O23" s="3669"/>
      <c r="P23" s="3617"/>
      <c r="Q23" s="3617"/>
      <c r="R23" s="3617"/>
      <c r="S23" s="3617"/>
      <c r="T23" s="3656"/>
      <c r="U23" s="3656"/>
      <c r="V23" s="3656"/>
      <c r="W23" s="3656"/>
      <c r="X23" s="3656"/>
      <c r="Y23" s="3656"/>
      <c r="Z23" s="3656"/>
      <c r="AA23" s="3656"/>
      <c r="AB23" s="3656"/>
    </row>
    <row r="24" spans="1:33" ht="30.2" customHeight="1">
      <c r="A24" s="3639" t="s">
        <v>114</v>
      </c>
      <c r="B24" s="3640">
        <v>1990</v>
      </c>
      <c r="C24" s="3641">
        <v>1991</v>
      </c>
      <c r="D24" s="3641">
        <v>1992</v>
      </c>
      <c r="E24" s="3642">
        <v>1993</v>
      </c>
      <c r="F24" s="3640">
        <v>1994</v>
      </c>
      <c r="G24" s="3640">
        <v>1995</v>
      </c>
      <c r="H24" s="3640">
        <v>1996</v>
      </c>
      <c r="I24" s="3640">
        <v>1997</v>
      </c>
      <c r="J24" s="3640">
        <v>1998</v>
      </c>
      <c r="K24" s="3643">
        <v>1999</v>
      </c>
      <c r="L24" s="3642">
        <v>2000</v>
      </c>
      <c r="M24" s="3642">
        <v>2001</v>
      </c>
      <c r="N24" s="3642">
        <v>2002</v>
      </c>
      <c r="O24" s="3665">
        <v>2003</v>
      </c>
      <c r="P24" s="3642">
        <v>2004</v>
      </c>
      <c r="Q24" s="3665">
        <v>2005</v>
      </c>
      <c r="R24" s="3642">
        <v>2006</v>
      </c>
      <c r="S24" s="3642">
        <v>2007</v>
      </c>
      <c r="T24" s="3642">
        <v>2008</v>
      </c>
      <c r="U24" s="3642">
        <v>2009</v>
      </c>
      <c r="V24" s="3642">
        <v>2010</v>
      </c>
      <c r="W24" s="3642">
        <v>2011</v>
      </c>
      <c r="X24" s="3642">
        <v>2012</v>
      </c>
      <c r="Y24" s="3642">
        <v>2013</v>
      </c>
      <c r="Z24" s="3642">
        <v>2014</v>
      </c>
      <c r="AA24" s="3665">
        <v>2015</v>
      </c>
      <c r="AB24" s="3665">
        <v>2016</v>
      </c>
      <c r="AC24" s="3665">
        <v>2017</v>
      </c>
      <c r="AD24" s="3665">
        <v>2018</v>
      </c>
      <c r="AE24" s="3665">
        <v>2019</v>
      </c>
      <c r="AF24" s="3665">
        <v>2020</v>
      </c>
    </row>
    <row r="25" spans="1:33" ht="30.2" customHeight="1">
      <c r="A25" s="3639" t="s">
        <v>1629</v>
      </c>
      <c r="B25" s="3644">
        <v>0.57599999999999996</v>
      </c>
      <c r="C25" s="3644">
        <v>0.67500000000000004</v>
      </c>
      <c r="D25" s="3644">
        <v>0.54</v>
      </c>
      <c r="E25" s="3644">
        <v>0.29799999999999999</v>
      </c>
      <c r="F25" s="3644">
        <v>0.23400000000000001</v>
      </c>
      <c r="G25" s="3644">
        <v>0.115</v>
      </c>
      <c r="H25" s="3644">
        <v>1.3180000000000001</v>
      </c>
      <c r="I25" s="3644">
        <v>0.88400000000000001</v>
      </c>
      <c r="J25" s="3644">
        <v>0.60299999999999998</v>
      </c>
      <c r="K25" s="3644">
        <v>0.61199999999999999</v>
      </c>
      <c r="L25" s="3644">
        <v>0.46</v>
      </c>
      <c r="M25" s="3644">
        <v>0.216</v>
      </c>
      <c r="N25" s="3644">
        <v>1.9E-2</v>
      </c>
      <c r="O25" s="3666">
        <v>0</v>
      </c>
      <c r="P25" s="3644">
        <v>0</v>
      </c>
      <c r="Q25" s="3666">
        <v>0</v>
      </c>
      <c r="R25" s="3644">
        <v>0</v>
      </c>
      <c r="S25" s="3644">
        <v>0</v>
      </c>
      <c r="T25" s="3644">
        <v>0</v>
      </c>
      <c r="U25" s="3644">
        <v>0</v>
      </c>
      <c r="V25" s="3644">
        <v>0</v>
      </c>
      <c r="W25" s="3645">
        <v>0</v>
      </c>
      <c r="X25" s="3644">
        <v>0</v>
      </c>
      <c r="Y25" s="3644">
        <v>0</v>
      </c>
      <c r="Z25" s="3645">
        <v>0</v>
      </c>
      <c r="AA25" s="3679">
        <v>0</v>
      </c>
      <c r="AB25" s="3679">
        <v>0</v>
      </c>
      <c r="AC25" s="3679">
        <v>0</v>
      </c>
      <c r="AD25" s="3679">
        <v>0</v>
      </c>
      <c r="AE25" s="3679">
        <v>0</v>
      </c>
      <c r="AF25" s="3680">
        <v>0</v>
      </c>
    </row>
    <row r="26" spans="1:33" ht="30.2" customHeight="1">
      <c r="A26" s="2394" t="s">
        <v>1087</v>
      </c>
      <c r="B26" s="3658">
        <v>2328.6489999999999</v>
      </c>
      <c r="C26" s="3647">
        <v>2371.8320000000003</v>
      </c>
      <c r="D26" s="3647">
        <v>2467.8439999999996</v>
      </c>
      <c r="E26" s="3647">
        <v>2541.7099999999996</v>
      </c>
      <c r="F26" s="3647">
        <v>2497.4960000000001</v>
      </c>
      <c r="G26" s="3647">
        <v>2553.328</v>
      </c>
      <c r="H26" s="3647">
        <v>2561.3209999999999</v>
      </c>
      <c r="I26" s="3647">
        <v>2577.1150000000002</v>
      </c>
      <c r="J26" s="3647">
        <v>2627.8069999999998</v>
      </c>
      <c r="K26" s="3647">
        <v>2716.8940000000002</v>
      </c>
      <c r="L26" s="3647">
        <v>2680.9059999999999</v>
      </c>
      <c r="M26" s="3647">
        <v>2622.5479999999998</v>
      </c>
      <c r="N26" s="3647">
        <v>2593.0640000000003</v>
      </c>
      <c r="O26" s="3667">
        <v>2512.645</v>
      </c>
      <c r="P26" s="3647">
        <v>2516.973</v>
      </c>
      <c r="Q26" s="3667">
        <v>2448.1400000000003</v>
      </c>
      <c r="R26" s="3647">
        <v>2406.6880000000001</v>
      </c>
      <c r="S26" s="3647">
        <v>2378.587</v>
      </c>
      <c r="T26" s="3647">
        <v>2377.058</v>
      </c>
      <c r="U26" s="3647">
        <v>2360.5700000000002</v>
      </c>
      <c r="V26" s="3647">
        <v>2369.4289999999996</v>
      </c>
      <c r="W26" s="3648">
        <v>2382.1759999999999</v>
      </c>
      <c r="X26" s="3647">
        <v>2385.2020000000002</v>
      </c>
      <c r="Y26" s="3647">
        <v>2448.4360000000001</v>
      </c>
      <c r="Z26" s="3648">
        <v>2449.6879999999996</v>
      </c>
      <c r="AA26" s="3681">
        <v>2465.2690000000002</v>
      </c>
      <c r="AB26" s="3681">
        <v>2533.7959999999998</v>
      </c>
      <c r="AC26" s="3681">
        <v>2607.42</v>
      </c>
      <c r="AD26" s="3681">
        <v>2543.5869999999995</v>
      </c>
      <c r="AE26" s="3681">
        <v>2562.0889999999999</v>
      </c>
      <c r="AF26" s="3682">
        <v>2105.5115529999998</v>
      </c>
    </row>
    <row r="27" spans="1:33" ht="30.2" customHeight="1">
      <c r="A27" s="2394" t="s">
        <v>1088</v>
      </c>
      <c r="B27" s="3647">
        <v>1330.479</v>
      </c>
      <c r="C27" s="3647">
        <v>1332.2850000000001</v>
      </c>
      <c r="D27" s="3647">
        <v>1344.1289999999999</v>
      </c>
      <c r="E27" s="3647">
        <v>1350.617</v>
      </c>
      <c r="F27" s="3647">
        <v>1276.6369999999999</v>
      </c>
      <c r="G27" s="3647">
        <v>1301.124</v>
      </c>
      <c r="H27" s="3647">
        <v>1300.825</v>
      </c>
      <c r="I27" s="3647">
        <v>1298.6489999999999</v>
      </c>
      <c r="J27" s="3647">
        <v>1301.492</v>
      </c>
      <c r="K27" s="3647">
        <v>1301.712</v>
      </c>
      <c r="L27" s="3647">
        <v>1238.175</v>
      </c>
      <c r="M27" s="3647">
        <v>1200.3019999999999</v>
      </c>
      <c r="N27" s="3647">
        <v>1167.204</v>
      </c>
      <c r="O27" s="3667">
        <v>1109.7550000000001</v>
      </c>
      <c r="P27" s="3647">
        <v>1073.3789999999999</v>
      </c>
      <c r="Q27" s="3667">
        <v>993.07500000000005</v>
      </c>
      <c r="R27" s="3647">
        <v>931.48699999999997</v>
      </c>
      <c r="S27" s="3647">
        <v>893.59299999999996</v>
      </c>
      <c r="T27" s="3647">
        <v>854.64</v>
      </c>
      <c r="U27" s="3647">
        <v>829.82100000000003</v>
      </c>
      <c r="V27" s="3647">
        <v>791.98400000000004</v>
      </c>
      <c r="W27" s="3648">
        <v>788.41600000000005</v>
      </c>
      <c r="X27" s="3647">
        <v>742.55799999999999</v>
      </c>
      <c r="Y27" s="3647">
        <v>741.64599999999996</v>
      </c>
      <c r="Z27" s="3648">
        <v>745.13300000000004</v>
      </c>
      <c r="AA27" s="3681">
        <v>709.22500000000002</v>
      </c>
      <c r="AB27" s="3681">
        <v>709.58600000000001</v>
      </c>
      <c r="AC27" s="3681">
        <v>719.98400000000004</v>
      </c>
      <c r="AD27" s="3681">
        <v>693.08299999999997</v>
      </c>
      <c r="AE27" s="3681">
        <v>700.154</v>
      </c>
      <c r="AF27" s="3682">
        <v>630.13385599999992</v>
      </c>
    </row>
    <row r="28" spans="1:33" ht="30.2" customHeight="1">
      <c r="A28" s="2394" t="s">
        <v>1089</v>
      </c>
      <c r="B28" s="3647">
        <v>802.08799999999997</v>
      </c>
      <c r="C28" s="3647">
        <v>847.26700000000005</v>
      </c>
      <c r="D28" s="3647">
        <v>917.173</v>
      </c>
      <c r="E28" s="3647">
        <v>972.48500000000001</v>
      </c>
      <c r="F28" s="3647">
        <v>993.79300000000001</v>
      </c>
      <c r="G28" s="3647">
        <v>1018.629</v>
      </c>
      <c r="H28" s="3647">
        <v>1015.771</v>
      </c>
      <c r="I28" s="3647">
        <v>1024.511</v>
      </c>
      <c r="J28" s="3647">
        <v>1065.0239999999999</v>
      </c>
      <c r="K28" s="3647">
        <v>1134.838</v>
      </c>
      <c r="L28" s="3647">
        <v>1145.3789999999999</v>
      </c>
      <c r="M28" s="3647">
        <v>1132.3800000000001</v>
      </c>
      <c r="N28" s="3647">
        <v>1137.8589999999999</v>
      </c>
      <c r="O28" s="3667">
        <v>1110.3689999999999</v>
      </c>
      <c r="P28" s="3647">
        <v>1142.9280000000001</v>
      </c>
      <c r="Q28" s="3667">
        <v>1108.8810000000001</v>
      </c>
      <c r="R28" s="3647">
        <v>1109.3630000000001</v>
      </c>
      <c r="S28" s="3647">
        <v>1101.624</v>
      </c>
      <c r="T28" s="3647">
        <v>1128.42</v>
      </c>
      <c r="U28" s="3647">
        <v>1139.673</v>
      </c>
      <c r="V28" s="3647">
        <v>1193.8710000000001</v>
      </c>
      <c r="W28" s="3648">
        <v>1224.0319999999999</v>
      </c>
      <c r="X28" s="3647">
        <v>1248.5540000000001</v>
      </c>
      <c r="Y28" s="3647">
        <v>1309.0429999999999</v>
      </c>
      <c r="Z28" s="3648">
        <v>1321.223</v>
      </c>
      <c r="AA28" s="3681">
        <v>1375.43</v>
      </c>
      <c r="AB28" s="3681">
        <v>1418.3869999999999</v>
      </c>
      <c r="AC28" s="3681">
        <v>1446.9190000000001</v>
      </c>
      <c r="AD28" s="3681">
        <v>1397.1479999999999</v>
      </c>
      <c r="AE28" s="3681">
        <v>1412.8430000000001</v>
      </c>
      <c r="AF28" s="3682">
        <v>1261.7796789999998</v>
      </c>
    </row>
    <row r="29" spans="1:33" ht="30.2" customHeight="1">
      <c r="A29" s="2394" t="s">
        <v>1630</v>
      </c>
      <c r="B29" s="3647">
        <v>195.852</v>
      </c>
      <c r="C29" s="3647">
        <v>192.005</v>
      </c>
      <c r="D29" s="3647">
        <v>206.084</v>
      </c>
      <c r="E29" s="3647">
        <v>218.24</v>
      </c>
      <c r="F29" s="3647">
        <v>226.88200000000001</v>
      </c>
      <c r="G29" s="3647">
        <v>233.43700000000001</v>
      </c>
      <c r="H29" s="3647">
        <v>244.61</v>
      </c>
      <c r="I29" s="3647">
        <v>253.84899999999999</v>
      </c>
      <c r="J29" s="3647">
        <v>261.185</v>
      </c>
      <c r="K29" s="3647">
        <v>280.24400000000003</v>
      </c>
      <c r="L29" s="3647">
        <v>297.25799999999998</v>
      </c>
      <c r="M29" s="3647">
        <v>289.76799999999997</v>
      </c>
      <c r="N29" s="3647">
        <v>287.39400000000001</v>
      </c>
      <c r="O29" s="3667">
        <v>291.827</v>
      </c>
      <c r="P29" s="3647">
        <v>298.779</v>
      </c>
      <c r="Q29" s="3667">
        <v>343.827</v>
      </c>
      <c r="R29" s="3647">
        <v>361.233</v>
      </c>
      <c r="S29" s="3647">
        <v>374.428</v>
      </c>
      <c r="T29" s="3647">
        <v>378.346</v>
      </c>
      <c r="U29" s="3647">
        <v>367.23399999999998</v>
      </c>
      <c r="V29" s="3647">
        <v>361.75099999999998</v>
      </c>
      <c r="W29" s="3648">
        <v>346.11500000000001</v>
      </c>
      <c r="X29" s="3647">
        <v>370.55799999999999</v>
      </c>
      <c r="Y29" s="3647">
        <v>374.67</v>
      </c>
      <c r="Z29" s="3648">
        <v>361.86799999999999</v>
      </c>
      <c r="AA29" s="3681">
        <v>361.65100000000001</v>
      </c>
      <c r="AB29" s="3681">
        <v>389.024</v>
      </c>
      <c r="AC29" s="3681">
        <v>425.14</v>
      </c>
      <c r="AD29" s="3681">
        <v>437.20299999999997</v>
      </c>
      <c r="AE29" s="3681">
        <v>434.49</v>
      </c>
      <c r="AF29" s="3682">
        <v>199.93112599999998</v>
      </c>
    </row>
    <row r="30" spans="1:33" ht="30.2" customHeight="1">
      <c r="A30" s="2394" t="s">
        <v>201</v>
      </c>
      <c r="B30" s="3647">
        <v>0.23</v>
      </c>
      <c r="C30" s="3647">
        <v>0.27500000000000002</v>
      </c>
      <c r="D30" s="3647">
        <v>0.45800000000000002</v>
      </c>
      <c r="E30" s="3647">
        <v>0.36799999999999999</v>
      </c>
      <c r="F30" s="3647">
        <v>0.184</v>
      </c>
      <c r="G30" s="3647">
        <v>0.13800000000000001</v>
      </c>
      <c r="H30" s="3647">
        <v>0.115</v>
      </c>
      <c r="I30" s="3647">
        <v>0.106</v>
      </c>
      <c r="J30" s="3647">
        <v>0.106</v>
      </c>
      <c r="K30" s="3647">
        <v>0.1</v>
      </c>
      <c r="L30" s="3647">
        <v>9.4E-2</v>
      </c>
      <c r="M30" s="3647">
        <v>9.8000000000000004E-2</v>
      </c>
      <c r="N30" s="3647">
        <v>0.60699999999999998</v>
      </c>
      <c r="O30" s="3667">
        <v>0.69399999999999995</v>
      </c>
      <c r="P30" s="3647">
        <v>1.887</v>
      </c>
      <c r="Q30" s="3667">
        <v>2.3570000000000002</v>
      </c>
      <c r="R30" s="3647">
        <v>4.6050000000000004</v>
      </c>
      <c r="S30" s="3647">
        <v>8.9420000000000002</v>
      </c>
      <c r="T30" s="3647">
        <v>15.651999999999999</v>
      </c>
      <c r="U30" s="3647">
        <v>23.841999999999999</v>
      </c>
      <c r="V30" s="3647">
        <v>21.823</v>
      </c>
      <c r="W30" s="3648">
        <v>23.613</v>
      </c>
      <c r="X30" s="3647">
        <v>23.532</v>
      </c>
      <c r="Y30" s="3647">
        <v>23.077000000000002</v>
      </c>
      <c r="Z30" s="3648">
        <v>21.463999999999999</v>
      </c>
      <c r="AA30" s="3681">
        <v>18.963000000000001</v>
      </c>
      <c r="AB30" s="3681">
        <v>16.798999999999999</v>
      </c>
      <c r="AC30" s="3681">
        <v>15.377000000000001</v>
      </c>
      <c r="AD30" s="3681">
        <v>16.152999999999999</v>
      </c>
      <c r="AE30" s="3681">
        <v>14.602</v>
      </c>
      <c r="AF30" s="3682">
        <v>13.666892000000001</v>
      </c>
    </row>
    <row r="31" spans="1:33" ht="30.2" customHeight="1">
      <c r="A31" s="2394" t="s">
        <v>1090</v>
      </c>
      <c r="B31" s="3647">
        <v>0.38400000000000001</v>
      </c>
      <c r="C31" s="3647">
        <v>0.47</v>
      </c>
      <c r="D31" s="3647">
        <v>0.214</v>
      </c>
      <c r="E31" s="3647">
        <v>0</v>
      </c>
      <c r="F31" s="3647">
        <v>0</v>
      </c>
      <c r="G31" s="3647">
        <v>0.61</v>
      </c>
      <c r="H31" s="3647">
        <v>0.63800000000000001</v>
      </c>
      <c r="I31" s="3647">
        <v>0.35699999999999998</v>
      </c>
      <c r="J31" s="3647">
        <v>0.63700000000000001</v>
      </c>
      <c r="K31" s="3647">
        <v>0.63700000000000001</v>
      </c>
      <c r="L31" s="3647">
        <v>0.41399999999999998</v>
      </c>
      <c r="M31" s="3647">
        <v>0.47099999999999997</v>
      </c>
      <c r="N31" s="3647">
        <v>0.47199999999999998</v>
      </c>
      <c r="O31" s="3667">
        <v>0</v>
      </c>
      <c r="P31" s="3647">
        <v>0</v>
      </c>
      <c r="Q31" s="3667">
        <v>0</v>
      </c>
      <c r="R31" s="3647">
        <v>0</v>
      </c>
      <c r="S31" s="3647">
        <v>0</v>
      </c>
      <c r="T31" s="3647">
        <v>0</v>
      </c>
      <c r="U31" s="3647">
        <v>0</v>
      </c>
      <c r="V31" s="3647">
        <v>0</v>
      </c>
      <c r="W31" s="3648">
        <v>0</v>
      </c>
      <c r="X31" s="3647">
        <v>0</v>
      </c>
      <c r="Y31" s="3647">
        <v>0</v>
      </c>
      <c r="Z31" s="3648">
        <v>0</v>
      </c>
      <c r="AA31" s="3681">
        <v>0</v>
      </c>
      <c r="AB31" s="3681">
        <v>0</v>
      </c>
      <c r="AC31" s="3681">
        <v>0</v>
      </c>
      <c r="AD31" s="3681">
        <v>0</v>
      </c>
      <c r="AE31" s="3681">
        <v>0</v>
      </c>
      <c r="AF31" s="3682">
        <v>0</v>
      </c>
    </row>
    <row r="32" spans="1:33" ht="30.2" customHeight="1">
      <c r="A32" s="2394" t="s">
        <v>1091</v>
      </c>
      <c r="B32" s="3647">
        <v>0</v>
      </c>
      <c r="C32" s="3647">
        <v>0</v>
      </c>
      <c r="D32" s="3647">
        <v>0</v>
      </c>
      <c r="E32" s="3647">
        <v>0</v>
      </c>
      <c r="F32" s="3647">
        <v>0</v>
      </c>
      <c r="G32" s="3647">
        <v>0</v>
      </c>
      <c r="H32" s="3647">
        <v>0</v>
      </c>
      <c r="I32" s="3647">
        <v>0</v>
      </c>
      <c r="J32" s="3647">
        <v>0</v>
      </c>
      <c r="K32" s="3647">
        <v>0</v>
      </c>
      <c r="L32" s="3647">
        <v>0</v>
      </c>
      <c r="M32" s="3647">
        <v>0</v>
      </c>
      <c r="N32" s="3647">
        <v>0</v>
      </c>
      <c r="O32" s="3667">
        <v>0</v>
      </c>
      <c r="P32" s="3647">
        <v>0</v>
      </c>
      <c r="Q32" s="3667">
        <v>3.1272244382184482</v>
      </c>
      <c r="R32" s="3647">
        <v>4.4456596634694234</v>
      </c>
      <c r="S32" s="3647">
        <v>5.8452793237728002</v>
      </c>
      <c r="T32" s="3647">
        <v>7.1442302846111998</v>
      </c>
      <c r="U32" s="3647">
        <v>8.4431812454495994</v>
      </c>
      <c r="V32" s="3647">
        <v>8.7680000000000007</v>
      </c>
      <c r="W32" s="3648">
        <v>8.7710000000000008</v>
      </c>
      <c r="X32" s="3647">
        <v>8.8689999999999998</v>
      </c>
      <c r="Y32" s="3647">
        <v>7.3890000000000002</v>
      </c>
      <c r="Z32" s="3648">
        <v>7.4720000000000004</v>
      </c>
      <c r="AA32" s="3681">
        <v>7.407</v>
      </c>
      <c r="AB32" s="3681">
        <v>5.8479999999999999</v>
      </c>
      <c r="AC32" s="3681">
        <v>5.8479999999999999</v>
      </c>
      <c r="AD32" s="3681">
        <v>5.1980000000000004</v>
      </c>
      <c r="AE32" s="3681">
        <v>5.8479999999999999</v>
      </c>
      <c r="AF32" s="3682">
        <v>6.9332539999999998</v>
      </c>
    </row>
    <row r="33" spans="1:41" ht="30.2" customHeight="1">
      <c r="A33" s="2394" t="s">
        <v>120</v>
      </c>
      <c r="B33" s="3647">
        <v>49.204999999999998</v>
      </c>
      <c r="C33" s="3647">
        <v>55.140999999999998</v>
      </c>
      <c r="D33" s="3647">
        <v>53.622</v>
      </c>
      <c r="E33" s="3647">
        <v>53.988999999999997</v>
      </c>
      <c r="F33" s="3647">
        <v>55.457999999999998</v>
      </c>
      <c r="G33" s="3647">
        <v>58.287999999999997</v>
      </c>
      <c r="H33" s="3647">
        <v>59.561999999999998</v>
      </c>
      <c r="I33" s="3647">
        <v>60.692</v>
      </c>
      <c r="J33" s="3647">
        <v>57.895000000000003</v>
      </c>
      <c r="K33" s="3647">
        <v>57.006</v>
      </c>
      <c r="L33" s="3647">
        <v>57.276000000000003</v>
      </c>
      <c r="M33" s="3647">
        <v>57.6</v>
      </c>
      <c r="N33" s="3647">
        <v>57.6</v>
      </c>
      <c r="O33" s="3667">
        <v>57.96</v>
      </c>
      <c r="P33" s="3647">
        <v>58.32</v>
      </c>
      <c r="Q33" s="3667">
        <v>58.32</v>
      </c>
      <c r="R33" s="3647">
        <v>58.68</v>
      </c>
      <c r="S33" s="3647">
        <v>59.04</v>
      </c>
      <c r="T33" s="3647">
        <v>59.4</v>
      </c>
      <c r="U33" s="3647">
        <v>57.24</v>
      </c>
      <c r="V33" s="3647">
        <v>60.12</v>
      </c>
      <c r="W33" s="3648">
        <v>59.76</v>
      </c>
      <c r="X33" s="3647">
        <v>43.502000000000002</v>
      </c>
      <c r="Y33" s="3647">
        <v>43.146000000000001</v>
      </c>
      <c r="Z33" s="3648">
        <v>41.716999999999999</v>
      </c>
      <c r="AA33" s="3681">
        <v>40.604999999999997</v>
      </c>
      <c r="AB33" s="3681">
        <v>42.26</v>
      </c>
      <c r="AC33" s="3681">
        <v>43.045000000000002</v>
      </c>
      <c r="AD33" s="3681">
        <v>42.091000000000001</v>
      </c>
      <c r="AE33" s="3681">
        <v>41.792000000000002</v>
      </c>
      <c r="AF33" s="3682">
        <v>40.690024999999999</v>
      </c>
    </row>
    <row r="34" spans="1:41" ht="30.2" customHeight="1">
      <c r="A34" s="2394" t="s">
        <v>1092</v>
      </c>
      <c r="B34" s="3647">
        <v>0</v>
      </c>
      <c r="C34" s="3647">
        <v>0</v>
      </c>
      <c r="D34" s="3647">
        <v>0</v>
      </c>
      <c r="E34" s="3647">
        <v>0</v>
      </c>
      <c r="F34" s="3647">
        <v>0</v>
      </c>
      <c r="G34" s="3647">
        <v>1.504</v>
      </c>
      <c r="H34" s="3647">
        <v>2.0459999999999998</v>
      </c>
      <c r="I34" s="3647">
        <v>3.6520000000000001</v>
      </c>
      <c r="J34" s="3647">
        <v>4.0810000000000004</v>
      </c>
      <c r="K34" s="3647">
        <v>5.37</v>
      </c>
      <c r="L34" s="3647">
        <v>12.276</v>
      </c>
      <c r="M34" s="3647">
        <v>16.739999999999998</v>
      </c>
      <c r="N34" s="3647">
        <v>20.46</v>
      </c>
      <c r="O34" s="3667">
        <v>29.948</v>
      </c>
      <c r="P34" s="3647">
        <v>40.99</v>
      </c>
      <c r="Q34" s="3667">
        <v>76.576999999999998</v>
      </c>
      <c r="R34" s="3647">
        <v>144.51</v>
      </c>
      <c r="S34" s="3647">
        <v>157.35900000000001</v>
      </c>
      <c r="T34" s="3647">
        <v>127.38</v>
      </c>
      <c r="U34" s="3647">
        <v>114.761</v>
      </c>
      <c r="V34" s="3647">
        <v>120.982</v>
      </c>
      <c r="W34" s="3648">
        <v>117.129</v>
      </c>
      <c r="X34" s="3647">
        <v>121.04600000000001</v>
      </c>
      <c r="Y34" s="3647">
        <v>112.593</v>
      </c>
      <c r="Z34" s="3648">
        <v>116.664</v>
      </c>
      <c r="AA34" s="3681">
        <v>107.506</v>
      </c>
      <c r="AB34" s="3681">
        <v>107.76900000000001</v>
      </c>
      <c r="AC34" s="3681">
        <v>108.94199999999999</v>
      </c>
      <c r="AD34" s="3681">
        <v>113.401</v>
      </c>
      <c r="AE34" s="3681">
        <v>112.16</v>
      </c>
      <c r="AF34" s="3682">
        <v>139.29900000000001</v>
      </c>
    </row>
    <row r="35" spans="1:41" ht="30.2" customHeight="1">
      <c r="A35" s="3650" t="s">
        <v>119</v>
      </c>
      <c r="B35" s="3652">
        <v>2378.8139999999989</v>
      </c>
      <c r="C35" s="3652">
        <v>2428.1179999999995</v>
      </c>
      <c r="D35" s="3652">
        <v>2522.2199999999998</v>
      </c>
      <c r="E35" s="3652">
        <v>2595.9969999999989</v>
      </c>
      <c r="F35" s="3652">
        <v>2553.1879999999992</v>
      </c>
      <c r="G35" s="3652">
        <v>2613.8449999999989</v>
      </c>
      <c r="H35" s="3652">
        <v>2624.8849999999993</v>
      </c>
      <c r="I35" s="3652">
        <v>2642.6999999999994</v>
      </c>
      <c r="J35" s="3652">
        <v>2691.0230000000001</v>
      </c>
      <c r="K35" s="3652">
        <v>2780.5190000000002</v>
      </c>
      <c r="L35" s="3652">
        <v>2751.3319999999994</v>
      </c>
      <c r="M35" s="3652">
        <v>2697.5749999999998</v>
      </c>
      <c r="N35" s="3652">
        <v>2671.6150000000007</v>
      </c>
      <c r="O35" s="3652">
        <v>2600.5530000000012</v>
      </c>
      <c r="P35" s="3652">
        <v>2616.2829999999985</v>
      </c>
      <c r="Q35" s="3652">
        <v>2586.1642244382183</v>
      </c>
      <c r="R35" s="3652">
        <v>2614.3236596634697</v>
      </c>
      <c r="S35" s="3652">
        <v>2600.8312793237733</v>
      </c>
      <c r="T35" s="3652">
        <v>2570.9822302846105</v>
      </c>
      <c r="U35" s="3652">
        <v>2541.0141812454499</v>
      </c>
      <c r="V35" s="3652">
        <v>2559.2990000000004</v>
      </c>
      <c r="W35" s="3653">
        <v>2567.8359999999998</v>
      </c>
      <c r="X35" s="3652">
        <v>2558.6190000000006</v>
      </c>
      <c r="Y35" s="3652">
        <v>2611.5639999999999</v>
      </c>
      <c r="Z35" s="3652">
        <v>2615.5409999999997</v>
      </c>
      <c r="AA35" s="3652">
        <v>2620.7869999999994</v>
      </c>
      <c r="AB35" s="3652">
        <v>2689.6730000000002</v>
      </c>
      <c r="AC35" s="3652">
        <v>2765.255000000001</v>
      </c>
      <c r="AD35" s="3653">
        <v>2704.277</v>
      </c>
      <c r="AE35" s="3653">
        <v>2721.8890000000001</v>
      </c>
      <c r="AF35" s="3687">
        <v>2292.4338319999993</v>
      </c>
      <c r="AG35" s="3081"/>
      <c r="AH35" s="3657"/>
      <c r="AI35" s="3657"/>
      <c r="AJ35" s="3657"/>
      <c r="AK35" s="3657"/>
      <c r="AL35" s="3657"/>
      <c r="AM35" s="3657"/>
      <c r="AN35" s="3657"/>
      <c r="AO35" s="3657"/>
    </row>
    <row r="36" spans="1:41" s="1813" customFormat="1" ht="30.2" customHeight="1">
      <c r="O36" s="3670"/>
    </row>
    <row r="37" spans="1:41" ht="30.2" customHeight="1">
      <c r="A37" s="3638" t="s">
        <v>1093</v>
      </c>
      <c r="B37" s="3617"/>
      <c r="C37" s="3617"/>
      <c r="D37" s="3617"/>
      <c r="E37" s="3617"/>
      <c r="F37" s="3617"/>
      <c r="G37" s="3617"/>
      <c r="H37" s="3617"/>
      <c r="I37" s="3617"/>
      <c r="J37" s="3617"/>
      <c r="K37" s="3617"/>
      <c r="L37" s="3617"/>
      <c r="M37" s="3617"/>
      <c r="N37" s="3617"/>
      <c r="O37" s="3669"/>
      <c r="P37" s="3617"/>
      <c r="Q37" s="3617"/>
      <c r="R37" s="3617"/>
      <c r="S37" s="3617"/>
      <c r="T37" s="3617"/>
      <c r="U37" s="3617"/>
      <c r="V37" s="3617"/>
      <c r="W37" s="3617"/>
      <c r="X37" s="3617"/>
      <c r="Y37" s="3617"/>
      <c r="Z37" s="3617"/>
      <c r="AA37" s="3617"/>
      <c r="AB37" s="3617"/>
      <c r="AC37" s="3617"/>
      <c r="AD37" s="1569"/>
      <c r="AE37" s="1569"/>
      <c r="AF37" s="1569"/>
    </row>
    <row r="38" spans="1:41" ht="30.2" customHeight="1">
      <c r="A38" s="3639" t="s">
        <v>114</v>
      </c>
      <c r="B38" s="3640">
        <v>1990</v>
      </c>
      <c r="C38" s="3641">
        <v>1991</v>
      </c>
      <c r="D38" s="3641">
        <v>1992</v>
      </c>
      <c r="E38" s="3642">
        <v>1993</v>
      </c>
      <c r="F38" s="3640">
        <v>1994</v>
      </c>
      <c r="G38" s="3640">
        <v>1995</v>
      </c>
      <c r="H38" s="3640">
        <v>1996</v>
      </c>
      <c r="I38" s="3640">
        <v>1997</v>
      </c>
      <c r="J38" s="3640">
        <v>1998</v>
      </c>
      <c r="K38" s="3643">
        <v>1999</v>
      </c>
      <c r="L38" s="3642">
        <v>2000</v>
      </c>
      <c r="M38" s="3642">
        <v>2001</v>
      </c>
      <c r="N38" s="3642">
        <v>2002</v>
      </c>
      <c r="O38" s="3665">
        <v>2003</v>
      </c>
      <c r="P38" s="3642">
        <v>2004</v>
      </c>
      <c r="Q38" s="3642">
        <v>2005</v>
      </c>
      <c r="R38" s="3642">
        <v>2006</v>
      </c>
      <c r="S38" s="3642">
        <v>2007</v>
      </c>
      <c r="T38" s="3642">
        <v>2008</v>
      </c>
      <c r="U38" s="3642">
        <v>2009</v>
      </c>
      <c r="V38" s="3642">
        <v>2010</v>
      </c>
      <c r="W38" s="3642">
        <v>2011</v>
      </c>
      <c r="X38" s="3642">
        <v>2012</v>
      </c>
      <c r="Y38" s="3642">
        <v>2013</v>
      </c>
      <c r="Z38" s="3642">
        <v>2014</v>
      </c>
      <c r="AA38" s="3642">
        <v>2015</v>
      </c>
      <c r="AB38" s="3642">
        <v>2016</v>
      </c>
      <c r="AC38" s="3642">
        <v>2017</v>
      </c>
      <c r="AD38" s="3642">
        <v>2018</v>
      </c>
      <c r="AE38" s="3642">
        <v>2019</v>
      </c>
      <c r="AF38" s="3642">
        <v>2020</v>
      </c>
    </row>
    <row r="39" spans="1:41" ht="30.2" customHeight="1">
      <c r="A39" s="3639" t="s">
        <v>116</v>
      </c>
      <c r="B39" s="3644">
        <v>38</v>
      </c>
      <c r="C39" s="3644">
        <v>47.000999999999998</v>
      </c>
      <c r="D39" s="3644">
        <v>39</v>
      </c>
      <c r="E39" s="3644">
        <v>38</v>
      </c>
      <c r="F39" s="3644">
        <v>37</v>
      </c>
      <c r="G39" s="3644">
        <v>37.959000000000003</v>
      </c>
      <c r="H39" s="3644">
        <v>35.953000000000003</v>
      </c>
      <c r="I39" s="3644">
        <v>31.888999999999999</v>
      </c>
      <c r="J39" s="3644">
        <v>23.635999999999999</v>
      </c>
      <c r="K39" s="3644">
        <v>25.488</v>
      </c>
      <c r="L39" s="3644">
        <v>28.252000000000002</v>
      </c>
      <c r="M39" s="3644">
        <v>29.311</v>
      </c>
      <c r="N39" s="3644">
        <v>28.893999999999998</v>
      </c>
      <c r="O39" s="3666">
        <v>17.542000000000002</v>
      </c>
      <c r="P39" s="3644">
        <v>14.342117999999999</v>
      </c>
      <c r="Q39" s="3644">
        <v>15.407450999999998</v>
      </c>
      <c r="R39" s="3644">
        <v>19.678743999999998</v>
      </c>
      <c r="S39" s="3644">
        <v>25.966131000000001</v>
      </c>
      <c r="T39" s="3644">
        <v>25.082891999999998</v>
      </c>
      <c r="U39" s="3644">
        <v>17.289038999999995</v>
      </c>
      <c r="V39" s="3644">
        <v>31</v>
      </c>
      <c r="W39" s="3645">
        <v>38.752000000000002</v>
      </c>
      <c r="X39" s="3644">
        <v>12</v>
      </c>
      <c r="Y39" s="3644">
        <v>8.2620000000000005</v>
      </c>
      <c r="Z39" s="3645">
        <v>9.6959999999999997</v>
      </c>
      <c r="AA39" s="3645">
        <v>14.539</v>
      </c>
      <c r="AB39" s="3645">
        <v>8.18</v>
      </c>
      <c r="AC39" s="3645">
        <v>6.5880000000000001</v>
      </c>
      <c r="AD39" s="3645">
        <v>6.476</v>
      </c>
      <c r="AE39" s="3645">
        <v>2.4039999999999999</v>
      </c>
      <c r="AF39" s="3646">
        <v>2.1195539999999999</v>
      </c>
    </row>
    <row r="40" spans="1:41" ht="30.2" customHeight="1">
      <c r="A40" s="2394" t="s">
        <v>117</v>
      </c>
      <c r="B40" s="3647">
        <v>351.33699999999999</v>
      </c>
      <c r="C40" s="3647">
        <v>209.02500000000001</v>
      </c>
      <c r="D40" s="3647">
        <v>139.05000000000001</v>
      </c>
      <c r="E40" s="3647">
        <v>122.998</v>
      </c>
      <c r="F40" s="3647">
        <v>103</v>
      </c>
      <c r="G40" s="3647">
        <v>65.644000000000005</v>
      </c>
      <c r="H40" s="3647">
        <v>69.510000000000005</v>
      </c>
      <c r="I40" s="3647">
        <v>36.485999999999997</v>
      </c>
      <c r="J40" s="3647">
        <v>28.981000000000002</v>
      </c>
      <c r="K40" s="3647">
        <v>26.355</v>
      </c>
      <c r="L40" s="3647">
        <v>20.085999999999999</v>
      </c>
      <c r="M40" s="3647">
        <v>22.34</v>
      </c>
      <c r="N40" s="3647">
        <v>16.442</v>
      </c>
      <c r="O40" s="3667">
        <v>19.29</v>
      </c>
      <c r="P40" s="3647">
        <v>16.666351000000002</v>
      </c>
      <c r="Q40" s="3647">
        <v>16.99774</v>
      </c>
      <c r="R40" s="3647">
        <v>19.841894000000003</v>
      </c>
      <c r="S40" s="3647">
        <v>13.451668999999999</v>
      </c>
      <c r="T40" s="3647">
        <v>19.623390000000004</v>
      </c>
      <c r="U40" s="3647">
        <v>20.664360000000002</v>
      </c>
      <c r="V40" s="3647">
        <v>22.757999999999999</v>
      </c>
      <c r="W40" s="3648">
        <v>19.283999999999999</v>
      </c>
      <c r="X40" s="3647">
        <v>19.079000000000001</v>
      </c>
      <c r="Y40" s="3647">
        <v>20.193000000000001</v>
      </c>
      <c r="Z40" s="3648">
        <v>14.4</v>
      </c>
      <c r="AA40" s="3648">
        <v>14.067</v>
      </c>
      <c r="AB40" s="3648">
        <v>13.6</v>
      </c>
      <c r="AC40" s="3648">
        <v>14.401</v>
      </c>
      <c r="AD40" s="3648">
        <v>14.198</v>
      </c>
      <c r="AE40" s="3648">
        <v>12.077999999999999</v>
      </c>
      <c r="AF40" s="3649">
        <v>11.113575999999998</v>
      </c>
    </row>
    <row r="41" spans="1:41" ht="30.2" customHeight="1">
      <c r="A41" s="2394" t="s">
        <v>1084</v>
      </c>
      <c r="B41" s="3647">
        <v>38.662999999999997</v>
      </c>
      <c r="C41" s="3647">
        <v>38.975000000000001</v>
      </c>
      <c r="D41" s="3647">
        <v>37.950000000000003</v>
      </c>
      <c r="E41" s="3647">
        <v>39.122</v>
      </c>
      <c r="F41" s="3647">
        <v>54.12</v>
      </c>
      <c r="G41" s="3647">
        <v>96.147999999999996</v>
      </c>
      <c r="H41" s="3647">
        <v>96.463999999999999</v>
      </c>
      <c r="I41" s="3647">
        <v>158.93199999999999</v>
      </c>
      <c r="J41" s="3647">
        <v>165.262</v>
      </c>
      <c r="K41" s="3647">
        <v>169.685</v>
      </c>
      <c r="L41" s="3647">
        <v>171.21699999999998</v>
      </c>
      <c r="M41" s="3647">
        <v>195.922</v>
      </c>
      <c r="N41" s="3647">
        <v>191.87299999999999</v>
      </c>
      <c r="O41" s="3667">
        <v>199.79953</v>
      </c>
      <c r="P41" s="3647">
        <v>195.75</v>
      </c>
      <c r="Q41" s="3647">
        <v>195.68083999999999</v>
      </c>
      <c r="R41" s="3647">
        <v>205.297</v>
      </c>
      <c r="S41" s="3647">
        <v>198.589</v>
      </c>
      <c r="T41" s="3647">
        <v>229.31800000000001</v>
      </c>
      <c r="U41" s="3647">
        <v>250.53692999999998</v>
      </c>
      <c r="V41" s="3647">
        <v>316.64499999999998</v>
      </c>
      <c r="W41" s="3648">
        <v>277.04500000000002</v>
      </c>
      <c r="X41" s="3647">
        <v>280.84100000000001</v>
      </c>
      <c r="Y41" s="3647">
        <v>305.05099999999999</v>
      </c>
      <c r="Z41" s="3648">
        <v>268.55</v>
      </c>
      <c r="AA41" s="3648">
        <v>292.13799999999998</v>
      </c>
      <c r="AB41" s="3648">
        <v>317.71800000000002</v>
      </c>
      <c r="AC41" s="3648">
        <v>310.99200000000002</v>
      </c>
      <c r="AD41" s="3648">
        <v>318.084</v>
      </c>
      <c r="AE41" s="3648">
        <v>347.125</v>
      </c>
      <c r="AF41" s="3649">
        <v>340.08</v>
      </c>
    </row>
    <row r="42" spans="1:41" ht="30.2" customHeight="1">
      <c r="A42" s="2394" t="s">
        <v>1094</v>
      </c>
      <c r="B42" s="3647">
        <v>703.06899999999996</v>
      </c>
      <c r="C42" s="3647">
        <v>828.96699999999998</v>
      </c>
      <c r="D42" s="3647">
        <v>815.18399999999997</v>
      </c>
      <c r="E42" s="3647">
        <v>902.27200000000005</v>
      </c>
      <c r="F42" s="3647">
        <v>871.37300000000005</v>
      </c>
      <c r="G42" s="3647">
        <v>899.35799999999995</v>
      </c>
      <c r="H42" s="3647">
        <v>952.87199999999996</v>
      </c>
      <c r="I42" s="3647">
        <v>1013.153</v>
      </c>
      <c r="J42" s="3647">
        <v>943.36</v>
      </c>
      <c r="K42" s="3647">
        <v>795.97299999999996</v>
      </c>
      <c r="L42" s="3647">
        <v>776.65499999999997</v>
      </c>
      <c r="M42" s="3647">
        <v>893.90499999999997</v>
      </c>
      <c r="N42" s="3647">
        <v>787.47199999999998</v>
      </c>
      <c r="O42" s="3667">
        <v>775.12099999999998</v>
      </c>
      <c r="P42" s="3647">
        <v>689.5</v>
      </c>
      <c r="Q42" s="3647">
        <v>686.36400000000003</v>
      </c>
      <c r="R42" s="3647">
        <v>727.43200000000002</v>
      </c>
      <c r="S42" s="3647">
        <v>438.786</v>
      </c>
      <c r="T42" s="3647">
        <v>646.74699999999996</v>
      </c>
      <c r="U42" s="3647">
        <v>554.27599999999995</v>
      </c>
      <c r="V42" s="3647">
        <v>559.35500000000002</v>
      </c>
      <c r="W42" s="3648">
        <v>469.23399999999998</v>
      </c>
      <c r="X42" s="3647">
        <v>507.63299999999998</v>
      </c>
      <c r="Y42" s="3647">
        <v>553.346</v>
      </c>
      <c r="Z42" s="3648">
        <v>469.262</v>
      </c>
      <c r="AA42" s="3648">
        <v>457.06700000000001</v>
      </c>
      <c r="AB42" s="3648">
        <v>443.10300000000001</v>
      </c>
      <c r="AC42" s="3648">
        <v>445.84300000000002</v>
      </c>
      <c r="AD42" s="3648">
        <v>385.90100000000001</v>
      </c>
      <c r="AE42" s="3648">
        <v>458.43099999999998</v>
      </c>
      <c r="AF42" s="3649">
        <v>472.84281300000004</v>
      </c>
    </row>
    <row r="43" spans="1:41" ht="30.2" customHeight="1">
      <c r="A43" s="2394" t="s">
        <v>1090</v>
      </c>
      <c r="B43" s="3647">
        <v>36.932000000000016</v>
      </c>
      <c r="C43" s="3647">
        <v>43.033000000000015</v>
      </c>
      <c r="D43" s="3647">
        <v>41.816000000000031</v>
      </c>
      <c r="E43" s="3647">
        <v>45.728999999999928</v>
      </c>
      <c r="F43" s="3647">
        <v>43.626999999999953</v>
      </c>
      <c r="G43" s="3647">
        <v>44.44</v>
      </c>
      <c r="H43" s="3647">
        <v>49.457000000000001</v>
      </c>
      <c r="I43" s="3647">
        <v>45.688000000000002</v>
      </c>
      <c r="J43" s="3647">
        <v>42.79</v>
      </c>
      <c r="K43" s="3647">
        <v>39.503</v>
      </c>
      <c r="L43" s="3647">
        <v>39.055</v>
      </c>
      <c r="M43" s="3647">
        <v>39.247999999999998</v>
      </c>
      <c r="N43" s="3647">
        <v>35.447000000000003</v>
      </c>
      <c r="O43" s="3667">
        <v>37.966000000000001</v>
      </c>
      <c r="P43" s="3647">
        <v>30.366</v>
      </c>
      <c r="Q43" s="3647">
        <v>29.01</v>
      </c>
      <c r="R43" s="3647">
        <v>29.727</v>
      </c>
      <c r="S43" s="3647">
        <v>28.247</v>
      </c>
      <c r="T43" s="3647">
        <v>30.645</v>
      </c>
      <c r="U43" s="3647">
        <v>29.08</v>
      </c>
      <c r="V43" s="3647">
        <v>29.803000000000001</v>
      </c>
      <c r="W43" s="3648">
        <v>27.675000000000001</v>
      </c>
      <c r="X43" s="3648">
        <v>27.436</v>
      </c>
      <c r="Y43" s="3648">
        <v>29.027000000000001</v>
      </c>
      <c r="Z43" s="3648">
        <v>25.113</v>
      </c>
      <c r="AA43" s="3648">
        <v>28.815999999999999</v>
      </c>
      <c r="AB43" s="3648">
        <v>35.801000000000002</v>
      </c>
      <c r="AC43" s="3648">
        <v>27.919</v>
      </c>
      <c r="AD43" s="3648">
        <v>40.468000000000004</v>
      </c>
      <c r="AE43" s="3648">
        <v>37.18</v>
      </c>
      <c r="AF43" s="3649">
        <v>36.326146000000001</v>
      </c>
    </row>
    <row r="44" spans="1:41" ht="30.2" customHeight="1">
      <c r="A44" s="2394" t="s">
        <v>1082</v>
      </c>
      <c r="B44" s="3647">
        <v>607</v>
      </c>
      <c r="C44" s="3647">
        <v>710</v>
      </c>
      <c r="D44" s="3647">
        <v>722</v>
      </c>
      <c r="E44" s="3647">
        <v>816</v>
      </c>
      <c r="F44" s="3647">
        <v>815</v>
      </c>
      <c r="G44" s="3647">
        <v>882.68299999999999</v>
      </c>
      <c r="H44" s="3647">
        <v>1039.867</v>
      </c>
      <c r="I44" s="3647">
        <v>957.19100000000003</v>
      </c>
      <c r="J44" s="3647">
        <v>967.56700000000001</v>
      </c>
      <c r="K44" s="3647">
        <v>951.69899999999996</v>
      </c>
      <c r="L44" s="3647">
        <v>947.73199999999997</v>
      </c>
      <c r="M44" s="3647">
        <v>1024.914</v>
      </c>
      <c r="N44" s="3647">
        <v>1002.604</v>
      </c>
      <c r="O44" s="3667">
        <v>1042.9380000000001</v>
      </c>
      <c r="P44" s="3647">
        <v>1017.454</v>
      </c>
      <c r="Q44" s="3647">
        <v>984.9503914869963</v>
      </c>
      <c r="R44" s="3647">
        <v>959.56737643434451</v>
      </c>
      <c r="S44" s="3647">
        <v>893.51745742262221</v>
      </c>
      <c r="T44" s="3647">
        <v>940.47620380891499</v>
      </c>
      <c r="U44" s="3647">
        <v>928.3112195598103</v>
      </c>
      <c r="V44" s="3647">
        <v>1016.567</v>
      </c>
      <c r="W44" s="3647">
        <v>845.34799999999996</v>
      </c>
      <c r="X44" s="3647">
        <v>916.51300000000003</v>
      </c>
      <c r="Y44" s="3647">
        <v>966.005</v>
      </c>
      <c r="Z44" s="3647">
        <v>780.75699999999995</v>
      </c>
      <c r="AA44" s="3647">
        <v>861.30600000000004</v>
      </c>
      <c r="AB44" s="3647">
        <v>911.30200000000002</v>
      </c>
      <c r="AC44" s="3647">
        <v>889.52</v>
      </c>
      <c r="AD44" s="3648">
        <v>919.78700000000003</v>
      </c>
      <c r="AE44" s="3648">
        <v>925.31299999999999</v>
      </c>
      <c r="AF44" s="3649">
        <v>913.874188</v>
      </c>
    </row>
    <row r="45" spans="1:41" ht="30.2" customHeight="1">
      <c r="A45" s="2394" t="s">
        <v>1083</v>
      </c>
      <c r="B45" s="3647">
        <v>564</v>
      </c>
      <c r="C45" s="3647">
        <v>674</v>
      </c>
      <c r="D45" s="3647">
        <v>696</v>
      </c>
      <c r="E45" s="3647">
        <v>801</v>
      </c>
      <c r="F45" s="3647">
        <v>814</v>
      </c>
      <c r="G45" s="3647">
        <v>879.5</v>
      </c>
      <c r="H45" s="3647">
        <v>1039.2270000000001</v>
      </c>
      <c r="I45" s="3647">
        <v>957.03099999999995</v>
      </c>
      <c r="J45" s="3647">
        <v>967.56700000000001</v>
      </c>
      <c r="K45" s="3647">
        <v>951.69899999999996</v>
      </c>
      <c r="L45" s="3647">
        <v>947.73199999999997</v>
      </c>
      <c r="M45" s="3647">
        <v>1024.914</v>
      </c>
      <c r="N45" s="3647">
        <v>1002.604</v>
      </c>
      <c r="O45" s="3667">
        <v>1042.9380000000001</v>
      </c>
      <c r="P45" s="3647">
        <v>1017.454</v>
      </c>
      <c r="Q45" s="3647">
        <v>984.9503914869963</v>
      </c>
      <c r="R45" s="3647">
        <v>959.56737643434451</v>
      </c>
      <c r="S45" s="3647">
        <v>893.51745742262221</v>
      </c>
      <c r="T45" s="3647">
        <v>940.47620380891499</v>
      </c>
      <c r="U45" s="3647">
        <v>928.3112195598103</v>
      </c>
      <c r="V45" s="3647">
        <v>1016.567</v>
      </c>
      <c r="W45" s="3648">
        <v>845.34799999999996</v>
      </c>
      <c r="X45" s="3647">
        <v>916.51300000000003</v>
      </c>
      <c r="Y45" s="3647">
        <v>966.005</v>
      </c>
      <c r="Z45" s="3648">
        <v>780.75699999999995</v>
      </c>
      <c r="AA45" s="3648">
        <v>861.30600000000004</v>
      </c>
      <c r="AB45" s="3648">
        <v>911.30200000000002</v>
      </c>
      <c r="AC45" s="3648">
        <v>889.52</v>
      </c>
      <c r="AD45" s="3648">
        <v>919.78700000000003</v>
      </c>
      <c r="AE45" s="3648">
        <v>925.31299999999999</v>
      </c>
      <c r="AF45" s="3649">
        <v>913.874188</v>
      </c>
    </row>
    <row r="46" spans="1:41" ht="30.2" customHeight="1">
      <c r="A46" s="2394" t="s">
        <v>120</v>
      </c>
      <c r="B46" s="3647">
        <v>422</v>
      </c>
      <c r="C46" s="3647">
        <v>440</v>
      </c>
      <c r="D46" s="3647">
        <v>442</v>
      </c>
      <c r="E46" s="3647">
        <v>453</v>
      </c>
      <c r="F46" s="3647">
        <v>448</v>
      </c>
      <c r="G46" s="3647">
        <v>457.834</v>
      </c>
      <c r="H46" s="3647">
        <v>482.94400000000002</v>
      </c>
      <c r="I46" s="3647">
        <v>470.923</v>
      </c>
      <c r="J46" s="3647">
        <v>469.714</v>
      </c>
      <c r="K46" s="3647">
        <v>472.61200000000002</v>
      </c>
      <c r="L46" s="3647">
        <v>469.8</v>
      </c>
      <c r="M46" s="3647">
        <v>483.84</v>
      </c>
      <c r="N46" s="3647">
        <v>491.4</v>
      </c>
      <c r="O46" s="3667">
        <v>500.76</v>
      </c>
      <c r="P46" s="3647">
        <v>505.44</v>
      </c>
      <c r="Q46" s="3647">
        <v>508.68</v>
      </c>
      <c r="R46" s="3647">
        <v>509.4</v>
      </c>
      <c r="S46" s="3647">
        <v>504.72</v>
      </c>
      <c r="T46" s="3647">
        <v>502.2</v>
      </c>
      <c r="U46" s="3647">
        <v>501.12</v>
      </c>
      <c r="V46" s="3647">
        <v>510.12</v>
      </c>
      <c r="W46" s="3648">
        <v>491.76</v>
      </c>
      <c r="X46" s="3647">
        <v>493.2</v>
      </c>
      <c r="Y46" s="3647">
        <v>489.6</v>
      </c>
      <c r="Z46" s="3648">
        <v>466.92</v>
      </c>
      <c r="AA46" s="3648">
        <v>463.32</v>
      </c>
      <c r="AB46" s="3648">
        <v>461.52</v>
      </c>
      <c r="AC46" s="3648">
        <v>461.52</v>
      </c>
      <c r="AD46" s="3648">
        <v>455.76</v>
      </c>
      <c r="AE46" s="3648">
        <v>452.52</v>
      </c>
      <c r="AF46" s="3649">
        <v>452.317115</v>
      </c>
    </row>
    <row r="47" spans="1:41" ht="30.2" customHeight="1">
      <c r="A47" s="2394" t="s">
        <v>180</v>
      </c>
      <c r="B47" s="3647">
        <v>160</v>
      </c>
      <c r="C47" s="3647">
        <v>166</v>
      </c>
      <c r="D47" s="3647">
        <v>164</v>
      </c>
      <c r="E47" s="3647">
        <v>164</v>
      </c>
      <c r="F47" s="3647">
        <v>165</v>
      </c>
      <c r="G47" s="3647">
        <v>170.88399999999999</v>
      </c>
      <c r="H47" s="3647">
        <v>163.31</v>
      </c>
      <c r="I47" s="3647">
        <v>139.69999999999999</v>
      </c>
      <c r="J47" s="3647">
        <v>140.5</v>
      </c>
      <c r="K47" s="3647">
        <v>131.1</v>
      </c>
      <c r="L47" s="3647">
        <v>131.4</v>
      </c>
      <c r="M47" s="3647">
        <v>132.16999999999999</v>
      </c>
      <c r="N47" s="3647">
        <v>134.554</v>
      </c>
      <c r="O47" s="3667">
        <v>156.24299999999999</v>
      </c>
      <c r="P47" s="3647">
        <v>164.63200000000001</v>
      </c>
      <c r="Q47" s="3647">
        <v>153.667</v>
      </c>
      <c r="R47" s="3647">
        <v>151.256</v>
      </c>
      <c r="S47" s="3647">
        <v>155.28899999999999</v>
      </c>
      <c r="T47" s="3647">
        <v>164.05</v>
      </c>
      <c r="U47" s="3647">
        <v>176.441</v>
      </c>
      <c r="V47" s="3647">
        <v>189.416</v>
      </c>
      <c r="W47" s="3648">
        <v>164.34700000000001</v>
      </c>
      <c r="X47" s="3647">
        <v>170.756</v>
      </c>
      <c r="Y47" s="3647">
        <v>184.48599999999999</v>
      </c>
      <c r="Z47" s="3648">
        <v>153.34200000000001</v>
      </c>
      <c r="AA47" s="3648">
        <v>170.404</v>
      </c>
      <c r="AB47" s="3648">
        <v>185.04400000000001</v>
      </c>
      <c r="AC47" s="3648">
        <v>185.523</v>
      </c>
      <c r="AD47" s="3648">
        <v>179.227</v>
      </c>
      <c r="AE47" s="3648">
        <v>189.76</v>
      </c>
      <c r="AF47" s="3649">
        <v>182.73339899999996</v>
      </c>
    </row>
    <row r="48" spans="1:41" ht="30.2" customHeight="1">
      <c r="A48" s="3650" t="s">
        <v>119</v>
      </c>
      <c r="B48" s="3652">
        <v>2357.0010000000002</v>
      </c>
      <c r="C48" s="3652">
        <v>2483.0010000000002</v>
      </c>
      <c r="D48" s="3652">
        <v>2401</v>
      </c>
      <c r="E48" s="3652">
        <v>2581.1210000000001</v>
      </c>
      <c r="F48" s="3652">
        <v>2537.12</v>
      </c>
      <c r="G48" s="3652">
        <v>2654.95</v>
      </c>
      <c r="H48" s="3652">
        <v>2890.3770000000004</v>
      </c>
      <c r="I48" s="3652">
        <v>2853.9619999999995</v>
      </c>
      <c r="J48" s="3652">
        <v>2781.81</v>
      </c>
      <c r="K48" s="3652">
        <v>2612.415</v>
      </c>
      <c r="L48" s="3652">
        <v>2584.1970000000001</v>
      </c>
      <c r="M48" s="3652">
        <v>2821.6500000000005</v>
      </c>
      <c r="N48" s="3652">
        <v>2688.6860000000006</v>
      </c>
      <c r="O48" s="3652">
        <v>2749.6595300000004</v>
      </c>
      <c r="P48" s="3652">
        <v>2634.1504690000002</v>
      </c>
      <c r="Q48" s="3652">
        <v>2590.7574224869959</v>
      </c>
      <c r="R48" s="3652">
        <v>2622.2000144343442</v>
      </c>
      <c r="S48" s="3652">
        <v>2258.5662574226217</v>
      </c>
      <c r="T48" s="3652">
        <v>2558.1424858089149</v>
      </c>
      <c r="U48" s="3652">
        <v>2477.7185485598102</v>
      </c>
      <c r="V48" s="3652">
        <v>2675.6640000000002</v>
      </c>
      <c r="W48" s="3653">
        <v>2333.4450000000002</v>
      </c>
      <c r="X48" s="3652">
        <v>2427.4579999999996</v>
      </c>
      <c r="Y48" s="3652">
        <v>2555.9699999999998</v>
      </c>
      <c r="Z48" s="3652">
        <v>2188.04</v>
      </c>
      <c r="AA48" s="3652">
        <v>2301.6570000000002</v>
      </c>
      <c r="AB48" s="3652">
        <v>2376.268</v>
      </c>
      <c r="AC48" s="3652">
        <v>2342.306</v>
      </c>
      <c r="AD48" s="3653">
        <v>2319.9009999999998</v>
      </c>
      <c r="AE48" s="3653">
        <v>2424.8109999999997</v>
      </c>
      <c r="AF48" s="3687">
        <v>2411.4067909999994</v>
      </c>
      <c r="AG48" s="3081"/>
    </row>
    <row r="49" spans="1:33" ht="30.2" customHeight="1">
      <c r="A49" s="1541"/>
      <c r="B49" s="2468"/>
      <c r="C49" s="2468"/>
      <c r="D49" s="2468"/>
      <c r="E49" s="2468"/>
      <c r="F49" s="2468"/>
      <c r="G49" s="2468"/>
      <c r="H49" s="2468"/>
      <c r="I49" s="2468"/>
      <c r="J49" s="2468"/>
      <c r="K49" s="2468"/>
      <c r="L49" s="2468"/>
      <c r="M49" s="2468"/>
      <c r="N49" s="2468"/>
      <c r="O49" s="3671"/>
      <c r="P49" s="2468"/>
      <c r="Q49" s="2468"/>
      <c r="R49" s="2468"/>
      <c r="S49" s="2468"/>
      <c r="T49" s="3611"/>
      <c r="U49" s="3611"/>
      <c r="V49" s="3611"/>
      <c r="W49" s="3611"/>
      <c r="X49" s="3611"/>
      <c r="Y49" s="3611"/>
      <c r="Z49" s="3611"/>
      <c r="AA49" s="3611"/>
      <c r="AB49" s="3611"/>
      <c r="AC49" s="3611"/>
      <c r="AD49" s="3611"/>
      <c r="AE49" s="3611"/>
      <c r="AF49" s="3611"/>
    </row>
    <row r="50" spans="1:33" ht="30.2" customHeight="1">
      <c r="A50" s="3638" t="s">
        <v>1124</v>
      </c>
      <c r="B50" s="3659"/>
      <c r="C50" s="3659"/>
      <c r="D50" s="3659"/>
      <c r="E50" s="3659"/>
      <c r="F50" s="3659"/>
      <c r="G50" s="3659"/>
      <c r="H50" s="3659"/>
      <c r="I50" s="3659"/>
      <c r="J50" s="3659"/>
      <c r="K50" s="3659"/>
      <c r="L50" s="3659"/>
      <c r="M50" s="3659"/>
      <c r="N50" s="3659"/>
      <c r="O50" s="3672"/>
      <c r="P50" s="3659"/>
      <c r="Q50" s="3659"/>
      <c r="R50" s="3659"/>
      <c r="S50" s="3659"/>
      <c r="T50" s="3659"/>
      <c r="U50" s="3659"/>
      <c r="V50" s="3659"/>
      <c r="W50" s="3659"/>
      <c r="X50" s="3659"/>
      <c r="Y50" s="3659"/>
      <c r="Z50" s="3659"/>
      <c r="AA50" s="3659"/>
      <c r="AB50" s="3659"/>
    </row>
    <row r="51" spans="1:33" ht="30.2" customHeight="1">
      <c r="A51" s="3639" t="s">
        <v>114</v>
      </c>
      <c r="B51" s="3640">
        <v>1990</v>
      </c>
      <c r="C51" s="3641">
        <v>1991</v>
      </c>
      <c r="D51" s="3641">
        <v>1992</v>
      </c>
      <c r="E51" s="3642">
        <v>1993</v>
      </c>
      <c r="F51" s="3640">
        <v>1994</v>
      </c>
      <c r="G51" s="3640">
        <v>1995</v>
      </c>
      <c r="H51" s="3640">
        <v>1996</v>
      </c>
      <c r="I51" s="3640">
        <v>1997</v>
      </c>
      <c r="J51" s="3640">
        <v>1998</v>
      </c>
      <c r="K51" s="3643">
        <v>1999</v>
      </c>
      <c r="L51" s="3642">
        <v>2000</v>
      </c>
      <c r="M51" s="3642">
        <v>2001</v>
      </c>
      <c r="N51" s="3642">
        <v>2002</v>
      </c>
      <c r="O51" s="3665">
        <v>2003</v>
      </c>
      <c r="P51" s="3642">
        <v>2004</v>
      </c>
      <c r="Q51" s="3642">
        <v>2005</v>
      </c>
      <c r="R51" s="3642">
        <v>2006</v>
      </c>
      <c r="S51" s="3642">
        <v>2007</v>
      </c>
      <c r="T51" s="3642">
        <v>2008</v>
      </c>
      <c r="U51" s="3642">
        <v>2009</v>
      </c>
      <c r="V51" s="3642">
        <v>2010</v>
      </c>
      <c r="W51" s="3642">
        <v>2011</v>
      </c>
      <c r="X51" s="3642">
        <v>2012</v>
      </c>
      <c r="Y51" s="3642">
        <v>2013</v>
      </c>
      <c r="Z51" s="3642">
        <v>2014</v>
      </c>
      <c r="AA51" s="3642">
        <v>2015</v>
      </c>
      <c r="AB51" s="3642">
        <v>2016</v>
      </c>
      <c r="AC51" s="3642">
        <v>2017</v>
      </c>
      <c r="AD51" s="3642">
        <v>2018</v>
      </c>
      <c r="AE51" s="3642">
        <v>2019</v>
      </c>
      <c r="AF51" s="3642">
        <v>2020</v>
      </c>
    </row>
    <row r="52" spans="1:33" ht="30.2" customHeight="1">
      <c r="A52" s="3639" t="s">
        <v>116</v>
      </c>
      <c r="B52" s="3684">
        <v>31.582999999999998</v>
      </c>
      <c r="C52" s="3684">
        <v>34.493000000000002</v>
      </c>
      <c r="D52" s="3684">
        <v>24.791</v>
      </c>
      <c r="E52" s="3684">
        <v>22.774999999999999</v>
      </c>
      <c r="F52" s="3684">
        <v>17.036999999999999</v>
      </c>
      <c r="G52" s="3644">
        <v>18.262</v>
      </c>
      <c r="H52" s="3644">
        <v>14.951000000000001</v>
      </c>
      <c r="I52" s="3644">
        <v>18.18</v>
      </c>
      <c r="J52" s="3644">
        <v>7.9649999999999999</v>
      </c>
      <c r="K52" s="3644">
        <v>9.0679999999999996</v>
      </c>
      <c r="L52" s="3644">
        <v>12.747999999999999</v>
      </c>
      <c r="M52" s="3644">
        <v>13.683999999999999</v>
      </c>
      <c r="N52" s="3644">
        <v>12.861000000000001</v>
      </c>
      <c r="O52" s="3666">
        <v>7.6909999999999998</v>
      </c>
      <c r="P52" s="3644">
        <v>6.5346299999999999</v>
      </c>
      <c r="Q52" s="3644">
        <v>6.9961380000000002</v>
      </c>
      <c r="R52" s="3644">
        <v>9.9332000000000011</v>
      </c>
      <c r="S52" s="3644">
        <v>13.544324999999999</v>
      </c>
      <c r="T52" s="3644">
        <v>13.782438000000001</v>
      </c>
      <c r="U52" s="3644">
        <v>8.442698</v>
      </c>
      <c r="V52" s="3644">
        <v>10.39</v>
      </c>
      <c r="W52" s="3645">
        <v>14.667999999999999</v>
      </c>
      <c r="X52" s="3644">
        <v>2.9329999999999998</v>
      </c>
      <c r="Y52" s="3644">
        <v>0.71599999999999997</v>
      </c>
      <c r="Z52" s="3645">
        <v>2.1230000000000002</v>
      </c>
      <c r="AA52" s="3645">
        <v>4.3739999999999997</v>
      </c>
      <c r="AB52" s="3645">
        <v>1.0760000000000001</v>
      </c>
      <c r="AC52" s="3645">
        <v>0.73599999999999999</v>
      </c>
      <c r="AD52" s="3645">
        <v>0.83799999999999997</v>
      </c>
      <c r="AE52" s="3645">
        <v>6.9000000000000006E-2</v>
      </c>
      <c r="AF52" s="3646">
        <v>6.1039000000000003E-2</v>
      </c>
    </row>
    <row r="53" spans="1:33" ht="30.2" customHeight="1">
      <c r="A53" s="2394" t="s">
        <v>117</v>
      </c>
      <c r="B53" s="3683">
        <v>256.15899999999999</v>
      </c>
      <c r="C53" s="3683">
        <v>150.00899999999999</v>
      </c>
      <c r="D53" s="3683">
        <v>82.382000000000005</v>
      </c>
      <c r="E53" s="3683">
        <v>61.18</v>
      </c>
      <c r="F53" s="3683">
        <v>20.315000000000001</v>
      </c>
      <c r="G53" s="3683">
        <v>30.771000000000001</v>
      </c>
      <c r="H53" s="3647">
        <v>21.846</v>
      </c>
      <c r="I53" s="3647">
        <v>26.32</v>
      </c>
      <c r="J53" s="3647">
        <v>11.907</v>
      </c>
      <c r="K53" s="3647">
        <v>7.3639999999999999</v>
      </c>
      <c r="L53" s="3647">
        <v>7.367</v>
      </c>
      <c r="M53" s="3647">
        <v>5.2679999999999998</v>
      </c>
      <c r="N53" s="3647">
        <v>4.9320000000000004</v>
      </c>
      <c r="O53" s="3667">
        <v>2.3319999999999999</v>
      </c>
      <c r="P53" s="3647">
        <v>1.5247649999999999</v>
      </c>
      <c r="Q53" s="3647">
        <v>1.5943559999999997</v>
      </c>
      <c r="R53" s="3647">
        <v>2.7550759999999994</v>
      </c>
      <c r="S53" s="3647">
        <v>1.8678079999999999</v>
      </c>
      <c r="T53" s="3647">
        <v>1.670442</v>
      </c>
      <c r="U53" s="3647">
        <v>1.2016279999999999</v>
      </c>
      <c r="V53" s="3647">
        <v>2.169</v>
      </c>
      <c r="W53" s="3648">
        <v>1.8460000000000001</v>
      </c>
      <c r="X53" s="3647">
        <v>1.3460000000000001</v>
      </c>
      <c r="Y53" s="3647">
        <v>0</v>
      </c>
      <c r="Z53" s="3648">
        <v>0</v>
      </c>
      <c r="AA53" s="3648">
        <v>0</v>
      </c>
      <c r="AB53" s="3648">
        <v>0</v>
      </c>
      <c r="AC53" s="3648">
        <v>0</v>
      </c>
      <c r="AD53" s="3648">
        <v>0</v>
      </c>
      <c r="AE53" s="3648">
        <v>0</v>
      </c>
      <c r="AF53" s="3649">
        <v>0</v>
      </c>
    </row>
    <row r="54" spans="1:33" ht="30.2" customHeight="1">
      <c r="A54" s="2394" t="s">
        <v>1084</v>
      </c>
      <c r="B54" s="3647">
        <v>0.74199999999999999</v>
      </c>
      <c r="C54" s="3647">
        <v>4.8000000000000001E-2</v>
      </c>
      <c r="D54" s="3647">
        <v>4.8000000000000001E-2</v>
      </c>
      <c r="E54" s="3647">
        <v>3.2000000000000001E-2</v>
      </c>
      <c r="F54" s="3647">
        <v>2.016</v>
      </c>
      <c r="G54" s="3647">
        <v>2.2069999999999999</v>
      </c>
      <c r="H54" s="3647">
        <v>2.3450000000000002</v>
      </c>
      <c r="I54" s="3647">
        <v>2.4830000000000001</v>
      </c>
      <c r="J54" s="3647">
        <v>2.6829999999999998</v>
      </c>
      <c r="K54" s="3647">
        <v>2.6480000000000001</v>
      </c>
      <c r="L54" s="3647">
        <v>2.9870000000000001</v>
      </c>
      <c r="M54" s="3647">
        <v>3.7210000000000001</v>
      </c>
      <c r="N54" s="3647">
        <v>4.1360000000000001</v>
      </c>
      <c r="O54" s="3667">
        <v>4.507896832260978</v>
      </c>
      <c r="P54" s="3647">
        <v>4.7810897365119196</v>
      </c>
      <c r="Q54" s="3647">
        <v>10.011037628727729</v>
      </c>
      <c r="R54" s="3647">
        <v>8.6494388602860734</v>
      </c>
      <c r="S54" s="3647">
        <v>11.387203641897115</v>
      </c>
      <c r="T54" s="3647">
        <v>10.64769431604517</v>
      </c>
      <c r="U54" s="3647">
        <v>13.603069999999999</v>
      </c>
      <c r="V54" s="3647">
        <v>39.53</v>
      </c>
      <c r="W54" s="3648">
        <v>44.109000000000002</v>
      </c>
      <c r="X54" s="3647">
        <v>87.96</v>
      </c>
      <c r="Y54" s="3647">
        <v>116.82899999999999</v>
      </c>
      <c r="Z54" s="3648">
        <v>89.847999999999999</v>
      </c>
      <c r="AA54" s="3648">
        <v>112.767</v>
      </c>
      <c r="AB54" s="3648">
        <v>96.88</v>
      </c>
      <c r="AC54" s="3648">
        <v>127.70099999999999</v>
      </c>
      <c r="AD54" s="3648">
        <v>115.023</v>
      </c>
      <c r="AE54" s="3648">
        <v>123.657</v>
      </c>
      <c r="AF54" s="3649">
        <v>124.91800000000001</v>
      </c>
    </row>
    <row r="55" spans="1:33" ht="30.2" customHeight="1">
      <c r="A55" s="2394" t="s">
        <v>1094</v>
      </c>
      <c r="B55" s="3647">
        <v>522.61199999999997</v>
      </c>
      <c r="C55" s="3647">
        <v>560.61</v>
      </c>
      <c r="D55" s="3647">
        <v>525.68899999999996</v>
      </c>
      <c r="E55" s="3647">
        <v>504.50200000000001</v>
      </c>
      <c r="F55" s="3647">
        <v>482.55</v>
      </c>
      <c r="G55" s="3647">
        <v>410.62400000000002</v>
      </c>
      <c r="H55" s="3647">
        <v>512.98299999999995</v>
      </c>
      <c r="I55" s="3647">
        <v>374.78699999999998</v>
      </c>
      <c r="J55" s="3647">
        <v>379.14299999999997</v>
      </c>
      <c r="K55" s="3647">
        <v>334.26100000000002</v>
      </c>
      <c r="L55" s="3647">
        <v>284.83600000000001</v>
      </c>
      <c r="M55" s="3647">
        <v>344.11200000000002</v>
      </c>
      <c r="N55" s="3647">
        <v>302.798</v>
      </c>
      <c r="O55" s="3667">
        <v>297.08199999999999</v>
      </c>
      <c r="P55" s="3647">
        <v>264.91899999999998</v>
      </c>
      <c r="Q55" s="3647">
        <v>262.63</v>
      </c>
      <c r="R55" s="3647">
        <v>277.255</v>
      </c>
      <c r="S55" s="3647">
        <v>166.85900000000001</v>
      </c>
      <c r="T55" s="3647">
        <v>247.83699999999999</v>
      </c>
      <c r="U55" s="3647">
        <v>209.375</v>
      </c>
      <c r="V55" s="3647">
        <v>212.24700000000001</v>
      </c>
      <c r="W55" s="3648">
        <v>178.29400000000001</v>
      </c>
      <c r="X55" s="3647">
        <v>192.78100000000001</v>
      </c>
      <c r="Y55" s="3647">
        <v>207.22499999999999</v>
      </c>
      <c r="Z55" s="3648">
        <v>176.37200000000001</v>
      </c>
      <c r="AA55" s="3648">
        <v>170.41200000000001</v>
      </c>
      <c r="AB55" s="3648">
        <v>165.91200000000001</v>
      </c>
      <c r="AC55" s="3648">
        <v>167.453</v>
      </c>
      <c r="AD55" s="3648">
        <v>128.833</v>
      </c>
      <c r="AE55" s="3648">
        <v>117.744</v>
      </c>
      <c r="AF55" s="3649">
        <v>111.459613</v>
      </c>
    </row>
    <row r="56" spans="1:33" ht="30.2" customHeight="1">
      <c r="A56" s="2394" t="s">
        <v>1090</v>
      </c>
      <c r="B56" s="3647">
        <v>118.21000000000004</v>
      </c>
      <c r="C56" s="3647">
        <v>135.82299999999998</v>
      </c>
      <c r="D56" s="3647">
        <v>136.04300000000001</v>
      </c>
      <c r="E56" s="3647">
        <v>139.11399999999998</v>
      </c>
      <c r="F56" s="3647">
        <v>141.46700000000004</v>
      </c>
      <c r="G56" s="3647">
        <v>147.27799999999999</v>
      </c>
      <c r="H56" s="3647">
        <v>133.398</v>
      </c>
      <c r="I56" s="3647">
        <v>138.13</v>
      </c>
      <c r="J56" s="3647">
        <v>137.36799999999999</v>
      </c>
      <c r="K56" s="3647">
        <v>134.56800000000001</v>
      </c>
      <c r="L56" s="3647">
        <v>130.41499999999999</v>
      </c>
      <c r="M56" s="3647">
        <v>121.34699999999999</v>
      </c>
      <c r="N56" s="3647">
        <v>119.911</v>
      </c>
      <c r="O56" s="3667">
        <v>119.39400000000001</v>
      </c>
      <c r="P56" s="3647">
        <v>130.60300000000001</v>
      </c>
      <c r="Q56" s="3647">
        <v>129.86799999999999</v>
      </c>
      <c r="R56" s="3647">
        <v>122.358</v>
      </c>
      <c r="S56" s="3647">
        <v>120.898</v>
      </c>
      <c r="T56" s="3647">
        <v>122.215</v>
      </c>
      <c r="U56" s="3647">
        <v>125.65300000000001</v>
      </c>
      <c r="V56" s="3647">
        <v>126.64400000000001</v>
      </c>
      <c r="W56" s="3648">
        <v>123.337</v>
      </c>
      <c r="X56" s="3648">
        <v>116.155</v>
      </c>
      <c r="Y56" s="3648">
        <v>120.24299999999999</v>
      </c>
      <c r="Z56" s="3648">
        <v>123.36199999999999</v>
      </c>
      <c r="AA56" s="3648">
        <v>133.88200000000001</v>
      </c>
      <c r="AB56" s="3648">
        <v>140.99100000000001</v>
      </c>
      <c r="AC56" s="3648">
        <v>134.714</v>
      </c>
      <c r="AD56" s="3648">
        <v>129.16800000000001</v>
      </c>
      <c r="AE56" s="3648">
        <v>135.54900000000001</v>
      </c>
      <c r="AF56" s="3649">
        <v>135.156983</v>
      </c>
    </row>
    <row r="57" spans="1:33" ht="30.2" customHeight="1">
      <c r="A57" s="2394" t="s">
        <v>1082</v>
      </c>
      <c r="B57" s="3647">
        <v>288.97000000000003</v>
      </c>
      <c r="C57" s="3647">
        <v>331.7</v>
      </c>
      <c r="D57" s="3647">
        <v>327.08499999999998</v>
      </c>
      <c r="E57" s="3647">
        <v>344.11500000000001</v>
      </c>
      <c r="F57" s="3647">
        <v>343.41699999999997</v>
      </c>
      <c r="G57" s="3647">
        <v>398.50099999999998</v>
      </c>
      <c r="H57" s="3647">
        <v>493.97300000000001</v>
      </c>
      <c r="I57" s="3647">
        <v>473.20100000000002</v>
      </c>
      <c r="J57" s="3647">
        <v>475.72300000000001</v>
      </c>
      <c r="K57" s="3647">
        <v>469.62900000000002</v>
      </c>
      <c r="L57" s="3647">
        <v>444.52600000000001</v>
      </c>
      <c r="M57" s="3647">
        <v>505.36399999999998</v>
      </c>
      <c r="N57" s="3647">
        <v>506.12599999999998</v>
      </c>
      <c r="O57" s="3667">
        <v>379.75900000000001</v>
      </c>
      <c r="P57" s="3647">
        <v>377.81</v>
      </c>
      <c r="Q57" s="3647">
        <v>368.62504560668754</v>
      </c>
      <c r="R57" s="3647">
        <v>461.18969069569226</v>
      </c>
      <c r="S57" s="3647">
        <v>393.21386905237313</v>
      </c>
      <c r="T57" s="3647">
        <v>416.72983369408632</v>
      </c>
      <c r="U57" s="3647">
        <v>392.80601793493423</v>
      </c>
      <c r="V57" s="3647">
        <v>425.39699999999999</v>
      </c>
      <c r="W57" s="3647">
        <v>390.36200000000002</v>
      </c>
      <c r="X57" s="3647">
        <v>363.72399999999999</v>
      </c>
      <c r="Y57" s="3647">
        <v>411.06200000000001</v>
      </c>
      <c r="Z57" s="3647">
        <v>388.57900000000001</v>
      </c>
      <c r="AA57" s="3647">
        <v>408.81200000000001</v>
      </c>
      <c r="AB57" s="3647">
        <v>401.86500000000001</v>
      </c>
      <c r="AC57" s="3647">
        <v>390.78699999999998</v>
      </c>
      <c r="AD57" s="3648">
        <v>365.57100000000003</v>
      </c>
      <c r="AE57" s="3648">
        <v>380.613</v>
      </c>
      <c r="AF57" s="3649">
        <v>352.94278000000003</v>
      </c>
    </row>
    <row r="58" spans="1:33" ht="30.2" customHeight="1">
      <c r="A58" s="2394" t="s">
        <v>1125</v>
      </c>
      <c r="B58" s="3647">
        <v>263.37700000000001</v>
      </c>
      <c r="C58" s="3647">
        <v>304.28399999999999</v>
      </c>
      <c r="D58" s="3647">
        <v>304.94299999999998</v>
      </c>
      <c r="E58" s="3647">
        <v>328.887</v>
      </c>
      <c r="F58" s="3647">
        <v>333.81299999999999</v>
      </c>
      <c r="G58" s="3647">
        <v>397.589</v>
      </c>
      <c r="H58" s="3647">
        <v>493.74900000000002</v>
      </c>
      <c r="I58" s="3647">
        <v>473.05700000000002</v>
      </c>
      <c r="J58" s="3647">
        <v>475.72300000000001</v>
      </c>
      <c r="K58" s="3647">
        <v>469.62900000000002</v>
      </c>
      <c r="L58" s="3647">
        <v>444.52600000000001</v>
      </c>
      <c r="M58" s="3647">
        <v>505.36399999999998</v>
      </c>
      <c r="N58" s="3647">
        <v>506.12599999999998</v>
      </c>
      <c r="O58" s="3667">
        <v>379.75900000000001</v>
      </c>
      <c r="P58" s="3647">
        <v>377.81</v>
      </c>
      <c r="Q58" s="3647">
        <v>368.62504560668754</v>
      </c>
      <c r="R58" s="3647">
        <v>461.18969069569226</v>
      </c>
      <c r="S58" s="3647">
        <v>393.21386905237313</v>
      </c>
      <c r="T58" s="3647">
        <v>416.72983369408632</v>
      </c>
      <c r="U58" s="3647">
        <v>392.80601793493423</v>
      </c>
      <c r="V58" s="3647">
        <v>425.39699999999999</v>
      </c>
      <c r="W58" s="3648">
        <v>390.36200000000002</v>
      </c>
      <c r="X58" s="3647">
        <v>363.72399999999999</v>
      </c>
      <c r="Y58" s="3647">
        <v>411.06200000000001</v>
      </c>
      <c r="Z58" s="3648">
        <v>388.57900000000001</v>
      </c>
      <c r="AA58" s="3648">
        <v>408.81200000000001</v>
      </c>
      <c r="AB58" s="3648">
        <v>401.86500000000001</v>
      </c>
      <c r="AC58" s="3648">
        <v>390.78699999999998</v>
      </c>
      <c r="AD58" s="3648">
        <v>365.57100000000003</v>
      </c>
      <c r="AE58" s="3648">
        <v>380.613</v>
      </c>
      <c r="AF58" s="3649">
        <v>352.94278000000003</v>
      </c>
    </row>
    <row r="59" spans="1:33" ht="30.2" customHeight="1">
      <c r="A59" s="2394" t="s">
        <v>120</v>
      </c>
      <c r="B59" s="3647">
        <v>418.92500000000001</v>
      </c>
      <c r="C59" s="3647">
        <v>421.63099999999997</v>
      </c>
      <c r="D59" s="3647">
        <v>425.096</v>
      </c>
      <c r="E59" s="3647">
        <v>430.42899999999997</v>
      </c>
      <c r="F59" s="3647">
        <v>435.608</v>
      </c>
      <c r="G59" s="3647">
        <v>446.81</v>
      </c>
      <c r="H59" s="3647">
        <v>454.64</v>
      </c>
      <c r="I59" s="3647">
        <v>457.72</v>
      </c>
      <c r="J59" s="3647">
        <v>465.39</v>
      </c>
      <c r="K59" s="3647">
        <v>465.01799999999997</v>
      </c>
      <c r="L59" s="3647">
        <v>504.08300000000003</v>
      </c>
      <c r="M59" s="3647">
        <v>486.029</v>
      </c>
      <c r="N59" s="3647">
        <v>500.54399999999998</v>
      </c>
      <c r="O59" s="3667">
        <v>489.32299999999998</v>
      </c>
      <c r="P59" s="3647">
        <v>486.99</v>
      </c>
      <c r="Q59" s="3647">
        <v>474.06960000000004</v>
      </c>
      <c r="R59" s="3647">
        <v>492.39360000000005</v>
      </c>
      <c r="S59" s="3647">
        <v>479.714</v>
      </c>
      <c r="T59" s="3647">
        <v>488.43700000000001</v>
      </c>
      <c r="U59" s="3647">
        <v>504.92899999999997</v>
      </c>
      <c r="V59" s="3647">
        <v>529.49900000000002</v>
      </c>
      <c r="W59" s="3648">
        <v>507.15199999999999</v>
      </c>
      <c r="X59" s="3647">
        <v>532.71199999999999</v>
      </c>
      <c r="Y59" s="3647">
        <v>543.48500000000001</v>
      </c>
      <c r="Z59" s="3648">
        <v>513.99699999999996</v>
      </c>
      <c r="AA59" s="3648">
        <v>539.55499999999995</v>
      </c>
      <c r="AB59" s="3648">
        <v>543.67999999999995</v>
      </c>
      <c r="AC59" s="3648">
        <v>542.58799999999997</v>
      </c>
      <c r="AD59" s="3648">
        <v>536.18399999999997</v>
      </c>
      <c r="AE59" s="3648">
        <v>519.02599999999995</v>
      </c>
      <c r="AF59" s="3649">
        <v>522.68914200000017</v>
      </c>
    </row>
    <row r="60" spans="1:33" ht="30.2" customHeight="1">
      <c r="A60" s="2394" t="s">
        <v>180</v>
      </c>
      <c r="B60" s="3647">
        <v>122.252</v>
      </c>
      <c r="C60" s="3647">
        <v>126.6</v>
      </c>
      <c r="D60" s="3647">
        <v>122.85</v>
      </c>
      <c r="E60" s="3647">
        <v>122.75</v>
      </c>
      <c r="F60" s="3647">
        <v>113.95</v>
      </c>
      <c r="G60" s="3647">
        <v>124.916</v>
      </c>
      <c r="H60" s="3647">
        <v>112.69</v>
      </c>
      <c r="I60" s="3647">
        <v>107.23099999999999</v>
      </c>
      <c r="J60" s="3647">
        <v>107.8</v>
      </c>
      <c r="K60" s="3647">
        <v>100.624</v>
      </c>
      <c r="L60" s="3647">
        <v>90.68</v>
      </c>
      <c r="M60" s="3647">
        <v>91.2</v>
      </c>
      <c r="N60" s="3647">
        <v>92.664000000000001</v>
      </c>
      <c r="O60" s="3667">
        <v>165.27500000000001</v>
      </c>
      <c r="P60" s="3647">
        <v>178.786</v>
      </c>
      <c r="Q60" s="3647">
        <v>183.09399999999999</v>
      </c>
      <c r="R60" s="3647">
        <v>160.58699999999999</v>
      </c>
      <c r="S60" s="3647">
        <v>120.72499999999999</v>
      </c>
      <c r="T60" s="3647">
        <v>141.59899999999999</v>
      </c>
      <c r="U60" s="3647">
        <v>99.367000000000004</v>
      </c>
      <c r="V60" s="3647">
        <v>136.631</v>
      </c>
      <c r="W60" s="3648">
        <v>86.346999999999994</v>
      </c>
      <c r="X60" s="3647">
        <v>47.755000000000003</v>
      </c>
      <c r="Y60" s="3647">
        <v>60.762</v>
      </c>
      <c r="Z60" s="3648">
        <v>55.548000000000002</v>
      </c>
      <c r="AA60" s="3648">
        <v>57.953000000000003</v>
      </c>
      <c r="AB60" s="3648">
        <v>45.584000000000003</v>
      </c>
      <c r="AC60" s="3648">
        <v>52.984999999999999</v>
      </c>
      <c r="AD60" s="3648">
        <v>23.478999999999999</v>
      </c>
      <c r="AE60" s="3648">
        <v>38.247999999999998</v>
      </c>
      <c r="AF60" s="3649">
        <v>25.582296999999997</v>
      </c>
    </row>
    <row r="61" spans="1:33" ht="30.2" customHeight="1">
      <c r="A61" s="3650" t="s">
        <v>119</v>
      </c>
      <c r="B61" s="3652">
        <v>1759.453</v>
      </c>
      <c r="C61" s="3652">
        <v>1760.9139999999998</v>
      </c>
      <c r="D61" s="3652">
        <v>1643.9839999999999</v>
      </c>
      <c r="E61" s="3652">
        <v>1624.8970000000002</v>
      </c>
      <c r="F61" s="3652">
        <v>1556.3599999999997</v>
      </c>
      <c r="G61" s="3652">
        <v>1579.3689999999999</v>
      </c>
      <c r="H61" s="3652">
        <v>1746.8260000000002</v>
      </c>
      <c r="I61" s="3652">
        <v>1598.0520000000004</v>
      </c>
      <c r="J61" s="3652">
        <v>1587.9790000000003</v>
      </c>
      <c r="K61" s="3652">
        <v>1523.1799999999998</v>
      </c>
      <c r="L61" s="3652">
        <v>1477.6420000000001</v>
      </c>
      <c r="M61" s="3652">
        <v>1570.7249999999999</v>
      </c>
      <c r="N61" s="3652">
        <v>1543.972</v>
      </c>
      <c r="O61" s="3652">
        <v>1465.3638968322612</v>
      </c>
      <c r="P61" s="3652">
        <v>1451.948484736512</v>
      </c>
      <c r="Q61" s="3652">
        <v>1436.8881772354152</v>
      </c>
      <c r="R61" s="3652">
        <v>1535.1210055559784</v>
      </c>
      <c r="S61" s="3652">
        <v>1308.2092056942702</v>
      </c>
      <c r="T61" s="3652">
        <v>1442.9184080101313</v>
      </c>
      <c r="U61" s="3652">
        <v>1355.3774139349343</v>
      </c>
      <c r="V61" s="3652">
        <v>1482.5070000000001</v>
      </c>
      <c r="W61" s="3653">
        <v>1346.115</v>
      </c>
      <c r="X61" s="3652">
        <v>1345.366</v>
      </c>
      <c r="Y61" s="3652">
        <v>1460.3220000000001</v>
      </c>
      <c r="Z61" s="3652">
        <v>1349.8290000000002</v>
      </c>
      <c r="AA61" s="3652">
        <v>1427.7550000000001</v>
      </c>
      <c r="AB61" s="3652">
        <v>1395.9879999999998</v>
      </c>
      <c r="AC61" s="3652">
        <v>1416.9639999999997</v>
      </c>
      <c r="AD61" s="3653">
        <v>1299.096</v>
      </c>
      <c r="AE61" s="3653">
        <v>1314.9060000000002</v>
      </c>
      <c r="AF61" s="3687">
        <v>1272.8098540000001</v>
      </c>
      <c r="AG61" s="3081"/>
    </row>
    <row r="62" spans="1:33">
      <c r="A62" s="2345"/>
      <c r="B62" s="1814"/>
      <c r="C62" s="1814"/>
      <c r="D62" s="1814"/>
      <c r="E62" s="1814"/>
      <c r="F62" s="1814"/>
      <c r="G62" s="1814"/>
      <c r="H62" s="1814"/>
      <c r="I62" s="1814"/>
      <c r="J62" s="1814"/>
      <c r="K62" s="1814"/>
      <c r="L62" s="1814"/>
      <c r="M62" s="1814"/>
      <c r="N62" s="1814"/>
      <c r="O62" s="3673"/>
      <c r="P62" s="1814"/>
      <c r="Q62" s="1814"/>
      <c r="R62" s="1814"/>
      <c r="S62" s="1814"/>
      <c r="T62" s="1814"/>
      <c r="U62" s="1814"/>
      <c r="V62" s="1814"/>
      <c r="W62" s="1814"/>
      <c r="X62" s="1814"/>
      <c r="Y62" s="1814"/>
      <c r="Z62" s="1814"/>
    </row>
    <row r="63" spans="1:33">
      <c r="A63" s="108" t="s">
        <v>96</v>
      </c>
      <c r="B63" s="2469"/>
      <c r="C63" s="2469"/>
      <c r="D63" s="2469"/>
      <c r="E63" s="2469"/>
      <c r="F63" s="2469"/>
      <c r="G63" s="2469"/>
      <c r="H63" s="2469"/>
      <c r="I63" s="2469"/>
      <c r="J63" s="2469"/>
      <c r="K63" s="2469"/>
      <c r="L63" s="2469"/>
      <c r="M63" s="2469"/>
      <c r="N63" s="2469"/>
      <c r="O63" s="3674"/>
      <c r="P63" s="2469"/>
      <c r="Q63" s="2469"/>
      <c r="R63" s="2469"/>
      <c r="S63" s="2469"/>
      <c r="T63" s="2469"/>
      <c r="U63" s="2469"/>
      <c r="V63" s="2469"/>
      <c r="W63" s="2469"/>
      <c r="X63" s="2469"/>
      <c r="Y63" s="2469"/>
      <c r="Z63" s="2469"/>
    </row>
    <row r="64" spans="1:33">
      <c r="A64" s="124" t="s">
        <v>1631</v>
      </c>
      <c r="B64" s="394"/>
      <c r="C64" s="394"/>
      <c r="D64" s="394"/>
      <c r="E64" s="394"/>
      <c r="F64" s="394"/>
      <c r="G64" s="394"/>
      <c r="H64" s="394"/>
      <c r="I64" s="394"/>
      <c r="J64" s="394"/>
      <c r="O64" s="3675"/>
      <c r="P64" s="3657"/>
      <c r="Q64" s="3657"/>
      <c r="R64" s="2091"/>
      <c r="S64" s="3657"/>
      <c r="T64" s="3657"/>
      <c r="U64" s="3657"/>
      <c r="V64" s="3657"/>
      <c r="W64" s="3657"/>
      <c r="AA64" s="3657"/>
      <c r="AB64" s="3657"/>
    </row>
    <row r="65" spans="1:32">
      <c r="A65" s="394"/>
      <c r="B65" s="394"/>
      <c r="C65" s="394"/>
      <c r="D65" s="394"/>
      <c r="E65" s="394"/>
      <c r="F65" s="394"/>
      <c r="G65" s="394"/>
      <c r="H65" s="394"/>
      <c r="I65" s="394"/>
      <c r="J65" s="394"/>
      <c r="U65" s="3657"/>
    </row>
    <row r="66" spans="1:32" s="3618" customFormat="1">
      <c r="B66" s="3660"/>
      <c r="O66" s="2146"/>
      <c r="AE66" s="3623"/>
      <c r="AF66" s="3892"/>
    </row>
    <row r="67" spans="1:32" s="3618" customFormat="1" ht="18" customHeight="1">
      <c r="B67" s="3660"/>
      <c r="C67" s="3660"/>
      <c r="D67" s="3660"/>
      <c r="E67" s="3660"/>
      <c r="F67" s="3660"/>
      <c r="G67" s="3660"/>
      <c r="H67" s="3660"/>
      <c r="I67" s="3660"/>
      <c r="J67" s="3660"/>
      <c r="K67" s="3660"/>
      <c r="L67" s="3660"/>
      <c r="M67" s="3660"/>
      <c r="N67" s="3660"/>
      <c r="O67" s="3676"/>
      <c r="P67" s="3660"/>
      <c r="Q67" s="3660"/>
      <c r="R67" s="3660"/>
      <c r="S67" s="3660"/>
      <c r="T67" s="3660"/>
      <c r="U67" s="3660"/>
      <c r="V67" s="3660"/>
      <c r="W67" s="3660"/>
      <c r="X67" s="3660"/>
      <c r="Y67" s="3660"/>
      <c r="Z67" s="3660"/>
      <c r="AA67" s="3660"/>
      <c r="AB67" s="3660"/>
      <c r="AC67" s="3660"/>
      <c r="AD67" s="3660"/>
      <c r="AE67" s="3660"/>
      <c r="AF67" s="3660"/>
    </row>
    <row r="68" spans="1:32" s="3618" customFormat="1" ht="18" customHeight="1">
      <c r="B68" s="3236"/>
      <c r="C68" s="3236"/>
      <c r="D68" s="3236"/>
      <c r="E68" s="3236"/>
      <c r="F68" s="3236"/>
      <c r="G68" s="3236"/>
      <c r="H68" s="3236"/>
      <c r="I68" s="3236"/>
      <c r="J68" s="3236"/>
      <c r="K68" s="3236"/>
      <c r="L68" s="3236"/>
      <c r="M68" s="3236"/>
      <c r="N68" s="3236"/>
      <c r="O68" s="3677"/>
      <c r="P68" s="3236"/>
      <c r="Q68" s="3236"/>
      <c r="R68" s="3236"/>
      <c r="S68" s="3236"/>
      <c r="T68" s="3236"/>
      <c r="U68" s="3236"/>
      <c r="V68" s="3236"/>
      <c r="W68" s="3236"/>
      <c r="X68" s="3236"/>
      <c r="Y68" s="3236"/>
      <c r="Z68" s="3236"/>
      <c r="AA68" s="3236"/>
      <c r="AB68" s="3236"/>
      <c r="AC68" s="3236"/>
      <c r="AD68" s="3236"/>
      <c r="AE68" s="3236"/>
      <c r="AF68" s="3236"/>
    </row>
    <row r="69" spans="1:32" s="3618" customFormat="1" ht="18" customHeight="1">
      <c r="B69" s="3661"/>
      <c r="C69" s="3662"/>
      <c r="D69" s="3662"/>
      <c r="E69" s="3662"/>
      <c r="F69" s="3663"/>
      <c r="G69" s="3662"/>
      <c r="H69" s="3662"/>
      <c r="I69" s="3662"/>
      <c r="J69" s="3662"/>
      <c r="K69" s="3662"/>
      <c r="L69" s="3662"/>
      <c r="M69" s="3662"/>
      <c r="N69" s="3662"/>
      <c r="O69" s="3678"/>
      <c r="P69" s="3662"/>
      <c r="Q69" s="3662"/>
      <c r="R69" s="3662"/>
      <c r="S69" s="3662"/>
      <c r="T69" s="3662"/>
      <c r="U69" s="3662"/>
      <c r="V69" s="3662"/>
      <c r="W69" s="3662"/>
      <c r="X69" s="3662"/>
      <c r="Y69" s="3662"/>
      <c r="Z69" s="3662"/>
      <c r="AA69" s="3662"/>
      <c r="AB69" s="3662"/>
      <c r="AC69" s="3662"/>
      <c r="AD69" s="3662"/>
      <c r="AE69" s="3662"/>
      <c r="AF69" s="3662"/>
    </row>
    <row r="70" spans="1:32" s="3618" customFormat="1" ht="18" customHeight="1">
      <c r="O70" s="2146"/>
      <c r="AE70" s="3623"/>
      <c r="AF70" s="3892"/>
    </row>
    <row r="71" spans="1:32" s="3618" customFormat="1" ht="18" customHeight="1">
      <c r="B71" s="3660"/>
      <c r="C71" s="3660"/>
      <c r="D71" s="3660"/>
      <c r="E71" s="3660"/>
      <c r="F71" s="3660"/>
      <c r="G71" s="3660"/>
      <c r="H71" s="3660"/>
      <c r="I71" s="3660"/>
      <c r="J71" s="3660"/>
      <c r="K71" s="3660"/>
      <c r="L71" s="3660"/>
      <c r="M71" s="3660"/>
      <c r="N71" s="3660"/>
      <c r="O71" s="3676"/>
      <c r="P71" s="3660"/>
      <c r="Q71" s="3660"/>
      <c r="R71" s="3660"/>
      <c r="S71" s="3660"/>
      <c r="T71" s="3660"/>
      <c r="U71" s="3660"/>
      <c r="V71" s="3660"/>
      <c r="W71" s="3660"/>
      <c r="X71" s="3660"/>
      <c r="Y71" s="3660"/>
      <c r="Z71" s="3660"/>
      <c r="AA71" s="3660"/>
      <c r="AB71" s="3660"/>
      <c r="AC71" s="3660"/>
      <c r="AD71" s="3660"/>
      <c r="AE71" s="3660"/>
      <c r="AF71" s="3660"/>
    </row>
    <row r="72" spans="1:32" s="3618" customFormat="1" ht="18" customHeight="1">
      <c r="O72" s="2146"/>
      <c r="P72" s="2146"/>
      <c r="Q72" s="2146"/>
      <c r="R72" s="2146"/>
      <c r="S72" s="2146"/>
      <c r="T72" s="2146"/>
      <c r="U72" s="2146"/>
      <c r="V72" s="2146"/>
      <c r="W72" s="2146"/>
      <c r="X72" s="2146"/>
      <c r="Y72" s="2146"/>
      <c r="Z72" s="2146"/>
      <c r="AA72" s="2146"/>
      <c r="AB72" s="2146"/>
      <c r="AC72" s="2146"/>
      <c r="AD72" s="2146"/>
      <c r="AE72" s="2146"/>
      <c r="AF72" s="2146"/>
    </row>
    <row r="73" spans="1:32" s="3618" customFormat="1" ht="18" customHeight="1">
      <c r="B73" s="3180"/>
      <c r="C73" s="3180"/>
      <c r="D73" s="3180"/>
      <c r="E73" s="3180"/>
      <c r="F73" s="3180"/>
      <c r="G73" s="3180"/>
      <c r="H73" s="3180"/>
      <c r="I73" s="3180"/>
      <c r="J73" s="3180"/>
      <c r="K73" s="3180"/>
      <c r="L73" s="3180"/>
      <c r="M73" s="3180"/>
      <c r="N73" s="3180"/>
      <c r="O73" s="3668"/>
      <c r="P73" s="3180"/>
      <c r="Q73" s="3180"/>
      <c r="R73" s="3180"/>
      <c r="S73" s="3180"/>
      <c r="T73" s="3180"/>
      <c r="U73" s="3180"/>
      <c r="V73" s="3180"/>
      <c r="W73" s="3180"/>
      <c r="X73" s="3180"/>
      <c r="Y73" s="3180"/>
      <c r="Z73" s="3180"/>
      <c r="AA73" s="3180"/>
      <c r="AB73" s="3180"/>
      <c r="AC73" s="3180"/>
      <c r="AD73" s="3180"/>
      <c r="AE73" s="3180"/>
      <c r="AF73" s="3180"/>
    </row>
    <row r="74" spans="1:32" s="3618" customFormat="1" ht="18" customHeight="1">
      <c r="O74" s="2146"/>
      <c r="AE74" s="3623"/>
      <c r="AF74" s="3892"/>
    </row>
    <row r="75" spans="1:32" s="3618" customFormat="1" ht="18" customHeight="1">
      <c r="O75" s="2146"/>
      <c r="AE75" s="3623"/>
      <c r="AF75" s="3892"/>
    </row>
    <row r="76" spans="1:32" s="3618" customFormat="1" ht="18" customHeight="1">
      <c r="O76" s="2146"/>
      <c r="AE76" s="3623"/>
      <c r="AF76" s="3892"/>
    </row>
    <row r="77" spans="1:32" s="3618" customFormat="1" ht="18" customHeight="1">
      <c r="O77" s="2146"/>
      <c r="AE77" s="3623"/>
      <c r="AF77" s="3892"/>
    </row>
    <row r="78" spans="1:32" s="3618" customFormat="1">
      <c r="O78" s="2146"/>
      <c r="AE78" s="3623"/>
      <c r="AF78" s="3892"/>
    </row>
    <row r="79" spans="1:32">
      <c r="A79" s="394"/>
      <c r="B79" s="394"/>
      <c r="C79" s="394"/>
      <c r="D79" s="394"/>
      <c r="E79" s="394"/>
      <c r="F79" s="394"/>
      <c r="G79" s="394"/>
      <c r="H79" s="394"/>
      <c r="I79" s="394"/>
      <c r="J79" s="394"/>
    </row>
    <row r="80" spans="1:32">
      <c r="A80" s="394"/>
      <c r="B80" s="394"/>
      <c r="C80" s="394"/>
      <c r="D80" s="394"/>
      <c r="E80" s="394"/>
      <c r="F80" s="394"/>
      <c r="G80" s="394"/>
      <c r="H80" s="394"/>
      <c r="I80" s="394"/>
      <c r="J80" s="394"/>
    </row>
    <row r="81" spans="1:10">
      <c r="A81" s="394"/>
      <c r="B81" s="394"/>
      <c r="C81" s="394"/>
      <c r="D81" s="394"/>
      <c r="E81" s="394"/>
      <c r="F81" s="394"/>
      <c r="G81" s="394"/>
      <c r="H81" s="394"/>
      <c r="I81" s="394"/>
      <c r="J81" s="394"/>
    </row>
    <row r="82" spans="1:10">
      <c r="A82" s="394"/>
      <c r="B82" s="394"/>
      <c r="C82" s="394"/>
      <c r="D82" s="394"/>
      <c r="E82" s="394"/>
      <c r="F82" s="394"/>
      <c r="G82" s="394"/>
      <c r="H82" s="394"/>
      <c r="I82" s="394"/>
      <c r="J82" s="394"/>
    </row>
    <row r="83" spans="1:10">
      <c r="A83" s="394"/>
      <c r="B83" s="394"/>
      <c r="C83" s="394"/>
      <c r="D83" s="394"/>
      <c r="E83" s="394"/>
      <c r="F83" s="394"/>
      <c r="G83" s="394"/>
      <c r="H83" s="394"/>
      <c r="I83" s="394"/>
      <c r="J83" s="394"/>
    </row>
    <row r="84" spans="1:10">
      <c r="A84" s="394"/>
      <c r="B84" s="394"/>
      <c r="C84" s="394"/>
      <c r="D84" s="394"/>
      <c r="E84" s="394"/>
      <c r="F84" s="394"/>
      <c r="G84" s="394"/>
      <c r="H84" s="394"/>
      <c r="I84" s="394"/>
      <c r="J84" s="394"/>
    </row>
    <row r="85" spans="1:10">
      <c r="A85" s="394"/>
      <c r="B85" s="394"/>
      <c r="C85" s="394"/>
      <c r="D85" s="394"/>
      <c r="E85" s="394"/>
      <c r="F85" s="394"/>
      <c r="G85" s="394"/>
      <c r="H85" s="394"/>
      <c r="I85" s="394"/>
      <c r="J85" s="394"/>
    </row>
    <row r="86" spans="1:10">
      <c r="A86" s="394"/>
      <c r="B86" s="394"/>
      <c r="C86" s="394"/>
      <c r="D86" s="394"/>
      <c r="E86" s="394"/>
      <c r="F86" s="394"/>
      <c r="G86" s="394"/>
      <c r="H86" s="394"/>
      <c r="I86" s="394"/>
      <c r="J86" s="394"/>
    </row>
    <row r="87" spans="1:10">
      <c r="A87" s="394"/>
      <c r="B87" s="394"/>
      <c r="C87" s="394"/>
      <c r="D87" s="394"/>
      <c r="E87" s="394"/>
      <c r="F87" s="394"/>
      <c r="G87" s="394"/>
      <c r="H87" s="394"/>
      <c r="I87" s="394"/>
      <c r="J87" s="394"/>
    </row>
    <row r="88" spans="1:10">
      <c r="A88" s="394"/>
      <c r="B88" s="394"/>
      <c r="C88" s="394"/>
      <c r="D88" s="394"/>
      <c r="E88" s="394"/>
      <c r="F88" s="394"/>
      <c r="G88" s="394"/>
      <c r="H88" s="394"/>
      <c r="I88" s="394"/>
      <c r="J88" s="394"/>
    </row>
    <row r="89" spans="1:10">
      <c r="A89" s="394"/>
      <c r="B89" s="394"/>
      <c r="C89" s="394"/>
      <c r="D89" s="394"/>
      <c r="E89" s="394"/>
      <c r="F89" s="394"/>
      <c r="G89" s="394"/>
      <c r="H89" s="394"/>
      <c r="I89" s="394"/>
      <c r="J89" s="394"/>
    </row>
    <row r="90" spans="1:10">
      <c r="A90" s="394"/>
      <c r="B90" s="394"/>
      <c r="C90" s="394"/>
      <c r="D90" s="394"/>
      <c r="E90" s="394"/>
      <c r="F90" s="394"/>
      <c r="G90" s="394"/>
      <c r="H90" s="394"/>
      <c r="I90" s="394"/>
      <c r="J90" s="394"/>
    </row>
    <row r="91" spans="1:10">
      <c r="A91" s="394"/>
      <c r="B91" s="394"/>
      <c r="C91" s="394"/>
      <c r="D91" s="394"/>
      <c r="E91" s="394"/>
      <c r="F91" s="394"/>
      <c r="G91" s="394"/>
      <c r="H91" s="394"/>
      <c r="I91" s="394"/>
      <c r="J91" s="394"/>
    </row>
    <row r="92" spans="1:10">
      <c r="A92" s="394"/>
      <c r="B92" s="394"/>
      <c r="C92" s="394"/>
      <c r="D92" s="394"/>
      <c r="E92" s="394"/>
      <c r="F92" s="394"/>
      <c r="G92" s="394"/>
      <c r="H92" s="394"/>
      <c r="I92" s="394"/>
      <c r="J92" s="394"/>
    </row>
    <row r="93" spans="1:10">
      <c r="A93" s="394"/>
      <c r="B93" s="394"/>
      <c r="C93" s="394"/>
      <c r="D93" s="394"/>
      <c r="E93" s="394"/>
      <c r="F93" s="394"/>
      <c r="G93" s="394"/>
      <c r="H93" s="394"/>
      <c r="I93" s="394"/>
      <c r="J93" s="394"/>
    </row>
    <row r="94" spans="1:10">
      <c r="A94" s="394"/>
      <c r="B94" s="394"/>
      <c r="C94" s="394"/>
      <c r="D94" s="394"/>
      <c r="E94" s="394"/>
      <c r="F94" s="394"/>
      <c r="G94" s="394"/>
      <c r="H94" s="394"/>
      <c r="I94" s="394"/>
      <c r="J94" s="394"/>
    </row>
    <row r="95" spans="1:10">
      <c r="A95" s="394"/>
      <c r="B95" s="394"/>
      <c r="C95" s="394"/>
      <c r="D95" s="394"/>
      <c r="E95" s="394"/>
      <c r="F95" s="394"/>
      <c r="G95" s="394"/>
      <c r="H95" s="394"/>
      <c r="I95" s="394"/>
      <c r="J95" s="394"/>
    </row>
    <row r="96" spans="1:10">
      <c r="A96" s="394"/>
      <c r="B96" s="394"/>
      <c r="C96" s="394"/>
      <c r="D96" s="394"/>
      <c r="E96" s="394"/>
      <c r="F96" s="394"/>
      <c r="G96" s="394"/>
      <c r="H96" s="394"/>
      <c r="I96" s="394"/>
      <c r="J96" s="394"/>
    </row>
    <row r="97" spans="1:10">
      <c r="A97" s="394"/>
      <c r="B97" s="394"/>
      <c r="C97" s="394"/>
      <c r="D97" s="394"/>
      <c r="E97" s="394"/>
      <c r="F97" s="394"/>
      <c r="G97" s="394"/>
      <c r="H97" s="394"/>
      <c r="I97" s="394"/>
      <c r="J97" s="394"/>
    </row>
    <row r="98" spans="1:10">
      <c r="A98" s="394"/>
      <c r="B98" s="394"/>
      <c r="C98" s="394"/>
      <c r="D98" s="394"/>
      <c r="E98" s="394"/>
      <c r="F98" s="394"/>
      <c r="G98" s="394"/>
      <c r="H98" s="394"/>
      <c r="I98" s="394"/>
      <c r="J98" s="394"/>
    </row>
    <row r="99" spans="1:10">
      <c r="A99" s="394"/>
      <c r="B99" s="394"/>
      <c r="C99" s="394"/>
      <c r="D99" s="394"/>
      <c r="E99" s="394"/>
      <c r="F99" s="394"/>
      <c r="G99" s="394"/>
      <c r="H99" s="394"/>
      <c r="I99" s="394"/>
      <c r="J99" s="394"/>
    </row>
    <row r="100" spans="1:10">
      <c r="A100" s="394"/>
      <c r="B100" s="394"/>
      <c r="C100" s="394"/>
      <c r="D100" s="394"/>
      <c r="E100" s="394"/>
      <c r="F100" s="394"/>
      <c r="G100" s="394"/>
      <c r="H100" s="394"/>
      <c r="I100" s="394"/>
      <c r="J100" s="394"/>
    </row>
    <row r="101" spans="1:10">
      <c r="A101" s="394"/>
      <c r="B101" s="394"/>
      <c r="C101" s="394"/>
      <c r="D101" s="394"/>
      <c r="E101" s="394"/>
      <c r="F101" s="394"/>
      <c r="G101" s="394"/>
      <c r="H101" s="394"/>
      <c r="I101" s="394"/>
      <c r="J101" s="394"/>
    </row>
    <row r="102" spans="1:10">
      <c r="A102" s="394"/>
      <c r="B102" s="394"/>
      <c r="C102" s="394"/>
      <c r="D102" s="394"/>
      <c r="E102" s="394"/>
      <c r="F102" s="394"/>
      <c r="G102" s="394"/>
      <c r="H102" s="394"/>
      <c r="I102" s="394"/>
      <c r="J102" s="394"/>
    </row>
    <row r="103" spans="1:10">
      <c r="A103" s="394"/>
      <c r="B103" s="394"/>
      <c r="C103" s="394"/>
      <c r="D103" s="394"/>
      <c r="E103" s="394"/>
      <c r="F103" s="394"/>
      <c r="G103" s="394"/>
      <c r="H103" s="394"/>
      <c r="I103" s="394"/>
      <c r="J103" s="394"/>
    </row>
    <row r="104" spans="1:10">
      <c r="A104" s="394"/>
      <c r="B104" s="394"/>
      <c r="C104" s="394"/>
      <c r="D104" s="394"/>
      <c r="E104" s="394"/>
      <c r="F104" s="394"/>
      <c r="G104" s="394"/>
      <c r="H104" s="394"/>
      <c r="I104" s="394"/>
      <c r="J104" s="394"/>
    </row>
    <row r="105" spans="1:10">
      <c r="A105" s="394"/>
      <c r="B105" s="394"/>
      <c r="C105" s="394"/>
      <c r="D105" s="394"/>
      <c r="E105" s="394"/>
      <c r="F105" s="394"/>
      <c r="G105" s="394"/>
      <c r="H105" s="394"/>
      <c r="I105" s="394"/>
      <c r="J105" s="394"/>
    </row>
    <row r="106" spans="1:10">
      <c r="A106" s="394"/>
      <c r="B106" s="394"/>
      <c r="C106" s="394"/>
      <c r="D106" s="394"/>
      <c r="E106" s="394"/>
      <c r="F106" s="394"/>
      <c r="G106" s="394"/>
      <c r="H106" s="394"/>
      <c r="I106" s="394"/>
      <c r="J106" s="394"/>
    </row>
    <row r="107" spans="1:10">
      <c r="A107" s="394"/>
      <c r="B107" s="394"/>
      <c r="C107" s="394"/>
      <c r="D107" s="394"/>
      <c r="E107" s="394"/>
      <c r="F107" s="394"/>
      <c r="G107" s="394"/>
      <c r="H107" s="394"/>
      <c r="I107" s="394"/>
      <c r="J107" s="394"/>
    </row>
    <row r="108" spans="1:10">
      <c r="A108" s="394"/>
      <c r="B108" s="394"/>
      <c r="C108" s="394"/>
      <c r="D108" s="394"/>
      <c r="E108" s="394"/>
      <c r="F108" s="394"/>
      <c r="G108" s="394"/>
      <c r="H108" s="394"/>
      <c r="I108" s="394"/>
      <c r="J108" s="394"/>
    </row>
    <row r="109" spans="1:10" ht="10.5" customHeight="1">
      <c r="A109" s="394"/>
      <c r="B109" s="394"/>
      <c r="C109" s="394"/>
      <c r="D109" s="394"/>
      <c r="E109" s="394"/>
      <c r="F109" s="394"/>
      <c r="G109" s="394"/>
      <c r="H109" s="394"/>
      <c r="I109" s="394"/>
      <c r="J109" s="394"/>
    </row>
    <row r="110" spans="1:10">
      <c r="A110" s="394"/>
      <c r="B110" s="394"/>
      <c r="C110" s="394"/>
      <c r="D110" s="394"/>
      <c r="E110" s="394"/>
      <c r="F110" s="394"/>
      <c r="G110" s="394"/>
      <c r="H110" s="394"/>
      <c r="I110" s="394"/>
      <c r="J110" s="394"/>
    </row>
    <row r="111" spans="1:10">
      <c r="A111" s="394"/>
      <c r="B111" s="394"/>
      <c r="C111" s="394"/>
      <c r="D111" s="394"/>
      <c r="E111" s="394"/>
      <c r="F111" s="394"/>
      <c r="G111" s="394"/>
      <c r="H111" s="394"/>
      <c r="I111" s="394"/>
      <c r="J111" s="394"/>
    </row>
    <row r="112" spans="1:10">
      <c r="A112" s="394"/>
      <c r="B112" s="394"/>
      <c r="C112" s="394"/>
      <c r="D112" s="394"/>
      <c r="E112" s="394"/>
      <c r="F112" s="394"/>
      <c r="G112" s="394"/>
      <c r="H112" s="394"/>
      <c r="I112" s="394"/>
      <c r="J112" s="394"/>
    </row>
    <row r="113" spans="1:10">
      <c r="A113" s="394"/>
      <c r="B113" s="394"/>
      <c r="C113" s="394"/>
      <c r="D113" s="394"/>
      <c r="E113" s="394"/>
      <c r="F113" s="394"/>
      <c r="G113" s="394"/>
      <c r="H113" s="394"/>
      <c r="I113" s="394"/>
      <c r="J113" s="394"/>
    </row>
    <row r="114" spans="1:10">
      <c r="A114" s="394"/>
      <c r="B114" s="394"/>
      <c r="C114" s="394"/>
      <c r="D114" s="394"/>
      <c r="E114" s="394"/>
      <c r="F114" s="394"/>
      <c r="G114" s="394"/>
      <c r="H114" s="394"/>
      <c r="I114" s="394"/>
      <c r="J114" s="394"/>
    </row>
    <row r="115" spans="1:10">
      <c r="A115" s="394"/>
      <c r="B115" s="394"/>
      <c r="C115" s="394"/>
      <c r="D115" s="394"/>
      <c r="E115" s="394"/>
      <c r="F115" s="394"/>
      <c r="G115" s="394"/>
      <c r="H115" s="394"/>
      <c r="I115" s="394"/>
      <c r="J115" s="394"/>
    </row>
    <row r="116" spans="1:10">
      <c r="A116" s="394"/>
      <c r="B116" s="394"/>
      <c r="C116" s="394"/>
      <c r="D116" s="394"/>
      <c r="E116" s="394"/>
      <c r="F116" s="394"/>
      <c r="G116" s="394"/>
      <c r="H116" s="394"/>
      <c r="I116" s="394"/>
      <c r="J116" s="394"/>
    </row>
    <row r="117" spans="1:10">
      <c r="A117" s="394"/>
      <c r="B117" s="394"/>
      <c r="C117" s="394"/>
      <c r="D117" s="394"/>
      <c r="E117" s="394"/>
      <c r="F117" s="394"/>
      <c r="G117" s="394"/>
      <c r="H117" s="394"/>
      <c r="I117" s="394"/>
      <c r="J117" s="394"/>
    </row>
    <row r="118" spans="1:10">
      <c r="A118" s="394"/>
      <c r="B118" s="394"/>
      <c r="C118" s="394"/>
      <c r="D118" s="394"/>
      <c r="E118" s="394"/>
      <c r="F118" s="394"/>
      <c r="G118" s="394"/>
      <c r="H118" s="394"/>
      <c r="I118" s="394"/>
      <c r="J118" s="394"/>
    </row>
    <row r="119" spans="1:10">
      <c r="A119" s="394"/>
      <c r="B119" s="394"/>
      <c r="C119" s="394"/>
      <c r="D119" s="394"/>
      <c r="E119" s="394"/>
      <c r="F119" s="394"/>
      <c r="G119" s="394"/>
      <c r="H119" s="394"/>
      <c r="I119" s="394"/>
      <c r="J119" s="394"/>
    </row>
    <row r="120" spans="1:10">
      <c r="A120" s="394"/>
      <c r="B120" s="394"/>
      <c r="C120" s="394"/>
      <c r="D120" s="394"/>
      <c r="E120" s="394"/>
      <c r="F120" s="394"/>
      <c r="G120" s="394"/>
      <c r="H120" s="394"/>
      <c r="I120" s="394"/>
      <c r="J120" s="394"/>
    </row>
    <row r="121" spans="1:10">
      <c r="A121" s="394"/>
      <c r="B121" s="394"/>
      <c r="C121" s="394"/>
      <c r="D121" s="394"/>
      <c r="E121" s="394"/>
      <c r="F121" s="394"/>
      <c r="G121" s="394"/>
      <c r="H121" s="394"/>
      <c r="I121" s="394"/>
      <c r="J121" s="394"/>
    </row>
    <row r="122" spans="1:10">
      <c r="A122" s="394"/>
      <c r="B122" s="394"/>
      <c r="C122" s="394"/>
      <c r="D122" s="394"/>
      <c r="E122" s="394"/>
      <c r="F122" s="394"/>
      <c r="G122" s="394"/>
      <c r="H122" s="394"/>
      <c r="I122" s="394"/>
      <c r="J122" s="394"/>
    </row>
    <row r="123" spans="1:10">
      <c r="A123" s="394"/>
      <c r="B123" s="394"/>
      <c r="C123" s="394"/>
      <c r="D123" s="394"/>
      <c r="E123" s="394"/>
      <c r="F123" s="394"/>
      <c r="G123" s="394"/>
      <c r="H123" s="394"/>
      <c r="I123" s="394"/>
      <c r="J123" s="394"/>
    </row>
    <row r="124" spans="1:10">
      <c r="A124" s="394"/>
      <c r="B124" s="394"/>
      <c r="C124" s="394"/>
      <c r="D124" s="394"/>
      <c r="E124" s="394"/>
      <c r="F124" s="394"/>
      <c r="G124" s="394"/>
      <c r="H124" s="394"/>
      <c r="I124" s="394"/>
      <c r="J124" s="394"/>
    </row>
    <row r="125" spans="1:10">
      <c r="A125" s="394"/>
      <c r="B125" s="394"/>
      <c r="C125" s="394"/>
      <c r="D125" s="394"/>
      <c r="E125" s="394"/>
      <c r="F125" s="394"/>
      <c r="G125" s="394"/>
      <c r="H125" s="394"/>
      <c r="I125" s="394"/>
      <c r="J125" s="394"/>
    </row>
    <row r="126" spans="1:10">
      <c r="A126" s="394"/>
      <c r="B126" s="394"/>
      <c r="C126" s="394"/>
      <c r="D126" s="394"/>
      <c r="E126" s="394"/>
      <c r="F126" s="394"/>
      <c r="G126" s="394"/>
      <c r="H126" s="394"/>
      <c r="I126" s="394"/>
      <c r="J126" s="394"/>
    </row>
    <row r="127" spans="1:10">
      <c r="A127" s="394"/>
      <c r="B127" s="394"/>
      <c r="C127" s="394"/>
      <c r="D127" s="394"/>
      <c r="E127" s="394"/>
      <c r="F127" s="394"/>
      <c r="G127" s="394"/>
      <c r="H127" s="394"/>
      <c r="I127" s="394"/>
      <c r="J127" s="394"/>
    </row>
    <row r="128" spans="1:10">
      <c r="A128" s="394"/>
      <c r="B128" s="394"/>
      <c r="C128" s="394"/>
      <c r="D128" s="394"/>
      <c r="E128" s="394"/>
      <c r="F128" s="394"/>
      <c r="G128" s="394"/>
      <c r="H128" s="394"/>
      <c r="I128" s="394"/>
      <c r="J128" s="394"/>
    </row>
    <row r="129" spans="1:10">
      <c r="A129" s="394"/>
      <c r="B129" s="394"/>
      <c r="C129" s="394"/>
      <c r="D129" s="394"/>
      <c r="E129" s="394"/>
      <c r="F129" s="394"/>
      <c r="G129" s="394"/>
      <c r="H129" s="394"/>
      <c r="I129" s="394"/>
      <c r="J129" s="394"/>
    </row>
    <row r="130" spans="1:10">
      <c r="A130" s="394"/>
      <c r="B130" s="394"/>
      <c r="C130" s="394"/>
      <c r="D130" s="394"/>
      <c r="E130" s="394"/>
      <c r="F130" s="394"/>
      <c r="G130" s="394"/>
      <c r="H130" s="394"/>
      <c r="I130" s="394"/>
      <c r="J130" s="394"/>
    </row>
    <row r="131" spans="1:10">
      <c r="A131" s="394"/>
      <c r="B131" s="394"/>
      <c r="C131" s="394"/>
      <c r="D131" s="394"/>
      <c r="E131" s="394"/>
      <c r="F131" s="394"/>
      <c r="G131" s="394"/>
      <c r="H131" s="394"/>
      <c r="I131" s="394"/>
      <c r="J131" s="394"/>
    </row>
    <row r="132" spans="1:10">
      <c r="A132" s="394"/>
      <c r="B132" s="394"/>
      <c r="C132" s="394"/>
      <c r="D132" s="394"/>
      <c r="E132" s="394"/>
      <c r="F132" s="394"/>
      <c r="G132" s="394"/>
      <c r="H132" s="394"/>
      <c r="I132" s="394"/>
      <c r="J132" s="394"/>
    </row>
    <row r="133" spans="1:10">
      <c r="A133" s="394"/>
      <c r="B133" s="394"/>
      <c r="C133" s="394"/>
      <c r="D133" s="394"/>
      <c r="E133" s="394"/>
      <c r="F133" s="394"/>
      <c r="G133" s="394"/>
      <c r="H133" s="394"/>
      <c r="I133" s="394"/>
      <c r="J133" s="394"/>
    </row>
    <row r="134" spans="1:10">
      <c r="A134" s="394"/>
      <c r="B134" s="394"/>
      <c r="C134" s="394"/>
      <c r="D134" s="394"/>
      <c r="E134" s="394"/>
      <c r="F134" s="394"/>
      <c r="G134" s="394"/>
      <c r="H134" s="394"/>
      <c r="I134" s="394"/>
      <c r="J134" s="394"/>
    </row>
    <row r="135" spans="1:10">
      <c r="A135" s="394"/>
      <c r="B135" s="394"/>
      <c r="C135" s="394"/>
      <c r="D135" s="394"/>
      <c r="E135" s="394"/>
      <c r="F135" s="394"/>
      <c r="G135" s="394"/>
      <c r="H135" s="394"/>
      <c r="I135" s="394"/>
      <c r="J135" s="394"/>
    </row>
    <row r="136" spans="1:10">
      <c r="A136" s="394"/>
      <c r="B136" s="394"/>
      <c r="C136" s="394"/>
      <c r="D136" s="394"/>
      <c r="E136" s="394"/>
      <c r="F136" s="394"/>
      <c r="G136" s="394"/>
      <c r="H136" s="394"/>
      <c r="I136" s="394"/>
      <c r="J136" s="394"/>
    </row>
    <row r="137" spans="1:10">
      <c r="A137" s="394"/>
      <c r="B137" s="394"/>
      <c r="C137" s="394"/>
      <c r="D137" s="394"/>
      <c r="E137" s="394"/>
      <c r="F137" s="394"/>
      <c r="G137" s="394"/>
      <c r="H137" s="394"/>
      <c r="I137" s="394"/>
      <c r="J137" s="394"/>
    </row>
    <row r="138" spans="1:10">
      <c r="A138" s="394"/>
      <c r="B138" s="394"/>
      <c r="C138" s="394"/>
      <c r="D138" s="394"/>
      <c r="E138" s="394"/>
      <c r="F138" s="394"/>
      <c r="G138" s="394"/>
      <c r="H138" s="394"/>
      <c r="I138" s="394"/>
      <c r="J138" s="394"/>
    </row>
    <row r="139" spans="1:10">
      <c r="A139" s="394"/>
      <c r="B139" s="394"/>
      <c r="C139" s="394"/>
      <c r="D139" s="394"/>
      <c r="E139" s="394"/>
      <c r="F139" s="394"/>
      <c r="G139" s="394"/>
      <c r="H139" s="394"/>
      <c r="I139" s="394"/>
      <c r="J139" s="394"/>
    </row>
    <row r="140" spans="1:10">
      <c r="A140" s="394"/>
      <c r="B140" s="394"/>
      <c r="C140" s="394"/>
      <c r="D140" s="394"/>
      <c r="E140" s="394"/>
      <c r="F140" s="394"/>
      <c r="G140" s="394"/>
      <c r="H140" s="394"/>
      <c r="I140" s="394"/>
      <c r="J140" s="394"/>
    </row>
    <row r="141" spans="1:10" ht="10.5" customHeight="1">
      <c r="A141" s="394"/>
      <c r="B141" s="394"/>
      <c r="C141" s="394"/>
      <c r="D141" s="394"/>
      <c r="E141" s="394"/>
      <c r="F141" s="394"/>
      <c r="G141" s="394"/>
      <c r="H141" s="394"/>
      <c r="I141" s="394"/>
      <c r="J141" s="394"/>
    </row>
    <row r="142" spans="1:10">
      <c r="A142" s="394"/>
      <c r="B142" s="394"/>
      <c r="C142" s="394"/>
      <c r="D142" s="394"/>
      <c r="E142" s="394"/>
      <c r="F142" s="394"/>
      <c r="G142" s="394"/>
      <c r="H142" s="394"/>
      <c r="I142" s="394"/>
      <c r="J142" s="394"/>
    </row>
    <row r="143" spans="1:10">
      <c r="A143" s="394"/>
      <c r="B143" s="394"/>
      <c r="C143" s="394"/>
      <c r="D143" s="394"/>
      <c r="E143" s="394"/>
      <c r="F143" s="394"/>
      <c r="G143" s="394"/>
      <c r="H143" s="394"/>
      <c r="I143" s="394"/>
      <c r="J143" s="394"/>
    </row>
    <row r="144" spans="1:10" ht="10.5" customHeight="1"/>
    <row r="145" ht="10.5" customHeight="1"/>
    <row r="146" ht="10.5" customHeight="1"/>
    <row r="147" ht="10.5" customHeight="1"/>
  </sheetData>
  <mergeCells count="4">
    <mergeCell ref="AD2:AF2"/>
    <mergeCell ref="AD3:AF3"/>
    <mergeCell ref="AD4:AF4"/>
    <mergeCell ref="A7:S7"/>
  </mergeCells>
  <pageMargins left="0.78740157499999996" right="0.17" top="0.69" bottom="0.35" header="0.4921259845" footer="0.22"/>
  <pageSetup paperSize="9" scale="29" orientation="portrait"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FFCC"/>
    <pageSetUpPr fitToPage="1"/>
  </sheetPr>
  <dimension ref="A1:AF80"/>
  <sheetViews>
    <sheetView workbookViewId="0">
      <selection activeCell="A5" sqref="A5"/>
    </sheetView>
  </sheetViews>
  <sheetFormatPr baseColWidth="10" defaultRowHeight="15.75"/>
  <cols>
    <col min="1" max="1" width="24.25" style="3383" customWidth="1"/>
    <col min="2" max="2" width="11" style="3383"/>
    <col min="3" max="3" width="15.875" style="3383" customWidth="1"/>
    <col min="4" max="12" width="11" style="3383"/>
    <col min="13" max="14" width="11" style="3383" customWidth="1"/>
    <col min="15" max="15" width="11" style="3729" customWidth="1"/>
    <col min="16" max="16" width="11" style="3939" customWidth="1"/>
    <col min="17" max="17" width="12.625" style="3383" customWidth="1"/>
    <col min="18" max="18" width="11" style="4045"/>
    <col min="19" max="19" width="11.375" style="3383" bestFit="1" customWidth="1"/>
    <col min="20" max="16384" width="11" style="3383"/>
  </cols>
  <sheetData>
    <row r="1" spans="1:22" s="3389" customFormat="1" ht="13.15" customHeight="1">
      <c r="A1" s="3384"/>
      <c r="B1" s="3385"/>
      <c r="C1" s="3386"/>
      <c r="D1" s="3386"/>
      <c r="E1" s="3386"/>
      <c r="F1" s="3386"/>
      <c r="G1" s="3386"/>
      <c r="H1" s="3386"/>
      <c r="I1" s="3386"/>
      <c r="J1" s="3386"/>
      <c r="K1" s="3386"/>
      <c r="L1" s="3386"/>
      <c r="M1" s="3386"/>
      <c r="N1" s="3386"/>
      <c r="O1" s="3386"/>
      <c r="P1" s="3387"/>
      <c r="Q1" s="3388"/>
      <c r="R1" s="4051"/>
      <c r="S1" s="3383"/>
      <c r="T1" s="3383"/>
      <c r="U1" s="3383"/>
      <c r="V1" s="3383"/>
    </row>
    <row r="2" spans="1:22" s="3389" customFormat="1" ht="18" customHeight="1">
      <c r="A2" s="3390"/>
      <c r="B2" s="4210" t="s">
        <v>1165</v>
      </c>
      <c r="C2" s="4211"/>
      <c r="D2" s="4211"/>
      <c r="E2" s="4211"/>
      <c r="F2" s="4211"/>
      <c r="G2" s="3391"/>
      <c r="H2" s="3391"/>
      <c r="I2" s="3391"/>
      <c r="J2" s="3391"/>
      <c r="K2" s="3391"/>
      <c r="L2" s="3391"/>
      <c r="M2" s="3391"/>
      <c r="N2" s="3727"/>
      <c r="O2" s="3937"/>
      <c r="P2" s="3392"/>
      <c r="Q2" s="328" t="s">
        <v>112</v>
      </c>
      <c r="R2" s="4052"/>
      <c r="S2" s="3383"/>
      <c r="T2" s="3383"/>
      <c r="U2" s="3383"/>
      <c r="V2" s="3383"/>
    </row>
    <row r="3" spans="1:22" s="3389" customFormat="1" ht="18" customHeight="1">
      <c r="A3" s="3390"/>
      <c r="B3" s="3393"/>
      <c r="C3" s="3394"/>
      <c r="D3" s="3394"/>
      <c r="E3" s="3394"/>
      <c r="F3" s="3395"/>
      <c r="G3" s="3395"/>
      <c r="H3" s="3395"/>
      <c r="I3" s="3395"/>
      <c r="J3" s="3395"/>
      <c r="K3" s="3395"/>
      <c r="L3" s="3395"/>
      <c r="M3" s="3395"/>
      <c r="N3" s="3395"/>
      <c r="O3" s="3395"/>
      <c r="P3" s="3396"/>
      <c r="Q3" s="328" t="s">
        <v>832</v>
      </c>
      <c r="R3" s="4052"/>
      <c r="S3" s="3383"/>
      <c r="T3" s="3383"/>
      <c r="U3" s="3383"/>
      <c r="V3" s="3383"/>
    </row>
    <row r="4" spans="1:22" s="3389" customFormat="1" ht="25.5" customHeight="1">
      <c r="A4" s="3397"/>
      <c r="B4" s="3393" t="s">
        <v>104</v>
      </c>
      <c r="C4" s="1147"/>
      <c r="D4" s="1147"/>
      <c r="E4" s="1147"/>
      <c r="F4" s="1137"/>
      <c r="G4" s="1136"/>
      <c r="H4" s="1136"/>
      <c r="I4" s="1136"/>
      <c r="J4" s="1136"/>
      <c r="K4" s="1136"/>
      <c r="L4" s="1136"/>
      <c r="M4" s="1136"/>
      <c r="N4" s="1136"/>
      <c r="O4" s="1136"/>
      <c r="P4" s="1137"/>
      <c r="Q4" s="3185" t="s">
        <v>1678</v>
      </c>
      <c r="R4" s="4053"/>
      <c r="S4" s="3383"/>
      <c r="T4" s="3383"/>
      <c r="U4" s="3383"/>
      <c r="V4" s="3383"/>
    </row>
    <row r="5" spans="1:22" s="3389" customFormat="1" ht="13.15" customHeight="1">
      <c r="A5" s="3398"/>
      <c r="B5" s="3399"/>
      <c r="C5" s="3400"/>
      <c r="D5" s="3400"/>
      <c r="E5" s="3400"/>
      <c r="F5" s="3400"/>
      <c r="G5" s="3400"/>
      <c r="H5" s="3400"/>
      <c r="I5" s="3400"/>
      <c r="J5" s="3400"/>
      <c r="K5" s="3400"/>
      <c r="L5" s="3400"/>
      <c r="M5" s="3400"/>
      <c r="N5" s="3400"/>
      <c r="O5" s="3400"/>
      <c r="P5" s="3401"/>
      <c r="Q5" s="3402"/>
      <c r="R5" s="4051"/>
      <c r="S5" s="3383"/>
      <c r="T5" s="3383"/>
      <c r="U5" s="3383"/>
      <c r="V5" s="3383"/>
    </row>
    <row r="6" spans="1:22" s="3403" customFormat="1" ht="20.25" customHeight="1">
      <c r="A6" s="4212" t="s">
        <v>833</v>
      </c>
      <c r="B6" s="4212"/>
      <c r="C6" s="4212"/>
      <c r="D6" s="4212"/>
      <c r="E6" s="4212"/>
      <c r="F6" s="4212"/>
      <c r="G6" s="4212"/>
      <c r="H6" s="4212"/>
      <c r="I6" s="4212"/>
      <c r="J6" s="4212"/>
      <c r="K6" s="2839"/>
      <c r="Q6" s="3383"/>
      <c r="R6" s="4045"/>
      <c r="S6" s="3383"/>
      <c r="T6" s="3383"/>
      <c r="U6" s="3383"/>
    </row>
    <row r="7" spans="1:22" s="3389" customFormat="1" ht="13.7" customHeight="1">
      <c r="A7" s="2395"/>
      <c r="B7" s="3404"/>
      <c r="C7" s="3404"/>
      <c r="D7" s="3404"/>
      <c r="E7" s="3404"/>
      <c r="Q7" s="3383"/>
      <c r="R7" s="4045"/>
      <c r="S7" s="3383"/>
      <c r="T7" s="3383"/>
      <c r="U7" s="3383"/>
    </row>
    <row r="8" spans="1:22" s="3407" customFormat="1" ht="65.25" customHeight="1" thickBot="1">
      <c r="A8" s="3405"/>
      <c r="B8" s="3406" t="s">
        <v>506</v>
      </c>
      <c r="C8" s="2317" t="s">
        <v>1357</v>
      </c>
      <c r="D8" s="3406">
        <v>2008</v>
      </c>
      <c r="E8" s="3406">
        <v>2009</v>
      </c>
      <c r="F8" s="3406">
        <v>2010</v>
      </c>
      <c r="G8" s="3406">
        <v>2011</v>
      </c>
      <c r="H8" s="3406">
        <v>2012</v>
      </c>
      <c r="I8" s="3406">
        <v>2013</v>
      </c>
      <c r="J8" s="3406">
        <v>2014</v>
      </c>
      <c r="K8" s="3406">
        <v>2015</v>
      </c>
      <c r="L8" s="3406">
        <v>2016</v>
      </c>
      <c r="M8" s="3406">
        <v>2017</v>
      </c>
      <c r="N8" s="3406">
        <v>2018</v>
      </c>
      <c r="O8" s="3406">
        <v>2019</v>
      </c>
      <c r="P8" s="3406">
        <v>2020</v>
      </c>
      <c r="Q8" s="2317" t="s">
        <v>1677</v>
      </c>
      <c r="R8" s="4054"/>
      <c r="S8" s="3383"/>
      <c r="T8" s="3383"/>
      <c r="U8" s="3383"/>
      <c r="V8" s="3383"/>
    </row>
    <row r="9" spans="1:22" ht="16.5" thickTop="1">
      <c r="A9" s="2959" t="s">
        <v>647</v>
      </c>
      <c r="B9" s="2960">
        <v>3581.4375999999997</v>
      </c>
      <c r="C9" s="2960">
        <v>36.641679160419784</v>
      </c>
      <c r="D9" s="2960">
        <v>2773.9093114192633</v>
      </c>
      <c r="E9" s="2960">
        <v>2624.3963329691346</v>
      </c>
      <c r="F9" s="2960">
        <v>2842.1458859317636</v>
      </c>
      <c r="G9" s="2960">
        <v>2395.9262626261971</v>
      </c>
      <c r="H9" s="2960">
        <v>2472.0872858839812</v>
      </c>
      <c r="I9" s="2960">
        <v>2736.1792775003573</v>
      </c>
      <c r="J9" s="2960">
        <v>2280.4301899966831</v>
      </c>
      <c r="K9" s="2960">
        <v>2433.2851434153959</v>
      </c>
      <c r="L9" s="2960">
        <v>2462.6233437813803</v>
      </c>
      <c r="M9" s="2960">
        <v>2428.9100885542871</v>
      </c>
      <c r="N9" s="2960">
        <v>2268.6186829681697</v>
      </c>
      <c r="O9" s="2960">
        <v>2385.6714803169075</v>
      </c>
      <c r="P9" s="2960">
        <v>2308.9180483134687</v>
      </c>
      <c r="Q9" s="2960">
        <v>27.682763457122721</v>
      </c>
      <c r="R9" s="4044"/>
      <c r="T9" s="2958"/>
      <c r="V9" s="2958"/>
    </row>
    <row r="10" spans="1:22">
      <c r="A10" s="2954" t="s">
        <v>652</v>
      </c>
      <c r="B10" s="2955">
        <v>1415.5763999999999</v>
      </c>
      <c r="C10" s="2955">
        <v>14.482758620689653</v>
      </c>
      <c r="D10" s="2955">
        <v>829.20846581089427</v>
      </c>
      <c r="E10" s="2955">
        <v>724.59939163097135</v>
      </c>
      <c r="F10" s="2955">
        <v>720.92460631569338</v>
      </c>
      <c r="G10" s="2955">
        <v>591.21522530247012</v>
      </c>
      <c r="H10" s="2955">
        <v>638.08553090605824</v>
      </c>
      <c r="I10" s="2955">
        <v>726.93518248570467</v>
      </c>
      <c r="J10" s="2955">
        <v>614.64447591801922</v>
      </c>
      <c r="K10" s="2955">
        <v>604.30015429682408</v>
      </c>
      <c r="L10" s="2955">
        <v>595.66194802836105</v>
      </c>
      <c r="M10" s="2955">
        <v>585.36289453426355</v>
      </c>
      <c r="N10" s="2955">
        <v>491.26296810012957</v>
      </c>
      <c r="O10" s="2955">
        <v>540.6192573010444</v>
      </c>
      <c r="P10" s="2955">
        <v>540.80539972901181</v>
      </c>
      <c r="Q10" s="2955">
        <v>6.4839841188683049</v>
      </c>
      <c r="R10" s="4048"/>
      <c r="T10" s="2958"/>
    </row>
    <row r="11" spans="1:22">
      <c r="A11" s="2954" t="s">
        <v>653</v>
      </c>
      <c r="B11" s="2955">
        <v>1474.1924000000001</v>
      </c>
      <c r="C11" s="2955">
        <v>15.082458770614693</v>
      </c>
      <c r="D11" s="2955">
        <v>1240.9574660293333</v>
      </c>
      <c r="E11" s="2955">
        <v>1213.5837637529107</v>
      </c>
      <c r="F11" s="2955">
        <v>1323.9408056380589</v>
      </c>
      <c r="G11" s="2955">
        <v>1111.856662077942</v>
      </c>
      <c r="H11" s="2955">
        <v>1165.6605740106011</v>
      </c>
      <c r="I11" s="2955">
        <v>1263.1619016987418</v>
      </c>
      <c r="J11" s="2955">
        <v>1046.788059406492</v>
      </c>
      <c r="K11" s="2955">
        <v>1142.2987765555322</v>
      </c>
      <c r="L11" s="2955">
        <v>1173.7721693208266</v>
      </c>
      <c r="M11" s="2955">
        <v>1129.146910643095</v>
      </c>
      <c r="N11" s="2955">
        <v>1113.7815866312421</v>
      </c>
      <c r="O11" s="2955">
        <v>1125.8425374548847</v>
      </c>
      <c r="P11" s="2955">
        <v>1081.949880061544</v>
      </c>
      <c r="Q11" s="2955">
        <v>12.972033643239856</v>
      </c>
      <c r="R11" s="4048"/>
      <c r="T11" s="2958"/>
    </row>
    <row r="12" spans="1:22">
      <c r="A12" s="2954" t="s">
        <v>654</v>
      </c>
      <c r="B12" s="2955">
        <v>152.4016</v>
      </c>
      <c r="C12" s="2955">
        <v>1.5592203898050974</v>
      </c>
      <c r="D12" s="2955">
        <v>95.520541709269992</v>
      </c>
      <c r="E12" s="2955">
        <v>84.998035488240319</v>
      </c>
      <c r="F12" s="2955">
        <v>66.191763877831903</v>
      </c>
      <c r="G12" s="2955">
        <v>53.414924827755598</v>
      </c>
      <c r="H12" s="2955">
        <v>53.639948926330227</v>
      </c>
      <c r="I12" s="2955">
        <v>61.284330924606564</v>
      </c>
      <c r="J12" s="2955">
        <v>55.209937230205256</v>
      </c>
      <c r="K12" s="2955">
        <v>57.385480229435565</v>
      </c>
      <c r="L12" s="2955">
        <v>56.648314361685003</v>
      </c>
      <c r="M12" s="2955">
        <v>55.775367214075942</v>
      </c>
      <c r="N12" s="2955">
        <v>54.103305141737607</v>
      </c>
      <c r="O12" s="2955">
        <v>55.297884830226316</v>
      </c>
      <c r="P12" s="2955">
        <v>55.984657318320295</v>
      </c>
      <c r="Q12" s="2955">
        <v>0.67122781897918893</v>
      </c>
      <c r="R12" s="4048"/>
      <c r="T12" s="2958"/>
    </row>
    <row r="13" spans="1:22">
      <c r="A13" s="2954" t="s">
        <v>655</v>
      </c>
      <c r="B13" s="2955">
        <v>307.73400000000004</v>
      </c>
      <c r="C13" s="2955">
        <v>3.1484257871064467</v>
      </c>
      <c r="D13" s="2955">
        <v>299.28010932630212</v>
      </c>
      <c r="E13" s="2955">
        <v>270.92696817843546</v>
      </c>
      <c r="F13" s="2955">
        <v>310.20911753500468</v>
      </c>
      <c r="G13" s="2955">
        <v>243.96714080123425</v>
      </c>
      <c r="H13" s="2955">
        <v>227.92963221894462</v>
      </c>
      <c r="I13" s="2955">
        <v>250.91849558967493</v>
      </c>
      <c r="J13" s="2955">
        <v>205.60520238216088</v>
      </c>
      <c r="K13" s="2955">
        <v>223.34189414724139</v>
      </c>
      <c r="L13" s="2955">
        <v>224.62748362620195</v>
      </c>
      <c r="M13" s="2955">
        <v>229.75245664665744</v>
      </c>
      <c r="N13" s="2955">
        <v>194.51237210005044</v>
      </c>
      <c r="O13" s="2955">
        <v>217.39201451792971</v>
      </c>
      <c r="P13" s="2955">
        <v>196.91121168956573</v>
      </c>
      <c r="Q13" s="2955">
        <v>2.3608661638031463</v>
      </c>
      <c r="R13" s="4048"/>
      <c r="T13" s="2958"/>
    </row>
    <row r="14" spans="1:22">
      <c r="A14" s="2954" t="s">
        <v>656</v>
      </c>
      <c r="B14" s="2955">
        <v>134.8168</v>
      </c>
      <c r="C14" s="2955">
        <v>1.3793103448275861</v>
      </c>
      <c r="D14" s="2955">
        <v>63.958767377475226</v>
      </c>
      <c r="E14" s="2955">
        <v>55.998112933753944</v>
      </c>
      <c r="F14" s="2955">
        <v>74.716176884422111</v>
      </c>
      <c r="G14" s="2955">
        <v>83.35043232620977</v>
      </c>
      <c r="H14" s="2955">
        <v>43.697647774428688</v>
      </c>
      <c r="I14" s="2955">
        <v>36.56993047595315</v>
      </c>
      <c r="J14" s="2955">
        <v>32.620729729729732</v>
      </c>
      <c r="K14" s="2955">
        <v>39.480285285285291</v>
      </c>
      <c r="L14" s="2955">
        <v>31.955896965579711</v>
      </c>
      <c r="M14" s="2955">
        <v>31.0250430455913</v>
      </c>
      <c r="N14" s="2955">
        <v>29.811393875147232</v>
      </c>
      <c r="O14" s="2955">
        <v>23.348730721547234</v>
      </c>
      <c r="P14" s="2955">
        <v>21.493686724287652</v>
      </c>
      <c r="Q14" s="2955">
        <v>0.25769846870250351</v>
      </c>
      <c r="R14" s="4048"/>
      <c r="T14" s="2958"/>
    </row>
    <row r="15" spans="1:22">
      <c r="A15" s="2954" t="s">
        <v>68</v>
      </c>
      <c r="B15" s="2955"/>
      <c r="C15" s="2955">
        <v>0</v>
      </c>
      <c r="D15" s="2955">
        <v>243.1862738594867</v>
      </c>
      <c r="E15" s="2955">
        <v>271.59184198746141</v>
      </c>
      <c r="F15" s="2955">
        <v>343.46352469824922</v>
      </c>
      <c r="G15" s="2955">
        <v>309.82222507284359</v>
      </c>
      <c r="H15" s="2955">
        <v>341.03826997320982</v>
      </c>
      <c r="I15" s="2955">
        <v>395.90777872567668</v>
      </c>
      <c r="J15" s="2955">
        <v>324.16186214763411</v>
      </c>
      <c r="K15" s="2955">
        <v>365.17881216033697</v>
      </c>
      <c r="L15" s="2955">
        <v>378.45660749445392</v>
      </c>
      <c r="M15" s="2955">
        <v>396.54700648374444</v>
      </c>
      <c r="N15" s="2955">
        <v>383.64765157164618</v>
      </c>
      <c r="O15" s="2955">
        <v>421.57287509911811</v>
      </c>
      <c r="P15" s="2955">
        <v>410.27330476082994</v>
      </c>
      <c r="Q15" s="2955">
        <v>4.9189701023655097</v>
      </c>
      <c r="R15" s="4048"/>
      <c r="S15" s="2958"/>
      <c r="T15" s="2958"/>
      <c r="V15" s="3234"/>
    </row>
    <row r="16" spans="1:22" ht="16.5" thickBot="1">
      <c r="A16" s="2956" t="s">
        <v>657</v>
      </c>
      <c r="B16" s="2957">
        <v>96.716399999999993</v>
      </c>
      <c r="C16" s="2957">
        <v>0.98950524737631174</v>
      </c>
      <c r="D16" s="2957">
        <v>1.797687306501548</v>
      </c>
      <c r="E16" s="2957">
        <v>2.6982189973614776</v>
      </c>
      <c r="F16" s="2957">
        <v>2.6998909825033652</v>
      </c>
      <c r="G16" s="2957">
        <v>2.2996522177419352</v>
      </c>
      <c r="H16" s="2957">
        <v>2.0356820744081174</v>
      </c>
      <c r="I16" s="2957">
        <v>1.4016575999999996</v>
      </c>
      <c r="J16" s="2957">
        <v>1.3999231824417009</v>
      </c>
      <c r="K16" s="2957">
        <v>1.2997407407407409</v>
      </c>
      <c r="L16" s="2957">
        <v>1.5009239842726081</v>
      </c>
      <c r="M16" s="2957">
        <v>1.3004099868593955</v>
      </c>
      <c r="N16" s="2957">
        <v>1.4994055482166448</v>
      </c>
      <c r="O16" s="2957">
        <v>1.5981803921568629</v>
      </c>
      <c r="P16" s="2957">
        <v>1.4999080299089722</v>
      </c>
      <c r="Q16" s="2957">
        <v>1.7983141164208127E-2</v>
      </c>
      <c r="R16" s="4048"/>
      <c r="T16" s="2958"/>
    </row>
    <row r="17" spans="1:21">
      <c r="A17" s="2961" t="s">
        <v>648</v>
      </c>
      <c r="B17" s="2962">
        <v>507.02839999999998</v>
      </c>
      <c r="C17" s="2962">
        <v>5.1874062968515737</v>
      </c>
      <c r="D17" s="2962">
        <v>426.50129530767958</v>
      </c>
      <c r="E17" s="2962">
        <v>428.33761895335903</v>
      </c>
      <c r="F17" s="2962">
        <v>471.49632647431002</v>
      </c>
      <c r="G17" s="2962">
        <v>476.78092309634093</v>
      </c>
      <c r="H17" s="2962">
        <v>473.11175284921103</v>
      </c>
      <c r="I17" s="2962">
        <v>426.50972668255235</v>
      </c>
      <c r="J17" s="2962">
        <v>410.98802141809051</v>
      </c>
      <c r="K17" s="2962">
        <v>414.3443060551416</v>
      </c>
      <c r="L17" s="2962">
        <v>420.39135445111896</v>
      </c>
      <c r="M17" s="2962">
        <v>438.64517341792623</v>
      </c>
      <c r="N17" s="2962">
        <v>456.68351211347601</v>
      </c>
      <c r="O17" s="2962">
        <v>471.99761440477045</v>
      </c>
      <c r="P17" s="2962">
        <v>473.96058661532135</v>
      </c>
      <c r="Q17" s="2962">
        <v>5.6825485065850918</v>
      </c>
      <c r="R17" s="4044"/>
      <c r="T17" s="2958"/>
      <c r="U17" s="3719"/>
    </row>
    <row r="18" spans="1:21">
      <c r="A18" s="2954" t="s">
        <v>652</v>
      </c>
      <c r="B18" s="2955">
        <v>134.8168</v>
      </c>
      <c r="C18" s="2955">
        <v>1.3793103448275861</v>
      </c>
      <c r="D18" s="2955">
        <v>112.83659645637887</v>
      </c>
      <c r="E18" s="2955">
        <v>87.696434293271025</v>
      </c>
      <c r="F18" s="2955">
        <v>101.36829216118515</v>
      </c>
      <c r="G18" s="2955">
        <v>100.35016411027262</v>
      </c>
      <c r="H18" s="2955">
        <v>101.90478513129462</v>
      </c>
      <c r="I18" s="2955">
        <v>78.983074226345821</v>
      </c>
      <c r="J18" s="2955">
        <v>81.851875117298491</v>
      </c>
      <c r="K18" s="2955">
        <v>75.701909822483117</v>
      </c>
      <c r="L18" s="2955">
        <v>74.416246268261375</v>
      </c>
      <c r="M18" s="2955">
        <v>79.993907171734307</v>
      </c>
      <c r="N18" s="2955">
        <v>76.848882027462096</v>
      </c>
      <c r="O18" s="2955">
        <v>89.581058394273185</v>
      </c>
      <c r="P18" s="2955">
        <v>91.483959408959961</v>
      </c>
      <c r="Q18" s="2955">
        <v>1.0968465555930498</v>
      </c>
      <c r="R18" s="4048"/>
      <c r="T18" s="2958"/>
    </row>
    <row r="19" spans="1:21">
      <c r="A19" s="2954" t="s">
        <v>653</v>
      </c>
      <c r="B19" s="2955">
        <v>184.6404</v>
      </c>
      <c r="C19" s="2955">
        <v>1.8890554722638679</v>
      </c>
      <c r="D19" s="2955">
        <v>193.6014941608523</v>
      </c>
      <c r="E19" s="2955">
        <v>208.20558749870543</v>
      </c>
      <c r="F19" s="2955">
        <v>208.06918274883861</v>
      </c>
      <c r="G19" s="2955">
        <v>217.70026609020786</v>
      </c>
      <c r="H19" s="2955">
        <v>213.55514945049549</v>
      </c>
      <c r="I19" s="2955">
        <v>200.22616313368729</v>
      </c>
      <c r="J19" s="2955">
        <v>184.08265174432046</v>
      </c>
      <c r="K19" s="2955">
        <v>189.21022046807639</v>
      </c>
      <c r="L19" s="2955">
        <v>195.9346936218023</v>
      </c>
      <c r="M19" s="2955">
        <v>205.07350276884978</v>
      </c>
      <c r="N19" s="2955">
        <v>219.65522967548554</v>
      </c>
      <c r="O19" s="2955">
        <v>225.31403061121426</v>
      </c>
      <c r="P19" s="2955">
        <v>222.68519097243154</v>
      </c>
      <c r="Q19" s="2955">
        <v>2.6698831825568101</v>
      </c>
      <c r="R19" s="4048"/>
      <c r="T19" s="2958"/>
    </row>
    <row r="20" spans="1:21">
      <c r="A20" s="2954" t="s">
        <v>654</v>
      </c>
      <c r="B20" s="2955">
        <v>137.74759999999998</v>
      </c>
      <c r="C20" s="2955">
        <v>1.4092953523238376</v>
      </c>
      <c r="D20" s="2955">
        <v>76.33301045177555</v>
      </c>
      <c r="E20" s="2955">
        <v>90.450310082014724</v>
      </c>
      <c r="F20" s="2955">
        <v>95.128379432174071</v>
      </c>
      <c r="G20" s="2955">
        <v>93.499872892013286</v>
      </c>
      <c r="H20" s="2955">
        <v>93.281096038683103</v>
      </c>
      <c r="I20" s="2955">
        <v>88.989033835332208</v>
      </c>
      <c r="J20" s="2955">
        <v>76.761453768811961</v>
      </c>
      <c r="K20" s="2955">
        <v>77.750945035938173</v>
      </c>
      <c r="L20" s="2955">
        <v>79.45145053864303</v>
      </c>
      <c r="M20" s="2955">
        <v>80.339628206661189</v>
      </c>
      <c r="N20" s="2955">
        <v>80.702568739822738</v>
      </c>
      <c r="O20" s="2955">
        <v>77.594481921686111</v>
      </c>
      <c r="P20" s="2955">
        <v>78.280789646184189</v>
      </c>
      <c r="Q20" s="2955">
        <v>0.93854720594998486</v>
      </c>
      <c r="R20" s="4048"/>
      <c r="T20" s="2958"/>
    </row>
    <row r="21" spans="1:21">
      <c r="A21" s="2954" t="s">
        <v>655</v>
      </c>
      <c r="B21" s="2955">
        <v>38.100399999999993</v>
      </c>
      <c r="C21" s="2955">
        <v>0.38980509745127429</v>
      </c>
      <c r="D21" s="2955">
        <v>23.396786789157524</v>
      </c>
      <c r="E21" s="2955">
        <v>23.462202977263839</v>
      </c>
      <c r="F21" s="2955">
        <v>28.672371707649297</v>
      </c>
      <c r="G21" s="2955">
        <v>26.861594435996377</v>
      </c>
      <c r="H21" s="2955">
        <v>24.514821730580135</v>
      </c>
      <c r="I21" s="2955">
        <v>20.313284960471076</v>
      </c>
      <c r="J21" s="2955">
        <v>19.050185349510436</v>
      </c>
      <c r="K21" s="2955">
        <v>19.080338489035611</v>
      </c>
      <c r="L21" s="2955">
        <v>19.42798677936289</v>
      </c>
      <c r="M21" s="2955">
        <v>20.785460428132971</v>
      </c>
      <c r="N21" s="2955">
        <v>21.099710362876685</v>
      </c>
      <c r="O21" s="2955">
        <v>22.899206628765718</v>
      </c>
      <c r="P21" s="2955">
        <v>22.400035571491966</v>
      </c>
      <c r="Q21" s="2955">
        <v>0.26856513448352587</v>
      </c>
      <c r="R21" s="4048"/>
      <c r="T21" s="2958"/>
    </row>
    <row r="22" spans="1:21">
      <c r="A22" s="2954" t="s">
        <v>656</v>
      </c>
      <c r="B22" s="2955">
        <v>5.8616000000000001</v>
      </c>
      <c r="C22" s="2955">
        <v>5.9970014992503741E-2</v>
      </c>
      <c r="D22" s="2955">
        <v>4.6005392718077056</v>
      </c>
      <c r="E22" s="2955">
        <v>0.80010599369085189</v>
      </c>
      <c r="F22" s="2955">
        <v>0.79992160804020107</v>
      </c>
      <c r="G22" s="2955">
        <v>0.80003930238270693</v>
      </c>
      <c r="H22" s="2955">
        <v>1.6403434919468638</v>
      </c>
      <c r="I22" s="2955">
        <v>0.49992773486169956</v>
      </c>
      <c r="J22" s="2955">
        <v>0.50013513513513519</v>
      </c>
      <c r="K22" s="2955">
        <v>0.50002194502194497</v>
      </c>
      <c r="L22" s="2955">
        <v>0.79999094202898569</v>
      </c>
      <c r="M22" s="2955">
        <v>0.90000416570238384</v>
      </c>
      <c r="N22" s="2955">
        <v>0.79994157832744406</v>
      </c>
      <c r="O22" s="2955">
        <v>0.89976791470369466</v>
      </c>
      <c r="P22" s="2955">
        <v>0.8999470672998644</v>
      </c>
      <c r="Q22" s="2955">
        <v>1.0789911667151188E-2</v>
      </c>
      <c r="R22" s="4048"/>
      <c r="T22" s="2958"/>
    </row>
    <row r="23" spans="1:21">
      <c r="A23" s="2954" t="s">
        <v>68</v>
      </c>
      <c r="B23" s="2955"/>
      <c r="C23" s="2955">
        <v>0</v>
      </c>
      <c r="D23" s="2955">
        <v>15.533125143651944</v>
      </c>
      <c r="E23" s="2955">
        <v>17.423175997595258</v>
      </c>
      <c r="F23" s="2955">
        <v>37.158190929477868</v>
      </c>
      <c r="G23" s="2955">
        <v>37.369016507403579</v>
      </c>
      <c r="H23" s="2955">
        <v>38.030494999446432</v>
      </c>
      <c r="I23" s="2955">
        <v>37.398124391854253</v>
      </c>
      <c r="J23" s="2955">
        <v>48.641725789982431</v>
      </c>
      <c r="K23" s="2955">
        <v>52.000890237606285</v>
      </c>
      <c r="L23" s="2955">
        <v>50.260924702068877</v>
      </c>
      <c r="M23" s="2955">
        <v>51.452639139394854</v>
      </c>
      <c r="N23" s="2955">
        <v>57.477219359620435</v>
      </c>
      <c r="O23" s="2955">
        <v>55.509296385107845</v>
      </c>
      <c r="P23" s="2955">
        <v>58.010676211632628</v>
      </c>
      <c r="Q23" s="2955">
        <v>0.695518764179342</v>
      </c>
      <c r="R23" s="4048"/>
      <c r="T23" s="2958"/>
    </row>
    <row r="24" spans="1:21" ht="16.5" thickBot="1">
      <c r="A24" s="2956" t="s">
        <v>657</v>
      </c>
      <c r="B24" s="2957">
        <v>5.8616000000000001</v>
      </c>
      <c r="C24" s="2957">
        <v>5.9970014992503741E-2</v>
      </c>
      <c r="D24" s="2957">
        <v>0.19974303405572758</v>
      </c>
      <c r="E24" s="2957">
        <v>0.29980211081794195</v>
      </c>
      <c r="F24" s="2957">
        <v>0.29998788694481832</v>
      </c>
      <c r="G24" s="2957">
        <v>0.19996975806451614</v>
      </c>
      <c r="H24" s="2957">
        <v>0.18506200676437429</v>
      </c>
      <c r="I24" s="2957">
        <v>0.1001184</v>
      </c>
      <c r="J24" s="2957">
        <v>9.9994513031550047E-2</v>
      </c>
      <c r="K24" s="2957">
        <v>9.9980056980056992E-2</v>
      </c>
      <c r="L24" s="2957">
        <v>0.10006159895150722</v>
      </c>
      <c r="M24" s="2957">
        <v>0.10003153745072273</v>
      </c>
      <c r="N24" s="2957">
        <v>9.9960369881109665E-2</v>
      </c>
      <c r="O24" s="2957">
        <v>0.19977254901960786</v>
      </c>
      <c r="P24" s="2957">
        <v>0.19998773732119632</v>
      </c>
      <c r="Q24" s="2957">
        <v>2.3977521552277507E-3</v>
      </c>
      <c r="R24" s="4048"/>
      <c r="T24" s="2958"/>
    </row>
    <row r="25" spans="1:21">
      <c r="A25" s="2961" t="s">
        <v>649</v>
      </c>
      <c r="B25" s="2962">
        <v>1916.7432000000001</v>
      </c>
      <c r="C25" s="2962">
        <v>19.610194902548724</v>
      </c>
      <c r="D25" s="2962">
        <v>1923.3818332638016</v>
      </c>
      <c r="E25" s="2962">
        <v>1703.9998332942625</v>
      </c>
      <c r="F25" s="2962">
        <v>1947.2186560659948</v>
      </c>
      <c r="G25" s="2962">
        <v>1957.6774473989467</v>
      </c>
      <c r="H25" s="2962">
        <v>1911.0716734108632</v>
      </c>
      <c r="I25" s="2962">
        <v>1888.3535147921057</v>
      </c>
      <c r="J25" s="2962">
        <v>1892.1152931715403</v>
      </c>
      <c r="K25" s="2962">
        <v>1915.05361270055</v>
      </c>
      <c r="L25" s="2962">
        <v>1978.5131894255051</v>
      </c>
      <c r="M25" s="2962">
        <v>2034.2437353278151</v>
      </c>
      <c r="N25" s="2962">
        <v>1984.1860558402223</v>
      </c>
      <c r="O25" s="2962">
        <v>1923.2709433008008</v>
      </c>
      <c r="P25" s="2962">
        <v>1835.6764076762122</v>
      </c>
      <c r="Q25" s="2962">
        <v>22.0088347503888</v>
      </c>
      <c r="R25" s="4044"/>
      <c r="T25" s="2958"/>
      <c r="U25" s="3719"/>
    </row>
    <row r="26" spans="1:21">
      <c r="A26" s="2954" t="s">
        <v>1541</v>
      </c>
      <c r="B26" s="2955">
        <v>266.70280000000002</v>
      </c>
      <c r="C26" s="2955">
        <v>2.7286356821589206</v>
      </c>
      <c r="D26" s="2955">
        <v>162.03033719581845</v>
      </c>
      <c r="E26" s="2955">
        <v>141.73964143556734</v>
      </c>
      <c r="F26" s="2955">
        <v>135.406399580178</v>
      </c>
      <c r="G26" s="2955">
        <v>118.07143501451964</v>
      </c>
      <c r="H26" s="2955">
        <v>100.85252412044247</v>
      </c>
      <c r="I26" s="2955">
        <v>103.8838153846154</v>
      </c>
      <c r="J26" s="2955">
        <v>70.08817429049985</v>
      </c>
      <c r="K26" s="2955">
        <v>67.292064606047774</v>
      </c>
      <c r="L26" s="2955">
        <v>73.810139612102986</v>
      </c>
      <c r="M26" s="2955">
        <v>104.8176919572104</v>
      </c>
      <c r="N26" s="2955">
        <v>82.414342949195571</v>
      </c>
      <c r="O26" s="2955">
        <v>82.701915585738874</v>
      </c>
      <c r="P26" s="2955">
        <v>81.051032567846988</v>
      </c>
      <c r="Q26" s="2955">
        <v>0.97176102208138715</v>
      </c>
      <c r="R26" s="4048"/>
      <c r="T26" s="2958"/>
    </row>
    <row r="27" spans="1:21">
      <c r="A27" s="2954" t="s">
        <v>653</v>
      </c>
      <c r="B27" s="2955">
        <v>864.58600000000001</v>
      </c>
      <c r="C27" s="2955">
        <v>8.8455772113943016</v>
      </c>
      <c r="D27" s="2955">
        <v>824.82746991914109</v>
      </c>
      <c r="E27" s="2955">
        <v>674.06134494535866</v>
      </c>
      <c r="F27" s="2955">
        <v>797.12684324381735</v>
      </c>
      <c r="G27" s="2955">
        <v>798.61879492017295</v>
      </c>
      <c r="H27" s="2955">
        <v>785.32165342269423</v>
      </c>
      <c r="I27" s="2955">
        <v>788.5922730623081</v>
      </c>
      <c r="J27" s="2955">
        <v>791.96834527357373</v>
      </c>
      <c r="K27" s="2955">
        <v>796.11498023424951</v>
      </c>
      <c r="L27" s="2955">
        <v>824.37331429184144</v>
      </c>
      <c r="M27" s="2955">
        <v>858.62762175745183</v>
      </c>
      <c r="N27" s="2955">
        <v>822.17703844661219</v>
      </c>
      <c r="O27" s="2955">
        <v>800.65739154800963</v>
      </c>
      <c r="P27" s="2955">
        <v>760.00331274571556</v>
      </c>
      <c r="Q27" s="2955">
        <v>9.11205659669778</v>
      </c>
      <c r="R27" s="4048"/>
      <c r="T27" s="2958"/>
    </row>
    <row r="28" spans="1:21">
      <c r="A28" s="2954" t="s">
        <v>654</v>
      </c>
      <c r="B28" s="2955">
        <v>296.01080000000002</v>
      </c>
      <c r="C28" s="2955">
        <v>3.0284857571214392</v>
      </c>
      <c r="D28" s="2955">
        <v>304.83961835154582</v>
      </c>
      <c r="E28" s="2955">
        <v>300.73771413509189</v>
      </c>
      <c r="F28" s="2955">
        <v>305.77866985445627</v>
      </c>
      <c r="G28" s="2955">
        <v>304.17559078715482</v>
      </c>
      <c r="H28" s="2955">
        <v>306.64140498695411</v>
      </c>
      <c r="I28" s="2955">
        <v>296.57777530715532</v>
      </c>
      <c r="J28" s="2955">
        <v>300.16668607873788</v>
      </c>
      <c r="K28" s="2955">
        <v>299.78113613665363</v>
      </c>
      <c r="L28" s="2955">
        <v>305.97735534707147</v>
      </c>
      <c r="M28" s="2955">
        <v>307.55795098786291</v>
      </c>
      <c r="N28" s="2955">
        <v>306.03632480100964</v>
      </c>
      <c r="O28" s="2955">
        <v>302.0152662808427</v>
      </c>
      <c r="P28" s="2955">
        <v>292.07989046223793</v>
      </c>
      <c r="Q28" s="2955">
        <v>3.5018906470736351</v>
      </c>
      <c r="R28" s="4048"/>
      <c r="T28" s="2958"/>
    </row>
    <row r="29" spans="1:21">
      <c r="A29" s="2954" t="s">
        <v>655</v>
      </c>
      <c r="B29" s="2955">
        <v>32.238800000000005</v>
      </c>
      <c r="C29" s="2955">
        <v>0.32983508245877063</v>
      </c>
      <c r="D29" s="2955">
        <v>113.27510388454033</v>
      </c>
      <c r="E29" s="2955">
        <v>133.2368288443007</v>
      </c>
      <c r="F29" s="2955">
        <v>133.02351075734603</v>
      </c>
      <c r="G29" s="2955">
        <v>149.36026476276942</v>
      </c>
      <c r="H29" s="2955">
        <v>178.09554605047524</v>
      </c>
      <c r="I29" s="2955">
        <v>163.60521944985391</v>
      </c>
      <c r="J29" s="2955">
        <v>158.44061226832869</v>
      </c>
      <c r="K29" s="2955">
        <v>159.36676736372297</v>
      </c>
      <c r="L29" s="2955">
        <v>165.48352959443511</v>
      </c>
      <c r="M29" s="2955">
        <v>160.06308292520961</v>
      </c>
      <c r="N29" s="2955">
        <v>178.48891753707289</v>
      </c>
      <c r="O29" s="2955">
        <v>162.9457788533046</v>
      </c>
      <c r="P29" s="2955">
        <v>157.91690573894235</v>
      </c>
      <c r="Q29" s="2955">
        <v>1.8933440927646048</v>
      </c>
      <c r="R29" s="4048"/>
      <c r="T29" s="2958"/>
    </row>
    <row r="30" spans="1:21">
      <c r="A30" s="2954" t="s">
        <v>656</v>
      </c>
      <c r="B30" s="2955">
        <v>433.75839999999994</v>
      </c>
      <c r="C30" s="2955">
        <v>4.4377811094452762</v>
      </c>
      <c r="D30" s="2955">
        <v>375.11369335071714</v>
      </c>
      <c r="E30" s="2955">
        <v>307.84078107255516</v>
      </c>
      <c r="F30" s="2955">
        <v>388.76190150753769</v>
      </c>
      <c r="G30" s="2955">
        <v>397.51952837140749</v>
      </c>
      <c r="H30" s="2955">
        <v>387.48400873362448</v>
      </c>
      <c r="I30" s="2955">
        <v>393.34314178918515</v>
      </c>
      <c r="J30" s="2955">
        <v>400.20813513513514</v>
      </c>
      <c r="K30" s="2955">
        <v>425.91869276969283</v>
      </c>
      <c r="L30" s="2955">
        <v>431.69511209239135</v>
      </c>
      <c r="M30" s="2955">
        <v>421.9019527887063</v>
      </c>
      <c r="N30" s="2955">
        <v>415.36966454652531</v>
      </c>
      <c r="O30" s="2955">
        <v>393.49850136374914</v>
      </c>
      <c r="P30" s="2955">
        <v>359.3788622084125</v>
      </c>
      <c r="Q30" s="2955">
        <v>4.3087713924157081</v>
      </c>
      <c r="R30" s="4048"/>
      <c r="T30" s="2958"/>
    </row>
    <row r="31" spans="1:21">
      <c r="A31" s="2954" t="s">
        <v>68</v>
      </c>
      <c r="B31" s="2955"/>
      <c r="C31" s="2955">
        <v>0</v>
      </c>
      <c r="D31" s="2955">
        <v>80.776040902595852</v>
      </c>
      <c r="E31" s="2955">
        <v>73.631543969568142</v>
      </c>
      <c r="F31" s="2955">
        <v>115.82420999210763</v>
      </c>
      <c r="G31" s="2955">
        <v>93.246455518728965</v>
      </c>
      <c r="H31" s="2955">
        <v>72.822280177845414</v>
      </c>
      <c r="I31" s="2955">
        <v>81.279065798987716</v>
      </c>
      <c r="J31" s="2955">
        <v>99.84725782073815</v>
      </c>
      <c r="K31" s="2955">
        <v>97.793692387904073</v>
      </c>
      <c r="L31" s="2955">
        <v>102.42772407088674</v>
      </c>
      <c r="M31" s="2955">
        <v>106.55187643568428</v>
      </c>
      <c r="N31" s="2955">
        <v>105.62913347790452</v>
      </c>
      <c r="O31" s="2955">
        <v>106.83704261033245</v>
      </c>
      <c r="P31" s="2955">
        <v>110.05101472028687</v>
      </c>
      <c r="Q31" s="2955">
        <v>1.3194561889900494</v>
      </c>
      <c r="R31" s="4048"/>
      <c r="T31" s="2958"/>
    </row>
    <row r="32" spans="1:21" ht="16.5" thickBot="1">
      <c r="A32" s="2956" t="s">
        <v>657</v>
      </c>
      <c r="B32" s="2957">
        <v>23.446400000000001</v>
      </c>
      <c r="C32" s="2957">
        <v>0.23988005997001496</v>
      </c>
      <c r="D32" s="2957">
        <v>62.519569659442723</v>
      </c>
      <c r="E32" s="2957">
        <v>72.751978891820585</v>
      </c>
      <c r="F32" s="2957">
        <v>71.297121130551815</v>
      </c>
      <c r="G32" s="2957">
        <v>96.685378024193554</v>
      </c>
      <c r="H32" s="2957">
        <v>79.854255918827505</v>
      </c>
      <c r="I32" s="2957">
        <v>61.072223999999999</v>
      </c>
      <c r="J32" s="2957">
        <v>71.396082304526743</v>
      </c>
      <c r="K32" s="2957">
        <v>68.786279202279204</v>
      </c>
      <c r="L32" s="2957">
        <v>74.746014416775878</v>
      </c>
      <c r="M32" s="2957">
        <v>74.72355847568987</v>
      </c>
      <c r="N32" s="2957">
        <v>74.070634081902256</v>
      </c>
      <c r="O32" s="2957">
        <v>74.615047058823535</v>
      </c>
      <c r="P32" s="2957">
        <v>75.195389232769813</v>
      </c>
      <c r="Q32" s="2957">
        <v>0.90155481036563412</v>
      </c>
      <c r="R32" s="4048"/>
      <c r="T32" s="2958"/>
    </row>
    <row r="33" spans="1:21" s="4045" customFormat="1">
      <c r="A33" s="4042" t="s">
        <v>63</v>
      </c>
      <c r="B33" s="4043"/>
      <c r="C33" s="4043">
        <v>0</v>
      </c>
      <c r="D33" s="4043">
        <v>28.511057101337634</v>
      </c>
      <c r="E33" s="4043">
        <v>32.304737783914319</v>
      </c>
      <c r="F33" s="4043">
        <v>33.004998883946755</v>
      </c>
      <c r="G33" s="4043">
        <v>33.270351294827577</v>
      </c>
      <c r="H33" s="4043">
        <v>33.808737588528444</v>
      </c>
      <c r="I33" s="4043">
        <v>36.917596829911204</v>
      </c>
      <c r="J33" s="4043">
        <v>36.965350793818523</v>
      </c>
      <c r="K33" s="4043">
        <v>37.377444705295204</v>
      </c>
      <c r="L33" s="4043">
        <v>38.235942732132479</v>
      </c>
      <c r="M33" s="4043">
        <v>38.738144328813391</v>
      </c>
      <c r="N33" s="4043">
        <v>39.562692853621932</v>
      </c>
      <c r="O33" s="4043">
        <v>39.999354974195079</v>
      </c>
      <c r="P33" s="4043">
        <v>39.396124251438422</v>
      </c>
      <c r="Q33" s="4043">
        <v>0.4723396699058251</v>
      </c>
      <c r="R33" s="4044"/>
      <c r="T33" s="4046"/>
    </row>
    <row r="34" spans="1:21" s="4045" customFormat="1">
      <c r="A34" s="4042" t="s">
        <v>1541</v>
      </c>
      <c r="B34" s="4047"/>
      <c r="C34" s="4047">
        <v>0</v>
      </c>
      <c r="D34" s="4047">
        <v>0.10000244005048382</v>
      </c>
      <c r="E34" s="4047">
        <v>2.3998678358114116</v>
      </c>
      <c r="F34" s="4047">
        <v>2.4000293745251966</v>
      </c>
      <c r="G34" s="4047">
        <v>2.4000765710927325</v>
      </c>
      <c r="H34" s="4047">
        <v>2.4018145506419404</v>
      </c>
      <c r="I34" s="4047">
        <v>2.4000352883515763</v>
      </c>
      <c r="J34" s="4047">
        <v>2.4999877536024813</v>
      </c>
      <c r="K34" s="4047">
        <v>2.4998671615153722</v>
      </c>
      <c r="L34" s="4047">
        <v>2.500094723132178</v>
      </c>
      <c r="M34" s="4047">
        <v>2.6001196640202506</v>
      </c>
      <c r="N34" s="4047">
        <v>2.5611208272016106</v>
      </c>
      <c r="O34" s="4047">
        <v>2.5999888372819173</v>
      </c>
      <c r="P34" s="4047">
        <v>2.1001112668851523</v>
      </c>
      <c r="Q34" s="4047">
        <v>2.5179275408794013E-2</v>
      </c>
      <c r="R34" s="4048"/>
      <c r="T34" s="4046"/>
    </row>
    <row r="35" spans="1:21" s="4045" customFormat="1">
      <c r="A35" s="4042" t="s">
        <v>653</v>
      </c>
      <c r="B35" s="4047"/>
      <c r="C35" s="4047">
        <v>0</v>
      </c>
      <c r="D35" s="4047">
        <v>2.4911272416737829</v>
      </c>
      <c r="E35" s="4047">
        <v>2.049422608695652</v>
      </c>
      <c r="F35" s="4047">
        <v>2.3841305044035228</v>
      </c>
      <c r="G35" s="4047">
        <v>2.403284080914688</v>
      </c>
      <c r="H35" s="4047">
        <v>2.1007161716171616</v>
      </c>
      <c r="I35" s="4047">
        <v>2.1596952714535895</v>
      </c>
      <c r="J35" s="4047">
        <v>2.5209017608897124</v>
      </c>
      <c r="K35" s="4047">
        <v>2.5168724714160073</v>
      </c>
      <c r="L35" s="4047">
        <v>2.5184019695613249</v>
      </c>
      <c r="M35" s="4047">
        <v>2.4122654320987653</v>
      </c>
      <c r="N35" s="4047">
        <v>2.5004856361149117</v>
      </c>
      <c r="O35" s="4047">
        <v>2.5007424441524315</v>
      </c>
      <c r="P35" s="4047">
        <v>2.599578549575071</v>
      </c>
      <c r="Q35" s="4047">
        <v>3.1167636343205015E-2</v>
      </c>
      <c r="R35" s="4048"/>
      <c r="T35" s="4046"/>
    </row>
    <row r="36" spans="1:21" s="4045" customFormat="1">
      <c r="A36" s="4042" t="s">
        <v>654</v>
      </c>
      <c r="B36" s="4047"/>
      <c r="C36" s="4047">
        <v>0</v>
      </c>
      <c r="D36" s="4047">
        <v>25.819864575937011</v>
      </c>
      <c r="E36" s="4047">
        <v>27.755306850751065</v>
      </c>
      <c r="F36" s="4047">
        <v>28.120853881051087</v>
      </c>
      <c r="G36" s="4047">
        <v>28.367051223024934</v>
      </c>
      <c r="H36" s="4047">
        <v>29.204997836169003</v>
      </c>
      <c r="I36" s="4047">
        <v>32.257872486802306</v>
      </c>
      <c r="J36" s="4047">
        <v>31.844492127655371</v>
      </c>
      <c r="K36" s="4047">
        <v>32.260606375902</v>
      </c>
      <c r="L36" s="4047">
        <v>33.117381972586607</v>
      </c>
      <c r="M36" s="4047">
        <v>33.625628717988491</v>
      </c>
      <c r="N36" s="4047">
        <v>34.401085508471198</v>
      </c>
      <c r="O36" s="4047">
        <v>34.79857016912112</v>
      </c>
      <c r="P36" s="4047">
        <v>34.596435152853289</v>
      </c>
      <c r="Q36" s="4047">
        <v>0.41479381717150404</v>
      </c>
      <c r="R36" s="4048"/>
      <c r="T36" s="4046"/>
    </row>
    <row r="37" spans="1:21" s="4045" customFormat="1">
      <c r="A37" s="4042" t="s">
        <v>655</v>
      </c>
      <c r="B37" s="4047"/>
      <c r="C37" s="4047">
        <v>0</v>
      </c>
      <c r="D37" s="4047">
        <v>0</v>
      </c>
      <c r="E37" s="4047">
        <v>0</v>
      </c>
      <c r="F37" s="4047">
        <v>0</v>
      </c>
      <c r="G37" s="4047">
        <v>0</v>
      </c>
      <c r="H37" s="4047">
        <v>0</v>
      </c>
      <c r="I37" s="4047">
        <v>0</v>
      </c>
      <c r="J37" s="4047">
        <v>0</v>
      </c>
      <c r="K37" s="4047">
        <v>0</v>
      </c>
      <c r="L37" s="4047">
        <v>0</v>
      </c>
      <c r="M37" s="4047">
        <v>0</v>
      </c>
      <c r="N37" s="4047">
        <v>0</v>
      </c>
      <c r="O37" s="4047">
        <v>0</v>
      </c>
      <c r="P37" s="4047">
        <v>0</v>
      </c>
      <c r="Q37" s="4047">
        <v>0</v>
      </c>
      <c r="R37" s="4048"/>
      <c r="T37" s="4046"/>
    </row>
    <row r="38" spans="1:21" s="4045" customFormat="1">
      <c r="A38" s="4042" t="s">
        <v>656</v>
      </c>
      <c r="B38" s="4047"/>
      <c r="C38" s="4047">
        <v>0</v>
      </c>
      <c r="D38" s="4047">
        <v>0</v>
      </c>
      <c r="E38" s="4047">
        <v>0</v>
      </c>
      <c r="F38" s="4047">
        <v>0</v>
      </c>
      <c r="G38" s="4047">
        <v>0</v>
      </c>
      <c r="H38" s="4047">
        <v>0</v>
      </c>
      <c r="I38" s="4047">
        <v>0</v>
      </c>
      <c r="J38" s="4047">
        <v>0</v>
      </c>
      <c r="K38" s="4047">
        <v>0</v>
      </c>
      <c r="L38" s="4047">
        <v>0</v>
      </c>
      <c r="M38" s="4047">
        <v>0</v>
      </c>
      <c r="N38" s="4047">
        <v>0</v>
      </c>
      <c r="O38" s="4047">
        <v>0</v>
      </c>
      <c r="P38" s="4047">
        <v>0</v>
      </c>
      <c r="Q38" s="4047">
        <v>0</v>
      </c>
      <c r="R38" s="4048"/>
      <c r="T38" s="4046"/>
    </row>
    <row r="39" spans="1:21" s="4045" customFormat="1">
      <c r="A39" s="4042" t="s">
        <v>68</v>
      </c>
      <c r="B39" s="4047"/>
      <c r="C39" s="4047">
        <v>0</v>
      </c>
      <c r="D39" s="4047">
        <v>0.10006284367635507</v>
      </c>
      <c r="E39" s="4047">
        <v>0.10014048865619546</v>
      </c>
      <c r="F39" s="4047">
        <v>9.9985123966942147E-2</v>
      </c>
      <c r="G39" s="4047">
        <v>9.9939419795221862E-2</v>
      </c>
      <c r="H39" s="4047">
        <v>0.10120903010033447</v>
      </c>
      <c r="I39" s="4047">
        <v>9.999378330373003E-2</v>
      </c>
      <c r="J39" s="4047">
        <v>9.9969151670951162E-2</v>
      </c>
      <c r="K39" s="4047">
        <v>0.10009869646182495</v>
      </c>
      <c r="L39" s="4047">
        <v>0.1000640668523677</v>
      </c>
      <c r="M39" s="4047">
        <v>0.10013051470588236</v>
      </c>
      <c r="N39" s="4047">
        <v>0.1000008818342152</v>
      </c>
      <c r="O39" s="4047">
        <v>0.10005352363960748</v>
      </c>
      <c r="P39" s="4047">
        <v>9.9999282124910285E-2</v>
      </c>
      <c r="Q39" s="4047">
        <v>1.1989409823220114E-3</v>
      </c>
      <c r="R39" s="4048"/>
      <c r="T39" s="4046"/>
    </row>
    <row r="40" spans="1:21" s="4045" customFormat="1" ht="16.5" thickBot="1">
      <c r="A40" s="4049" t="s">
        <v>657</v>
      </c>
      <c r="B40" s="4050"/>
      <c r="C40" s="4050">
        <v>0</v>
      </c>
      <c r="D40" s="4050">
        <v>0</v>
      </c>
      <c r="E40" s="4050">
        <v>0</v>
      </c>
      <c r="F40" s="4050">
        <v>0</v>
      </c>
      <c r="G40" s="4050">
        <v>0</v>
      </c>
      <c r="H40" s="4050">
        <v>0</v>
      </c>
      <c r="I40" s="4050">
        <v>0</v>
      </c>
      <c r="J40" s="4050">
        <v>0</v>
      </c>
      <c r="K40" s="4050">
        <v>0</v>
      </c>
      <c r="L40" s="4050">
        <v>0</v>
      </c>
      <c r="M40" s="4050">
        <v>0</v>
      </c>
      <c r="N40" s="4050">
        <v>0</v>
      </c>
      <c r="O40" s="4050">
        <v>0</v>
      </c>
      <c r="P40" s="4050">
        <v>0</v>
      </c>
      <c r="Q40" s="4050">
        <v>0</v>
      </c>
      <c r="R40" s="4048"/>
      <c r="T40" s="4046"/>
    </row>
    <row r="41" spans="1:21">
      <c r="A41" s="2961" t="s">
        <v>1542</v>
      </c>
      <c r="B41" s="2962"/>
      <c r="C41" s="2962">
        <v>0</v>
      </c>
      <c r="D41" s="2962">
        <v>150.89446710936244</v>
      </c>
      <c r="E41" s="2962">
        <v>151.05246760668513</v>
      </c>
      <c r="F41" s="2962">
        <v>162.02411352043362</v>
      </c>
      <c r="G41" s="2962">
        <v>159.23310223437039</v>
      </c>
      <c r="H41" s="2962">
        <v>161.48840920248946</v>
      </c>
      <c r="I41" s="2962">
        <v>189.03093983475515</v>
      </c>
      <c r="J41" s="2962">
        <v>166.06503973487614</v>
      </c>
      <c r="K41" s="2962">
        <v>188.54190177791426</v>
      </c>
      <c r="L41" s="2962">
        <v>188.84595623665584</v>
      </c>
      <c r="M41" s="2962">
        <v>189.63981116042712</v>
      </c>
      <c r="N41" s="2962">
        <v>191.3090029010701</v>
      </c>
      <c r="O41" s="2962">
        <v>192.49218715929132</v>
      </c>
      <c r="P41" s="2962">
        <v>193.46436400450122</v>
      </c>
      <c r="Q41" s="2962">
        <v>2.3195401976398737</v>
      </c>
      <c r="R41" s="4044"/>
      <c r="S41" s="3740"/>
      <c r="T41" s="2958"/>
      <c r="U41" s="3719"/>
    </row>
    <row r="42" spans="1:21">
      <c r="A42" s="2954" t="s">
        <v>1541</v>
      </c>
      <c r="B42" s="2955"/>
      <c r="C42" s="2955">
        <v>0</v>
      </c>
      <c r="D42" s="2955">
        <v>0</v>
      </c>
      <c r="E42" s="2955">
        <v>0</v>
      </c>
      <c r="F42" s="2955">
        <v>0</v>
      </c>
      <c r="G42" s="2955">
        <v>0</v>
      </c>
      <c r="H42" s="2955">
        <v>0</v>
      </c>
      <c r="I42" s="2955">
        <v>0</v>
      </c>
      <c r="J42" s="2955">
        <v>0</v>
      </c>
      <c r="K42" s="2955">
        <v>0</v>
      </c>
      <c r="L42" s="2955">
        <v>0</v>
      </c>
      <c r="M42" s="2955">
        <v>0</v>
      </c>
      <c r="N42" s="2955">
        <v>0</v>
      </c>
      <c r="O42" s="2955">
        <v>0</v>
      </c>
      <c r="P42" s="2955">
        <v>0</v>
      </c>
      <c r="Q42" s="2955">
        <v>0</v>
      </c>
      <c r="R42" s="4048"/>
      <c r="T42" s="2958"/>
    </row>
    <row r="43" spans="1:21">
      <c r="A43" s="2954" t="s">
        <v>653</v>
      </c>
      <c r="B43" s="2955"/>
      <c r="C43" s="2955">
        <v>0</v>
      </c>
      <c r="D43" s="2955">
        <v>0.35587532023911195</v>
      </c>
      <c r="E43" s="2955">
        <v>0</v>
      </c>
      <c r="F43" s="2955">
        <v>0</v>
      </c>
      <c r="G43" s="2955">
        <v>0</v>
      </c>
      <c r="H43" s="2955">
        <v>0</v>
      </c>
      <c r="I43" s="2955">
        <v>0.3599492119089317</v>
      </c>
      <c r="J43" s="2955">
        <v>0.3601288229842447</v>
      </c>
      <c r="K43" s="2955">
        <v>0.35955321020228681</v>
      </c>
      <c r="L43" s="2955">
        <v>0.35977170993733215</v>
      </c>
      <c r="M43" s="2955">
        <v>0.34460934744268079</v>
      </c>
      <c r="N43" s="2955">
        <v>0.40007770177838586</v>
      </c>
      <c r="O43" s="2955">
        <v>0.40011879106438902</v>
      </c>
      <c r="P43" s="2955">
        <v>0.49991895184135982</v>
      </c>
      <c r="Q43" s="2955">
        <v>5.9937762198471181E-3</v>
      </c>
      <c r="R43" s="4048"/>
      <c r="T43" s="2958"/>
    </row>
    <row r="44" spans="1:21">
      <c r="A44" s="2954" t="s">
        <v>654</v>
      </c>
      <c r="B44" s="2955"/>
      <c r="C44" s="2955">
        <v>0</v>
      </c>
      <c r="D44" s="2955">
        <v>150.53859178912333</v>
      </c>
      <c r="E44" s="2955">
        <v>151.05246760668513</v>
      </c>
      <c r="F44" s="2955">
        <v>162.02411352043362</v>
      </c>
      <c r="G44" s="2955">
        <v>159.23310223437039</v>
      </c>
      <c r="H44" s="2955">
        <v>161.48840920248946</v>
      </c>
      <c r="I44" s="2955">
        <v>188.6709906228462</v>
      </c>
      <c r="J44" s="2955">
        <v>165.70491091189189</v>
      </c>
      <c r="K44" s="2955">
        <v>188.18234856771198</v>
      </c>
      <c r="L44" s="2955">
        <v>188.48618452671852</v>
      </c>
      <c r="M44" s="2955">
        <v>189.29520181298443</v>
      </c>
      <c r="N44" s="2955">
        <v>190.90892519929173</v>
      </c>
      <c r="O44" s="2955">
        <v>192.09206836822693</v>
      </c>
      <c r="P44" s="2955">
        <v>192.96444505265987</v>
      </c>
      <c r="Q44" s="2955">
        <v>2.3135464214200265</v>
      </c>
      <c r="R44" s="4048"/>
      <c r="T44" s="2958"/>
    </row>
    <row r="45" spans="1:21">
      <c r="A45" s="2954" t="s">
        <v>655</v>
      </c>
      <c r="B45" s="2955"/>
      <c r="C45" s="2955">
        <v>0</v>
      </c>
      <c r="D45" s="2955">
        <v>0</v>
      </c>
      <c r="E45" s="2955">
        <v>0</v>
      </c>
      <c r="F45" s="2955">
        <v>0</v>
      </c>
      <c r="G45" s="2955">
        <v>0</v>
      </c>
      <c r="H45" s="2955">
        <v>0</v>
      </c>
      <c r="I45" s="2955">
        <v>0</v>
      </c>
      <c r="J45" s="2955">
        <v>0</v>
      </c>
      <c r="K45" s="2955">
        <v>0</v>
      </c>
      <c r="L45" s="2955">
        <v>0</v>
      </c>
      <c r="M45" s="2955">
        <v>0</v>
      </c>
      <c r="N45" s="2955">
        <v>0</v>
      </c>
      <c r="O45" s="2955">
        <v>0</v>
      </c>
      <c r="P45" s="2955">
        <v>0</v>
      </c>
      <c r="Q45" s="2955">
        <v>0</v>
      </c>
      <c r="R45" s="4048"/>
      <c r="T45" s="2958"/>
    </row>
    <row r="46" spans="1:21">
      <c r="A46" s="2954" t="s">
        <v>656</v>
      </c>
      <c r="B46" s="2955"/>
      <c r="C46" s="2955">
        <v>0</v>
      </c>
      <c r="D46" s="2955">
        <v>0</v>
      </c>
      <c r="E46" s="2955">
        <v>0</v>
      </c>
      <c r="F46" s="2955">
        <v>0</v>
      </c>
      <c r="G46" s="2955">
        <v>0</v>
      </c>
      <c r="H46" s="2955">
        <v>0</v>
      </c>
      <c r="I46" s="2955">
        <v>0</v>
      </c>
      <c r="J46" s="2955">
        <v>0</v>
      </c>
      <c r="K46" s="2955">
        <v>0</v>
      </c>
      <c r="L46" s="2955">
        <v>0</v>
      </c>
      <c r="M46" s="2955">
        <v>0</v>
      </c>
      <c r="N46" s="2955">
        <v>0</v>
      </c>
      <c r="O46" s="2955">
        <v>0</v>
      </c>
      <c r="P46" s="2955">
        <v>0</v>
      </c>
      <c r="Q46" s="2955">
        <v>0</v>
      </c>
      <c r="R46" s="4048"/>
      <c r="T46" s="2958"/>
    </row>
    <row r="47" spans="1:21">
      <c r="A47" s="2954" t="s">
        <v>68</v>
      </c>
      <c r="B47" s="2955"/>
      <c r="C47" s="2955">
        <v>0</v>
      </c>
      <c r="D47" s="2955">
        <v>0</v>
      </c>
      <c r="E47" s="2955">
        <v>0</v>
      </c>
      <c r="F47" s="2955">
        <v>0</v>
      </c>
      <c r="G47" s="2955">
        <v>0</v>
      </c>
      <c r="H47" s="2955">
        <v>0</v>
      </c>
      <c r="I47" s="2955">
        <v>0</v>
      </c>
      <c r="J47" s="2955">
        <v>0</v>
      </c>
      <c r="K47" s="2955">
        <v>0</v>
      </c>
      <c r="L47" s="2955">
        <v>0</v>
      </c>
      <c r="M47" s="2955">
        <v>0</v>
      </c>
      <c r="N47" s="2955">
        <v>0</v>
      </c>
      <c r="O47" s="2955">
        <v>0</v>
      </c>
      <c r="P47" s="2955">
        <v>0</v>
      </c>
      <c r="Q47" s="2955">
        <v>0</v>
      </c>
      <c r="R47" s="4048"/>
      <c r="T47" s="2958"/>
    </row>
    <row r="48" spans="1:21" ht="16.5" thickBot="1">
      <c r="A48" s="2956" t="s">
        <v>657</v>
      </c>
      <c r="B48" s="2957"/>
      <c r="C48" s="2957">
        <v>0</v>
      </c>
      <c r="D48" s="2957">
        <v>0</v>
      </c>
      <c r="E48" s="2957">
        <v>0</v>
      </c>
      <c r="F48" s="2957">
        <v>0</v>
      </c>
      <c r="G48" s="2957">
        <v>0</v>
      </c>
      <c r="H48" s="2957">
        <v>0</v>
      </c>
      <c r="I48" s="2957">
        <v>0</v>
      </c>
      <c r="J48" s="2957">
        <v>0</v>
      </c>
      <c r="K48" s="2957">
        <v>0</v>
      </c>
      <c r="L48" s="2957">
        <v>0</v>
      </c>
      <c r="M48" s="2957">
        <v>0</v>
      </c>
      <c r="N48" s="2957">
        <v>0</v>
      </c>
      <c r="O48" s="2957">
        <v>0</v>
      </c>
      <c r="P48" s="2957">
        <v>0</v>
      </c>
      <c r="Q48" s="2957">
        <v>0</v>
      </c>
      <c r="R48" s="4048"/>
      <c r="T48" s="2958"/>
    </row>
    <row r="49" spans="1:32">
      <c r="A49" s="2961" t="s">
        <v>1543</v>
      </c>
      <c r="B49" s="2962">
        <v>3584.3683999999998</v>
      </c>
      <c r="C49" s="2962">
        <v>36.671664167916035</v>
      </c>
      <c r="D49" s="2962">
        <v>3342.6911221254222</v>
      </c>
      <c r="E49" s="2962">
        <v>3217.1949045778269</v>
      </c>
      <c r="F49" s="2962">
        <v>3320.9920119076014</v>
      </c>
      <c r="G49" s="2962">
        <v>3337.9214072849804</v>
      </c>
      <c r="H49" s="2962">
        <v>3331.3894400459403</v>
      </c>
      <c r="I49" s="2962">
        <v>3405.1496290636128</v>
      </c>
      <c r="J49" s="2962">
        <v>3432.9224821732855</v>
      </c>
      <c r="K49" s="2962">
        <v>3427.9980687855627</v>
      </c>
      <c r="L49" s="2962">
        <v>3508.2268926531224</v>
      </c>
      <c r="M49" s="2962">
        <v>3588.9180031318151</v>
      </c>
      <c r="N49" s="2962">
        <v>3513.0905947905785</v>
      </c>
      <c r="O49" s="2962">
        <v>3493.489881511191</v>
      </c>
      <c r="P49" s="2962">
        <v>3031.0375321532583</v>
      </c>
      <c r="Q49" s="2962">
        <v>36.340612042748432</v>
      </c>
      <c r="R49" s="4044"/>
      <c r="T49" s="2958"/>
    </row>
    <row r="50" spans="1:32">
      <c r="A50" s="2954" t="s">
        <v>652</v>
      </c>
      <c r="B50" s="2955">
        <v>2672.8896</v>
      </c>
      <c r="C50" s="2955">
        <v>27.346326836581706</v>
      </c>
      <c r="D50" s="2955">
        <v>2449.761973443934</v>
      </c>
      <c r="E50" s="2955">
        <v>2448.5795514058109</v>
      </c>
      <c r="F50" s="2955">
        <v>2454.8694730664342</v>
      </c>
      <c r="G50" s="2955">
        <v>2469.129575765844</v>
      </c>
      <c r="H50" s="2955">
        <v>2471.5998702559</v>
      </c>
      <c r="I50" s="2955">
        <v>2525.1366411854779</v>
      </c>
      <c r="J50" s="2955">
        <v>2530.5375706859386</v>
      </c>
      <c r="K50" s="2955">
        <v>2554.7859233554427</v>
      </c>
      <c r="L50" s="2955">
        <v>2627.1589007283669</v>
      </c>
      <c r="M50" s="2955">
        <v>2700.9415490246297</v>
      </c>
      <c r="N50" s="2955">
        <v>2640.7388495999994</v>
      </c>
      <c r="O50" s="2955">
        <v>2662.1218567326819</v>
      </c>
      <c r="P50" s="2955">
        <v>2213.4482781591</v>
      </c>
      <c r="Q50" s="2955">
        <v>26.538129039968016</v>
      </c>
      <c r="R50" s="4048"/>
      <c r="T50" s="2958"/>
    </row>
    <row r="51" spans="1:32">
      <c r="A51" s="2954" t="s">
        <v>653</v>
      </c>
      <c r="B51" s="2955">
        <v>11.7232</v>
      </c>
      <c r="C51" s="2955">
        <v>0.11994002998500748</v>
      </c>
      <c r="D51" s="2955">
        <v>19.237567328760399</v>
      </c>
      <c r="E51" s="2955">
        <v>18.411881194329442</v>
      </c>
      <c r="F51" s="2955">
        <v>20.959037864881662</v>
      </c>
      <c r="G51" s="2955">
        <v>18.796992830762544</v>
      </c>
      <c r="H51" s="2955">
        <v>18.878906944592153</v>
      </c>
      <c r="I51" s="2955">
        <v>31.487017621900236</v>
      </c>
      <c r="J51" s="2955">
        <v>32.008912991739912</v>
      </c>
      <c r="K51" s="2955">
        <v>32.718597060523884</v>
      </c>
      <c r="L51" s="2955">
        <v>30.924649086030865</v>
      </c>
      <c r="M51" s="2955">
        <v>31.046090051061665</v>
      </c>
      <c r="N51" s="2955">
        <v>30.603581908766955</v>
      </c>
      <c r="O51" s="2955">
        <v>30.292179150674595</v>
      </c>
      <c r="P51" s="2955">
        <v>30.278378718892405</v>
      </c>
      <c r="Q51" s="2955">
        <v>0.36302249729154557</v>
      </c>
      <c r="R51" s="4048"/>
      <c r="T51" s="2958"/>
    </row>
    <row r="52" spans="1:32">
      <c r="A52" s="2954" t="s">
        <v>654</v>
      </c>
      <c r="B52" s="2955">
        <v>899.75560000000007</v>
      </c>
      <c r="C52" s="2955">
        <v>9.2053973013493255</v>
      </c>
      <c r="D52" s="2955">
        <v>747.91258685154969</v>
      </c>
      <c r="E52" s="2955">
        <v>636.64415784156097</v>
      </c>
      <c r="F52" s="2955">
        <v>725.68127783578961</v>
      </c>
      <c r="G52" s="2955">
        <v>734.3649299853023</v>
      </c>
      <c r="H52" s="2955">
        <v>721.38279829695352</v>
      </c>
      <c r="I52" s="2955">
        <v>737.33288322248688</v>
      </c>
      <c r="J52" s="2955">
        <v>755.11156661900031</v>
      </c>
      <c r="K52" s="2955">
        <v>734.18873272713813</v>
      </c>
      <c r="L52" s="2955">
        <v>743.57511164095263</v>
      </c>
      <c r="M52" s="2955">
        <v>749.18993023259475</v>
      </c>
      <c r="N52" s="2955">
        <v>729.74717562749106</v>
      </c>
      <c r="O52" s="2955">
        <v>690.11648791151003</v>
      </c>
      <c r="P52" s="2955">
        <v>649.71186307138919</v>
      </c>
      <c r="Q52" s="2955">
        <v>7.7897177138137819</v>
      </c>
      <c r="R52" s="4048"/>
      <c r="T52" s="2958"/>
    </row>
    <row r="53" spans="1:32">
      <c r="A53" s="2954" t="s">
        <v>655</v>
      </c>
      <c r="B53" s="2955">
        <v>0</v>
      </c>
      <c r="C53" s="2955">
        <v>0</v>
      </c>
      <c r="D53" s="2955">
        <v>0</v>
      </c>
      <c r="E53" s="2955">
        <v>0</v>
      </c>
      <c r="F53" s="2955">
        <v>0</v>
      </c>
      <c r="G53" s="2955">
        <v>0</v>
      </c>
      <c r="H53" s="2955">
        <v>0</v>
      </c>
      <c r="I53" s="2955">
        <v>0</v>
      </c>
      <c r="J53" s="2955">
        <v>0</v>
      </c>
      <c r="K53" s="2955">
        <v>0</v>
      </c>
      <c r="L53" s="2955">
        <v>0</v>
      </c>
      <c r="M53" s="2955">
        <v>0</v>
      </c>
      <c r="N53" s="2955">
        <v>0</v>
      </c>
      <c r="O53" s="2955">
        <v>0</v>
      </c>
      <c r="P53" s="2955">
        <v>0</v>
      </c>
      <c r="Q53" s="2955">
        <v>0</v>
      </c>
      <c r="R53" s="4048"/>
      <c r="T53" s="2958"/>
    </row>
    <row r="54" spans="1:32">
      <c r="A54" s="2954" t="s">
        <v>656</v>
      </c>
      <c r="B54" s="2955">
        <v>0</v>
      </c>
      <c r="C54" s="2955">
        <v>0</v>
      </c>
      <c r="D54" s="2955">
        <v>0</v>
      </c>
      <c r="E54" s="2955">
        <v>0</v>
      </c>
      <c r="F54" s="2955">
        <v>0</v>
      </c>
      <c r="G54" s="2955">
        <v>0</v>
      </c>
      <c r="H54" s="2955">
        <v>0</v>
      </c>
      <c r="I54" s="2955">
        <v>0</v>
      </c>
      <c r="J54" s="2955">
        <v>0</v>
      </c>
      <c r="K54" s="2955">
        <v>0</v>
      </c>
      <c r="L54" s="2955">
        <v>0</v>
      </c>
      <c r="M54" s="2955">
        <v>0</v>
      </c>
      <c r="N54" s="2955">
        <v>0</v>
      </c>
      <c r="O54" s="2955">
        <v>0</v>
      </c>
      <c r="P54" s="2955">
        <v>0</v>
      </c>
      <c r="Q54" s="2955">
        <v>0</v>
      </c>
      <c r="R54" s="4048"/>
      <c r="T54" s="2958"/>
    </row>
    <row r="55" spans="1:32">
      <c r="A55" s="2954" t="s">
        <v>68</v>
      </c>
      <c r="B55" s="2955"/>
      <c r="C55" s="2955">
        <v>0</v>
      </c>
      <c r="D55" s="2955">
        <v>125.77899450117832</v>
      </c>
      <c r="E55" s="2955">
        <v>113.55931413612565</v>
      </c>
      <c r="F55" s="2955">
        <v>119.48222314049586</v>
      </c>
      <c r="G55" s="2955">
        <v>115.62990870307168</v>
      </c>
      <c r="H55" s="2955">
        <v>119.52786454849499</v>
      </c>
      <c r="I55" s="2955">
        <v>111.1930870337478</v>
      </c>
      <c r="J55" s="2955">
        <v>115.26443187660669</v>
      </c>
      <c r="K55" s="2955">
        <v>106.3048156424581</v>
      </c>
      <c r="L55" s="2955">
        <v>106.56823119777158</v>
      </c>
      <c r="M55" s="2955">
        <v>107.7404338235294</v>
      </c>
      <c r="N55" s="2955">
        <v>112.00098765432101</v>
      </c>
      <c r="O55" s="2955">
        <v>110.9593577163247</v>
      </c>
      <c r="P55" s="2955">
        <v>137.59901220387655</v>
      </c>
      <c r="Q55" s="2955">
        <v>1.6497427916750877</v>
      </c>
      <c r="R55" s="4048"/>
      <c r="T55" s="2958"/>
    </row>
    <row r="56" spans="1:32" ht="16.5" thickBot="1">
      <c r="A56" s="2956" t="s">
        <v>657</v>
      </c>
      <c r="B56" s="2957">
        <v>0</v>
      </c>
      <c r="C56" s="2957">
        <v>0</v>
      </c>
      <c r="D56" s="2957">
        <v>0</v>
      </c>
      <c r="E56" s="2957">
        <v>0</v>
      </c>
      <c r="F56" s="2957">
        <v>0</v>
      </c>
      <c r="G56" s="2957">
        <v>0</v>
      </c>
      <c r="H56" s="2957">
        <v>0</v>
      </c>
      <c r="I56" s="2957">
        <v>0</v>
      </c>
      <c r="J56" s="2957">
        <v>0</v>
      </c>
      <c r="K56" s="2957">
        <v>0</v>
      </c>
      <c r="L56" s="2957">
        <v>0</v>
      </c>
      <c r="M56" s="2957">
        <v>0</v>
      </c>
      <c r="N56" s="2957">
        <v>0</v>
      </c>
      <c r="O56" s="2957">
        <v>0</v>
      </c>
      <c r="P56" s="2957">
        <v>0</v>
      </c>
      <c r="Q56" s="2957">
        <v>0</v>
      </c>
      <c r="R56" s="4048"/>
      <c r="T56" s="2958"/>
    </row>
    <row r="57" spans="1:32">
      <c r="A57" s="2961" t="s">
        <v>62</v>
      </c>
      <c r="B57" s="2962"/>
      <c r="C57" s="2962">
        <v>0</v>
      </c>
      <c r="D57" s="2962">
        <v>213.00332925790079</v>
      </c>
      <c r="E57" s="2962">
        <v>206.12646864817512</v>
      </c>
      <c r="F57" s="2962">
        <v>216.17017674678854</v>
      </c>
      <c r="G57" s="2962">
        <v>211.2979779455751</v>
      </c>
      <c r="H57" s="2962">
        <v>215.10946522037324</v>
      </c>
      <c r="I57" s="2962">
        <v>212.85920556880774</v>
      </c>
      <c r="J57" s="2962">
        <v>207.11650310059838</v>
      </c>
      <c r="K57" s="2962">
        <v>209.44935419365407</v>
      </c>
      <c r="L57" s="2962">
        <v>209.24183557231686</v>
      </c>
      <c r="M57" s="2962">
        <v>212.62712771132897</v>
      </c>
      <c r="N57" s="2962">
        <v>214.48468001953435</v>
      </c>
      <c r="O57" s="2962">
        <v>215.87988865417066</v>
      </c>
      <c r="P57" s="2962">
        <v>215.04934866466729</v>
      </c>
      <c r="Q57" s="2962">
        <v>2.578333282569615</v>
      </c>
      <c r="R57" s="4044"/>
      <c r="T57" s="2958"/>
      <c r="V57" s="1303"/>
      <c r="W57" s="1303"/>
      <c r="X57" s="1303"/>
      <c r="Y57" s="1303"/>
      <c r="Z57" s="1303"/>
      <c r="AA57" s="1303"/>
      <c r="AB57" s="1303"/>
      <c r="AC57" s="1303"/>
      <c r="AD57" s="1303"/>
      <c r="AE57" s="1303"/>
      <c r="AF57" s="1303"/>
    </row>
    <row r="58" spans="1:32">
      <c r="A58" s="2954" t="s">
        <v>652</v>
      </c>
      <c r="B58" s="2955"/>
      <c r="C58" s="2955">
        <v>0</v>
      </c>
      <c r="D58" s="2955">
        <v>13.700334286916281</v>
      </c>
      <c r="E58" s="2955">
        <v>7.0996090142754262</v>
      </c>
      <c r="F58" s="2955">
        <v>7.1000868996370405</v>
      </c>
      <c r="G58" s="2955">
        <v>7.1002265228160004</v>
      </c>
      <c r="H58" s="2955">
        <v>7.2054436519258216</v>
      </c>
      <c r="I58" s="2955">
        <v>7.3001073354027115</v>
      </c>
      <c r="J58" s="2955">
        <v>7.2999642405192455</v>
      </c>
      <c r="K58" s="2955">
        <v>7.3996067980855029</v>
      </c>
      <c r="L58" s="2955">
        <v>7.6002879583218217</v>
      </c>
      <c r="M58" s="2955">
        <v>7.800358992060751</v>
      </c>
      <c r="N58" s="2955">
        <v>7.5848578344047706</v>
      </c>
      <c r="O58" s="2955">
        <v>7.6999669411810627</v>
      </c>
      <c r="P58" s="2955">
        <v>6.3003338006554559</v>
      </c>
      <c r="Q58" s="2955">
        <v>7.5537826226382027E-2</v>
      </c>
      <c r="R58" s="4048"/>
      <c r="T58" s="2958"/>
    </row>
    <row r="59" spans="1:32">
      <c r="A59" s="2954" t="s">
        <v>653</v>
      </c>
      <c r="B59" s="2955"/>
      <c r="C59" s="2955">
        <v>0</v>
      </c>
      <c r="D59" s="2955">
        <v>0</v>
      </c>
      <c r="E59" s="2955">
        <v>0</v>
      </c>
      <c r="F59" s="2955">
        <v>0</v>
      </c>
      <c r="G59" s="2955">
        <v>0</v>
      </c>
      <c r="H59" s="2955">
        <v>0</v>
      </c>
      <c r="I59" s="2955">
        <v>0</v>
      </c>
      <c r="J59" s="2955">
        <v>0</v>
      </c>
      <c r="K59" s="2955">
        <v>0</v>
      </c>
      <c r="L59" s="2955">
        <v>0</v>
      </c>
      <c r="M59" s="2955">
        <v>0</v>
      </c>
      <c r="N59" s="2955">
        <v>0</v>
      </c>
      <c r="O59" s="2955">
        <v>0</v>
      </c>
      <c r="P59" s="2955">
        <v>0</v>
      </c>
      <c r="Q59" s="2955">
        <v>0</v>
      </c>
      <c r="R59" s="4048"/>
      <c r="T59" s="2958"/>
    </row>
    <row r="60" spans="1:32">
      <c r="A60" s="2954" t="s">
        <v>654</v>
      </c>
      <c r="B60" s="2955"/>
      <c r="C60" s="2955">
        <v>0</v>
      </c>
      <c r="D60" s="2955">
        <v>199.30299497098451</v>
      </c>
      <c r="E60" s="2955">
        <v>198.72643816793112</v>
      </c>
      <c r="F60" s="2955">
        <v>208.67014935128373</v>
      </c>
      <c r="G60" s="2955">
        <v>203.79799374357822</v>
      </c>
      <c r="H60" s="2955">
        <v>207.49918544804606</v>
      </c>
      <c r="I60" s="2955">
        <v>205.25911688349385</v>
      </c>
      <c r="J60" s="2955">
        <v>199.51663140506628</v>
      </c>
      <c r="K60" s="2955">
        <v>201.74945130618309</v>
      </c>
      <c r="L60" s="2955">
        <v>201.34135541343795</v>
      </c>
      <c r="M60" s="2955">
        <v>204.52637717515057</v>
      </c>
      <c r="N60" s="2955">
        <v>206.59981953962694</v>
      </c>
      <c r="O60" s="2955">
        <v>207.87976114207078</v>
      </c>
      <c r="P60" s="2955">
        <v>208.34901773551218</v>
      </c>
      <c r="Q60" s="2955">
        <v>2.4979996924139445</v>
      </c>
      <c r="R60" s="4048"/>
      <c r="T60" s="2958"/>
    </row>
    <row r="61" spans="1:32">
      <c r="A61" s="2954" t="s">
        <v>655</v>
      </c>
      <c r="B61" s="2955"/>
      <c r="C61" s="2955">
        <v>0</v>
      </c>
      <c r="D61" s="2955">
        <v>0</v>
      </c>
      <c r="E61" s="2955">
        <v>0</v>
      </c>
      <c r="F61" s="2955">
        <v>0</v>
      </c>
      <c r="G61" s="2955">
        <v>0</v>
      </c>
      <c r="H61" s="2955">
        <v>0</v>
      </c>
      <c r="I61" s="2955">
        <v>0</v>
      </c>
      <c r="J61" s="2955">
        <v>0</v>
      </c>
      <c r="K61" s="2955">
        <v>0</v>
      </c>
      <c r="L61" s="2955">
        <v>0</v>
      </c>
      <c r="M61" s="2955">
        <v>0</v>
      </c>
      <c r="N61" s="2955">
        <v>0</v>
      </c>
      <c r="O61" s="2955">
        <v>0</v>
      </c>
      <c r="P61" s="2955">
        <v>0</v>
      </c>
      <c r="Q61" s="2955">
        <v>0</v>
      </c>
      <c r="R61" s="4048"/>
      <c r="T61" s="2958"/>
    </row>
    <row r="62" spans="1:32">
      <c r="A62" s="2954" t="s">
        <v>656</v>
      </c>
      <c r="B62" s="2955"/>
      <c r="C62" s="2955">
        <v>0</v>
      </c>
      <c r="D62" s="2955">
        <v>0</v>
      </c>
      <c r="E62" s="2955">
        <v>0</v>
      </c>
      <c r="F62" s="2955">
        <v>0</v>
      </c>
      <c r="G62" s="2955">
        <v>0</v>
      </c>
      <c r="H62" s="2955">
        <v>0</v>
      </c>
      <c r="I62" s="2955">
        <v>0</v>
      </c>
      <c r="J62" s="2955">
        <v>0</v>
      </c>
      <c r="K62" s="2955">
        <v>0</v>
      </c>
      <c r="L62" s="2955">
        <v>0</v>
      </c>
      <c r="M62" s="2955">
        <v>0</v>
      </c>
      <c r="N62" s="2955">
        <v>0</v>
      </c>
      <c r="O62" s="2955">
        <v>0</v>
      </c>
      <c r="P62" s="2955">
        <v>0</v>
      </c>
      <c r="Q62" s="2955">
        <v>0</v>
      </c>
      <c r="R62" s="4048"/>
      <c r="T62" s="2958"/>
    </row>
    <row r="63" spans="1:32">
      <c r="A63" s="2954" t="s">
        <v>68</v>
      </c>
      <c r="B63" s="2955"/>
      <c r="C63" s="2955">
        <v>0</v>
      </c>
      <c r="D63" s="2955">
        <v>0</v>
      </c>
      <c r="E63" s="2955">
        <v>0.30042146596858638</v>
      </c>
      <c r="F63" s="2955">
        <v>0.39994049586776859</v>
      </c>
      <c r="G63" s="2955">
        <v>0.39975767918088745</v>
      </c>
      <c r="H63" s="2955">
        <v>0.40483612040133787</v>
      </c>
      <c r="I63" s="2955">
        <v>0.29998134991119008</v>
      </c>
      <c r="J63" s="2955">
        <v>0.29990745501285349</v>
      </c>
      <c r="K63" s="2955">
        <v>0.30029608938547481</v>
      </c>
      <c r="L63" s="2955">
        <v>0.30019220055710311</v>
      </c>
      <c r="M63" s="2955">
        <v>0.30039154411764707</v>
      </c>
      <c r="N63" s="2955">
        <v>0.30000264550264555</v>
      </c>
      <c r="O63" s="2955">
        <v>0.30016057091882242</v>
      </c>
      <c r="P63" s="2955">
        <v>0.39999712849964114</v>
      </c>
      <c r="Q63" s="2955">
        <v>4.7957639292880456E-3</v>
      </c>
      <c r="R63" s="4048"/>
      <c r="T63" s="2958"/>
    </row>
    <row r="64" spans="1:32" ht="16.5" thickBot="1">
      <c r="A64" s="2956" t="s">
        <v>657</v>
      </c>
      <c r="B64" s="2957"/>
      <c r="C64" s="2957">
        <v>0</v>
      </c>
      <c r="D64" s="2957">
        <v>0</v>
      </c>
      <c r="E64" s="2957">
        <v>0</v>
      </c>
      <c r="F64" s="2957">
        <v>0</v>
      </c>
      <c r="G64" s="2957">
        <v>0</v>
      </c>
      <c r="H64" s="2957">
        <v>0</v>
      </c>
      <c r="I64" s="2957">
        <v>0</v>
      </c>
      <c r="J64" s="2957">
        <v>0</v>
      </c>
      <c r="K64" s="2957">
        <v>0</v>
      </c>
      <c r="L64" s="2957">
        <v>0</v>
      </c>
      <c r="M64" s="2957">
        <v>0</v>
      </c>
      <c r="N64" s="2957">
        <v>0</v>
      </c>
      <c r="O64" s="2957">
        <v>0</v>
      </c>
      <c r="P64" s="2957">
        <v>0</v>
      </c>
      <c r="Q64" s="2957">
        <v>0</v>
      </c>
      <c r="R64" s="4048"/>
      <c r="T64" s="2958"/>
    </row>
    <row r="65" spans="1:20">
      <c r="A65" s="2961" t="s">
        <v>71</v>
      </c>
      <c r="B65" s="2962">
        <v>184.6404</v>
      </c>
      <c r="C65" s="2962">
        <v>1.8890554722638679</v>
      </c>
      <c r="D65" s="2962">
        <v>299.91958441523246</v>
      </c>
      <c r="E65" s="2962">
        <v>301.67763616664217</v>
      </c>
      <c r="F65" s="2962">
        <v>316.65583046916089</v>
      </c>
      <c r="G65" s="2962">
        <v>309.26452811876095</v>
      </c>
      <c r="H65" s="2962">
        <v>320.48023579861393</v>
      </c>
      <c r="I65" s="2962">
        <v>283.52810972789729</v>
      </c>
      <c r="J65" s="2962">
        <v>272.19811961110747</v>
      </c>
      <c r="K65" s="2962">
        <v>272.04316836648547</v>
      </c>
      <c r="L65" s="2962">
        <v>265.11148514776835</v>
      </c>
      <c r="M65" s="2962">
        <v>258.77191636758619</v>
      </c>
      <c r="N65" s="2962">
        <v>256.12377851332627</v>
      </c>
      <c r="O65" s="2962">
        <v>250.55464967867263</v>
      </c>
      <c r="P65" s="2962">
        <v>243.13183132113323</v>
      </c>
      <c r="Q65" s="2962">
        <v>2.9150280930396288</v>
      </c>
      <c r="R65" s="4044"/>
      <c r="T65" s="2958"/>
    </row>
    <row r="66" spans="1:20">
      <c r="A66" s="2954" t="s">
        <v>652</v>
      </c>
      <c r="B66" s="2955">
        <v>8.7923999999999989</v>
      </c>
      <c r="C66" s="2955">
        <v>8.9955022488755601E-2</v>
      </c>
      <c r="D66" s="2955">
        <v>11.900290366007573</v>
      </c>
      <c r="E66" s="2955">
        <v>8.9995043842927949</v>
      </c>
      <c r="F66" s="2955">
        <v>9.2001126023465858</v>
      </c>
      <c r="G66" s="2955">
        <v>9.3002967129843395</v>
      </c>
      <c r="H66" s="2955">
        <v>9.3070313837375185</v>
      </c>
      <c r="I66" s="2955">
        <v>9.8001440941022722</v>
      </c>
      <c r="J66" s="2955">
        <v>9.7999519941217272</v>
      </c>
      <c r="K66" s="2955">
        <v>9.8994739596008756</v>
      </c>
      <c r="L66" s="2955">
        <v>10.100382681453999</v>
      </c>
      <c r="M66" s="2955">
        <v>10.400478656081003</v>
      </c>
      <c r="N66" s="2955">
        <v>10.145978661606382</v>
      </c>
      <c r="O66" s="2955">
        <v>10.199956207798289</v>
      </c>
      <c r="P66" s="2955">
        <v>8.400445067540609</v>
      </c>
      <c r="Q66" s="2955">
        <v>0.10071710163517605</v>
      </c>
      <c r="R66" s="4048"/>
      <c r="T66" s="2958"/>
    </row>
    <row r="67" spans="1:20">
      <c r="A67" s="2954" t="s">
        <v>653</v>
      </c>
      <c r="B67" s="2955">
        <v>2.9308000000000001</v>
      </c>
      <c r="C67" s="2955">
        <v>2.998500749625187E-2</v>
      </c>
      <c r="D67" s="2955">
        <v>0</v>
      </c>
      <c r="E67" s="2955">
        <v>0</v>
      </c>
      <c r="F67" s="2955">
        <v>0</v>
      </c>
      <c r="G67" s="2955">
        <v>0</v>
      </c>
      <c r="H67" s="2955">
        <v>0</v>
      </c>
      <c r="I67" s="2955">
        <v>0</v>
      </c>
      <c r="J67" s="2955">
        <v>0</v>
      </c>
      <c r="K67" s="2955">
        <v>0</v>
      </c>
      <c r="L67" s="2955">
        <v>0</v>
      </c>
      <c r="M67" s="2955">
        <v>0</v>
      </c>
      <c r="N67" s="2955">
        <v>0</v>
      </c>
      <c r="O67" s="2955">
        <v>0</v>
      </c>
      <c r="P67" s="2955">
        <v>0</v>
      </c>
      <c r="Q67" s="2955">
        <v>0</v>
      </c>
      <c r="R67" s="4048"/>
      <c r="T67" s="2958"/>
    </row>
    <row r="68" spans="1:20">
      <c r="A68" s="2954" t="s">
        <v>654</v>
      </c>
      <c r="B68" s="2955">
        <v>172.91720000000001</v>
      </c>
      <c r="C68" s="2955">
        <v>1.7691154422788604</v>
      </c>
      <c r="D68" s="2955">
        <v>287.21879129981403</v>
      </c>
      <c r="E68" s="2955">
        <v>292.27756982772462</v>
      </c>
      <c r="F68" s="2955">
        <v>306.95579224697963</v>
      </c>
      <c r="G68" s="2955">
        <v>299.46453430680049</v>
      </c>
      <c r="H68" s="2955">
        <v>310.66715926437473</v>
      </c>
      <c r="I68" s="2955">
        <v>273.22799671727637</v>
      </c>
      <c r="J68" s="2955">
        <v>261.89832185863099</v>
      </c>
      <c r="K68" s="2955">
        <v>261.74329962103729</v>
      </c>
      <c r="L68" s="2955">
        <v>254.61084619890485</v>
      </c>
      <c r="M68" s="2955">
        <v>247.97091565268164</v>
      </c>
      <c r="N68" s="2955">
        <v>245.47779544254882</v>
      </c>
      <c r="O68" s="2955">
        <v>239.9544793763159</v>
      </c>
      <c r="P68" s="2955">
        <v>234.13139056084316</v>
      </c>
      <c r="Q68" s="2955">
        <v>2.8071173455105205</v>
      </c>
      <c r="R68" s="4048"/>
      <c r="T68" s="2958"/>
    </row>
    <row r="69" spans="1:20">
      <c r="A69" s="2954" t="s">
        <v>655</v>
      </c>
      <c r="B69" s="2955">
        <v>0</v>
      </c>
      <c r="C69" s="2955">
        <v>0</v>
      </c>
      <c r="D69" s="2955">
        <v>0</v>
      </c>
      <c r="E69" s="2955">
        <v>0</v>
      </c>
      <c r="F69" s="2955">
        <v>0</v>
      </c>
      <c r="G69" s="2955">
        <v>0</v>
      </c>
      <c r="H69" s="2955">
        <v>0</v>
      </c>
      <c r="I69" s="2955">
        <v>0</v>
      </c>
      <c r="J69" s="2955">
        <v>0</v>
      </c>
      <c r="K69" s="2955">
        <v>0</v>
      </c>
      <c r="L69" s="2955">
        <v>0</v>
      </c>
      <c r="M69" s="2955">
        <v>0</v>
      </c>
      <c r="N69" s="2955">
        <v>0</v>
      </c>
      <c r="O69" s="2955">
        <v>0</v>
      </c>
      <c r="P69" s="2955">
        <v>0</v>
      </c>
      <c r="Q69" s="2955">
        <v>0</v>
      </c>
      <c r="R69" s="4048"/>
      <c r="T69" s="2958"/>
    </row>
    <row r="70" spans="1:20">
      <c r="A70" s="2954" t="s">
        <v>656</v>
      </c>
      <c r="B70" s="2955">
        <v>0</v>
      </c>
      <c r="C70" s="2955">
        <v>0</v>
      </c>
      <c r="D70" s="2955">
        <v>0</v>
      </c>
      <c r="E70" s="2955">
        <v>0</v>
      </c>
      <c r="F70" s="2955">
        <v>0</v>
      </c>
      <c r="G70" s="2955">
        <v>0</v>
      </c>
      <c r="H70" s="2955">
        <v>0</v>
      </c>
      <c r="I70" s="2955">
        <v>0</v>
      </c>
      <c r="J70" s="2955">
        <v>0</v>
      </c>
      <c r="K70" s="2955">
        <v>0</v>
      </c>
      <c r="L70" s="2955">
        <v>0</v>
      </c>
      <c r="M70" s="2955">
        <v>0</v>
      </c>
      <c r="N70" s="2955">
        <v>0</v>
      </c>
      <c r="O70" s="2955">
        <v>0</v>
      </c>
      <c r="P70" s="2955">
        <v>0</v>
      </c>
      <c r="Q70" s="2955">
        <v>0</v>
      </c>
      <c r="R70" s="4048"/>
      <c r="T70" s="2958"/>
    </row>
    <row r="71" spans="1:20">
      <c r="A71" s="2954" t="s">
        <v>68</v>
      </c>
      <c r="B71" s="2955"/>
      <c r="C71" s="2955">
        <v>0</v>
      </c>
      <c r="D71" s="2955">
        <v>0.80050274941084054</v>
      </c>
      <c r="E71" s="2955">
        <v>0.40056195462478184</v>
      </c>
      <c r="F71" s="2955">
        <v>0.49992561983471073</v>
      </c>
      <c r="G71" s="2955">
        <v>0.49969709897610926</v>
      </c>
      <c r="H71" s="2955">
        <v>0.5060451505016722</v>
      </c>
      <c r="I71" s="2955">
        <v>0.49996891651865016</v>
      </c>
      <c r="J71" s="2955">
        <v>0.49984575835475581</v>
      </c>
      <c r="K71" s="2955">
        <v>0.40039478584729982</v>
      </c>
      <c r="L71" s="2955">
        <v>0.40025626740947079</v>
      </c>
      <c r="M71" s="2955">
        <v>0.40052205882352943</v>
      </c>
      <c r="N71" s="2955">
        <v>0.50000440917107591</v>
      </c>
      <c r="O71" s="2955">
        <v>0.40021409455842993</v>
      </c>
      <c r="P71" s="2955">
        <v>0.59999569274946163</v>
      </c>
      <c r="Q71" s="2955">
        <v>7.1936458939320675E-3</v>
      </c>
      <c r="R71" s="4048"/>
      <c r="T71" s="2958"/>
    </row>
    <row r="72" spans="1:20" ht="16.5" thickBot="1">
      <c r="A72" s="2956" t="s">
        <v>657</v>
      </c>
      <c r="B72" s="2957">
        <v>0</v>
      </c>
      <c r="C72" s="2957">
        <v>0</v>
      </c>
      <c r="D72" s="2957">
        <v>0</v>
      </c>
      <c r="E72" s="2957">
        <v>0</v>
      </c>
      <c r="F72" s="2957">
        <v>0</v>
      </c>
      <c r="G72" s="2957">
        <v>0</v>
      </c>
      <c r="H72" s="2957">
        <v>0</v>
      </c>
      <c r="I72" s="2957">
        <v>0</v>
      </c>
      <c r="J72" s="2957">
        <v>0</v>
      </c>
      <c r="K72" s="2957">
        <v>0</v>
      </c>
      <c r="L72" s="2957">
        <v>0</v>
      </c>
      <c r="M72" s="2957">
        <v>0</v>
      </c>
      <c r="N72" s="2957">
        <v>0</v>
      </c>
      <c r="O72" s="2957">
        <v>0</v>
      </c>
      <c r="P72" s="2957">
        <v>0</v>
      </c>
      <c r="Q72" s="2957">
        <v>0</v>
      </c>
      <c r="R72" s="4048"/>
      <c r="T72" s="2958"/>
    </row>
    <row r="73" spans="1:20">
      <c r="A73" s="2961"/>
      <c r="B73" s="2963"/>
      <c r="C73" s="2963"/>
      <c r="D73" s="2963"/>
      <c r="E73" s="2963"/>
      <c r="F73" s="2963"/>
      <c r="G73" s="2963"/>
      <c r="H73" s="2963"/>
      <c r="I73" s="2963"/>
      <c r="J73" s="2963"/>
      <c r="K73" s="2963"/>
      <c r="L73" s="2963"/>
      <c r="M73" s="2963"/>
      <c r="N73" s="2963"/>
      <c r="O73" s="2963"/>
      <c r="P73" s="2963"/>
      <c r="Q73" s="2963"/>
      <c r="R73" s="4055"/>
    </row>
    <row r="74" spans="1:20">
      <c r="A74" s="2961" t="s">
        <v>834</v>
      </c>
      <c r="B74" s="2964">
        <v>9774.2180000000008</v>
      </c>
      <c r="C74" s="2964"/>
      <c r="D74" s="2964">
        <v>9158.8119999999999</v>
      </c>
      <c r="E74" s="2964">
        <v>8665.09</v>
      </c>
      <c r="F74" s="2964">
        <v>9309.7079999999987</v>
      </c>
      <c r="G74" s="2964">
        <v>8881.3719999999994</v>
      </c>
      <c r="H74" s="2964">
        <v>8918.5470000000023</v>
      </c>
      <c r="I74" s="2964">
        <v>9178.5279999999984</v>
      </c>
      <c r="J74" s="2964">
        <v>8698.8010000000013</v>
      </c>
      <c r="K74" s="2964">
        <v>8898.0929999999989</v>
      </c>
      <c r="L74" s="2964">
        <v>9071.19</v>
      </c>
      <c r="M74" s="2964">
        <v>9190.4939999999988</v>
      </c>
      <c r="N74" s="2964">
        <v>8924.0589999999993</v>
      </c>
      <c r="O74" s="2964">
        <v>8973.3559999999979</v>
      </c>
      <c r="P74" s="2964">
        <v>8340.6342430000022</v>
      </c>
      <c r="Q74" s="3408">
        <v>99.999999999999986</v>
      </c>
      <c r="R74" s="4056"/>
    </row>
    <row r="75" spans="1:20" ht="16.5" thickBot="1">
      <c r="A75" s="2965"/>
      <c r="B75" s="2966"/>
      <c r="C75" s="2966"/>
      <c r="D75" s="2966"/>
      <c r="E75" s="2966"/>
      <c r="F75" s="2966"/>
      <c r="G75" s="2966"/>
      <c r="H75" s="2966"/>
      <c r="I75" s="2966"/>
      <c r="J75" s="2966"/>
      <c r="K75" s="2966"/>
      <c r="L75" s="2966"/>
      <c r="M75" s="2966"/>
      <c r="N75" s="2966"/>
      <c r="O75" s="2966"/>
      <c r="P75" s="2966"/>
      <c r="Q75" s="2966"/>
      <c r="R75" s="4055"/>
    </row>
    <row r="76" spans="1:20" ht="16.5" thickTop="1"/>
    <row r="77" spans="1:20">
      <c r="D77" s="2958"/>
      <c r="E77" s="2958"/>
      <c r="F77" s="2958"/>
      <c r="G77" s="2958"/>
      <c r="H77" s="2958"/>
      <c r="I77" s="2958"/>
      <c r="J77" s="2958"/>
      <c r="K77" s="2958"/>
      <c r="L77" s="2958"/>
    </row>
    <row r="78" spans="1:20">
      <c r="B78" s="2958"/>
      <c r="C78" s="2958"/>
      <c r="D78" s="2958"/>
      <c r="E78" s="2958"/>
      <c r="F78" s="2958"/>
      <c r="G78" s="2958"/>
      <c r="H78" s="2958"/>
      <c r="I78" s="2958"/>
      <c r="J78" s="2958"/>
      <c r="K78" s="2958"/>
      <c r="L78" s="2958"/>
    </row>
    <row r="79" spans="1:20">
      <c r="O79" s="3730"/>
    </row>
    <row r="80" spans="1:20">
      <c r="D80" s="2958"/>
      <c r="E80" s="2958"/>
      <c r="F80" s="2958"/>
      <c r="G80" s="2958"/>
      <c r="H80" s="2958"/>
      <c r="I80" s="2958"/>
      <c r="J80" s="2958"/>
      <c r="K80" s="2958"/>
      <c r="L80" s="2958"/>
      <c r="M80" s="2958"/>
      <c r="N80" s="2958"/>
      <c r="O80" s="2958"/>
      <c r="P80" s="2958"/>
    </row>
  </sheetData>
  <mergeCells count="2">
    <mergeCell ref="B2:F2"/>
    <mergeCell ref="A6:J6"/>
  </mergeCells>
  <pageMargins left="0.70866141732283472" right="0.70866141732283472" top="0.78740157480314965" bottom="0.78740157480314965" header="0.31496062992125984" footer="0.31496062992125984"/>
  <pageSetup paperSize="9"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indexed="42"/>
    <pageSetUpPr fitToPage="1"/>
  </sheetPr>
  <dimension ref="A1:AX96"/>
  <sheetViews>
    <sheetView showGridLines="0" workbookViewId="0">
      <pane xSplit="1" ySplit="6" topLeftCell="B7" activePane="bottomRight" state="frozen"/>
      <selection pane="topRight"/>
      <selection pane="bottomLeft"/>
      <selection pane="bottomRight" activeCell="A7" sqref="A7"/>
    </sheetView>
  </sheetViews>
  <sheetFormatPr baseColWidth="10" defaultRowHeight="15.75"/>
  <cols>
    <col min="1" max="1" width="32.625" style="3389" customWidth="1"/>
    <col min="2" max="2" width="18.625" style="3389" customWidth="1"/>
    <col min="3" max="3" width="19.25" style="3389" customWidth="1"/>
    <col min="4" max="11" width="18.625" style="3389" customWidth="1"/>
    <col min="12" max="12" width="19.25" style="3389" customWidth="1"/>
    <col min="13" max="14" width="19.25" style="3383" customWidth="1"/>
    <col min="15" max="15" width="19.25" style="3729" customWidth="1"/>
    <col min="16" max="16" width="19.25" style="3939" customWidth="1"/>
    <col min="17" max="17" width="11.5" style="3383" customWidth="1"/>
    <col min="18" max="18" width="11.5" style="3869" customWidth="1"/>
    <col min="19" max="19" width="11.5" style="3383" customWidth="1"/>
    <col min="20" max="16384" width="11" style="3389"/>
  </cols>
  <sheetData>
    <row r="1" spans="1:50" ht="13.15" customHeight="1">
      <c r="A1" s="3384"/>
      <c r="B1" s="3385"/>
      <c r="C1" s="3386"/>
      <c r="D1" s="3386"/>
      <c r="E1" s="3386"/>
      <c r="F1" s="3386"/>
      <c r="G1" s="3386"/>
      <c r="H1" s="3386"/>
      <c r="I1" s="3386"/>
      <c r="J1" s="3386"/>
      <c r="K1" s="3386"/>
      <c r="L1" s="3386"/>
      <c r="M1" s="3386"/>
      <c r="N1" s="3386"/>
      <c r="O1" s="3386"/>
      <c r="P1" s="3387"/>
      <c r="Q1" s="3388"/>
      <c r="R1" s="3870"/>
      <c r="T1" s="3383"/>
      <c r="U1" s="3383"/>
      <c r="V1" s="3383"/>
    </row>
    <row r="2" spans="1:50" ht="18" customHeight="1">
      <c r="A2" s="3390"/>
      <c r="B2" s="4210" t="s">
        <v>890</v>
      </c>
      <c r="C2" s="4211"/>
      <c r="D2" s="4211"/>
      <c r="E2" s="4211"/>
      <c r="F2" s="4211"/>
      <c r="G2" s="3391"/>
      <c r="H2" s="3391"/>
      <c r="I2" s="3391"/>
      <c r="J2" s="3391"/>
      <c r="K2" s="3391"/>
      <c r="L2" s="3391"/>
      <c r="M2" s="3391"/>
      <c r="N2" s="3727"/>
      <c r="O2" s="3937"/>
      <c r="P2" s="3392"/>
      <c r="Q2" s="328" t="s">
        <v>112</v>
      </c>
      <c r="R2" s="3868"/>
      <c r="T2" s="3383"/>
      <c r="U2" s="3383"/>
      <c r="V2" s="3383"/>
    </row>
    <row r="3" spans="1:50" ht="18" customHeight="1">
      <c r="A3" s="3390"/>
      <c r="B3" s="3393"/>
      <c r="C3" s="3394"/>
      <c r="D3" s="3394"/>
      <c r="E3" s="3394"/>
      <c r="F3" s="3395"/>
      <c r="G3" s="3395"/>
      <c r="H3" s="3395"/>
      <c r="I3" s="3395"/>
      <c r="J3" s="3395"/>
      <c r="K3" s="3395"/>
      <c r="L3" s="3395"/>
      <c r="M3" s="3395"/>
      <c r="N3" s="3395"/>
      <c r="O3" s="3395"/>
      <c r="P3" s="3396"/>
      <c r="Q3" s="328" t="s">
        <v>832</v>
      </c>
      <c r="R3" s="3868"/>
      <c r="T3" s="3383"/>
      <c r="U3" s="3383"/>
      <c r="V3" s="3383"/>
    </row>
    <row r="4" spans="1:50" ht="24.75" customHeight="1">
      <c r="A4" s="3397"/>
      <c r="B4" s="3393" t="s">
        <v>104</v>
      </c>
      <c r="C4" s="1147"/>
      <c r="D4" s="1147"/>
      <c r="E4" s="1147"/>
      <c r="F4" s="1137"/>
      <c r="G4" s="1136"/>
      <c r="H4" s="1136"/>
      <c r="I4" s="1136"/>
      <c r="J4" s="1136"/>
      <c r="K4" s="1136"/>
      <c r="L4" s="1136"/>
      <c r="M4" s="1136"/>
      <c r="N4" s="1136"/>
      <c r="O4" s="1136"/>
      <c r="P4" s="1137"/>
      <c r="Q4" s="3185" t="s">
        <v>1678</v>
      </c>
      <c r="R4" s="3871"/>
      <c r="T4" s="3383"/>
      <c r="U4" s="3383"/>
      <c r="V4" s="3383"/>
    </row>
    <row r="5" spans="1:50" ht="13.15" customHeight="1">
      <c r="A5" s="3398"/>
      <c r="B5" s="3399"/>
      <c r="C5" s="3400"/>
      <c r="D5" s="3400"/>
      <c r="E5" s="3400"/>
      <c r="F5" s="3400"/>
      <c r="G5" s="3400"/>
      <c r="H5" s="3400"/>
      <c r="I5" s="3400"/>
      <c r="J5" s="3400"/>
      <c r="K5" s="3400"/>
      <c r="L5" s="3400"/>
      <c r="M5" s="3400"/>
      <c r="N5" s="3400"/>
      <c r="O5" s="3400"/>
      <c r="P5" s="3401"/>
      <c r="Q5" s="3402"/>
      <c r="R5" s="3870"/>
      <c r="T5" s="3383"/>
      <c r="U5" s="3383"/>
      <c r="V5" s="3383"/>
    </row>
    <row r="6" spans="1:50" s="3403" customFormat="1" ht="20.25" customHeight="1">
      <c r="A6" s="4212" t="s">
        <v>833</v>
      </c>
      <c r="B6" s="4212"/>
      <c r="C6" s="4212"/>
      <c r="D6" s="4212"/>
      <c r="E6" s="4212"/>
      <c r="F6" s="4212"/>
      <c r="G6" s="4212"/>
      <c r="H6" s="4212"/>
      <c r="I6" s="4212"/>
      <c r="J6" s="4212"/>
      <c r="K6" s="4212"/>
      <c r="L6" s="4212"/>
      <c r="M6" s="4212"/>
      <c r="N6" s="4212"/>
      <c r="O6" s="3728"/>
      <c r="P6" s="3938"/>
      <c r="Q6" s="3383"/>
      <c r="R6" s="3869"/>
      <c r="S6" s="3383"/>
    </row>
    <row r="7" spans="1:50" ht="13.7" customHeight="1">
      <c r="A7" s="2395"/>
      <c r="B7" s="3404"/>
      <c r="C7" s="3404"/>
      <c r="D7" s="3409"/>
      <c r="E7" s="3409"/>
      <c r="F7" s="3409"/>
      <c r="G7" s="3409"/>
      <c r="H7" s="3409"/>
      <c r="I7" s="3409"/>
      <c r="J7" s="3409"/>
      <c r="K7" s="3409"/>
      <c r="L7" s="3409"/>
      <c r="M7" s="3409"/>
      <c r="N7" s="3409"/>
      <c r="O7" s="3409"/>
      <c r="P7" s="3409"/>
    </row>
    <row r="8" spans="1:50" s="3407" customFormat="1" ht="67.5" customHeight="1">
      <c r="A8" s="3405"/>
      <c r="B8" s="3406" t="s">
        <v>506</v>
      </c>
      <c r="C8" s="2317" t="s">
        <v>1357</v>
      </c>
      <c r="D8" s="3406">
        <v>2008</v>
      </c>
      <c r="E8" s="3406">
        <v>2009</v>
      </c>
      <c r="F8" s="3406">
        <v>2010</v>
      </c>
      <c r="G8" s="3406">
        <v>2011</v>
      </c>
      <c r="H8" s="3406">
        <v>2012</v>
      </c>
      <c r="I8" s="3406">
        <v>2013</v>
      </c>
      <c r="J8" s="3406">
        <v>2014</v>
      </c>
      <c r="K8" s="3406">
        <v>2015</v>
      </c>
      <c r="L8" s="3406">
        <v>2016</v>
      </c>
      <c r="M8" s="3406">
        <v>2017</v>
      </c>
      <c r="N8" s="3406">
        <v>2018</v>
      </c>
      <c r="O8" s="3406">
        <v>2019</v>
      </c>
      <c r="P8" s="3406">
        <v>2020</v>
      </c>
      <c r="Q8" s="2317" t="s">
        <v>1636</v>
      </c>
      <c r="R8" s="3872"/>
      <c r="S8" s="3383"/>
      <c r="T8" s="3383"/>
      <c r="U8" s="3383"/>
      <c r="V8" s="3383"/>
    </row>
    <row r="9" spans="1:50" s="3412" customFormat="1" ht="20.100000000000001" customHeight="1">
      <c r="A9" s="3410"/>
      <c r="B9" s="2549">
        <v>9774.2179999999989</v>
      </c>
      <c r="C9" s="2549">
        <v>100</v>
      </c>
      <c r="D9" s="2549">
        <v>9158.8119999999999</v>
      </c>
      <c r="E9" s="2549">
        <v>8665.09</v>
      </c>
      <c r="F9" s="2549">
        <v>9309.7079999999987</v>
      </c>
      <c r="G9" s="2549">
        <v>8881.3719999999994</v>
      </c>
      <c r="H9" s="2549">
        <v>8918.5470000000005</v>
      </c>
      <c r="I9" s="2549">
        <v>9178.5280000000002</v>
      </c>
      <c r="J9" s="2549">
        <v>8698.8010000000013</v>
      </c>
      <c r="K9" s="2549">
        <v>8898.0929999999989</v>
      </c>
      <c r="L9" s="2549">
        <v>9071.19</v>
      </c>
      <c r="M9" s="2549">
        <v>9207.8029999999999</v>
      </c>
      <c r="N9" s="2549">
        <v>8924.0589999999993</v>
      </c>
      <c r="O9" s="2549">
        <v>8973.3559999999979</v>
      </c>
      <c r="P9" s="2549">
        <v>8340.6342430000004</v>
      </c>
      <c r="Q9" s="3411">
        <v>100</v>
      </c>
      <c r="R9" s="3873"/>
      <c r="S9" s="2958"/>
      <c r="T9" s="1303"/>
      <c r="U9" s="3383"/>
      <c r="V9" s="3383"/>
      <c r="W9" s="3407"/>
      <c r="X9" s="3407"/>
      <c r="Y9" s="3407"/>
      <c r="Z9" s="3407"/>
      <c r="AA9" s="3407"/>
      <c r="AB9" s="3407"/>
      <c r="AC9" s="3407"/>
      <c r="AD9" s="3407"/>
      <c r="AE9" s="3407"/>
      <c r="AF9" s="3407"/>
      <c r="AG9" s="3407"/>
      <c r="AH9" s="3407"/>
      <c r="AI9" s="3407"/>
      <c r="AJ9" s="3407"/>
      <c r="AK9" s="3407"/>
      <c r="AL9" s="3407"/>
      <c r="AM9" s="3407"/>
      <c r="AN9" s="3407"/>
      <c r="AO9" s="3407"/>
      <c r="AP9" s="3407"/>
      <c r="AQ9" s="3407"/>
      <c r="AR9" s="3407"/>
      <c r="AS9" s="3407"/>
      <c r="AT9" s="3407"/>
      <c r="AU9" s="3407"/>
      <c r="AV9" s="3407"/>
      <c r="AW9" s="3407"/>
      <c r="AX9" s="3407"/>
    </row>
    <row r="10" spans="1:50" s="3407" customFormat="1" ht="20.100000000000001" customHeight="1">
      <c r="A10" s="3413" t="s">
        <v>647</v>
      </c>
      <c r="B10" s="3414">
        <v>3581.4375999999997</v>
      </c>
      <c r="C10" s="3415">
        <v>36.641679160419791</v>
      </c>
      <c r="D10" s="3414">
        <v>2773.9093114192638</v>
      </c>
      <c r="E10" s="3414">
        <v>2624.3963329691346</v>
      </c>
      <c r="F10" s="3414">
        <v>2842.1458859317636</v>
      </c>
      <c r="G10" s="3414">
        <v>2395.9262626261971</v>
      </c>
      <c r="H10" s="3414">
        <v>2472.0872858839803</v>
      </c>
      <c r="I10" s="3414">
        <v>2736.1792775003578</v>
      </c>
      <c r="J10" s="3416">
        <v>2280.4301899966831</v>
      </c>
      <c r="K10" s="3414">
        <v>2433.2851434153959</v>
      </c>
      <c r="L10" s="3414">
        <v>2462.6233437813808</v>
      </c>
      <c r="M10" s="3414">
        <v>2442.5027510659265</v>
      </c>
      <c r="N10" s="3414">
        <v>2268.6186829681701</v>
      </c>
      <c r="O10" s="3414">
        <v>2385.671480316907</v>
      </c>
      <c r="P10" s="3414">
        <v>2308.9180483134683</v>
      </c>
      <c r="Q10" s="3253">
        <v>26.586167765069252</v>
      </c>
      <c r="R10" s="3876"/>
      <c r="S10" s="3383"/>
      <c r="T10" s="1303"/>
      <c r="U10" s="3383"/>
      <c r="V10" s="3383"/>
    </row>
    <row r="11" spans="1:50" s="3407" customFormat="1" ht="20.100000000000001" customHeight="1">
      <c r="A11" s="3413" t="s">
        <v>648</v>
      </c>
      <c r="B11" s="3255">
        <v>507.02839999999998</v>
      </c>
      <c r="C11" s="3415">
        <v>5.1874062968515746</v>
      </c>
      <c r="D11" s="3255">
        <v>426.50129530767958</v>
      </c>
      <c r="E11" s="3255">
        <v>428.33761895335908</v>
      </c>
      <c r="F11" s="3255">
        <v>471.49632647431008</v>
      </c>
      <c r="G11" s="3255">
        <v>476.78092309634098</v>
      </c>
      <c r="H11" s="3255">
        <v>473.11175284921114</v>
      </c>
      <c r="I11" s="3255">
        <v>426.5097266825523</v>
      </c>
      <c r="J11" s="3252">
        <v>410.9880214180904</v>
      </c>
      <c r="K11" s="3255">
        <v>414.3443060551416</v>
      </c>
      <c r="L11" s="3255">
        <v>420.39135445111896</v>
      </c>
      <c r="M11" s="3255">
        <v>440.48407968935572</v>
      </c>
      <c r="N11" s="3255">
        <v>456.68351211347607</v>
      </c>
      <c r="O11" s="3255">
        <v>471.99761440477045</v>
      </c>
      <c r="P11" s="3255">
        <v>473.96058661532129</v>
      </c>
      <c r="Q11" s="3253">
        <v>5.2599898455468672</v>
      </c>
      <c r="R11" s="3876"/>
      <c r="S11" s="3383"/>
      <c r="T11" s="1303"/>
      <c r="U11" s="3383"/>
      <c r="V11" s="3383"/>
    </row>
    <row r="12" spans="1:50" s="3407" customFormat="1" ht="20.100000000000001" customHeight="1">
      <c r="A12" s="3413" t="s">
        <v>649</v>
      </c>
      <c r="B12" s="3255">
        <v>1916.7431999999999</v>
      </c>
      <c r="C12" s="3415">
        <v>19.610194902548727</v>
      </c>
      <c r="D12" s="3255">
        <v>1923.3818332638014</v>
      </c>
      <c r="E12" s="3255">
        <v>1703.9998332942623</v>
      </c>
      <c r="F12" s="3255">
        <v>1947.2186560659948</v>
      </c>
      <c r="G12" s="3255">
        <v>1957.6774473989467</v>
      </c>
      <c r="H12" s="3255">
        <v>1911.0716734108632</v>
      </c>
      <c r="I12" s="3255">
        <v>1888.3535147921057</v>
      </c>
      <c r="J12" s="3252">
        <v>1892.1152931715405</v>
      </c>
      <c r="K12" s="3255">
        <v>1915.0536127005498</v>
      </c>
      <c r="L12" s="3255">
        <v>1978.5131894255048</v>
      </c>
      <c r="M12" s="3255">
        <v>2035.9532661920127</v>
      </c>
      <c r="N12" s="3255">
        <v>1984.186055840222</v>
      </c>
      <c r="O12" s="3255">
        <v>1923.270943300801</v>
      </c>
      <c r="P12" s="3255">
        <v>1835.6764076762122</v>
      </c>
      <c r="Q12" s="3253">
        <v>21.43312873467632</v>
      </c>
      <c r="R12" s="3876"/>
      <c r="S12" s="3383"/>
      <c r="T12" s="1303"/>
      <c r="U12" s="3383"/>
      <c r="V12" s="3383"/>
    </row>
    <row r="13" spans="1:50" s="4064" customFormat="1" ht="19.5" customHeight="1">
      <c r="A13" s="4057" t="s">
        <v>63</v>
      </c>
      <c r="B13" s="4058"/>
      <c r="C13" s="4059"/>
      <c r="D13" s="4060">
        <v>28.511057101337634</v>
      </c>
      <c r="E13" s="4060">
        <v>32.304737783914327</v>
      </c>
      <c r="F13" s="4060">
        <v>33.004998883946747</v>
      </c>
      <c r="G13" s="4060">
        <v>33.270351294827577</v>
      </c>
      <c r="H13" s="4060">
        <v>33.808737588528437</v>
      </c>
      <c r="I13" s="4060">
        <v>36.917596829911204</v>
      </c>
      <c r="J13" s="4059">
        <v>36.965350793818523</v>
      </c>
      <c r="K13" s="4060">
        <v>37.377444705295211</v>
      </c>
      <c r="L13" s="4060">
        <v>38.235942732132479</v>
      </c>
      <c r="M13" s="4060">
        <v>38.844990007825736</v>
      </c>
      <c r="N13" s="4060">
        <v>39.56269285362194</v>
      </c>
      <c r="O13" s="4060">
        <v>39.999354974195079</v>
      </c>
      <c r="P13" s="4060">
        <v>39.396124251438422</v>
      </c>
      <c r="Q13" s="4061">
        <v>0.44575691607682888</v>
      </c>
      <c r="R13" s="4062"/>
      <c r="S13" s="4045"/>
      <c r="T13" s="4063"/>
      <c r="U13" s="4045"/>
      <c r="V13" s="4045"/>
    </row>
    <row r="14" spans="1:50" s="3407" customFormat="1" ht="20.100000000000001" customHeight="1">
      <c r="A14" s="3413" t="s">
        <v>64</v>
      </c>
      <c r="B14" s="3255"/>
      <c r="C14" s="3415"/>
      <c r="D14" s="3417">
        <v>150.89446710936247</v>
      </c>
      <c r="E14" s="3417">
        <v>151.05246760668513</v>
      </c>
      <c r="F14" s="3417">
        <v>162.02411352043362</v>
      </c>
      <c r="G14" s="3417">
        <v>159.23310223437039</v>
      </c>
      <c r="H14" s="3417">
        <v>161.48840920248944</v>
      </c>
      <c r="I14" s="3417">
        <v>189.03093983475517</v>
      </c>
      <c r="J14" s="3418">
        <v>166.06503973487611</v>
      </c>
      <c r="K14" s="3417">
        <v>188.54190177791429</v>
      </c>
      <c r="L14" s="3417">
        <v>188.84595623665584</v>
      </c>
      <c r="M14" s="3417">
        <v>189.65507482885747</v>
      </c>
      <c r="N14" s="3417">
        <v>191.30900290107013</v>
      </c>
      <c r="O14" s="3417">
        <v>192.49218715929129</v>
      </c>
      <c r="P14" s="3417">
        <v>193.46436400450122</v>
      </c>
      <c r="Q14" s="3253">
        <v>2.1451526848961673</v>
      </c>
      <c r="R14" s="3876"/>
      <c r="S14" s="3383"/>
      <c r="T14" s="1303"/>
      <c r="U14" s="3383"/>
      <c r="V14" s="3383"/>
    </row>
    <row r="15" spans="1:50" s="3419" customFormat="1" ht="20.100000000000001" customHeight="1">
      <c r="A15" s="3413" t="s">
        <v>650</v>
      </c>
      <c r="B15" s="3255">
        <v>3584.3683999999998</v>
      </c>
      <c r="C15" s="3415">
        <v>36.671664167916049</v>
      </c>
      <c r="D15" s="3415">
        <v>3342.6911221254222</v>
      </c>
      <c r="E15" s="3415">
        <v>3217.1949045778269</v>
      </c>
      <c r="F15" s="3415">
        <v>3320.9920119076014</v>
      </c>
      <c r="G15" s="3415">
        <v>3337.9214072849804</v>
      </c>
      <c r="H15" s="3415">
        <v>3331.3894400459408</v>
      </c>
      <c r="I15" s="3415">
        <v>3405.1496290636132</v>
      </c>
      <c r="J15" s="3415">
        <v>3432.9224821732855</v>
      </c>
      <c r="K15" s="3415">
        <v>3427.9980687855632</v>
      </c>
      <c r="L15" s="3415">
        <v>3508.2268926531219</v>
      </c>
      <c r="M15" s="3415">
        <v>3588.9637941371066</v>
      </c>
      <c r="N15" s="3415">
        <v>3513.0905947905781</v>
      </c>
      <c r="O15" s="3415">
        <v>3493.4898815111915</v>
      </c>
      <c r="P15" s="3415">
        <v>3031.0375321532574</v>
      </c>
      <c r="Q15" s="3253">
        <v>38.931809698748076</v>
      </c>
      <c r="R15" s="3876"/>
      <c r="S15" s="3383"/>
      <c r="T15" s="1303"/>
      <c r="U15" s="3383"/>
      <c r="V15" s="3383"/>
      <c r="W15" s="3407"/>
      <c r="X15" s="3407"/>
      <c r="Y15" s="3407"/>
      <c r="Z15" s="3407"/>
      <c r="AA15" s="3407"/>
      <c r="AB15" s="3407"/>
      <c r="AC15" s="3407"/>
      <c r="AD15" s="3407"/>
      <c r="AE15" s="3407"/>
      <c r="AF15" s="3407"/>
      <c r="AG15" s="3407"/>
      <c r="AH15" s="3407"/>
      <c r="AI15" s="3407"/>
      <c r="AJ15" s="3407"/>
      <c r="AK15" s="3407"/>
      <c r="AL15" s="3407"/>
      <c r="AM15" s="3407"/>
      <c r="AN15" s="3407"/>
      <c r="AO15" s="3407"/>
      <c r="AP15" s="3407"/>
      <c r="AQ15" s="3407"/>
      <c r="AR15" s="3407"/>
      <c r="AS15" s="3407"/>
      <c r="AT15" s="3407"/>
      <c r="AU15" s="3407"/>
      <c r="AV15" s="3407"/>
      <c r="AW15" s="3407"/>
      <c r="AX15" s="3407"/>
    </row>
    <row r="16" spans="1:50" s="3419" customFormat="1" ht="20.100000000000001" customHeight="1">
      <c r="A16" s="3413" t="s">
        <v>62</v>
      </c>
      <c r="B16" s="3255"/>
      <c r="C16" s="3420"/>
      <c r="D16" s="3420">
        <v>213.00332925790079</v>
      </c>
      <c r="E16" s="3420">
        <v>206.12646864817515</v>
      </c>
      <c r="F16" s="3420">
        <v>216.17017674678857</v>
      </c>
      <c r="G16" s="3420">
        <v>211.2979779455751</v>
      </c>
      <c r="H16" s="3420">
        <v>215.10946522037324</v>
      </c>
      <c r="I16" s="3420">
        <v>212.85920556880774</v>
      </c>
      <c r="J16" s="3420">
        <v>207.11650310059838</v>
      </c>
      <c r="K16" s="3420">
        <v>209.44935419365407</v>
      </c>
      <c r="L16" s="3420">
        <v>209.24183557231686</v>
      </c>
      <c r="M16" s="3420">
        <v>212.62712771132897</v>
      </c>
      <c r="N16" s="3420">
        <v>214.48468001953432</v>
      </c>
      <c r="O16" s="3420">
        <v>215.87988865417066</v>
      </c>
      <c r="P16" s="3420">
        <v>215.04934866466729</v>
      </c>
      <c r="Q16" s="3253">
        <v>2.4057876301148724</v>
      </c>
      <c r="R16" s="3876"/>
      <c r="S16" s="3383"/>
      <c r="T16" s="1303"/>
      <c r="U16" s="3383"/>
      <c r="V16" s="3383"/>
      <c r="W16" s="3407"/>
      <c r="X16" s="3407"/>
      <c r="Y16" s="3407"/>
      <c r="Z16" s="3407"/>
      <c r="AA16" s="3407"/>
      <c r="AB16" s="3407"/>
      <c r="AC16" s="3407"/>
      <c r="AD16" s="3407"/>
      <c r="AE16" s="3407"/>
      <c r="AF16" s="3407"/>
      <c r="AG16" s="3407"/>
      <c r="AH16" s="3407"/>
      <c r="AI16" s="3407"/>
      <c r="AJ16" s="3407"/>
      <c r="AK16" s="3407"/>
      <c r="AL16" s="3407"/>
      <c r="AM16" s="3407"/>
      <c r="AN16" s="3407"/>
      <c r="AO16" s="3407"/>
      <c r="AP16" s="3407"/>
      <c r="AQ16" s="3407"/>
      <c r="AR16" s="3407"/>
      <c r="AS16" s="3407"/>
      <c r="AT16" s="3407"/>
      <c r="AU16" s="3407"/>
      <c r="AV16" s="3407"/>
      <c r="AW16" s="3407"/>
      <c r="AX16" s="3407"/>
    </row>
    <row r="17" spans="1:48" s="3407" customFormat="1" ht="20.100000000000001" customHeight="1">
      <c r="A17" s="3421" t="s">
        <v>651</v>
      </c>
      <c r="B17" s="3422">
        <v>184.64039999999997</v>
      </c>
      <c r="C17" s="3423">
        <v>1.8890554722638679</v>
      </c>
      <c r="D17" s="3422">
        <v>299.91958441523246</v>
      </c>
      <c r="E17" s="3422">
        <v>301.67763616664217</v>
      </c>
      <c r="F17" s="3422">
        <v>316.65583046916089</v>
      </c>
      <c r="G17" s="3422">
        <v>309.26452811876095</v>
      </c>
      <c r="H17" s="3422">
        <v>320.48023579861393</v>
      </c>
      <c r="I17" s="3422">
        <v>283.52810972789729</v>
      </c>
      <c r="J17" s="3422">
        <v>272.19811961110753</v>
      </c>
      <c r="K17" s="3422">
        <v>272.04316836648542</v>
      </c>
      <c r="L17" s="3422">
        <v>265.11148514776835</v>
      </c>
      <c r="M17" s="3422">
        <v>258.77191636758619</v>
      </c>
      <c r="N17" s="3422">
        <v>256.12377851332627</v>
      </c>
      <c r="O17" s="3422">
        <v>250.5546496786726</v>
      </c>
      <c r="P17" s="3422">
        <v>243.13183132113323</v>
      </c>
      <c r="Q17" s="3424">
        <v>2.7922067248716385</v>
      </c>
      <c r="R17" s="3876"/>
      <c r="S17" s="3383"/>
      <c r="T17" s="1303"/>
      <c r="U17" s="3383"/>
      <c r="V17" s="3383"/>
    </row>
    <row r="18" spans="1:48" ht="15" customHeight="1">
      <c r="A18" s="1780" t="s">
        <v>507</v>
      </c>
      <c r="B18" s="3425"/>
      <c r="C18" s="3426"/>
      <c r="D18" s="3427"/>
      <c r="E18" s="3427"/>
      <c r="F18" s="3427"/>
      <c r="G18" s="3427"/>
      <c r="H18" s="3427"/>
      <c r="I18" s="3427"/>
      <c r="J18" s="3427"/>
      <c r="K18" s="3427"/>
      <c r="L18" s="3427"/>
      <c r="M18" s="3427">
        <v>1366.4815589319587</v>
      </c>
      <c r="N18" s="3427">
        <v>1308.2958361060948</v>
      </c>
      <c r="O18" s="3427"/>
      <c r="P18" s="3427"/>
      <c r="Q18" s="108"/>
      <c r="R18" s="108"/>
      <c r="T18" s="1303"/>
      <c r="U18" s="3383"/>
      <c r="V18" s="3383"/>
    </row>
    <row r="19" spans="1:48" s="3407" customFormat="1" ht="77.25" customHeight="1">
      <c r="A19" s="3405"/>
      <c r="B19" s="3406">
        <v>1996</v>
      </c>
      <c r="C19" s="2317" t="s">
        <v>835</v>
      </c>
      <c r="D19" s="3406">
        <v>2008</v>
      </c>
      <c r="E19" s="3406">
        <v>2009</v>
      </c>
      <c r="F19" s="3406">
        <v>2010</v>
      </c>
      <c r="G19" s="3406">
        <v>2011</v>
      </c>
      <c r="H19" s="3406">
        <v>2012</v>
      </c>
      <c r="I19" s="3406">
        <v>2013</v>
      </c>
      <c r="J19" s="3406">
        <v>2014</v>
      </c>
      <c r="K19" s="3406">
        <v>2015</v>
      </c>
      <c r="L19" s="3406">
        <v>2016</v>
      </c>
      <c r="M19" s="3406">
        <v>2017</v>
      </c>
      <c r="N19" s="3406">
        <v>2018</v>
      </c>
      <c r="O19" s="3406">
        <v>2019</v>
      </c>
      <c r="P19" s="3406">
        <v>2020</v>
      </c>
      <c r="Q19" s="2317" t="s">
        <v>835</v>
      </c>
      <c r="R19" s="3872"/>
      <c r="S19" s="3383"/>
      <c r="T19" s="1303"/>
      <c r="U19" s="3383"/>
      <c r="V19" s="3383"/>
    </row>
    <row r="20" spans="1:48" s="3428" customFormat="1" ht="8.1" customHeight="1">
      <c r="B20" s="3429"/>
      <c r="C20" s="3429"/>
      <c r="D20" s="3429"/>
      <c r="E20" s="3429"/>
      <c r="F20" s="2446"/>
      <c r="G20" s="2446"/>
      <c r="H20" s="2446"/>
      <c r="I20" s="2446"/>
      <c r="J20" s="2446"/>
      <c r="K20" s="2446"/>
      <c r="L20" s="2446"/>
      <c r="M20" s="2446"/>
      <c r="N20" s="2446"/>
      <c r="O20" s="2446"/>
      <c r="P20" s="2446"/>
      <c r="S20" s="3383"/>
      <c r="T20" s="1303"/>
      <c r="U20" s="3383"/>
      <c r="V20" s="3383"/>
      <c r="AI20" s="3430"/>
    </row>
    <row r="21" spans="1:48" s="3407" customFormat="1" ht="20.100000000000001" customHeight="1">
      <c r="A21" s="3431" t="s">
        <v>961</v>
      </c>
      <c r="B21" s="3425"/>
      <c r="C21" s="3426"/>
      <c r="D21" s="3425"/>
      <c r="E21" s="3426"/>
      <c r="F21" s="3427"/>
      <c r="G21" s="3427"/>
      <c r="H21" s="3427"/>
      <c r="I21" s="3427"/>
      <c r="J21" s="3427"/>
      <c r="K21" s="3427"/>
      <c r="L21" s="3427"/>
      <c r="M21" s="3427"/>
      <c r="N21" s="3427"/>
      <c r="O21" s="3427"/>
      <c r="P21" s="3427"/>
      <c r="Q21" s="3427"/>
      <c r="R21" s="3427"/>
      <c r="S21" s="3427"/>
      <c r="T21" s="108"/>
      <c r="U21" s="3383"/>
      <c r="V21" s="3383"/>
      <c r="AI21" s="3432"/>
    </row>
    <row r="22" spans="1:48" s="3412" customFormat="1" ht="20.100000000000001" customHeight="1">
      <c r="A22" s="3410" t="s">
        <v>741</v>
      </c>
      <c r="B22" s="2549">
        <v>2417.91</v>
      </c>
      <c r="C22" s="2549">
        <v>100</v>
      </c>
      <c r="D22" s="2549">
        <v>2586.7690000000002</v>
      </c>
      <c r="E22" s="2549">
        <v>2290.9809999999993</v>
      </c>
      <c r="F22" s="2549">
        <v>2592.2380000000003</v>
      </c>
      <c r="G22" s="2549">
        <v>2633.9760000000001</v>
      </c>
      <c r="H22" s="2549">
        <v>2587.1039999999998</v>
      </c>
      <c r="I22" s="2549">
        <v>2550.672</v>
      </c>
      <c r="J22" s="2549">
        <v>2545.3909999999996</v>
      </c>
      <c r="K22" s="2549">
        <v>2547.8939999999998</v>
      </c>
      <c r="L22" s="2549">
        <v>2609.261</v>
      </c>
      <c r="M22" s="2549">
        <v>2665.9690000000001</v>
      </c>
      <c r="N22" s="2549">
        <v>2600.7849999999999</v>
      </c>
      <c r="O22" s="2549">
        <v>2511.75</v>
      </c>
      <c r="P22" s="2549">
        <v>2363.9837659999998</v>
      </c>
      <c r="Q22" s="3411">
        <v>100</v>
      </c>
      <c r="R22" s="3873"/>
      <c r="S22" s="3383"/>
      <c r="T22" s="1303"/>
      <c r="U22" s="2823"/>
      <c r="V22" s="3383"/>
      <c r="W22" s="3407"/>
      <c r="X22" s="3407"/>
      <c r="Y22" s="3407"/>
      <c r="Z22" s="3407"/>
      <c r="AA22" s="3407"/>
      <c r="AB22" s="3407"/>
      <c r="AC22" s="3407"/>
      <c r="AD22" s="3407"/>
      <c r="AE22" s="3407"/>
      <c r="AF22" s="3407"/>
      <c r="AG22" s="3407"/>
      <c r="AH22" s="3407"/>
      <c r="AI22" s="3407"/>
      <c r="AJ22" s="3407"/>
      <c r="AK22" s="3407"/>
      <c r="AL22" s="3407"/>
      <c r="AM22" s="3407"/>
      <c r="AN22" s="3407"/>
      <c r="AO22" s="3407"/>
      <c r="AP22" s="3407"/>
      <c r="AQ22" s="3407"/>
      <c r="AR22" s="3407"/>
      <c r="AS22" s="3407"/>
      <c r="AT22" s="3407"/>
      <c r="AU22" s="3407"/>
      <c r="AV22" s="3407"/>
    </row>
    <row r="23" spans="1:48" s="3438" customFormat="1" ht="20.100000000000001" customHeight="1">
      <c r="A23" s="3433" t="s">
        <v>647</v>
      </c>
      <c r="B23" s="3434">
        <v>284.2876</v>
      </c>
      <c r="C23" s="3435">
        <v>11.757575757575758</v>
      </c>
      <c r="D23" s="3434">
        <v>199.76606066768159</v>
      </c>
      <c r="E23" s="3434">
        <v>218.13623950541501</v>
      </c>
      <c r="F23" s="3434">
        <v>218.91571066084896</v>
      </c>
      <c r="G23" s="3434">
        <v>225.42126254614467</v>
      </c>
      <c r="H23" s="3434">
        <v>221.21998748554986</v>
      </c>
      <c r="I23" s="3434">
        <v>193.90714443321087</v>
      </c>
      <c r="J23" s="3434">
        <v>164.78330094637667</v>
      </c>
      <c r="K23" s="3434">
        <v>162.42345562400658</v>
      </c>
      <c r="L23" s="3434">
        <v>155.01444065348926</v>
      </c>
      <c r="M23" s="3434">
        <v>153.52734785933512</v>
      </c>
      <c r="N23" s="3434">
        <v>149.34687460809948</v>
      </c>
      <c r="O23" s="3434">
        <v>147.2793389696532</v>
      </c>
      <c r="P23" s="3434">
        <v>138.21862343821005</v>
      </c>
      <c r="Q23" s="3436">
        <v>5.8468516335069474</v>
      </c>
      <c r="R23" s="3875"/>
      <c r="S23" s="2823"/>
      <c r="T23" s="1303"/>
      <c r="U23" s="3383"/>
      <c r="V23" s="3383"/>
      <c r="W23" s="3437"/>
      <c r="X23" s="3437"/>
      <c r="Y23" s="3437"/>
      <c r="Z23" s="3437"/>
      <c r="AA23" s="3437"/>
      <c r="AB23" s="3437"/>
      <c r="AC23" s="3437"/>
      <c r="AD23" s="3437"/>
      <c r="AE23" s="3437"/>
      <c r="AF23" s="3437"/>
      <c r="AG23" s="3437"/>
      <c r="AH23" s="3437"/>
      <c r="AI23" s="3437"/>
      <c r="AJ23" s="3437"/>
      <c r="AK23" s="3437"/>
      <c r="AL23" s="3437"/>
      <c r="AM23" s="3437"/>
      <c r="AN23" s="3437"/>
      <c r="AO23" s="3437"/>
      <c r="AP23" s="3437"/>
      <c r="AQ23" s="3437"/>
      <c r="AR23" s="3437"/>
      <c r="AS23" s="3437"/>
      <c r="AT23" s="3437"/>
      <c r="AU23" s="3437"/>
      <c r="AV23" s="3437"/>
    </row>
    <row r="24" spans="1:48" s="3437" customFormat="1" ht="20.100000000000001" customHeight="1">
      <c r="A24" s="2621" t="s">
        <v>652</v>
      </c>
      <c r="B24" s="3420">
        <v>102.578</v>
      </c>
      <c r="C24" s="3415">
        <v>4.2424242424242431</v>
      </c>
      <c r="D24" s="3420">
        <v>25.875573632538565</v>
      </c>
      <c r="E24" s="3420">
        <v>30.331784358390276</v>
      </c>
      <c r="F24" s="3420">
        <v>28.915760598503741</v>
      </c>
      <c r="G24" s="3420">
        <v>25.055995059288538</v>
      </c>
      <c r="H24" s="3420">
        <v>23.509063136456216</v>
      </c>
      <c r="I24" s="3420">
        <v>19.497176470588236</v>
      </c>
      <c r="J24" s="3420">
        <v>14.162606473594549</v>
      </c>
      <c r="K24" s="3420">
        <v>10.796739635157547</v>
      </c>
      <c r="L24" s="3420">
        <v>8.8744561933534722</v>
      </c>
      <c r="M24" s="3420">
        <v>13.00114463452566</v>
      </c>
      <c r="N24" s="3420">
        <v>11.872189349112425</v>
      </c>
      <c r="O24" s="3420">
        <v>12.125348360655741</v>
      </c>
      <c r="P24" s="3420">
        <v>11.405137270788913</v>
      </c>
      <c r="Q24" s="3439">
        <v>0.48245412827377743</v>
      </c>
      <c r="R24" s="3874"/>
      <c r="S24" s="3383"/>
      <c r="T24" s="1303"/>
      <c r="U24" s="3383"/>
      <c r="V24" s="3383"/>
    </row>
    <row r="25" spans="1:48" s="3437" customFormat="1" ht="20.100000000000001" customHeight="1">
      <c r="A25" s="2621" t="s">
        <v>653</v>
      </c>
      <c r="B25" s="3420">
        <v>134.8168</v>
      </c>
      <c r="C25" s="3415">
        <v>5.5757575757575761</v>
      </c>
      <c r="D25" s="3420">
        <v>120.0866491852192</v>
      </c>
      <c r="E25" s="3420">
        <v>120.12008330196963</v>
      </c>
      <c r="F25" s="3420">
        <v>121.37589162023382</v>
      </c>
      <c r="G25" s="3420">
        <v>127.48737942646099</v>
      </c>
      <c r="H25" s="3420">
        <v>126.60148973731789</v>
      </c>
      <c r="I25" s="3420">
        <v>115.81009468293746</v>
      </c>
      <c r="J25" s="3420">
        <v>97.727019662607532</v>
      </c>
      <c r="K25" s="3420">
        <v>100.10983987441132</v>
      </c>
      <c r="L25" s="3420">
        <v>94.247086414351344</v>
      </c>
      <c r="M25" s="3420">
        <v>91.117414847161584</v>
      </c>
      <c r="N25" s="3420">
        <v>88.168080300590461</v>
      </c>
      <c r="O25" s="3420">
        <v>86.458712871287133</v>
      </c>
      <c r="P25" s="3420">
        <v>80.432566397069095</v>
      </c>
      <c r="Q25" s="3439">
        <v>3.4024161905800967</v>
      </c>
      <c r="R25" s="3874"/>
      <c r="S25" s="3383"/>
      <c r="T25" s="1303"/>
      <c r="U25" s="3383"/>
      <c r="V25" s="3383"/>
    </row>
    <row r="26" spans="1:48" s="3437" customFormat="1" ht="20.100000000000001" customHeight="1">
      <c r="A26" s="2621" t="s">
        <v>654</v>
      </c>
      <c r="B26" s="3420">
        <v>2.9308000000000001</v>
      </c>
      <c r="C26" s="3415">
        <v>0.12121212121212122</v>
      </c>
      <c r="D26" s="3420">
        <v>3.3001930976833056</v>
      </c>
      <c r="E26" s="3420">
        <v>3.0997974701139834</v>
      </c>
      <c r="F26" s="3420">
        <v>3.1004347063978965</v>
      </c>
      <c r="G26" s="3420">
        <v>3.2001800391389437</v>
      </c>
      <c r="H26" s="3420">
        <v>3.3068663713547437</v>
      </c>
      <c r="I26" s="3420">
        <v>2.6998963339113202</v>
      </c>
      <c r="J26" s="3420">
        <v>2.2999441476444873</v>
      </c>
      <c r="K26" s="3420">
        <v>2.2001684990735026</v>
      </c>
      <c r="L26" s="3420">
        <v>2.100381069151545</v>
      </c>
      <c r="M26" s="3420">
        <v>2.0995602094240842</v>
      </c>
      <c r="N26" s="3420">
        <v>2.0003489800933889</v>
      </c>
      <c r="O26" s="3420">
        <v>2.0002823349866463</v>
      </c>
      <c r="P26" s="3420">
        <v>1.9002659089415308</v>
      </c>
      <c r="Q26" s="3439">
        <v>8.038405069747552E-2</v>
      </c>
      <c r="R26" s="3874"/>
      <c r="S26" s="3383"/>
      <c r="T26" s="1303"/>
      <c r="U26" s="3383"/>
      <c r="V26" s="3383"/>
    </row>
    <row r="27" spans="1:48" s="3437" customFormat="1" ht="20.100000000000001" customHeight="1">
      <c r="A27" s="2621" t="s">
        <v>655</v>
      </c>
      <c r="B27" s="3420">
        <v>35.169599999999996</v>
      </c>
      <c r="C27" s="3415">
        <v>1.4545454545454544</v>
      </c>
      <c r="D27" s="3420">
        <v>23.600543361473523</v>
      </c>
      <c r="E27" s="3420">
        <v>29.983805134957212</v>
      </c>
      <c r="F27" s="3420">
        <v>28.011138545953362</v>
      </c>
      <c r="G27" s="3420">
        <v>29.881488797169808</v>
      </c>
      <c r="H27" s="3420">
        <v>37.151984070796459</v>
      </c>
      <c r="I27" s="3420">
        <v>28.198363924050632</v>
      </c>
      <c r="J27" s="3420">
        <v>21.800750861079219</v>
      </c>
      <c r="K27" s="3420">
        <v>20.803838523644753</v>
      </c>
      <c r="L27" s="3420">
        <v>18.501137506987138</v>
      </c>
      <c r="M27" s="3420">
        <v>17.79927600232423</v>
      </c>
      <c r="N27" s="3420">
        <v>18.399519331243468</v>
      </c>
      <c r="O27" s="3420">
        <v>17.492912150598972</v>
      </c>
      <c r="P27" s="3420">
        <v>16.391504702958581</v>
      </c>
      <c r="Q27" s="3439">
        <v>0.69338482517136646</v>
      </c>
      <c r="R27" s="3874"/>
      <c r="S27" s="3383"/>
      <c r="T27" s="1303"/>
      <c r="U27" s="3383"/>
      <c r="V27" s="3383"/>
    </row>
    <row r="28" spans="1:48" s="3437" customFormat="1" ht="20.100000000000001" customHeight="1">
      <c r="A28" s="2621" t="s">
        <v>656</v>
      </c>
      <c r="B28" s="3420">
        <v>5.8616000000000001</v>
      </c>
      <c r="C28" s="3415">
        <v>0.24242424242424243</v>
      </c>
      <c r="D28" s="3420">
        <v>7.6002774445893087</v>
      </c>
      <c r="E28" s="3420">
        <v>8.401112933753943</v>
      </c>
      <c r="F28" s="3420">
        <v>8.3991768844221113</v>
      </c>
      <c r="G28" s="3420">
        <v>8.8004323262097763</v>
      </c>
      <c r="H28" s="3420">
        <v>9.1121659388646314</v>
      </c>
      <c r="I28" s="3420">
        <v>7.3989304759531533</v>
      </c>
      <c r="J28" s="3420">
        <v>6.4017297297297295</v>
      </c>
      <c r="K28" s="3420">
        <v>6.5002852852852859</v>
      </c>
      <c r="L28" s="3420">
        <v>9.0998969655797115</v>
      </c>
      <c r="M28" s="3420">
        <v>9.3000430455912984</v>
      </c>
      <c r="N28" s="3420">
        <v>8.2993938751472331</v>
      </c>
      <c r="O28" s="3420">
        <v>8.7977307215472358</v>
      </c>
      <c r="P28" s="3420">
        <v>8.1995177242876522</v>
      </c>
      <c r="Q28" s="3439">
        <v>0.34685169340911848</v>
      </c>
      <c r="R28" s="3874"/>
      <c r="S28" s="3383"/>
      <c r="T28" s="1303"/>
      <c r="U28" s="3383"/>
      <c r="V28" s="3383"/>
    </row>
    <row r="29" spans="1:48" s="3437" customFormat="1" ht="20.100000000000001" customHeight="1">
      <c r="A29" s="2621" t="s">
        <v>68</v>
      </c>
      <c r="B29" s="3420"/>
      <c r="C29" s="3435">
        <v>0</v>
      </c>
      <c r="D29" s="3420">
        <v>17.505136639676113</v>
      </c>
      <c r="E29" s="3420">
        <v>23.5014373088685</v>
      </c>
      <c r="F29" s="3420">
        <v>26.413417322834643</v>
      </c>
      <c r="G29" s="3420">
        <v>28.69613468013468</v>
      </c>
      <c r="H29" s="3420">
        <v>19.502736156351791</v>
      </c>
      <c r="I29" s="3420">
        <v>18.901024945770065</v>
      </c>
      <c r="J29" s="3420">
        <v>20.991326889279438</v>
      </c>
      <c r="K29" s="3420">
        <v>20.712843065693434</v>
      </c>
      <c r="L29" s="3420">
        <v>20.690558519793463</v>
      </c>
      <c r="M29" s="3420">
        <v>18.909499133448875</v>
      </c>
      <c r="N29" s="3420">
        <v>19.107937223695849</v>
      </c>
      <c r="O29" s="3420">
        <v>18.806172138420585</v>
      </c>
      <c r="P29" s="3420">
        <v>18.389723404255317</v>
      </c>
      <c r="Q29" s="3439">
        <v>0.77791242345846623</v>
      </c>
      <c r="R29" s="3874"/>
      <c r="S29" s="3180"/>
      <c r="T29" s="1303"/>
      <c r="U29" s="3383"/>
      <c r="V29" s="3383"/>
    </row>
    <row r="30" spans="1:48" s="3437" customFormat="1" ht="20.100000000000001" customHeight="1">
      <c r="A30" s="2621" t="s">
        <v>657</v>
      </c>
      <c r="B30" s="3420">
        <v>2.9308000000000001</v>
      </c>
      <c r="C30" s="3435"/>
      <c r="D30" s="3420">
        <v>1.797687306501548</v>
      </c>
      <c r="E30" s="3420">
        <v>2.6982189973614776</v>
      </c>
      <c r="F30" s="3420">
        <v>2.6998909825033652</v>
      </c>
      <c r="G30" s="3420">
        <v>2.2996522177419352</v>
      </c>
      <c r="H30" s="3420">
        <v>2.0356820744081174</v>
      </c>
      <c r="I30" s="3420">
        <v>1.4016575999999996</v>
      </c>
      <c r="J30" s="3420">
        <v>1.3999231824417009</v>
      </c>
      <c r="K30" s="3420">
        <v>1.2997407407407409</v>
      </c>
      <c r="L30" s="3420">
        <v>1.5009239842726081</v>
      </c>
      <c r="M30" s="3420">
        <v>1.3004099868593955</v>
      </c>
      <c r="N30" s="3420">
        <v>1.4994055482166448</v>
      </c>
      <c r="O30" s="3420">
        <v>1.5981803921568629</v>
      </c>
      <c r="P30" s="3420">
        <v>1.4999080299089722</v>
      </c>
      <c r="Q30" s="3439">
        <v>6.3448321916647732E-2</v>
      </c>
      <c r="R30" s="3874"/>
      <c r="S30" s="3383"/>
      <c r="T30" s="1303"/>
      <c r="U30" s="3383"/>
      <c r="V30" s="3383"/>
    </row>
    <row r="31" spans="1:48" s="3438" customFormat="1" ht="20.100000000000001" customHeight="1">
      <c r="A31" s="3433" t="s">
        <v>648</v>
      </c>
      <c r="B31" s="3434">
        <v>17.584800000000001</v>
      </c>
      <c r="C31" s="3435">
        <v>0.7272727272727274</v>
      </c>
      <c r="D31" s="3434">
        <v>23.008041135041985</v>
      </c>
      <c r="E31" s="3434">
        <v>23.841012434995971</v>
      </c>
      <c r="F31" s="3434">
        <v>23.980049972704524</v>
      </c>
      <c r="G31" s="3434">
        <v>23.880317941677074</v>
      </c>
      <c r="H31" s="3434">
        <v>23.17021890629983</v>
      </c>
      <c r="I31" s="3434">
        <v>15.989945633441229</v>
      </c>
      <c r="J31" s="3434">
        <v>16.103884155195907</v>
      </c>
      <c r="K31" s="3434">
        <v>16.121422051461785</v>
      </c>
      <c r="L31" s="3434">
        <v>16.205262748651563</v>
      </c>
      <c r="M31" s="3434">
        <v>16.669425187393433</v>
      </c>
      <c r="N31" s="3434">
        <v>17.02288743349186</v>
      </c>
      <c r="O31" s="3434">
        <v>17.242376940534154</v>
      </c>
      <c r="P31" s="3434">
        <v>16.754387437799622</v>
      </c>
      <c r="Q31" s="3436">
        <v>0.70873530007987462</v>
      </c>
      <c r="R31" s="3875"/>
      <c r="S31" s="3383"/>
      <c r="T31" s="1303"/>
      <c r="U31" s="3383"/>
      <c r="V31" s="3383"/>
      <c r="W31" s="3437"/>
      <c r="X31" s="3437"/>
      <c r="Y31" s="3437"/>
      <c r="Z31" s="3437"/>
      <c r="AA31" s="3437"/>
      <c r="AB31" s="3437"/>
      <c r="AC31" s="3437"/>
      <c r="AD31" s="3437"/>
      <c r="AE31" s="3437"/>
      <c r="AF31" s="3437"/>
      <c r="AG31" s="3437"/>
      <c r="AH31" s="3437"/>
      <c r="AI31" s="3437"/>
      <c r="AJ31" s="3437"/>
      <c r="AK31" s="3437"/>
      <c r="AL31" s="3437"/>
      <c r="AM31" s="3437"/>
      <c r="AN31" s="3437"/>
      <c r="AO31" s="3437"/>
      <c r="AP31" s="3437"/>
      <c r="AQ31" s="3437"/>
      <c r="AR31" s="3437"/>
      <c r="AS31" s="3437"/>
      <c r="AT31" s="3437"/>
      <c r="AU31" s="3437"/>
      <c r="AV31" s="3437"/>
    </row>
    <row r="32" spans="1:48" s="3438" customFormat="1" ht="20.100000000000001" customHeight="1">
      <c r="A32" s="2621" t="s">
        <v>652</v>
      </c>
      <c r="B32" s="3434"/>
      <c r="C32" s="3435"/>
      <c r="D32" s="3420">
        <v>2.2831388499298733</v>
      </c>
      <c r="E32" s="3420">
        <v>2.6985573272589214</v>
      </c>
      <c r="F32" s="3420">
        <v>2.5579326683291765</v>
      </c>
      <c r="G32" s="3420">
        <v>2.1938428853754943</v>
      </c>
      <c r="H32" s="3420">
        <v>1.9764256619144602</v>
      </c>
      <c r="I32" s="3420">
        <v>1.4442352941176473</v>
      </c>
      <c r="J32" s="3420">
        <v>1.2423339011925041</v>
      </c>
      <c r="K32" s="3420">
        <v>0.88136650082918755</v>
      </c>
      <c r="L32" s="3420">
        <v>0.75757552870090616</v>
      </c>
      <c r="M32" s="3420">
        <v>1.1819222395023328</v>
      </c>
      <c r="N32" s="3420">
        <v>1.1542406311637079</v>
      </c>
      <c r="O32" s="3420">
        <v>1.2125348360655737</v>
      </c>
      <c r="P32" s="3420">
        <v>1.228245552238806</v>
      </c>
      <c r="Q32" s="3439">
        <v>5.1956598429483719E-2</v>
      </c>
      <c r="R32" s="3874"/>
      <c r="S32" s="3473"/>
      <c r="T32" s="1303"/>
      <c r="U32" s="3473"/>
      <c r="V32" s="3473"/>
      <c r="W32" s="3437"/>
      <c r="X32" s="3437"/>
      <c r="Y32" s="3437"/>
      <c r="Z32" s="3437"/>
      <c r="AA32" s="3437"/>
      <c r="AB32" s="3437"/>
      <c r="AC32" s="3437"/>
      <c r="AD32" s="3437"/>
      <c r="AE32" s="3437"/>
      <c r="AF32" s="3437"/>
      <c r="AG32" s="3437"/>
      <c r="AH32" s="3437"/>
      <c r="AI32" s="3437"/>
      <c r="AJ32" s="3437"/>
      <c r="AK32" s="3437"/>
      <c r="AL32" s="3437"/>
      <c r="AM32" s="3437"/>
      <c r="AN32" s="3437"/>
      <c r="AO32" s="3437"/>
      <c r="AP32" s="3437"/>
      <c r="AQ32" s="3437"/>
      <c r="AR32" s="3437"/>
      <c r="AS32" s="3437"/>
      <c r="AT32" s="3437"/>
      <c r="AU32" s="3437"/>
      <c r="AV32" s="3437"/>
    </row>
    <row r="33" spans="1:48" s="3438" customFormat="1" ht="20.100000000000001" customHeight="1">
      <c r="A33" s="2621" t="s">
        <v>653</v>
      </c>
      <c r="B33" s="3434"/>
      <c r="C33" s="3435"/>
      <c r="D33" s="3420">
        <v>12.524374454900162</v>
      </c>
      <c r="E33" s="3420">
        <v>11.844215280391417</v>
      </c>
      <c r="F33" s="3420">
        <v>12.019365890964712</v>
      </c>
      <c r="G33" s="3420">
        <v>12.188461872691722</v>
      </c>
      <c r="H33" s="3420">
        <v>11.916555886419227</v>
      </c>
      <c r="I33" s="3420">
        <v>8.5457830682065801</v>
      </c>
      <c r="J33" s="3420">
        <v>8.5621860127360065</v>
      </c>
      <c r="K33" s="3420">
        <v>8.9383785602152948</v>
      </c>
      <c r="L33" s="3420">
        <v>8.8480914460730702</v>
      </c>
      <c r="M33" s="3420">
        <v>8.7870043668122264</v>
      </c>
      <c r="N33" s="3420">
        <v>9.0676143853998923</v>
      </c>
      <c r="O33" s="3420">
        <v>9.0301322332233216</v>
      </c>
      <c r="P33" s="3420">
        <v>8.6280464549895335</v>
      </c>
      <c r="Q33" s="3439">
        <v>0.36497909076544538</v>
      </c>
      <c r="R33" s="3874"/>
      <c r="S33" s="3473"/>
      <c r="T33" s="1303"/>
      <c r="U33" s="3473"/>
      <c r="V33" s="3473"/>
      <c r="W33" s="3437"/>
      <c r="X33" s="3437"/>
      <c r="Y33" s="3437"/>
      <c r="Z33" s="3437"/>
      <c r="AA33" s="3437"/>
      <c r="AB33" s="3437"/>
      <c r="AC33" s="3437"/>
      <c r="AD33" s="3437"/>
      <c r="AE33" s="3437"/>
      <c r="AF33" s="3437"/>
      <c r="AG33" s="3437"/>
      <c r="AH33" s="3437"/>
      <c r="AI33" s="3437"/>
      <c r="AJ33" s="3437"/>
      <c r="AK33" s="3437"/>
      <c r="AL33" s="3437"/>
      <c r="AM33" s="3437"/>
      <c r="AN33" s="3437"/>
      <c r="AO33" s="3437"/>
      <c r="AP33" s="3437"/>
      <c r="AQ33" s="3437"/>
      <c r="AR33" s="3437"/>
      <c r="AS33" s="3437"/>
      <c r="AT33" s="3437"/>
      <c r="AU33" s="3437"/>
      <c r="AV33" s="3437"/>
    </row>
    <row r="34" spans="1:48" s="3438" customFormat="1" ht="20.100000000000001" customHeight="1">
      <c r="A34" s="2621" t="s">
        <v>654</v>
      </c>
      <c r="B34" s="3434"/>
      <c r="C34" s="3435"/>
      <c r="D34" s="3420">
        <v>2.9001696919035109</v>
      </c>
      <c r="E34" s="3420">
        <v>2.8998105365582427</v>
      </c>
      <c r="F34" s="3420">
        <v>2.9004066608238381</v>
      </c>
      <c r="G34" s="3420">
        <v>2.9001631604696674</v>
      </c>
      <c r="H34" s="3420">
        <v>2.9060340839178052</v>
      </c>
      <c r="I34" s="3420">
        <v>1.8999270497894472</v>
      </c>
      <c r="J34" s="3420">
        <v>1.8999538610976201</v>
      </c>
      <c r="K34" s="3420">
        <v>1.9001455219271155</v>
      </c>
      <c r="L34" s="3420">
        <v>1.9003447768513979</v>
      </c>
      <c r="M34" s="3420">
        <v>1.9995811518324607</v>
      </c>
      <c r="N34" s="3420">
        <v>2.0003489800933889</v>
      </c>
      <c r="O34" s="3420">
        <v>2.0002823349866463</v>
      </c>
      <c r="P34" s="3420">
        <v>1.9002659089415308</v>
      </c>
      <c r="Q34" s="3439">
        <v>8.038405069747552E-2</v>
      </c>
      <c r="R34" s="3874"/>
      <c r="S34" s="3473"/>
      <c r="T34" s="1303"/>
      <c r="U34" s="3473"/>
      <c r="V34" s="3473"/>
      <c r="W34" s="3437"/>
      <c r="X34" s="3437"/>
      <c r="Y34" s="3437"/>
      <c r="Z34" s="3437"/>
      <c r="AA34" s="3437"/>
      <c r="AB34" s="3437"/>
      <c r="AC34" s="3437"/>
      <c r="AD34" s="3437"/>
      <c r="AE34" s="3437"/>
      <c r="AF34" s="3437"/>
      <c r="AG34" s="3437"/>
      <c r="AH34" s="3437"/>
      <c r="AI34" s="3437"/>
      <c r="AJ34" s="3437"/>
      <c r="AK34" s="3437"/>
      <c r="AL34" s="3437"/>
      <c r="AM34" s="3437"/>
      <c r="AN34" s="3437"/>
      <c r="AO34" s="3437"/>
      <c r="AP34" s="3437"/>
      <c r="AQ34" s="3437"/>
      <c r="AR34" s="3437"/>
      <c r="AS34" s="3437"/>
      <c r="AT34" s="3437"/>
      <c r="AU34" s="3437"/>
      <c r="AV34" s="3437"/>
    </row>
    <row r="35" spans="1:48" s="3438" customFormat="1" ht="20.100000000000001" customHeight="1">
      <c r="A35" s="2621" t="s">
        <v>655</v>
      </c>
      <c r="B35" s="3434"/>
      <c r="C35" s="3435"/>
      <c r="D35" s="3420">
        <v>2.5000575594781274</v>
      </c>
      <c r="E35" s="3420">
        <v>2.9983805134957207</v>
      </c>
      <c r="F35" s="3420">
        <v>2.8011138545953358</v>
      </c>
      <c r="G35" s="3420">
        <v>2.8982045990566032</v>
      </c>
      <c r="H35" s="3420">
        <v>3.5025439528023599</v>
      </c>
      <c r="I35" s="3420">
        <v>2.0998781645569617</v>
      </c>
      <c r="J35" s="3420">
        <v>1.9000654420206657</v>
      </c>
      <c r="K35" s="3420">
        <v>1.9003506343713954</v>
      </c>
      <c r="L35" s="3420">
        <v>1.8001106763555059</v>
      </c>
      <c r="M35" s="3420">
        <v>1.7999267867518882</v>
      </c>
      <c r="N35" s="3420">
        <v>1.899950365726228</v>
      </c>
      <c r="O35" s="3420">
        <v>1.8992304620650313</v>
      </c>
      <c r="P35" s="3420">
        <v>1.7990675893491124</v>
      </c>
      <c r="Q35" s="3439">
        <v>7.61032125188085E-2</v>
      </c>
      <c r="R35" s="3874"/>
      <c r="S35" s="3473"/>
      <c r="T35" s="1303"/>
      <c r="U35" s="3473"/>
      <c r="V35" s="3473"/>
      <c r="W35" s="3437"/>
      <c r="X35" s="3437"/>
      <c r="Y35" s="3437"/>
      <c r="Z35" s="3437"/>
      <c r="AA35" s="3437"/>
      <c r="AB35" s="3437"/>
      <c r="AC35" s="3437"/>
      <c r="AD35" s="3437"/>
      <c r="AE35" s="3437"/>
      <c r="AF35" s="3437"/>
      <c r="AG35" s="3437"/>
      <c r="AH35" s="3437"/>
      <c r="AI35" s="3437"/>
      <c r="AJ35" s="3437"/>
      <c r="AK35" s="3437"/>
      <c r="AL35" s="3437"/>
      <c r="AM35" s="3437"/>
      <c r="AN35" s="3437"/>
      <c r="AO35" s="3437"/>
      <c r="AP35" s="3437"/>
      <c r="AQ35" s="3437"/>
      <c r="AR35" s="3437"/>
      <c r="AS35" s="3437"/>
      <c r="AT35" s="3437"/>
      <c r="AU35" s="3437"/>
      <c r="AV35" s="3437"/>
    </row>
    <row r="36" spans="1:48" s="3438" customFormat="1" ht="20.100000000000001" customHeight="1">
      <c r="A36" s="2621" t="s">
        <v>656</v>
      </c>
      <c r="B36" s="3434"/>
      <c r="C36" s="3435"/>
      <c r="D36" s="3420">
        <v>0.8000292046936115</v>
      </c>
      <c r="E36" s="3420">
        <v>0.80010599369085189</v>
      </c>
      <c r="F36" s="3420">
        <v>0.79992160804020107</v>
      </c>
      <c r="G36" s="3420">
        <v>0.80003930238270693</v>
      </c>
      <c r="H36" s="3420">
        <v>0.86782532751091712</v>
      </c>
      <c r="I36" s="3420">
        <v>0.49992773486169956</v>
      </c>
      <c r="J36" s="3420">
        <v>0.50013513513513519</v>
      </c>
      <c r="K36" s="3420">
        <v>0.50002194502194497</v>
      </c>
      <c r="L36" s="3420">
        <v>0.79999094202898569</v>
      </c>
      <c r="M36" s="3420">
        <v>0.90000416570238384</v>
      </c>
      <c r="N36" s="3420">
        <v>0.79994157832744406</v>
      </c>
      <c r="O36" s="3420">
        <v>0.89976791470369466</v>
      </c>
      <c r="P36" s="3420">
        <v>0.8999470672998644</v>
      </c>
      <c r="Q36" s="3439">
        <v>3.8069088301000815E-2</v>
      </c>
      <c r="R36" s="3874"/>
      <c r="S36" s="3473"/>
      <c r="T36" s="1303"/>
      <c r="U36" s="3473"/>
      <c r="V36" s="3473"/>
      <c r="W36" s="3437"/>
      <c r="X36" s="3437"/>
      <c r="Y36" s="3437"/>
      <c r="Z36" s="3437"/>
      <c r="AA36" s="3437"/>
      <c r="AB36" s="3437"/>
      <c r="AC36" s="3437"/>
      <c r="AD36" s="3437"/>
      <c r="AE36" s="3437"/>
      <c r="AF36" s="3437"/>
      <c r="AG36" s="3437"/>
      <c r="AH36" s="3437"/>
      <c r="AI36" s="3437"/>
      <c r="AJ36" s="3437"/>
      <c r="AK36" s="3437"/>
      <c r="AL36" s="3437"/>
      <c r="AM36" s="3437"/>
      <c r="AN36" s="3437"/>
      <c r="AO36" s="3437"/>
      <c r="AP36" s="3437"/>
      <c r="AQ36" s="3437"/>
      <c r="AR36" s="3437"/>
      <c r="AS36" s="3437"/>
      <c r="AT36" s="3437"/>
      <c r="AU36" s="3437"/>
      <c r="AV36" s="3437"/>
    </row>
    <row r="37" spans="1:48" s="3438" customFormat="1" ht="20.100000000000001" customHeight="1">
      <c r="A37" s="2621" t="s">
        <v>68</v>
      </c>
      <c r="B37" s="3434"/>
      <c r="C37" s="3435"/>
      <c r="D37" s="3420">
        <v>1.8005283400809717</v>
      </c>
      <c r="E37" s="3420">
        <v>2.3001406727828742</v>
      </c>
      <c r="F37" s="3420">
        <v>2.6013214030064424</v>
      </c>
      <c r="G37" s="3420">
        <v>2.6996363636363641</v>
      </c>
      <c r="H37" s="3420">
        <v>1.8157719869706841</v>
      </c>
      <c r="I37" s="3420">
        <v>1.4000759219088936</v>
      </c>
      <c r="J37" s="3420">
        <v>1.8992152899824251</v>
      </c>
      <c r="K37" s="3420">
        <v>1.9011788321167884</v>
      </c>
      <c r="L37" s="3420">
        <v>1.9990877796901891</v>
      </c>
      <c r="M37" s="3420">
        <v>1.9009549393414211</v>
      </c>
      <c r="N37" s="3420">
        <v>2.0008311229000886</v>
      </c>
      <c r="O37" s="3420">
        <v>2.000656610470275</v>
      </c>
      <c r="P37" s="3420">
        <v>2.0988271276595745</v>
      </c>
      <c r="Q37" s="3439">
        <v>8.878348311210757E-2</v>
      </c>
      <c r="R37" s="3874"/>
      <c r="S37" s="3473"/>
      <c r="T37" s="1303"/>
      <c r="U37" s="3473"/>
      <c r="V37" s="3473"/>
      <c r="W37" s="3437"/>
      <c r="X37" s="3437"/>
      <c r="Y37" s="3437"/>
      <c r="Z37" s="3437"/>
      <c r="AA37" s="3437"/>
      <c r="AB37" s="3437"/>
      <c r="AC37" s="3437"/>
      <c r="AD37" s="3437"/>
      <c r="AE37" s="3437"/>
      <c r="AF37" s="3437"/>
      <c r="AG37" s="3437"/>
      <c r="AH37" s="3437"/>
      <c r="AI37" s="3437"/>
      <c r="AJ37" s="3437"/>
      <c r="AK37" s="3437"/>
      <c r="AL37" s="3437"/>
      <c r="AM37" s="3437"/>
      <c r="AN37" s="3437"/>
      <c r="AO37" s="3437"/>
      <c r="AP37" s="3437"/>
      <c r="AQ37" s="3437"/>
      <c r="AR37" s="3437"/>
      <c r="AS37" s="3437"/>
      <c r="AT37" s="3437"/>
      <c r="AU37" s="3437"/>
      <c r="AV37" s="3437"/>
    </row>
    <row r="38" spans="1:48" s="3438" customFormat="1" ht="20.100000000000001" customHeight="1">
      <c r="A38" s="2621" t="s">
        <v>657</v>
      </c>
      <c r="B38" s="3434"/>
      <c r="C38" s="3435"/>
      <c r="D38" s="3420">
        <v>0.19974303405572758</v>
      </c>
      <c r="E38" s="3420">
        <v>0.29980211081794195</v>
      </c>
      <c r="F38" s="3420">
        <v>0.29998788694481832</v>
      </c>
      <c r="G38" s="3420">
        <v>0.19996975806451614</v>
      </c>
      <c r="H38" s="3420">
        <v>0.18506200676437429</v>
      </c>
      <c r="I38" s="3420">
        <v>0.1001184</v>
      </c>
      <c r="J38" s="3420">
        <v>9.9994513031550047E-2</v>
      </c>
      <c r="K38" s="3420">
        <v>9.9980056980056992E-2</v>
      </c>
      <c r="L38" s="3420">
        <v>0.10006159895150722</v>
      </c>
      <c r="M38" s="3420">
        <v>0.10003153745072273</v>
      </c>
      <c r="N38" s="3420">
        <v>9.9960369881109665E-2</v>
      </c>
      <c r="O38" s="3420">
        <v>0.19977254901960786</v>
      </c>
      <c r="P38" s="3420">
        <v>0.19998773732119632</v>
      </c>
      <c r="Q38" s="3439">
        <v>8.4597762555530306E-3</v>
      </c>
      <c r="R38" s="3874"/>
      <c r="S38" s="3473"/>
      <c r="T38" s="1303"/>
      <c r="U38" s="3473"/>
      <c r="V38" s="3473"/>
      <c r="W38" s="3437"/>
      <c r="X38" s="3437"/>
      <c r="Y38" s="3437"/>
      <c r="Z38" s="3437"/>
      <c r="AA38" s="3437"/>
      <c r="AB38" s="3437"/>
      <c r="AC38" s="3437"/>
      <c r="AD38" s="3437"/>
      <c r="AE38" s="3437"/>
      <c r="AF38" s="3437"/>
      <c r="AG38" s="3437"/>
      <c r="AH38" s="3437"/>
      <c r="AI38" s="3437"/>
      <c r="AJ38" s="3437"/>
      <c r="AK38" s="3437"/>
      <c r="AL38" s="3437"/>
      <c r="AM38" s="3437"/>
      <c r="AN38" s="3437"/>
      <c r="AO38" s="3437"/>
      <c r="AP38" s="3437"/>
      <c r="AQ38" s="3437"/>
      <c r="AR38" s="3437"/>
      <c r="AS38" s="3437"/>
      <c r="AT38" s="3437"/>
      <c r="AU38" s="3437"/>
      <c r="AV38" s="3437"/>
    </row>
    <row r="39" spans="1:48" s="3438" customFormat="1" ht="20.100000000000001" customHeight="1">
      <c r="A39" s="3433" t="s">
        <v>649</v>
      </c>
      <c r="B39" s="3434">
        <v>1597.2860000000001</v>
      </c>
      <c r="C39" s="3435">
        <v>66.060606060606062</v>
      </c>
      <c r="D39" s="3440">
        <v>1665.7143102413975</v>
      </c>
      <c r="E39" s="3440">
        <v>1470.34022599426</v>
      </c>
      <c r="F39" s="3440">
        <v>1691.6703570875256</v>
      </c>
      <c r="G39" s="3440">
        <v>1708.8109672880692</v>
      </c>
      <c r="H39" s="3440">
        <v>1664.7075075666501</v>
      </c>
      <c r="I39" s="3440">
        <v>1645.6579347268726</v>
      </c>
      <c r="J39" s="3440">
        <v>1661.4582356568169</v>
      </c>
      <c r="K39" s="3440">
        <v>1678.193972282362</v>
      </c>
      <c r="L39" s="3440">
        <v>1740.647206622707</v>
      </c>
      <c r="M39" s="3440">
        <v>1793.6167613423133</v>
      </c>
      <c r="N39" s="3440">
        <v>1738.7387013416385</v>
      </c>
      <c r="O39" s="3440">
        <v>1674.5072150972806</v>
      </c>
      <c r="P39" s="3440">
        <v>1582.6773775716636</v>
      </c>
      <c r="Q39" s="3436">
        <v>66.94958740134021</v>
      </c>
      <c r="R39" s="3875"/>
      <c r="S39" s="3383"/>
      <c r="T39" s="1303"/>
      <c r="U39" s="3383"/>
      <c r="V39" s="3383"/>
      <c r="W39" s="3437"/>
      <c r="X39" s="3437"/>
      <c r="Y39" s="3437"/>
      <c r="Z39" s="3437"/>
      <c r="AA39" s="3437"/>
      <c r="AB39" s="3437"/>
      <c r="AC39" s="3437"/>
      <c r="AD39" s="3437"/>
      <c r="AE39" s="3437"/>
      <c r="AF39" s="3437"/>
      <c r="AG39" s="3437"/>
      <c r="AH39" s="3437"/>
      <c r="AI39" s="3437"/>
      <c r="AJ39" s="3437"/>
      <c r="AK39" s="3437"/>
      <c r="AL39" s="3437"/>
      <c r="AM39" s="3437"/>
      <c r="AN39" s="3437"/>
      <c r="AO39" s="3437"/>
      <c r="AP39" s="3437"/>
      <c r="AQ39" s="3437"/>
      <c r="AR39" s="3437"/>
      <c r="AS39" s="3437"/>
      <c r="AT39" s="3437"/>
      <c r="AU39" s="3437"/>
      <c r="AV39" s="3437"/>
    </row>
    <row r="40" spans="1:48" s="3437" customFormat="1" ht="20.100000000000001" customHeight="1">
      <c r="A40" s="2621" t="s">
        <v>652</v>
      </c>
      <c r="B40" s="3420">
        <v>178.77879999999999</v>
      </c>
      <c r="C40" s="3415">
        <v>7.3939393939393945</v>
      </c>
      <c r="D40" s="3420">
        <v>126.55112482468442</v>
      </c>
      <c r="E40" s="3420">
        <v>108.69788914198936</v>
      </c>
      <c r="F40" s="3420">
        <v>101.98366334164591</v>
      </c>
      <c r="G40" s="3420">
        <v>89.601162055335976</v>
      </c>
      <c r="H40" s="3420">
        <v>70.94327902240326</v>
      </c>
      <c r="I40" s="3420">
        <v>73.65600000000002</v>
      </c>
      <c r="J40" s="3420">
        <v>56.774659284497446</v>
      </c>
      <c r="K40" s="3420">
        <v>53.98369817578773</v>
      </c>
      <c r="L40" s="3420">
        <v>60.497817220543787</v>
      </c>
      <c r="M40" s="3420">
        <v>91.852242612752718</v>
      </c>
      <c r="N40" s="3420">
        <v>69.419329388560158</v>
      </c>
      <c r="O40" s="3420">
        <v>69.807362704918035</v>
      </c>
      <c r="P40" s="3420">
        <v>68.255359974413665</v>
      </c>
      <c r="Q40" s="3439">
        <v>2.8873023984384529</v>
      </c>
      <c r="R40" s="3874"/>
      <c r="S40" s="3383"/>
      <c r="T40" s="1303"/>
      <c r="U40" s="3383"/>
      <c r="V40" s="3383"/>
    </row>
    <row r="41" spans="1:48" s="3437" customFormat="1" ht="20.100000000000001" customHeight="1">
      <c r="A41" s="2621" t="s">
        <v>653</v>
      </c>
      <c r="B41" s="3420">
        <v>770.80039999999997</v>
      </c>
      <c r="C41" s="3415">
        <v>31.878787878787879</v>
      </c>
      <c r="D41" s="3420">
        <v>774.19578563231573</v>
      </c>
      <c r="E41" s="3420">
        <v>644.81882022330944</v>
      </c>
      <c r="F41" s="3420">
        <v>758.20524505626588</v>
      </c>
      <c r="G41" s="3420">
        <v>755.19316587008473</v>
      </c>
      <c r="H41" s="3420">
        <v>747.88304743167066</v>
      </c>
      <c r="I41" s="3420">
        <v>753.79700305077347</v>
      </c>
      <c r="J41" s="3420">
        <v>750.8151389788851</v>
      </c>
      <c r="K41" s="3420">
        <v>752.41284413545634</v>
      </c>
      <c r="L41" s="3420">
        <v>781.41571647341937</v>
      </c>
      <c r="M41" s="3420">
        <v>816.42731877729261</v>
      </c>
      <c r="N41" s="3420">
        <v>776.9209176596886</v>
      </c>
      <c r="O41" s="3420">
        <v>754.40030242024193</v>
      </c>
      <c r="P41" s="3420">
        <v>713.06010591346819</v>
      </c>
      <c r="Q41" s="3439">
        <v>30.163494190148693</v>
      </c>
      <c r="R41" s="3874"/>
      <c r="S41" s="3383"/>
      <c r="T41" s="1303"/>
      <c r="U41" s="3383"/>
      <c r="V41" s="3383"/>
    </row>
    <row r="42" spans="1:48" s="3437" customFormat="1" ht="20.100000000000001" customHeight="1">
      <c r="A42" s="2621" t="s">
        <v>654</v>
      </c>
      <c r="B42" s="3420">
        <v>169.9864</v>
      </c>
      <c r="C42" s="3415">
        <v>7.0303030303030312</v>
      </c>
      <c r="D42" s="3420">
        <v>143.60840267494626</v>
      </c>
      <c r="E42" s="3420">
        <v>145.09052029469001</v>
      </c>
      <c r="F42" s="3420">
        <v>145.62041717791411</v>
      </c>
      <c r="G42" s="3420">
        <v>145.70819740704502</v>
      </c>
      <c r="H42" s="3420">
        <v>145.90295262704564</v>
      </c>
      <c r="I42" s="3420">
        <v>132.59490884320036</v>
      </c>
      <c r="J42" s="3420">
        <v>140.89657843613406</v>
      </c>
      <c r="K42" s="3420">
        <v>139.31066905497224</v>
      </c>
      <c r="L42" s="3420">
        <v>140.22544090240314</v>
      </c>
      <c r="M42" s="3420">
        <v>141.57034554973819</v>
      </c>
      <c r="N42" s="3420">
        <v>139.82439370852788</v>
      </c>
      <c r="O42" s="3420">
        <v>134.4189729111026</v>
      </c>
      <c r="P42" s="3420">
        <v>123.81732606682185</v>
      </c>
      <c r="Q42" s="3439">
        <v>5.2376555138670886</v>
      </c>
      <c r="R42" s="3874"/>
      <c r="S42" s="3383"/>
      <c r="T42" s="1303"/>
      <c r="U42" s="3383"/>
      <c r="V42" s="3383"/>
    </row>
    <row r="43" spans="1:48" s="3437" customFormat="1" ht="20.100000000000001" customHeight="1">
      <c r="A43" s="2621" t="s">
        <v>655</v>
      </c>
      <c r="B43" s="3420">
        <v>32.238800000000005</v>
      </c>
      <c r="C43" s="3415">
        <v>1.3333333333333335</v>
      </c>
      <c r="D43" s="3420">
        <v>104.20239907904833</v>
      </c>
      <c r="E43" s="3420">
        <v>118.83581435154709</v>
      </c>
      <c r="F43" s="3420">
        <v>115.04574759945129</v>
      </c>
      <c r="G43" s="3420">
        <v>136.7153066037736</v>
      </c>
      <c r="H43" s="3420">
        <v>171.37447197640117</v>
      </c>
      <c r="I43" s="3420">
        <v>159.29075791139238</v>
      </c>
      <c r="J43" s="3420">
        <v>150.50518369690013</v>
      </c>
      <c r="K43" s="3420">
        <v>150.72781084198385</v>
      </c>
      <c r="L43" s="3420">
        <v>158.60975181665734</v>
      </c>
      <c r="M43" s="3420">
        <v>152.4937972109239</v>
      </c>
      <c r="N43" s="3420">
        <v>171.09553030303033</v>
      </c>
      <c r="O43" s="3420">
        <v>155.83685738733601</v>
      </c>
      <c r="P43" s="3420">
        <v>150.72188470769234</v>
      </c>
      <c r="Q43" s="3439">
        <v>6.3757580265757356</v>
      </c>
      <c r="R43" s="3874"/>
      <c r="S43" s="3383"/>
      <c r="T43" s="1303"/>
      <c r="U43" s="3383"/>
      <c r="V43" s="3383"/>
    </row>
    <row r="44" spans="1:48" s="3437" customFormat="1" ht="20.100000000000001" customHeight="1">
      <c r="A44" s="2621" t="s">
        <v>656</v>
      </c>
      <c r="B44" s="3420">
        <v>430.82759999999996</v>
      </c>
      <c r="C44" s="3415">
        <v>17.818181818181817</v>
      </c>
      <c r="D44" s="3420">
        <v>375.11369335071714</v>
      </c>
      <c r="E44" s="3420">
        <v>307.84078107255516</v>
      </c>
      <c r="F44" s="3420">
        <v>388.76190150753769</v>
      </c>
      <c r="G44" s="3420">
        <v>397.51952837140749</v>
      </c>
      <c r="H44" s="3420">
        <v>387.48400873362448</v>
      </c>
      <c r="I44" s="3420">
        <v>393.34314178918515</v>
      </c>
      <c r="J44" s="3420">
        <v>400.20813513513514</v>
      </c>
      <c r="K44" s="3420">
        <v>425.91869276969283</v>
      </c>
      <c r="L44" s="3420">
        <v>431.69511209239135</v>
      </c>
      <c r="M44" s="3420">
        <v>421.9019527887063</v>
      </c>
      <c r="N44" s="3420">
        <v>415.36966454652531</v>
      </c>
      <c r="O44" s="3420">
        <v>393.49850136374914</v>
      </c>
      <c r="P44" s="3420">
        <v>359.3788622084125</v>
      </c>
      <c r="Q44" s="3439">
        <v>15.202255928199657</v>
      </c>
      <c r="R44" s="3874"/>
      <c r="S44" s="3383"/>
      <c r="T44" s="1303"/>
      <c r="U44" s="3383"/>
      <c r="V44" s="3383"/>
    </row>
    <row r="45" spans="1:48" s="3437" customFormat="1" ht="20.100000000000001" customHeight="1">
      <c r="A45" s="2621" t="s">
        <v>68</v>
      </c>
      <c r="B45" s="3420"/>
      <c r="C45" s="3415"/>
      <c r="D45" s="3420">
        <v>79.523335020242911</v>
      </c>
      <c r="E45" s="3420">
        <v>72.304422018348632</v>
      </c>
      <c r="F45" s="3420">
        <v>110.7562612741589</v>
      </c>
      <c r="G45" s="3420">
        <v>87.388228956228957</v>
      </c>
      <c r="H45" s="3420">
        <v>61.265491856677528</v>
      </c>
      <c r="I45" s="3420">
        <v>71.903899132321044</v>
      </c>
      <c r="J45" s="3420">
        <v>90.862457820738143</v>
      </c>
      <c r="K45" s="3420">
        <v>87.053978102189788</v>
      </c>
      <c r="L45" s="3420">
        <v>93.457353700516364</v>
      </c>
      <c r="M45" s="3420">
        <v>94.647545927209705</v>
      </c>
      <c r="N45" s="3420">
        <v>92.038231653404083</v>
      </c>
      <c r="O45" s="3420">
        <v>91.930171251109144</v>
      </c>
      <c r="P45" s="3420">
        <v>92.248449468085113</v>
      </c>
      <c r="Q45" s="3439">
        <v>3.9022454720226327</v>
      </c>
      <c r="R45" s="3874"/>
      <c r="S45" s="3383"/>
      <c r="T45" s="1303"/>
      <c r="U45" s="3383"/>
      <c r="V45" s="3383"/>
    </row>
    <row r="46" spans="1:48" s="3437" customFormat="1" ht="20.100000000000001" customHeight="1">
      <c r="A46" s="2621" t="s">
        <v>657</v>
      </c>
      <c r="B46" s="3420">
        <v>14.654</v>
      </c>
      <c r="C46" s="3435">
        <v>0.60606060606060608</v>
      </c>
      <c r="D46" s="3420">
        <v>62.519569659442723</v>
      </c>
      <c r="E46" s="3420">
        <v>72.751978891820585</v>
      </c>
      <c r="F46" s="3420">
        <v>71.297121130551815</v>
      </c>
      <c r="G46" s="3420">
        <v>96.685378024193554</v>
      </c>
      <c r="H46" s="3420">
        <v>79.854255918827505</v>
      </c>
      <c r="I46" s="3420">
        <v>61.072223999999999</v>
      </c>
      <c r="J46" s="3420">
        <v>71.396082304526743</v>
      </c>
      <c r="K46" s="3420">
        <v>68.786279202279204</v>
      </c>
      <c r="L46" s="3420">
        <v>74.746014416775878</v>
      </c>
      <c r="M46" s="3420">
        <v>74.72355847568987</v>
      </c>
      <c r="N46" s="3420">
        <v>74.070634081902256</v>
      </c>
      <c r="O46" s="3420">
        <v>74.615047058823535</v>
      </c>
      <c r="P46" s="3420">
        <v>75.195389232769813</v>
      </c>
      <c r="Q46" s="3439">
        <v>3.1808758720879395</v>
      </c>
      <c r="R46" s="3874"/>
      <c r="S46" s="3383"/>
      <c r="T46" s="1303"/>
      <c r="U46" s="3383"/>
      <c r="V46" s="3383"/>
    </row>
    <row r="47" spans="1:48" s="4069" customFormat="1" ht="20.100000000000001" customHeight="1">
      <c r="A47" s="4057" t="s">
        <v>65</v>
      </c>
      <c r="B47" s="4065"/>
      <c r="C47" s="4066"/>
      <c r="D47" s="4065">
        <v>17.801041557200861</v>
      </c>
      <c r="E47" s="4065">
        <v>16.498922018348622</v>
      </c>
      <c r="F47" s="4065">
        <v>16.502313759859771</v>
      </c>
      <c r="G47" s="4065">
        <v>17.100962084148733</v>
      </c>
      <c r="H47" s="4065">
        <v>17.335996431647597</v>
      </c>
      <c r="I47" s="4065">
        <v>16.799354966559328</v>
      </c>
      <c r="J47" s="4065">
        <v>17.199582321515301</v>
      </c>
      <c r="K47" s="4065">
        <v>17.001302038295243</v>
      </c>
      <c r="L47" s="4065">
        <v>17.203121137812655</v>
      </c>
      <c r="M47" s="4065">
        <v>17.496335078534031</v>
      </c>
      <c r="N47" s="4065">
        <v>17.903123371835829</v>
      </c>
      <c r="O47" s="4065">
        <v>17.902526898130482</v>
      </c>
      <c r="P47" s="4065">
        <v>17.302421170888675</v>
      </c>
      <c r="Q47" s="4067">
        <v>0.73191793529806648</v>
      </c>
      <c r="R47" s="4068"/>
      <c r="S47" s="4045"/>
      <c r="T47" s="4063"/>
      <c r="U47" s="4045"/>
      <c r="V47" s="4045"/>
    </row>
    <row r="48" spans="1:48" s="3438" customFormat="1" ht="20.100000000000001" customHeight="1">
      <c r="A48" s="3433" t="s">
        <v>66</v>
      </c>
      <c r="B48" s="3434"/>
      <c r="C48" s="3435"/>
      <c r="D48" s="3434">
        <v>18.801100071650346</v>
      </c>
      <c r="E48" s="3434">
        <v>17.998824020016681</v>
      </c>
      <c r="F48" s="3434">
        <v>18.902650306748463</v>
      </c>
      <c r="G48" s="3434">
        <v>19.001068982387476</v>
      </c>
      <c r="H48" s="3434">
        <v>18.939325581395348</v>
      </c>
      <c r="I48" s="3434">
        <v>35.798625464453792</v>
      </c>
      <c r="J48" s="3434">
        <v>17.699570179698881</v>
      </c>
      <c r="K48" s="3434">
        <v>37.002833848054351</v>
      </c>
      <c r="L48" s="3434">
        <v>37.206750367827375</v>
      </c>
      <c r="M48" s="3434">
        <v>37.692104712041882</v>
      </c>
      <c r="N48" s="3434">
        <v>37.50654337675104</v>
      </c>
      <c r="O48" s="3434">
        <v>36.805194963754282</v>
      </c>
      <c r="P48" s="3434">
        <v>36.305080260303981</v>
      </c>
      <c r="Q48" s="3436">
        <v>1.5357584422728217</v>
      </c>
      <c r="R48" s="3875"/>
      <c r="S48" s="3383"/>
      <c r="T48" s="1303"/>
      <c r="U48" s="3383"/>
      <c r="V48" s="3383"/>
    </row>
    <row r="49" spans="1:50" s="3441" customFormat="1" ht="20.100000000000001" customHeight="1">
      <c r="A49" s="3433" t="s">
        <v>650</v>
      </c>
      <c r="B49" s="3434">
        <v>480.65120000000002</v>
      </c>
      <c r="C49" s="3435">
        <v>19.878787878787882</v>
      </c>
      <c r="D49" s="3434">
        <v>587.87412796065564</v>
      </c>
      <c r="E49" s="3434">
        <v>477.27014675256788</v>
      </c>
      <c r="F49" s="3434">
        <v>551.95706019303157</v>
      </c>
      <c r="G49" s="3434">
        <v>567.45735339827729</v>
      </c>
      <c r="H49" s="3434">
        <v>568.87969578679372</v>
      </c>
      <c r="I49" s="3434">
        <v>574.02162482252675</v>
      </c>
      <c r="J49" s="3434">
        <v>599.3480974543354</v>
      </c>
      <c r="K49" s="3434">
        <v>571.1459591836151</v>
      </c>
      <c r="L49" s="3434">
        <v>577.97242347196425</v>
      </c>
      <c r="M49" s="3434">
        <v>581.28078498268576</v>
      </c>
      <c r="N49" s="3434">
        <v>574.15533607609655</v>
      </c>
      <c r="O49" s="3434">
        <v>553.0041712435816</v>
      </c>
      <c r="P49" s="3434">
        <v>511.11725507334552</v>
      </c>
      <c r="Q49" s="3436">
        <v>21.621013749099731</v>
      </c>
      <c r="R49" s="3875"/>
      <c r="S49" s="3383"/>
      <c r="T49" s="1303"/>
      <c r="U49" s="3383"/>
      <c r="V49" s="3383"/>
      <c r="W49" s="3437"/>
      <c r="X49" s="3437"/>
      <c r="Y49" s="3437"/>
      <c r="Z49" s="3437"/>
      <c r="AA49" s="3437"/>
      <c r="AB49" s="3437"/>
      <c r="AC49" s="3437"/>
      <c r="AD49" s="3437"/>
      <c r="AE49" s="3437"/>
      <c r="AF49" s="3437"/>
      <c r="AG49" s="3437"/>
      <c r="AH49" s="3437"/>
      <c r="AI49" s="3437"/>
      <c r="AJ49" s="3437"/>
      <c r="AK49" s="3437"/>
      <c r="AL49" s="3437"/>
      <c r="AM49" s="3437"/>
      <c r="AN49" s="3437"/>
      <c r="AO49" s="3437"/>
      <c r="AP49" s="3437"/>
      <c r="AQ49" s="3437"/>
      <c r="AR49" s="3437"/>
      <c r="AS49" s="3437"/>
      <c r="AT49" s="3437"/>
      <c r="AU49" s="3437"/>
      <c r="AV49" s="3437"/>
    </row>
    <row r="50" spans="1:50" s="3441" customFormat="1" ht="20.100000000000001" customHeight="1">
      <c r="A50" s="2621" t="s">
        <v>652</v>
      </c>
      <c r="B50" s="3420">
        <v>2.9308000000000001</v>
      </c>
      <c r="C50" s="3435"/>
      <c r="D50" s="3420">
        <v>0.32616269284712474</v>
      </c>
      <c r="E50" s="3420">
        <v>0.43176917236142742</v>
      </c>
      <c r="F50" s="3420">
        <v>0.33364339152119699</v>
      </c>
      <c r="G50" s="3420">
        <v>0</v>
      </c>
      <c r="H50" s="3420">
        <v>5.7212321792260701</v>
      </c>
      <c r="I50" s="3420">
        <v>1.5645882352941181</v>
      </c>
      <c r="J50" s="3420">
        <v>0.74540034071550243</v>
      </c>
      <c r="K50" s="3420">
        <v>0.77119568822553886</v>
      </c>
      <c r="L50" s="3420">
        <v>1.5151510574018123</v>
      </c>
      <c r="M50" s="3420">
        <v>2.5326905132192845</v>
      </c>
      <c r="N50" s="3420">
        <v>1.1542406311637079</v>
      </c>
      <c r="O50" s="3420">
        <v>1.385754098360656</v>
      </c>
      <c r="P50" s="3420">
        <v>1.4037092025586357</v>
      </c>
      <c r="Q50" s="3439">
        <v>5.937896963369569E-2</v>
      </c>
      <c r="R50" s="3874"/>
      <c r="S50" s="3383"/>
      <c r="T50" s="1303"/>
      <c r="U50" s="3383"/>
      <c r="V50" s="3383"/>
      <c r="W50" s="3437"/>
      <c r="X50" s="3437"/>
      <c r="Y50" s="3437"/>
      <c r="Z50" s="3437"/>
      <c r="AA50" s="3437"/>
      <c r="AB50" s="3437"/>
      <c r="AC50" s="3437"/>
      <c r="AD50" s="3437"/>
      <c r="AE50" s="3437"/>
      <c r="AF50" s="3437"/>
      <c r="AG50" s="3437"/>
      <c r="AH50" s="3437"/>
      <c r="AI50" s="3437"/>
      <c r="AJ50" s="3437"/>
      <c r="AK50" s="3437"/>
      <c r="AL50" s="3437"/>
      <c r="AM50" s="3437"/>
      <c r="AN50" s="3437"/>
      <c r="AO50" s="3437"/>
      <c r="AP50" s="3437"/>
      <c r="AQ50" s="3437"/>
      <c r="AR50" s="3437"/>
      <c r="AS50" s="3437"/>
      <c r="AT50" s="3437"/>
      <c r="AU50" s="3437"/>
      <c r="AV50" s="3437"/>
    </row>
    <row r="51" spans="1:50" s="3441" customFormat="1" ht="20.100000000000001" customHeight="1">
      <c r="A51" s="2621" t="s">
        <v>653</v>
      </c>
      <c r="B51" s="3420">
        <v>11.7232</v>
      </c>
      <c r="C51" s="3435"/>
      <c r="D51" s="3420">
        <v>10.314190727564839</v>
      </c>
      <c r="E51" s="3420">
        <v>9.9688811943294429</v>
      </c>
      <c r="F51" s="3420">
        <v>10.147497432535783</v>
      </c>
      <c r="G51" s="3420">
        <v>10.025992830762544</v>
      </c>
      <c r="H51" s="3420">
        <v>10.009906944592151</v>
      </c>
      <c r="I51" s="3420">
        <v>23.378119198082373</v>
      </c>
      <c r="J51" s="3420">
        <v>23.816655345771423</v>
      </c>
      <c r="K51" s="3420">
        <v>24.232937429917023</v>
      </c>
      <c r="L51" s="3420">
        <v>24.357105666156201</v>
      </c>
      <c r="M51" s="3420">
        <v>24.164262008733623</v>
      </c>
      <c r="N51" s="3420">
        <v>24.40538765432099</v>
      </c>
      <c r="O51" s="3420">
        <v>23.343852475247527</v>
      </c>
      <c r="P51" s="3420">
        <v>22.145319234473138</v>
      </c>
      <c r="Q51" s="3439">
        <v>0.9367796662979766</v>
      </c>
      <c r="R51" s="3874"/>
      <c r="S51" s="3383"/>
      <c r="T51" s="1303"/>
      <c r="U51" s="3383"/>
      <c r="V51" s="3383"/>
      <c r="W51" s="3437"/>
      <c r="X51" s="3437"/>
      <c r="Y51" s="3437"/>
      <c r="Z51" s="3437"/>
      <c r="AA51" s="3437"/>
      <c r="AB51" s="3437"/>
      <c r="AC51" s="3437"/>
      <c r="AD51" s="3437"/>
      <c r="AE51" s="3437"/>
      <c r="AF51" s="3437"/>
      <c r="AG51" s="3437"/>
      <c r="AH51" s="3437"/>
      <c r="AI51" s="3437"/>
      <c r="AJ51" s="3437"/>
      <c r="AK51" s="3437"/>
      <c r="AL51" s="3437"/>
      <c r="AM51" s="3437"/>
      <c r="AN51" s="3437"/>
      <c r="AO51" s="3437"/>
      <c r="AP51" s="3437"/>
      <c r="AQ51" s="3437"/>
      <c r="AR51" s="3437"/>
      <c r="AS51" s="3437"/>
      <c r="AT51" s="3437"/>
      <c r="AU51" s="3437"/>
      <c r="AV51" s="3437"/>
    </row>
    <row r="52" spans="1:50" s="3442" customFormat="1" ht="20.100000000000001" customHeight="1">
      <c r="A52" s="2621" t="s">
        <v>654</v>
      </c>
      <c r="B52" s="3420">
        <v>465.99720000000002</v>
      </c>
      <c r="C52" s="3420">
        <v>19.272727272727273</v>
      </c>
      <c r="D52" s="3420">
        <v>577.23377454024364</v>
      </c>
      <c r="E52" s="3420">
        <v>466.86949638587703</v>
      </c>
      <c r="F52" s="3420">
        <v>541.47591936897459</v>
      </c>
      <c r="G52" s="3420">
        <v>557.43136056751473</v>
      </c>
      <c r="H52" s="3420">
        <v>553.14855666297547</v>
      </c>
      <c r="I52" s="3420">
        <v>549.07891738915021</v>
      </c>
      <c r="J52" s="3420">
        <v>574.78604176784847</v>
      </c>
      <c r="K52" s="3420">
        <v>546.14182606547251</v>
      </c>
      <c r="L52" s="3420">
        <v>552.1001667484062</v>
      </c>
      <c r="M52" s="3420">
        <v>554.58383246073288</v>
      </c>
      <c r="N52" s="3420">
        <v>548.59570779061187</v>
      </c>
      <c r="O52" s="3420">
        <v>528.27456466997342</v>
      </c>
      <c r="P52" s="3420">
        <v>487.56822663631374</v>
      </c>
      <c r="Q52" s="3439">
        <v>20.624855113168056</v>
      </c>
      <c r="R52" s="3874"/>
      <c r="S52" s="3383"/>
      <c r="T52" s="1303"/>
      <c r="U52" s="3383"/>
      <c r="V52" s="3383"/>
      <c r="W52" s="3437"/>
      <c r="X52" s="3437"/>
      <c r="Y52" s="3437"/>
      <c r="Z52" s="3437"/>
      <c r="AA52" s="3437"/>
      <c r="AB52" s="3437"/>
      <c r="AC52" s="3437"/>
      <c r="AD52" s="3437"/>
      <c r="AE52" s="3437"/>
      <c r="AF52" s="3437"/>
      <c r="AG52" s="3437"/>
      <c r="AH52" s="3437"/>
      <c r="AI52" s="3437"/>
      <c r="AJ52" s="3437"/>
      <c r="AK52" s="3437"/>
      <c r="AL52" s="3437"/>
      <c r="AM52" s="3437"/>
      <c r="AN52" s="3437"/>
      <c r="AO52" s="3437"/>
      <c r="AP52" s="3437"/>
      <c r="AQ52" s="3437"/>
      <c r="AR52" s="3437"/>
      <c r="AS52" s="3437"/>
      <c r="AT52" s="3437"/>
      <c r="AU52" s="3437"/>
      <c r="AV52" s="3437"/>
    </row>
    <row r="53" spans="1:50" s="3441" customFormat="1" ht="20.100000000000001" customHeight="1">
      <c r="A53" s="3433" t="s">
        <v>67</v>
      </c>
      <c r="B53" s="3434"/>
      <c r="C53" s="3434"/>
      <c r="D53" s="3434">
        <v>33.901983639837589</v>
      </c>
      <c r="E53" s="3434">
        <v>29.39807923269391</v>
      </c>
      <c r="F53" s="3434">
        <v>32.704585451358454</v>
      </c>
      <c r="G53" s="3434">
        <v>33.501884784735815</v>
      </c>
      <c r="H53" s="3434">
        <v>33.369287929125136</v>
      </c>
      <c r="I53" s="3434">
        <v>32.49875216745108</v>
      </c>
      <c r="J53" s="3434">
        <v>33.599184069936861</v>
      </c>
      <c r="K53" s="3434">
        <v>32.602496849907354</v>
      </c>
      <c r="L53" s="3434">
        <v>32.80595193722413</v>
      </c>
      <c r="M53" s="3434">
        <v>32.993089005235603</v>
      </c>
      <c r="N53" s="3434">
        <v>32.705705824526909</v>
      </c>
      <c r="O53" s="3434">
        <v>31.504446776039675</v>
      </c>
      <c r="P53" s="3434">
        <v>29.204086600575106</v>
      </c>
      <c r="Q53" s="3436">
        <v>1.2353759370348869</v>
      </c>
      <c r="R53" s="3875"/>
      <c r="S53" s="3383"/>
      <c r="T53" s="1303"/>
      <c r="U53" s="3383"/>
      <c r="V53" s="3383"/>
      <c r="W53" s="3438"/>
      <c r="X53" s="3438"/>
      <c r="Y53" s="3438"/>
      <c r="Z53" s="3438"/>
      <c r="AA53" s="3438"/>
      <c r="AB53" s="3438"/>
      <c r="AC53" s="3438"/>
      <c r="AD53" s="3438"/>
      <c r="AE53" s="3438"/>
      <c r="AF53" s="3438"/>
      <c r="AG53" s="3438"/>
      <c r="AH53" s="3438"/>
      <c r="AI53" s="3438"/>
      <c r="AJ53" s="3438"/>
      <c r="AK53" s="3438"/>
      <c r="AL53" s="3438"/>
      <c r="AM53" s="3438"/>
      <c r="AN53" s="3438"/>
      <c r="AO53" s="3438"/>
      <c r="AP53" s="3438"/>
      <c r="AQ53" s="3438"/>
      <c r="AR53" s="3438"/>
      <c r="AS53" s="3438"/>
      <c r="AT53" s="3438"/>
      <c r="AU53" s="3438"/>
      <c r="AV53" s="3438"/>
    </row>
    <row r="54" spans="1:50" s="3438" customFormat="1" ht="20.100000000000001" customHeight="1">
      <c r="A54" s="3443" t="s">
        <v>69</v>
      </c>
      <c r="B54" s="3444">
        <v>38.1004</v>
      </c>
      <c r="C54" s="3444">
        <v>1.5757575757575759</v>
      </c>
      <c r="D54" s="3445">
        <v>39.902334726534505</v>
      </c>
      <c r="E54" s="3445">
        <v>37.497550041701416</v>
      </c>
      <c r="F54" s="3445">
        <v>37.605272567922874</v>
      </c>
      <c r="G54" s="3445">
        <v>38.802182974559692</v>
      </c>
      <c r="H54" s="3445">
        <v>39.481980312538454</v>
      </c>
      <c r="I54" s="3445">
        <v>35.998617785484264</v>
      </c>
      <c r="J54" s="3445">
        <v>35.199145216124336</v>
      </c>
      <c r="K54" s="3445">
        <v>33.402558122297712</v>
      </c>
      <c r="L54" s="3445">
        <v>32.205843060323694</v>
      </c>
      <c r="M54" s="3445">
        <v>32.693151832460735</v>
      </c>
      <c r="N54" s="3445">
        <v>33.405827967559595</v>
      </c>
      <c r="O54" s="3445">
        <v>33.504729111026322</v>
      </c>
      <c r="P54" s="3445">
        <v>32.404534447213479</v>
      </c>
      <c r="Q54" s="3446">
        <v>1.3707596013674774</v>
      </c>
      <c r="R54" s="3875"/>
      <c r="S54" s="3383"/>
      <c r="T54" s="1303"/>
      <c r="U54" s="3383"/>
      <c r="V54" s="3383"/>
      <c r="W54" s="3437"/>
      <c r="X54" s="3437"/>
      <c r="Y54" s="3437"/>
      <c r="Z54" s="3437"/>
      <c r="AA54" s="3437"/>
      <c r="AB54" s="3437"/>
      <c r="AC54" s="3437"/>
      <c r="AD54" s="3437"/>
      <c r="AE54" s="3437"/>
      <c r="AF54" s="3437"/>
      <c r="AG54" s="3437"/>
      <c r="AH54" s="3437"/>
      <c r="AI54" s="3437"/>
      <c r="AJ54" s="3437"/>
      <c r="AK54" s="3437"/>
      <c r="AL54" s="3437"/>
      <c r="AM54" s="3437"/>
      <c r="AN54" s="3437"/>
      <c r="AO54" s="3437"/>
      <c r="AP54" s="3437"/>
      <c r="AQ54" s="3437"/>
      <c r="AR54" s="3437"/>
      <c r="AS54" s="3437"/>
      <c r="AT54" s="3437"/>
      <c r="AU54" s="3437"/>
      <c r="AV54" s="3437"/>
    </row>
    <row r="55" spans="1:50" s="3428" customFormat="1" ht="8.1" customHeight="1">
      <c r="A55" s="3447"/>
      <c r="B55" s="3448"/>
      <c r="C55" s="3448"/>
      <c r="D55" s="3449"/>
      <c r="E55" s="3449"/>
      <c r="F55" s="3449"/>
      <c r="G55" s="3449"/>
      <c r="H55" s="3449"/>
      <c r="I55" s="3449"/>
      <c r="J55" s="3449"/>
      <c r="K55" s="3449"/>
      <c r="L55" s="3449"/>
      <c r="M55" s="3449"/>
      <c r="N55" s="3449"/>
      <c r="O55" s="3449"/>
      <c r="P55" s="3449"/>
      <c r="Q55" s="3447"/>
      <c r="S55" s="3383"/>
      <c r="T55" s="1303"/>
      <c r="U55" s="3383"/>
      <c r="V55" s="3383"/>
    </row>
    <row r="56" spans="1:50" ht="8.1" customHeight="1">
      <c r="A56" s="3428"/>
      <c r="B56" s="3450"/>
      <c r="C56" s="3450"/>
      <c r="D56" s="2446"/>
      <c r="E56" s="2446"/>
      <c r="F56" s="2446"/>
      <c r="G56" s="2446"/>
      <c r="H56" s="2446"/>
      <c r="I56" s="2446"/>
      <c r="J56" s="2446"/>
      <c r="K56" s="2446"/>
      <c r="L56" s="2446"/>
      <c r="M56" s="2446"/>
      <c r="N56" s="2446"/>
      <c r="O56" s="2446"/>
      <c r="P56" s="2446"/>
      <c r="Q56" s="3428"/>
      <c r="R56" s="3428"/>
      <c r="T56" s="1303"/>
      <c r="U56" s="3383"/>
      <c r="V56" s="3383"/>
    </row>
    <row r="57" spans="1:50" s="3407" customFormat="1" ht="20.100000000000001" customHeight="1">
      <c r="A57" s="3431" t="s">
        <v>971</v>
      </c>
      <c r="B57" s="3425"/>
      <c r="C57" s="3426"/>
      <c r="D57" s="2840"/>
      <c r="E57" s="2840"/>
      <c r="F57" s="2840"/>
      <c r="G57" s="2840"/>
      <c r="H57" s="2840"/>
      <c r="I57" s="2840"/>
      <c r="J57" s="2840"/>
      <c r="K57" s="2840"/>
      <c r="L57" s="2840"/>
      <c r="M57" s="2840"/>
      <c r="N57" s="2840"/>
      <c r="O57" s="2840"/>
      <c r="P57" s="2840"/>
      <c r="S57" s="3383"/>
      <c r="T57" s="1303"/>
      <c r="U57" s="3383"/>
      <c r="V57" s="3383"/>
    </row>
    <row r="58" spans="1:50" s="3412" customFormat="1" ht="20.100000000000001" customHeight="1">
      <c r="A58" s="3410" t="s">
        <v>741</v>
      </c>
      <c r="B58" s="2549">
        <v>2617.2043999999996</v>
      </c>
      <c r="C58" s="2549">
        <v>100</v>
      </c>
      <c r="D58" s="2549">
        <v>2570.9819999999995</v>
      </c>
      <c r="E58" s="2549">
        <v>2541.0139999999997</v>
      </c>
      <c r="F58" s="2549">
        <v>2559.2989999999995</v>
      </c>
      <c r="G58" s="2549">
        <v>2567.8359999999998</v>
      </c>
      <c r="H58" s="2549">
        <v>2558.6190000000006</v>
      </c>
      <c r="I58" s="2549">
        <v>2611.5639999999999</v>
      </c>
      <c r="J58" s="2549">
        <v>2615.5409999999997</v>
      </c>
      <c r="K58" s="2549">
        <v>2620.7869999999994</v>
      </c>
      <c r="L58" s="2549">
        <v>2689.6730000000002</v>
      </c>
      <c r="M58" s="2549">
        <v>2765.2550000000001</v>
      </c>
      <c r="N58" s="2549">
        <v>2704.2769999999991</v>
      </c>
      <c r="O58" s="2549">
        <v>2721.8889999999992</v>
      </c>
      <c r="P58" s="2549">
        <v>2292.4338319999997</v>
      </c>
      <c r="Q58" s="3411">
        <v>100</v>
      </c>
      <c r="R58" s="3873"/>
      <c r="S58" s="3383"/>
      <c r="T58" s="1303"/>
      <c r="U58" s="3383"/>
      <c r="V58" s="3383"/>
      <c r="W58" s="3407"/>
      <c r="X58" s="3407"/>
      <c r="Y58" s="3407"/>
      <c r="Z58" s="3407"/>
      <c r="AA58" s="3407"/>
      <c r="AB58" s="3407"/>
      <c r="AC58" s="3407"/>
      <c r="AD58" s="3407"/>
      <c r="AE58" s="3407"/>
      <c r="AF58" s="3407"/>
      <c r="AG58" s="3407"/>
      <c r="AH58" s="3407"/>
      <c r="AI58" s="3407"/>
      <c r="AJ58" s="3407"/>
      <c r="AK58" s="3407"/>
      <c r="AL58" s="3407"/>
      <c r="AM58" s="3407"/>
      <c r="AN58" s="3407"/>
      <c r="AO58" s="3407"/>
      <c r="AP58" s="3407"/>
      <c r="AQ58" s="3407"/>
      <c r="AR58" s="3407"/>
      <c r="AS58" s="3407"/>
      <c r="AT58" s="3407"/>
      <c r="AU58" s="3407"/>
      <c r="AV58" s="3407"/>
      <c r="AW58" s="3407"/>
      <c r="AX58" s="3407"/>
    </row>
    <row r="59" spans="1:50" s="3451" customFormat="1" ht="20.100000000000001" customHeight="1">
      <c r="A59" s="3433" t="s">
        <v>647</v>
      </c>
      <c r="B59" s="3434">
        <v>11.723199999999999</v>
      </c>
      <c r="C59" s="3434">
        <v>0.44792833146696531</v>
      </c>
      <c r="D59" s="3434">
        <v>15.405618219549924</v>
      </c>
      <c r="E59" s="3434">
        <v>12.191988222065389</v>
      </c>
      <c r="F59" s="3434">
        <v>13.095922292668043</v>
      </c>
      <c r="G59" s="3434">
        <v>13.003015268261725</v>
      </c>
      <c r="H59" s="3434">
        <v>12.210298453863393</v>
      </c>
      <c r="I59" s="3434">
        <v>12.502461038463149</v>
      </c>
      <c r="J59" s="3434">
        <v>12.405704002476483</v>
      </c>
      <c r="K59" s="3434">
        <v>12.400127366137831</v>
      </c>
      <c r="L59" s="3434">
        <v>12.698558570612878</v>
      </c>
      <c r="M59" s="3434">
        <v>12.998193290310564</v>
      </c>
      <c r="N59" s="3434">
        <v>12.750533070777458</v>
      </c>
      <c r="O59" s="3434">
        <v>12.7048033958819</v>
      </c>
      <c r="P59" s="3434">
        <v>11.09992607970039</v>
      </c>
      <c r="Q59" s="3436">
        <v>0.48419831904227423</v>
      </c>
      <c r="R59" s="3875"/>
      <c r="S59" s="3383"/>
      <c r="T59" s="1303"/>
      <c r="U59" s="3383"/>
      <c r="V59" s="3383"/>
      <c r="W59" s="3407"/>
      <c r="X59" s="3407"/>
      <c r="Y59" s="3407"/>
      <c r="Z59" s="3407"/>
      <c r="AA59" s="3407"/>
      <c r="AB59" s="3407"/>
      <c r="AC59" s="3407"/>
      <c r="AD59" s="3407"/>
      <c r="AE59" s="3407"/>
      <c r="AF59" s="3407"/>
      <c r="AG59" s="3407"/>
      <c r="AH59" s="3407"/>
      <c r="AI59" s="3407"/>
      <c r="AJ59" s="3407"/>
      <c r="AK59" s="3407"/>
      <c r="AL59" s="3407"/>
      <c r="AM59" s="3407"/>
      <c r="AN59" s="3407"/>
      <c r="AO59" s="3407"/>
      <c r="AP59" s="3407"/>
      <c r="AQ59" s="3407"/>
      <c r="AR59" s="3407"/>
      <c r="AS59" s="3407"/>
      <c r="AT59" s="3407"/>
      <c r="AU59" s="3407"/>
      <c r="AV59" s="3407"/>
      <c r="AW59" s="3407"/>
      <c r="AX59" s="3407"/>
    </row>
    <row r="60" spans="1:50" s="3407" customFormat="1" ht="20.100000000000001" customHeight="1">
      <c r="A60" s="2621" t="s">
        <v>652</v>
      </c>
      <c r="B60" s="3420">
        <v>8.7923999999999989</v>
      </c>
      <c r="C60" s="3420">
        <v>0.33594624860022398</v>
      </c>
      <c r="D60" s="3420">
        <v>11.80028792595709</v>
      </c>
      <c r="E60" s="3420">
        <v>8.8995098911339863</v>
      </c>
      <c r="F60" s="3420">
        <v>9.5001162741622363</v>
      </c>
      <c r="G60" s="3420">
        <v>9.5003030939087338</v>
      </c>
      <c r="H60" s="3420">
        <v>9.5071825962910133</v>
      </c>
      <c r="I60" s="3420">
        <v>9.8001440941022722</v>
      </c>
      <c r="J60" s="3420">
        <v>9.7999519941217272</v>
      </c>
      <c r="K60" s="3420">
        <v>9.8994739596008756</v>
      </c>
      <c r="L60" s="3420">
        <v>10.100382681453999</v>
      </c>
      <c r="M60" s="3420">
        <v>10.400478656081003</v>
      </c>
      <c r="N60" s="3420">
        <v>10.145978661606382</v>
      </c>
      <c r="O60" s="3420">
        <v>10.199956207798289</v>
      </c>
      <c r="P60" s="3420">
        <v>8.400445067540609</v>
      </c>
      <c r="Q60" s="3439">
        <v>0.36644220436285246</v>
      </c>
      <c r="R60" s="3874"/>
      <c r="S60" s="3383"/>
      <c r="T60" s="1303"/>
      <c r="U60" s="3383"/>
      <c r="V60" s="3383"/>
    </row>
    <row r="61" spans="1:50" s="3407" customFormat="1" ht="20.100000000000001" customHeight="1">
      <c r="A61" s="2621" t="s">
        <v>653</v>
      </c>
      <c r="B61" s="3420">
        <v>0</v>
      </c>
      <c r="C61" s="3420">
        <v>0</v>
      </c>
      <c r="D61" s="3420">
        <v>0</v>
      </c>
      <c r="E61" s="3420">
        <v>0</v>
      </c>
      <c r="F61" s="3420">
        <v>0</v>
      </c>
      <c r="G61" s="3420">
        <v>0</v>
      </c>
      <c r="H61" s="3420">
        <v>0</v>
      </c>
      <c r="I61" s="3420">
        <v>0</v>
      </c>
      <c r="J61" s="3420">
        <v>0</v>
      </c>
      <c r="K61" s="3420">
        <v>0</v>
      </c>
      <c r="L61" s="3420">
        <v>0</v>
      </c>
      <c r="M61" s="3420">
        <v>0</v>
      </c>
      <c r="N61" s="3420">
        <v>0</v>
      </c>
      <c r="O61" s="3420">
        <v>0</v>
      </c>
      <c r="P61" s="3420">
        <v>0</v>
      </c>
      <c r="Q61" s="3439">
        <v>0</v>
      </c>
      <c r="R61" s="3874"/>
      <c r="S61" s="3383"/>
      <c r="T61" s="1303"/>
      <c r="U61" s="3383"/>
      <c r="V61" s="3383"/>
    </row>
    <row r="62" spans="1:50" s="3407" customFormat="1" ht="20.100000000000001" customHeight="1">
      <c r="A62" s="2621" t="s">
        <v>654</v>
      </c>
      <c r="B62" s="3420">
        <v>2.9308000000000001</v>
      </c>
      <c r="C62" s="3420">
        <v>0.11198208286674134</v>
      </c>
      <c r="D62" s="3420">
        <v>2.9048903878583476</v>
      </c>
      <c r="E62" s="3420">
        <v>2.8919163763066202</v>
      </c>
      <c r="F62" s="3420">
        <v>3.0958803986710959</v>
      </c>
      <c r="G62" s="3420">
        <v>3.0030150753768838</v>
      </c>
      <c r="H62" s="3420">
        <v>2.197070707070707</v>
      </c>
      <c r="I62" s="3420">
        <v>2.2023480278422269</v>
      </c>
      <c r="J62" s="3420">
        <v>2.1059062499999999</v>
      </c>
      <c r="K62" s="3420">
        <v>2.100258620689655</v>
      </c>
      <c r="L62" s="3420">
        <v>2.1979196217494086</v>
      </c>
      <c r="M62" s="3420">
        <v>2.197192575406032</v>
      </c>
      <c r="N62" s="3420">
        <v>2.1045500000000001</v>
      </c>
      <c r="O62" s="3420">
        <v>2.1046330935251798</v>
      </c>
      <c r="P62" s="3420">
        <v>2.0994853194103191</v>
      </c>
      <c r="Q62" s="3439">
        <v>9.1583246159766124E-2</v>
      </c>
      <c r="R62" s="3874"/>
      <c r="S62" s="3383"/>
      <c r="T62" s="1303"/>
      <c r="U62" s="3383"/>
      <c r="V62" s="3383"/>
    </row>
    <row r="63" spans="1:50" s="3407" customFormat="1" ht="20.100000000000001" customHeight="1">
      <c r="A63" s="2621" t="s">
        <v>655</v>
      </c>
      <c r="B63" s="3420">
        <v>0</v>
      </c>
      <c r="C63" s="3434">
        <v>0</v>
      </c>
      <c r="D63" s="3420">
        <v>0</v>
      </c>
      <c r="E63" s="3420">
        <v>0</v>
      </c>
      <c r="F63" s="3420">
        <v>0</v>
      </c>
      <c r="G63" s="3420">
        <v>0</v>
      </c>
      <c r="H63" s="3420">
        <v>0</v>
      </c>
      <c r="I63" s="3420">
        <v>0</v>
      </c>
      <c r="J63" s="3420">
        <v>0</v>
      </c>
      <c r="K63" s="3420">
        <v>0</v>
      </c>
      <c r="L63" s="3420">
        <v>0</v>
      </c>
      <c r="M63" s="3420">
        <v>0</v>
      </c>
      <c r="N63" s="3420">
        <v>0</v>
      </c>
      <c r="O63" s="3420">
        <v>0</v>
      </c>
      <c r="P63" s="3420">
        <v>0</v>
      </c>
      <c r="Q63" s="3439">
        <v>0</v>
      </c>
      <c r="R63" s="3874"/>
      <c r="S63" s="3383"/>
      <c r="T63" s="1303"/>
      <c r="U63" s="3383"/>
      <c r="V63" s="3383"/>
    </row>
    <row r="64" spans="1:50" s="3407" customFormat="1" ht="20.100000000000001" customHeight="1">
      <c r="A64" s="2621" t="s">
        <v>656</v>
      </c>
      <c r="B64" s="3420">
        <v>0</v>
      </c>
      <c r="C64" s="3434">
        <v>0</v>
      </c>
      <c r="D64" s="3420">
        <v>0</v>
      </c>
      <c r="E64" s="3420">
        <v>0</v>
      </c>
      <c r="F64" s="3420">
        <v>0</v>
      </c>
      <c r="G64" s="3420">
        <v>0</v>
      </c>
      <c r="H64" s="3420">
        <v>0</v>
      </c>
      <c r="I64" s="3420">
        <v>0</v>
      </c>
      <c r="J64" s="3420">
        <v>0</v>
      </c>
      <c r="K64" s="3420">
        <v>0</v>
      </c>
      <c r="L64" s="3420">
        <v>0</v>
      </c>
      <c r="M64" s="3420">
        <v>0</v>
      </c>
      <c r="N64" s="3420">
        <v>0</v>
      </c>
      <c r="O64" s="3420">
        <v>0</v>
      </c>
      <c r="P64" s="3420">
        <v>0</v>
      </c>
      <c r="Q64" s="3439">
        <v>0</v>
      </c>
      <c r="R64" s="3874"/>
      <c r="S64" s="3383"/>
      <c r="T64" s="1303"/>
      <c r="U64" s="3383"/>
      <c r="V64" s="3383"/>
    </row>
    <row r="65" spans="1:50" s="3407" customFormat="1" ht="20.100000000000001" customHeight="1">
      <c r="A65" s="2621" t="s">
        <v>68</v>
      </c>
      <c r="B65" s="3420">
        <v>0</v>
      </c>
      <c r="C65" s="3434">
        <v>0</v>
      </c>
      <c r="D65" s="3420">
        <v>0.70043990573448545</v>
      </c>
      <c r="E65" s="3420">
        <v>0.40056195462478184</v>
      </c>
      <c r="F65" s="3420">
        <v>0.49992561983471073</v>
      </c>
      <c r="G65" s="3420">
        <v>0.49969709897610926</v>
      </c>
      <c r="H65" s="3420">
        <v>0.5060451505016722</v>
      </c>
      <c r="I65" s="3420">
        <v>0.49996891651865016</v>
      </c>
      <c r="J65" s="3420">
        <v>0.49984575835475581</v>
      </c>
      <c r="K65" s="3420">
        <v>0.40039478584729982</v>
      </c>
      <c r="L65" s="3420">
        <v>0.40025626740947079</v>
      </c>
      <c r="M65" s="3420">
        <v>0.40052205882352943</v>
      </c>
      <c r="N65" s="3420">
        <v>0.50000440917107591</v>
      </c>
      <c r="O65" s="3420">
        <v>0.40021409455842993</v>
      </c>
      <c r="P65" s="3420">
        <v>0.59999569274946163</v>
      </c>
      <c r="Q65" s="3452">
        <v>2.617286851965556E-2</v>
      </c>
      <c r="R65" s="3877"/>
      <c r="S65" s="3383"/>
      <c r="T65" s="1303"/>
      <c r="U65" s="3383"/>
      <c r="V65" s="3383"/>
    </row>
    <row r="66" spans="1:50" s="3451" customFormat="1" ht="20.100000000000001" customHeight="1">
      <c r="A66" s="3433" t="s">
        <v>648</v>
      </c>
      <c r="B66" s="3434">
        <v>0</v>
      </c>
      <c r="C66" s="3434">
        <v>0</v>
      </c>
      <c r="D66" s="3434">
        <v>0</v>
      </c>
      <c r="E66" s="3434">
        <v>0</v>
      </c>
      <c r="F66" s="3434">
        <v>0</v>
      </c>
      <c r="G66" s="3434">
        <v>0</v>
      </c>
      <c r="H66" s="3434">
        <v>0</v>
      </c>
      <c r="I66" s="3434">
        <v>0</v>
      </c>
      <c r="J66" s="3434">
        <v>0</v>
      </c>
      <c r="K66" s="3434">
        <v>0</v>
      </c>
      <c r="L66" s="3434">
        <v>0</v>
      </c>
      <c r="M66" s="3434">
        <v>0</v>
      </c>
      <c r="N66" s="3434">
        <v>0</v>
      </c>
      <c r="O66" s="3434">
        <v>0</v>
      </c>
      <c r="P66" s="3434">
        <v>0</v>
      </c>
      <c r="Q66" s="3453">
        <v>0</v>
      </c>
      <c r="R66" s="3878"/>
      <c r="S66" s="3383"/>
      <c r="T66" s="1303"/>
      <c r="U66" s="3383"/>
      <c r="V66" s="3383"/>
      <c r="W66" s="3407"/>
      <c r="X66" s="3407"/>
      <c r="Y66" s="3407"/>
      <c r="Z66" s="3407"/>
      <c r="AA66" s="3407"/>
      <c r="AB66" s="3407"/>
      <c r="AC66" s="3407"/>
      <c r="AD66" s="3407"/>
      <c r="AE66" s="3407"/>
      <c r="AF66" s="3407"/>
      <c r="AG66" s="3407"/>
      <c r="AH66" s="3407"/>
      <c r="AI66" s="3407"/>
      <c r="AJ66" s="3407"/>
      <c r="AK66" s="3407"/>
      <c r="AL66" s="3407"/>
      <c r="AM66" s="3407"/>
      <c r="AN66" s="3407"/>
      <c r="AO66" s="3407"/>
      <c r="AP66" s="3407"/>
      <c r="AQ66" s="3407"/>
      <c r="AR66" s="3407"/>
      <c r="AS66" s="3407"/>
      <c r="AT66" s="3407"/>
      <c r="AU66" s="3407"/>
      <c r="AV66" s="3407"/>
      <c r="AW66" s="3407"/>
      <c r="AX66" s="3407"/>
    </row>
    <row r="67" spans="1:50" s="3451" customFormat="1" ht="20.100000000000001" customHeight="1">
      <c r="A67" s="3433" t="s">
        <v>649</v>
      </c>
      <c r="B67" s="3434">
        <v>0</v>
      </c>
      <c r="C67" s="3434">
        <v>0</v>
      </c>
      <c r="D67" s="3434">
        <v>0</v>
      </c>
      <c r="E67" s="3434">
        <v>0</v>
      </c>
      <c r="F67" s="3434">
        <v>0</v>
      </c>
      <c r="G67" s="3434">
        <v>0</v>
      </c>
      <c r="H67" s="3434">
        <v>0</v>
      </c>
      <c r="I67" s="3434">
        <v>0</v>
      </c>
      <c r="J67" s="3434">
        <v>0</v>
      </c>
      <c r="K67" s="3434">
        <v>0</v>
      </c>
      <c r="L67" s="3434">
        <v>0</v>
      </c>
      <c r="M67" s="3434">
        <v>0</v>
      </c>
      <c r="N67" s="3434">
        <v>0</v>
      </c>
      <c r="O67" s="3434">
        <v>0</v>
      </c>
      <c r="P67" s="3434">
        <v>0</v>
      </c>
      <c r="Q67" s="3453">
        <v>0</v>
      </c>
      <c r="R67" s="3878"/>
      <c r="S67" s="3383"/>
      <c r="T67" s="1303"/>
      <c r="U67" s="3383"/>
      <c r="V67" s="3383"/>
      <c r="W67" s="3407"/>
      <c r="X67" s="3407"/>
      <c r="Y67" s="3407"/>
      <c r="Z67" s="3407"/>
      <c r="AA67" s="3407"/>
      <c r="AB67" s="3407"/>
      <c r="AC67" s="3407"/>
      <c r="AD67" s="3407"/>
      <c r="AE67" s="3407"/>
      <c r="AF67" s="3407"/>
      <c r="AG67" s="3407"/>
      <c r="AH67" s="3407"/>
      <c r="AI67" s="3407"/>
      <c r="AJ67" s="3407"/>
      <c r="AK67" s="3407"/>
      <c r="AL67" s="3407"/>
      <c r="AM67" s="3407"/>
      <c r="AN67" s="3407"/>
      <c r="AO67" s="3407"/>
      <c r="AP67" s="3407"/>
      <c r="AQ67" s="3407"/>
      <c r="AR67" s="3407"/>
      <c r="AS67" s="3407"/>
      <c r="AT67" s="3407"/>
      <c r="AU67" s="3407"/>
      <c r="AV67" s="3407"/>
      <c r="AW67" s="3407"/>
      <c r="AX67" s="3407"/>
    </row>
    <row r="68" spans="1:50" s="3451" customFormat="1" ht="20.100000000000001" customHeight="1">
      <c r="A68" s="3433" t="s">
        <v>63</v>
      </c>
      <c r="B68" s="3434"/>
      <c r="C68" s="3434"/>
      <c r="D68" s="3434">
        <v>0.30023391779091985</v>
      </c>
      <c r="E68" s="3434">
        <v>2.5997295788230081</v>
      </c>
      <c r="F68" s="3434">
        <v>2.5998816081266902</v>
      </c>
      <c r="G68" s="3434">
        <v>2.6001164934005172</v>
      </c>
      <c r="H68" s="3434">
        <v>2.5762592709779653</v>
      </c>
      <c r="I68" s="3434">
        <v>2.5000290716553062</v>
      </c>
      <c r="J68" s="3434">
        <v>2.5999569052734324</v>
      </c>
      <c r="K68" s="3434">
        <v>2.5999658579771974</v>
      </c>
      <c r="L68" s="3434">
        <v>2.6001587899845457</v>
      </c>
      <c r="M68" s="3434">
        <v>2.700250178726133</v>
      </c>
      <c r="N68" s="3434">
        <v>2.6611217090358257</v>
      </c>
      <c r="O68" s="3434">
        <v>2.7000423609215249</v>
      </c>
      <c r="P68" s="3434">
        <v>2.2001105490100628</v>
      </c>
      <c r="Q68" s="3453">
        <v>9.5972695843989056E-2</v>
      </c>
      <c r="R68" s="3878"/>
      <c r="S68" s="3383"/>
      <c r="T68" s="1303"/>
      <c r="U68" s="3383"/>
      <c r="V68" s="3383"/>
      <c r="W68" s="3407"/>
      <c r="X68" s="3407"/>
      <c r="Y68" s="3407"/>
      <c r="Z68" s="3407"/>
      <c r="AA68" s="3407"/>
      <c r="AB68" s="3407"/>
      <c r="AC68" s="3407"/>
      <c r="AD68" s="3407"/>
      <c r="AE68" s="3407"/>
      <c r="AF68" s="3407"/>
      <c r="AG68" s="3407"/>
      <c r="AH68" s="3407"/>
      <c r="AI68" s="3407"/>
      <c r="AJ68" s="3407"/>
      <c r="AK68" s="3407"/>
      <c r="AL68" s="3407"/>
      <c r="AM68" s="3407"/>
      <c r="AN68" s="3407"/>
      <c r="AO68" s="3407"/>
      <c r="AP68" s="3407"/>
      <c r="AQ68" s="3407"/>
      <c r="AR68" s="3407"/>
      <c r="AS68" s="3407"/>
      <c r="AT68" s="3407"/>
      <c r="AU68" s="3407"/>
      <c r="AV68" s="3407"/>
      <c r="AW68" s="3407"/>
      <c r="AX68" s="3407"/>
    </row>
    <row r="69" spans="1:50" s="4069" customFormat="1" ht="20.100000000000001" customHeight="1">
      <c r="A69" s="4070" t="s">
        <v>652</v>
      </c>
      <c r="B69" s="4065"/>
      <c r="C69" s="4065"/>
      <c r="D69" s="4071">
        <v>0.10000244005048382</v>
      </c>
      <c r="E69" s="4071">
        <v>2.3998678358114116</v>
      </c>
      <c r="F69" s="4071">
        <v>2.4000293745251966</v>
      </c>
      <c r="G69" s="4071">
        <v>2.4000765710927325</v>
      </c>
      <c r="H69" s="4071">
        <v>2.4018145506419404</v>
      </c>
      <c r="I69" s="4071">
        <v>2.4000352883515763</v>
      </c>
      <c r="J69" s="4071">
        <v>2.4999877536024813</v>
      </c>
      <c r="K69" s="4071">
        <v>2.4998671615153722</v>
      </c>
      <c r="L69" s="4071">
        <v>2.500094723132178</v>
      </c>
      <c r="M69" s="4071">
        <v>2.6001196640202506</v>
      </c>
      <c r="N69" s="4071">
        <v>2.5611208272016106</v>
      </c>
      <c r="O69" s="4071">
        <v>2.5999888372819173</v>
      </c>
      <c r="P69" s="4071">
        <v>2.1001112668851523</v>
      </c>
      <c r="Q69" s="4072">
        <v>9.1610551090713116E-2</v>
      </c>
      <c r="R69" s="4073"/>
      <c r="S69" s="4045"/>
      <c r="T69" s="4063"/>
      <c r="U69" s="4045"/>
      <c r="V69" s="4045"/>
      <c r="W69" s="4064"/>
      <c r="X69" s="4064"/>
      <c r="Y69" s="4064"/>
      <c r="Z69" s="4064"/>
      <c r="AA69" s="4064"/>
      <c r="AB69" s="4064"/>
      <c r="AC69" s="4064"/>
      <c r="AD69" s="4064"/>
      <c r="AE69" s="4064"/>
      <c r="AF69" s="4064"/>
      <c r="AG69" s="4064"/>
      <c r="AH69" s="4064"/>
      <c r="AI69" s="4064"/>
      <c r="AJ69" s="4064"/>
      <c r="AK69" s="4064"/>
      <c r="AL69" s="4064"/>
      <c r="AM69" s="4064"/>
      <c r="AN69" s="4064"/>
      <c r="AO69" s="4064"/>
      <c r="AP69" s="4064"/>
      <c r="AQ69" s="4064"/>
      <c r="AR69" s="4064"/>
      <c r="AS69" s="4064"/>
      <c r="AT69" s="4064"/>
      <c r="AU69" s="4064"/>
      <c r="AV69" s="4064"/>
      <c r="AW69" s="4064"/>
      <c r="AX69" s="4064"/>
    </row>
    <row r="70" spans="1:50" s="4069" customFormat="1" ht="20.100000000000001" customHeight="1">
      <c r="A70" s="4070" t="s">
        <v>654</v>
      </c>
      <c r="B70" s="4065"/>
      <c r="C70" s="4065"/>
      <c r="D70" s="4071">
        <v>0.10016863406408096</v>
      </c>
      <c r="E70" s="4071">
        <v>9.9721254355400718E-2</v>
      </c>
      <c r="F70" s="4071">
        <v>9.986710963455149E-2</v>
      </c>
      <c r="G70" s="4071">
        <v>0.10010050251256281</v>
      </c>
      <c r="H70" s="4071">
        <v>7.3235690235690251E-2</v>
      </c>
      <c r="I70" s="4071">
        <v>0</v>
      </c>
      <c r="J70" s="4071">
        <v>0</v>
      </c>
      <c r="K70" s="4071">
        <v>0</v>
      </c>
      <c r="L70" s="4071">
        <v>0</v>
      </c>
      <c r="M70" s="4071">
        <v>0</v>
      </c>
      <c r="N70" s="4071">
        <v>0</v>
      </c>
      <c r="O70" s="4071">
        <v>0</v>
      </c>
      <c r="P70" s="4071">
        <v>0</v>
      </c>
      <c r="Q70" s="4072">
        <v>0</v>
      </c>
      <c r="R70" s="4073"/>
      <c r="S70" s="4045"/>
      <c r="T70" s="4063"/>
      <c r="U70" s="4045"/>
      <c r="V70" s="4045"/>
      <c r="W70" s="4064"/>
      <c r="X70" s="4064"/>
      <c r="Y70" s="4064"/>
      <c r="Z70" s="4064"/>
      <c r="AA70" s="4064"/>
      <c r="AB70" s="4064"/>
      <c r="AC70" s="4064"/>
      <c r="AD70" s="4064"/>
      <c r="AE70" s="4064"/>
      <c r="AF70" s="4064"/>
      <c r="AG70" s="4064"/>
      <c r="AH70" s="4064"/>
      <c r="AI70" s="4064"/>
      <c r="AJ70" s="4064"/>
      <c r="AK70" s="4064"/>
      <c r="AL70" s="4064"/>
      <c r="AM70" s="4064"/>
      <c r="AN70" s="4064"/>
      <c r="AO70" s="4064"/>
      <c r="AP70" s="4064"/>
      <c r="AQ70" s="4064"/>
      <c r="AR70" s="4064"/>
      <c r="AS70" s="4064"/>
      <c r="AT70" s="4064"/>
      <c r="AU70" s="4064"/>
      <c r="AV70" s="4064"/>
      <c r="AW70" s="4064"/>
      <c r="AX70" s="4064"/>
    </row>
    <row r="71" spans="1:50" s="4069" customFormat="1" ht="20.100000000000001" customHeight="1">
      <c r="A71" s="4070" t="s">
        <v>68</v>
      </c>
      <c r="B71" s="4065"/>
      <c r="C71" s="4065"/>
      <c r="D71" s="4071">
        <v>0.10006284367635507</v>
      </c>
      <c r="E71" s="4071">
        <v>0.10014048865619546</v>
      </c>
      <c r="F71" s="4071">
        <v>9.9985123966942147E-2</v>
      </c>
      <c r="G71" s="4071">
        <v>9.9939419795221862E-2</v>
      </c>
      <c r="H71" s="4071">
        <v>0.10120903010033447</v>
      </c>
      <c r="I71" s="4071">
        <v>9.999378330373003E-2</v>
      </c>
      <c r="J71" s="4071">
        <v>9.9969151670951162E-2</v>
      </c>
      <c r="K71" s="4071">
        <v>0.10009869646182495</v>
      </c>
      <c r="L71" s="4071">
        <v>0.1000640668523677</v>
      </c>
      <c r="M71" s="4071">
        <v>0.10013051470588236</v>
      </c>
      <c r="N71" s="4071">
        <v>0.1000008818342152</v>
      </c>
      <c r="O71" s="4071">
        <v>0.10005352363960748</v>
      </c>
      <c r="P71" s="4071">
        <v>9.9999282124910285E-2</v>
      </c>
      <c r="Q71" s="4072">
        <v>4.3621447532759278E-3</v>
      </c>
      <c r="R71" s="4073"/>
      <c r="S71" s="4045"/>
      <c r="T71" s="4063"/>
      <c r="U71" s="4045"/>
      <c r="V71" s="4045"/>
      <c r="W71" s="4064"/>
      <c r="X71" s="4064"/>
      <c r="Y71" s="4064"/>
      <c r="Z71" s="4064"/>
      <c r="AA71" s="4064"/>
      <c r="AB71" s="4064"/>
      <c r="AC71" s="4064"/>
      <c r="AD71" s="4064"/>
      <c r="AE71" s="4064"/>
      <c r="AF71" s="4064"/>
      <c r="AG71" s="4064"/>
      <c r="AH71" s="4064"/>
      <c r="AI71" s="4064"/>
      <c r="AJ71" s="4064"/>
      <c r="AK71" s="4064"/>
      <c r="AL71" s="4064"/>
      <c r="AM71" s="4064"/>
      <c r="AN71" s="4064"/>
      <c r="AO71" s="4064"/>
      <c r="AP71" s="4064"/>
      <c r="AQ71" s="4064"/>
      <c r="AR71" s="4064"/>
      <c r="AS71" s="4064"/>
      <c r="AT71" s="4064"/>
      <c r="AU71" s="4064"/>
      <c r="AV71" s="4064"/>
      <c r="AW71" s="4064"/>
      <c r="AX71" s="4064"/>
    </row>
    <row r="72" spans="1:50" s="3438" customFormat="1" ht="20.100000000000001" customHeight="1">
      <c r="A72" s="3433" t="s">
        <v>650</v>
      </c>
      <c r="B72" s="3434">
        <v>2593.7579999999998</v>
      </c>
      <c r="C72" s="3434">
        <v>99.104143337066077</v>
      </c>
      <c r="D72" s="3434">
        <v>2522.8649024164788</v>
      </c>
      <c r="E72" s="3434">
        <v>2503.6383526273366</v>
      </c>
      <c r="F72" s="3434">
        <v>2520.3112367938115</v>
      </c>
      <c r="G72" s="3434">
        <v>2528.9268600736264</v>
      </c>
      <c r="H72" s="3434">
        <v>2522.0149445544516</v>
      </c>
      <c r="I72" s="3434">
        <v>2574.2566121382624</v>
      </c>
      <c r="J72" s="3434">
        <v>2578.4238571442411</v>
      </c>
      <c r="K72" s="3434">
        <v>2583.6866302168569</v>
      </c>
      <c r="L72" s="3434">
        <v>2651.6772297255138</v>
      </c>
      <c r="M72" s="3434">
        <v>2726.2604201290683</v>
      </c>
      <c r="N72" s="3434">
        <v>2666.1254016695011</v>
      </c>
      <c r="O72" s="3434">
        <v>2683.6745902416892</v>
      </c>
      <c r="P72" s="3434">
        <v>2259.3340285344239</v>
      </c>
      <c r="Q72" s="3436">
        <v>98.556128294586443</v>
      </c>
      <c r="R72" s="3875"/>
      <c r="S72" s="3383"/>
      <c r="T72" s="1303"/>
      <c r="U72" s="3383"/>
      <c r="V72" s="3383"/>
      <c r="W72" s="3437"/>
      <c r="X72" s="3437"/>
      <c r="Y72" s="3437"/>
      <c r="Z72" s="3437"/>
      <c r="AA72" s="3437"/>
      <c r="AB72" s="3437"/>
      <c r="AC72" s="3437"/>
      <c r="AD72" s="3437"/>
      <c r="AE72" s="3437"/>
      <c r="AF72" s="3437"/>
      <c r="AG72" s="3437"/>
      <c r="AH72" s="3437"/>
      <c r="AI72" s="3437"/>
      <c r="AJ72" s="3437"/>
      <c r="AK72" s="3437"/>
      <c r="AL72" s="3437"/>
      <c r="AM72" s="3437"/>
      <c r="AN72" s="3437"/>
      <c r="AO72" s="3437"/>
      <c r="AP72" s="3437"/>
      <c r="AQ72" s="3437"/>
      <c r="AR72" s="3437"/>
      <c r="AS72" s="3437"/>
      <c r="AT72" s="3437"/>
      <c r="AU72" s="3437"/>
      <c r="AV72" s="3437"/>
      <c r="AW72" s="3437"/>
      <c r="AX72" s="3437"/>
    </row>
    <row r="73" spans="1:50" s="3407" customFormat="1" ht="20.100000000000001" customHeight="1">
      <c r="A73" s="2621" t="s">
        <v>652</v>
      </c>
      <c r="B73" s="3420">
        <v>2541.0036</v>
      </c>
      <c r="C73" s="3420">
        <v>97.088465845464739</v>
      </c>
      <c r="D73" s="3420">
        <v>2339.5570849810683</v>
      </c>
      <c r="E73" s="3420">
        <v>2333.1715088744863</v>
      </c>
      <c r="F73" s="3420">
        <v>2341.2286548493289</v>
      </c>
      <c r="G73" s="3420">
        <v>2353.8750970991978</v>
      </c>
      <c r="H73" s="3420">
        <v>2356.7805278174042</v>
      </c>
      <c r="I73" s="3420">
        <v>2419.1355691880412</v>
      </c>
      <c r="J73" s="3420">
        <v>2420.2881440176343</v>
      </c>
      <c r="K73" s="3420">
        <v>2435.5705781211968</v>
      </c>
      <c r="L73" s="3420">
        <v>2503.4948519556383</v>
      </c>
      <c r="M73" s="3420">
        <v>2576.2185640317571</v>
      </c>
      <c r="N73" s="3420">
        <v>2513.1490640151806</v>
      </c>
      <c r="O73" s="3420">
        <v>2531.38913180594</v>
      </c>
      <c r="P73" s="3420">
        <v>2080.3102177973778</v>
      </c>
      <c r="Q73" s="3439">
        <v>90.746794466143527</v>
      </c>
      <c r="R73" s="3874"/>
      <c r="S73" s="3383"/>
      <c r="T73" s="1303"/>
      <c r="U73" s="3383"/>
      <c r="V73" s="3383"/>
    </row>
    <row r="74" spans="1:50" s="3407" customFormat="1" ht="20.100000000000001" customHeight="1">
      <c r="A74" s="3454" t="s">
        <v>653</v>
      </c>
      <c r="B74" s="3252">
        <v>0</v>
      </c>
      <c r="C74" s="3420">
        <v>0</v>
      </c>
      <c r="D74" s="3420">
        <v>7.1440000000000001</v>
      </c>
      <c r="E74" s="3420">
        <v>8.4429999999999996</v>
      </c>
      <c r="F74" s="3420">
        <v>8.7680000000000007</v>
      </c>
      <c r="G74" s="3420">
        <v>8.7710000000000008</v>
      </c>
      <c r="H74" s="3420">
        <v>8.8689999999999998</v>
      </c>
      <c r="I74" s="3420">
        <v>7.3890000000000002</v>
      </c>
      <c r="J74" s="3420">
        <v>7.4720000000000004</v>
      </c>
      <c r="K74" s="3420">
        <v>7.407</v>
      </c>
      <c r="L74" s="3420">
        <v>5.8479999999999999</v>
      </c>
      <c r="M74" s="3420">
        <v>5.8479999999999999</v>
      </c>
      <c r="N74" s="3420">
        <v>5.1980000000000004</v>
      </c>
      <c r="O74" s="3420">
        <v>5.8479999999999999</v>
      </c>
      <c r="P74" s="3420">
        <v>6.9332539999999998</v>
      </c>
      <c r="Q74" s="3253">
        <v>0.30244074673907539</v>
      </c>
      <c r="R74" s="3876"/>
      <c r="S74" s="3383"/>
      <c r="T74" s="1303"/>
      <c r="U74" s="3383"/>
      <c r="V74" s="3383"/>
    </row>
    <row r="75" spans="1:50" s="3407" customFormat="1" ht="20.100000000000001" customHeight="1">
      <c r="A75" s="3454" t="s">
        <v>654</v>
      </c>
      <c r="B75" s="3252">
        <v>52.754400000000004</v>
      </c>
      <c r="C75" s="3420">
        <v>2.0156774916013442</v>
      </c>
      <c r="D75" s="3420">
        <v>50.384822934232716</v>
      </c>
      <c r="E75" s="3420">
        <v>48.464529616724739</v>
      </c>
      <c r="F75" s="3420">
        <v>50.832358803986708</v>
      </c>
      <c r="G75" s="3420">
        <v>50.650854271356778</v>
      </c>
      <c r="H75" s="3420">
        <v>36.837552188552188</v>
      </c>
      <c r="I75" s="3420">
        <v>36.53895591647332</v>
      </c>
      <c r="J75" s="3420">
        <v>35.399281249999987</v>
      </c>
      <c r="K75" s="3420">
        <v>34.404236453201968</v>
      </c>
      <c r="L75" s="3420">
        <v>35.766146572104013</v>
      </c>
      <c r="M75" s="3420">
        <v>36.453422273781904</v>
      </c>
      <c r="N75" s="3420">
        <v>35.777349999999998</v>
      </c>
      <c r="O75" s="3420">
        <v>35.478100719424461</v>
      </c>
      <c r="P75" s="3420">
        <v>34.491544533169524</v>
      </c>
      <c r="Q75" s="3253">
        <v>1.5045819011961576</v>
      </c>
      <c r="R75" s="3876"/>
      <c r="S75" s="3383"/>
      <c r="T75" s="1303"/>
      <c r="U75" s="3383"/>
      <c r="V75" s="3383"/>
    </row>
    <row r="76" spans="1:50" s="3407" customFormat="1" ht="20.100000000000001" customHeight="1">
      <c r="A76" s="3454" t="s">
        <v>655</v>
      </c>
      <c r="B76" s="3252">
        <v>0</v>
      </c>
      <c r="C76" s="3420">
        <v>0</v>
      </c>
      <c r="D76" s="3420">
        <v>0</v>
      </c>
      <c r="E76" s="3420">
        <v>0</v>
      </c>
      <c r="F76" s="3420">
        <v>0</v>
      </c>
      <c r="G76" s="3420">
        <v>0</v>
      </c>
      <c r="H76" s="3420">
        <v>0</v>
      </c>
      <c r="I76" s="3420">
        <v>0</v>
      </c>
      <c r="J76" s="3420">
        <v>0</v>
      </c>
      <c r="K76" s="3420">
        <v>0</v>
      </c>
      <c r="L76" s="3420">
        <v>0</v>
      </c>
      <c r="M76" s="3420">
        <v>0</v>
      </c>
      <c r="N76" s="3420">
        <v>0</v>
      </c>
      <c r="O76" s="3420">
        <v>0</v>
      </c>
      <c r="P76" s="3420">
        <v>0</v>
      </c>
      <c r="Q76" s="3253">
        <v>0</v>
      </c>
      <c r="R76" s="3876"/>
      <c r="S76" s="3383"/>
      <c r="T76" s="1303"/>
      <c r="U76" s="3383"/>
      <c r="V76" s="3383"/>
    </row>
    <row r="77" spans="1:50" s="3407" customFormat="1" ht="20.100000000000001" customHeight="1">
      <c r="A77" s="3454" t="s">
        <v>656</v>
      </c>
      <c r="B77" s="3252">
        <v>0</v>
      </c>
      <c r="C77" s="3420">
        <v>0</v>
      </c>
      <c r="D77" s="3420">
        <v>0</v>
      </c>
      <c r="E77" s="3420">
        <v>0</v>
      </c>
      <c r="F77" s="3420">
        <v>0</v>
      </c>
      <c r="G77" s="3420">
        <v>0</v>
      </c>
      <c r="H77" s="3420">
        <v>0</v>
      </c>
      <c r="I77" s="3420">
        <v>0</v>
      </c>
      <c r="J77" s="3420">
        <v>0</v>
      </c>
      <c r="K77" s="3420">
        <v>0</v>
      </c>
      <c r="L77" s="3420">
        <v>0</v>
      </c>
      <c r="M77" s="3420">
        <v>0</v>
      </c>
      <c r="N77" s="3420">
        <v>0</v>
      </c>
      <c r="O77" s="3420">
        <v>0</v>
      </c>
      <c r="P77" s="3420">
        <v>0</v>
      </c>
      <c r="Q77" s="3253">
        <v>0</v>
      </c>
      <c r="R77" s="3876"/>
      <c r="S77" s="3383"/>
      <c r="T77" s="1303"/>
      <c r="U77" s="3383"/>
      <c r="V77" s="3383"/>
    </row>
    <row r="78" spans="1:50" s="3407" customFormat="1" ht="20.100000000000001" customHeight="1">
      <c r="A78" s="3454" t="s">
        <v>68</v>
      </c>
      <c r="B78" s="3252"/>
      <c r="C78" s="3420"/>
      <c r="D78" s="3420">
        <v>125.77899450117832</v>
      </c>
      <c r="E78" s="3420">
        <v>113.55931413612565</v>
      </c>
      <c r="F78" s="3420">
        <v>119.48222314049586</v>
      </c>
      <c r="G78" s="3420">
        <v>115.62990870307168</v>
      </c>
      <c r="H78" s="3420">
        <v>119.52786454849499</v>
      </c>
      <c r="I78" s="3420">
        <v>111.1930870337478</v>
      </c>
      <c r="J78" s="3420">
        <v>115.26443187660669</v>
      </c>
      <c r="K78" s="3420">
        <v>106.3048156424581</v>
      </c>
      <c r="L78" s="3420">
        <v>106.56823119777158</v>
      </c>
      <c r="M78" s="3420">
        <v>107.7404338235294</v>
      </c>
      <c r="N78" s="3420">
        <v>112.00098765432101</v>
      </c>
      <c r="O78" s="3420">
        <v>110.9593577163247</v>
      </c>
      <c r="P78" s="3420">
        <v>137.59901220387655</v>
      </c>
      <c r="Q78" s="3253">
        <v>6.002311180507677</v>
      </c>
      <c r="R78" s="3876"/>
      <c r="S78" s="3383"/>
      <c r="T78" s="1303"/>
      <c r="U78" s="3383"/>
      <c r="V78" s="3383"/>
    </row>
    <row r="79" spans="1:50" s="3451" customFormat="1" ht="20.100000000000001" customHeight="1">
      <c r="A79" s="3413" t="s">
        <v>62</v>
      </c>
      <c r="B79" s="3455"/>
      <c r="C79" s="3434"/>
      <c r="D79" s="3455">
        <v>16.705393308838708</v>
      </c>
      <c r="E79" s="3455">
        <v>10.291946856550632</v>
      </c>
      <c r="F79" s="3455">
        <v>10.496040684541354</v>
      </c>
      <c r="G79" s="3455">
        <v>10.502999277373771</v>
      </c>
      <c r="H79" s="3455">
        <v>9.8073504793978667</v>
      </c>
      <c r="I79" s="3455">
        <v>9.8024367131561281</v>
      </c>
      <c r="J79" s="3455">
        <v>9.7057779455320983</v>
      </c>
      <c r="K79" s="3455">
        <v>9.7001491928896968</v>
      </c>
      <c r="L79" s="3455">
        <v>9.9984943432760875</v>
      </c>
      <c r="M79" s="3455">
        <v>10.297943111584429</v>
      </c>
      <c r="N79" s="3455">
        <v>9.9894104799074164</v>
      </c>
      <c r="O79" s="3455">
        <v>10.104760605625064</v>
      </c>
      <c r="P79" s="3455">
        <v>8.6998407571649263</v>
      </c>
      <c r="Q79" s="3456">
        <v>0.37950237148502036</v>
      </c>
      <c r="R79" s="3879"/>
      <c r="S79" s="3383"/>
      <c r="T79" s="1303"/>
      <c r="U79" s="3383"/>
      <c r="V79" s="3383"/>
    </row>
    <row r="80" spans="1:50" s="3407" customFormat="1" ht="20.100000000000001" customHeight="1">
      <c r="A80" s="3454" t="s">
        <v>652</v>
      </c>
      <c r="B80" s="3252"/>
      <c r="C80" s="3420"/>
      <c r="D80" s="3252">
        <v>13.700334286916281</v>
      </c>
      <c r="E80" s="3252">
        <v>7.0996090142754262</v>
      </c>
      <c r="F80" s="3252">
        <v>7.1000868996370405</v>
      </c>
      <c r="G80" s="3252">
        <v>7.1002265228160004</v>
      </c>
      <c r="H80" s="3252">
        <v>7.2054436519258216</v>
      </c>
      <c r="I80" s="3252">
        <v>7.3001073354027115</v>
      </c>
      <c r="J80" s="3252">
        <v>7.2999642405192455</v>
      </c>
      <c r="K80" s="3252">
        <v>7.3996067980855029</v>
      </c>
      <c r="L80" s="3252">
        <v>7.6002879583218217</v>
      </c>
      <c r="M80" s="3252">
        <v>7.800358992060751</v>
      </c>
      <c r="N80" s="3252">
        <v>7.5848578344047706</v>
      </c>
      <c r="O80" s="3252">
        <v>7.6999669411810627</v>
      </c>
      <c r="P80" s="3252">
        <v>6.3003338006554559</v>
      </c>
      <c r="Q80" s="3253">
        <v>0.27483165327213932</v>
      </c>
      <c r="R80" s="3876"/>
      <c r="S80" s="3383"/>
      <c r="T80" s="1303"/>
      <c r="U80" s="3383"/>
      <c r="V80" s="3383"/>
    </row>
    <row r="81" spans="1:50" s="3407" customFormat="1" ht="20.100000000000001" customHeight="1">
      <c r="A81" s="3454" t="s">
        <v>654</v>
      </c>
      <c r="B81" s="3252"/>
      <c r="C81" s="3420"/>
      <c r="D81" s="3252">
        <v>3.0050590219224285</v>
      </c>
      <c r="E81" s="3252">
        <v>2.8919163763066202</v>
      </c>
      <c r="F81" s="3252">
        <v>2.996013289036545</v>
      </c>
      <c r="G81" s="3252">
        <v>3.0030150753768838</v>
      </c>
      <c r="H81" s="3252">
        <v>2.197070707070707</v>
      </c>
      <c r="I81" s="3252">
        <v>2.2023480278422269</v>
      </c>
      <c r="J81" s="3252">
        <v>2.1059062499999999</v>
      </c>
      <c r="K81" s="3252">
        <v>2.000246305418719</v>
      </c>
      <c r="L81" s="3252">
        <v>2.0980141843971629</v>
      </c>
      <c r="M81" s="3252">
        <v>2.197192575406032</v>
      </c>
      <c r="N81" s="3252">
        <v>2.1045500000000001</v>
      </c>
      <c r="O81" s="3252">
        <v>2.1046330935251798</v>
      </c>
      <c r="P81" s="3252">
        <v>1.9995098280098278</v>
      </c>
      <c r="Q81" s="3253">
        <v>8.7222139199777268E-2</v>
      </c>
      <c r="R81" s="3876"/>
      <c r="S81" s="3383"/>
      <c r="T81" s="1303"/>
      <c r="U81" s="3383"/>
      <c r="V81" s="3383"/>
    </row>
    <row r="82" spans="1:50" s="3407" customFormat="1" ht="20.100000000000001" customHeight="1">
      <c r="A82" s="3454" t="s">
        <v>653</v>
      </c>
      <c r="B82" s="3252"/>
      <c r="C82" s="3420"/>
      <c r="D82" s="3457">
        <v>0</v>
      </c>
      <c r="E82" s="3457">
        <v>0</v>
      </c>
      <c r="F82" s="3457">
        <v>0</v>
      </c>
      <c r="G82" s="3457">
        <v>0</v>
      </c>
      <c r="H82" s="3457">
        <v>0</v>
      </c>
      <c r="I82" s="3457">
        <v>0</v>
      </c>
      <c r="J82" s="3457">
        <v>0</v>
      </c>
      <c r="K82" s="3457">
        <v>0</v>
      </c>
      <c r="L82" s="3457">
        <v>0</v>
      </c>
      <c r="M82" s="3457">
        <v>0</v>
      </c>
      <c r="N82" s="3457">
        <v>0</v>
      </c>
      <c r="O82" s="3457">
        <v>0</v>
      </c>
      <c r="P82" s="3457">
        <v>0</v>
      </c>
      <c r="Q82" s="3254">
        <v>0</v>
      </c>
      <c r="R82" s="3880"/>
      <c r="S82" s="3383"/>
      <c r="T82" s="1303"/>
      <c r="U82" s="3383"/>
      <c r="V82" s="3383"/>
    </row>
    <row r="83" spans="1:50" s="3407" customFormat="1" ht="20.100000000000001" customHeight="1">
      <c r="A83" s="3454" t="s">
        <v>68</v>
      </c>
      <c r="B83" s="3252"/>
      <c r="C83" s="3420"/>
      <c r="D83" s="3252">
        <v>0</v>
      </c>
      <c r="E83" s="3252">
        <v>0.30042146596858638</v>
      </c>
      <c r="F83" s="3252">
        <v>0.39994049586776859</v>
      </c>
      <c r="G83" s="3252">
        <v>0.39975767918088745</v>
      </c>
      <c r="H83" s="3252">
        <v>0.40483612040133787</v>
      </c>
      <c r="I83" s="3252">
        <v>0.29998134991119008</v>
      </c>
      <c r="J83" s="3252">
        <v>0.29990745501285349</v>
      </c>
      <c r="K83" s="3252">
        <v>0.30029608938547481</v>
      </c>
      <c r="L83" s="3252">
        <v>0.30019220055710311</v>
      </c>
      <c r="M83" s="3252">
        <v>0.30039154411764707</v>
      </c>
      <c r="N83" s="3252">
        <v>0.30000264550264555</v>
      </c>
      <c r="O83" s="3252">
        <v>0.30016057091882242</v>
      </c>
      <c r="P83" s="3252">
        <v>0.39999712849964114</v>
      </c>
      <c r="Q83" s="3253">
        <v>1.7448579013103711E-2</v>
      </c>
      <c r="R83" s="3876"/>
      <c r="S83" s="3383"/>
      <c r="T83" s="1303"/>
      <c r="U83" s="3383"/>
      <c r="V83" s="3383"/>
    </row>
    <row r="84" spans="1:50" s="3438" customFormat="1" ht="20.100000000000001" customHeight="1">
      <c r="A84" s="3433" t="s">
        <v>651</v>
      </c>
      <c r="B84" s="3434">
        <v>11.723199999999999</v>
      </c>
      <c r="C84" s="3434">
        <v>0.44792833146696531</v>
      </c>
      <c r="D84" s="3434">
        <v>15.705852137340843</v>
      </c>
      <c r="E84" s="3434">
        <v>12.291982715224197</v>
      </c>
      <c r="F84" s="3434">
        <v>12.795918620852392</v>
      </c>
      <c r="G84" s="3434">
        <v>12.803008887337333</v>
      </c>
      <c r="H84" s="3434">
        <v>12.010147241309896</v>
      </c>
      <c r="I84" s="3434">
        <v>12.502461038463149</v>
      </c>
      <c r="J84" s="3434">
        <v>12.405704002476483</v>
      </c>
      <c r="K84" s="3434">
        <v>12.400127366137831</v>
      </c>
      <c r="L84" s="3434">
        <v>12.698558570612878</v>
      </c>
      <c r="M84" s="3434">
        <v>12.998193290310564</v>
      </c>
      <c r="N84" s="3434">
        <v>12.750533070777458</v>
      </c>
      <c r="O84" s="3434">
        <v>12.7048033958819</v>
      </c>
      <c r="P84" s="3434">
        <v>11.09992607970039</v>
      </c>
      <c r="Q84" s="3436">
        <v>0.48419831904227423</v>
      </c>
      <c r="R84" s="3875"/>
      <c r="S84" s="3383"/>
      <c r="T84" s="1303"/>
      <c r="U84" s="3383"/>
      <c r="V84" s="3383"/>
      <c r="W84" s="3437"/>
      <c r="X84" s="3437"/>
      <c r="Y84" s="3437"/>
      <c r="Z84" s="3437"/>
      <c r="AA84" s="3437"/>
      <c r="AB84" s="3437"/>
      <c r="AC84" s="3437"/>
      <c r="AD84" s="3437"/>
      <c r="AE84" s="3437"/>
      <c r="AF84" s="3437"/>
      <c r="AG84" s="3437"/>
      <c r="AH84" s="3437"/>
      <c r="AI84" s="3437"/>
      <c r="AJ84" s="3437"/>
      <c r="AK84" s="3437"/>
      <c r="AL84" s="3437"/>
      <c r="AM84" s="3437"/>
      <c r="AN84" s="3437"/>
      <c r="AO84" s="3437"/>
      <c r="AP84" s="3437"/>
      <c r="AQ84" s="3437"/>
      <c r="AR84" s="3437"/>
      <c r="AS84" s="3437"/>
      <c r="AT84" s="3437"/>
      <c r="AU84" s="3437"/>
      <c r="AV84" s="3437"/>
      <c r="AW84" s="3437"/>
      <c r="AX84" s="3437"/>
    </row>
    <row r="85" spans="1:50" s="3438" customFormat="1" ht="20.100000000000001" customHeight="1">
      <c r="A85" s="2621" t="s">
        <v>652</v>
      </c>
      <c r="B85" s="3420">
        <v>8.7923999999999989</v>
      </c>
      <c r="C85" s="3434"/>
      <c r="D85" s="3420">
        <v>11.900290366007573</v>
      </c>
      <c r="E85" s="3420">
        <v>8.9995043842927949</v>
      </c>
      <c r="F85" s="3420">
        <v>9.2001126023465858</v>
      </c>
      <c r="G85" s="3420">
        <v>9.3002967129843395</v>
      </c>
      <c r="H85" s="3420">
        <v>9.3070313837375185</v>
      </c>
      <c r="I85" s="3420">
        <v>9.8001440941022722</v>
      </c>
      <c r="J85" s="3420">
        <v>9.7999519941217272</v>
      </c>
      <c r="K85" s="3420">
        <v>9.8994739596008756</v>
      </c>
      <c r="L85" s="3420">
        <v>10.100382681453999</v>
      </c>
      <c r="M85" s="3420">
        <v>10.400478656081003</v>
      </c>
      <c r="N85" s="3420">
        <v>10.145978661606382</v>
      </c>
      <c r="O85" s="3420">
        <v>10.199956207798289</v>
      </c>
      <c r="P85" s="3420">
        <v>8.400445067540609</v>
      </c>
      <c r="Q85" s="3439">
        <v>0.36644220436285246</v>
      </c>
      <c r="R85" s="3874"/>
      <c r="S85" s="3383"/>
      <c r="T85" s="1303"/>
      <c r="U85" s="3383"/>
      <c r="V85" s="3383"/>
      <c r="W85" s="3437"/>
      <c r="X85" s="3437"/>
      <c r="Y85" s="3437"/>
      <c r="Z85" s="3437"/>
      <c r="AA85" s="3437"/>
      <c r="AB85" s="3437"/>
      <c r="AC85" s="3437"/>
      <c r="AD85" s="3437"/>
      <c r="AE85" s="3437"/>
      <c r="AF85" s="3437"/>
      <c r="AG85" s="3437"/>
      <c r="AH85" s="3437"/>
      <c r="AI85" s="3437"/>
      <c r="AJ85" s="3437"/>
      <c r="AK85" s="3437"/>
      <c r="AL85" s="3437"/>
      <c r="AM85" s="3437"/>
      <c r="AN85" s="3437"/>
      <c r="AO85" s="3437"/>
      <c r="AP85" s="3437"/>
      <c r="AQ85" s="3437"/>
      <c r="AR85" s="3437"/>
      <c r="AS85" s="3437"/>
      <c r="AT85" s="3437"/>
      <c r="AU85" s="3437"/>
      <c r="AV85" s="3437"/>
      <c r="AW85" s="3437"/>
      <c r="AX85" s="3437"/>
    </row>
    <row r="86" spans="1:50" s="3438" customFormat="1" ht="20.100000000000001" customHeight="1">
      <c r="A86" s="2621" t="s">
        <v>654</v>
      </c>
      <c r="B86" s="3420">
        <v>2.9308000000000001</v>
      </c>
      <c r="C86" s="3434"/>
      <c r="D86" s="3420">
        <v>3.0050590219224285</v>
      </c>
      <c r="E86" s="3420">
        <v>2.8919163763066202</v>
      </c>
      <c r="F86" s="3420">
        <v>3.0958803986710959</v>
      </c>
      <c r="G86" s="3420">
        <v>3.0030150753768838</v>
      </c>
      <c r="H86" s="3420">
        <v>2.197070707070707</v>
      </c>
      <c r="I86" s="3420">
        <v>2.2023480278422269</v>
      </c>
      <c r="J86" s="3420">
        <v>2.1059062499999999</v>
      </c>
      <c r="K86" s="3420">
        <v>2.100258620689655</v>
      </c>
      <c r="L86" s="3420">
        <v>2.1979196217494086</v>
      </c>
      <c r="M86" s="3420">
        <v>2.197192575406032</v>
      </c>
      <c r="N86" s="3420">
        <v>2.1045500000000001</v>
      </c>
      <c r="O86" s="3420">
        <v>2.1046330935251798</v>
      </c>
      <c r="P86" s="3420">
        <v>2.0994853194103191</v>
      </c>
      <c r="Q86" s="3439">
        <v>9.1583246159766124E-2</v>
      </c>
      <c r="R86" s="3874"/>
      <c r="S86" s="3383"/>
      <c r="T86" s="1303"/>
      <c r="U86" s="3383"/>
      <c r="V86" s="3383"/>
      <c r="W86" s="3437"/>
      <c r="X86" s="3437"/>
      <c r="Y86" s="3437"/>
      <c r="Z86" s="3437"/>
      <c r="AA86" s="3437"/>
      <c r="AB86" s="3437"/>
      <c r="AC86" s="3437"/>
      <c r="AD86" s="3437"/>
      <c r="AE86" s="3437"/>
      <c r="AF86" s="3437"/>
      <c r="AG86" s="3437"/>
      <c r="AH86" s="3437"/>
      <c r="AI86" s="3437"/>
      <c r="AJ86" s="3437"/>
      <c r="AK86" s="3437"/>
      <c r="AL86" s="3437"/>
      <c r="AM86" s="3437"/>
      <c r="AN86" s="3437"/>
      <c r="AO86" s="3437"/>
      <c r="AP86" s="3437"/>
      <c r="AQ86" s="3437"/>
      <c r="AR86" s="3437"/>
      <c r="AS86" s="3437"/>
      <c r="AT86" s="3437"/>
      <c r="AU86" s="3437"/>
      <c r="AV86" s="3437"/>
      <c r="AW86" s="3437"/>
      <c r="AX86" s="3437"/>
    </row>
    <row r="87" spans="1:50" s="3438" customFormat="1" ht="20.100000000000001" customHeight="1">
      <c r="A87" s="2621" t="s">
        <v>68</v>
      </c>
      <c r="B87" s="3420"/>
      <c r="C87" s="3434"/>
      <c r="D87" s="3420">
        <v>0.80050274941084054</v>
      </c>
      <c r="E87" s="3420">
        <v>0.40056195462478184</v>
      </c>
      <c r="F87" s="3420">
        <v>0.49992561983471073</v>
      </c>
      <c r="G87" s="3420">
        <v>0.49969709897610926</v>
      </c>
      <c r="H87" s="3420">
        <v>0.5060451505016722</v>
      </c>
      <c r="I87" s="3420">
        <v>0.49996891651865016</v>
      </c>
      <c r="J87" s="3420">
        <v>0.49984575835475581</v>
      </c>
      <c r="K87" s="3420">
        <v>0.40039478584729982</v>
      </c>
      <c r="L87" s="3420">
        <v>0.40025626740947079</v>
      </c>
      <c r="M87" s="3420">
        <v>0.40052205882352943</v>
      </c>
      <c r="N87" s="3420">
        <v>0.50000440917107591</v>
      </c>
      <c r="O87" s="3420">
        <v>0.40021409455842993</v>
      </c>
      <c r="P87" s="3420">
        <v>0.59999569274946163</v>
      </c>
      <c r="Q87" s="3439">
        <v>2.617286851965556E-2</v>
      </c>
      <c r="R87" s="3874"/>
      <c r="S87" s="3383"/>
      <c r="T87" s="1303"/>
      <c r="U87" s="3383"/>
      <c r="V87" s="3383"/>
      <c r="W87" s="3437"/>
      <c r="X87" s="3437"/>
      <c r="Y87" s="3437"/>
      <c r="Z87" s="3437"/>
      <c r="AA87" s="3437"/>
      <c r="AB87" s="3437"/>
      <c r="AC87" s="3437"/>
      <c r="AD87" s="3437"/>
      <c r="AE87" s="3437"/>
      <c r="AF87" s="3437"/>
      <c r="AG87" s="3437"/>
      <c r="AH87" s="3437"/>
      <c r="AI87" s="3437"/>
      <c r="AJ87" s="3437"/>
      <c r="AK87" s="3437"/>
      <c r="AL87" s="3437"/>
      <c r="AM87" s="3437"/>
      <c r="AN87" s="3437"/>
      <c r="AO87" s="3437"/>
      <c r="AP87" s="3437"/>
      <c r="AQ87" s="3437"/>
      <c r="AR87" s="3437"/>
      <c r="AS87" s="3437"/>
      <c r="AT87" s="3437"/>
      <c r="AU87" s="3437"/>
      <c r="AV87" s="3437"/>
      <c r="AW87" s="3437"/>
      <c r="AX87" s="3437"/>
    </row>
    <row r="88" spans="1:50" s="3438" customFormat="1" ht="20.100000000000001" customHeight="1">
      <c r="A88" s="2621" t="s">
        <v>653</v>
      </c>
      <c r="B88" s="3420"/>
      <c r="C88" s="3434"/>
      <c r="D88" s="3420">
        <v>0</v>
      </c>
      <c r="E88" s="3420">
        <v>0</v>
      </c>
      <c r="F88" s="3420">
        <v>0</v>
      </c>
      <c r="G88" s="3420">
        <v>0</v>
      </c>
      <c r="H88" s="3420">
        <v>0</v>
      </c>
      <c r="I88" s="3420">
        <v>0</v>
      </c>
      <c r="J88" s="3420">
        <v>0</v>
      </c>
      <c r="K88" s="3420">
        <v>0</v>
      </c>
      <c r="L88" s="3420">
        <v>0</v>
      </c>
      <c r="M88" s="3420">
        <v>0</v>
      </c>
      <c r="N88" s="3420">
        <v>0</v>
      </c>
      <c r="O88" s="3420">
        <v>0</v>
      </c>
      <c r="P88" s="3420">
        <v>0</v>
      </c>
      <c r="Q88" s="3439">
        <v>0</v>
      </c>
      <c r="R88" s="3874"/>
      <c r="S88" s="3383"/>
      <c r="T88" s="1303"/>
      <c r="U88" s="3383"/>
      <c r="V88" s="3383"/>
      <c r="W88" s="3437"/>
      <c r="X88" s="3437"/>
      <c r="Y88" s="3437"/>
      <c r="Z88" s="3437"/>
      <c r="AA88" s="3437"/>
      <c r="AB88" s="3437"/>
      <c r="AC88" s="3437"/>
      <c r="AD88" s="3437"/>
      <c r="AE88" s="3437"/>
      <c r="AF88" s="3437"/>
      <c r="AG88" s="3437"/>
      <c r="AH88" s="3437"/>
      <c r="AI88" s="3437"/>
      <c r="AJ88" s="3437"/>
      <c r="AK88" s="3437"/>
      <c r="AL88" s="3437"/>
      <c r="AM88" s="3437"/>
      <c r="AN88" s="3437"/>
      <c r="AO88" s="3437"/>
      <c r="AP88" s="3437"/>
      <c r="AQ88" s="3437"/>
      <c r="AR88" s="3437"/>
      <c r="AS88" s="3437"/>
      <c r="AT88" s="3437"/>
      <c r="AU88" s="3437"/>
      <c r="AV88" s="3437"/>
      <c r="AW88" s="3437"/>
      <c r="AX88" s="3437"/>
    </row>
    <row r="89" spans="1:50" s="3438" customFormat="1" ht="20.100000000000001" customHeight="1">
      <c r="A89" s="3458"/>
      <c r="B89" s="3459"/>
      <c r="C89" s="3460"/>
      <c r="D89" s="3459"/>
      <c r="E89" s="3459"/>
      <c r="F89" s="3459"/>
      <c r="G89" s="3459"/>
      <c r="H89" s="3459"/>
      <c r="I89" s="3461"/>
      <c r="J89" s="3461"/>
      <c r="K89" s="3461"/>
      <c r="L89" s="3461"/>
      <c r="M89" s="3461"/>
      <c r="N89" s="3461"/>
      <c r="O89" s="3461"/>
      <c r="P89" s="3461"/>
      <c r="Q89" s="3462"/>
      <c r="R89" s="3874"/>
      <c r="S89" s="3383"/>
      <c r="T89" s="1303"/>
      <c r="U89" s="3383"/>
      <c r="V89" s="3383"/>
      <c r="W89" s="3437"/>
      <c r="X89" s="3437"/>
      <c r="Y89" s="3437"/>
      <c r="Z89" s="3437"/>
      <c r="AA89" s="3437"/>
      <c r="AB89" s="3437"/>
      <c r="AC89" s="3437"/>
      <c r="AD89" s="3437"/>
      <c r="AE89" s="3437"/>
      <c r="AF89" s="3437"/>
      <c r="AG89" s="3437"/>
      <c r="AH89" s="3437"/>
      <c r="AI89" s="3437"/>
      <c r="AJ89" s="3437"/>
      <c r="AK89" s="3437"/>
      <c r="AL89" s="3437"/>
      <c r="AM89" s="3437"/>
      <c r="AN89" s="3437"/>
      <c r="AO89" s="3437"/>
      <c r="AP89" s="3437"/>
      <c r="AQ89" s="3437"/>
      <c r="AR89" s="3437"/>
      <c r="AS89" s="3437"/>
      <c r="AT89" s="3437"/>
      <c r="AU89" s="3437"/>
      <c r="AV89" s="3437"/>
      <c r="AW89" s="3437"/>
      <c r="AX89" s="3437"/>
    </row>
    <row r="90" spans="1:50" ht="2.85" customHeight="1"/>
    <row r="91" spans="1:50">
      <c r="A91" s="3389" t="s">
        <v>921</v>
      </c>
    </row>
    <row r="94" spans="1:50">
      <c r="B94" s="3463"/>
      <c r="D94" s="3463"/>
    </row>
    <row r="96" spans="1:50">
      <c r="B96" s="3464"/>
      <c r="D96" s="3464"/>
    </row>
  </sheetData>
  <mergeCells count="2">
    <mergeCell ref="B2:F2"/>
    <mergeCell ref="A6:N6"/>
  </mergeCells>
  <printOptions horizontalCentered="1" verticalCentered="1"/>
  <pageMargins left="0.55118110236220474" right="0.59055118110236227" top="0.46" bottom="0.23" header="0.17" footer="0.27559055118110237"/>
  <pageSetup paperSize="9" scale="26"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indexed="42"/>
    <pageSetUpPr fitToPage="1"/>
  </sheetPr>
  <dimension ref="A1:AW83"/>
  <sheetViews>
    <sheetView showGridLines="0" workbookViewId="0">
      <pane xSplit="1" ySplit="5" topLeftCell="B6" activePane="bottomRight" state="frozen"/>
      <selection pane="topRight"/>
      <selection pane="bottomLeft"/>
      <selection pane="bottomRight" activeCell="A6" sqref="A6"/>
    </sheetView>
  </sheetViews>
  <sheetFormatPr baseColWidth="10" defaultRowHeight="15.75"/>
  <cols>
    <col min="1" max="1" width="37.875" style="3389" customWidth="1"/>
    <col min="2" max="2" width="18.625" style="3389" customWidth="1"/>
    <col min="3" max="3" width="19.25" style="3389" customWidth="1"/>
    <col min="4" max="8" width="18.625" style="3389" customWidth="1"/>
    <col min="9" max="11" width="19.25" style="3389" customWidth="1"/>
    <col min="12" max="12" width="19.125" style="3383" customWidth="1"/>
    <col min="13" max="14" width="20.5" style="3383" customWidth="1"/>
    <col min="15" max="15" width="20.5" style="3729" customWidth="1"/>
    <col min="16" max="16" width="20.5" style="3939" customWidth="1"/>
    <col min="17" max="17" width="13.75" style="3383" customWidth="1"/>
    <col min="18" max="19" width="11.5" style="4045" customWidth="1"/>
    <col min="20" max="16384" width="11" style="3389"/>
  </cols>
  <sheetData>
    <row r="1" spans="1:48" ht="13.15" customHeight="1">
      <c r="A1" s="3384"/>
      <c r="B1" s="3385"/>
      <c r="C1" s="3386"/>
      <c r="D1" s="3386"/>
      <c r="E1" s="3386"/>
      <c r="F1" s="3386"/>
      <c r="G1" s="3386"/>
      <c r="H1" s="3386"/>
      <c r="I1" s="3386"/>
      <c r="J1" s="3386"/>
      <c r="K1" s="3386"/>
      <c r="L1" s="3386"/>
      <c r="M1" s="3386"/>
      <c r="N1" s="3386"/>
      <c r="O1" s="3386"/>
      <c r="P1" s="3386"/>
      <c r="Q1" s="2547"/>
      <c r="T1" s="3383"/>
      <c r="U1" s="3383"/>
    </row>
    <row r="2" spans="1:48" ht="18" customHeight="1">
      <c r="A2" s="3390"/>
      <c r="B2" s="3465" t="s">
        <v>891</v>
      </c>
      <c r="C2" s="1145"/>
      <c r="D2" s="1145"/>
      <c r="E2" s="1145"/>
      <c r="F2" s="1146"/>
      <c r="G2" s="1146"/>
      <c r="H2" s="1146"/>
      <c r="I2" s="2546"/>
      <c r="J2" s="2546"/>
      <c r="K2" s="2546"/>
      <c r="L2" s="2546"/>
      <c r="M2" s="2546"/>
      <c r="N2" s="2546"/>
      <c r="O2" s="2546"/>
      <c r="P2" s="2546"/>
      <c r="Q2" s="328" t="s">
        <v>112</v>
      </c>
      <c r="T2" s="3383"/>
      <c r="U2" s="3383"/>
    </row>
    <row r="3" spans="1:48" ht="18" customHeight="1">
      <c r="A3" s="3390"/>
      <c r="B3" s="3393"/>
      <c r="C3" s="3394"/>
      <c r="D3" s="3394"/>
      <c r="E3" s="3394"/>
      <c r="F3" s="3394"/>
      <c r="G3" s="3394"/>
      <c r="H3" s="3394"/>
      <c r="I3" s="3394"/>
      <c r="J3" s="3394"/>
      <c r="K3" s="3394"/>
      <c r="L3" s="3394"/>
      <c r="M3" s="3394"/>
      <c r="N3" s="3394"/>
      <c r="O3" s="3394"/>
      <c r="P3" s="3394"/>
      <c r="Q3" s="328" t="s">
        <v>690</v>
      </c>
      <c r="T3" s="3383"/>
      <c r="U3" s="3383"/>
    </row>
    <row r="4" spans="1:48" ht="24.75" customHeight="1">
      <c r="A4" s="3397"/>
      <c r="B4" s="3393" t="s">
        <v>104</v>
      </c>
      <c r="C4" s="1147"/>
      <c r="D4" s="1147"/>
      <c r="E4" s="1147"/>
      <c r="F4" s="1137"/>
      <c r="G4" s="1137"/>
      <c r="H4" s="1137"/>
      <c r="I4" s="1136"/>
      <c r="J4" s="1136"/>
      <c r="K4" s="1136"/>
      <c r="L4" s="1136"/>
      <c r="M4" s="1136"/>
      <c r="N4" s="1136"/>
      <c r="O4" s="1136"/>
      <c r="P4" s="1136"/>
      <c r="Q4" s="3185" t="s">
        <v>1678</v>
      </c>
      <c r="T4" s="3383"/>
      <c r="U4" s="3383"/>
    </row>
    <row r="5" spans="1:48" ht="13.15" customHeight="1">
      <c r="A5" s="3398"/>
      <c r="B5" s="3399"/>
      <c r="C5" s="3400"/>
      <c r="D5" s="3400"/>
      <c r="E5" s="3400"/>
      <c r="F5" s="3400"/>
      <c r="G5" s="3400"/>
      <c r="H5" s="3400"/>
      <c r="I5" s="3400"/>
      <c r="J5" s="3400"/>
      <c r="K5" s="3400"/>
      <c r="L5" s="3400"/>
      <c r="M5" s="3400"/>
      <c r="N5" s="3400"/>
      <c r="O5" s="3400"/>
      <c r="P5" s="3400"/>
      <c r="Q5" s="2548"/>
      <c r="T5" s="3383"/>
      <c r="U5" s="3383"/>
    </row>
    <row r="6" spans="1:48" s="3403" customFormat="1" ht="10.15" customHeight="1">
      <c r="M6" s="3383"/>
      <c r="N6" s="3383"/>
      <c r="O6" s="3729"/>
      <c r="P6" s="3939"/>
      <c r="Q6" s="3383"/>
      <c r="R6" s="4045"/>
      <c r="S6" s="4045"/>
      <c r="T6" s="3383"/>
    </row>
    <row r="7" spans="1:48" ht="13.7" customHeight="1">
      <c r="A7" s="4213" t="s">
        <v>833</v>
      </c>
      <c r="B7" s="4213"/>
      <c r="C7" s="4213"/>
      <c r="D7" s="4213"/>
      <c r="E7" s="4213"/>
      <c r="F7" s="4213"/>
      <c r="G7" s="4213"/>
      <c r="H7" s="4213"/>
      <c r="I7" s="4213"/>
      <c r="J7" s="4213"/>
      <c r="K7" s="4213"/>
      <c r="L7" s="4213"/>
      <c r="M7" s="4213"/>
      <c r="N7" s="4213"/>
      <c r="O7" s="4213"/>
      <c r="P7" s="4213"/>
      <c r="Q7" s="4213"/>
      <c r="T7" s="3383"/>
    </row>
    <row r="8" spans="1:48" s="3428" customFormat="1" ht="7.5" customHeight="1">
      <c r="B8" s="3450"/>
      <c r="C8" s="3450"/>
      <c r="D8" s="3450"/>
      <c r="E8" s="3450"/>
      <c r="F8" s="2661"/>
      <c r="G8" s="2661"/>
      <c r="H8" s="2661"/>
      <c r="I8" s="2661"/>
      <c r="J8" s="2661"/>
      <c r="K8" s="2661"/>
      <c r="L8" s="2661"/>
      <c r="Q8" s="3383"/>
      <c r="R8" s="4045"/>
      <c r="S8" s="4045"/>
      <c r="T8" s="3383"/>
      <c r="U8" s="3383"/>
    </row>
    <row r="9" spans="1:48" s="3428" customFormat="1" ht="7.5" customHeight="1">
      <c r="B9" s="3450"/>
      <c r="C9" s="3450"/>
      <c r="D9" s="3450"/>
      <c r="E9" s="3450"/>
      <c r="F9" s="2661"/>
      <c r="G9" s="2661"/>
      <c r="H9" s="2661"/>
      <c r="I9" s="2661"/>
      <c r="J9" s="2661"/>
      <c r="K9" s="2661"/>
      <c r="L9" s="2661"/>
      <c r="Q9" s="3383"/>
      <c r="R9" s="4045"/>
      <c r="S9" s="4045"/>
      <c r="T9" s="3383"/>
      <c r="U9" s="3383"/>
    </row>
    <row r="10" spans="1:48" s="3407" customFormat="1" ht="76.5" customHeight="1">
      <c r="A10" s="3466"/>
      <c r="B10" s="3406">
        <v>1996</v>
      </c>
      <c r="C10" s="2317" t="s">
        <v>835</v>
      </c>
      <c r="D10" s="3406">
        <v>2008</v>
      </c>
      <c r="E10" s="3406">
        <v>2009</v>
      </c>
      <c r="F10" s="3406">
        <v>2010</v>
      </c>
      <c r="G10" s="3406">
        <v>2011</v>
      </c>
      <c r="H10" s="3406">
        <v>2012</v>
      </c>
      <c r="I10" s="3406">
        <v>2013</v>
      </c>
      <c r="J10" s="3406">
        <v>2014</v>
      </c>
      <c r="K10" s="3406">
        <v>2015</v>
      </c>
      <c r="L10" s="3406">
        <v>2016</v>
      </c>
      <c r="M10" s="3406">
        <v>2017</v>
      </c>
      <c r="N10" s="3406">
        <v>2018</v>
      </c>
      <c r="O10" s="3406">
        <v>2019</v>
      </c>
      <c r="P10" s="3406">
        <v>2020</v>
      </c>
      <c r="Q10" s="2317" t="s">
        <v>1679</v>
      </c>
      <c r="R10" s="4045"/>
      <c r="S10" s="4045"/>
      <c r="T10" s="3383"/>
      <c r="U10" s="3383"/>
      <c r="V10" s="3383"/>
    </row>
    <row r="11" spans="1:48" s="3419" customFormat="1" ht="20.100000000000001" customHeight="1">
      <c r="A11" s="3467" t="s">
        <v>963</v>
      </c>
      <c r="B11" s="1539"/>
      <c r="C11" s="1539"/>
      <c r="D11" s="1539"/>
      <c r="E11" s="1539"/>
      <c r="F11" s="1539"/>
      <c r="G11" s="1539"/>
      <c r="H11" s="1539"/>
      <c r="I11" s="1539"/>
      <c r="J11" s="1539"/>
      <c r="K11" s="1539"/>
      <c r="L11" s="1539"/>
      <c r="M11" s="1539"/>
      <c r="N11" s="1539"/>
      <c r="O11" s="1539"/>
      <c r="P11" s="1539"/>
      <c r="Q11" s="1539"/>
      <c r="R11" s="4045"/>
      <c r="S11" s="4045"/>
      <c r="T11" s="3383"/>
      <c r="U11" s="3383"/>
      <c r="V11" s="3383"/>
    </row>
    <row r="12" spans="1:48" s="3412" customFormat="1" ht="20.100000000000001" customHeight="1">
      <c r="A12" s="3410" t="s">
        <v>741</v>
      </c>
      <c r="B12" s="2549">
        <v>1726.2411999999999</v>
      </c>
      <c r="C12" s="2549">
        <v>100</v>
      </c>
      <c r="D12" s="2549">
        <v>1442.9190000000001</v>
      </c>
      <c r="E12" s="2549">
        <v>1355.3770000000002</v>
      </c>
      <c r="F12" s="2549">
        <v>1482.5070000000001</v>
      </c>
      <c r="G12" s="2549">
        <v>1346.115</v>
      </c>
      <c r="H12" s="2549">
        <v>1345.366</v>
      </c>
      <c r="I12" s="2549">
        <v>1460.3220000000001</v>
      </c>
      <c r="J12" s="2549">
        <v>1349.829</v>
      </c>
      <c r="K12" s="2549">
        <v>1427.7549999999999</v>
      </c>
      <c r="L12" s="2549">
        <v>1395.9880000000001</v>
      </c>
      <c r="M12" s="2549">
        <v>1416.9639999999999</v>
      </c>
      <c r="N12" s="2549">
        <v>1299.0959999999998</v>
      </c>
      <c r="O12" s="2549">
        <v>1314.9059999999997</v>
      </c>
      <c r="P12" s="2549">
        <v>1272.8098540000001</v>
      </c>
      <c r="Q12" s="3411">
        <v>100</v>
      </c>
      <c r="R12" s="4045"/>
      <c r="S12" s="4074"/>
      <c r="T12" s="3383"/>
      <c r="U12" s="3383"/>
      <c r="V12" s="3383"/>
      <c r="W12" s="3407"/>
      <c r="X12" s="3407"/>
      <c r="Y12" s="3407"/>
      <c r="Z12" s="3407"/>
      <c r="AA12" s="3407"/>
      <c r="AB12" s="3407"/>
      <c r="AC12" s="3407"/>
      <c r="AD12" s="3407"/>
      <c r="AE12" s="3407"/>
      <c r="AF12" s="3407"/>
      <c r="AG12" s="3407"/>
      <c r="AH12" s="3407"/>
      <c r="AI12" s="3407"/>
      <c r="AJ12" s="3407"/>
      <c r="AK12" s="3407"/>
      <c r="AL12" s="3407"/>
      <c r="AM12" s="3407"/>
      <c r="AN12" s="3407"/>
      <c r="AO12" s="3407"/>
      <c r="AP12" s="3407"/>
      <c r="AQ12" s="3407"/>
      <c r="AR12" s="3407"/>
      <c r="AS12" s="3407"/>
      <c r="AT12" s="3407"/>
      <c r="AU12" s="3407"/>
      <c r="AV12" s="3407"/>
    </row>
    <row r="13" spans="1:48" s="3438" customFormat="1" ht="20.100000000000001" customHeight="1">
      <c r="A13" s="3433" t="s">
        <v>647</v>
      </c>
      <c r="B13" s="3434">
        <v>917.34040000000005</v>
      </c>
      <c r="C13" s="3434">
        <v>53.140916808149406</v>
      </c>
      <c r="D13" s="3434">
        <v>725.15799501349613</v>
      </c>
      <c r="E13" s="3434">
        <v>633.5057486349483</v>
      </c>
      <c r="F13" s="3434">
        <v>712.92102614810676</v>
      </c>
      <c r="G13" s="3434">
        <v>601.09078674730927</v>
      </c>
      <c r="H13" s="3434">
        <v>587.42337609919332</v>
      </c>
      <c r="I13" s="3434">
        <v>716.3604662044695</v>
      </c>
      <c r="J13" s="3434">
        <v>634.28939928480236</v>
      </c>
      <c r="K13" s="3434">
        <v>672.86841469467822</v>
      </c>
      <c r="L13" s="3434">
        <v>641.10912964244517</v>
      </c>
      <c r="M13" s="3434">
        <v>659.23095684935538</v>
      </c>
      <c r="N13" s="3434">
        <v>538.47654941808116</v>
      </c>
      <c r="O13" s="3434">
        <v>567.29035196743496</v>
      </c>
      <c r="P13" s="3434">
        <v>513.67540781841296</v>
      </c>
      <c r="Q13" s="3436">
        <v>40.35759200041619</v>
      </c>
      <c r="R13" s="4045"/>
      <c r="S13" s="4045"/>
      <c r="T13" s="3383"/>
      <c r="U13" s="3383"/>
      <c r="V13" s="3383"/>
      <c r="W13" s="3437"/>
      <c r="X13" s="3437"/>
      <c r="Y13" s="3437"/>
      <c r="Z13" s="3437"/>
      <c r="AA13" s="3437"/>
      <c r="AB13" s="3437"/>
      <c r="AC13" s="3437"/>
      <c r="AD13" s="3437"/>
      <c r="AE13" s="3437"/>
      <c r="AF13" s="3437"/>
      <c r="AG13" s="3437"/>
      <c r="AH13" s="3437"/>
      <c r="AI13" s="3437"/>
      <c r="AJ13" s="3437"/>
      <c r="AK13" s="3437"/>
      <c r="AL13" s="3437"/>
      <c r="AM13" s="3437"/>
      <c r="AN13" s="3437"/>
      <c r="AO13" s="3437"/>
      <c r="AP13" s="3437"/>
      <c r="AQ13" s="3437"/>
      <c r="AR13" s="3437"/>
      <c r="AS13" s="3437"/>
      <c r="AT13" s="3437"/>
      <c r="AU13" s="3437"/>
      <c r="AV13" s="3437"/>
    </row>
    <row r="14" spans="1:48" s="3437" customFormat="1" ht="20.100000000000001" customHeight="1">
      <c r="A14" s="2621" t="s">
        <v>652</v>
      </c>
      <c r="B14" s="3420">
        <v>375.14240000000001</v>
      </c>
      <c r="C14" s="3420">
        <v>21.731748726655351</v>
      </c>
      <c r="D14" s="3420">
        <v>207.15282061855672</v>
      </c>
      <c r="E14" s="3420">
        <v>174.81392201834865</v>
      </c>
      <c r="F14" s="3420">
        <v>178.77277522935779</v>
      </c>
      <c r="G14" s="3420">
        <v>148.12236607142856</v>
      </c>
      <c r="H14" s="3420">
        <v>159.38977450980391</v>
      </c>
      <c r="I14" s="3420">
        <v>182.44645714285716</v>
      </c>
      <c r="J14" s="3420">
        <v>167.67832412965186</v>
      </c>
      <c r="K14" s="3420">
        <v>163.65693853427896</v>
      </c>
      <c r="L14" s="3420">
        <v>162.98600117233295</v>
      </c>
      <c r="M14" s="3420">
        <v>158.82675446960667</v>
      </c>
      <c r="N14" s="3420">
        <v>110.65753855094923</v>
      </c>
      <c r="O14" s="3420">
        <v>103.35633859510656</v>
      </c>
      <c r="P14" s="3420">
        <v>94.46805156870694</v>
      </c>
      <c r="Q14" s="3439">
        <v>7.4220081869909009</v>
      </c>
      <c r="R14" s="4045"/>
      <c r="S14" s="4045"/>
      <c r="T14" s="3383"/>
      <c r="U14" s="3383"/>
      <c r="V14" s="3383"/>
    </row>
    <row r="15" spans="1:48" s="3437" customFormat="1" ht="20.100000000000001" customHeight="1">
      <c r="A15" s="2621" t="s">
        <v>768</v>
      </c>
      <c r="B15" s="3420">
        <v>35.169599999999996</v>
      </c>
      <c r="C15" s="3420">
        <v>2.0373514431239386</v>
      </c>
      <c r="D15" s="3420" t="s">
        <v>88</v>
      </c>
      <c r="E15" s="3420" t="s">
        <v>88</v>
      </c>
      <c r="F15" s="3420" t="s">
        <v>88</v>
      </c>
      <c r="G15" s="3420" t="s">
        <v>88</v>
      </c>
      <c r="H15" s="3420" t="s">
        <v>88</v>
      </c>
      <c r="I15" s="3420" t="s">
        <v>88</v>
      </c>
      <c r="J15" s="3420" t="s">
        <v>88</v>
      </c>
      <c r="K15" s="3420" t="s">
        <v>88</v>
      </c>
      <c r="L15" s="3420" t="s">
        <v>88</v>
      </c>
      <c r="M15" s="3420" t="s">
        <v>88</v>
      </c>
      <c r="N15" s="3420" t="s">
        <v>88</v>
      </c>
      <c r="O15" s="3420" t="s">
        <v>88</v>
      </c>
      <c r="P15" s="3420" t="s">
        <v>88</v>
      </c>
      <c r="Q15" s="3439" t="s">
        <v>88</v>
      </c>
      <c r="R15" s="4045"/>
      <c r="S15" s="4045"/>
      <c r="T15" s="3383"/>
      <c r="U15" s="3383"/>
      <c r="V15" s="3383"/>
    </row>
    <row r="16" spans="1:48" s="3437" customFormat="1" ht="20.100000000000001" customHeight="1">
      <c r="A16" s="2621" t="s">
        <v>653</v>
      </c>
      <c r="B16" s="3420">
        <v>310.66480000000001</v>
      </c>
      <c r="C16" s="3420">
        <v>17.996604414261462</v>
      </c>
      <c r="D16" s="3420">
        <v>342.70793339026477</v>
      </c>
      <c r="E16" s="3420">
        <v>338.15473043478255</v>
      </c>
      <c r="F16" s="3420">
        <v>363.40960688550842</v>
      </c>
      <c r="G16" s="3420">
        <v>321.01008795074762</v>
      </c>
      <c r="H16" s="3420">
        <v>304.60384488448847</v>
      </c>
      <c r="I16" s="3420">
        <v>359.22931348511383</v>
      </c>
      <c r="J16" s="3420">
        <v>328.07735773864692</v>
      </c>
      <c r="K16" s="3420">
        <v>343.73286895338617</v>
      </c>
      <c r="L16" s="3420">
        <v>338.90495076096681</v>
      </c>
      <c r="M16" s="3420">
        <v>329.10192680776015</v>
      </c>
      <c r="N16" s="3420">
        <v>300.05827633378942</v>
      </c>
      <c r="O16" s="3420">
        <v>314.79345886990802</v>
      </c>
      <c r="P16" s="3420">
        <v>285.85365666288953</v>
      </c>
      <c r="Q16" s="3439">
        <v>22.458472941936346</v>
      </c>
      <c r="R16" s="4045"/>
      <c r="S16" s="4045"/>
      <c r="T16" s="3383"/>
      <c r="U16" s="3383"/>
      <c r="V16" s="3383"/>
    </row>
    <row r="17" spans="1:48" s="3437" customFormat="1" ht="20.100000000000001" customHeight="1">
      <c r="A17" s="2621" t="s">
        <v>654</v>
      </c>
      <c r="B17" s="3420">
        <v>49.823599999999999</v>
      </c>
      <c r="C17" s="3420">
        <v>2.8862478777589136</v>
      </c>
      <c r="D17" s="3420">
        <v>29.1550456890199</v>
      </c>
      <c r="E17" s="3420">
        <v>23.393004276550251</v>
      </c>
      <c r="F17" s="3420">
        <v>19.07780217539089</v>
      </c>
      <c r="G17" s="3420">
        <v>14.407727272727273</v>
      </c>
      <c r="H17" s="3420">
        <v>16.742377142857144</v>
      </c>
      <c r="I17" s="3420">
        <v>22.675201986754963</v>
      </c>
      <c r="J17" s="3420">
        <v>18.009705676243865</v>
      </c>
      <c r="K17" s="3420">
        <v>20.876711140760499</v>
      </c>
      <c r="L17" s="3420">
        <v>21.948696227663795</v>
      </c>
      <c r="M17" s="3420">
        <v>21.977335989375828</v>
      </c>
      <c r="N17" s="3420">
        <v>23.494917024053695</v>
      </c>
      <c r="O17" s="3420">
        <v>24.491789291217248</v>
      </c>
      <c r="P17" s="3420">
        <v>25.289797843947223</v>
      </c>
      <c r="Q17" s="3439">
        <v>1.986926622579968</v>
      </c>
      <c r="R17" s="4045"/>
      <c r="S17" s="4045"/>
      <c r="T17" s="3383"/>
      <c r="U17" s="3383"/>
      <c r="V17" s="3383"/>
    </row>
    <row r="18" spans="1:48" s="3437" customFormat="1" ht="20.100000000000001" customHeight="1">
      <c r="A18" s="2621" t="s">
        <v>655</v>
      </c>
      <c r="B18" s="3420">
        <v>117.232</v>
      </c>
      <c r="C18" s="3420">
        <v>6.7911714770797964</v>
      </c>
      <c r="D18" s="3420">
        <v>124.42566590389016</v>
      </c>
      <c r="E18" s="3420">
        <v>79.205579710144917</v>
      </c>
      <c r="F18" s="3420">
        <v>110.38346578947368</v>
      </c>
      <c r="G18" s="3420">
        <v>68.644058577405843</v>
      </c>
      <c r="H18" s="3420">
        <v>38.204000000000001</v>
      </c>
      <c r="I18" s="3420">
        <v>52.133076923076928</v>
      </c>
      <c r="J18" s="3420">
        <v>44.366259740259743</v>
      </c>
      <c r="K18" s="3420">
        <v>46.434391304347827</v>
      </c>
      <c r="L18" s="3420">
        <v>36.177777777777784</v>
      </c>
      <c r="M18" s="3420">
        <v>42.532176870748302</v>
      </c>
      <c r="N18" s="3420">
        <v>13.088293617021277</v>
      </c>
      <c r="O18" s="3420">
        <v>28.135308900523558</v>
      </c>
      <c r="P18" s="3420">
        <v>15.189488843749999</v>
      </c>
      <c r="Q18" s="3439">
        <v>1.1933824047649146</v>
      </c>
      <c r="R18" s="4045"/>
      <c r="S18" s="4045"/>
      <c r="T18" s="3383"/>
      <c r="U18" s="3383"/>
      <c r="V18" s="3383"/>
    </row>
    <row r="19" spans="1:48" s="3437" customFormat="1" ht="20.100000000000001" customHeight="1">
      <c r="A19" s="2621" t="s">
        <v>656</v>
      </c>
      <c r="B19" s="3420">
        <v>26.377200000000002</v>
      </c>
      <c r="C19" s="3420">
        <v>1.5280135823429544</v>
      </c>
      <c r="D19" s="3420">
        <v>15.452999999999999</v>
      </c>
      <c r="E19" s="3420">
        <v>9.6440000000000001</v>
      </c>
      <c r="F19" s="3420">
        <v>12.558999999999999</v>
      </c>
      <c r="G19" s="3420">
        <v>16.513999999999999</v>
      </c>
      <c r="H19" s="3420">
        <v>4.2789999999999999</v>
      </c>
      <c r="I19" s="3420">
        <v>0.71599999999999997</v>
      </c>
      <c r="J19" s="3420">
        <v>2.1230000000000002</v>
      </c>
      <c r="K19" s="3420">
        <v>4.3739999999999997</v>
      </c>
      <c r="L19" s="3420">
        <v>1.0760000000000001</v>
      </c>
      <c r="M19" s="3420">
        <v>0.73599999999999999</v>
      </c>
      <c r="N19" s="3420">
        <v>0.83799999999999997</v>
      </c>
      <c r="O19" s="3420">
        <v>6.9000000000000006E-2</v>
      </c>
      <c r="P19" s="3420">
        <v>6.1039000000000003E-2</v>
      </c>
      <c r="Q19" s="3439">
        <v>4.7956102640292729E-3</v>
      </c>
      <c r="R19" s="4045"/>
      <c r="S19" s="4045"/>
      <c r="T19" s="3383"/>
      <c r="U19" s="3383"/>
      <c r="V19" s="3383"/>
    </row>
    <row r="20" spans="1:48" s="3437" customFormat="1" ht="20.100000000000001" customHeight="1">
      <c r="A20" s="2621" t="s">
        <v>68</v>
      </c>
      <c r="B20" s="3420"/>
      <c r="C20" s="3420"/>
      <c r="D20" s="3420">
        <v>6.2635294117647069</v>
      </c>
      <c r="E20" s="3420">
        <v>8.2945121951219516</v>
      </c>
      <c r="F20" s="3420">
        <v>28.718376068376067</v>
      </c>
      <c r="G20" s="3420">
        <v>32.392546875000008</v>
      </c>
      <c r="H20" s="3420">
        <v>64.204379562043783</v>
      </c>
      <c r="I20" s="3420">
        <v>99.160416666666663</v>
      </c>
      <c r="J20" s="3420">
        <v>74.034751999999997</v>
      </c>
      <c r="K20" s="3420">
        <v>93.793504761904757</v>
      </c>
      <c r="L20" s="3420">
        <v>80.015703703703707</v>
      </c>
      <c r="M20" s="3420">
        <v>106.05676271186441</v>
      </c>
      <c r="N20" s="3420">
        <v>90.339523892267593</v>
      </c>
      <c r="O20" s="3420">
        <v>96.444456310679598</v>
      </c>
      <c r="P20" s="3420">
        <v>92.813373899119298</v>
      </c>
      <c r="Q20" s="3439">
        <v>7.2920062338800289</v>
      </c>
      <c r="R20" s="4045"/>
      <c r="S20" s="4045"/>
      <c r="T20" s="3383"/>
      <c r="U20" s="3383"/>
      <c r="V20" s="3383"/>
      <c r="AH20" s="3468"/>
    </row>
    <row r="21" spans="1:48" s="3437" customFormat="1" ht="20.100000000000001" customHeight="1">
      <c r="A21" s="2621" t="s">
        <v>657</v>
      </c>
      <c r="B21" s="3420">
        <v>2.9308000000000001</v>
      </c>
      <c r="C21" s="3434">
        <v>0.16977928692699493</v>
      </c>
      <c r="D21" s="3420">
        <v>0</v>
      </c>
      <c r="E21" s="3420">
        <v>0</v>
      </c>
      <c r="F21" s="3420">
        <v>0</v>
      </c>
      <c r="G21" s="3420">
        <v>0</v>
      </c>
      <c r="H21" s="3420">
        <v>0</v>
      </c>
      <c r="I21" s="3420">
        <v>0</v>
      </c>
      <c r="J21" s="3420">
        <v>0</v>
      </c>
      <c r="K21" s="3420">
        <v>0</v>
      </c>
      <c r="L21" s="3420">
        <v>0</v>
      </c>
      <c r="M21" s="3420">
        <v>0</v>
      </c>
      <c r="N21" s="3420">
        <v>0</v>
      </c>
      <c r="O21" s="3420">
        <v>0</v>
      </c>
      <c r="P21" s="3420">
        <v>0</v>
      </c>
      <c r="Q21" s="3439">
        <v>0</v>
      </c>
      <c r="R21" s="4045"/>
      <c r="S21" s="4045"/>
      <c r="T21" s="3383"/>
      <c r="U21" s="3383"/>
      <c r="V21" s="3383"/>
      <c r="AH21" s="3468"/>
    </row>
    <row r="22" spans="1:48" s="3438" customFormat="1" ht="20.100000000000001" customHeight="1">
      <c r="A22" s="3433" t="s">
        <v>648</v>
      </c>
      <c r="B22" s="3434">
        <v>167.05559999999997</v>
      </c>
      <c r="C22" s="3434">
        <v>9.6774193548387082</v>
      </c>
      <c r="D22" s="3434">
        <v>65.012484603590977</v>
      </c>
      <c r="E22" s="3434">
        <v>70.887776165201515</v>
      </c>
      <c r="F22" s="3434">
        <v>74.460680965988786</v>
      </c>
      <c r="G22" s="3434">
        <v>72.780594917385997</v>
      </c>
      <c r="H22" s="3434">
        <v>74.590948031343359</v>
      </c>
      <c r="I22" s="3434">
        <v>65.515264439174587</v>
      </c>
      <c r="J22" s="3434">
        <v>63.00610149285643</v>
      </c>
      <c r="K22" s="3434">
        <v>66.872093394779824</v>
      </c>
      <c r="L22" s="3434">
        <v>65.115040539077469</v>
      </c>
      <c r="M22" s="3434">
        <v>66.864485811118413</v>
      </c>
      <c r="N22" s="3434">
        <v>70.083999729705894</v>
      </c>
      <c r="O22" s="3434">
        <v>71.502123623595168</v>
      </c>
      <c r="P22" s="3434">
        <v>74.482492036902485</v>
      </c>
      <c r="Q22" s="3436">
        <v>5.851816106139486</v>
      </c>
      <c r="R22" s="4045"/>
      <c r="S22" s="4045"/>
      <c r="T22" s="3383"/>
      <c r="U22" s="3383"/>
      <c r="V22" s="3383"/>
      <c r="W22" s="3437"/>
      <c r="X22" s="3437"/>
      <c r="Y22" s="3437"/>
      <c r="Z22" s="3437"/>
      <c r="AA22" s="3437"/>
      <c r="AB22" s="3437"/>
      <c r="AC22" s="3437"/>
      <c r="AD22" s="3437"/>
      <c r="AE22" s="3437"/>
      <c r="AF22" s="3437"/>
      <c r="AG22" s="3437"/>
      <c r="AH22" s="3437"/>
      <c r="AI22" s="3437"/>
      <c r="AJ22" s="3437"/>
      <c r="AK22" s="3437"/>
      <c r="AL22" s="3437"/>
      <c r="AM22" s="3437"/>
      <c r="AN22" s="3437"/>
      <c r="AO22" s="3437"/>
      <c r="AP22" s="3437"/>
      <c r="AQ22" s="3437"/>
      <c r="AR22" s="3437"/>
      <c r="AS22" s="3437"/>
      <c r="AT22" s="3437"/>
      <c r="AU22" s="3437"/>
      <c r="AV22" s="3437"/>
    </row>
    <row r="23" spans="1:48" s="3438" customFormat="1" ht="20.100000000000001" customHeight="1">
      <c r="A23" s="2621" t="s">
        <v>652</v>
      </c>
      <c r="B23" s="3420">
        <v>41.031199999999998</v>
      </c>
      <c r="C23" s="3420">
        <v>2.3769100169779285</v>
      </c>
      <c r="D23" s="3420">
        <v>19.837839175257738</v>
      </c>
      <c r="E23" s="3420">
        <v>15.752463302752293</v>
      </c>
      <c r="F23" s="3420">
        <v>16.711368119266055</v>
      </c>
      <c r="G23" s="3420">
        <v>13.850403061224489</v>
      </c>
      <c r="H23" s="3420">
        <v>14.765323529411763</v>
      </c>
      <c r="I23" s="3420">
        <v>14.034342857142853</v>
      </c>
      <c r="J23" s="3420">
        <v>13.313515006002401</v>
      </c>
      <c r="K23" s="3420">
        <v>13.308366430260048</v>
      </c>
      <c r="L23" s="3420">
        <v>12.952529894490038</v>
      </c>
      <c r="M23" s="3420">
        <v>12.605297973778304</v>
      </c>
      <c r="N23" s="3420">
        <v>12.395243703990701</v>
      </c>
      <c r="O23" s="3420">
        <v>12.194848460931333</v>
      </c>
      <c r="P23" s="3420">
        <v>11.995943056343737</v>
      </c>
      <c r="Q23" s="3439">
        <v>0.94247723009408257</v>
      </c>
      <c r="R23" s="4045"/>
      <c r="S23" s="4045"/>
      <c r="T23" s="3383"/>
      <c r="U23" s="3383"/>
      <c r="V23" s="3383"/>
      <c r="W23" s="3437"/>
      <c r="X23" s="3437"/>
      <c r="Y23" s="3437"/>
      <c r="Z23" s="3437"/>
      <c r="AA23" s="3437"/>
      <c r="AB23" s="3437"/>
      <c r="AC23" s="3437"/>
      <c r="AD23" s="3437"/>
      <c r="AE23" s="3437"/>
      <c r="AF23" s="3437"/>
      <c r="AG23" s="3437"/>
      <c r="AH23" s="3437"/>
      <c r="AI23" s="3437"/>
      <c r="AJ23" s="3437"/>
      <c r="AK23" s="3437"/>
      <c r="AL23" s="3437"/>
      <c r="AM23" s="3437"/>
      <c r="AN23" s="3437"/>
      <c r="AO23" s="3437"/>
      <c r="AP23" s="3437"/>
      <c r="AQ23" s="3437"/>
      <c r="AR23" s="3437"/>
      <c r="AS23" s="3437"/>
      <c r="AT23" s="3437"/>
      <c r="AU23" s="3437"/>
      <c r="AV23" s="3437"/>
    </row>
    <row r="24" spans="1:48" s="3438" customFormat="1" ht="20.100000000000001" customHeight="1">
      <c r="A24" s="2621" t="s">
        <v>653</v>
      </c>
      <c r="B24" s="3420">
        <v>52.754400000000004</v>
      </c>
      <c r="C24" s="3420">
        <v>3.0560271646859087</v>
      </c>
      <c r="D24" s="3420">
        <v>22.064269854824936</v>
      </c>
      <c r="E24" s="3420">
        <v>25.959353043478259</v>
      </c>
      <c r="F24" s="3420">
        <v>22.138354683747</v>
      </c>
      <c r="G24" s="3420">
        <v>27.122777484608623</v>
      </c>
      <c r="H24" s="3420">
        <v>23.107877887788774</v>
      </c>
      <c r="I24" s="3420">
        <v>17.997460595446583</v>
      </c>
      <c r="J24" s="3420">
        <v>19.446956441149215</v>
      </c>
      <c r="K24" s="3420">
        <v>21.21363940193492</v>
      </c>
      <c r="L24" s="3420">
        <v>19.787444046553265</v>
      </c>
      <c r="M24" s="3420">
        <v>19.298123456790123</v>
      </c>
      <c r="N24" s="3420">
        <v>20.203923939808483</v>
      </c>
      <c r="O24" s="3420">
        <v>19.905909855453352</v>
      </c>
      <c r="P24" s="3420">
        <v>20.096741864022665</v>
      </c>
      <c r="Q24" s="3439">
        <v>1.5789272687405407</v>
      </c>
      <c r="R24" s="4045"/>
      <c r="S24" s="4045"/>
      <c r="T24" s="3383"/>
      <c r="U24" s="3383"/>
      <c r="V24" s="3383"/>
      <c r="W24" s="3437"/>
      <c r="X24" s="3437"/>
      <c r="Y24" s="3437"/>
      <c r="Z24" s="3437"/>
      <c r="AA24" s="3437"/>
      <c r="AB24" s="3437"/>
      <c r="AC24" s="3437"/>
      <c r="AD24" s="3437"/>
      <c r="AE24" s="3437"/>
      <c r="AF24" s="3437"/>
      <c r="AG24" s="3437"/>
      <c r="AH24" s="3437"/>
      <c r="AI24" s="3437"/>
      <c r="AJ24" s="3437"/>
      <c r="AK24" s="3437"/>
      <c r="AL24" s="3437"/>
      <c r="AM24" s="3437"/>
      <c r="AN24" s="3437"/>
      <c r="AO24" s="3437"/>
      <c r="AP24" s="3437"/>
      <c r="AQ24" s="3437"/>
      <c r="AR24" s="3437"/>
      <c r="AS24" s="3437"/>
      <c r="AT24" s="3437"/>
      <c r="AU24" s="3437"/>
      <c r="AV24" s="3437"/>
    </row>
    <row r="25" spans="1:48" s="3438" customFormat="1" ht="20.100000000000001" customHeight="1">
      <c r="A25" s="2621" t="s">
        <v>654</v>
      </c>
      <c r="B25" s="3420">
        <v>55.685199999999995</v>
      </c>
      <c r="C25" s="3420">
        <v>3.225806451612903</v>
      </c>
      <c r="D25" s="3420">
        <v>11.877981577008107</v>
      </c>
      <c r="E25" s="3420">
        <v>19.434188168210976</v>
      </c>
      <c r="F25" s="3420">
        <v>21.597511896668934</v>
      </c>
      <c r="G25" s="3420">
        <v>20.891204545454546</v>
      </c>
      <c r="H25" s="3420">
        <v>21.688988571428578</v>
      </c>
      <c r="I25" s="3420">
        <v>20.875582781456952</v>
      </c>
      <c r="J25" s="3420">
        <v>20.170870357393131</v>
      </c>
      <c r="K25" s="3420">
        <v>21.236654436290856</v>
      </c>
      <c r="L25" s="3420">
        <v>21.948696227663795</v>
      </c>
      <c r="M25" s="3420">
        <v>22.337620185922969</v>
      </c>
      <c r="N25" s="3420">
        <v>23.394938653738571</v>
      </c>
      <c r="O25" s="3420">
        <v>24.091923343605544</v>
      </c>
      <c r="P25" s="3420">
        <v>24.889959142857148</v>
      </c>
      <c r="Q25" s="3439">
        <v>1.9555127629344349</v>
      </c>
      <c r="R25" s="4045"/>
      <c r="S25" s="4045"/>
      <c r="T25" s="3383"/>
      <c r="U25" s="3383"/>
      <c r="V25" s="3383"/>
      <c r="W25" s="3437"/>
      <c r="X25" s="3437"/>
      <c r="Y25" s="3437"/>
      <c r="Z25" s="3437"/>
      <c r="AA25" s="3437"/>
      <c r="AB25" s="3437"/>
      <c r="AC25" s="3437"/>
      <c r="AD25" s="3437"/>
      <c r="AE25" s="3437"/>
      <c r="AF25" s="3437"/>
      <c r="AG25" s="3437"/>
      <c r="AH25" s="3437"/>
      <c r="AI25" s="3437"/>
      <c r="AJ25" s="3437"/>
      <c r="AK25" s="3437"/>
      <c r="AL25" s="3437"/>
      <c r="AM25" s="3437"/>
      <c r="AN25" s="3437"/>
      <c r="AO25" s="3437"/>
      <c r="AP25" s="3437"/>
      <c r="AQ25" s="3437"/>
      <c r="AR25" s="3437"/>
      <c r="AS25" s="3437"/>
      <c r="AT25" s="3437"/>
      <c r="AU25" s="3437"/>
      <c r="AV25" s="3437"/>
    </row>
    <row r="26" spans="1:48" s="3438" customFormat="1" ht="20.100000000000001" customHeight="1">
      <c r="A26" s="2621" t="s">
        <v>655</v>
      </c>
      <c r="B26" s="3420">
        <v>17.584799999999998</v>
      </c>
      <c r="C26" s="3420">
        <v>1.0186757215619693</v>
      </c>
      <c r="D26" s="3420">
        <v>8.1006292906178476</v>
      </c>
      <c r="E26" s="3420">
        <v>5.7604057971014493</v>
      </c>
      <c r="F26" s="3420">
        <v>8.2697710526315777</v>
      </c>
      <c r="G26" s="3420">
        <v>5.0579832635983264</v>
      </c>
      <c r="H26" s="3420">
        <v>2.829925925925926</v>
      </c>
      <c r="I26" s="3420">
        <v>4.314461538461539</v>
      </c>
      <c r="J26" s="3420">
        <v>3.246311688311688</v>
      </c>
      <c r="K26" s="3420">
        <v>2.8796521739130436</v>
      </c>
      <c r="L26" s="3420">
        <v>2.5324444444444447</v>
      </c>
      <c r="M26" s="3420">
        <v>2.883537414965986</v>
      </c>
      <c r="N26" s="3420">
        <v>2.9973191489361697</v>
      </c>
      <c r="O26" s="3420">
        <v>3.003769633507853</v>
      </c>
      <c r="P26" s="3420">
        <v>3.1977871250000005</v>
      </c>
      <c r="Q26" s="3439">
        <v>0.25123840100313999</v>
      </c>
      <c r="R26" s="4045"/>
      <c r="S26" s="4045"/>
      <c r="T26" s="3383"/>
      <c r="U26" s="3383"/>
      <c r="V26" s="3383"/>
      <c r="W26" s="3437"/>
      <c r="X26" s="3437"/>
      <c r="Y26" s="3437"/>
      <c r="Z26" s="3437"/>
      <c r="AA26" s="3437"/>
      <c r="AB26" s="3437"/>
      <c r="AC26" s="3437"/>
      <c r="AD26" s="3437"/>
      <c r="AE26" s="3437"/>
      <c r="AF26" s="3437"/>
      <c r="AG26" s="3437"/>
      <c r="AH26" s="3437"/>
      <c r="AI26" s="3437"/>
      <c r="AJ26" s="3437"/>
      <c r="AK26" s="3437"/>
      <c r="AL26" s="3437"/>
      <c r="AM26" s="3437"/>
      <c r="AN26" s="3437"/>
      <c r="AO26" s="3437"/>
      <c r="AP26" s="3437"/>
      <c r="AQ26" s="3437"/>
      <c r="AR26" s="3437"/>
      <c r="AS26" s="3437"/>
      <c r="AT26" s="3437"/>
      <c r="AU26" s="3437"/>
      <c r="AV26" s="3437"/>
    </row>
    <row r="27" spans="1:48" s="3437" customFormat="1" ht="20.100000000000001" customHeight="1">
      <c r="A27" s="2621" t="s">
        <v>68</v>
      </c>
      <c r="B27" s="3420"/>
      <c r="C27" s="3420" t="s">
        <v>88</v>
      </c>
      <c r="D27" s="3420">
        <v>3.131764705882353</v>
      </c>
      <c r="E27" s="3420">
        <v>3.981365853658537</v>
      </c>
      <c r="F27" s="3420">
        <v>5.7436752136752141</v>
      </c>
      <c r="G27" s="3420">
        <v>5.8582265625000005</v>
      </c>
      <c r="H27" s="3420">
        <v>12.198832116788321</v>
      </c>
      <c r="I27" s="3420">
        <v>8.2934166666666673</v>
      </c>
      <c r="J27" s="3420">
        <v>6.8284480000000007</v>
      </c>
      <c r="K27" s="3420">
        <v>8.233780952380954</v>
      </c>
      <c r="L27" s="3420">
        <v>7.8939259259259265</v>
      </c>
      <c r="M27" s="3420">
        <v>9.7399067796610197</v>
      </c>
      <c r="N27" s="3420">
        <v>11.092574283231972</v>
      </c>
      <c r="O27" s="3420">
        <v>12.305672330097089</v>
      </c>
      <c r="P27" s="3420">
        <v>14.302060848678945</v>
      </c>
      <c r="Q27" s="3439">
        <v>1.123660443367289</v>
      </c>
      <c r="R27" s="4045"/>
      <c r="S27" s="4045"/>
      <c r="T27" s="3383"/>
      <c r="U27" s="3383"/>
      <c r="V27" s="3383"/>
    </row>
    <row r="28" spans="1:48" s="3438" customFormat="1" ht="20.100000000000001" customHeight="1">
      <c r="A28" s="3433" t="s">
        <v>649</v>
      </c>
      <c r="B28" s="3434">
        <v>219.81</v>
      </c>
      <c r="C28" s="3434">
        <v>12.73344651952462</v>
      </c>
      <c r="D28" s="3434">
        <v>117.61188147613088</v>
      </c>
      <c r="E28" s="3434">
        <v>94.126786071834786</v>
      </c>
      <c r="F28" s="3434">
        <v>111.68753484698397</v>
      </c>
      <c r="G28" s="3434">
        <v>106.2497399825904</v>
      </c>
      <c r="H28" s="3434">
        <v>102.26562283510106</v>
      </c>
      <c r="I28" s="3434">
        <v>100.06771931723458</v>
      </c>
      <c r="J28" s="3434">
        <v>92.180340887484107</v>
      </c>
      <c r="K28" s="3434">
        <v>99.233247439413461</v>
      </c>
      <c r="L28" s="3434">
        <v>96.077275244329428</v>
      </c>
      <c r="M28" s="3434">
        <v>98.416911418381204</v>
      </c>
      <c r="N28" s="3434">
        <v>103.98115866336626</v>
      </c>
      <c r="O28" s="3434">
        <v>106.11296973256525</v>
      </c>
      <c r="P28" s="3434">
        <v>110.4742399458928</v>
      </c>
      <c r="Q28" s="3436">
        <v>8.6795556774415736</v>
      </c>
      <c r="R28" s="4045"/>
      <c r="S28" s="4045"/>
      <c r="T28" s="3383"/>
      <c r="U28" s="3383"/>
      <c r="V28" s="3383"/>
      <c r="W28" s="3437"/>
      <c r="X28" s="3437"/>
      <c r="Y28" s="3437"/>
      <c r="Z28" s="3437"/>
      <c r="AA28" s="3437"/>
      <c r="AB28" s="3437"/>
      <c r="AC28" s="3437"/>
      <c r="AD28" s="3437"/>
      <c r="AE28" s="3437"/>
      <c r="AF28" s="3437"/>
      <c r="AG28" s="3437"/>
      <c r="AH28" s="3437"/>
      <c r="AI28" s="3437"/>
      <c r="AJ28" s="3437"/>
      <c r="AK28" s="3437"/>
      <c r="AL28" s="3437"/>
      <c r="AM28" s="3437"/>
      <c r="AN28" s="3437"/>
      <c r="AO28" s="3437"/>
      <c r="AP28" s="3437"/>
      <c r="AQ28" s="3437"/>
      <c r="AR28" s="3437"/>
      <c r="AS28" s="3437"/>
      <c r="AT28" s="3437"/>
      <c r="AU28" s="3437"/>
      <c r="AV28" s="3437"/>
    </row>
    <row r="29" spans="1:48" s="3437" customFormat="1" ht="20.100000000000001" customHeight="1">
      <c r="A29" s="2621" t="s">
        <v>652</v>
      </c>
      <c r="B29" s="3420">
        <v>87.924000000000007</v>
      </c>
      <c r="C29" s="3420">
        <v>5.0933786078098482</v>
      </c>
      <c r="D29" s="3420">
        <v>35.479212371134032</v>
      </c>
      <c r="E29" s="3420">
        <v>33.041752293577979</v>
      </c>
      <c r="F29" s="3420">
        <v>33.42273623853211</v>
      </c>
      <c r="G29" s="3420">
        <v>28.470272959183667</v>
      </c>
      <c r="H29" s="3420">
        <v>29.909245098039214</v>
      </c>
      <c r="I29" s="3420">
        <v>30.227815384615386</v>
      </c>
      <c r="J29" s="3420">
        <v>13.313515006002401</v>
      </c>
      <c r="K29" s="3420">
        <v>13.308366430260048</v>
      </c>
      <c r="L29" s="3420">
        <v>13.312322391559203</v>
      </c>
      <c r="M29" s="3420">
        <v>12.965449344457687</v>
      </c>
      <c r="N29" s="3420">
        <v>12.99501356063541</v>
      </c>
      <c r="O29" s="3420">
        <v>12.894552880820838</v>
      </c>
      <c r="P29" s="3420">
        <v>12.795672593433322</v>
      </c>
      <c r="Q29" s="3439">
        <v>1.0053090454336884</v>
      </c>
      <c r="R29" s="4045"/>
      <c r="S29" s="4045"/>
      <c r="T29" s="3383"/>
      <c r="U29" s="3383"/>
      <c r="V29" s="3383"/>
    </row>
    <row r="30" spans="1:48" s="3437" customFormat="1" ht="20.100000000000001" customHeight="1">
      <c r="A30" s="2621" t="s">
        <v>653</v>
      </c>
      <c r="B30" s="3420">
        <v>82.062399999999997</v>
      </c>
      <c r="C30" s="3420">
        <v>4.7538200339558569</v>
      </c>
      <c r="D30" s="3420">
        <v>47.33141759180188</v>
      </c>
      <c r="E30" s="3420">
        <v>26.642493913043474</v>
      </c>
      <c r="F30" s="3420">
        <v>35.421367493995199</v>
      </c>
      <c r="G30" s="3420">
        <v>39.825850483729113</v>
      </c>
      <c r="H30" s="3420">
        <v>33.911561056105604</v>
      </c>
      <c r="I30" s="3420">
        <v>30.59568301225919</v>
      </c>
      <c r="J30" s="3420">
        <v>37.453397590361462</v>
      </c>
      <c r="K30" s="3420">
        <v>39.910406332453832</v>
      </c>
      <c r="L30" s="3420">
        <v>39.57488809310653</v>
      </c>
      <c r="M30" s="3420">
        <v>38.596246913580245</v>
      </c>
      <c r="N30" s="3420">
        <v>41.408042134062931</v>
      </c>
      <c r="O30" s="3420">
        <v>41.912443363994747</v>
      </c>
      <c r="P30" s="3420">
        <v>42.693078487252123</v>
      </c>
      <c r="Q30" s="3439">
        <v>3.354238526130402</v>
      </c>
      <c r="R30" s="4045"/>
      <c r="S30" s="4045"/>
      <c r="T30" s="3383"/>
      <c r="U30" s="3383"/>
      <c r="V30" s="3383"/>
    </row>
    <row r="31" spans="1:48" s="3437" customFormat="1" ht="20.100000000000001" customHeight="1">
      <c r="A31" s="2621" t="s">
        <v>654</v>
      </c>
      <c r="B31" s="3420">
        <v>43.962000000000003</v>
      </c>
      <c r="C31" s="3420">
        <v>2.5466893039049241</v>
      </c>
      <c r="D31" s="3420">
        <v>24.475840825350041</v>
      </c>
      <c r="E31" s="3420">
        <v>18.714403421240203</v>
      </c>
      <c r="F31" s="3420">
        <v>19.79771923861319</v>
      </c>
      <c r="G31" s="3420">
        <v>19.450431818181819</v>
      </c>
      <c r="H31" s="3420">
        <v>20.166954285714283</v>
      </c>
      <c r="I31" s="3420">
        <v>25.554592715231788</v>
      </c>
      <c r="J31" s="3420">
        <v>24.493199719691656</v>
      </c>
      <c r="K31" s="3420">
        <v>26.635803869246157</v>
      </c>
      <c r="L31" s="3420">
        <v>27.345916611515552</v>
      </c>
      <c r="M31" s="3420">
        <v>27.381598937582993</v>
      </c>
      <c r="N31" s="3420">
        <v>28.593813910124929</v>
      </c>
      <c r="O31" s="3420">
        <v>29.290180662557777</v>
      </c>
      <c r="P31" s="3420">
        <v>29.987902581755598</v>
      </c>
      <c r="Q31" s="3439">
        <v>2.3560394734149814</v>
      </c>
      <c r="R31" s="4045"/>
      <c r="S31" s="4045"/>
      <c r="T31" s="3383"/>
      <c r="U31" s="3383"/>
      <c r="V31" s="3383"/>
    </row>
    <row r="32" spans="1:48" s="3437" customFormat="1" ht="20.100000000000001" customHeight="1">
      <c r="A32" s="2621" t="s">
        <v>655</v>
      </c>
      <c r="B32" s="3420">
        <v>0</v>
      </c>
      <c r="C32" s="3434">
        <v>0</v>
      </c>
      <c r="D32" s="3420">
        <v>9.0727048054919877</v>
      </c>
      <c r="E32" s="3420">
        <v>14.401014492753621</v>
      </c>
      <c r="F32" s="3420">
        <v>17.977763157894735</v>
      </c>
      <c r="G32" s="3420">
        <v>12.644958158995815</v>
      </c>
      <c r="H32" s="3420">
        <v>6.7210740740740738</v>
      </c>
      <c r="I32" s="3420">
        <v>4.314461538461539</v>
      </c>
      <c r="J32" s="3420">
        <v>7.9354285714285711</v>
      </c>
      <c r="K32" s="3420">
        <v>8.6389565217391286</v>
      </c>
      <c r="L32" s="3420">
        <v>6.8737777777777778</v>
      </c>
      <c r="M32" s="3420">
        <v>7.569285714285714</v>
      </c>
      <c r="N32" s="3420">
        <v>7.393387234042553</v>
      </c>
      <c r="O32" s="3420">
        <v>7.1089214659685851</v>
      </c>
      <c r="P32" s="3420">
        <v>7.1950210312500005</v>
      </c>
      <c r="Q32" s="3439">
        <v>0.56528640225706495</v>
      </c>
      <c r="R32" s="4045"/>
      <c r="S32" s="4045"/>
      <c r="T32" s="3383"/>
      <c r="U32" s="3383"/>
      <c r="V32" s="3383"/>
    </row>
    <row r="33" spans="1:48" s="3437" customFormat="1" ht="20.100000000000001" customHeight="1">
      <c r="A33" s="2621" t="s">
        <v>656</v>
      </c>
      <c r="B33" s="3420">
        <v>2.9308000000000001</v>
      </c>
      <c r="C33" s="3434">
        <v>0.16977928692699493</v>
      </c>
      <c r="D33" s="3420">
        <v>0</v>
      </c>
      <c r="E33" s="3420">
        <v>0</v>
      </c>
      <c r="F33" s="3420">
        <v>0</v>
      </c>
      <c r="G33" s="3420">
        <v>0</v>
      </c>
      <c r="H33" s="3420">
        <v>0</v>
      </c>
      <c r="I33" s="3420">
        <v>0</v>
      </c>
      <c r="J33" s="3420">
        <v>0</v>
      </c>
      <c r="K33" s="3420">
        <v>0</v>
      </c>
      <c r="L33" s="3420">
        <v>0</v>
      </c>
      <c r="M33" s="3420">
        <v>0</v>
      </c>
      <c r="N33" s="3420">
        <v>0</v>
      </c>
      <c r="O33" s="3420">
        <v>0</v>
      </c>
      <c r="P33" s="3420">
        <v>0</v>
      </c>
      <c r="Q33" s="3439">
        <v>0</v>
      </c>
      <c r="R33" s="4045"/>
      <c r="S33" s="4045"/>
      <c r="T33" s="3383"/>
      <c r="U33" s="3383"/>
      <c r="V33" s="3383"/>
    </row>
    <row r="34" spans="1:48" s="3437" customFormat="1" ht="20.100000000000001" customHeight="1">
      <c r="A34" s="2621" t="s">
        <v>68</v>
      </c>
      <c r="B34" s="3420"/>
      <c r="C34" s="3434"/>
      <c r="D34" s="3420">
        <v>1.2527058823529413</v>
      </c>
      <c r="E34" s="3420">
        <v>1.3271219512195125</v>
      </c>
      <c r="F34" s="3420">
        <v>5.0679487179487186</v>
      </c>
      <c r="G34" s="3420">
        <v>5.8582265625000005</v>
      </c>
      <c r="H34" s="3420">
        <v>11.556788321167881</v>
      </c>
      <c r="I34" s="3420">
        <v>9.3751666666666651</v>
      </c>
      <c r="J34" s="3420">
        <v>8.9847999999999999</v>
      </c>
      <c r="K34" s="3420">
        <v>10.739714285714287</v>
      </c>
      <c r="L34" s="3420">
        <v>8.9703703703703717</v>
      </c>
      <c r="M34" s="3420">
        <v>11.904330508474576</v>
      </c>
      <c r="N34" s="3420">
        <v>13.590901824500435</v>
      </c>
      <c r="O34" s="3420">
        <v>14.906871359223301</v>
      </c>
      <c r="P34" s="3420">
        <v>17.802565252201767</v>
      </c>
      <c r="Q34" s="3439">
        <v>1.3986822302054369</v>
      </c>
      <c r="R34" s="4045"/>
      <c r="S34" s="4045"/>
      <c r="T34" s="3383"/>
      <c r="U34" s="3383"/>
      <c r="V34" s="3383"/>
    </row>
    <row r="35" spans="1:48" s="3437" customFormat="1" ht="20.100000000000001" customHeight="1">
      <c r="A35" s="2621" t="s">
        <v>657</v>
      </c>
      <c r="B35" s="3420">
        <v>2.9308000000000001</v>
      </c>
      <c r="C35" s="3434">
        <v>0.16977928692699493</v>
      </c>
      <c r="D35" s="3420">
        <v>0</v>
      </c>
      <c r="E35" s="3420">
        <v>0</v>
      </c>
      <c r="F35" s="3420">
        <v>0</v>
      </c>
      <c r="G35" s="3420">
        <v>0</v>
      </c>
      <c r="H35" s="3420">
        <v>0</v>
      </c>
      <c r="I35" s="3420">
        <v>0</v>
      </c>
      <c r="J35" s="3420">
        <v>0</v>
      </c>
      <c r="K35" s="3420">
        <v>0</v>
      </c>
      <c r="L35" s="3420">
        <v>0</v>
      </c>
      <c r="M35" s="3420">
        <v>0</v>
      </c>
      <c r="N35" s="3420">
        <v>0</v>
      </c>
      <c r="O35" s="3420">
        <v>0</v>
      </c>
      <c r="P35" s="3420">
        <v>0</v>
      </c>
      <c r="Q35" s="3439"/>
      <c r="R35" s="4045"/>
      <c r="S35" s="4045"/>
      <c r="T35" s="3383"/>
      <c r="U35" s="3383"/>
      <c r="V35" s="3383"/>
    </row>
    <row r="36" spans="1:48" s="4069" customFormat="1" ht="20.100000000000001" customHeight="1">
      <c r="A36" s="4057" t="s">
        <v>63</v>
      </c>
      <c r="B36" s="4065"/>
      <c r="C36" s="4065"/>
      <c r="D36" s="4065">
        <v>10.409781626345854</v>
      </c>
      <c r="E36" s="4065">
        <v>13.206086186742693</v>
      </c>
      <c r="F36" s="4065">
        <v>13.902803515960287</v>
      </c>
      <c r="G36" s="4065">
        <v>13.569272717278324</v>
      </c>
      <c r="H36" s="4065">
        <v>13.896481885902876</v>
      </c>
      <c r="I36" s="4065">
        <v>13.317334344301271</v>
      </c>
      <c r="J36" s="4065">
        <v>12.966531053111154</v>
      </c>
      <c r="K36" s="4065">
        <v>13.675114632856966</v>
      </c>
      <c r="L36" s="4065">
        <v>14.032472121778397</v>
      </c>
      <c r="M36" s="4065">
        <v>13.941359721607396</v>
      </c>
      <c r="N36" s="4065">
        <v>14.597868444244686</v>
      </c>
      <c r="O36" s="4065">
        <v>14.896586820115449</v>
      </c>
      <c r="P36" s="4065">
        <v>15.394416984457457</v>
      </c>
      <c r="Q36" s="4067">
        <v>1.2094828568523526</v>
      </c>
      <c r="R36" s="4045"/>
      <c r="S36" s="4045"/>
      <c r="T36" s="4045"/>
      <c r="U36" s="4045"/>
      <c r="V36" s="4045"/>
    </row>
    <row r="37" spans="1:48" s="4064" customFormat="1" ht="20.100000000000001" customHeight="1">
      <c r="A37" s="4070" t="s">
        <v>653</v>
      </c>
      <c r="B37" s="4071"/>
      <c r="C37" s="4065"/>
      <c r="D37" s="4071">
        <v>2.4911272416737829</v>
      </c>
      <c r="E37" s="4071">
        <v>2.049422608695652</v>
      </c>
      <c r="F37" s="4071">
        <v>2.3841305044035228</v>
      </c>
      <c r="G37" s="4071">
        <v>2.403284080914688</v>
      </c>
      <c r="H37" s="4071">
        <v>2.1007161716171616</v>
      </c>
      <c r="I37" s="4071">
        <v>2.1596952714535895</v>
      </c>
      <c r="J37" s="4071">
        <v>2.5209017608897124</v>
      </c>
      <c r="K37" s="4071">
        <v>2.5168724714160073</v>
      </c>
      <c r="L37" s="4071">
        <v>2.5184019695613249</v>
      </c>
      <c r="M37" s="4071">
        <v>2.4122654320987653</v>
      </c>
      <c r="N37" s="4071">
        <v>2.5004856361149117</v>
      </c>
      <c r="O37" s="4071">
        <v>2.5007424441524315</v>
      </c>
      <c r="P37" s="4071">
        <v>2.599578549575071</v>
      </c>
      <c r="Q37" s="4061">
        <v>0.2042393481952938</v>
      </c>
      <c r="R37" s="4045"/>
      <c r="S37" s="4045"/>
      <c r="T37" s="4045"/>
      <c r="U37" s="4045"/>
      <c r="V37" s="4045"/>
    </row>
    <row r="38" spans="1:48" s="4064" customFormat="1" ht="20.100000000000001" customHeight="1">
      <c r="A38" s="4070" t="s">
        <v>654</v>
      </c>
      <c r="B38" s="4071"/>
      <c r="C38" s="4065"/>
      <c r="D38" s="4071">
        <v>7.9186543846720721</v>
      </c>
      <c r="E38" s="4071">
        <v>11.156663578047041</v>
      </c>
      <c r="F38" s="4071">
        <v>11.518673011556764</v>
      </c>
      <c r="G38" s="4071">
        <v>11.165988636363636</v>
      </c>
      <c r="H38" s="4071">
        <v>11.795765714285714</v>
      </c>
      <c r="I38" s="4071">
        <v>11.157639072847681</v>
      </c>
      <c r="J38" s="4071">
        <v>10.445629292221442</v>
      </c>
      <c r="K38" s="4071">
        <v>11.158242161440958</v>
      </c>
      <c r="L38" s="4071">
        <v>11.514070152217073</v>
      </c>
      <c r="M38" s="4071">
        <v>11.529094289508631</v>
      </c>
      <c r="N38" s="4071">
        <v>12.097382808129774</v>
      </c>
      <c r="O38" s="4071">
        <v>12.395844375963017</v>
      </c>
      <c r="P38" s="4071">
        <v>12.794838434882386</v>
      </c>
      <c r="Q38" s="4061">
        <v>1.0052435086570586</v>
      </c>
      <c r="R38" s="4045"/>
      <c r="S38" s="4045"/>
      <c r="T38" s="4045"/>
      <c r="U38" s="4045"/>
      <c r="V38" s="4045"/>
    </row>
    <row r="39" spans="1:48" s="3438" customFormat="1" ht="20.100000000000001" customHeight="1">
      <c r="A39" s="3433" t="s">
        <v>613</v>
      </c>
      <c r="B39" s="3434"/>
      <c r="C39" s="3434"/>
      <c r="D39" s="3434">
        <v>32.390431694594312</v>
      </c>
      <c r="E39" s="3434">
        <v>33.829883107626522</v>
      </c>
      <c r="F39" s="3434">
        <v>37.07572875594834</v>
      </c>
      <c r="G39" s="3434">
        <v>36.019318181818186</v>
      </c>
      <c r="H39" s="3434">
        <v>37.670348571428569</v>
      </c>
      <c r="I39" s="3434">
        <v>45.71035318541886</v>
      </c>
      <c r="J39" s="3434">
        <v>43.583422445969525</v>
      </c>
      <c r="K39" s="3434">
        <v>47.512124924678588</v>
      </c>
      <c r="L39" s="3434">
        <v>48.934755164603111</v>
      </c>
      <c r="M39" s="3434">
        <v>49.343260077854353</v>
      </c>
      <c r="N39" s="3434">
        <v>51.589003303120919</v>
      </c>
      <c r="O39" s="3434">
        <v>53.082457388907216</v>
      </c>
      <c r="P39" s="3434">
        <v>54.678062949546479</v>
      </c>
      <c r="Q39" s="3436">
        <v>4.2958547796995985</v>
      </c>
      <c r="R39" s="4045"/>
      <c r="S39" s="4045"/>
      <c r="T39" s="3383"/>
      <c r="U39" s="3383"/>
      <c r="V39" s="3383"/>
    </row>
    <row r="40" spans="1:48" s="3438" customFormat="1" ht="20.100000000000001" customHeight="1">
      <c r="A40" s="2621" t="s">
        <v>653</v>
      </c>
      <c r="B40" s="3434"/>
      <c r="C40" s="3434"/>
      <c r="D40" s="3420">
        <v>0.35587532023911195</v>
      </c>
      <c r="E40" s="3420">
        <v>0</v>
      </c>
      <c r="F40" s="3420">
        <v>0</v>
      </c>
      <c r="G40" s="3420">
        <v>0</v>
      </c>
      <c r="H40" s="3420">
        <v>0</v>
      </c>
      <c r="I40" s="3420">
        <v>0.3599492119089317</v>
      </c>
      <c r="J40" s="3420">
        <v>0.3601288229842447</v>
      </c>
      <c r="K40" s="3420">
        <v>0.35955321020228681</v>
      </c>
      <c r="L40" s="3420">
        <v>0.35977170993733215</v>
      </c>
      <c r="M40" s="3420">
        <v>0.34460934744268079</v>
      </c>
      <c r="N40" s="3420">
        <v>0.40007770177838586</v>
      </c>
      <c r="O40" s="3420">
        <v>0.40011879106438902</v>
      </c>
      <c r="P40" s="3420">
        <v>0.49991895184135982</v>
      </c>
      <c r="Q40" s="3439">
        <v>3.9276797729864192E-2</v>
      </c>
      <c r="R40" s="4045"/>
      <c r="S40" s="4045"/>
      <c r="T40" s="3383"/>
      <c r="U40" s="3383"/>
      <c r="V40" s="3383"/>
    </row>
    <row r="41" spans="1:48" s="3437" customFormat="1" ht="20.100000000000001" customHeight="1">
      <c r="A41" s="2621" t="s">
        <v>654</v>
      </c>
      <c r="B41" s="3420"/>
      <c r="C41" s="3434"/>
      <c r="D41" s="3420">
        <v>32.034556374355198</v>
      </c>
      <c r="E41" s="3420">
        <v>33.829883107626522</v>
      </c>
      <c r="F41" s="3420">
        <v>37.07572875594834</v>
      </c>
      <c r="G41" s="3420">
        <v>36.019318181818186</v>
      </c>
      <c r="H41" s="3420">
        <v>37.670348571428569</v>
      </c>
      <c r="I41" s="3420">
        <v>45.350403973509927</v>
      </c>
      <c r="J41" s="3420">
        <v>43.223293622985281</v>
      </c>
      <c r="K41" s="3420">
        <v>47.152571714476302</v>
      </c>
      <c r="L41" s="3420">
        <v>48.574983454665777</v>
      </c>
      <c r="M41" s="3420">
        <v>48.998650730411676</v>
      </c>
      <c r="N41" s="3420">
        <v>51.188925601342532</v>
      </c>
      <c r="O41" s="3420">
        <v>52.682338597842829</v>
      </c>
      <c r="P41" s="3420">
        <v>54.178143997705121</v>
      </c>
      <c r="Q41" s="3439">
        <v>4.256577981969734</v>
      </c>
      <c r="R41" s="4045"/>
      <c r="S41" s="4045"/>
      <c r="T41" s="3383"/>
      <c r="U41" s="3383"/>
      <c r="V41" s="3383"/>
    </row>
    <row r="42" spans="1:48" s="3441" customFormat="1" ht="20.100000000000001" customHeight="1">
      <c r="A42" s="3433" t="s">
        <v>650</v>
      </c>
      <c r="B42" s="3434">
        <v>328.24960000000004</v>
      </c>
      <c r="C42" s="3434">
        <v>19.015280135823435</v>
      </c>
      <c r="D42" s="3434">
        <v>217.70309397198776</v>
      </c>
      <c r="E42" s="3434">
        <v>220.82714392487918</v>
      </c>
      <c r="F42" s="3434">
        <v>230.09405921364674</v>
      </c>
      <c r="G42" s="3434">
        <v>225.36919654452689</v>
      </c>
      <c r="H42" s="3434">
        <v>223.97083971988798</v>
      </c>
      <c r="I42" s="3434">
        <v>236.09079959549385</v>
      </c>
      <c r="J42" s="3434">
        <v>234.37800791916814</v>
      </c>
      <c r="K42" s="3434">
        <v>252.23738383287244</v>
      </c>
      <c r="L42" s="3434">
        <v>257.97979055712455</v>
      </c>
      <c r="M42" s="3434">
        <v>260.7552996940604</v>
      </c>
      <c r="N42" s="3434">
        <v>252.32540962663859</v>
      </c>
      <c r="O42" s="3434">
        <v>236.01068881869159</v>
      </c>
      <c r="P42" s="3434">
        <v>239.91181251952108</v>
      </c>
      <c r="Q42" s="3436">
        <v>18.848990818664817</v>
      </c>
      <c r="R42" s="4045"/>
      <c r="S42" s="4045"/>
      <c r="T42" s="3383"/>
      <c r="U42" s="3383"/>
      <c r="V42" s="3383"/>
      <c r="W42" s="3437"/>
      <c r="X42" s="3437"/>
      <c r="Y42" s="3437"/>
      <c r="Z42" s="3437"/>
      <c r="AA42" s="3437"/>
      <c r="AB42" s="3437"/>
      <c r="AC42" s="3437"/>
      <c r="AD42" s="3437"/>
      <c r="AE42" s="3437"/>
      <c r="AF42" s="3437"/>
      <c r="AG42" s="3437"/>
      <c r="AH42" s="3437"/>
      <c r="AI42" s="3437"/>
      <c r="AJ42" s="3437"/>
      <c r="AK42" s="3437"/>
      <c r="AL42" s="3437"/>
      <c r="AM42" s="3437"/>
      <c r="AN42" s="3437"/>
      <c r="AO42" s="3437"/>
      <c r="AP42" s="3437"/>
      <c r="AQ42" s="3437"/>
      <c r="AR42" s="3437"/>
      <c r="AS42" s="3437"/>
      <c r="AT42" s="3437"/>
      <c r="AU42" s="3437"/>
      <c r="AV42" s="3437"/>
    </row>
    <row r="43" spans="1:48" s="3441" customFormat="1" ht="20.100000000000001" customHeight="1">
      <c r="A43" s="2621" t="s">
        <v>652</v>
      </c>
      <c r="B43" s="3420">
        <v>128.95520000000002</v>
      </c>
      <c r="C43" s="3420">
        <v>7.4702886247877771</v>
      </c>
      <c r="D43" s="3420">
        <v>107.58212783505157</v>
      </c>
      <c r="E43" s="3420">
        <v>111.41986238532111</v>
      </c>
      <c r="F43" s="3420">
        <v>109.98412041284404</v>
      </c>
      <c r="G43" s="3420">
        <v>111.18795790816324</v>
      </c>
      <c r="H43" s="3420">
        <v>104.8716568627451</v>
      </c>
      <c r="I43" s="3420">
        <v>100.7593846153846</v>
      </c>
      <c r="J43" s="3420">
        <v>105.42864585834333</v>
      </c>
      <c r="K43" s="3420">
        <v>114.02032860520092</v>
      </c>
      <c r="L43" s="3420">
        <v>117.65214654161785</v>
      </c>
      <c r="M43" s="3420">
        <v>117.76949821215733</v>
      </c>
      <c r="N43" s="3420">
        <v>121.95320418442462</v>
      </c>
      <c r="O43" s="3420">
        <v>124.84726006314128</v>
      </c>
      <c r="P43" s="3420">
        <v>127.35692878151602</v>
      </c>
      <c r="Q43" s="3439">
        <v>10.005966592832177</v>
      </c>
      <c r="R43" s="4045"/>
      <c r="S43" s="4045"/>
      <c r="T43" s="3383"/>
      <c r="U43" s="3383"/>
      <c r="V43" s="3383"/>
      <c r="W43" s="3437"/>
      <c r="X43" s="3437"/>
      <c r="Y43" s="3437"/>
      <c r="Z43" s="3437"/>
      <c r="AA43" s="3437"/>
      <c r="AB43" s="3437"/>
      <c r="AC43" s="3437"/>
      <c r="AD43" s="3437"/>
      <c r="AE43" s="3437"/>
      <c r="AF43" s="3437"/>
      <c r="AG43" s="3437"/>
      <c r="AH43" s="3437"/>
      <c r="AI43" s="3437"/>
      <c r="AJ43" s="3437"/>
      <c r="AK43" s="3437"/>
      <c r="AL43" s="3437"/>
      <c r="AM43" s="3437"/>
      <c r="AN43" s="3437"/>
      <c r="AO43" s="3437"/>
      <c r="AP43" s="3437"/>
      <c r="AQ43" s="3437"/>
      <c r="AR43" s="3437"/>
      <c r="AS43" s="3437"/>
      <c r="AT43" s="3437"/>
      <c r="AU43" s="3437"/>
      <c r="AV43" s="3437"/>
    </row>
    <row r="44" spans="1:48" s="3441" customFormat="1" ht="20.100000000000001" customHeight="1">
      <c r="A44" s="2621" t="s">
        <v>653</v>
      </c>
      <c r="B44" s="3420">
        <v>0</v>
      </c>
      <c r="C44" s="3420">
        <v>0</v>
      </c>
      <c r="D44" s="3420">
        <v>1.7793766011955594</v>
      </c>
      <c r="E44" s="3420">
        <v>0</v>
      </c>
      <c r="F44" s="3420">
        <v>2.043540432345877</v>
      </c>
      <c r="G44" s="3420">
        <v>0</v>
      </c>
      <c r="H44" s="3420">
        <v>0</v>
      </c>
      <c r="I44" s="3420">
        <v>0.7198984238178634</v>
      </c>
      <c r="J44" s="3420">
        <v>0.7202576459684894</v>
      </c>
      <c r="K44" s="3420">
        <v>1.0786596306068605</v>
      </c>
      <c r="L44" s="3420">
        <v>0.7195434198746643</v>
      </c>
      <c r="M44" s="3420">
        <v>1.0338280423280424</v>
      </c>
      <c r="N44" s="3420">
        <v>1.0001942544459645</v>
      </c>
      <c r="O44" s="3420">
        <v>1.10032667542707</v>
      </c>
      <c r="P44" s="3420">
        <v>1.1998054844192636</v>
      </c>
      <c r="Q44" s="3439">
        <v>9.4264314551674069E-2</v>
      </c>
      <c r="R44" s="4045"/>
      <c r="S44" s="4045"/>
      <c r="T44" s="3383"/>
      <c r="U44" s="3383"/>
      <c r="V44" s="3383"/>
      <c r="W44" s="3437"/>
      <c r="X44" s="3437"/>
      <c r="Y44" s="3437"/>
      <c r="Z44" s="3437"/>
      <c r="AA44" s="3437"/>
      <c r="AB44" s="3437"/>
      <c r="AC44" s="3437"/>
      <c r="AD44" s="3437"/>
      <c r="AE44" s="3437"/>
      <c r="AF44" s="3437"/>
      <c r="AG44" s="3437"/>
      <c r="AH44" s="3437"/>
      <c r="AI44" s="3437"/>
      <c r="AJ44" s="3437"/>
      <c r="AK44" s="3437"/>
      <c r="AL44" s="3437"/>
      <c r="AM44" s="3437"/>
      <c r="AN44" s="3437"/>
      <c r="AO44" s="3437"/>
      <c r="AP44" s="3437"/>
      <c r="AQ44" s="3437"/>
      <c r="AR44" s="3437"/>
      <c r="AS44" s="3437"/>
      <c r="AT44" s="3437"/>
      <c r="AU44" s="3437"/>
      <c r="AV44" s="3437"/>
    </row>
    <row r="45" spans="1:48" s="3442" customFormat="1" ht="20.100000000000001" customHeight="1">
      <c r="A45" s="2621" t="s">
        <v>654</v>
      </c>
      <c r="B45" s="3420">
        <v>199.2944</v>
      </c>
      <c r="C45" s="3420">
        <v>11.544991511035654</v>
      </c>
      <c r="D45" s="3420">
        <v>108.34158953574062</v>
      </c>
      <c r="E45" s="3420">
        <v>109.40728153955808</v>
      </c>
      <c r="F45" s="3420">
        <v>118.06639836845682</v>
      </c>
      <c r="G45" s="3420">
        <v>114.18123863636364</v>
      </c>
      <c r="H45" s="3420">
        <v>119.09918285714286</v>
      </c>
      <c r="I45" s="3420">
        <v>134.61151655629138</v>
      </c>
      <c r="J45" s="3420">
        <v>128.22910441485632</v>
      </c>
      <c r="K45" s="3420">
        <v>137.13839559706466</v>
      </c>
      <c r="L45" s="3420">
        <v>139.60810059563204</v>
      </c>
      <c r="M45" s="3420">
        <v>141.95197343957503</v>
      </c>
      <c r="N45" s="3420">
        <v>129.37201118776801</v>
      </c>
      <c r="O45" s="3420">
        <v>110.06310208012324</v>
      </c>
      <c r="P45" s="3420">
        <v>111.35507825358579</v>
      </c>
      <c r="Q45" s="3439">
        <v>8.7487599112809651</v>
      </c>
      <c r="R45" s="4045"/>
      <c r="S45" s="4045"/>
      <c r="T45" s="3383"/>
      <c r="U45" s="3383"/>
      <c r="V45" s="3383"/>
      <c r="W45" s="3437"/>
      <c r="X45" s="3437"/>
      <c r="Y45" s="3437"/>
      <c r="Z45" s="3437"/>
      <c r="AA45" s="3437"/>
      <c r="AB45" s="3437"/>
      <c r="AC45" s="3437"/>
      <c r="AD45" s="3437"/>
      <c r="AE45" s="3437"/>
      <c r="AF45" s="3437"/>
      <c r="AG45" s="3437"/>
      <c r="AH45" s="3437"/>
      <c r="AI45" s="3437"/>
      <c r="AJ45" s="3437"/>
      <c r="AK45" s="3437"/>
      <c r="AL45" s="3437"/>
      <c r="AM45" s="3437"/>
      <c r="AN45" s="3437"/>
      <c r="AO45" s="3437"/>
      <c r="AP45" s="3437"/>
      <c r="AQ45" s="3437"/>
      <c r="AR45" s="3437"/>
      <c r="AS45" s="3437"/>
      <c r="AT45" s="3437"/>
      <c r="AU45" s="3437"/>
      <c r="AV45" s="3437"/>
    </row>
    <row r="46" spans="1:48" s="3441" customFormat="1" ht="20.100000000000001" customHeight="1">
      <c r="A46" s="3469" t="s">
        <v>62</v>
      </c>
      <c r="B46" s="3470"/>
      <c r="C46" s="3470"/>
      <c r="D46" s="3470">
        <v>74.147400147383962</v>
      </c>
      <c r="E46" s="3470">
        <v>80.615891660727016</v>
      </c>
      <c r="F46" s="3470">
        <v>82.430503738953078</v>
      </c>
      <c r="G46" s="3470">
        <v>78.882306818181817</v>
      </c>
      <c r="H46" s="3470">
        <v>82.950868571428572</v>
      </c>
      <c r="I46" s="3470">
        <v>88.541264900662256</v>
      </c>
      <c r="J46" s="3470">
        <v>83.925228451296434</v>
      </c>
      <c r="K46" s="3470">
        <v>87.82616410940625</v>
      </c>
      <c r="L46" s="3470">
        <v>89.234043679682316</v>
      </c>
      <c r="M46" s="3470">
        <v>92.232754316069048</v>
      </c>
      <c r="N46" s="3470">
        <v>94.979451799366004</v>
      </c>
      <c r="O46" s="3470">
        <v>97.567291217257306</v>
      </c>
      <c r="P46" s="3470">
        <v>100.45947364888126</v>
      </c>
      <c r="Q46" s="3436">
        <v>7.8927322359401888</v>
      </c>
      <c r="R46" s="4045"/>
      <c r="S46" s="4045"/>
      <c r="T46" s="3383"/>
      <c r="U46" s="3383"/>
      <c r="V46" s="3383"/>
      <c r="W46" s="3438"/>
      <c r="X46" s="3438"/>
      <c r="Y46" s="3438"/>
      <c r="Z46" s="3438"/>
      <c r="AA46" s="3438"/>
      <c r="AB46" s="3438"/>
      <c r="AC46" s="3438"/>
      <c r="AD46" s="3438"/>
      <c r="AE46" s="3438"/>
      <c r="AF46" s="3438"/>
      <c r="AG46" s="3438"/>
      <c r="AH46" s="3438"/>
      <c r="AI46" s="3438"/>
      <c r="AJ46" s="3438"/>
      <c r="AK46" s="3438"/>
      <c r="AL46" s="3438"/>
      <c r="AM46" s="3438"/>
      <c r="AN46" s="3438"/>
      <c r="AO46" s="3438"/>
      <c r="AP46" s="3438"/>
      <c r="AQ46" s="3438"/>
      <c r="AR46" s="3438"/>
      <c r="AS46" s="3438"/>
      <c r="AT46" s="3438"/>
      <c r="AU46" s="3438"/>
      <c r="AV46" s="3438"/>
    </row>
    <row r="47" spans="1:48" s="3438" customFormat="1" ht="20.100000000000001" customHeight="1">
      <c r="A47" s="3471" t="s">
        <v>651</v>
      </c>
      <c r="B47" s="3460">
        <v>93.785600000000002</v>
      </c>
      <c r="C47" s="3460">
        <v>5.4329371816638377</v>
      </c>
      <c r="D47" s="3460">
        <v>200.48593146647013</v>
      </c>
      <c r="E47" s="3460">
        <v>208.37768424803991</v>
      </c>
      <c r="F47" s="3460">
        <v>219.93466281441195</v>
      </c>
      <c r="G47" s="3460">
        <v>212.15378409090908</v>
      </c>
      <c r="H47" s="3460">
        <v>222.59751428571428</v>
      </c>
      <c r="I47" s="3460">
        <v>194.71879801324508</v>
      </c>
      <c r="J47" s="3460">
        <v>185.49996846531181</v>
      </c>
      <c r="K47" s="3460">
        <v>187.53045697131415</v>
      </c>
      <c r="L47" s="3460">
        <v>183.50549305095959</v>
      </c>
      <c r="M47" s="3460">
        <v>176.17897211155375</v>
      </c>
      <c r="N47" s="3460">
        <v>173.06255901547638</v>
      </c>
      <c r="O47" s="3460">
        <v>168.44353043143292</v>
      </c>
      <c r="P47" s="3460">
        <v>163.73394809638557</v>
      </c>
      <c r="Q47" s="3472">
        <v>12.863975524845801</v>
      </c>
      <c r="R47" s="4045"/>
      <c r="S47" s="4045"/>
      <c r="T47" s="3383"/>
      <c r="U47" s="3383"/>
      <c r="V47" s="3383"/>
      <c r="W47" s="3437"/>
      <c r="X47" s="3437"/>
      <c r="Y47" s="3437"/>
      <c r="Z47" s="3437"/>
      <c r="AA47" s="3437"/>
      <c r="AB47" s="3437"/>
      <c r="AC47" s="3437"/>
      <c r="AD47" s="3437"/>
      <c r="AE47" s="3437"/>
      <c r="AF47" s="3437"/>
      <c r="AG47" s="3437"/>
      <c r="AH47" s="3437"/>
      <c r="AI47" s="3437"/>
      <c r="AJ47" s="3437"/>
      <c r="AK47" s="3437"/>
      <c r="AL47" s="3437"/>
      <c r="AM47" s="3437"/>
      <c r="AN47" s="3437"/>
      <c r="AO47" s="3437"/>
      <c r="AP47" s="3437"/>
      <c r="AQ47" s="3437"/>
      <c r="AR47" s="3437"/>
      <c r="AS47" s="3437"/>
      <c r="AT47" s="3437"/>
      <c r="AU47" s="3437"/>
      <c r="AV47" s="3437"/>
    </row>
    <row r="48" spans="1:48" ht="8.25" customHeight="1">
      <c r="A48" s="3447"/>
      <c r="B48" s="3448"/>
      <c r="C48" s="3448"/>
      <c r="D48" s="3448"/>
      <c r="E48" s="3448"/>
      <c r="F48" s="3448"/>
      <c r="G48" s="3448"/>
      <c r="H48" s="3448"/>
      <c r="I48" s="3448"/>
      <c r="J48" s="3448"/>
      <c r="K48" s="3448"/>
      <c r="L48" s="3448"/>
      <c r="M48" s="3448"/>
      <c r="N48" s="3448"/>
      <c r="O48" s="3448"/>
      <c r="P48" s="3448"/>
      <c r="Q48" s="3448"/>
      <c r="T48" s="3383"/>
      <c r="U48" s="3383"/>
      <c r="V48" s="3383"/>
    </row>
    <row r="49" spans="1:49" s="3407" customFormat="1" ht="20.100000000000001" customHeight="1">
      <c r="A49" s="3467" t="s">
        <v>964</v>
      </c>
      <c r="B49" s="1539"/>
      <c r="C49" s="1539"/>
      <c r="D49" s="1539"/>
      <c r="E49" s="1539"/>
      <c r="F49" s="1539"/>
      <c r="G49" s="1539"/>
      <c r="H49" s="1539"/>
      <c r="I49" s="1539"/>
      <c r="J49" s="1539"/>
      <c r="K49" s="1539"/>
      <c r="L49" s="1539"/>
      <c r="M49" s="1539"/>
      <c r="N49" s="1539"/>
      <c r="O49" s="1539"/>
      <c r="P49" s="1539"/>
      <c r="Q49" s="1539"/>
      <c r="R49" s="4045"/>
      <c r="S49" s="4045"/>
      <c r="T49" s="3383"/>
      <c r="U49" s="3383"/>
      <c r="V49" s="3383"/>
    </row>
    <row r="50" spans="1:49" s="3412" customFormat="1" ht="20.100000000000001" customHeight="1">
      <c r="A50" s="3410" t="s">
        <v>741</v>
      </c>
      <c r="B50" s="2549">
        <v>3012.8624</v>
      </c>
      <c r="C50" s="2549">
        <v>100</v>
      </c>
      <c r="D50" s="2549">
        <v>2558.1420000000003</v>
      </c>
      <c r="E50" s="2549">
        <v>2477.7180000000003</v>
      </c>
      <c r="F50" s="2549">
        <v>2675.6639999999998</v>
      </c>
      <c r="G50" s="2549">
        <v>2333.4450000000002</v>
      </c>
      <c r="H50" s="2549">
        <v>2427.4579999999996</v>
      </c>
      <c r="I50" s="2549">
        <v>2555.9700000000003</v>
      </c>
      <c r="J50" s="2549">
        <v>2188.0399999999995</v>
      </c>
      <c r="K50" s="2549">
        <v>2301.6569999999997</v>
      </c>
      <c r="L50" s="2549">
        <v>2376.268</v>
      </c>
      <c r="M50" s="2549">
        <v>2342.306</v>
      </c>
      <c r="N50" s="2549">
        <v>2319.9010000000003</v>
      </c>
      <c r="O50" s="2549">
        <v>2424.8110000000001</v>
      </c>
      <c r="P50" s="2549">
        <v>2411.4067909999994</v>
      </c>
      <c r="Q50" s="3411">
        <v>100</v>
      </c>
      <c r="R50" s="4068"/>
      <c r="S50" s="4045"/>
      <c r="T50" s="3383"/>
      <c r="U50" s="3383"/>
      <c r="V50" s="3383"/>
      <c r="W50" s="3383"/>
      <c r="X50" s="3407"/>
      <c r="Y50" s="3407"/>
      <c r="Z50" s="3407"/>
      <c r="AA50" s="3407"/>
      <c r="AB50" s="3407"/>
      <c r="AC50" s="3407"/>
      <c r="AD50" s="3407"/>
      <c r="AE50" s="3407"/>
      <c r="AF50" s="3407"/>
      <c r="AG50" s="3407"/>
      <c r="AH50" s="3407"/>
      <c r="AI50" s="3407"/>
      <c r="AJ50" s="3407"/>
      <c r="AK50" s="3407"/>
      <c r="AL50" s="3407"/>
      <c r="AM50" s="3407"/>
      <c r="AN50" s="3407"/>
      <c r="AO50" s="3407"/>
      <c r="AP50" s="3407"/>
      <c r="AQ50" s="3407"/>
      <c r="AR50" s="3407"/>
      <c r="AS50" s="3407"/>
      <c r="AT50" s="3407"/>
      <c r="AU50" s="3407"/>
      <c r="AV50" s="3407"/>
      <c r="AW50" s="3407"/>
    </row>
    <row r="51" spans="1:49" s="3438" customFormat="1" ht="20.100000000000001" customHeight="1">
      <c r="A51" s="3433" t="s">
        <v>647</v>
      </c>
      <c r="B51" s="3434">
        <v>2368.0864000000001</v>
      </c>
      <c r="C51" s="3434">
        <v>78.599221789883273</v>
      </c>
      <c r="D51" s="3434">
        <v>1833.5796375185359</v>
      </c>
      <c r="E51" s="3434">
        <v>1760.5623566067059</v>
      </c>
      <c r="F51" s="3434">
        <v>1897.2132268301398</v>
      </c>
      <c r="G51" s="3434">
        <v>1556.4111980644816</v>
      </c>
      <c r="H51" s="3434">
        <v>1651.2336238453738</v>
      </c>
      <c r="I51" s="3434">
        <v>1813.409205824214</v>
      </c>
      <c r="J51" s="3434">
        <v>1468.9517857630274</v>
      </c>
      <c r="K51" s="3434">
        <v>1585.5931457305733</v>
      </c>
      <c r="L51" s="3434">
        <v>1653.8012149148337</v>
      </c>
      <c r="M51" s="3434">
        <v>1603.153590555286</v>
      </c>
      <c r="N51" s="3434">
        <v>1568.0447258712118</v>
      </c>
      <c r="O51" s="3434">
        <v>1658.3969859839372</v>
      </c>
      <c r="P51" s="3434">
        <v>1645.9240909771447</v>
      </c>
      <c r="Q51" s="3436">
        <v>68.255762450373936</v>
      </c>
      <c r="R51" s="4075"/>
      <c r="S51" s="4068"/>
      <c r="T51" s="3383"/>
      <c r="U51" s="3383"/>
      <c r="V51" s="3383"/>
      <c r="W51" s="2823"/>
      <c r="X51" s="3437"/>
      <c r="Y51" s="3437"/>
      <c r="Z51" s="3437"/>
      <c r="AA51" s="3437"/>
      <c r="AB51" s="3437"/>
      <c r="AC51" s="3437"/>
      <c r="AD51" s="3437"/>
      <c r="AE51" s="3437"/>
      <c r="AF51" s="3437"/>
      <c r="AG51" s="3437"/>
      <c r="AH51" s="3437"/>
      <c r="AI51" s="3437"/>
      <c r="AJ51" s="3437"/>
      <c r="AK51" s="3437"/>
      <c r="AL51" s="3437"/>
      <c r="AM51" s="3437"/>
      <c r="AN51" s="3437"/>
      <c r="AO51" s="3437"/>
      <c r="AP51" s="3437"/>
      <c r="AQ51" s="3437"/>
      <c r="AR51" s="3437"/>
      <c r="AS51" s="3437"/>
      <c r="AT51" s="3437"/>
      <c r="AU51" s="3437"/>
      <c r="AV51" s="3437"/>
      <c r="AW51" s="3437"/>
    </row>
    <row r="52" spans="1:49" s="3437" customFormat="1" ht="20.100000000000001" customHeight="1">
      <c r="A52" s="2621" t="s">
        <v>652</v>
      </c>
      <c r="B52" s="3420">
        <v>861.65519999999992</v>
      </c>
      <c r="C52" s="3420">
        <v>28.599221789883266</v>
      </c>
      <c r="D52" s="3420">
        <v>584.37978363384195</v>
      </c>
      <c r="E52" s="3420">
        <v>510.55417536309841</v>
      </c>
      <c r="F52" s="3420">
        <v>503.73595421366963</v>
      </c>
      <c r="G52" s="3420">
        <v>408.53656107784428</v>
      </c>
      <c r="H52" s="3420">
        <v>445.67951066350707</v>
      </c>
      <c r="I52" s="3420">
        <v>515.19140477815699</v>
      </c>
      <c r="J52" s="3420">
        <v>423.00359332065102</v>
      </c>
      <c r="K52" s="3420">
        <v>419.94700216778671</v>
      </c>
      <c r="L52" s="3420">
        <v>413.70110798122067</v>
      </c>
      <c r="M52" s="3420">
        <v>403.13451677405021</v>
      </c>
      <c r="N52" s="3420">
        <v>358.58726153846158</v>
      </c>
      <c r="O52" s="3420">
        <v>414.93761413748382</v>
      </c>
      <c r="P52" s="3420">
        <v>426.53176582197528</v>
      </c>
      <c r="Q52" s="3439">
        <v>17.688088439242328</v>
      </c>
      <c r="R52" s="4062"/>
      <c r="S52" s="4045"/>
      <c r="T52" s="3383"/>
      <c r="U52" s="3383"/>
      <c r="V52" s="3383"/>
      <c r="W52" s="3383"/>
    </row>
    <row r="53" spans="1:49" s="3437" customFormat="1" ht="20.100000000000001" customHeight="1">
      <c r="A53" s="2621" t="s">
        <v>768</v>
      </c>
      <c r="B53" s="3420">
        <v>32.238800000000005</v>
      </c>
      <c r="C53" s="3420">
        <v>1.0700389105058368</v>
      </c>
      <c r="D53" s="3420" t="s">
        <v>88</v>
      </c>
      <c r="E53" s="3420" t="s">
        <v>88</v>
      </c>
      <c r="F53" s="3420" t="s">
        <v>88</v>
      </c>
      <c r="G53" s="3420" t="s">
        <v>88</v>
      </c>
      <c r="H53" s="3420" t="s">
        <v>88</v>
      </c>
      <c r="I53" s="3420" t="s">
        <v>88</v>
      </c>
      <c r="J53" s="3420" t="s">
        <v>88</v>
      </c>
      <c r="K53" s="3420" t="s">
        <v>88</v>
      </c>
      <c r="L53" s="3420" t="s">
        <v>88</v>
      </c>
      <c r="M53" s="3420" t="s">
        <v>88</v>
      </c>
      <c r="N53" s="3420" t="s">
        <v>88</v>
      </c>
      <c r="O53" s="3420" t="s">
        <v>88</v>
      </c>
      <c r="P53" s="3420" t="s">
        <v>88</v>
      </c>
      <c r="Q53" s="3439"/>
      <c r="R53" s="4062"/>
      <c r="S53" s="4045"/>
      <c r="T53" s="3383"/>
      <c r="U53" s="3383"/>
      <c r="V53" s="3383"/>
      <c r="W53" s="3383"/>
    </row>
    <row r="54" spans="1:49" s="3437" customFormat="1" ht="20.100000000000001" customHeight="1">
      <c r="A54" s="2621" t="s">
        <v>653</v>
      </c>
      <c r="B54" s="3420">
        <v>1028.7108000000001</v>
      </c>
      <c r="C54" s="3420">
        <v>34.143968871595334</v>
      </c>
      <c r="D54" s="3420">
        <v>778.16288345384942</v>
      </c>
      <c r="E54" s="3420">
        <v>755.30895001615852</v>
      </c>
      <c r="F54" s="3420">
        <v>839.15530713231681</v>
      </c>
      <c r="G54" s="3420">
        <v>663.35919470073338</v>
      </c>
      <c r="H54" s="3420">
        <v>734.45523938879455</v>
      </c>
      <c r="I54" s="3420">
        <v>788.12249353069046</v>
      </c>
      <c r="J54" s="3420">
        <v>620.9836820052376</v>
      </c>
      <c r="K54" s="3420">
        <v>698.45606772773453</v>
      </c>
      <c r="L54" s="3420">
        <v>740.62013214550848</v>
      </c>
      <c r="M54" s="3420">
        <v>708.92756898817333</v>
      </c>
      <c r="N54" s="3420">
        <v>725.55522999686229</v>
      </c>
      <c r="O54" s="3420">
        <v>724.59036571368949</v>
      </c>
      <c r="P54" s="3420">
        <v>715.66365700158542</v>
      </c>
      <c r="Q54" s="3439">
        <v>29.678263313872606</v>
      </c>
      <c r="R54" s="4062"/>
      <c r="S54" s="4045"/>
      <c r="T54" s="3383"/>
      <c r="U54" s="3383"/>
      <c r="V54" s="3383"/>
      <c r="W54" s="3383"/>
    </row>
    <row r="55" spans="1:49" s="3437" customFormat="1" ht="20.100000000000001" customHeight="1">
      <c r="A55" s="2621" t="s">
        <v>654</v>
      </c>
      <c r="B55" s="3420">
        <v>96.716399999999993</v>
      </c>
      <c r="C55" s="3420">
        <v>3.2101167315175094</v>
      </c>
      <c r="D55" s="3420">
        <v>60.160412534708442</v>
      </c>
      <c r="E55" s="3420">
        <v>55.613317365269467</v>
      </c>
      <c r="F55" s="3420">
        <v>40.917646597372027</v>
      </c>
      <c r="G55" s="3420">
        <v>32.804002440512498</v>
      </c>
      <c r="H55" s="3420">
        <v>31.393634705047635</v>
      </c>
      <c r="I55" s="3420">
        <v>33.706884576098055</v>
      </c>
      <c r="J55" s="3420">
        <v>32.794381156316909</v>
      </c>
      <c r="K55" s="3420">
        <v>32.20834196891191</v>
      </c>
      <c r="L55" s="3420">
        <v>30.401317443120256</v>
      </c>
      <c r="M55" s="3420">
        <v>29.501278439869996</v>
      </c>
      <c r="N55" s="3420">
        <v>26.50348913759052</v>
      </c>
      <c r="O55" s="3420">
        <v>26.701180110497241</v>
      </c>
      <c r="P55" s="3420">
        <v>26.695108246021221</v>
      </c>
      <c r="Q55" s="3439">
        <v>1.1070346299784153</v>
      </c>
      <c r="R55" s="4062"/>
      <c r="S55" s="4045"/>
      <c r="T55" s="3383"/>
      <c r="U55" s="3383"/>
      <c r="V55" s="3383"/>
      <c r="W55" s="3383"/>
    </row>
    <row r="56" spans="1:49" s="3437" customFormat="1" ht="20.100000000000001" customHeight="1">
      <c r="A56" s="2621" t="s">
        <v>655</v>
      </c>
      <c r="B56" s="3420">
        <v>155.33240000000001</v>
      </c>
      <c r="C56" s="3420">
        <v>5.1556420233463038</v>
      </c>
      <c r="D56" s="3420">
        <v>151.25390006093846</v>
      </c>
      <c r="E56" s="3420">
        <v>161.73758333333336</v>
      </c>
      <c r="F56" s="3420">
        <v>171.81451319957762</v>
      </c>
      <c r="G56" s="3420">
        <v>145.44159342665859</v>
      </c>
      <c r="H56" s="3420">
        <v>152.57364814814815</v>
      </c>
      <c r="I56" s="3420">
        <v>170.58705474254739</v>
      </c>
      <c r="J56" s="3420">
        <v>139.43819178082191</v>
      </c>
      <c r="K56" s="3420">
        <v>156.10366431924882</v>
      </c>
      <c r="L56" s="3420">
        <v>169.94856834143704</v>
      </c>
      <c r="M56" s="3420">
        <v>169.42100377358489</v>
      </c>
      <c r="N56" s="3420">
        <v>163.02455915178572</v>
      </c>
      <c r="O56" s="3420">
        <v>171.76379346680716</v>
      </c>
      <c r="P56" s="3420">
        <v>165.33021814285715</v>
      </c>
      <c r="Q56" s="3439">
        <v>6.8561728680500007</v>
      </c>
      <c r="R56" s="4062"/>
      <c r="S56" s="4045"/>
      <c r="T56" s="3383"/>
      <c r="U56" s="3383"/>
      <c r="V56" s="3383"/>
      <c r="W56" s="3383"/>
    </row>
    <row r="57" spans="1:49" s="3437" customFormat="1" ht="20.100000000000001" customHeight="1">
      <c r="A57" s="2621" t="s">
        <v>656</v>
      </c>
      <c r="B57" s="3420">
        <v>102.578</v>
      </c>
      <c r="C57" s="3420">
        <v>3.4046692607003894</v>
      </c>
      <c r="D57" s="3420">
        <v>40.905489932885914</v>
      </c>
      <c r="E57" s="3420">
        <v>37.953000000000003</v>
      </c>
      <c r="F57" s="3420">
        <v>53.758000000000003</v>
      </c>
      <c r="G57" s="3420">
        <v>58.036000000000001</v>
      </c>
      <c r="H57" s="3420">
        <v>30.306481835564053</v>
      </c>
      <c r="I57" s="3420">
        <v>28.454999999999998</v>
      </c>
      <c r="J57" s="3420">
        <v>24.096</v>
      </c>
      <c r="K57" s="3420">
        <v>28.606000000000002</v>
      </c>
      <c r="L57" s="3420">
        <v>21.78</v>
      </c>
      <c r="M57" s="3420">
        <v>20.989000000000001</v>
      </c>
      <c r="N57" s="3420">
        <v>20.673999999999999</v>
      </c>
      <c r="O57" s="3420">
        <v>14.481999999999999</v>
      </c>
      <c r="P57" s="3420">
        <v>13.233129999999999</v>
      </c>
      <c r="Q57" s="3439">
        <v>0.54877219593929571</v>
      </c>
      <c r="R57" s="4062"/>
      <c r="S57" s="4045"/>
      <c r="T57" s="3383"/>
      <c r="U57" s="3383"/>
      <c r="V57" s="3383"/>
      <c r="W57" s="3383"/>
    </row>
    <row r="58" spans="1:49" s="3437" customFormat="1" ht="20.100000000000001" customHeight="1">
      <c r="A58" s="2621" t="s">
        <v>68</v>
      </c>
      <c r="B58" s="3420"/>
      <c r="C58" s="3420"/>
      <c r="D58" s="3420">
        <v>218.71716790231142</v>
      </c>
      <c r="E58" s="3420">
        <v>239.39533052884616</v>
      </c>
      <c r="F58" s="3420">
        <v>287.83180568720377</v>
      </c>
      <c r="G58" s="3420">
        <v>248.23384641873281</v>
      </c>
      <c r="H58" s="3420">
        <v>256.82510910431256</v>
      </c>
      <c r="I58" s="3420">
        <v>277.3463681967213</v>
      </c>
      <c r="J58" s="3420">
        <v>228.63593749999995</v>
      </c>
      <c r="K58" s="3420">
        <v>250.27206954689143</v>
      </c>
      <c r="L58" s="3420">
        <v>277.35008900354728</v>
      </c>
      <c r="M58" s="3420">
        <v>271.18022257960763</v>
      </c>
      <c r="N58" s="3420">
        <v>273.70018604651165</v>
      </c>
      <c r="O58" s="3420">
        <v>305.92203255545951</v>
      </c>
      <c r="P58" s="3420">
        <v>298.47021176470582</v>
      </c>
      <c r="Q58" s="3439">
        <v>12.377431003291301</v>
      </c>
      <c r="R58" s="4062"/>
      <c r="S58" s="4045"/>
      <c r="T58" s="3383"/>
      <c r="U58" s="3383"/>
      <c r="V58" s="3383"/>
      <c r="W58" s="3383"/>
    </row>
    <row r="59" spans="1:49" s="3437" customFormat="1" ht="20.100000000000001" customHeight="1">
      <c r="A59" s="2621" t="s">
        <v>657</v>
      </c>
      <c r="B59" s="3420">
        <v>90.854799999999997</v>
      </c>
      <c r="C59" s="3420">
        <v>3.0155642023346303</v>
      </c>
      <c r="D59" s="3420">
        <v>0</v>
      </c>
      <c r="E59" s="3420">
        <v>0</v>
      </c>
      <c r="F59" s="3420">
        <v>0</v>
      </c>
      <c r="G59" s="3420">
        <v>0</v>
      </c>
      <c r="H59" s="3420">
        <v>0</v>
      </c>
      <c r="I59" s="3420">
        <v>0</v>
      </c>
      <c r="J59" s="3420">
        <v>0</v>
      </c>
      <c r="K59" s="3420">
        <v>0</v>
      </c>
      <c r="L59" s="3420">
        <v>0</v>
      </c>
      <c r="M59" s="3420">
        <v>0</v>
      </c>
      <c r="N59" s="3420">
        <v>0</v>
      </c>
      <c r="O59" s="3420">
        <v>0</v>
      </c>
      <c r="P59" s="3420">
        <v>0</v>
      </c>
      <c r="Q59" s="3439" t="s">
        <v>88</v>
      </c>
      <c r="R59" s="4062"/>
      <c r="S59" s="4045"/>
      <c r="T59" s="3383"/>
      <c r="U59" s="3383"/>
      <c r="V59" s="3383"/>
      <c r="W59" s="3383"/>
    </row>
    <row r="60" spans="1:49" s="3438" customFormat="1" ht="20.100000000000001" customHeight="1">
      <c r="A60" s="3433" t="s">
        <v>648</v>
      </c>
      <c r="B60" s="3434">
        <v>322.38799999999992</v>
      </c>
      <c r="C60" s="3434">
        <v>10.700389105058363</v>
      </c>
      <c r="D60" s="3434">
        <v>338.48076956904663</v>
      </c>
      <c r="E60" s="3434">
        <v>333.60883035316158</v>
      </c>
      <c r="F60" s="3434">
        <v>373.05559553561676</v>
      </c>
      <c r="G60" s="3434">
        <v>380.12001023727788</v>
      </c>
      <c r="H60" s="3434">
        <v>375.35058591156792</v>
      </c>
      <c r="I60" s="3434">
        <v>345.0045166099365</v>
      </c>
      <c r="J60" s="3434">
        <v>331.87803577003808</v>
      </c>
      <c r="K60" s="3434">
        <v>331.35079060890001</v>
      </c>
      <c r="L60" s="3434">
        <v>339.07105116338994</v>
      </c>
      <c r="M60" s="3434">
        <v>355.1112624194144</v>
      </c>
      <c r="N60" s="3434">
        <v>369.5766249502783</v>
      </c>
      <c r="O60" s="3434">
        <v>383.25311384064111</v>
      </c>
      <c r="P60" s="3434">
        <v>382.72370714061918</v>
      </c>
      <c r="Q60" s="3436">
        <v>15.871387132566936</v>
      </c>
      <c r="R60" s="4068"/>
      <c r="S60" s="4045"/>
      <c r="T60" s="3383"/>
      <c r="U60" s="3383"/>
      <c r="V60" s="3383"/>
      <c r="W60" s="3383"/>
      <c r="X60" s="3437"/>
      <c r="Y60" s="3437"/>
      <c r="Z60" s="3437"/>
      <c r="AA60" s="3437"/>
      <c r="AB60" s="3437"/>
      <c r="AC60" s="3437"/>
      <c r="AD60" s="3437"/>
      <c r="AE60" s="3437"/>
      <c r="AF60" s="3437"/>
      <c r="AG60" s="3437"/>
      <c r="AH60" s="3437"/>
      <c r="AI60" s="3437"/>
      <c r="AJ60" s="3437"/>
      <c r="AK60" s="3437"/>
      <c r="AL60" s="3437"/>
      <c r="AM60" s="3437"/>
      <c r="AN60" s="3437"/>
      <c r="AO60" s="3437"/>
      <c r="AP60" s="3437"/>
      <c r="AQ60" s="3437"/>
      <c r="AR60" s="3437"/>
      <c r="AS60" s="3437"/>
      <c r="AT60" s="3437"/>
      <c r="AU60" s="3437"/>
      <c r="AV60" s="3437"/>
      <c r="AW60" s="3437"/>
    </row>
    <row r="61" spans="1:49" s="3438" customFormat="1" ht="20.100000000000001" customHeight="1">
      <c r="A61" s="2621" t="s">
        <v>652</v>
      </c>
      <c r="B61" s="3420">
        <v>87.924000000000007</v>
      </c>
      <c r="C61" s="3420">
        <v>2.918287937743191</v>
      </c>
      <c r="D61" s="3420">
        <v>90.71561843119126</v>
      </c>
      <c r="E61" s="3420">
        <v>69.245413663259811</v>
      </c>
      <c r="F61" s="3420">
        <v>82.098991373589925</v>
      </c>
      <c r="G61" s="3420">
        <v>84.305918163672644</v>
      </c>
      <c r="H61" s="3420">
        <v>85.163035939968395</v>
      </c>
      <c r="I61" s="3420">
        <v>63.504496075085328</v>
      </c>
      <c r="J61" s="3420">
        <v>67.296026210103577</v>
      </c>
      <c r="K61" s="3420">
        <v>61.512176891393885</v>
      </c>
      <c r="L61" s="3420">
        <v>60.706140845070436</v>
      </c>
      <c r="M61" s="3420">
        <v>66.206686958453673</v>
      </c>
      <c r="N61" s="3420">
        <v>63.299397692307693</v>
      </c>
      <c r="O61" s="3420">
        <v>76.173675097276274</v>
      </c>
      <c r="P61" s="3420">
        <v>78.259770800377424</v>
      </c>
      <c r="Q61" s="3439">
        <v>3.2453989551851374</v>
      </c>
      <c r="R61" s="4062"/>
      <c r="S61" s="4045"/>
      <c r="T61" s="3383"/>
      <c r="U61" s="3383"/>
      <c r="V61" s="3383"/>
      <c r="W61" s="3383"/>
      <c r="X61" s="3437"/>
      <c r="Y61" s="3437"/>
      <c r="Z61" s="3437"/>
      <c r="AA61" s="3437"/>
      <c r="AB61" s="3437"/>
      <c r="AC61" s="3437"/>
      <c r="AD61" s="3437"/>
      <c r="AE61" s="3437"/>
      <c r="AF61" s="3437"/>
      <c r="AG61" s="3437"/>
      <c r="AH61" s="3437"/>
      <c r="AI61" s="3437"/>
      <c r="AJ61" s="3437"/>
      <c r="AK61" s="3437"/>
      <c r="AL61" s="3437"/>
      <c r="AM61" s="3437"/>
      <c r="AN61" s="3437"/>
      <c r="AO61" s="3437"/>
      <c r="AP61" s="3437"/>
      <c r="AQ61" s="3437"/>
      <c r="AR61" s="3437"/>
      <c r="AS61" s="3437"/>
      <c r="AT61" s="3437"/>
      <c r="AU61" s="3437"/>
      <c r="AV61" s="3437"/>
      <c r="AW61" s="3437"/>
    </row>
    <row r="62" spans="1:49" s="3438" customFormat="1" ht="20.100000000000001" customHeight="1">
      <c r="A62" s="2621" t="s">
        <v>653</v>
      </c>
      <c r="B62" s="3420">
        <v>123.09360000000001</v>
      </c>
      <c r="C62" s="3420">
        <v>4.0856031128404666</v>
      </c>
      <c r="D62" s="3420">
        <v>159.01284985112719</v>
      </c>
      <c r="E62" s="3420">
        <v>170.40201917483574</v>
      </c>
      <c r="F62" s="3420">
        <v>173.91146217412691</v>
      </c>
      <c r="G62" s="3420">
        <v>178.3890267329075</v>
      </c>
      <c r="H62" s="3420">
        <v>178.53071567628749</v>
      </c>
      <c r="I62" s="3420">
        <v>173.68291947003414</v>
      </c>
      <c r="J62" s="3420">
        <v>156.07350929043523</v>
      </c>
      <c r="K62" s="3420">
        <v>159.05820250592618</v>
      </c>
      <c r="L62" s="3420">
        <v>167.29915812917594</v>
      </c>
      <c r="M62" s="3420">
        <v>176.98837494524744</v>
      </c>
      <c r="N62" s="3420">
        <v>190.38369135027719</v>
      </c>
      <c r="O62" s="3420">
        <v>196.37798852253758</v>
      </c>
      <c r="P62" s="3420">
        <v>193.96040265341932</v>
      </c>
      <c r="Q62" s="3439">
        <v>8.0434542764551491</v>
      </c>
      <c r="R62" s="4062"/>
      <c r="S62" s="4045"/>
      <c r="T62" s="3383"/>
      <c r="U62" s="3383"/>
      <c r="V62" s="3383"/>
      <c r="W62" s="3383"/>
      <c r="X62" s="3437"/>
      <c r="Y62" s="3437"/>
      <c r="Z62" s="3437"/>
      <c r="AA62" s="3437"/>
      <c r="AB62" s="3437"/>
      <c r="AC62" s="3437"/>
      <c r="AD62" s="3437"/>
      <c r="AE62" s="3437"/>
      <c r="AF62" s="3437"/>
      <c r="AG62" s="3437"/>
      <c r="AH62" s="3437"/>
      <c r="AI62" s="3437"/>
      <c r="AJ62" s="3437"/>
      <c r="AK62" s="3437"/>
      <c r="AL62" s="3437"/>
      <c r="AM62" s="3437"/>
      <c r="AN62" s="3437"/>
      <c r="AO62" s="3437"/>
      <c r="AP62" s="3437"/>
      <c r="AQ62" s="3437"/>
      <c r="AR62" s="3437"/>
      <c r="AS62" s="3437"/>
      <c r="AT62" s="3437"/>
      <c r="AU62" s="3437"/>
      <c r="AV62" s="3437"/>
      <c r="AW62" s="3437"/>
    </row>
    <row r="63" spans="1:49" s="3438" customFormat="1" ht="20.100000000000001" customHeight="1">
      <c r="A63" s="2621" t="s">
        <v>654</v>
      </c>
      <c r="B63" s="3420">
        <v>82.062399999999997</v>
      </c>
      <c r="C63" s="3420">
        <v>2.7237354085603114</v>
      </c>
      <c r="D63" s="3420">
        <v>61.554859182863936</v>
      </c>
      <c r="E63" s="3420">
        <v>68.116311377245495</v>
      </c>
      <c r="F63" s="3420">
        <v>70.630460874681305</v>
      </c>
      <c r="G63" s="3420">
        <v>69.70850518608907</v>
      </c>
      <c r="H63" s="3420">
        <v>68.686073383336719</v>
      </c>
      <c r="I63" s="3420">
        <v>66.213524004085798</v>
      </c>
      <c r="J63" s="3420">
        <v>54.690629550321205</v>
      </c>
      <c r="K63" s="3420">
        <v>54.614145077720202</v>
      </c>
      <c r="L63" s="3420">
        <v>55.602409534127844</v>
      </c>
      <c r="M63" s="3420">
        <v>56.002426868905758</v>
      </c>
      <c r="N63" s="3420">
        <v>55.307281105990782</v>
      </c>
      <c r="O63" s="3420">
        <v>51.502276243093917</v>
      </c>
      <c r="P63" s="3420">
        <v>51.490564594385511</v>
      </c>
      <c r="Q63" s="3439">
        <v>2.1352915147523746</v>
      </c>
      <c r="R63" s="4062"/>
      <c r="S63" s="4045"/>
      <c r="T63" s="3383"/>
      <c r="U63" s="3383"/>
      <c r="V63" s="3383"/>
      <c r="W63" s="3383"/>
      <c r="X63" s="3437"/>
      <c r="Y63" s="3437"/>
      <c r="Z63" s="3437"/>
      <c r="AA63" s="3437"/>
      <c r="AB63" s="3437"/>
      <c r="AC63" s="3437"/>
      <c r="AD63" s="3437"/>
      <c r="AE63" s="3437"/>
      <c r="AF63" s="3437"/>
      <c r="AG63" s="3437"/>
      <c r="AH63" s="3437"/>
      <c r="AI63" s="3437"/>
      <c r="AJ63" s="3437"/>
      <c r="AK63" s="3437"/>
      <c r="AL63" s="3437"/>
      <c r="AM63" s="3437"/>
      <c r="AN63" s="3437"/>
      <c r="AO63" s="3437"/>
      <c r="AP63" s="3437"/>
      <c r="AQ63" s="3437"/>
      <c r="AR63" s="3437"/>
      <c r="AS63" s="3437"/>
      <c r="AT63" s="3437"/>
      <c r="AU63" s="3437"/>
      <c r="AV63" s="3437"/>
      <c r="AW63" s="3437"/>
    </row>
    <row r="64" spans="1:49" s="3438" customFormat="1" ht="20.100000000000001" customHeight="1">
      <c r="A64" s="2621" t="s">
        <v>655</v>
      </c>
      <c r="B64" s="3420">
        <v>20.515599999999999</v>
      </c>
      <c r="C64" s="3420">
        <v>0.68093385214007784</v>
      </c>
      <c r="D64" s="3420">
        <v>12.796099939061547</v>
      </c>
      <c r="E64" s="3420">
        <v>14.703416666666669</v>
      </c>
      <c r="F64" s="3420">
        <v>17.601486800422386</v>
      </c>
      <c r="G64" s="3420">
        <v>18.905406573341448</v>
      </c>
      <c r="H64" s="3420">
        <v>18.182351851851848</v>
      </c>
      <c r="I64" s="3420">
        <v>13.898945257452574</v>
      </c>
      <c r="J64" s="3420">
        <v>13.903808219178083</v>
      </c>
      <c r="K64" s="3420">
        <v>14.300335680751173</v>
      </c>
      <c r="L64" s="3420">
        <v>15.095431658562939</v>
      </c>
      <c r="M64" s="3420">
        <v>16.101996226415096</v>
      </c>
      <c r="N64" s="3420">
        <v>16.202440848214287</v>
      </c>
      <c r="O64" s="3420">
        <v>17.996206533192833</v>
      </c>
      <c r="P64" s="3420">
        <v>17.403180857142853</v>
      </c>
      <c r="Q64" s="3439">
        <v>0.72170240716315781</v>
      </c>
      <c r="R64" s="4062"/>
      <c r="S64" s="4045"/>
      <c r="T64" s="3383"/>
      <c r="U64" s="3383"/>
      <c r="V64" s="3383"/>
      <c r="W64" s="3383"/>
      <c r="X64" s="3437"/>
      <c r="Y64" s="3437"/>
      <c r="Z64" s="3437"/>
      <c r="AA64" s="3437"/>
      <c r="AB64" s="3437"/>
      <c r="AC64" s="3437"/>
      <c r="AD64" s="3437"/>
      <c r="AE64" s="3437"/>
      <c r="AF64" s="3437"/>
      <c r="AG64" s="3437"/>
      <c r="AH64" s="3437"/>
      <c r="AI64" s="3437"/>
      <c r="AJ64" s="3437"/>
      <c r="AK64" s="3437"/>
      <c r="AL64" s="3437"/>
      <c r="AM64" s="3437"/>
      <c r="AN64" s="3437"/>
      <c r="AO64" s="3437"/>
      <c r="AP64" s="3437"/>
      <c r="AQ64" s="3437"/>
      <c r="AR64" s="3437"/>
      <c r="AS64" s="3437"/>
      <c r="AT64" s="3437"/>
      <c r="AU64" s="3437"/>
      <c r="AV64" s="3437"/>
      <c r="AW64" s="3437"/>
    </row>
    <row r="65" spans="1:49" s="3438" customFormat="1" ht="20.100000000000001" customHeight="1">
      <c r="A65" s="2621" t="s">
        <v>656</v>
      </c>
      <c r="B65" s="3420">
        <v>2.9308000000000001</v>
      </c>
      <c r="C65" s="3420">
        <v>9.727626459143969E-2</v>
      </c>
      <c r="D65" s="3420">
        <v>3.8005100671140943</v>
      </c>
      <c r="E65" s="3420">
        <v>0</v>
      </c>
      <c r="F65" s="3420">
        <v>0</v>
      </c>
      <c r="G65" s="3420">
        <v>0</v>
      </c>
      <c r="H65" s="3420">
        <v>0.77251816443594656</v>
      </c>
      <c r="I65" s="3420">
        <v>0</v>
      </c>
      <c r="J65" s="3420">
        <v>0</v>
      </c>
      <c r="K65" s="3420">
        <v>0</v>
      </c>
      <c r="L65" s="3420">
        <v>0</v>
      </c>
      <c r="M65" s="3420">
        <v>0</v>
      </c>
      <c r="N65" s="3420">
        <v>0</v>
      </c>
      <c r="O65" s="3420">
        <v>0</v>
      </c>
      <c r="P65" s="3420">
        <v>0</v>
      </c>
      <c r="Q65" s="3439">
        <v>0</v>
      </c>
      <c r="R65" s="4062"/>
      <c r="S65" s="4045"/>
      <c r="T65" s="3383"/>
      <c r="U65" s="3383"/>
      <c r="V65" s="3383"/>
      <c r="W65" s="3383"/>
      <c r="X65" s="3437"/>
      <c r="Y65" s="3437"/>
      <c r="Z65" s="3437"/>
      <c r="AA65" s="3437"/>
      <c r="AB65" s="3437"/>
      <c r="AC65" s="3437"/>
      <c r="AD65" s="3437"/>
      <c r="AE65" s="3437"/>
      <c r="AF65" s="3437"/>
      <c r="AG65" s="3437"/>
      <c r="AH65" s="3437"/>
      <c r="AI65" s="3437"/>
      <c r="AJ65" s="3437"/>
      <c r="AK65" s="3437"/>
      <c r="AL65" s="3437"/>
      <c r="AM65" s="3437"/>
      <c r="AN65" s="3437"/>
      <c r="AO65" s="3437"/>
      <c r="AP65" s="3437"/>
      <c r="AQ65" s="3437"/>
      <c r="AR65" s="3437"/>
      <c r="AS65" s="3437"/>
      <c r="AT65" s="3437"/>
      <c r="AU65" s="3437"/>
      <c r="AV65" s="3437"/>
      <c r="AW65" s="3437"/>
    </row>
    <row r="66" spans="1:49" s="3438" customFormat="1" ht="20.100000000000001" customHeight="1">
      <c r="A66" s="2621" t="s">
        <v>68</v>
      </c>
      <c r="B66" s="3434"/>
      <c r="C66" s="3420">
        <v>0</v>
      </c>
      <c r="D66" s="3420">
        <v>10.600832097688619</v>
      </c>
      <c r="E66" s="3420">
        <v>11.141669471153847</v>
      </c>
      <c r="F66" s="3420">
        <v>28.81319431279621</v>
      </c>
      <c r="G66" s="3420">
        <v>28.811153581267213</v>
      </c>
      <c r="H66" s="3420">
        <v>24.015890895687431</v>
      </c>
      <c r="I66" s="3420">
        <v>27.704631803278691</v>
      </c>
      <c r="J66" s="3420">
        <v>39.914062500000007</v>
      </c>
      <c r="K66" s="3420">
        <v>41.86593045310854</v>
      </c>
      <c r="L66" s="3420">
        <v>40.367910996452764</v>
      </c>
      <c r="M66" s="3420">
        <v>39.811777420392417</v>
      </c>
      <c r="N66" s="3420">
        <v>44.383813953488371</v>
      </c>
      <c r="O66" s="3420">
        <v>41.202967444540484</v>
      </c>
      <c r="P66" s="3420">
        <v>41.609788235294111</v>
      </c>
      <c r="Q66" s="3439">
        <v>1.7255399790111199</v>
      </c>
      <c r="R66" s="4062"/>
      <c r="S66" s="4045"/>
      <c r="T66" s="3383"/>
      <c r="U66" s="3383"/>
      <c r="V66" s="3383"/>
      <c r="W66" s="3383"/>
      <c r="X66" s="3437"/>
      <c r="Y66" s="3437"/>
      <c r="Z66" s="3437"/>
      <c r="AA66" s="3437"/>
      <c r="AB66" s="3437"/>
      <c r="AC66" s="3437"/>
      <c r="AD66" s="3437"/>
      <c r="AE66" s="3437"/>
      <c r="AF66" s="3437"/>
      <c r="AG66" s="3437"/>
      <c r="AH66" s="3437"/>
      <c r="AI66" s="3437"/>
      <c r="AJ66" s="3437"/>
      <c r="AK66" s="3437"/>
      <c r="AL66" s="3437"/>
      <c r="AM66" s="3437"/>
      <c r="AN66" s="3437"/>
      <c r="AO66" s="3437"/>
      <c r="AP66" s="3437"/>
      <c r="AQ66" s="3437"/>
      <c r="AR66" s="3437"/>
      <c r="AS66" s="3437"/>
      <c r="AT66" s="3437"/>
      <c r="AU66" s="3437"/>
      <c r="AV66" s="3437"/>
      <c r="AW66" s="3437"/>
    </row>
    <row r="67" spans="1:49" s="3437" customFormat="1" ht="20.100000000000001" customHeight="1">
      <c r="A67" s="2621" t="s">
        <v>657</v>
      </c>
      <c r="B67" s="3420">
        <v>5.8616000000000001</v>
      </c>
      <c r="C67" s="3420">
        <v>0.19455252918287938</v>
      </c>
      <c r="D67" s="3420">
        <v>0</v>
      </c>
      <c r="E67" s="3420">
        <v>0</v>
      </c>
      <c r="F67" s="3420">
        <v>0</v>
      </c>
      <c r="G67" s="3420">
        <v>0</v>
      </c>
      <c r="H67" s="3420">
        <v>0</v>
      </c>
      <c r="I67" s="3420">
        <v>0</v>
      </c>
      <c r="J67" s="3420">
        <v>0</v>
      </c>
      <c r="K67" s="3420">
        <v>0</v>
      </c>
      <c r="L67" s="3420">
        <v>0</v>
      </c>
      <c r="M67" s="3420">
        <v>0</v>
      </c>
      <c r="N67" s="3420">
        <v>0</v>
      </c>
      <c r="O67" s="3420">
        <v>0</v>
      </c>
      <c r="P67" s="3420">
        <v>0</v>
      </c>
      <c r="Q67" s="3439">
        <v>0</v>
      </c>
      <c r="R67" s="4062"/>
      <c r="S67" s="4045"/>
      <c r="T67" s="3383"/>
      <c r="U67" s="3383"/>
      <c r="V67" s="3383"/>
      <c r="W67" s="3383"/>
    </row>
    <row r="68" spans="1:49" s="3438" customFormat="1" ht="20.100000000000001" customHeight="1">
      <c r="A68" s="3433" t="s">
        <v>649</v>
      </c>
      <c r="B68" s="3434">
        <v>99.647199999999998</v>
      </c>
      <c r="C68" s="3434">
        <v>3.3073929961089497</v>
      </c>
      <c r="D68" s="3434">
        <v>140.05564154627291</v>
      </c>
      <c r="E68" s="3434">
        <v>139.53282122816739</v>
      </c>
      <c r="F68" s="3434">
        <v>143.86076413148533</v>
      </c>
      <c r="G68" s="3434">
        <v>142.61674012828709</v>
      </c>
      <c r="H68" s="3434">
        <v>144.09854300911215</v>
      </c>
      <c r="I68" s="3434">
        <v>142.62786074799862</v>
      </c>
      <c r="J68" s="3434">
        <v>138.47671662723943</v>
      </c>
      <c r="K68" s="3434">
        <v>137.62639297877456</v>
      </c>
      <c r="L68" s="3434">
        <v>141.78870755846827</v>
      </c>
      <c r="M68" s="3434">
        <v>142.21006256712079</v>
      </c>
      <c r="N68" s="3434">
        <v>141.46619583521738</v>
      </c>
      <c r="O68" s="3434">
        <v>142.65075847095528</v>
      </c>
      <c r="P68" s="3434">
        <v>142.52479015865575</v>
      </c>
      <c r="Q68" s="3436">
        <v>5.9104416015827574</v>
      </c>
      <c r="R68" s="4068"/>
      <c r="S68" s="4045"/>
      <c r="T68" s="3383"/>
      <c r="U68" s="3383"/>
      <c r="V68" s="3383"/>
      <c r="W68" s="3383"/>
      <c r="X68" s="3437"/>
      <c r="Y68" s="3437"/>
      <c r="Z68" s="3437"/>
      <c r="AA68" s="3437"/>
      <c r="AB68" s="3437"/>
      <c r="AC68" s="3437"/>
      <c r="AD68" s="3437"/>
      <c r="AE68" s="3437"/>
      <c r="AF68" s="3437"/>
      <c r="AG68" s="3437"/>
      <c r="AH68" s="3437"/>
      <c r="AI68" s="3437"/>
      <c r="AJ68" s="3437"/>
      <c r="AK68" s="3437"/>
      <c r="AL68" s="3437"/>
      <c r="AM68" s="3437"/>
      <c r="AN68" s="3437"/>
      <c r="AO68" s="3437"/>
      <c r="AP68" s="3437"/>
      <c r="AQ68" s="3437"/>
      <c r="AR68" s="3437"/>
      <c r="AS68" s="3437"/>
      <c r="AT68" s="3437"/>
      <c r="AU68" s="3437"/>
      <c r="AV68" s="3437"/>
      <c r="AW68" s="3437"/>
    </row>
    <row r="69" spans="1:49" s="3437" customFormat="1" ht="20.100000000000001" customHeight="1">
      <c r="A69" s="2621" t="s">
        <v>653</v>
      </c>
      <c r="B69" s="3420">
        <v>11.7232</v>
      </c>
      <c r="C69" s="3420">
        <v>0.38910505836575876</v>
      </c>
      <c r="D69" s="3420">
        <v>3.3002666950233945</v>
      </c>
      <c r="E69" s="3420">
        <v>2.6000308090057098</v>
      </c>
      <c r="F69" s="3420">
        <v>3.500230693556321</v>
      </c>
      <c r="G69" s="3420">
        <v>3.5997785663591197</v>
      </c>
      <c r="H69" s="3420">
        <v>3.5270449349179405</v>
      </c>
      <c r="I69" s="3420">
        <v>4.1995869992754375</v>
      </c>
      <c r="J69" s="3420">
        <v>3.6998087043272228</v>
      </c>
      <c r="K69" s="3420">
        <v>3.7917297663393161</v>
      </c>
      <c r="L69" s="3420">
        <v>3.3827097253155163</v>
      </c>
      <c r="M69" s="3420">
        <v>3.6040560665790622</v>
      </c>
      <c r="N69" s="3420">
        <v>3.848078652860579</v>
      </c>
      <c r="O69" s="3420">
        <v>4.344645763772955</v>
      </c>
      <c r="P69" s="3420">
        <v>4.2501283449952432</v>
      </c>
      <c r="Q69" s="3439">
        <v>0.17625099012152712</v>
      </c>
      <c r="R69" s="4062"/>
      <c r="S69" s="4045"/>
      <c r="T69" s="3383"/>
      <c r="U69" s="3383"/>
      <c r="V69" s="3383"/>
      <c r="W69" s="3383"/>
    </row>
    <row r="70" spans="1:49" s="3437" customFormat="1" ht="20.100000000000001" customHeight="1">
      <c r="A70" s="2621" t="s">
        <v>654</v>
      </c>
      <c r="B70" s="3420">
        <v>82.062399999999997</v>
      </c>
      <c r="C70" s="3420">
        <v>2.7237354085603114</v>
      </c>
      <c r="D70" s="3420">
        <v>136.75537485124951</v>
      </c>
      <c r="E70" s="3420">
        <v>136.93279041916168</v>
      </c>
      <c r="F70" s="3420">
        <v>140.36053343792901</v>
      </c>
      <c r="G70" s="3420">
        <v>139.01696156192799</v>
      </c>
      <c r="H70" s="3420">
        <v>140.57149807419421</v>
      </c>
      <c r="I70" s="3420">
        <v>138.4282737487232</v>
      </c>
      <c r="J70" s="3420">
        <v>134.77690792291222</v>
      </c>
      <c r="K70" s="3420">
        <v>133.83466321243523</v>
      </c>
      <c r="L70" s="3420">
        <v>138.40599783315275</v>
      </c>
      <c r="M70" s="3420">
        <v>138.60600650054172</v>
      </c>
      <c r="N70" s="3420">
        <v>137.6181171823568</v>
      </c>
      <c r="O70" s="3420">
        <v>138.30611270718234</v>
      </c>
      <c r="P70" s="3420">
        <v>138.27466181366052</v>
      </c>
      <c r="Q70" s="3439">
        <v>5.7341906114612309</v>
      </c>
      <c r="R70" s="4062"/>
      <c r="S70" s="4045"/>
      <c r="T70" s="3383"/>
      <c r="U70" s="3383"/>
      <c r="V70" s="3383"/>
      <c r="W70" s="3383"/>
    </row>
    <row r="71" spans="1:49" s="3437" customFormat="1" ht="20.100000000000001" customHeight="1">
      <c r="A71" s="2621" t="s">
        <v>657</v>
      </c>
      <c r="B71" s="3420">
        <v>5.8616000000000001</v>
      </c>
      <c r="C71" s="3420">
        <v>0.19455252918287938</v>
      </c>
      <c r="D71" s="3420">
        <v>0</v>
      </c>
      <c r="E71" s="3420">
        <v>0</v>
      </c>
      <c r="F71" s="3420">
        <v>0</v>
      </c>
      <c r="G71" s="3420">
        <v>0</v>
      </c>
      <c r="H71" s="3420">
        <v>0</v>
      </c>
      <c r="I71" s="3420">
        <v>0</v>
      </c>
      <c r="J71" s="3420">
        <v>0</v>
      </c>
      <c r="K71" s="3420">
        <v>0</v>
      </c>
      <c r="L71" s="3420">
        <v>0</v>
      </c>
      <c r="M71" s="3420">
        <v>0</v>
      </c>
      <c r="N71" s="3420">
        <v>0</v>
      </c>
      <c r="O71" s="3420">
        <v>0</v>
      </c>
      <c r="P71" s="3420">
        <v>0</v>
      </c>
      <c r="Q71" s="3439"/>
      <c r="R71" s="4062"/>
      <c r="S71" s="4045"/>
      <c r="T71" s="3383"/>
      <c r="U71" s="3383"/>
      <c r="V71" s="3383"/>
      <c r="W71" s="3383"/>
    </row>
    <row r="72" spans="1:49" s="4069" customFormat="1" ht="20.100000000000001" customHeight="1">
      <c r="A72" s="4057" t="s">
        <v>63</v>
      </c>
      <c r="B72" s="4065"/>
      <c r="C72" s="4065"/>
      <c r="D72" s="4065">
        <v>0</v>
      </c>
      <c r="E72" s="4065">
        <v>0</v>
      </c>
      <c r="F72" s="4065">
        <v>0</v>
      </c>
      <c r="G72" s="4065">
        <v>0</v>
      </c>
      <c r="H72" s="4065">
        <v>0</v>
      </c>
      <c r="I72" s="4065">
        <v>4.3008784473953003</v>
      </c>
      <c r="J72" s="4065">
        <v>4.1992805139186302</v>
      </c>
      <c r="K72" s="4065">
        <v>4.1010621761658017</v>
      </c>
      <c r="L72" s="4065">
        <v>4.4001906825568797</v>
      </c>
      <c r="M72" s="4065">
        <v>4.6001993499458296</v>
      </c>
      <c r="N72" s="4065">
        <v>4.4005793285055965</v>
      </c>
      <c r="O72" s="4065">
        <v>4.5001988950276237</v>
      </c>
      <c r="P72" s="4065">
        <v>4.4991755470822286</v>
      </c>
      <c r="Q72" s="4067">
        <v>0.18657887022108124</v>
      </c>
      <c r="R72" s="4068"/>
      <c r="S72" s="4045"/>
      <c r="T72" s="4045"/>
      <c r="U72" s="4045"/>
      <c r="V72" s="4045"/>
      <c r="W72" s="4045"/>
    </row>
    <row r="73" spans="1:49" s="3438" customFormat="1" ht="20.100000000000001" customHeight="1">
      <c r="A73" s="3433" t="s">
        <v>70</v>
      </c>
      <c r="B73" s="3434"/>
      <c r="C73" s="3434"/>
      <c r="D73" s="3434">
        <v>99.702935343117801</v>
      </c>
      <c r="E73" s="3434">
        <v>99.223760479041928</v>
      </c>
      <c r="F73" s="3434">
        <v>106.0457344577368</v>
      </c>
      <c r="G73" s="3434">
        <v>104.21271507016472</v>
      </c>
      <c r="H73" s="3434">
        <v>104.87873504966554</v>
      </c>
      <c r="I73" s="3434">
        <v>107.52196118488251</v>
      </c>
      <c r="J73" s="3434">
        <v>104.78204710920771</v>
      </c>
      <c r="K73" s="3434">
        <v>104.02694300518134</v>
      </c>
      <c r="L73" s="3434">
        <v>102.70445070422535</v>
      </c>
      <c r="M73" s="3434">
        <v>102.60444637053089</v>
      </c>
      <c r="N73" s="3434">
        <v>102.21345622119816</v>
      </c>
      <c r="O73" s="3434">
        <v>102.60453480662981</v>
      </c>
      <c r="P73" s="3434">
        <v>102.48122079465077</v>
      </c>
      <c r="Q73" s="3436">
        <v>4.2498520439246281</v>
      </c>
      <c r="R73" s="4068"/>
      <c r="S73" s="4045"/>
      <c r="T73" s="3383"/>
      <c r="U73" s="3383"/>
      <c r="V73" s="3383"/>
      <c r="W73" s="3383"/>
    </row>
    <row r="74" spans="1:49" s="3441" customFormat="1" ht="20.100000000000001" customHeight="1">
      <c r="A74" s="3433" t="s">
        <v>650</v>
      </c>
      <c r="B74" s="3434">
        <v>181.70959999999999</v>
      </c>
      <c r="C74" s="3434">
        <v>6.0311284046692606</v>
      </c>
      <c r="D74" s="3434">
        <v>14.248997776299669</v>
      </c>
      <c r="E74" s="3434">
        <v>15.459261273042941</v>
      </c>
      <c r="F74" s="3434">
        <v>18.62965570711199</v>
      </c>
      <c r="G74" s="3434">
        <v>16.167997268550145</v>
      </c>
      <c r="H74" s="3434">
        <v>16.52395998480748</v>
      </c>
      <c r="I74" s="3434">
        <v>20.780592507329693</v>
      </c>
      <c r="J74" s="3434">
        <v>20.772519655540908</v>
      </c>
      <c r="K74" s="3434">
        <v>20.928095552218387</v>
      </c>
      <c r="L74" s="3434">
        <v>20.597448898519325</v>
      </c>
      <c r="M74" s="3434">
        <v>20.621498326000992</v>
      </c>
      <c r="N74" s="3434">
        <v>20.484447418342029</v>
      </c>
      <c r="O74" s="3434">
        <v>20.800431207228897</v>
      </c>
      <c r="P74" s="3434">
        <v>20.674436025967381</v>
      </c>
      <c r="Q74" s="3436">
        <v>0.85735994868762</v>
      </c>
      <c r="R74" s="4068"/>
      <c r="S74" s="4045"/>
      <c r="T74" s="3383"/>
      <c r="U74" s="3383"/>
      <c r="V74" s="3383"/>
      <c r="W74" s="3383"/>
      <c r="X74" s="3437"/>
      <c r="Y74" s="3437"/>
      <c r="Z74" s="3437"/>
      <c r="AA74" s="3437"/>
      <c r="AB74" s="3437"/>
      <c r="AC74" s="3437"/>
      <c r="AD74" s="3437"/>
      <c r="AE74" s="3437"/>
      <c r="AF74" s="3437"/>
      <c r="AG74" s="3437"/>
      <c r="AH74" s="3437"/>
      <c r="AI74" s="3437"/>
      <c r="AJ74" s="3437"/>
      <c r="AK74" s="3437"/>
      <c r="AL74" s="3437"/>
      <c r="AM74" s="3437"/>
      <c r="AN74" s="3437"/>
      <c r="AO74" s="3437"/>
      <c r="AP74" s="3437"/>
      <c r="AQ74" s="3437"/>
      <c r="AR74" s="3437"/>
      <c r="AS74" s="3437"/>
      <c r="AT74" s="3437"/>
      <c r="AU74" s="3437"/>
      <c r="AV74" s="3437"/>
      <c r="AW74" s="3437"/>
    </row>
    <row r="75" spans="1:49" s="3441" customFormat="1" ht="20.100000000000001" customHeight="1">
      <c r="A75" s="2621" t="s">
        <v>652</v>
      </c>
      <c r="B75" s="3434"/>
      <c r="C75" s="3434"/>
      <c r="D75" s="3420">
        <v>2.2965979349668673</v>
      </c>
      <c r="E75" s="3420">
        <v>3.556410973641742</v>
      </c>
      <c r="F75" s="3420">
        <v>3.3230544127405444</v>
      </c>
      <c r="G75" s="3420">
        <v>4.0665207584830334</v>
      </c>
      <c r="H75" s="3420">
        <v>4.2264533965244873</v>
      </c>
      <c r="I75" s="3420">
        <v>3.6770991467576799</v>
      </c>
      <c r="J75" s="3420">
        <v>4.0753804692454025</v>
      </c>
      <c r="K75" s="3420">
        <v>4.4238209408194242</v>
      </c>
      <c r="L75" s="3420">
        <v>4.4967511737089207</v>
      </c>
      <c r="M75" s="3420">
        <v>4.4207962674961125</v>
      </c>
      <c r="N75" s="3420">
        <v>4.4823407692307695</v>
      </c>
      <c r="O75" s="3420">
        <v>4.4997107652399482</v>
      </c>
      <c r="P75" s="3420">
        <v>4.3774223776473047</v>
      </c>
      <c r="Q75" s="3439">
        <v>0.18152981877570346</v>
      </c>
      <c r="R75" s="4062"/>
      <c r="S75" s="4045"/>
      <c r="T75" s="3383"/>
      <c r="U75" s="3383"/>
      <c r="V75" s="3383"/>
      <c r="W75" s="3383"/>
      <c r="X75" s="3437"/>
      <c r="Y75" s="3437"/>
      <c r="Z75" s="3437"/>
      <c r="AA75" s="3437"/>
      <c r="AB75" s="3437"/>
      <c r="AC75" s="3437"/>
      <c r="AD75" s="3437"/>
      <c r="AE75" s="3437"/>
      <c r="AF75" s="3437"/>
      <c r="AG75" s="3437"/>
      <c r="AH75" s="3437"/>
      <c r="AI75" s="3437"/>
      <c r="AJ75" s="3437"/>
      <c r="AK75" s="3437"/>
      <c r="AL75" s="3437"/>
      <c r="AM75" s="3437"/>
      <c r="AN75" s="3437"/>
      <c r="AO75" s="3437"/>
      <c r="AP75" s="3437"/>
      <c r="AQ75" s="3437"/>
      <c r="AR75" s="3437"/>
      <c r="AS75" s="3437"/>
      <c r="AT75" s="3437"/>
      <c r="AU75" s="3437"/>
      <c r="AV75" s="3437"/>
      <c r="AW75" s="3437"/>
    </row>
    <row r="76" spans="1:49" s="3442" customFormat="1" ht="20.100000000000001" customHeight="1">
      <c r="A76" s="2621" t="s">
        <v>654</v>
      </c>
      <c r="B76" s="3420">
        <v>181.70959999999999</v>
      </c>
      <c r="C76" s="3420">
        <v>6.0311284046692606</v>
      </c>
      <c r="D76" s="3420">
        <v>11.952399841332802</v>
      </c>
      <c r="E76" s="3420">
        <v>11.9028502994012</v>
      </c>
      <c r="F76" s="3420">
        <v>15.306601294371445</v>
      </c>
      <c r="G76" s="3420">
        <v>12.101476510067112</v>
      </c>
      <c r="H76" s="3420">
        <v>12.297506588282992</v>
      </c>
      <c r="I76" s="3420">
        <v>17.103493360572013</v>
      </c>
      <c r="J76" s="3420">
        <v>16.697139186295505</v>
      </c>
      <c r="K76" s="3420">
        <v>16.504274611398962</v>
      </c>
      <c r="L76" s="3420">
        <v>16.100697724810402</v>
      </c>
      <c r="M76" s="3420">
        <v>16.200702058504881</v>
      </c>
      <c r="N76" s="3420">
        <v>16.002106649111258</v>
      </c>
      <c r="O76" s="3420">
        <v>16.30072044198895</v>
      </c>
      <c r="P76" s="3420">
        <v>16.297013648320075</v>
      </c>
      <c r="Q76" s="3439">
        <v>0.6758301299119166</v>
      </c>
      <c r="R76" s="4062"/>
      <c r="S76" s="4045"/>
      <c r="T76" s="3383"/>
      <c r="U76" s="3383"/>
      <c r="V76" s="3383"/>
      <c r="W76" s="3383"/>
      <c r="X76" s="3437"/>
      <c r="Y76" s="3437"/>
      <c r="Z76" s="3437"/>
      <c r="AA76" s="3437"/>
      <c r="AB76" s="3437"/>
      <c r="AC76" s="3437"/>
      <c r="AD76" s="3437"/>
      <c r="AE76" s="3437"/>
      <c r="AF76" s="3437"/>
      <c r="AG76" s="3437"/>
      <c r="AH76" s="3437"/>
      <c r="AI76" s="3437"/>
      <c r="AJ76" s="3437"/>
      <c r="AK76" s="3437"/>
      <c r="AL76" s="3437"/>
      <c r="AM76" s="3437"/>
      <c r="AN76" s="3437"/>
      <c r="AO76" s="3437"/>
      <c r="AP76" s="3437"/>
      <c r="AQ76" s="3437"/>
      <c r="AR76" s="3437"/>
      <c r="AS76" s="3437"/>
      <c r="AT76" s="3437"/>
      <c r="AU76" s="3437"/>
      <c r="AV76" s="3437"/>
      <c r="AW76" s="3437"/>
    </row>
    <row r="77" spans="1:49" s="3441" customFormat="1" ht="20.100000000000001" customHeight="1">
      <c r="A77" s="3469" t="s">
        <v>67</v>
      </c>
      <c r="B77" s="3470"/>
      <c r="C77" s="3470"/>
      <c r="D77" s="3470">
        <v>88.248552161840536</v>
      </c>
      <c r="E77" s="3470">
        <v>85.820550898203578</v>
      </c>
      <c r="F77" s="3470">
        <v>90.539046871935668</v>
      </c>
      <c r="G77" s="3470">
        <v>88.410787065283714</v>
      </c>
      <c r="H77" s="3470">
        <v>88.981958240421648</v>
      </c>
      <c r="I77" s="3470">
        <v>82.016751787538297</v>
      </c>
      <c r="J77" s="3470">
        <v>79.886312633832986</v>
      </c>
      <c r="K77" s="3470">
        <v>79.320544041450773</v>
      </c>
      <c r="L77" s="3470">
        <v>77.203345612134342</v>
      </c>
      <c r="M77" s="3470">
        <v>77.103341278439871</v>
      </c>
      <c r="N77" s="3470">
        <v>76.810111915734026</v>
      </c>
      <c r="O77" s="3470">
        <v>76.703390055248619</v>
      </c>
      <c r="P77" s="3470">
        <v>76.68594765804599</v>
      </c>
      <c r="Q77" s="3436">
        <v>3.1801331879904291</v>
      </c>
      <c r="R77" s="4068"/>
      <c r="S77" s="4045"/>
      <c r="T77" s="3383"/>
      <c r="U77" s="3383"/>
      <c r="V77" s="3383"/>
      <c r="W77" s="3383"/>
      <c r="X77" s="3438"/>
      <c r="Y77" s="3438"/>
      <c r="Z77" s="3438"/>
      <c r="AA77" s="3438"/>
      <c r="AB77" s="3438"/>
      <c r="AC77" s="3438"/>
      <c r="AD77" s="3438"/>
      <c r="AE77" s="3438"/>
      <c r="AF77" s="3438"/>
      <c r="AG77" s="3438"/>
      <c r="AH77" s="3438"/>
      <c r="AI77" s="3438"/>
      <c r="AJ77" s="3438"/>
      <c r="AK77" s="3438"/>
      <c r="AL77" s="3438"/>
      <c r="AM77" s="3438"/>
      <c r="AN77" s="3438"/>
      <c r="AO77" s="3438"/>
      <c r="AP77" s="3438"/>
      <c r="AQ77" s="3438"/>
      <c r="AR77" s="3438"/>
      <c r="AS77" s="3438"/>
      <c r="AT77" s="3438"/>
      <c r="AU77" s="3438"/>
      <c r="AV77" s="3438"/>
      <c r="AW77" s="3438"/>
    </row>
    <row r="78" spans="1:49" s="3438" customFormat="1" ht="20.100000000000001" customHeight="1">
      <c r="A78" s="3471" t="s">
        <v>71</v>
      </c>
      <c r="B78" s="3460">
        <v>41.031199999999998</v>
      </c>
      <c r="C78" s="3460">
        <v>1.3618677042801557</v>
      </c>
      <c r="D78" s="3460">
        <v>43.825466084886941</v>
      </c>
      <c r="E78" s="3460">
        <v>43.510419161676651</v>
      </c>
      <c r="F78" s="3460">
        <v>46.319976465973717</v>
      </c>
      <c r="G78" s="3460">
        <v>45.505552165954846</v>
      </c>
      <c r="H78" s="3460">
        <v>46.39059395905128</v>
      </c>
      <c r="I78" s="3460">
        <v>40.308232890704794</v>
      </c>
      <c r="J78" s="3460">
        <v>39.093301927194865</v>
      </c>
      <c r="K78" s="3460">
        <v>38.710025906735744</v>
      </c>
      <c r="L78" s="3460">
        <v>36.701590465872158</v>
      </c>
      <c r="M78" s="3460">
        <v>36.901599133261108</v>
      </c>
      <c r="N78" s="3460">
        <v>36.904858459512837</v>
      </c>
      <c r="O78" s="3460">
        <v>35.901586740331489</v>
      </c>
      <c r="P78" s="3460">
        <v>35.893422697833778</v>
      </c>
      <c r="Q78" s="3472">
        <v>1.4884847646526258</v>
      </c>
      <c r="R78" s="4068"/>
      <c r="S78" s="4045"/>
      <c r="T78" s="3383"/>
      <c r="U78" s="3383"/>
      <c r="V78" s="3383"/>
      <c r="W78" s="3383"/>
      <c r="X78" s="3437"/>
      <c r="Y78" s="3437"/>
      <c r="Z78" s="3437"/>
      <c r="AA78" s="3437"/>
      <c r="AB78" s="3437"/>
      <c r="AC78" s="3437"/>
      <c r="AD78" s="3437"/>
      <c r="AE78" s="3437"/>
      <c r="AF78" s="3437"/>
      <c r="AG78" s="3437"/>
      <c r="AH78" s="3437"/>
      <c r="AI78" s="3437"/>
      <c r="AJ78" s="3437"/>
      <c r="AK78" s="3437"/>
      <c r="AL78" s="3437"/>
      <c r="AM78" s="3437"/>
      <c r="AN78" s="3437"/>
      <c r="AO78" s="3437"/>
      <c r="AP78" s="3437"/>
      <c r="AQ78" s="3437"/>
      <c r="AR78" s="3437"/>
      <c r="AS78" s="3437"/>
      <c r="AT78" s="3437"/>
      <c r="AU78" s="3437"/>
      <c r="AV78" s="3437"/>
      <c r="AW78" s="3437"/>
    </row>
    <row r="79" spans="1:49" ht="8.1" customHeight="1">
      <c r="A79" s="3447"/>
      <c r="B79" s="3448"/>
      <c r="C79" s="3448"/>
      <c r="D79" s="3448"/>
      <c r="E79" s="3448"/>
      <c r="F79" s="2661"/>
      <c r="G79" s="2661"/>
      <c r="H79" s="2661"/>
      <c r="T79" s="3383"/>
    </row>
    <row r="80" spans="1:49" ht="2.85" customHeight="1">
      <c r="T80" s="3383"/>
    </row>
    <row r="81" spans="1:20">
      <c r="A81" s="3389" t="s">
        <v>921</v>
      </c>
      <c r="T81" s="3383"/>
    </row>
    <row r="83" spans="1:20">
      <c r="B83" s="3464"/>
    </row>
  </sheetData>
  <mergeCells count="1">
    <mergeCell ref="A7:Q7"/>
  </mergeCells>
  <pageMargins left="0.92" right="0.78740157499999996" top="0.28999999999999998" bottom="0.27" header="0.17" footer="0.17"/>
  <pageSetup paperSize="9" scale="23" orientation="portrait"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6">
    <tabColor indexed="42"/>
    <pageSetUpPr fitToPage="1"/>
  </sheetPr>
  <dimension ref="A1:AM50"/>
  <sheetViews>
    <sheetView showGridLines="0" zoomScaleNormal="100" workbookViewId="0">
      <pane xSplit="3" ySplit="8" topLeftCell="D9" activePane="bottomRight" state="frozen"/>
      <selection activeCell="N38" sqref="N38"/>
      <selection pane="topRight" activeCell="N38" sqref="N38"/>
      <selection pane="bottomLeft" activeCell="N38" sqref="N38"/>
      <selection pane="bottomRight" activeCell="A7" sqref="A7"/>
    </sheetView>
  </sheetViews>
  <sheetFormatPr baseColWidth="10" defaultColWidth="9" defaultRowHeight="15.75"/>
  <cols>
    <col min="1" max="1" width="38" style="61" customWidth="1"/>
    <col min="2" max="2" width="5.25" style="746" customWidth="1"/>
    <col min="3" max="3" width="6.625" style="746" customWidth="1"/>
    <col min="4" max="39" width="6.875" style="61" customWidth="1"/>
    <col min="40" max="16384" width="9" style="61"/>
  </cols>
  <sheetData>
    <row r="1" spans="1:38" ht="13.15" customHeight="1">
      <c r="A1" s="1542"/>
      <c r="B1" s="2978"/>
      <c r="C1" s="2978"/>
      <c r="D1" s="1580"/>
      <c r="E1" s="1132"/>
      <c r="F1" s="1132"/>
      <c r="G1" s="1132"/>
      <c r="H1" s="1132"/>
      <c r="I1" s="1132"/>
      <c r="J1" s="1132"/>
      <c r="K1" s="1132"/>
      <c r="L1" s="1132"/>
      <c r="M1" s="1132"/>
      <c r="N1" s="1132"/>
      <c r="O1" s="1133"/>
      <c r="P1" s="1133"/>
      <c r="Q1" s="1133"/>
      <c r="R1" s="1133"/>
      <c r="S1" s="1133"/>
      <c r="T1" s="1133"/>
      <c r="U1" s="1133"/>
      <c r="V1" s="1133"/>
      <c r="W1" s="1133"/>
      <c r="X1" s="1133"/>
      <c r="Y1" s="1133"/>
      <c r="Z1" s="1133"/>
      <c r="AA1" s="1133"/>
      <c r="AB1" s="1133"/>
      <c r="AC1" s="1133"/>
      <c r="AD1" s="1133"/>
      <c r="AE1" s="1134"/>
      <c r="AF1" s="442"/>
      <c r="AG1" s="881"/>
      <c r="AH1" s="405"/>
      <c r="AI1" s="406"/>
      <c r="AJ1" s="406"/>
      <c r="AK1" s="406"/>
      <c r="AL1" s="406"/>
    </row>
    <row r="2" spans="1:38" ht="20.85" customHeight="1">
      <c r="A2" s="197"/>
      <c r="B2" s="2979"/>
      <c r="C2" s="2979"/>
      <c r="D2" s="1149" t="s">
        <v>193</v>
      </c>
      <c r="E2" s="1136"/>
      <c r="F2" s="1136"/>
      <c r="G2" s="1136"/>
      <c r="H2" s="1136"/>
      <c r="I2" s="1136"/>
      <c r="J2" s="1136"/>
      <c r="K2" s="1136"/>
      <c r="L2" s="1136"/>
      <c r="M2" s="1136"/>
      <c r="N2" s="1136"/>
      <c r="O2" s="1136"/>
      <c r="P2" s="1136"/>
      <c r="Q2" s="1136"/>
      <c r="R2" s="1136"/>
      <c r="S2" s="1136"/>
      <c r="T2" s="1136"/>
      <c r="U2" s="1136"/>
      <c r="V2" s="1136"/>
      <c r="W2" s="1136"/>
      <c r="X2" s="1136"/>
      <c r="Y2" s="1136"/>
      <c r="Z2" s="1136"/>
      <c r="AA2" s="1136"/>
      <c r="AB2" s="1136"/>
      <c r="AC2" s="1136"/>
      <c r="AD2" s="1136"/>
      <c r="AE2" s="1137"/>
      <c r="AF2" s="4198" t="s">
        <v>112</v>
      </c>
      <c r="AG2" s="4199"/>
      <c r="AH2" s="4200"/>
      <c r="AI2" s="3789"/>
      <c r="AJ2" s="3520"/>
      <c r="AK2" s="3214"/>
      <c r="AL2" s="2982"/>
    </row>
    <row r="3" spans="1:38" ht="20.85" customHeight="1">
      <c r="A3" s="197"/>
      <c r="B3" s="406"/>
      <c r="C3" s="406"/>
      <c r="D3" s="1138"/>
      <c r="E3" s="1138"/>
      <c r="F3" s="1138"/>
      <c r="G3" s="1138"/>
      <c r="H3" s="1138"/>
      <c r="I3" s="1138"/>
      <c r="J3" s="1138"/>
      <c r="K3" s="1138"/>
      <c r="L3" s="1138"/>
      <c r="M3" s="1138"/>
      <c r="N3" s="1138"/>
      <c r="O3" s="1138"/>
      <c r="P3" s="1138"/>
      <c r="Q3" s="1138"/>
      <c r="R3" s="1138"/>
      <c r="S3" s="1138"/>
      <c r="T3" s="1138"/>
      <c r="U3" s="1138"/>
      <c r="V3" s="1138"/>
      <c r="W3" s="1138"/>
      <c r="X3" s="1138"/>
      <c r="Y3" s="1138"/>
      <c r="Z3" s="1138"/>
      <c r="AA3" s="1138"/>
      <c r="AB3" s="1138"/>
      <c r="AC3" s="1138"/>
      <c r="AD3" s="1138"/>
      <c r="AE3" s="1139"/>
      <c r="AF3" s="4198" t="s">
        <v>1078</v>
      </c>
      <c r="AG3" s="4199"/>
      <c r="AH3" s="4200"/>
      <c r="AI3" s="3789"/>
      <c r="AJ3" s="3520"/>
      <c r="AK3" s="3214"/>
      <c r="AL3" s="2982"/>
    </row>
    <row r="4" spans="1:38" ht="20.85" customHeight="1">
      <c r="A4" s="966"/>
      <c r="B4" s="2980"/>
      <c r="C4" s="2980"/>
      <c r="D4" s="1151" t="s">
        <v>104</v>
      </c>
      <c r="E4" s="1136"/>
      <c r="F4" s="1136"/>
      <c r="G4" s="1136"/>
      <c r="H4" s="1136"/>
      <c r="I4" s="1136"/>
      <c r="J4" s="1136"/>
      <c r="K4" s="1136"/>
      <c r="L4" s="1136"/>
      <c r="M4" s="1136"/>
      <c r="N4" s="1136"/>
      <c r="O4" s="1136"/>
      <c r="P4" s="1136"/>
      <c r="Q4" s="1136"/>
      <c r="R4" s="1136"/>
      <c r="S4" s="1136"/>
      <c r="T4" s="1136"/>
      <c r="U4" s="1136"/>
      <c r="V4" s="1136"/>
      <c r="W4" s="1136"/>
      <c r="X4" s="1136"/>
      <c r="Y4" s="1136"/>
      <c r="Z4" s="1136"/>
      <c r="AA4" s="1136"/>
      <c r="AB4" s="1136"/>
      <c r="AC4" s="1136"/>
      <c r="AD4" s="1136"/>
      <c r="AE4" s="1137"/>
      <c r="AF4" s="4201" t="s">
        <v>1688</v>
      </c>
      <c r="AG4" s="4202"/>
      <c r="AH4" s="4203"/>
      <c r="AI4" s="3790"/>
      <c r="AJ4" s="3521"/>
      <c r="AK4" s="3215"/>
      <c r="AL4" s="2983"/>
    </row>
    <row r="5" spans="1:38">
      <c r="A5" s="967"/>
      <c r="B5" s="1723"/>
      <c r="C5" s="1723"/>
      <c r="D5" s="1141"/>
      <c r="E5" s="1141"/>
      <c r="F5" s="1141"/>
      <c r="G5" s="1141"/>
      <c r="H5" s="1141"/>
      <c r="I5" s="1141"/>
      <c r="J5" s="1141"/>
      <c r="K5" s="1142"/>
      <c r="L5" s="1142"/>
      <c r="M5" s="1142"/>
      <c r="N5" s="1142"/>
      <c r="O5" s="1143"/>
      <c r="P5" s="1143"/>
      <c r="Q5" s="1143"/>
      <c r="R5" s="1143"/>
      <c r="S5" s="1143"/>
      <c r="T5" s="1143"/>
      <c r="U5" s="1143"/>
      <c r="V5" s="1143"/>
      <c r="W5" s="1143"/>
      <c r="X5" s="1143"/>
      <c r="Y5" s="1143"/>
      <c r="Z5" s="1143"/>
      <c r="AA5" s="1143"/>
      <c r="AB5" s="1143"/>
      <c r="AC5" s="1143"/>
      <c r="AD5" s="1143"/>
      <c r="AE5" s="1144"/>
      <c r="AF5" s="409"/>
      <c r="AG5" s="455"/>
      <c r="AH5" s="410"/>
      <c r="AI5" s="406"/>
      <c r="AJ5" s="406"/>
      <c r="AK5" s="406"/>
      <c r="AL5" s="406"/>
    </row>
    <row r="6" spans="1:38" ht="15" customHeight="1">
      <c r="A6" s="438"/>
      <c r="B6" s="1540"/>
      <c r="C6" s="1540"/>
      <c r="M6" s="445"/>
      <c r="N6" s="445"/>
      <c r="O6" s="445"/>
      <c r="P6" s="445"/>
      <c r="Q6" s="445"/>
    </row>
    <row r="7" spans="1:38">
      <c r="R7" s="455"/>
    </row>
    <row r="8" spans="1:38" ht="30.2" customHeight="1">
      <c r="A8" s="170"/>
      <c r="B8" s="2409"/>
      <c r="C8" s="670" t="s">
        <v>735</v>
      </c>
      <c r="D8" s="168">
        <v>1990</v>
      </c>
      <c r="E8" s="168">
        <v>1991</v>
      </c>
      <c r="F8" s="168">
        <v>1992</v>
      </c>
      <c r="G8" s="168">
        <v>1993</v>
      </c>
      <c r="H8" s="456">
        <v>1994</v>
      </c>
      <c r="I8" s="171">
        <v>1995</v>
      </c>
      <c r="J8" s="171">
        <v>1996</v>
      </c>
      <c r="K8" s="171">
        <v>1997</v>
      </c>
      <c r="L8" s="171">
        <v>1998</v>
      </c>
      <c r="M8" s="171">
        <v>1999</v>
      </c>
      <c r="N8" s="168">
        <v>2000</v>
      </c>
      <c r="O8" s="168">
        <v>2001</v>
      </c>
      <c r="P8" s="168">
        <v>2002</v>
      </c>
      <c r="Q8" s="168">
        <v>2003</v>
      </c>
      <c r="R8" s="168">
        <v>2004</v>
      </c>
      <c r="S8" s="168">
        <v>2005</v>
      </c>
      <c r="T8" s="168">
        <v>2006</v>
      </c>
      <c r="U8" s="168">
        <v>2007</v>
      </c>
      <c r="V8" s="168">
        <v>2008</v>
      </c>
      <c r="W8" s="168">
        <v>2009</v>
      </c>
      <c r="X8" s="168">
        <v>2010</v>
      </c>
      <c r="Y8" s="168">
        <v>2011</v>
      </c>
      <c r="Z8" s="168">
        <v>2012</v>
      </c>
      <c r="AA8" s="168">
        <v>2013</v>
      </c>
      <c r="AB8" s="168">
        <v>2014</v>
      </c>
      <c r="AC8" s="168">
        <v>2015</v>
      </c>
      <c r="AD8" s="168">
        <v>2016</v>
      </c>
      <c r="AE8" s="168">
        <v>2017</v>
      </c>
      <c r="AF8" s="168">
        <v>2018</v>
      </c>
      <c r="AG8" s="168">
        <v>2019</v>
      </c>
      <c r="AH8" s="168">
        <v>2020</v>
      </c>
    </row>
    <row r="9" spans="1:38" ht="18" customHeight="1">
      <c r="A9" s="2410" t="s">
        <v>88</v>
      </c>
      <c r="B9" s="2411"/>
      <c r="C9" s="2396"/>
      <c r="D9" s="1609"/>
      <c r="E9" s="1609"/>
      <c r="F9" s="1609"/>
      <c r="G9" s="1609"/>
      <c r="H9" s="1609"/>
      <c r="I9" s="1609"/>
      <c r="J9" s="1609"/>
      <c r="K9" s="1609"/>
      <c r="L9" s="1609"/>
      <c r="M9" s="1609"/>
      <c r="N9" s="1609"/>
      <c r="O9" s="1609"/>
      <c r="P9" s="1609"/>
      <c r="Q9" s="1609"/>
      <c r="R9" s="1609"/>
      <c r="S9" s="1609"/>
      <c r="T9" s="1609"/>
      <c r="U9" s="1609"/>
      <c r="V9" s="1609"/>
      <c r="W9" s="1609"/>
      <c r="X9" s="1609"/>
      <c r="Y9" s="1609"/>
      <c r="Z9" s="1609"/>
      <c r="AA9" s="1609"/>
      <c r="AB9" s="2764"/>
      <c r="AC9" s="2764"/>
      <c r="AD9" s="2764"/>
      <c r="AE9" s="2764"/>
      <c r="AF9" s="3536"/>
      <c r="AG9" s="3813"/>
      <c r="AH9" s="3815"/>
    </row>
    <row r="10" spans="1:38" ht="18" customHeight="1">
      <c r="A10" s="2412" t="str">
        <f>[14]Indikatoren!A5</f>
        <v>Primärenergieverbrauch - PEV</v>
      </c>
      <c r="B10" s="2413"/>
      <c r="C10" s="2406" t="s">
        <v>1402</v>
      </c>
      <c r="D10" s="1593">
        <v>14.905237000000001</v>
      </c>
      <c r="E10" s="1593">
        <v>14.609770999999999</v>
      </c>
      <c r="F10" s="1593">
        <v>14.319455999999999</v>
      </c>
      <c r="G10" s="1593">
        <v>14.309019999999999</v>
      </c>
      <c r="H10" s="1593">
        <v>14.185248999999997</v>
      </c>
      <c r="I10" s="1593">
        <v>14.268955999999999</v>
      </c>
      <c r="J10" s="1593">
        <v>14.745937</v>
      </c>
      <c r="K10" s="1593">
        <v>14.613927999999996</v>
      </c>
      <c r="L10" s="1593">
        <v>14.520569</v>
      </c>
      <c r="M10" s="1593">
        <v>14.323277000000001</v>
      </c>
      <c r="N10" s="1593">
        <v>14.401825757999999</v>
      </c>
      <c r="O10" s="1593">
        <v>14.679074028</v>
      </c>
      <c r="P10" s="1593">
        <v>14.427472</v>
      </c>
      <c r="Q10" s="1593">
        <v>14.600075852722526</v>
      </c>
      <c r="R10" s="1593">
        <v>14.591341140094823</v>
      </c>
      <c r="S10" s="1593">
        <v>14.558358320242455</v>
      </c>
      <c r="T10" s="1593">
        <v>14.83679368491631</v>
      </c>
      <c r="U10" s="1593">
        <v>14.196873696085827</v>
      </c>
      <c r="V10" s="1593">
        <v>14.379686386625037</v>
      </c>
      <c r="W10" s="1593">
        <v>13.530865939897401</v>
      </c>
      <c r="X10" s="1593">
        <v>14.216755999999998</v>
      </c>
      <c r="Y10" s="1593">
        <v>13.599336000000003</v>
      </c>
      <c r="Z10" s="1593">
        <v>13.447057000000003</v>
      </c>
      <c r="AA10" s="1593">
        <v>13.821607999999999</v>
      </c>
      <c r="AB10" s="2017">
        <v>13.179587</v>
      </c>
      <c r="AC10" s="2017">
        <v>13.261508999999998</v>
      </c>
      <c r="AD10" s="2017">
        <v>13.490614000000001</v>
      </c>
      <c r="AE10" s="2017">
        <v>13.522990999999996</v>
      </c>
      <c r="AF10" s="1593">
        <v>13.129042</v>
      </c>
      <c r="AG10" s="2017">
        <v>12.804541</v>
      </c>
      <c r="AH10" s="1594">
        <v>11.899251363999999</v>
      </c>
    </row>
    <row r="11" spans="1:38" s="2234" customFormat="1" ht="18" customHeight="1">
      <c r="A11" s="2414" t="s">
        <v>228</v>
      </c>
      <c r="B11" s="2415"/>
      <c r="C11" s="2398"/>
      <c r="D11" s="1595">
        <v>100</v>
      </c>
      <c r="E11" s="1595">
        <v>98.017703442085462</v>
      </c>
      <c r="F11" s="1595">
        <v>96.069965207530728</v>
      </c>
      <c r="G11" s="1595">
        <v>95.999949547934037</v>
      </c>
      <c r="H11" s="1595">
        <v>95.169563556755222</v>
      </c>
      <c r="I11" s="1595">
        <v>95.731158115768281</v>
      </c>
      <c r="J11" s="1595">
        <v>98.931248124400824</v>
      </c>
      <c r="K11" s="1595">
        <v>98.045592968431123</v>
      </c>
      <c r="L11" s="1595">
        <v>97.419242646057882</v>
      </c>
      <c r="M11" s="1595">
        <v>96.095600492632215</v>
      </c>
      <c r="N11" s="1595">
        <v>96.622588141335811</v>
      </c>
      <c r="O11" s="1595">
        <v>98.48266101370946</v>
      </c>
      <c r="P11" s="1595">
        <v>96.794650095130976</v>
      </c>
      <c r="Q11" s="1595">
        <v>97.952658201426274</v>
      </c>
      <c r="R11" s="1595">
        <v>97.894056566123851</v>
      </c>
      <c r="S11" s="1595">
        <v>97.672773134989086</v>
      </c>
      <c r="T11" s="1595">
        <v>99.540810286453734</v>
      </c>
      <c r="U11" s="1595">
        <v>95.247554239398042</v>
      </c>
      <c r="V11" s="1595">
        <v>96.474053962543735</v>
      </c>
      <c r="W11" s="1595">
        <v>90.779274022260765</v>
      </c>
      <c r="X11" s="1595">
        <v>95.380945636758383</v>
      </c>
      <c r="Y11" s="1595">
        <v>91.238643169511505</v>
      </c>
      <c r="Z11" s="1595">
        <v>90.216995543244309</v>
      </c>
      <c r="AA11" s="1595">
        <v>92.72987742496143</v>
      </c>
      <c r="AB11" s="2018">
        <v>88.42252558614129</v>
      </c>
      <c r="AC11" s="2018">
        <v>88.972144488544501</v>
      </c>
      <c r="AD11" s="2018">
        <v>90.509221691677894</v>
      </c>
      <c r="AE11" s="2018">
        <v>90.726440646331184</v>
      </c>
      <c r="AF11" s="1595">
        <v>88.083416587069351</v>
      </c>
      <c r="AG11" s="2018">
        <v>85.906322724019745</v>
      </c>
      <c r="AH11" s="1596">
        <v>79.832688094795117</v>
      </c>
    </row>
    <row r="12" spans="1:38" ht="18" customHeight="1">
      <c r="A12" s="2412" t="str">
        <f>[14]Indikatoren!A7</f>
        <v>Primärenergieverbrauch, temperaturbereinigt</v>
      </c>
      <c r="B12" s="2413"/>
      <c r="C12" s="2406" t="s">
        <v>1402</v>
      </c>
      <c r="D12" s="1593">
        <v>15.050514620243712</v>
      </c>
      <c r="E12" s="1593">
        <v>14.317499445773228</v>
      </c>
      <c r="F12" s="1593">
        <v>14.294430839643796</v>
      </c>
      <c r="G12" s="1593">
        <v>14.08330587837815</v>
      </c>
      <c r="H12" s="1593">
        <v>14.271066822530475</v>
      </c>
      <c r="I12" s="1593">
        <v>14.095530244061344</v>
      </c>
      <c r="J12" s="1593">
        <v>14.103295337909465</v>
      </c>
      <c r="K12" s="1593">
        <v>14.385705466001674</v>
      </c>
      <c r="L12" s="1593">
        <v>14.466126649909102</v>
      </c>
      <c r="M12" s="1593">
        <v>14.549411958033254</v>
      </c>
      <c r="N12" s="1593">
        <v>14.730982706842779</v>
      </c>
      <c r="O12" s="1593">
        <v>14.507416055709299</v>
      </c>
      <c r="P12" s="1593">
        <v>14.545594837389972</v>
      </c>
      <c r="Q12" s="1593">
        <v>14.59942382398796</v>
      </c>
      <c r="R12" s="1593">
        <v>14.58513650967577</v>
      </c>
      <c r="S12" s="1593">
        <v>14.615258308622062</v>
      </c>
      <c r="T12" s="1593">
        <v>14.876317176683148</v>
      </c>
      <c r="U12" s="1593">
        <v>14.619621586447652</v>
      </c>
      <c r="V12" s="1593">
        <v>14.380390388183237</v>
      </c>
      <c r="W12" s="1593">
        <v>13.609861255050346</v>
      </c>
      <c r="X12" s="1593">
        <v>13.845330578971774</v>
      </c>
      <c r="Y12" s="1593">
        <v>13.773580294485768</v>
      </c>
      <c r="Z12" s="1593">
        <v>13.383829446325981</v>
      </c>
      <c r="AA12" s="1593">
        <v>13.695256161816145</v>
      </c>
      <c r="AB12" s="1593">
        <v>13.427047218679597</v>
      </c>
      <c r="AC12" s="1593">
        <v>13.405766238370978</v>
      </c>
      <c r="AD12" s="1593">
        <v>13.59037663035752</v>
      </c>
      <c r="AE12" s="1593">
        <v>13.633005672806419</v>
      </c>
      <c r="AF12" s="1593">
        <v>13.407538095469919</v>
      </c>
      <c r="AG12" s="1593">
        <v>12.950991054412389</v>
      </c>
      <c r="AH12" s="1594">
        <v>12.077704263670503</v>
      </c>
      <c r="AJ12" s="3235"/>
      <c r="AK12" s="2471"/>
    </row>
    <row r="13" spans="1:38" s="2234" customFormat="1" ht="18" customHeight="1">
      <c r="A13" s="2414" t="s">
        <v>228</v>
      </c>
      <c r="B13" s="2415"/>
      <c r="C13" s="2398"/>
      <c r="D13" s="1595">
        <v>100</v>
      </c>
      <c r="E13" s="1595">
        <v>95.129633816743109</v>
      </c>
      <c r="F13" s="1595">
        <v>94.97635928287167</v>
      </c>
      <c r="G13" s="1595">
        <v>93.57358358653984</v>
      </c>
      <c r="H13" s="1595">
        <v>94.821121952435831</v>
      </c>
      <c r="I13" s="1595">
        <v>93.654805830374301</v>
      </c>
      <c r="J13" s="1595">
        <v>93.706399374143729</v>
      </c>
      <c r="K13" s="1595">
        <v>95.582814468364859</v>
      </c>
      <c r="L13" s="1595">
        <v>96.117156223026555</v>
      </c>
      <c r="M13" s="1595">
        <v>96.670528052665716</v>
      </c>
      <c r="N13" s="1595">
        <v>97.876936958878829</v>
      </c>
      <c r="O13" s="1595">
        <v>96.391495053571674</v>
      </c>
      <c r="P13" s="1595">
        <v>96.645165992034606</v>
      </c>
      <c r="Q13" s="1595">
        <v>97.002821447387504</v>
      </c>
      <c r="R13" s="1595">
        <v>96.907892372384495</v>
      </c>
      <c r="S13" s="1595">
        <v>97.108030372355458</v>
      </c>
      <c r="T13" s="1595">
        <v>98.842581480062748</v>
      </c>
      <c r="U13" s="1595">
        <v>97.137021260279781</v>
      </c>
      <c r="V13" s="1595">
        <v>95.547499544240679</v>
      </c>
      <c r="W13" s="1595">
        <v>90.4278797001691</v>
      </c>
      <c r="X13" s="1595">
        <v>91.992406428077189</v>
      </c>
      <c r="Y13" s="1595">
        <v>91.515676653073371</v>
      </c>
      <c r="Z13" s="1595">
        <v>88.926058570276695</v>
      </c>
      <c r="AA13" s="1595">
        <v>90.995268317239635</v>
      </c>
      <c r="AB13" s="2018">
        <v>89.213210029506442</v>
      </c>
      <c r="AC13" s="2018">
        <v>89.071813001925776</v>
      </c>
      <c r="AD13" s="2018">
        <v>90.298418182178096</v>
      </c>
      <c r="AE13" s="2018">
        <v>90.581657948554991</v>
      </c>
      <c r="AF13" s="1595">
        <v>89.083585736238504</v>
      </c>
      <c r="AG13" s="2018">
        <v>86.050154304974029</v>
      </c>
      <c r="AH13" s="1596">
        <v>80.247782673327151</v>
      </c>
    </row>
    <row r="14" spans="1:38" ht="18" customHeight="1">
      <c r="A14" s="2412" t="str">
        <f>[14]Indikatoren!A13</f>
        <v>Bruttostromerzeugung</v>
      </c>
      <c r="B14" s="2413"/>
      <c r="C14" s="2397" t="str">
        <f>[14]Indikatoren!C13</f>
        <v>TWh</v>
      </c>
      <c r="D14" s="1593">
        <v>549.9</v>
      </c>
      <c r="E14" s="1593">
        <v>540.22199999999998</v>
      </c>
      <c r="F14" s="1593">
        <v>538.16599999999983</v>
      </c>
      <c r="G14" s="1593">
        <v>527.11799999999994</v>
      </c>
      <c r="H14" s="1593">
        <v>528.46900000000005</v>
      </c>
      <c r="I14" s="1593">
        <v>536.82100000000014</v>
      </c>
      <c r="J14" s="1593">
        <v>552.66899999999987</v>
      </c>
      <c r="K14" s="1593">
        <v>552.32399999999996</v>
      </c>
      <c r="L14" s="1593">
        <v>557.2170000000001</v>
      </c>
      <c r="M14" s="1593">
        <v>556.30100000000016</v>
      </c>
      <c r="N14" s="1593">
        <v>576.44999999999982</v>
      </c>
      <c r="O14" s="1593">
        <v>586.48100000000011</v>
      </c>
      <c r="P14" s="1593">
        <v>586.68500000000006</v>
      </c>
      <c r="Q14" s="1593">
        <v>608.80309427016846</v>
      </c>
      <c r="R14" s="1593">
        <v>617.53530130754382</v>
      </c>
      <c r="S14" s="1593">
        <v>622.49210749774852</v>
      </c>
      <c r="T14" s="1593">
        <v>639.46484769386154</v>
      </c>
      <c r="U14" s="1593">
        <v>640.58089928247898</v>
      </c>
      <c r="V14" s="1593">
        <v>640.73046469439248</v>
      </c>
      <c r="W14" s="1593">
        <v>595.67038033646395</v>
      </c>
      <c r="X14" s="1593">
        <v>632.42903983289534</v>
      </c>
      <c r="Y14" s="1593">
        <v>612.52686172688766</v>
      </c>
      <c r="Z14" s="1593">
        <v>628.56048087643114</v>
      </c>
      <c r="AA14" s="1593">
        <v>638.03370863940813</v>
      </c>
      <c r="AB14" s="1593">
        <v>627.15597431092738</v>
      </c>
      <c r="AC14" s="1593">
        <v>647.62124407906504</v>
      </c>
      <c r="AD14" s="1593">
        <v>649.6683396791417</v>
      </c>
      <c r="AE14" s="1593">
        <v>652.92623699985074</v>
      </c>
      <c r="AF14" s="1593">
        <v>642.88839771181961</v>
      </c>
      <c r="AG14" s="2017">
        <v>609.40584719377989</v>
      </c>
      <c r="AH14" s="1594">
        <v>577.22198524032058</v>
      </c>
    </row>
    <row r="15" spans="1:38" s="2236" customFormat="1" ht="18" customHeight="1">
      <c r="A15" s="2416" t="s">
        <v>228</v>
      </c>
      <c r="B15" s="2417"/>
      <c r="C15" s="2399"/>
      <c r="D15" s="2235">
        <v>100</v>
      </c>
      <c r="E15" s="2235">
        <v>98.240043644298964</v>
      </c>
      <c r="F15" s="2235">
        <v>97.866157483178725</v>
      </c>
      <c r="G15" s="2235">
        <v>95.8570649208947</v>
      </c>
      <c r="H15" s="2235">
        <v>96.102745953809801</v>
      </c>
      <c r="I15" s="2235">
        <v>97.621567557737805</v>
      </c>
      <c r="J15" s="2235">
        <v>100.50354609929076</v>
      </c>
      <c r="K15" s="2235">
        <v>100.44080741953081</v>
      </c>
      <c r="L15" s="2235">
        <v>101.33060556464814</v>
      </c>
      <c r="M15" s="2235">
        <v>101.16402982360432</v>
      </c>
      <c r="N15" s="2235">
        <v>104.82815057283139</v>
      </c>
      <c r="O15" s="2235">
        <v>106.65230041825788</v>
      </c>
      <c r="P15" s="2235">
        <v>106.6893980723768</v>
      </c>
      <c r="Q15" s="2235">
        <v>110.71160106749745</v>
      </c>
      <c r="R15" s="2235">
        <v>112.29956379478884</v>
      </c>
      <c r="S15" s="2235">
        <v>113.20096517507702</v>
      </c>
      <c r="T15" s="2235">
        <v>116.28747912236071</v>
      </c>
      <c r="U15" s="2235">
        <v>116.4904344939951</v>
      </c>
      <c r="V15" s="2235">
        <v>116.51763315046236</v>
      </c>
      <c r="W15" s="2235">
        <v>108.32340067948063</v>
      </c>
      <c r="X15" s="2235">
        <v>115.0080086984716</v>
      </c>
      <c r="Y15" s="2235">
        <v>111.38877281812833</v>
      </c>
      <c r="Z15" s="2235">
        <v>114.30450643324808</v>
      </c>
      <c r="AA15" s="2235">
        <v>116.02722470256559</v>
      </c>
      <c r="AB15" s="2765">
        <v>114.04909516474403</v>
      </c>
      <c r="AC15" s="2765">
        <v>117.77072996527824</v>
      </c>
      <c r="AD15" s="2765">
        <v>118.14299685018034</v>
      </c>
      <c r="AE15" s="2765">
        <v>118.73544953625219</v>
      </c>
      <c r="AF15" s="2235">
        <v>116.91005595777771</v>
      </c>
      <c r="AG15" s="2765">
        <v>110.82121243749407</v>
      </c>
      <c r="AH15" s="3712">
        <v>104.9685370504311</v>
      </c>
    </row>
    <row r="16" spans="1:38">
      <c r="A16" s="2418" t="s">
        <v>88</v>
      </c>
      <c r="B16" s="2419"/>
      <c r="C16" s="2400"/>
      <c r="D16" s="1598"/>
      <c r="E16" s="1598"/>
      <c r="F16" s="1598"/>
      <c r="G16" s="1598"/>
      <c r="H16" s="1598"/>
      <c r="I16" s="1598"/>
      <c r="J16" s="1598"/>
      <c r="K16" s="1598"/>
      <c r="L16" s="1598"/>
      <c r="M16" s="1598"/>
      <c r="N16" s="1598"/>
      <c r="O16" s="1598"/>
      <c r="P16" s="1598"/>
      <c r="Q16" s="1598"/>
      <c r="R16" s="1598"/>
      <c r="S16" s="1598"/>
      <c r="T16" s="1598"/>
      <c r="U16" s="1598"/>
      <c r="V16" s="1598"/>
      <c r="W16" s="1598"/>
      <c r="X16" s="1598"/>
      <c r="Y16" s="1598"/>
      <c r="Z16" s="1598"/>
      <c r="AA16" s="1598"/>
      <c r="AB16" s="2024"/>
      <c r="AC16" s="2024"/>
      <c r="AD16" s="2024"/>
      <c r="AE16" s="2024"/>
      <c r="AF16" s="2498"/>
      <c r="AG16" s="3814"/>
      <c r="AH16" s="3816"/>
    </row>
    <row r="17" spans="1:34" customFormat="1">
      <c r="A17" s="2420" t="s">
        <v>229</v>
      </c>
      <c r="B17" s="2147"/>
      <c r="C17" s="2401"/>
      <c r="D17" s="1610"/>
      <c r="E17" s="1610"/>
      <c r="F17" s="1610"/>
      <c r="G17" s="1610"/>
      <c r="H17" s="1610"/>
      <c r="I17" s="1610"/>
      <c r="J17" s="1610"/>
      <c r="K17" s="1610"/>
      <c r="L17" s="1610"/>
      <c r="M17" s="1610"/>
      <c r="N17" s="1610"/>
      <c r="O17" s="1610"/>
      <c r="P17" s="1610"/>
      <c r="Q17" s="1610"/>
      <c r="R17" s="1610"/>
      <c r="S17" s="1610"/>
      <c r="T17" s="1610"/>
      <c r="U17" s="1610"/>
      <c r="V17" s="1610"/>
      <c r="W17" s="1610"/>
      <c r="X17" s="1610"/>
      <c r="Y17" s="1610"/>
      <c r="Z17" s="2383"/>
      <c r="AA17" s="2383"/>
      <c r="AB17" s="2766"/>
      <c r="AC17" s="2766"/>
      <c r="AD17" s="2766"/>
      <c r="AE17" s="2766"/>
      <c r="AF17" s="3537"/>
      <c r="AG17" s="3817"/>
      <c r="AH17" s="3821"/>
    </row>
    <row r="18" spans="1:34" customFormat="1" ht="18" customHeight="1">
      <c r="A18" s="2421" t="s">
        <v>230</v>
      </c>
      <c r="B18" s="2422"/>
      <c r="C18" s="2402" t="s">
        <v>231</v>
      </c>
      <c r="D18" s="1611">
        <v>187.80617400617402</v>
      </c>
      <c r="E18" s="1611">
        <v>182.68379328023207</v>
      </c>
      <c r="F18" s="1611">
        <v>177.8814409937888</v>
      </c>
      <c r="G18" s="1611">
        <v>176.77241617868702</v>
      </c>
      <c r="H18" s="1611">
        <v>174.80928438512819</v>
      </c>
      <c r="I18" s="1611">
        <v>175.49264525015988</v>
      </c>
      <c r="J18" s="1611">
        <v>181.00725456018463</v>
      </c>
      <c r="K18" s="1611">
        <v>179.29000122684329</v>
      </c>
      <c r="L18" s="1611">
        <v>178.28461802912358</v>
      </c>
      <c r="M18" s="1611">
        <v>175.91408955810471</v>
      </c>
      <c r="N18" s="1611">
        <v>176.802800962471</v>
      </c>
      <c r="O18" s="1611">
        <v>180.07377636566608</v>
      </c>
      <c r="P18" s="1611">
        <v>176.85493637990635</v>
      </c>
      <c r="Q18" s="1611">
        <v>179.03439469181137</v>
      </c>
      <c r="R18" s="1611">
        <v>179.13156968295547</v>
      </c>
      <c r="S18" s="1611">
        <v>178.9881397179937</v>
      </c>
      <c r="T18" s="1611">
        <v>182.7799106219594</v>
      </c>
      <c r="U18" s="1611">
        <v>175.28735796233983</v>
      </c>
      <c r="V18" s="1611">
        <v>178.0457429872844</v>
      </c>
      <c r="W18" s="1611">
        <v>168.12079494921164</v>
      </c>
      <c r="X18" s="1611">
        <v>177.08081311344722</v>
      </c>
      <c r="Y18" s="1611">
        <v>169.40935534101527</v>
      </c>
      <c r="Z18" s="1611">
        <v>167.19788376893047</v>
      </c>
      <c r="AA18" s="1611">
        <v>171.38615678396945</v>
      </c>
      <c r="AB18" s="2767">
        <v>162.74510699776494</v>
      </c>
      <c r="AC18" s="2767">
        <v>162.34540379742185</v>
      </c>
      <c r="AD18" s="2767">
        <v>163.82243864527803</v>
      </c>
      <c r="AE18" s="2767">
        <v>163.60369962616593</v>
      </c>
      <c r="AF18" s="1611">
        <v>158.36057703905627</v>
      </c>
      <c r="AG18" s="2767">
        <v>154.09891326585876</v>
      </c>
      <c r="AH18" s="3594">
        <v>143.08692011880569</v>
      </c>
    </row>
    <row r="19" spans="1:34" s="1541" customFormat="1" ht="18" customHeight="1">
      <c r="A19" s="2414" t="s">
        <v>228</v>
      </c>
      <c r="B19" s="2415"/>
      <c r="C19" s="2398"/>
      <c r="D19" s="1595">
        <v>100</v>
      </c>
      <c r="E19" s="1595">
        <v>97.272517395634964</v>
      </c>
      <c r="F19" s="1595">
        <v>94.715438368890403</v>
      </c>
      <c r="G19" s="1595">
        <v>94.124922737031923</v>
      </c>
      <c r="H19" s="1595">
        <v>93.079626008131896</v>
      </c>
      <c r="I19" s="1595">
        <v>93.443490970850974</v>
      </c>
      <c r="J19" s="1595">
        <v>96.379821120382417</v>
      </c>
      <c r="K19" s="1595">
        <v>95.465445785051372</v>
      </c>
      <c r="L19" s="1595">
        <v>94.930115568651431</v>
      </c>
      <c r="M19" s="1595">
        <v>93.667894833064238</v>
      </c>
      <c r="N19" s="1595">
        <v>94.141101536235283</v>
      </c>
      <c r="O19" s="1595">
        <v>95.882777719408878</v>
      </c>
      <c r="P19" s="1595">
        <v>94.168861761750364</v>
      </c>
      <c r="Q19" s="1595">
        <v>95.3293445432341</v>
      </c>
      <c r="R19" s="1595">
        <v>95.381086713936597</v>
      </c>
      <c r="S19" s="1595">
        <v>95.304715441415453</v>
      </c>
      <c r="T19" s="1595">
        <v>97.323696406248402</v>
      </c>
      <c r="U19" s="1595">
        <v>93.334182909544481</v>
      </c>
      <c r="V19" s="1595">
        <v>94.802923242252547</v>
      </c>
      <c r="W19" s="1595">
        <v>89.51824711773574</v>
      </c>
      <c r="X19" s="1595">
        <v>94.289132958763005</v>
      </c>
      <c r="Y19" s="1595">
        <v>90.204358955444164</v>
      </c>
      <c r="Z19" s="1595">
        <v>89.026830269932418</v>
      </c>
      <c r="AA19" s="1595">
        <v>91.256934278601108</v>
      </c>
      <c r="AB19" s="2018">
        <v>86.655887570775391</v>
      </c>
      <c r="AC19" s="2018">
        <v>86.443060062596686</v>
      </c>
      <c r="AD19" s="2018">
        <v>87.229527736341865</v>
      </c>
      <c r="AE19" s="2018">
        <v>87.113057114292516</v>
      </c>
      <c r="AF19" s="1595">
        <v>84.321283832687129</v>
      </c>
      <c r="AG19" s="2018">
        <v>82.052101897775131</v>
      </c>
      <c r="AH19" s="1596">
        <v>76.188613540522795</v>
      </c>
    </row>
    <row r="20" spans="1:34" s="1541" customFormat="1" ht="18" customHeight="1">
      <c r="A20" s="2421" t="s">
        <v>897</v>
      </c>
      <c r="B20" s="2415"/>
      <c r="C20" s="2402" t="s">
        <v>231</v>
      </c>
      <c r="D20" s="1611">
        <v>119.35062055062055</v>
      </c>
      <c r="E20" s="1611">
        <v>117.11136258487241</v>
      </c>
      <c r="F20" s="1611">
        <v>113.37270807453417</v>
      </c>
      <c r="G20" s="1611">
        <v>113.96330887258172</v>
      </c>
      <c r="H20" s="1611">
        <v>112.26620823936804</v>
      </c>
      <c r="I20" s="1611">
        <v>114.65288778471982</v>
      </c>
      <c r="J20" s="1611">
        <v>118.90213095033512</v>
      </c>
      <c r="K20" s="1611">
        <v>116.97844436265488</v>
      </c>
      <c r="L20" s="1611">
        <v>116.12146698425953</v>
      </c>
      <c r="M20" s="1611">
        <v>114.2206160497163</v>
      </c>
      <c r="N20" s="1611">
        <v>113.36749443264546</v>
      </c>
      <c r="O20" s="1611">
        <v>115.99267630064895</v>
      </c>
      <c r="P20" s="1611">
        <v>113.09911986074677</v>
      </c>
      <c r="Q20" s="1611">
        <v>114.78045769920243</v>
      </c>
      <c r="R20" s="1611">
        <v>113.97049768454761</v>
      </c>
      <c r="S20" s="1611">
        <v>112.21701863396275</v>
      </c>
      <c r="T20" s="1611">
        <v>114.5330821061288</v>
      </c>
      <c r="U20" s="1611">
        <v>108.60405838020625</v>
      </c>
      <c r="V20" s="1611">
        <v>113.40215937967538</v>
      </c>
      <c r="W20" s="1611">
        <v>107.66360275760339</v>
      </c>
      <c r="X20" s="1611">
        <v>115.95968063375018</v>
      </c>
      <c r="Y20" s="1611">
        <v>110.63686079103084</v>
      </c>
      <c r="Z20" s="1611">
        <v>110.8913535423868</v>
      </c>
      <c r="AA20" s="1611">
        <v>113.81256354933909</v>
      </c>
      <c r="AB20" s="2767">
        <v>107.41514885840238</v>
      </c>
      <c r="AC20" s="2767">
        <v>108.92911968856733</v>
      </c>
      <c r="AD20" s="2767">
        <v>110.15544815359021</v>
      </c>
      <c r="AE20" s="2767">
        <v>111.18830831024596</v>
      </c>
      <c r="AF20" s="1611">
        <v>107.64068945552795</v>
      </c>
      <c r="AG20" s="2767">
        <v>107.99168401670416</v>
      </c>
      <c r="AH20" s="3594">
        <v>100.29502101946824</v>
      </c>
    </row>
    <row r="21" spans="1:34" s="1541" customFormat="1" ht="18" customHeight="1">
      <c r="A21" s="2414" t="s">
        <v>228</v>
      </c>
      <c r="B21" s="2415"/>
      <c r="C21" s="2398"/>
      <c r="D21" s="1595">
        <v>100</v>
      </c>
      <c r="E21" s="1595">
        <v>98.123798640160061</v>
      </c>
      <c r="F21" s="1595">
        <v>94.991301722180026</v>
      </c>
      <c r="G21" s="1595">
        <v>95.486146906329751</v>
      </c>
      <c r="H21" s="1595">
        <v>94.064201527760147</v>
      </c>
      <c r="I21" s="1595">
        <v>96.063922630458165</v>
      </c>
      <c r="J21" s="1595">
        <v>99.624225162620576</v>
      </c>
      <c r="K21" s="1595">
        <v>98.012430788359794</v>
      </c>
      <c r="L21" s="1595">
        <v>97.294397338310077</v>
      </c>
      <c r="M21" s="1595">
        <v>95.701736214493792</v>
      </c>
      <c r="N21" s="1595">
        <v>94.986933381349743</v>
      </c>
      <c r="O21" s="1595">
        <v>97.186487816753839</v>
      </c>
      <c r="P21" s="1595">
        <v>94.762071063365511</v>
      </c>
      <c r="Q21" s="1595">
        <v>96.170809309299088</v>
      </c>
      <c r="R21" s="1595">
        <v>95.492170177874314</v>
      </c>
      <c r="S21" s="1595">
        <v>94.022987158552553</v>
      </c>
      <c r="T21" s="1595">
        <v>95.96354135213862</v>
      </c>
      <c r="U21" s="1595">
        <v>90.995805366712503</v>
      </c>
      <c r="V21" s="1595">
        <v>95.01597801209401</v>
      </c>
      <c r="W21" s="1595">
        <v>90.207828213125779</v>
      </c>
      <c r="X21" s="1595">
        <v>97.158841821495045</v>
      </c>
      <c r="Y21" s="1595">
        <v>92.699024337377523</v>
      </c>
      <c r="Z21" s="1595">
        <v>92.912255529793498</v>
      </c>
      <c r="AA21" s="1595">
        <v>95.359842306867108</v>
      </c>
      <c r="AB21" s="2018">
        <v>89.999656778360901</v>
      </c>
      <c r="AC21" s="2018">
        <v>91.268163655979379</v>
      </c>
      <c r="AD21" s="2018">
        <v>92.295664358837271</v>
      </c>
      <c r="AE21" s="2018">
        <v>93.161064263664485</v>
      </c>
      <c r="AF21" s="1595">
        <v>90.188629903163317</v>
      </c>
      <c r="AG21" s="2018">
        <v>90.482716820815611</v>
      </c>
      <c r="AH21" s="1596">
        <v>84.033933428045984</v>
      </c>
    </row>
    <row r="22" spans="1:34" s="1541" customFormat="1" ht="18" customHeight="1">
      <c r="A22" s="2412" t="s">
        <v>898</v>
      </c>
      <c r="B22" s="2415" t="s">
        <v>88</v>
      </c>
      <c r="C22" s="2397" t="s">
        <v>1178</v>
      </c>
      <c r="D22" s="1997">
        <v>6938.8269388269382</v>
      </c>
      <c r="E22" s="1997">
        <v>6747.8649044052381</v>
      </c>
      <c r="F22" s="1997">
        <v>6619.2012422360258</v>
      </c>
      <c r="G22" s="1997">
        <v>6522.7064956884851</v>
      </c>
      <c r="H22" s="1997">
        <v>6541.2917298236525</v>
      </c>
      <c r="I22" s="1997">
        <v>6661.6446106164203</v>
      </c>
      <c r="J22" s="1997">
        <v>6719.3921390518763</v>
      </c>
      <c r="K22" s="1997">
        <v>6747.3316157526688</v>
      </c>
      <c r="L22" s="1997">
        <v>6833.7180463128952</v>
      </c>
      <c r="M22" s="1997">
        <v>6845.0910073444529</v>
      </c>
      <c r="N22" s="1997">
        <v>7115.5087960519049</v>
      </c>
      <c r="O22" s="1997">
        <v>7177.6500607235312</v>
      </c>
      <c r="P22" s="1997">
        <v>7200.1397435583112</v>
      </c>
      <c r="Q22" s="1997">
        <v>7425.3949192530672</v>
      </c>
      <c r="R22" s="1997">
        <v>7549.0328373298926</v>
      </c>
      <c r="S22" s="1997">
        <v>7597.1198408811297</v>
      </c>
      <c r="T22" s="1997">
        <v>7668.6548522767625</v>
      </c>
      <c r="U22" s="1997">
        <v>7704.7834450622167</v>
      </c>
      <c r="V22" s="1997">
        <v>7684.5003833935016</v>
      </c>
      <c r="W22" s="1997">
        <v>7248.7033204088302</v>
      </c>
      <c r="X22" s="1997">
        <v>7691.1190876500314</v>
      </c>
      <c r="Y22" s="1997">
        <v>7583.4458016429489</v>
      </c>
      <c r="Z22" s="1997">
        <v>7559.9864704999763</v>
      </c>
      <c r="AA22" s="1997">
        <v>7512.3322996727447</v>
      </c>
      <c r="AB22" s="1997">
        <v>7325.8469840698317</v>
      </c>
      <c r="AC22" s="1997">
        <v>7337.0135771795385</v>
      </c>
      <c r="AD22" s="1997">
        <v>7275.6623478019383</v>
      </c>
      <c r="AE22" s="1997">
        <v>7264.564271626733</v>
      </c>
      <c r="AF22" s="1997">
        <v>7166.5864558876256</v>
      </c>
      <c r="AG22" s="3818">
        <v>6940.8801486741349</v>
      </c>
      <c r="AH22" s="3595">
        <v>6713.9404918209311</v>
      </c>
    </row>
    <row r="23" spans="1:34" s="1541" customFormat="1" ht="18" customHeight="1">
      <c r="A23" s="2414" t="s">
        <v>228</v>
      </c>
      <c r="B23" s="2415"/>
      <c r="C23" s="2398"/>
      <c r="D23" s="1595">
        <v>100</v>
      </c>
      <c r="E23" s="1595">
        <v>97.247920489944036</v>
      </c>
      <c r="F23" s="1595">
        <v>95.393663807892182</v>
      </c>
      <c r="G23" s="1595">
        <v>94.0030145324708</v>
      </c>
      <c r="H23" s="1595">
        <v>94.27085856863161</v>
      </c>
      <c r="I23" s="1595">
        <v>96.005343112687896</v>
      </c>
      <c r="J23" s="1595">
        <v>96.837580736490324</v>
      </c>
      <c r="K23" s="1595">
        <v>97.240234916326614</v>
      </c>
      <c r="L23" s="1595">
        <v>98.485206599895221</v>
      </c>
      <c r="M23" s="1595">
        <v>98.649109823477858</v>
      </c>
      <c r="N23" s="1595">
        <v>102.54627848168867</v>
      </c>
      <c r="O23" s="1595">
        <v>103.4418371289855</v>
      </c>
      <c r="P23" s="1595">
        <v>103.76595074405401</v>
      </c>
      <c r="Q23" s="1595">
        <v>107.01225127410927</v>
      </c>
      <c r="R23" s="1595">
        <v>108.79407865165916</v>
      </c>
      <c r="S23" s="1595">
        <v>109.4870920957928</v>
      </c>
      <c r="T23" s="1595">
        <v>110.51803020718093</v>
      </c>
      <c r="U23" s="1595">
        <v>111.0387031264505</v>
      </c>
      <c r="V23" s="1595">
        <v>110.74639058072006</v>
      </c>
      <c r="W23" s="1595">
        <v>104.46583239953638</v>
      </c>
      <c r="X23" s="1595">
        <v>110.84177708213997</v>
      </c>
      <c r="Y23" s="1595">
        <v>109.29002652031828</v>
      </c>
      <c r="Z23" s="1595">
        <v>108.9519386655585</v>
      </c>
      <c r="AA23" s="1595">
        <v>108.26516305856681</v>
      </c>
      <c r="AB23" s="2018">
        <v>105.57760048859674</v>
      </c>
      <c r="AC23" s="2018">
        <v>105.73852960829021</v>
      </c>
      <c r="AD23" s="2018">
        <v>104.85435667937188</v>
      </c>
      <c r="AE23" s="2018">
        <v>104.69441500229811</v>
      </c>
      <c r="AF23" s="1595">
        <v>103.28239224106073</v>
      </c>
      <c r="AG23" s="2018">
        <v>100.02959015789409</v>
      </c>
      <c r="AH23" s="1596">
        <v>96.759013461661212</v>
      </c>
    </row>
    <row r="24" spans="1:34" customFormat="1" ht="18" customHeight="1">
      <c r="A24" s="2421" t="s">
        <v>1612</v>
      </c>
      <c r="B24" s="2422"/>
      <c r="C24" s="2402" t="s">
        <v>232</v>
      </c>
      <c r="D24" s="1611">
        <v>7.0608756034465037</v>
      </c>
      <c r="E24" s="1611">
        <v>6.5845519752838806</v>
      </c>
      <c r="F24" s="1611">
        <v>6.3319407251231938</v>
      </c>
      <c r="G24" s="1611">
        <v>6.3897439149261865</v>
      </c>
      <c r="H24" s="1611">
        <v>6.1864974920811164</v>
      </c>
      <c r="I24" s="1611">
        <v>6.1283736975179348</v>
      </c>
      <c r="J24" s="1611">
        <v>6.28260644496092</v>
      </c>
      <c r="K24" s="1611">
        <v>6.1167410091123724</v>
      </c>
      <c r="L24" s="1611">
        <v>5.9576820109260922</v>
      </c>
      <c r="M24" s="1611">
        <v>5.7678794563487132</v>
      </c>
      <c r="N24" s="1611">
        <v>5.6353791828092641</v>
      </c>
      <c r="O24" s="1611">
        <v>5.6488806883449083</v>
      </c>
      <c r="P24" s="1611">
        <v>5.5630723102478719</v>
      </c>
      <c r="Q24" s="1611">
        <v>5.6693181021250618</v>
      </c>
      <c r="R24" s="1611">
        <v>5.6001195682949616</v>
      </c>
      <c r="S24" s="1611">
        <v>5.5468738242015956</v>
      </c>
      <c r="T24" s="1611">
        <v>5.445150524490237</v>
      </c>
      <c r="U24" s="1611">
        <v>5.0596975117506444</v>
      </c>
      <c r="V24" s="1988">
        <v>5.0761263957004621</v>
      </c>
      <c r="W24" s="1988">
        <v>5.0648718553004439</v>
      </c>
      <c r="X24" s="1988">
        <v>5.1081016018378982</v>
      </c>
      <c r="Y24" s="1988">
        <v>4.7017106419081873</v>
      </c>
      <c r="Z24" s="1988">
        <v>4.629687508607252</v>
      </c>
      <c r="AA24" s="1988">
        <v>4.7379089398945169</v>
      </c>
      <c r="AB24" s="2768">
        <v>4.4201660464936889</v>
      </c>
      <c r="AC24" s="2768">
        <v>4.3822604736003807</v>
      </c>
      <c r="AD24" s="2768">
        <v>4.3607237243604997</v>
      </c>
      <c r="AE24" s="2768">
        <v>4.2603369080323601</v>
      </c>
      <c r="AF24" s="1988">
        <v>4.0844354543667141</v>
      </c>
      <c r="AG24" s="3819">
        <v>3.9614786915544933</v>
      </c>
      <c r="AH24" s="3713">
        <v>3.8743748885640144</v>
      </c>
    </row>
    <row r="25" spans="1:34" s="2234" customFormat="1" ht="18" customHeight="1">
      <c r="A25" s="2414" t="s">
        <v>228</v>
      </c>
      <c r="B25" s="2415"/>
      <c r="C25" s="2398"/>
      <c r="D25" s="1595">
        <v>100</v>
      </c>
      <c r="E25" s="1595">
        <v>93.254043054800121</v>
      </c>
      <c r="F25" s="1595">
        <v>89.67642372898473</v>
      </c>
      <c r="G25" s="1595">
        <v>90.49506426380421</v>
      </c>
      <c r="H25" s="1595">
        <v>87.616576746677254</v>
      </c>
      <c r="I25" s="1595">
        <v>86.793395631082888</v>
      </c>
      <c r="J25" s="1595">
        <v>88.977724545866522</v>
      </c>
      <c r="K25" s="1595">
        <v>86.628647106128213</v>
      </c>
      <c r="L25" s="1595">
        <v>84.375966176462185</v>
      </c>
      <c r="M25" s="1595">
        <v>81.68787810867731</v>
      </c>
      <c r="N25" s="1595">
        <v>79.811336430549261</v>
      </c>
      <c r="O25" s="1595">
        <v>80.002552170549748</v>
      </c>
      <c r="P25" s="1595">
        <v>78.787286771239323</v>
      </c>
      <c r="Q25" s="1595">
        <v>80.291998054147783</v>
      </c>
      <c r="R25" s="1595">
        <v>79.311970395873729</v>
      </c>
      <c r="S25" s="1595">
        <v>78.557874911350879</v>
      </c>
      <c r="T25" s="1595">
        <v>77.117213647446064</v>
      </c>
      <c r="U25" s="1595">
        <v>71.658216288089562</v>
      </c>
      <c r="V25" s="1595">
        <v>71.890891169683542</v>
      </c>
      <c r="W25" s="1595">
        <v>71.731498184562483</v>
      </c>
      <c r="X25" s="1595">
        <v>72.343741608258455</v>
      </c>
      <c r="Y25" s="1595">
        <v>66.588209536126399</v>
      </c>
      <c r="Z25" s="1595">
        <v>65.568178348127844</v>
      </c>
      <c r="AA25" s="1595">
        <v>67.100869721906491</v>
      </c>
      <c r="AB25" s="2018">
        <v>62.600820276966068</v>
      </c>
      <c r="AC25" s="2018">
        <v>62.063980725865548</v>
      </c>
      <c r="AD25" s="2018">
        <v>61.758965449440502</v>
      </c>
      <c r="AE25" s="2018">
        <v>60.337232197559679</v>
      </c>
      <c r="AF25" s="1595">
        <v>57.846019159055132</v>
      </c>
      <c r="AG25" s="3820">
        <v>56.104637923671177</v>
      </c>
      <c r="AH25" s="1596">
        <v>54.87102600522919</v>
      </c>
    </row>
    <row r="26" spans="1:34" customFormat="1" ht="18" customHeight="1">
      <c r="A26" s="2421" t="s">
        <v>1613</v>
      </c>
      <c r="B26" s="2422"/>
      <c r="C26" s="2402" t="s">
        <v>232</v>
      </c>
      <c r="D26" s="1611">
        <v>2.4713491194912862</v>
      </c>
      <c r="E26" s="1611">
        <v>2.4899587388650142</v>
      </c>
      <c r="F26" s="1611">
        <v>2.4815526579242473</v>
      </c>
      <c r="G26" s="1611">
        <v>2.5593829165574467</v>
      </c>
      <c r="H26" s="1611">
        <v>2.4775887867830648</v>
      </c>
      <c r="I26" s="1611">
        <v>2.443336742052181</v>
      </c>
      <c r="J26" s="1611">
        <v>2.4746660247411172</v>
      </c>
      <c r="K26" s="1611">
        <v>2.407997927312802</v>
      </c>
      <c r="L26" s="1611">
        <v>2.3695082848333291</v>
      </c>
      <c r="M26" s="1988">
        <v>2.2544905272576665</v>
      </c>
      <c r="N26" s="1988">
        <v>2.1515677867780245</v>
      </c>
      <c r="O26" s="1988">
        <v>2.1461720839181075</v>
      </c>
      <c r="P26" s="1988">
        <v>2.0749445908825201</v>
      </c>
      <c r="Q26" s="1988">
        <v>2.052713123510113</v>
      </c>
      <c r="R26" s="1988">
        <v>2.0011548465366693</v>
      </c>
      <c r="S26" s="1988">
        <v>1.9682154197620518</v>
      </c>
      <c r="T26" s="1988">
        <v>1.8793227470041529</v>
      </c>
      <c r="U26" s="1988">
        <v>1.6486538597242786</v>
      </c>
      <c r="V26" s="1988">
        <v>1.7309756718336269</v>
      </c>
      <c r="W26" s="1988">
        <v>1.7350833535466057</v>
      </c>
      <c r="X26" s="1988">
        <v>1.6828136755895597</v>
      </c>
      <c r="Y26" s="1988">
        <v>1.5642680894184564</v>
      </c>
      <c r="Z26" s="1988">
        <v>1.5584442635774214</v>
      </c>
      <c r="AA26" s="1988">
        <v>1.5863974759687076</v>
      </c>
      <c r="AB26" s="2768">
        <v>1.5067845638135355</v>
      </c>
      <c r="AC26" s="2768">
        <v>1.4842140916931577</v>
      </c>
      <c r="AD26" s="2768">
        <v>1.4759453515313878</v>
      </c>
      <c r="AE26" s="2768">
        <v>1.471669670085944</v>
      </c>
      <c r="AF26" s="1988">
        <v>1.3849520658236292</v>
      </c>
      <c r="AG26" s="3819">
        <v>1.3957385274651228</v>
      </c>
      <c r="AH26" s="3713">
        <v>1.3306600337970935</v>
      </c>
    </row>
    <row r="27" spans="1:34" s="1541" customFormat="1" ht="18" customHeight="1">
      <c r="A27" s="2414" t="s">
        <v>228</v>
      </c>
      <c r="B27" s="2415"/>
      <c r="C27" s="2398"/>
      <c r="D27" s="1595">
        <v>100</v>
      </c>
      <c r="E27" s="1595">
        <v>100.75301458733432</v>
      </c>
      <c r="F27" s="1595">
        <v>100.41287320971718</v>
      </c>
      <c r="G27" s="1595">
        <v>103.56217567044034</v>
      </c>
      <c r="H27" s="1595">
        <v>100.2524802037303</v>
      </c>
      <c r="I27" s="1595">
        <v>98.866514762395383</v>
      </c>
      <c r="J27" s="1595">
        <v>100.13421435375807</v>
      </c>
      <c r="K27" s="1595">
        <v>97.436574554406747</v>
      </c>
      <c r="L27" s="1595">
        <v>95.879140107937459</v>
      </c>
      <c r="M27" s="1595">
        <v>91.225092783400058</v>
      </c>
      <c r="N27" s="1595">
        <v>87.060454947818656</v>
      </c>
      <c r="O27" s="1595">
        <v>86.842124691791227</v>
      </c>
      <c r="P27" s="1595">
        <v>83.959994746093827</v>
      </c>
      <c r="Q27" s="1595">
        <v>83.060426684379294</v>
      </c>
      <c r="R27" s="1595">
        <v>80.9741865588216</v>
      </c>
      <c r="S27" s="1595">
        <v>79.641334534199615</v>
      </c>
      <c r="T27" s="1595">
        <v>76.044405550883937</v>
      </c>
      <c r="U27" s="1595">
        <v>66.710682303908769</v>
      </c>
      <c r="V27" s="1595">
        <v>70.041729765397889</v>
      </c>
      <c r="W27" s="1595">
        <v>70.207941883329013</v>
      </c>
      <c r="X27" s="1595">
        <v>68.09291582145859</v>
      </c>
      <c r="Y27" s="1595">
        <v>63.296119398154978</v>
      </c>
      <c r="Z27" s="1595">
        <v>63.060465690020301</v>
      </c>
      <c r="AA27" s="1595">
        <v>64.191556889188476</v>
      </c>
      <c r="AB27" s="2018">
        <v>60.970121620198235</v>
      </c>
      <c r="AC27" s="2018">
        <v>60.056836162374132</v>
      </c>
      <c r="AD27" s="2018">
        <v>59.722252104761431</v>
      </c>
      <c r="AE27" s="2018">
        <v>59.54924209125415</v>
      </c>
      <c r="AF27" s="1595">
        <v>56.040324489188883</v>
      </c>
      <c r="AG27" s="3820">
        <v>56.4767849453997</v>
      </c>
      <c r="AH27" s="1596">
        <v>53.84346644115594</v>
      </c>
    </row>
    <row r="28" spans="1:34" s="1541" customFormat="1" ht="18" customHeight="1">
      <c r="A28" s="2428" t="s">
        <v>1614</v>
      </c>
      <c r="B28" s="2415"/>
      <c r="C28" s="2397" t="str">
        <f>[14]Indikatoren!C21</f>
        <v>kWh</v>
      </c>
      <c r="D28" s="1611">
        <v>260.87637484851723</v>
      </c>
      <c r="E28" s="1611">
        <v>243.21625026196659</v>
      </c>
      <c r="F28" s="1611">
        <v>235.61980203974068</v>
      </c>
      <c r="G28" s="1611">
        <v>235.77447794538921</v>
      </c>
      <c r="H28" s="1611">
        <v>231.49619897973648</v>
      </c>
      <c r="I28" s="1611">
        <v>232.63110289162722</v>
      </c>
      <c r="J28" s="1611">
        <v>233.22433380696648</v>
      </c>
      <c r="K28" s="1611">
        <v>230.19510130928373</v>
      </c>
      <c r="L28" s="1611">
        <v>228.36024510879938</v>
      </c>
      <c r="M28" s="1611">
        <v>224.43716644458164</v>
      </c>
      <c r="N28" s="1611">
        <v>226.79838739024629</v>
      </c>
      <c r="O28" s="1611">
        <v>225.16154008668576</v>
      </c>
      <c r="P28" s="1611">
        <v>226.48447850650638</v>
      </c>
      <c r="Q28" s="1611">
        <v>235.13317596663055</v>
      </c>
      <c r="R28" s="1611">
        <v>236.00243434954342</v>
      </c>
      <c r="S28" s="1611">
        <v>235.43607554724343</v>
      </c>
      <c r="T28" s="1611">
        <v>228.45497543422408</v>
      </c>
      <c r="U28" s="1611">
        <v>222.39980155291332</v>
      </c>
      <c r="V28" s="1611">
        <v>219.08693001831497</v>
      </c>
      <c r="W28" s="1611">
        <v>218.3772295750361</v>
      </c>
      <c r="X28" s="1611">
        <v>221.85925759433829</v>
      </c>
      <c r="Y28" s="1611">
        <v>210.46752557523149</v>
      </c>
      <c r="Z28" s="1611">
        <v>209.33503546064321</v>
      </c>
      <c r="AA28" s="1611">
        <v>207.67573665206893</v>
      </c>
      <c r="AB28" s="1611">
        <v>198.97040653417844</v>
      </c>
      <c r="AC28" s="1611">
        <v>198.05121575024123</v>
      </c>
      <c r="AD28" s="1611">
        <v>193.66793506959442</v>
      </c>
      <c r="AE28" s="1611">
        <v>189.17354166136897</v>
      </c>
      <c r="AF28" s="1611">
        <v>184.84057304232059</v>
      </c>
      <c r="AG28" s="2767">
        <v>178.43181516905645</v>
      </c>
      <c r="AH28" s="3594">
        <v>181.79385245853359</v>
      </c>
    </row>
    <row r="29" spans="1:34" s="1541" customFormat="1" ht="18" customHeight="1">
      <c r="A29" s="2423" t="s">
        <v>228</v>
      </c>
      <c r="B29" s="2424"/>
      <c r="C29" s="2403"/>
      <c r="D29" s="1996">
        <v>100</v>
      </c>
      <c r="E29" s="1996">
        <v>93.230462284365416</v>
      </c>
      <c r="F29" s="1996">
        <v>90.318566476768069</v>
      </c>
      <c r="G29" s="1996">
        <v>90.377857359562014</v>
      </c>
      <c r="H29" s="1996">
        <v>88.737893231673084</v>
      </c>
      <c r="I29" s="1996">
        <v>89.172928375253932</v>
      </c>
      <c r="J29" s="1996">
        <v>89.400327623531481</v>
      </c>
      <c r="K29" s="1996">
        <v>88.239152143597082</v>
      </c>
      <c r="L29" s="1996">
        <v>87.535808959857349</v>
      </c>
      <c r="M29" s="1996">
        <v>86.03200139334399</v>
      </c>
      <c r="N29" s="1996">
        <v>86.937112462537499</v>
      </c>
      <c r="O29" s="1996">
        <v>86.309670707985745</v>
      </c>
      <c r="P29" s="1996">
        <v>86.816783864778429</v>
      </c>
      <c r="Q29" s="1996">
        <v>90.132031351311539</v>
      </c>
      <c r="R29" s="1996">
        <v>90.465238366863488</v>
      </c>
      <c r="S29" s="1996">
        <v>90.248139826365588</v>
      </c>
      <c r="T29" s="1996">
        <v>87.572121303387775</v>
      </c>
      <c r="U29" s="1996">
        <v>85.251031904308675</v>
      </c>
      <c r="V29" s="1996">
        <v>83.981130965014344</v>
      </c>
      <c r="W29" s="1996">
        <v>83.709086229767237</v>
      </c>
      <c r="X29" s="1996">
        <v>85.043828795599083</v>
      </c>
      <c r="Y29" s="1595">
        <v>80.677112175237568</v>
      </c>
      <c r="Z29" s="1595">
        <v>80.243002296469939</v>
      </c>
      <c r="AA29" s="1595">
        <v>79.606954356315228</v>
      </c>
      <c r="AB29" s="2018">
        <v>76.269998250977821</v>
      </c>
      <c r="AC29" s="2018">
        <v>75.917650981329146</v>
      </c>
      <c r="AD29" s="2018">
        <v>74.237437246684891</v>
      </c>
      <c r="AE29" s="2018">
        <v>72.514631411608718</v>
      </c>
      <c r="AF29" s="1595">
        <v>70.853703463815663</v>
      </c>
      <c r="AG29" s="2018">
        <v>68.39707707248931</v>
      </c>
      <c r="AH29" s="1596">
        <v>69.685824392529071</v>
      </c>
    </row>
    <row r="30" spans="1:34" s="1541" customFormat="1" ht="18" customHeight="1">
      <c r="A30" s="2428" t="s">
        <v>1615</v>
      </c>
      <c r="B30" s="2415"/>
      <c r="C30" s="2402" t="s">
        <v>232</v>
      </c>
      <c r="D30" s="1611">
        <v>4.4871788127389971</v>
      </c>
      <c r="E30" s="1611">
        <v>4.2210961355149985</v>
      </c>
      <c r="F30" s="1611">
        <v>4.0356614122533019</v>
      </c>
      <c r="G30" s="1611">
        <v>4.1194003857329706</v>
      </c>
      <c r="H30" s="1988">
        <v>3.9730991300676815</v>
      </c>
      <c r="I30" s="1988">
        <v>4.0037902491170767</v>
      </c>
      <c r="J30" s="1988">
        <v>4.126990910078586</v>
      </c>
      <c r="K30" s="1988">
        <v>3.9908909750628778</v>
      </c>
      <c r="L30" s="1988">
        <v>3.8803951938324821</v>
      </c>
      <c r="M30" s="1988">
        <v>3.7450709403640263</v>
      </c>
      <c r="N30" s="1988">
        <v>3.6134541684584773</v>
      </c>
      <c r="O30" s="1988">
        <v>3.6386685633428395</v>
      </c>
      <c r="P30" s="1988">
        <v>3.557596948604091</v>
      </c>
      <c r="Q30" s="1988">
        <v>3.6346475643657481</v>
      </c>
      <c r="R30" s="1988">
        <v>3.5630146903819626</v>
      </c>
      <c r="S30" s="1988">
        <v>3.4776250776804702</v>
      </c>
      <c r="T30" s="1988">
        <v>3.4120263544255423</v>
      </c>
      <c r="U30" s="1988">
        <v>3.1348734463235575</v>
      </c>
      <c r="V30" s="1988">
        <v>3.2331224824494229</v>
      </c>
      <c r="W30" s="1988">
        <v>3.2435151856851823</v>
      </c>
      <c r="X30" s="1988">
        <v>3.3449915887521389</v>
      </c>
      <c r="Y30" s="1988">
        <v>3.0705654048526103</v>
      </c>
      <c r="Z30" s="1988">
        <v>3.0705670594327206</v>
      </c>
      <c r="AA30" s="1988">
        <v>3.1463075690087683</v>
      </c>
      <c r="AB30" s="2768">
        <v>2.9174013438664916</v>
      </c>
      <c r="AC30" s="2768">
        <v>2.9403713592714245</v>
      </c>
      <c r="AD30" s="2768">
        <v>2.9321836501960137</v>
      </c>
      <c r="AE30" s="2768">
        <v>2.8954091791214056</v>
      </c>
      <c r="AF30" s="1988">
        <v>2.7762682895264077</v>
      </c>
      <c r="AG30" s="2768">
        <v>2.7761828168066769</v>
      </c>
      <c r="AH30" s="3713">
        <v>2.7156955406069798</v>
      </c>
    </row>
    <row r="31" spans="1:34" s="1541" customFormat="1" ht="18" customHeight="1">
      <c r="A31" s="2423" t="s">
        <v>228</v>
      </c>
      <c r="B31" s="2425"/>
      <c r="C31" s="2404"/>
      <c r="D31" s="1788">
        <v>99.999999999999986</v>
      </c>
      <c r="E31" s="1788">
        <v>94.070156587729542</v>
      </c>
      <c r="F31" s="1788">
        <v>89.937610705331196</v>
      </c>
      <c r="G31" s="1788">
        <v>91.803793823372672</v>
      </c>
      <c r="H31" s="1788">
        <v>88.543365349919739</v>
      </c>
      <c r="I31" s="1788">
        <v>89.227338962967295</v>
      </c>
      <c r="J31" s="1788">
        <v>91.972954105643254</v>
      </c>
      <c r="K31" s="1788">
        <v>88.9398693836945</v>
      </c>
      <c r="L31" s="1788">
        <v>86.477391603297136</v>
      </c>
      <c r="M31" s="1788">
        <v>83.461593501285392</v>
      </c>
      <c r="N31" s="1788">
        <v>80.528419286522833</v>
      </c>
      <c r="O31" s="1788">
        <v>81.090340171261801</v>
      </c>
      <c r="P31" s="1788">
        <v>79.283601056952648</v>
      </c>
      <c r="Q31" s="1788">
        <v>81.000729323446336</v>
      </c>
      <c r="R31" s="1788">
        <v>79.404339320435497</v>
      </c>
      <c r="S31" s="1788">
        <v>77.501370522778643</v>
      </c>
      <c r="T31" s="1788">
        <v>76.039455899080238</v>
      </c>
      <c r="U31" s="1788">
        <v>69.862904447304928</v>
      </c>
      <c r="V31" s="1788">
        <v>72.052454724350682</v>
      </c>
      <c r="W31" s="1788">
        <v>72.284063574130755</v>
      </c>
      <c r="X31" s="1788">
        <v>74.545538039531309</v>
      </c>
      <c r="Y31" s="1788">
        <v>68.429753593401401</v>
      </c>
      <c r="Z31" s="1788">
        <v>68.429790466906539</v>
      </c>
      <c r="AA31" s="1788">
        <v>70.117722076875424</v>
      </c>
      <c r="AB31" s="2020">
        <v>65.016382578382135</v>
      </c>
      <c r="AC31" s="2020">
        <v>65.528285855775962</v>
      </c>
      <c r="AD31" s="2020">
        <v>65.345816883241014</v>
      </c>
      <c r="AE31" s="2020">
        <v>64.526271404683172</v>
      </c>
      <c r="AF31" s="1788">
        <v>61.871131180345337</v>
      </c>
      <c r="AG31" s="2020">
        <v>61.869226359447893</v>
      </c>
      <c r="AH31" s="1789">
        <v>60.521224001530378</v>
      </c>
    </row>
    <row r="32" spans="1:34" customFormat="1" ht="18" customHeight="1">
      <c r="A32" s="2426" t="s">
        <v>233</v>
      </c>
      <c r="B32" s="2427"/>
      <c r="C32" s="2405"/>
      <c r="D32" s="1612"/>
      <c r="E32" s="1612"/>
      <c r="F32" s="1612"/>
      <c r="G32" s="1612"/>
      <c r="H32" s="1612"/>
      <c r="I32" s="1612"/>
      <c r="J32" s="1612"/>
      <c r="K32" s="1612"/>
      <c r="L32" s="1612"/>
      <c r="M32" s="1612"/>
      <c r="N32" s="1612"/>
      <c r="O32" s="1612"/>
      <c r="P32" s="1612"/>
      <c r="Q32" s="1612"/>
      <c r="R32" s="1612"/>
      <c r="S32" s="1612"/>
      <c r="T32" s="1612"/>
      <c r="U32" s="1612"/>
      <c r="V32" s="1612"/>
      <c r="W32" s="1612"/>
      <c r="X32" s="1612"/>
      <c r="Y32" s="1612"/>
      <c r="Z32" s="1612"/>
      <c r="AA32" s="2583"/>
      <c r="AB32" s="2769"/>
      <c r="AC32" s="2769"/>
      <c r="AD32" s="2769"/>
      <c r="AE32" s="2769"/>
      <c r="AF32" s="3538"/>
      <c r="AG32" s="3822"/>
      <c r="AH32" s="3825"/>
    </row>
    <row r="33" spans="1:39" customFormat="1" ht="18" customHeight="1">
      <c r="A33" s="2421" t="s">
        <v>1611</v>
      </c>
      <c r="B33" s="2422"/>
      <c r="C33" s="2402" t="s">
        <v>234</v>
      </c>
      <c r="D33" s="1611">
        <v>141.62549464996769</v>
      </c>
      <c r="E33" s="1611">
        <v>151.87062138071843</v>
      </c>
      <c r="F33" s="1611">
        <v>157.92946324217905</v>
      </c>
      <c r="G33" s="1611">
        <v>156.50079460368357</v>
      </c>
      <c r="H33" s="1611">
        <v>161.64235114942292</v>
      </c>
      <c r="I33" s="1611">
        <v>163.17542783087984</v>
      </c>
      <c r="J33" s="1611">
        <v>159.16960719417153</v>
      </c>
      <c r="K33" s="1611">
        <v>163.48575140099229</v>
      </c>
      <c r="L33" s="1611">
        <v>167.85051605071399</v>
      </c>
      <c r="M33" s="1611">
        <v>173.37394228988239</v>
      </c>
      <c r="N33" s="1611">
        <v>177.45034851434701</v>
      </c>
      <c r="O33" s="1611">
        <v>177.02622079861888</v>
      </c>
      <c r="P33" s="1611">
        <v>179.75678622006683</v>
      </c>
      <c r="Q33" s="1611">
        <v>176.38805619765179</v>
      </c>
      <c r="R33" s="1611">
        <v>178.56761588832731</v>
      </c>
      <c r="S33" s="1611">
        <v>180.28172835605065</v>
      </c>
      <c r="T33" s="1611">
        <v>183.64965220013232</v>
      </c>
      <c r="U33" s="1611">
        <v>197.6402734901838</v>
      </c>
      <c r="V33" s="1611">
        <v>197.00061071115402</v>
      </c>
      <c r="W33" s="1611">
        <v>197.43836143721759</v>
      </c>
      <c r="X33" s="1611">
        <v>195.76744511898497</v>
      </c>
      <c r="Y33" s="1611">
        <v>212.68854597018554</v>
      </c>
      <c r="Z33" s="1611">
        <v>215.99729963217968</v>
      </c>
      <c r="AA33" s="1611">
        <v>211.06357523668734</v>
      </c>
      <c r="AB33" s="2767">
        <v>226.23584487131504</v>
      </c>
      <c r="AC33" s="2767">
        <v>228.19273432608614</v>
      </c>
      <c r="AD33" s="2767">
        <v>229.31973296397035</v>
      </c>
      <c r="AE33" s="2767">
        <v>234.72322062478639</v>
      </c>
      <c r="AF33" s="1611">
        <v>244.83187729919669</v>
      </c>
      <c r="AG33" s="3823">
        <v>252.43099303598621</v>
      </c>
      <c r="AH33" s="3594">
        <v>258.1061535763352</v>
      </c>
      <c r="AI33" s="4081"/>
    </row>
    <row r="34" spans="1:39" s="1541" customFormat="1" ht="18" customHeight="1">
      <c r="A34" s="2414" t="s">
        <v>228</v>
      </c>
      <c r="B34" s="2415"/>
      <c r="C34" s="2398"/>
      <c r="D34" s="1595">
        <v>100</v>
      </c>
      <c r="E34" s="1595">
        <v>107.23395653873756</v>
      </c>
      <c r="F34" s="1595">
        <v>111.51202940721032</v>
      </c>
      <c r="G34" s="1595">
        <v>110.50326425371414</v>
      </c>
      <c r="H34" s="1595">
        <v>114.13365337146931</v>
      </c>
      <c r="I34" s="1595">
        <v>115.2161397453005</v>
      </c>
      <c r="J34" s="1595">
        <v>112.38767962474887</v>
      </c>
      <c r="K34" s="1595">
        <v>115.43525535783863</v>
      </c>
      <c r="L34" s="1595">
        <v>118.5171613808392</v>
      </c>
      <c r="M34" s="1595">
        <v>122.41718393879725</v>
      </c>
      <c r="N34" s="1595">
        <v>125.29548366480321</v>
      </c>
      <c r="O34" s="1595">
        <v>124.99601236073019</v>
      </c>
      <c r="P34" s="1595">
        <v>126.92403063752184</v>
      </c>
      <c r="Q34" s="1595">
        <v>124.54541227453502</v>
      </c>
      <c r="R34" s="1595">
        <v>126.08437225914963</v>
      </c>
      <c r="S34" s="1595">
        <v>127.29468574964076</v>
      </c>
      <c r="T34" s="1595">
        <v>129.67273488013495</v>
      </c>
      <c r="U34" s="1595">
        <v>139.55133853453333</v>
      </c>
      <c r="V34" s="1595">
        <v>139.09968060344491</v>
      </c>
      <c r="W34" s="1595">
        <v>139.40877094565025</v>
      </c>
      <c r="X34" s="1595">
        <v>138.2289577189693</v>
      </c>
      <c r="Y34" s="1595">
        <v>150.17673653733931</v>
      </c>
      <c r="Z34" s="1595">
        <v>152.51300633831818</v>
      </c>
      <c r="AA34" s="1595">
        <v>149.02936491649211</v>
      </c>
      <c r="AB34" s="2018">
        <v>159.74231576769759</v>
      </c>
      <c r="AC34" s="2018">
        <v>161.1240510686811</v>
      </c>
      <c r="AD34" s="2018">
        <v>161.91981078741651</v>
      </c>
      <c r="AE34" s="2018">
        <v>165.7351462071945</v>
      </c>
      <c r="AF34" s="1595">
        <v>172.87274293679056</v>
      </c>
      <c r="AG34" s="3820">
        <v>178.2383840281569</v>
      </c>
      <c r="AH34" s="1596">
        <v>182.24554428865616</v>
      </c>
    </row>
    <row r="35" spans="1:39" s="4081" customFormat="1" ht="18" customHeight="1">
      <c r="A35" s="4076" t="s">
        <v>1604</v>
      </c>
      <c r="B35" s="4077"/>
      <c r="C35" s="4078" t="s">
        <v>234</v>
      </c>
      <c r="D35" s="4079">
        <v>140.25843077555962</v>
      </c>
      <c r="E35" s="4079">
        <v>154.9708458801461</v>
      </c>
      <c r="F35" s="4079">
        <v>158.2059492517964</v>
      </c>
      <c r="G35" s="4079">
        <v>159.0090437102605</v>
      </c>
      <c r="H35" s="4079">
        <v>160.6703288909012</v>
      </c>
      <c r="I35" s="4079">
        <v>165.18307290929798</v>
      </c>
      <c r="J35" s="4079">
        <v>166.4224526087186</v>
      </c>
      <c r="K35" s="4079">
        <v>166.07937689579566</v>
      </c>
      <c r="L35" s="4079">
        <v>168.48221082146509</v>
      </c>
      <c r="M35" s="4079">
        <v>170.67926918028394</v>
      </c>
      <c r="N35" s="4079">
        <v>173.48530310967499</v>
      </c>
      <c r="O35" s="4079">
        <v>179.12087100978573</v>
      </c>
      <c r="P35" s="4079">
        <v>178.29700531280304</v>
      </c>
      <c r="Q35" s="4079">
        <v>176.39593391135213</v>
      </c>
      <c r="R35" s="4079">
        <v>178.64357993985766</v>
      </c>
      <c r="S35" s="4079">
        <v>179.57985719976304</v>
      </c>
      <c r="T35" s="4079">
        <v>183.161730664815</v>
      </c>
      <c r="U35" s="4079">
        <v>191.92521389206388</v>
      </c>
      <c r="V35" s="4079">
        <v>196.99096641547334</v>
      </c>
      <c r="W35" s="4079">
        <v>196.29237579542962</v>
      </c>
      <c r="X35" s="4079">
        <v>201.01925223996298</v>
      </c>
      <c r="Y35" s="4079">
        <v>209.99790455049492</v>
      </c>
      <c r="Z35" s="4079">
        <v>217.01770869452668</v>
      </c>
      <c r="AA35" s="4079">
        <v>213.01083860947227</v>
      </c>
      <c r="AB35" s="4079">
        <v>222.06632265744105</v>
      </c>
      <c r="AC35" s="4079">
        <v>225.73718996667591</v>
      </c>
      <c r="AD35" s="4079">
        <v>227.63636977429491</v>
      </c>
      <c r="AE35" s="4079">
        <v>232.82906764510895</v>
      </c>
      <c r="AF35" s="4079">
        <v>239.74632606757763</v>
      </c>
      <c r="AG35" s="4079">
        <v>249.5764985413044</v>
      </c>
      <c r="AH35" s="4080">
        <v>254.29253216924013</v>
      </c>
      <c r="AM35" s="4082"/>
    </row>
    <row r="36" spans="1:39" s="1541" customFormat="1" ht="18" customHeight="1">
      <c r="A36" s="2414" t="s">
        <v>228</v>
      </c>
      <c r="B36" s="2415"/>
      <c r="C36" s="2398"/>
      <c r="D36" s="1595">
        <v>100</v>
      </c>
      <c r="E36" s="1595">
        <v>110.48950499676498</v>
      </c>
      <c r="F36" s="1595">
        <v>112.79603541619274</v>
      </c>
      <c r="G36" s="1595">
        <v>113.3686173665421</v>
      </c>
      <c r="H36" s="1595">
        <v>114.55306322940724</v>
      </c>
      <c r="I36" s="1595">
        <v>117.77051261440573</v>
      </c>
      <c r="J36" s="1595">
        <v>118.65415268692577</v>
      </c>
      <c r="K36" s="1595">
        <v>118.40955012647653</v>
      </c>
      <c r="L36" s="1595">
        <v>120.1226977158107</v>
      </c>
      <c r="M36" s="1595">
        <v>121.68913357757687</v>
      </c>
      <c r="N36" s="1595">
        <v>123.68975052008442</v>
      </c>
      <c r="O36" s="1595">
        <v>127.70773922062016</v>
      </c>
      <c r="P36" s="1595">
        <v>127.12034800825087</v>
      </c>
      <c r="Q36" s="1595">
        <v>125.76494185481046</v>
      </c>
      <c r="R36" s="1595">
        <v>127.3674451881767</v>
      </c>
      <c r="S36" s="1595">
        <v>128.03498242977298</v>
      </c>
      <c r="T36" s="1595">
        <v>130.58874939069358</v>
      </c>
      <c r="U36" s="1595">
        <v>136.83684669136289</v>
      </c>
      <c r="V36" s="1595">
        <v>140.44857433967491</v>
      </c>
      <c r="W36" s="1595">
        <v>139.95050045122426</v>
      </c>
      <c r="X36" s="1595">
        <v>143.32061975057479</v>
      </c>
      <c r="Y36" s="1595">
        <v>149.72212607064728</v>
      </c>
      <c r="Z36" s="1595">
        <v>154.72703315909516</v>
      </c>
      <c r="AA36" s="1595">
        <v>151.87025651978843</v>
      </c>
      <c r="AB36" s="2018">
        <v>158.32654153445489</v>
      </c>
      <c r="AC36" s="2018">
        <v>160.94375840258664</v>
      </c>
      <c r="AD36" s="2018">
        <v>162.29781590709277</v>
      </c>
      <c r="AE36" s="2018">
        <v>166.00005173142148</v>
      </c>
      <c r="AF36" s="1595">
        <v>170.93184683580105</v>
      </c>
      <c r="AG36" s="2018">
        <v>177.94046116249129</v>
      </c>
      <c r="AH36" s="1596">
        <v>181.30284986301959</v>
      </c>
    </row>
    <row r="37" spans="1:39" s="1541" customFormat="1" ht="18" customHeight="1">
      <c r="A37" s="2421" t="s">
        <v>1605</v>
      </c>
      <c r="B37" s="2415"/>
      <c r="C37" s="2402" t="s">
        <v>234</v>
      </c>
      <c r="D37" s="1611">
        <v>222.8571763534413</v>
      </c>
      <c r="E37" s="1611">
        <v>236.90528902820029</v>
      </c>
      <c r="F37" s="1611">
        <v>247.79085702376909</v>
      </c>
      <c r="G37" s="1611">
        <v>242.75377636594277</v>
      </c>
      <c r="H37" s="1611">
        <v>251.69268806614576</v>
      </c>
      <c r="I37" s="1611">
        <v>249.76333368625441</v>
      </c>
      <c r="J37" s="1611">
        <v>242.30729405240152</v>
      </c>
      <c r="K37" s="1611">
        <v>250.57061349170147</v>
      </c>
      <c r="L37" s="1611">
        <v>257.70571038470632</v>
      </c>
      <c r="M37" s="1611">
        <v>267.01763889759548</v>
      </c>
      <c r="N37" s="1611">
        <v>276.74351282186217</v>
      </c>
      <c r="O37" s="1611">
        <v>274.82580031452534</v>
      </c>
      <c r="P37" s="1611">
        <v>281.08861527789827</v>
      </c>
      <c r="Q37" s="1611">
        <v>275.12983921853822</v>
      </c>
      <c r="R37" s="1611">
        <v>280.66120600047202</v>
      </c>
      <c r="S37" s="1611">
        <v>287.5525617807503</v>
      </c>
      <c r="T37" s="1611">
        <v>293.08097186968024</v>
      </c>
      <c r="U37" s="1611">
        <v>318.99214342217107</v>
      </c>
      <c r="V37" s="1611">
        <v>309.29852037105536</v>
      </c>
      <c r="W37" s="1611">
        <v>308.30748208405663</v>
      </c>
      <c r="X37" s="1611">
        <v>298.95441392516432</v>
      </c>
      <c r="Y37" s="1611">
        <v>325.67291952799189</v>
      </c>
      <c r="Z37" s="1611">
        <v>325.67274403860353</v>
      </c>
      <c r="AA37" s="1611">
        <v>317.83288126374947</v>
      </c>
      <c r="AB37" s="2767">
        <v>342.77080255083439</v>
      </c>
      <c r="AC37" s="2767">
        <v>340.09309635221842</v>
      </c>
      <c r="AD37" s="2767">
        <v>341.04275833239541</v>
      </c>
      <c r="AE37" s="2767">
        <v>345.37432816436808</v>
      </c>
      <c r="AF37" s="1611">
        <v>360.19573604343043</v>
      </c>
      <c r="AG37" s="2767">
        <v>360.20682569826465</v>
      </c>
      <c r="AH37" s="3594">
        <v>368.22979050755151</v>
      </c>
    </row>
    <row r="38" spans="1:39" s="1541" customFormat="1" ht="18" customHeight="1">
      <c r="A38" s="2414" t="s">
        <v>228</v>
      </c>
      <c r="B38" s="2415"/>
      <c r="C38" s="2398"/>
      <c r="D38" s="1595">
        <v>100</v>
      </c>
      <c r="E38" s="1595">
        <v>106.30363935531486</v>
      </c>
      <c r="F38" s="1595">
        <v>111.18818836274947</v>
      </c>
      <c r="G38" s="1595">
        <v>108.9279602021639</v>
      </c>
      <c r="H38" s="1595">
        <v>112.93900972117346</v>
      </c>
      <c r="I38" s="1595">
        <v>112.07327391160209</v>
      </c>
      <c r="J38" s="1595">
        <v>108.7276156044054</v>
      </c>
      <c r="K38" s="1595">
        <v>112.4355147954975</v>
      </c>
      <c r="L38" s="1595">
        <v>115.63716035601063</v>
      </c>
      <c r="M38" s="1595">
        <v>119.81558918888825</v>
      </c>
      <c r="N38" s="1595">
        <v>124.17976272972228</v>
      </c>
      <c r="O38" s="1595">
        <v>123.31925083653763</v>
      </c>
      <c r="P38" s="1595">
        <v>126.12948789771282</v>
      </c>
      <c r="Q38" s="1595">
        <v>123.45567852937114</v>
      </c>
      <c r="R38" s="1595">
        <v>125.93770171230931</v>
      </c>
      <c r="S38" s="1595">
        <v>129.02997627714041</v>
      </c>
      <c r="T38" s="1595">
        <v>131.51067273905829</v>
      </c>
      <c r="U38" s="1595">
        <v>143.13747873941654</v>
      </c>
      <c r="V38" s="1595">
        <v>138.78777674205205</v>
      </c>
      <c r="W38" s="1595">
        <v>138.34308014164867</v>
      </c>
      <c r="X38" s="1595">
        <v>134.14619121398013</v>
      </c>
      <c r="Y38" s="1595">
        <v>146.13526243888575</v>
      </c>
      <c r="Z38" s="1595">
        <v>146.1351836936592</v>
      </c>
      <c r="AA38" s="1595">
        <v>142.61729707984858</v>
      </c>
      <c r="AB38" s="2018">
        <v>153.80738828316461</v>
      </c>
      <c r="AC38" s="2018">
        <v>152.60585363104767</v>
      </c>
      <c r="AD38" s="2018">
        <v>153.03198394271905</v>
      </c>
      <c r="AE38" s="2018">
        <v>154.97563678031179</v>
      </c>
      <c r="AF38" s="1595">
        <v>161.62626752130092</v>
      </c>
      <c r="AG38" s="2018">
        <v>161.63124364772219</v>
      </c>
      <c r="AH38" s="1596">
        <v>165.23129141848045</v>
      </c>
    </row>
    <row r="39" spans="1:39" s="4081" customFormat="1" ht="18" customHeight="1">
      <c r="A39" s="4076" t="s">
        <v>1606</v>
      </c>
      <c r="B39" s="4077"/>
      <c r="C39" s="4078" t="s">
        <v>234</v>
      </c>
      <c r="D39" s="4079">
        <v>219.79714370127795</v>
      </c>
      <c r="E39" s="4079">
        <v>243.65905144679351</v>
      </c>
      <c r="F39" s="4079">
        <v>248.47092798487066</v>
      </c>
      <c r="G39" s="4079">
        <v>247.97378770609043</v>
      </c>
      <c r="H39" s="4079">
        <v>249.5943795420487</v>
      </c>
      <c r="I39" s="4079">
        <v>254.03515294810185</v>
      </c>
      <c r="J39" s="4079">
        <v>257.55418988878012</v>
      </c>
      <c r="K39" s="4079">
        <v>256.28496089810017</v>
      </c>
      <c r="L39" s="4079">
        <v>259.06326285019566</v>
      </c>
      <c r="M39" s="4079">
        <v>260.9726362122463</v>
      </c>
      <c r="N39" s="4079">
        <v>267.92702570971272</v>
      </c>
      <c r="O39" s="4079">
        <v>279.48677403928639</v>
      </c>
      <c r="P39" s="4079">
        <v>277.69658698086289</v>
      </c>
      <c r="Q39" s="4079">
        <v>274.92721717978344</v>
      </c>
      <c r="R39" s="4079">
        <v>280.48413276564355</v>
      </c>
      <c r="S39" s="4079">
        <v>285.53305774624368</v>
      </c>
      <c r="T39" s="4079">
        <v>292.03761947565738</v>
      </c>
      <c r="U39" s="4079">
        <v>305.23391326013319</v>
      </c>
      <c r="V39" s="4079">
        <v>309.51665351281247</v>
      </c>
      <c r="W39" s="4079">
        <v>305.56831643302382</v>
      </c>
      <c r="X39" s="4079">
        <v>310.453565895726</v>
      </c>
      <c r="Y39" s="4079">
        <v>319.84761081580774</v>
      </c>
      <c r="Z39" s="4079">
        <v>327.96810257219175</v>
      </c>
      <c r="AA39" s="4079">
        <v>321.9782671172199</v>
      </c>
      <c r="AB39" s="4079">
        <v>334.10178923694178</v>
      </c>
      <c r="AC39" s="4079">
        <v>334.9555625669218</v>
      </c>
      <c r="AD39" s="4079">
        <v>337.52956197269458</v>
      </c>
      <c r="AE39" s="4079">
        <v>341.54746173954391</v>
      </c>
      <c r="AF39" s="4079">
        <v>349.9030312044851</v>
      </c>
      <c r="AG39" s="4079">
        <v>354.87174067559943</v>
      </c>
      <c r="AH39" s="4080">
        <v>361.07769167583598</v>
      </c>
      <c r="AM39" s="4082"/>
    </row>
    <row r="40" spans="1:39" s="1541" customFormat="1" ht="18" customHeight="1">
      <c r="A40" s="2414" t="s">
        <v>228</v>
      </c>
      <c r="B40" s="2415"/>
      <c r="C40" s="2398"/>
      <c r="D40" s="1595">
        <v>100</v>
      </c>
      <c r="E40" s="1595">
        <v>110.85633204494496</v>
      </c>
      <c r="F40" s="1595">
        <v>113.04556729024772</v>
      </c>
      <c r="G40" s="1595">
        <v>112.81938588024002</v>
      </c>
      <c r="H40" s="1595">
        <v>113.55669838970591</v>
      </c>
      <c r="I40" s="1595">
        <v>115.57709471118338</v>
      </c>
      <c r="J40" s="1595">
        <v>117.17813323307651</v>
      </c>
      <c r="K40" s="1595">
        <v>116.60067850854882</v>
      </c>
      <c r="L40" s="1595">
        <v>117.86470856158327</v>
      </c>
      <c r="M40" s="1595">
        <v>118.73340654823484</v>
      </c>
      <c r="N40" s="1595">
        <v>121.89741012915398</v>
      </c>
      <c r="O40" s="1595">
        <v>127.15669063431118</v>
      </c>
      <c r="P40" s="1595">
        <v>126.34221824023106</v>
      </c>
      <c r="Q40" s="1595">
        <v>125.08225200297949</v>
      </c>
      <c r="R40" s="1595">
        <v>127.61045391328838</v>
      </c>
      <c r="S40" s="1595">
        <v>129.90753789517217</v>
      </c>
      <c r="T40" s="1595">
        <v>132.86688560091574</v>
      </c>
      <c r="U40" s="1595">
        <v>138.87073695323843</v>
      </c>
      <c r="V40" s="1595">
        <v>140.81923372647216</v>
      </c>
      <c r="W40" s="1595">
        <v>139.02287868140627</v>
      </c>
      <c r="X40" s="1595">
        <v>141.2454960368627</v>
      </c>
      <c r="Y40" s="1595">
        <v>145.51945736406222</v>
      </c>
      <c r="Z40" s="1595">
        <v>149.21399661950423</v>
      </c>
      <c r="AA40" s="1595">
        <v>146.48883133568575</v>
      </c>
      <c r="AB40" s="2018">
        <v>152.00460916408133</v>
      </c>
      <c r="AC40" s="2018">
        <v>152.39304611808487</v>
      </c>
      <c r="AD40" s="2018">
        <v>153.56412567008809</v>
      </c>
      <c r="AE40" s="2018">
        <v>155.39212930070394</v>
      </c>
      <c r="AF40" s="1595">
        <v>159.19362067781532</v>
      </c>
      <c r="AG40" s="2018">
        <v>161.45420941315723</v>
      </c>
      <c r="AH40" s="1596">
        <v>164.27769969866836</v>
      </c>
    </row>
    <row r="41" spans="1:39" s="2321" customFormat="1" ht="18" customHeight="1">
      <c r="A41" s="2428" t="s">
        <v>1607</v>
      </c>
      <c r="B41" s="2429"/>
      <c r="C41" s="2406" t="s">
        <v>234</v>
      </c>
      <c r="D41" s="2319" t="s">
        <v>88</v>
      </c>
      <c r="E41" s="2319">
        <v>203.2968960350683</v>
      </c>
      <c r="F41" s="2319">
        <v>207.76190624637428</v>
      </c>
      <c r="G41" s="2319">
        <v>204.10915501239788</v>
      </c>
      <c r="H41" s="2319">
        <v>205.87433807437827</v>
      </c>
      <c r="I41" s="2319">
        <v>205.04648519303728</v>
      </c>
      <c r="J41" s="2319">
        <v>204.65494494434631</v>
      </c>
      <c r="K41" s="2319">
        <v>209.51541147369272</v>
      </c>
      <c r="L41" s="2319">
        <v>215.39558684556715</v>
      </c>
      <c r="M41" s="2319">
        <v>218.10511553688605</v>
      </c>
      <c r="N41" s="2319">
        <v>228.05711165767985</v>
      </c>
      <c r="O41" s="2319">
        <v>235.18997149786691</v>
      </c>
      <c r="P41" s="2319">
        <v>235.3494564250793</v>
      </c>
      <c r="Q41" s="2319">
        <v>216.13488731430883</v>
      </c>
      <c r="R41" s="2319">
        <v>221.67012605895417</v>
      </c>
      <c r="S41" s="2319">
        <v>230.64876388091454</v>
      </c>
      <c r="T41" s="2319">
        <v>243.70245232872773</v>
      </c>
      <c r="U41" s="2319">
        <v>244.6739649319841</v>
      </c>
      <c r="V41" s="2319">
        <v>245.28285425027696</v>
      </c>
      <c r="W41" s="2319">
        <v>234.48128577986637</v>
      </c>
      <c r="X41" s="2319">
        <v>240.74093242981547</v>
      </c>
      <c r="Y41" s="2319">
        <v>249.49461635185742</v>
      </c>
      <c r="Z41" s="2319">
        <v>254.33744155627303</v>
      </c>
      <c r="AA41" s="2319">
        <v>256.85228363348955</v>
      </c>
      <c r="AB41" s="2319">
        <v>268.97024842155878</v>
      </c>
      <c r="AC41" s="2319">
        <v>272.9642598946424</v>
      </c>
      <c r="AD41" s="2319">
        <v>278.40566275278718</v>
      </c>
      <c r="AE41" s="2319">
        <v>283.17954259783221</v>
      </c>
      <c r="AF41" s="2319">
        <v>292.2023030738797</v>
      </c>
      <c r="AG41" s="3824">
        <v>291.73362890415052</v>
      </c>
      <c r="AH41" s="2320">
        <v>279.84303036030241</v>
      </c>
    </row>
    <row r="42" spans="1:39" s="4086" customFormat="1" ht="18" customHeight="1">
      <c r="A42" s="4083" t="s">
        <v>1608</v>
      </c>
      <c r="B42" s="4084"/>
      <c r="C42" s="4085" t="s">
        <v>234</v>
      </c>
      <c r="D42" s="4079"/>
      <c r="E42" s="4079">
        <v>205.25647049249582</v>
      </c>
      <c r="F42" s="4079">
        <v>207.73138449176446</v>
      </c>
      <c r="G42" s="4079">
        <v>205.52017520338345</v>
      </c>
      <c r="H42" s="4079">
        <v>205.29380262470465</v>
      </c>
      <c r="I42" s="4079">
        <v>206.20127719458986</v>
      </c>
      <c r="J42" s="4079">
        <v>209.22921018322828</v>
      </c>
      <c r="K42" s="4079">
        <v>210.55228257704681</v>
      </c>
      <c r="L42" s="4079">
        <v>215.74293147325645</v>
      </c>
      <c r="M42" s="4079">
        <v>217.32423828678654</v>
      </c>
      <c r="N42" s="4079">
        <v>226.31949988655336</v>
      </c>
      <c r="O42" s="4079">
        <v>236.05593733637005</v>
      </c>
      <c r="P42" s="4079">
        <v>235.00287250317319</v>
      </c>
      <c r="Q42" s="4079">
        <v>216.61683000238745</v>
      </c>
      <c r="R42" s="4079">
        <v>222.4599551116635</v>
      </c>
      <c r="S42" s="4079">
        <v>231.25632595557124</v>
      </c>
      <c r="T42" s="4079">
        <v>243.17815797954765</v>
      </c>
      <c r="U42" s="4079">
        <v>242.43317153699854</v>
      </c>
      <c r="V42" s="4079">
        <v>244.75554155804858</v>
      </c>
      <c r="W42" s="4079">
        <v>234.37102890309447</v>
      </c>
      <c r="X42" s="4079">
        <v>243.61456346200589</v>
      </c>
      <c r="Y42" s="4079">
        <v>247.89422890759292</v>
      </c>
      <c r="Z42" s="4079">
        <v>254.51060448203256</v>
      </c>
      <c r="AA42" s="4079">
        <v>257.84331273173933</v>
      </c>
      <c r="AB42" s="4079">
        <v>266.54140009877949</v>
      </c>
      <c r="AC42" s="4079">
        <v>272.11791338408977</v>
      </c>
      <c r="AD42" s="4079">
        <v>277.84636265384239</v>
      </c>
      <c r="AE42" s="4079">
        <v>282.42035322635797</v>
      </c>
      <c r="AF42" s="4079">
        <v>290.06629371197317</v>
      </c>
      <c r="AG42" s="4079">
        <v>289.96323314432868</v>
      </c>
      <c r="AH42" s="4080">
        <v>277.67904431388217</v>
      </c>
    </row>
    <row r="43" spans="1:39" s="2321" customFormat="1" ht="18" customHeight="1">
      <c r="A43" s="2428" t="s">
        <v>1609</v>
      </c>
      <c r="B43" s="2429"/>
      <c r="C43" s="2406" t="s">
        <v>234</v>
      </c>
      <c r="D43" s="2319"/>
      <c r="E43" s="2319">
        <v>806.23882194133284</v>
      </c>
      <c r="F43" s="2319">
        <v>899.04761749506076</v>
      </c>
      <c r="G43" s="2319">
        <v>920.51912588921016</v>
      </c>
      <c r="H43" s="2319">
        <v>980.85592568557433</v>
      </c>
      <c r="I43" s="2319">
        <v>989.04175097776397</v>
      </c>
      <c r="J43" s="2319">
        <v>911.97558520425059</v>
      </c>
      <c r="K43" s="2319">
        <v>1013.3040747735366</v>
      </c>
      <c r="L43" s="2319">
        <v>1045.2018026686749</v>
      </c>
      <c r="M43" s="2319">
        <v>1111.155584829108</v>
      </c>
      <c r="N43" s="2319">
        <v>1170.5040027286718</v>
      </c>
      <c r="O43" s="2319">
        <v>1126.6577857358864</v>
      </c>
      <c r="P43" s="2319">
        <v>1153.1683465762333</v>
      </c>
      <c r="Q43" s="2319">
        <v>1201.6466431351987</v>
      </c>
      <c r="R43" s="2319">
        <v>1221.8058224854522</v>
      </c>
      <c r="S43" s="2319">
        <v>1239.5035652159881</v>
      </c>
      <c r="T43" s="2319">
        <v>1195.7956588804304</v>
      </c>
      <c r="U43" s="2319">
        <v>1447.0532531494869</v>
      </c>
      <c r="V43" s="2319">
        <v>1336.724749849097</v>
      </c>
      <c r="W43" s="2319">
        <v>1379.7776655954929</v>
      </c>
      <c r="X43" s="2319">
        <v>1270.9161566859379</v>
      </c>
      <c r="Y43" s="2319">
        <v>1447.0664935759573</v>
      </c>
      <c r="Z43" s="2319">
        <v>1457.2320238507591</v>
      </c>
      <c r="AA43" s="2319">
        <v>1352.7824725642702</v>
      </c>
      <c r="AB43" s="2319">
        <v>1484.9534398060789</v>
      </c>
      <c r="AC43" s="2319">
        <v>1419.3863793157789</v>
      </c>
      <c r="AD43" s="2319">
        <v>1473.4624281870622</v>
      </c>
      <c r="AE43" s="2319">
        <v>1484.7676088453911</v>
      </c>
      <c r="AF43" s="2319">
        <v>1644.9021526507665</v>
      </c>
      <c r="AG43" s="3824">
        <v>1654.3232090354747</v>
      </c>
      <c r="AH43" s="2320">
        <v>1643.0216261509236</v>
      </c>
    </row>
    <row r="44" spans="1:39" s="4086" customFormat="1" ht="18" customHeight="1">
      <c r="A44" s="4087" t="s">
        <v>1610</v>
      </c>
      <c r="B44" s="4088"/>
      <c r="C44" s="4085" t="s">
        <v>234</v>
      </c>
      <c r="D44" s="4089"/>
      <c r="E44" s="4090">
        <v>843.12145744486145</v>
      </c>
      <c r="F44" s="4090">
        <v>903.28831572233321</v>
      </c>
      <c r="G44" s="4090">
        <v>950.11379376954289</v>
      </c>
      <c r="H44" s="4090">
        <v>968.65508779387369</v>
      </c>
      <c r="I44" s="4090">
        <v>1015.294644877422</v>
      </c>
      <c r="J44" s="4090">
        <v>999.39451970268874</v>
      </c>
      <c r="K44" s="4090">
        <v>1043.4297707983785</v>
      </c>
      <c r="L44" s="4090">
        <v>1053.0856731193687</v>
      </c>
      <c r="M44" s="4090">
        <v>1070.4635302464228</v>
      </c>
      <c r="N44" s="4090">
        <v>1120.8728368608554</v>
      </c>
      <c r="O44" s="4090">
        <v>1150.9597525984886</v>
      </c>
      <c r="P44" s="4090">
        <v>1134.1308088306935</v>
      </c>
      <c r="Q44" s="4090">
        <v>1202.1000222976752</v>
      </c>
      <c r="R44" s="4090">
        <v>1213.0484148084474</v>
      </c>
      <c r="S44" s="4090">
        <v>1214.7196875510151</v>
      </c>
      <c r="T44" s="4090">
        <v>1193.2735255739724</v>
      </c>
      <c r="U44" s="4090">
        <v>1347.1950566439884</v>
      </c>
      <c r="V44" s="4090">
        <v>1340.0514081979154</v>
      </c>
      <c r="W44" s="4090">
        <v>1358.9670980894152</v>
      </c>
      <c r="X44" s="4090">
        <v>1348.0484754376103</v>
      </c>
      <c r="Y44" s="4090">
        <v>1405.567643947064</v>
      </c>
      <c r="Z44" s="4090">
        <v>1476.4603550242869</v>
      </c>
      <c r="AA44" s="4090">
        <v>1381.2481973145893</v>
      </c>
      <c r="AB44" s="4090">
        <v>1420.2949798113723</v>
      </c>
      <c r="AC44" s="4090">
        <v>1382.4945502870407</v>
      </c>
      <c r="AD44" s="4090">
        <v>1447.5486751249452</v>
      </c>
      <c r="AE44" s="4090">
        <v>1454.1260551989408</v>
      </c>
      <c r="AF44" s="4090">
        <v>1564.6469981509672</v>
      </c>
      <c r="AG44" s="4090">
        <v>1594.4841885484091</v>
      </c>
      <c r="AH44" s="4091">
        <v>1573.2910748367774</v>
      </c>
    </row>
    <row r="45" spans="1:39" customFormat="1" ht="18" customHeight="1">
      <c r="A45" s="2426" t="s">
        <v>235</v>
      </c>
      <c r="B45" s="2430"/>
      <c r="C45" s="2407"/>
      <c r="D45" s="2322"/>
      <c r="E45" s="2322"/>
      <c r="F45" s="2322"/>
      <c r="G45" s="2322"/>
      <c r="H45" s="2322"/>
      <c r="I45" s="2322"/>
      <c r="J45" s="2322"/>
      <c r="K45" s="2322"/>
      <c r="L45" s="2322"/>
      <c r="M45" s="2322"/>
      <c r="N45" s="2322"/>
      <c r="O45" s="2322"/>
      <c r="P45" s="2322"/>
      <c r="Q45" s="2322"/>
      <c r="R45" s="2322"/>
      <c r="S45" s="2322"/>
      <c r="T45" s="2322"/>
      <c r="U45" s="2322"/>
      <c r="V45" s="2322"/>
      <c r="W45" s="2322"/>
      <c r="X45" s="2322"/>
      <c r="Y45" s="2322"/>
      <c r="Z45" s="2322"/>
      <c r="AA45" s="2322"/>
      <c r="AB45" s="2770"/>
      <c r="AC45" s="2770"/>
      <c r="AD45" s="2770"/>
      <c r="AE45" s="2770"/>
      <c r="AF45" s="1611"/>
      <c r="AG45" s="3823"/>
      <c r="AH45" s="3594"/>
    </row>
    <row r="46" spans="1:39" customFormat="1" ht="28.5" customHeight="1">
      <c r="A46" s="2431" t="s">
        <v>1401</v>
      </c>
      <c r="B46" s="2422"/>
      <c r="C46" s="2402" t="s">
        <v>106</v>
      </c>
      <c r="D46" s="1611">
        <v>2.3264072420051836</v>
      </c>
      <c r="E46" s="1611">
        <v>2.3153146811303955</v>
      </c>
      <c r="F46" s="1611">
        <v>2.2143286112532854</v>
      </c>
      <c r="G46" s="1611">
        <v>2.246980206834333</v>
      </c>
      <c r="H46" s="1611">
        <v>2.2414314398437445</v>
      </c>
      <c r="I46" s="1611">
        <v>2.1954826837631045</v>
      </c>
      <c r="J46" s="1611">
        <v>1.9927169774410607</v>
      </c>
      <c r="K46" s="1611">
        <v>1.8437250459511625</v>
      </c>
      <c r="L46" s="1611">
        <v>1.7396648179166274</v>
      </c>
      <c r="M46" s="1611">
        <v>1.4919463379290057</v>
      </c>
      <c r="N46" s="1611">
        <v>1.5632155040177678</v>
      </c>
      <c r="O46" s="1611">
        <v>1.5207442866601053</v>
      </c>
      <c r="P46" s="1611">
        <v>1.4711932076483838</v>
      </c>
      <c r="Q46" s="1611">
        <v>1.5730306010857937</v>
      </c>
      <c r="R46" s="1611">
        <v>1.609793844531201</v>
      </c>
      <c r="S46" s="1611">
        <v>1.6879552280319081</v>
      </c>
      <c r="T46" s="1611">
        <v>1.8178879958655709</v>
      </c>
      <c r="U46" s="1611">
        <v>1.827823858885286</v>
      </c>
      <c r="V46" s="1611">
        <v>2.129479677986438</v>
      </c>
      <c r="W46" s="1611">
        <v>2.391678780507529</v>
      </c>
      <c r="X46" s="1611">
        <v>2.2698174724331968</v>
      </c>
      <c r="Y46" s="1611">
        <v>2.0966771650710969</v>
      </c>
      <c r="Z46" s="1611">
        <v>2.1388979142206561</v>
      </c>
      <c r="AA46" s="1611">
        <v>2.1602686822198152</v>
      </c>
      <c r="AB46" s="1611">
        <v>1.9686154091447852</v>
      </c>
      <c r="AC46" s="1611">
        <v>1.8264893990125208</v>
      </c>
      <c r="AD46" s="1611">
        <v>1.6394340383868677</v>
      </c>
      <c r="AE46" s="1611">
        <v>1.6221870474902582</v>
      </c>
      <c r="AF46" s="1611">
        <v>1.6753345175747323</v>
      </c>
      <c r="AG46" s="1611">
        <v>1.6268502960147773</v>
      </c>
      <c r="AH46" s="3594"/>
    </row>
    <row r="47" spans="1:39" customFormat="1" ht="18" customHeight="1">
      <c r="A47" s="2432" t="s">
        <v>614</v>
      </c>
      <c r="B47" s="2433"/>
      <c r="C47" s="2408"/>
      <c r="D47" s="1613" t="s">
        <v>88</v>
      </c>
      <c r="E47" s="1613">
        <v>5.7116556332893138</v>
      </c>
      <c r="F47" s="1613">
        <v>5.4852325871566929</v>
      </c>
      <c r="G47" s="1613"/>
      <c r="H47" s="1613"/>
      <c r="I47" s="1613"/>
      <c r="J47" s="1613">
        <v>6.4062285965697416</v>
      </c>
      <c r="K47" s="1613">
        <v>6.2886617134621456</v>
      </c>
      <c r="L47" s="1613">
        <v>6.0554729618651653</v>
      </c>
      <c r="M47" s="1613">
        <v>6.0151992259074145</v>
      </c>
      <c r="N47" s="1613">
        <v>6.4506758126827366</v>
      </c>
      <c r="O47" s="1613">
        <v>6.7307437634950391</v>
      </c>
      <c r="P47" s="1613">
        <v>6.505915811962935</v>
      </c>
      <c r="Q47" s="1613">
        <v>6.5849716097382336</v>
      </c>
      <c r="R47" s="1613">
        <v>6.7578460674019567</v>
      </c>
      <c r="S47" s="1613">
        <v>7.0989392710500194</v>
      </c>
      <c r="T47" s="1613">
        <v>7.483807656454899</v>
      </c>
      <c r="U47" s="1727">
        <v>6.9984456035832485</v>
      </c>
      <c r="V47" s="1727">
        <v>7.8515404078873221</v>
      </c>
      <c r="W47" s="1727">
        <v>7.1577803154481057</v>
      </c>
      <c r="X47" s="1727">
        <v>7.7033084871058808</v>
      </c>
      <c r="Y47" s="1727">
        <v>7.7370377811969266</v>
      </c>
      <c r="Z47" s="1727">
        <v>7.9936967433159891</v>
      </c>
      <c r="AA47" s="1727">
        <v>8.130447276196092</v>
      </c>
      <c r="AB47" s="2771">
        <v>7.3465050205085305</v>
      </c>
      <c r="AC47" s="2771">
        <v>6.8205177364158436</v>
      </c>
      <c r="AD47" s="2771">
        <v>6.4338409659643601</v>
      </c>
      <c r="AE47" s="2771">
        <v>6.4813576198144185</v>
      </c>
      <c r="AF47" s="1727">
        <v>6.5684213131171099</v>
      </c>
      <c r="AG47" s="2771">
        <v>6.5678907304764591</v>
      </c>
      <c r="AH47" s="3732">
        <v>6.1982405256583677</v>
      </c>
    </row>
    <row r="48" spans="1:39" customFormat="1">
      <c r="AF48" s="3216"/>
      <c r="AG48" s="3522"/>
      <c r="AH48" s="3791"/>
    </row>
    <row r="49" spans="1:3">
      <c r="A49" s="1615" t="s">
        <v>1403</v>
      </c>
      <c r="B49" s="717"/>
      <c r="C49" s="717"/>
    </row>
    <row r="50" spans="1:3">
      <c r="A50" s="2446" t="s">
        <v>1474</v>
      </c>
      <c r="B50" s="717"/>
      <c r="C50" s="717"/>
    </row>
  </sheetData>
  <mergeCells count="3">
    <mergeCell ref="AF2:AH2"/>
    <mergeCell ref="AF3:AH3"/>
    <mergeCell ref="AF4:AH4"/>
  </mergeCells>
  <phoneticPr fontId="21" type="noConversion"/>
  <pageMargins left="0.17" right="0.18" top="0.33" bottom="0.32" header="0.17" footer="0.17"/>
  <pageSetup paperSize="9" scale="53"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25">
    <tabColor indexed="42"/>
    <pageSetUpPr fitToPage="1"/>
  </sheetPr>
  <dimension ref="A1:AI44"/>
  <sheetViews>
    <sheetView showGridLines="0" workbookViewId="0">
      <pane xSplit="3" ySplit="8" topLeftCell="D9" activePane="bottomRight" state="frozen"/>
      <selection activeCell="N38" sqref="N38"/>
      <selection pane="topRight" activeCell="N38" sqref="N38"/>
      <selection pane="bottomLeft" activeCell="N38" sqref="N38"/>
      <selection pane="bottomRight" activeCell="A6" sqref="A6"/>
    </sheetView>
  </sheetViews>
  <sheetFormatPr baseColWidth="10" defaultColWidth="9" defaultRowHeight="15.75"/>
  <cols>
    <col min="1" max="1" width="32.75" style="61" customWidth="1"/>
    <col min="2" max="2" width="5.75" style="746" customWidth="1"/>
    <col min="3" max="3" width="6.625" style="746" customWidth="1"/>
    <col min="4" max="19" width="6.75" style="61" customWidth="1"/>
    <col min="20" max="16384" width="9" style="61"/>
  </cols>
  <sheetData>
    <row r="1" spans="1:35" ht="13.15" customHeight="1">
      <c r="A1" s="1542"/>
      <c r="B1" s="1719"/>
      <c r="C1" s="1719"/>
      <c r="D1" s="1132"/>
      <c r="E1" s="1132"/>
      <c r="F1" s="1132"/>
      <c r="G1" s="1132"/>
      <c r="H1" s="1132"/>
      <c r="I1" s="1132"/>
      <c r="J1" s="1132"/>
      <c r="K1" s="1132"/>
      <c r="L1" s="1132"/>
      <c r="M1" s="1132"/>
      <c r="N1" s="1132"/>
      <c r="O1" s="1133"/>
      <c r="P1" s="1133"/>
      <c r="Q1" s="1133"/>
      <c r="R1" s="1133"/>
      <c r="S1" s="1133"/>
      <c r="T1" s="1133"/>
      <c r="U1" s="1133"/>
      <c r="V1" s="1133"/>
      <c r="W1" s="1133"/>
      <c r="X1" s="1133"/>
      <c r="Y1" s="1133"/>
      <c r="Z1" s="1133"/>
      <c r="AA1" s="1133"/>
      <c r="AB1" s="1133"/>
      <c r="AC1" s="1133"/>
      <c r="AD1" s="1133"/>
      <c r="AE1" s="1133"/>
      <c r="AF1" s="1133"/>
      <c r="AG1" s="1134"/>
      <c r="AH1" s="404"/>
      <c r="AI1" s="405"/>
    </row>
    <row r="2" spans="1:35" ht="20.85" customHeight="1">
      <c r="A2" s="197"/>
      <c r="B2" s="1406"/>
      <c r="C2" s="1406"/>
      <c r="D2" s="1136" t="s">
        <v>193</v>
      </c>
      <c r="E2" s="1136"/>
      <c r="F2" s="1136"/>
      <c r="G2" s="1136"/>
      <c r="H2" s="1136"/>
      <c r="I2" s="1136"/>
      <c r="J2" s="1136"/>
      <c r="K2" s="1136"/>
      <c r="L2" s="1136"/>
      <c r="M2" s="1136"/>
      <c r="N2" s="1136"/>
      <c r="O2" s="1136"/>
      <c r="P2" s="1136"/>
      <c r="Q2" s="1136"/>
      <c r="R2" s="1136"/>
      <c r="S2" s="1136"/>
      <c r="T2" s="1136"/>
      <c r="U2" s="1136"/>
      <c r="V2" s="1136"/>
      <c r="W2" s="1136"/>
      <c r="X2" s="1136"/>
      <c r="Y2" s="1136"/>
      <c r="Z2" s="1136"/>
      <c r="AA2" s="1136"/>
      <c r="AB2" s="1136"/>
      <c r="AC2" s="1136"/>
      <c r="AD2" s="1136"/>
      <c r="AE2" s="1136"/>
      <c r="AF2" s="1136"/>
      <c r="AG2" s="1137"/>
      <c r="AH2" s="406" t="s">
        <v>112</v>
      </c>
      <c r="AI2" s="200"/>
    </row>
    <row r="3" spans="1:35" ht="20.85" customHeight="1">
      <c r="A3" s="197"/>
      <c r="B3" s="406"/>
      <c r="C3" s="406"/>
      <c r="D3" s="1138"/>
      <c r="E3" s="1138"/>
      <c r="F3" s="1138"/>
      <c r="G3" s="1138"/>
      <c r="H3" s="1138"/>
      <c r="I3" s="1138"/>
      <c r="J3" s="1138"/>
      <c r="K3" s="1138"/>
      <c r="L3" s="1138"/>
      <c r="M3" s="1138"/>
      <c r="N3" s="1138"/>
      <c r="O3" s="1138"/>
      <c r="P3" s="1138"/>
      <c r="Q3" s="1138"/>
      <c r="R3" s="1138"/>
      <c r="S3" s="1138"/>
      <c r="T3" s="1138"/>
      <c r="U3" s="1138"/>
      <c r="V3" s="1138"/>
      <c r="W3" s="1138"/>
      <c r="X3" s="1138"/>
      <c r="Y3" s="1138"/>
      <c r="Z3" s="1138"/>
      <c r="AA3" s="1138"/>
      <c r="AB3" s="1138"/>
      <c r="AC3" s="1138"/>
      <c r="AD3" s="1138"/>
      <c r="AE3" s="1138"/>
      <c r="AF3" s="1138"/>
      <c r="AG3" s="1139"/>
      <c r="AH3" s="406" t="s">
        <v>93</v>
      </c>
      <c r="AI3" s="200"/>
    </row>
    <row r="4" spans="1:35" ht="20.85" customHeight="1">
      <c r="A4" s="966"/>
      <c r="B4" s="1406"/>
      <c r="C4" s="1406"/>
      <c r="D4" s="1136" t="s">
        <v>104</v>
      </c>
      <c r="E4" s="1136"/>
      <c r="F4" s="1136"/>
      <c r="G4" s="1136"/>
      <c r="H4" s="1136"/>
      <c r="I4" s="1136"/>
      <c r="J4" s="1136"/>
      <c r="K4" s="1136"/>
      <c r="L4" s="1136"/>
      <c r="M4" s="1136"/>
      <c r="N4" s="1136"/>
      <c r="O4" s="1136"/>
      <c r="P4" s="1136"/>
      <c r="Q4" s="1136"/>
      <c r="R4" s="1136"/>
      <c r="S4" s="1136"/>
      <c r="T4" s="1136"/>
      <c r="U4" s="1136"/>
      <c r="V4" s="1136"/>
      <c r="W4" s="1136"/>
      <c r="X4" s="1136"/>
      <c r="Y4" s="1136"/>
      <c r="Z4" s="1136"/>
      <c r="AA4" s="1136"/>
      <c r="AB4" s="1136"/>
      <c r="AC4" s="1136"/>
      <c r="AD4" s="1136"/>
      <c r="AE4" s="1136"/>
      <c r="AF4" s="1136"/>
      <c r="AG4" s="1137"/>
      <c r="AH4" s="1556" t="s">
        <v>1688</v>
      </c>
      <c r="AI4" s="200"/>
    </row>
    <row r="5" spans="1:35">
      <c r="A5" s="967"/>
      <c r="B5" s="1723"/>
      <c r="C5" s="1723"/>
      <c r="D5" s="1141"/>
      <c r="E5" s="1141"/>
      <c r="F5" s="1141"/>
      <c r="G5" s="1141"/>
      <c r="H5" s="1141"/>
      <c r="I5" s="1141"/>
      <c r="J5" s="1141"/>
      <c r="K5" s="1142"/>
      <c r="L5" s="1142"/>
      <c r="M5" s="1142"/>
      <c r="N5" s="1142"/>
      <c r="O5" s="1143"/>
      <c r="P5" s="1143"/>
      <c r="Q5" s="1143"/>
      <c r="R5" s="1143"/>
      <c r="S5" s="1143"/>
      <c r="T5" s="1143"/>
      <c r="U5" s="1143"/>
      <c r="V5" s="1143"/>
      <c r="W5" s="1143"/>
      <c r="X5" s="1143"/>
      <c r="Y5" s="1143"/>
      <c r="Z5" s="1143"/>
      <c r="AA5" s="1143"/>
      <c r="AB5" s="1143"/>
      <c r="AC5" s="1143"/>
      <c r="AD5" s="1143"/>
      <c r="AE5" s="1143"/>
      <c r="AF5" s="1143"/>
      <c r="AG5" s="1144"/>
      <c r="AH5" s="409"/>
      <c r="AI5" s="410"/>
    </row>
    <row r="6" spans="1:35" ht="15" customHeight="1">
      <c r="A6" s="438"/>
      <c r="B6" s="1540"/>
      <c r="C6" s="1540"/>
      <c r="M6" s="445"/>
      <c r="N6" s="445"/>
      <c r="O6" s="445"/>
      <c r="P6" s="445"/>
      <c r="Q6" s="445"/>
    </row>
    <row r="7" spans="1:35">
      <c r="R7" s="455"/>
    </row>
    <row r="8" spans="1:35" ht="27.75" customHeight="1">
      <c r="A8" s="170"/>
      <c r="B8" s="2409"/>
      <c r="C8" s="670" t="s">
        <v>735</v>
      </c>
      <c r="D8" s="168">
        <v>1990</v>
      </c>
      <c r="E8" s="168">
        <v>1991</v>
      </c>
      <c r="F8" s="168">
        <v>1992</v>
      </c>
      <c r="G8" s="168">
        <v>1993</v>
      </c>
      <c r="H8" s="456">
        <v>1994</v>
      </c>
      <c r="I8" s="171">
        <v>1995</v>
      </c>
      <c r="J8" s="171">
        <v>1996</v>
      </c>
      <c r="K8" s="171">
        <v>1997</v>
      </c>
      <c r="L8" s="171">
        <v>1998</v>
      </c>
      <c r="M8" s="171">
        <v>1999</v>
      </c>
      <c r="N8" s="168">
        <v>2000</v>
      </c>
      <c r="O8" s="168">
        <v>2001</v>
      </c>
      <c r="P8" s="168">
        <v>2002</v>
      </c>
      <c r="Q8" s="168">
        <v>2003</v>
      </c>
      <c r="R8" s="168">
        <v>2004</v>
      </c>
      <c r="S8" s="168">
        <v>2005</v>
      </c>
      <c r="T8" s="168">
        <v>2006</v>
      </c>
      <c r="U8" s="168">
        <v>2007</v>
      </c>
      <c r="V8" s="168">
        <v>2008</v>
      </c>
      <c r="W8" s="168">
        <v>2009</v>
      </c>
      <c r="X8" s="168">
        <v>2010</v>
      </c>
      <c r="Y8" s="168">
        <v>2011</v>
      </c>
      <c r="Z8" s="168">
        <v>2012</v>
      </c>
      <c r="AA8" s="168">
        <v>2013</v>
      </c>
      <c r="AB8" s="168">
        <v>2014</v>
      </c>
      <c r="AC8" s="168">
        <v>2015</v>
      </c>
      <c r="AD8" s="168">
        <v>2016</v>
      </c>
      <c r="AE8" s="168">
        <v>2017</v>
      </c>
      <c r="AF8" s="168">
        <v>2018</v>
      </c>
      <c r="AG8" s="168">
        <v>2019</v>
      </c>
      <c r="AH8" s="168">
        <v>2020</v>
      </c>
      <c r="AI8" s="168">
        <v>2021</v>
      </c>
    </row>
    <row r="9" spans="1:35" ht="18" customHeight="1">
      <c r="A9" s="2437" t="s">
        <v>236</v>
      </c>
      <c r="B9" s="2411"/>
      <c r="C9" s="2999"/>
      <c r="D9" s="3003"/>
      <c r="E9" s="3004"/>
      <c r="F9" s="3004"/>
      <c r="G9" s="3004"/>
      <c r="H9" s="3004"/>
      <c r="I9" s="3004"/>
      <c r="J9" s="3004"/>
      <c r="K9" s="3004"/>
      <c r="L9" s="3004"/>
      <c r="M9" s="3004"/>
      <c r="N9" s="3004"/>
      <c r="O9" s="3004"/>
      <c r="P9" s="3004"/>
      <c r="Q9" s="3004"/>
      <c r="R9" s="3004"/>
      <c r="S9" s="3004"/>
      <c r="T9" s="3004"/>
      <c r="U9" s="3004"/>
      <c r="V9" s="3004"/>
      <c r="W9" s="3004"/>
      <c r="X9" s="3004"/>
      <c r="Y9" s="3004"/>
      <c r="Z9" s="3004"/>
      <c r="AA9" s="3004"/>
      <c r="AB9" s="3004"/>
      <c r="AC9" s="3004"/>
      <c r="AD9" s="3004"/>
      <c r="AE9" s="3004"/>
      <c r="AF9" s="3004"/>
      <c r="AG9" s="3004"/>
      <c r="AH9" s="3962"/>
      <c r="AI9" s="3964"/>
    </row>
    <row r="10" spans="1:35" ht="18" customHeight="1">
      <c r="A10" s="2428" t="s">
        <v>1404</v>
      </c>
      <c r="B10" s="2413"/>
      <c r="C10" s="3000" t="str">
        <f>[14]Indikatoren!C79</f>
        <v>%</v>
      </c>
      <c r="D10" s="3005">
        <v>46.036329378727757</v>
      </c>
      <c r="E10" s="1593">
        <v>51.234218524027519</v>
      </c>
      <c r="F10" s="1593">
        <v>54.25087377621049</v>
      </c>
      <c r="G10" s="1593">
        <v>54.910371220391056</v>
      </c>
      <c r="H10" s="1593">
        <v>56.217243701538131</v>
      </c>
      <c r="I10" s="1593">
        <v>56.716363309143787</v>
      </c>
      <c r="J10" s="1593">
        <v>58.529193499199131</v>
      </c>
      <c r="K10" s="1593">
        <v>59.077298647067899</v>
      </c>
      <c r="L10" s="1593">
        <v>61.35504056349307</v>
      </c>
      <c r="M10" s="1593">
        <v>59.667092942487955</v>
      </c>
      <c r="N10" s="1593">
        <v>59.131465855518243</v>
      </c>
      <c r="O10" s="1593">
        <v>61.301464460973406</v>
      </c>
      <c r="P10" s="1593">
        <v>60.323579643122514</v>
      </c>
      <c r="Q10" s="1593">
        <v>59.821456327374804</v>
      </c>
      <c r="R10" s="1593">
        <v>60.377140746794645</v>
      </c>
      <c r="S10" s="1593">
        <v>59.881508350022344</v>
      </c>
      <c r="T10" s="1593">
        <v>60.717410218943769</v>
      </c>
      <c r="U10" s="1593">
        <v>57.841650150536069</v>
      </c>
      <c r="V10" s="1593">
        <v>60.106101338351429</v>
      </c>
      <c r="W10" s="1593">
        <v>60.112561060871293</v>
      </c>
      <c r="X10" s="1593">
        <v>59.01</v>
      </c>
      <c r="Y10" s="1593">
        <v>60.6</v>
      </c>
      <c r="Z10" s="1593">
        <v>61.27</v>
      </c>
      <c r="AA10" s="1593">
        <v>62.39</v>
      </c>
      <c r="AB10" s="1593">
        <v>61.59</v>
      </c>
      <c r="AC10" s="1593">
        <v>61.75</v>
      </c>
      <c r="AD10" s="1593">
        <v>63.83</v>
      </c>
      <c r="AE10" s="1593">
        <v>63.28</v>
      </c>
      <c r="AF10" s="1593">
        <v>63.74</v>
      </c>
      <c r="AG10" s="1593">
        <v>67.41</v>
      </c>
      <c r="AH10" s="2017">
        <v>63.580169487711309</v>
      </c>
      <c r="AI10" s="1594">
        <v>63.580169487711309</v>
      </c>
    </row>
    <row r="11" spans="1:35" s="1541" customFormat="1" ht="18" customHeight="1">
      <c r="A11" s="2414" t="s">
        <v>228</v>
      </c>
      <c r="B11" s="2415"/>
      <c r="C11" s="3001"/>
      <c r="D11" s="3006">
        <v>100</v>
      </c>
      <c r="E11" s="1595">
        <v>111.290841853481</v>
      </c>
      <c r="F11" s="1595">
        <v>117.84361287778619</v>
      </c>
      <c r="G11" s="1595">
        <v>119.27617158322742</v>
      </c>
      <c r="H11" s="1595">
        <v>122.11495673135643</v>
      </c>
      <c r="I11" s="1595">
        <v>123.19914309969076</v>
      </c>
      <c r="J11" s="1595">
        <v>127.13696832276992</v>
      </c>
      <c r="K11" s="1595">
        <v>128.32756095964081</v>
      </c>
      <c r="L11" s="1595">
        <v>133.27526627664565</v>
      </c>
      <c r="M11" s="1595">
        <v>129.60871065897499</v>
      </c>
      <c r="N11" s="1595">
        <v>128.44522283490616</v>
      </c>
      <c r="O11" s="1595">
        <v>133.15888840021049</v>
      </c>
      <c r="P11" s="1595">
        <v>131.03472943478533</v>
      </c>
      <c r="Q11" s="1595">
        <v>129.9440184191071</v>
      </c>
      <c r="R11" s="1595">
        <v>131.15107473076125</v>
      </c>
      <c r="S11" s="1595">
        <v>130.07446327311251</v>
      </c>
      <c r="T11" s="1595">
        <v>131.89020723055251</v>
      </c>
      <c r="U11" s="1595">
        <v>125.64348837347414</v>
      </c>
      <c r="V11" s="1595">
        <v>130.56232360289994</v>
      </c>
      <c r="W11" s="1595">
        <v>130.57635539606642</v>
      </c>
      <c r="X11" s="1595">
        <v>128.18137500612082</v>
      </c>
      <c r="Y11" s="1595">
        <v>131.63516904543167</v>
      </c>
      <c r="Z11" s="1595">
        <v>133.090541376462</v>
      </c>
      <c r="AA11" s="1595">
        <v>135.5234025865426</v>
      </c>
      <c r="AB11" s="1595">
        <v>133.78564457934218</v>
      </c>
      <c r="AC11" s="1595">
        <v>134.13319618078225</v>
      </c>
      <c r="AD11" s="1595">
        <v>138.65136699950332</v>
      </c>
      <c r="AE11" s="1595">
        <v>137.45665836955305</v>
      </c>
      <c r="AF11" s="1595">
        <v>138.4558692236933</v>
      </c>
      <c r="AG11" s="1595">
        <v>146.42783408172519</v>
      </c>
      <c r="AH11" s="2018">
        <v>138.10868578303752</v>
      </c>
      <c r="AI11" s="1596">
        <v>138.10868578303752</v>
      </c>
    </row>
    <row r="12" spans="1:35" ht="18" customHeight="1">
      <c r="A12" s="2428" t="s">
        <v>1405</v>
      </c>
      <c r="B12" s="2413" t="s">
        <v>88</v>
      </c>
      <c r="C12" s="3000" t="str">
        <f>[14]Indikatoren!C81</f>
        <v>%</v>
      </c>
      <c r="D12" s="3005">
        <v>95.004028236567805</v>
      </c>
      <c r="E12" s="1593">
        <v>96.525753035273539</v>
      </c>
      <c r="F12" s="1593">
        <v>98.118601368296396</v>
      </c>
      <c r="G12" s="1593">
        <v>95.527368207456007</v>
      </c>
      <c r="H12" s="1593">
        <v>96.496152495487124</v>
      </c>
      <c r="I12" s="1593">
        <v>95.296159591458917</v>
      </c>
      <c r="J12" s="1593">
        <v>96.537025198935098</v>
      </c>
      <c r="K12" s="1593">
        <v>96.543263352681691</v>
      </c>
      <c r="L12" s="1593">
        <v>100.22418399329405</v>
      </c>
      <c r="M12" s="1593">
        <v>94.587712006241617</v>
      </c>
      <c r="N12" s="1593">
        <v>94.848074934446529</v>
      </c>
      <c r="O12" s="1593">
        <v>97.438874865026051</v>
      </c>
      <c r="P12" s="1593">
        <v>94.834317921664734</v>
      </c>
      <c r="Q12" s="1593">
        <v>97.566392601995304</v>
      </c>
      <c r="R12" s="1593">
        <v>96.651101303534531</v>
      </c>
      <c r="S12" s="1593">
        <v>98.700122886446778</v>
      </c>
      <c r="T12" s="1593">
        <v>98.780572158396282</v>
      </c>
      <c r="U12" s="1593">
        <v>96.176133701872089</v>
      </c>
      <c r="V12" s="1593">
        <v>97.813101245237192</v>
      </c>
      <c r="W12" s="1593">
        <v>97.542832216108749</v>
      </c>
      <c r="X12" s="1593">
        <v>97.81</v>
      </c>
      <c r="Y12" s="1593">
        <v>96.55</v>
      </c>
      <c r="Z12" s="1593">
        <v>98.53</v>
      </c>
      <c r="AA12" s="1593">
        <v>98.03</v>
      </c>
      <c r="AB12" s="1593">
        <v>97.8</v>
      </c>
      <c r="AC12" s="1593">
        <v>98.68</v>
      </c>
      <c r="AD12" s="1593">
        <v>97.95</v>
      </c>
      <c r="AE12" s="1593">
        <v>96.99</v>
      </c>
      <c r="AF12" s="1593">
        <v>97.18</v>
      </c>
      <c r="AG12" s="1593">
        <v>99.12</v>
      </c>
      <c r="AH12" s="2017">
        <v>98.312924953869299</v>
      </c>
      <c r="AI12" s="1594">
        <v>0</v>
      </c>
    </row>
    <row r="13" spans="1:35" ht="18" customHeight="1">
      <c r="A13" s="2428" t="s">
        <v>1406</v>
      </c>
      <c r="B13" s="2413"/>
      <c r="C13" s="3000" t="str">
        <f>[14]Indikatoren!C82</f>
        <v>%</v>
      </c>
      <c r="D13" s="3007">
        <v>75.530662285343723</v>
      </c>
      <c r="E13" s="1597">
        <v>75.089777357084429</v>
      </c>
      <c r="F13" s="1597">
        <v>77.403646908258963</v>
      </c>
      <c r="G13" s="1597">
        <v>77.995999957621692</v>
      </c>
      <c r="H13" s="1597">
        <v>79.539150669936021</v>
      </c>
      <c r="I13" s="1597">
        <v>78.963826200755349</v>
      </c>
      <c r="J13" s="1597">
        <v>80.040120839466084</v>
      </c>
      <c r="K13" s="1597">
        <v>81.2259010366963</v>
      </c>
      <c r="L13" s="1597">
        <v>77.832721471213887</v>
      </c>
      <c r="M13" s="1597">
        <v>80.513092525543442</v>
      </c>
      <c r="N13" s="1597">
        <v>79.062551112365554</v>
      </c>
      <c r="O13" s="1597">
        <v>77.339307578186094</v>
      </c>
      <c r="P13" s="1597">
        <v>79.873695867225123</v>
      </c>
      <c r="Q13" s="1597">
        <v>78.219895910855158</v>
      </c>
      <c r="R13" s="1597">
        <v>82.98649281951954</v>
      </c>
      <c r="S13" s="1597">
        <v>79.710684048056635</v>
      </c>
      <c r="T13" s="1597">
        <v>81.982144097236556</v>
      </c>
      <c r="U13" s="1597">
        <v>77.921505763671462</v>
      </c>
      <c r="V13" s="1597">
        <v>82.415991957678713</v>
      </c>
      <c r="W13" s="1597">
        <v>85.916342974127545</v>
      </c>
      <c r="X13" s="1597">
        <v>81.27</v>
      </c>
      <c r="Y13" s="1597">
        <v>86.7</v>
      </c>
      <c r="Z13" s="1597">
        <v>85.62</v>
      </c>
      <c r="AA13" s="1597">
        <v>86.79</v>
      </c>
      <c r="AB13" s="1597">
        <v>89.05</v>
      </c>
      <c r="AC13" s="1597">
        <v>88.58</v>
      </c>
      <c r="AD13" s="1597">
        <v>90.15</v>
      </c>
      <c r="AE13" s="1597">
        <v>91.26</v>
      </c>
      <c r="AF13" s="1597">
        <v>95.56</v>
      </c>
      <c r="AG13" s="1597">
        <v>98.6</v>
      </c>
      <c r="AH13" s="3963">
        <v>88.655673677601186</v>
      </c>
      <c r="AI13" s="3902">
        <v>0</v>
      </c>
    </row>
    <row r="14" spans="1:35" ht="18" customHeight="1">
      <c r="A14" s="2428" t="s">
        <v>1407</v>
      </c>
      <c r="B14" s="2413"/>
      <c r="C14" s="3000" t="str">
        <f>[14]Indikatoren!C83</f>
        <v>%</v>
      </c>
      <c r="D14" s="3007">
        <v>7.6883684304553173</v>
      </c>
      <c r="E14" s="1597">
        <v>12.311408435047849</v>
      </c>
      <c r="F14" s="1597">
        <v>16.918859913774455</v>
      </c>
      <c r="G14" s="1597">
        <v>16.610399958103905</v>
      </c>
      <c r="H14" s="1597">
        <v>18.342700580353409</v>
      </c>
      <c r="I14" s="1597">
        <v>19.886368601922083</v>
      </c>
      <c r="J14" s="1597">
        <v>23.954145569347698</v>
      </c>
      <c r="K14" s="1597">
        <v>30.174142495543652</v>
      </c>
      <c r="L14" s="1597">
        <v>36.026661952321653</v>
      </c>
      <c r="M14" s="1597">
        <v>40.143784397618809</v>
      </c>
      <c r="N14" s="1597">
        <v>44.841938101080459</v>
      </c>
      <c r="O14" s="1597">
        <v>54.329416425559081</v>
      </c>
      <c r="P14" s="1597">
        <v>56.029984746041578</v>
      </c>
      <c r="Q14" s="1597">
        <v>55.476036106683999</v>
      </c>
      <c r="R14" s="1597">
        <v>60.509783943977936</v>
      </c>
      <c r="S14" s="1597">
        <v>59.537966030566984</v>
      </c>
      <c r="T14" s="1597">
        <v>66.688327479444865</v>
      </c>
      <c r="U14" s="1597">
        <v>66.713396555931837</v>
      </c>
      <c r="V14" s="1597">
        <v>72.099944161045414</v>
      </c>
      <c r="W14" s="1597">
        <v>71.889537847761389</v>
      </c>
      <c r="X14" s="1597">
        <v>77.040000000000006</v>
      </c>
      <c r="Y14" s="1597">
        <v>81.61</v>
      </c>
      <c r="Z14" s="1597">
        <v>80.33</v>
      </c>
      <c r="AA14" s="1597">
        <v>86.82</v>
      </c>
      <c r="AB14" s="1597">
        <v>87.26</v>
      </c>
      <c r="AC14" s="1597">
        <v>88.43</v>
      </c>
      <c r="AD14" s="1597">
        <v>94.81</v>
      </c>
      <c r="AE14" s="1597">
        <v>91.88</v>
      </c>
      <c r="AF14" s="1597">
        <v>88.34</v>
      </c>
      <c r="AG14" s="1597">
        <v>105.48</v>
      </c>
      <c r="AH14" s="3963">
        <v>92.755697601219154</v>
      </c>
      <c r="AI14" s="3902">
        <v>0</v>
      </c>
    </row>
    <row r="15" spans="1:35" customFormat="1" ht="18" customHeight="1">
      <c r="A15" s="2438" t="str">
        <f>[14]Indikatoren!$A$84</f>
        <v>Stromimportsaldo</v>
      </c>
      <c r="B15" s="2439"/>
      <c r="C15" s="3002" t="str">
        <f>[14]Indikatoren!C84</f>
        <v>TWh</v>
      </c>
      <c r="D15" s="1593">
        <v>0.8</v>
      </c>
      <c r="E15" s="1593">
        <v>-0.6</v>
      </c>
      <c r="F15" s="1593">
        <v>-5.3</v>
      </c>
      <c r="G15" s="1593">
        <v>0.8</v>
      </c>
      <c r="H15" s="1593">
        <v>2.2999999999999998</v>
      </c>
      <c r="I15" s="1593">
        <v>4.8</v>
      </c>
      <c r="J15" s="1593">
        <v>-5.3</v>
      </c>
      <c r="K15" s="1593">
        <v>-2.4</v>
      </c>
      <c r="L15" s="1593">
        <v>-0.63799999999999812</v>
      </c>
      <c r="M15" s="1593">
        <v>1</v>
      </c>
      <c r="N15" s="1593">
        <v>3.0579999999999998</v>
      </c>
      <c r="O15" s="1593">
        <v>-1.2800000000000011</v>
      </c>
      <c r="P15" s="1593">
        <v>0.68799999999999528</v>
      </c>
      <c r="Q15" s="1593">
        <v>-3.2695639999999955</v>
      </c>
      <c r="R15" s="1593">
        <v>-2.6212825099999932</v>
      </c>
      <c r="S15" s="1593">
        <v>-4.5651709999999994</v>
      </c>
      <c r="T15" s="1593">
        <v>-16.977127369999991</v>
      </c>
      <c r="U15" s="1593">
        <v>-16.555078499999993</v>
      </c>
      <c r="V15" s="1593">
        <v>-20.099475729999995</v>
      </c>
      <c r="W15" s="1593">
        <v>-12.272990999999998</v>
      </c>
      <c r="X15" s="1593">
        <v>-14.955235000000002</v>
      </c>
      <c r="Y15" s="1593">
        <v>-3.7657500000000041</v>
      </c>
      <c r="Z15" s="1593">
        <v>-20.541009000000003</v>
      </c>
      <c r="AA15" s="1593">
        <v>-32.194158000000002</v>
      </c>
      <c r="AB15" s="1593">
        <v>-33.886907999999998</v>
      </c>
      <c r="AC15" s="1593">
        <v>-48.282615999999997</v>
      </c>
      <c r="AD15" s="1593">
        <v>-50.524821000000003</v>
      </c>
      <c r="AE15" s="1593">
        <v>-52.459147999999999</v>
      </c>
      <c r="AF15" s="1593">
        <v>-48.73538099999999</v>
      </c>
      <c r="AG15" s="1593">
        <v>-32.667292999999994</v>
      </c>
      <c r="AH15" s="2017">
        <v>-18.883980000000001</v>
      </c>
      <c r="AI15" s="1594"/>
    </row>
    <row r="16" spans="1:35" customFormat="1" ht="18" customHeight="1">
      <c r="A16" s="2440" t="s">
        <v>532</v>
      </c>
      <c r="B16" s="2441"/>
      <c r="C16" s="3596"/>
      <c r="D16" s="3005"/>
      <c r="E16" s="1593"/>
      <c r="F16" s="1593"/>
      <c r="G16" s="1593"/>
      <c r="H16" s="1593"/>
      <c r="I16" s="1593"/>
      <c r="J16" s="1593"/>
      <c r="K16" s="1593"/>
      <c r="L16" s="1593"/>
      <c r="M16" s="1593"/>
      <c r="N16" s="1593"/>
      <c r="O16" s="1593"/>
      <c r="P16" s="1593"/>
      <c r="Q16" s="1593"/>
      <c r="R16" s="1593"/>
      <c r="S16" s="1593"/>
      <c r="T16" s="1593"/>
      <c r="U16" s="1593"/>
      <c r="V16" s="1593"/>
      <c r="W16" s="1593"/>
      <c r="X16" s="1593"/>
      <c r="Y16" s="1593"/>
      <c r="Z16" s="1593"/>
      <c r="AA16" s="1593"/>
      <c r="AB16" s="1593"/>
      <c r="AC16" s="1593"/>
      <c r="AD16" s="1593"/>
      <c r="AE16" s="1812"/>
      <c r="AF16" s="1812"/>
      <c r="AG16" s="1812"/>
      <c r="AH16" s="3951"/>
      <c r="AI16" s="1908"/>
    </row>
    <row r="17" spans="1:35" customFormat="1" ht="18" customHeight="1">
      <c r="A17" s="2412" t="str">
        <f>[14]Indikatoren!A94</f>
        <v>Anteil erneuerbarer Energien am PEV</v>
      </c>
      <c r="B17" s="2413"/>
      <c r="C17" s="3000" t="str">
        <f>[14]Indikatoren!C94</f>
        <v>%</v>
      </c>
      <c r="D17" s="3005">
        <v>1.3159066172513729</v>
      </c>
      <c r="E17" s="1593">
        <v>1.3497336816572962</v>
      </c>
      <c r="F17" s="1593">
        <v>1.4459138671189746</v>
      </c>
      <c r="G17" s="1593">
        <v>1.5912550265496868</v>
      </c>
      <c r="H17" s="1593">
        <v>1.7807935553334313</v>
      </c>
      <c r="I17" s="1593">
        <v>1.9252402793978431</v>
      </c>
      <c r="J17" s="1593">
        <v>1.8297650396851688</v>
      </c>
      <c r="K17" s="1593">
        <v>2.3570130089361263</v>
      </c>
      <c r="L17" s="1593">
        <v>2.6112683600759721</v>
      </c>
      <c r="M17" s="1593">
        <v>2.8162689306364737</v>
      </c>
      <c r="N17" s="1593">
        <v>2.8927138633830696</v>
      </c>
      <c r="O17" s="1593">
        <v>2.9445126146599505</v>
      </c>
      <c r="P17" s="1593">
        <v>3.1570294218762127</v>
      </c>
      <c r="Q17" s="1593">
        <v>3.3542398314570923</v>
      </c>
      <c r="R17" s="1593">
        <v>4.455561096418843</v>
      </c>
      <c r="S17" s="1593">
        <v>5.2847826815888093</v>
      </c>
      <c r="T17" s="1593">
        <v>6.3259160514087069</v>
      </c>
      <c r="U17" s="1593">
        <v>7.8666643027956509</v>
      </c>
      <c r="V17" s="1593">
        <v>7.9766996554328813</v>
      </c>
      <c r="W17" s="1593">
        <v>8.8762392846479283</v>
      </c>
      <c r="X17" s="1593">
        <v>9.9403464377916073</v>
      </c>
      <c r="Y17" s="1593">
        <v>10.754240978813556</v>
      </c>
      <c r="Z17" s="1593">
        <v>10.298231758369136</v>
      </c>
      <c r="AA17" s="1593">
        <v>10.842848783758955</v>
      </c>
      <c r="AB17" s="1593">
        <v>11.521901255327652</v>
      </c>
      <c r="AC17" s="1593">
        <v>12.544517939391431</v>
      </c>
      <c r="AD17" s="1593">
        <v>12.425268412542229</v>
      </c>
      <c r="AE17" s="1593">
        <v>13.29187455644983</v>
      </c>
      <c r="AF17" s="1593">
        <v>13.726210945170259</v>
      </c>
      <c r="AG17" s="1593">
        <v>14.873262540219127</v>
      </c>
      <c r="AH17" s="3952">
        <v>16.481196505632536</v>
      </c>
      <c r="AI17" s="1594"/>
    </row>
    <row r="18" spans="1:35" ht="25.5" customHeight="1">
      <c r="A18" s="2442" t="str">
        <f>[14]Indikatoren!A25</f>
        <v>Anteil erneuerbarer Energien am Bruttostromverbrauch</v>
      </c>
      <c r="B18" s="2413"/>
      <c r="C18" s="3000" t="str">
        <f>[14]Indikatoren!C25</f>
        <v>%</v>
      </c>
      <c r="D18" s="3005">
        <v>4</v>
      </c>
      <c r="E18" s="1593">
        <v>3.2431430689399554</v>
      </c>
      <c r="F18" s="1593">
        <v>3.8468755864139621</v>
      </c>
      <c r="G18" s="1593">
        <v>4.0159121045652588</v>
      </c>
      <c r="H18" s="1593">
        <v>4.3330821401657884</v>
      </c>
      <c r="I18" s="1593">
        <v>4.6706091528947358</v>
      </c>
      <c r="J18" s="1593">
        <v>4.7680814952984187</v>
      </c>
      <c r="K18" s="1593">
        <v>4.1122045955441102</v>
      </c>
      <c r="L18" s="1593">
        <v>4.4910066675171008</v>
      </c>
      <c r="M18" s="1593">
        <v>5.1659695568462993</v>
      </c>
      <c r="N18" s="1593">
        <v>6.2172411294413168</v>
      </c>
      <c r="O18" s="1593">
        <v>6.5851864068162449</v>
      </c>
      <c r="P18" s="1593">
        <v>7.6816213124131751</v>
      </c>
      <c r="Q18" s="1593">
        <v>7.5891861297464693</v>
      </c>
      <c r="R18" s="1593">
        <v>9.2815448820570126</v>
      </c>
      <c r="S18" s="1593">
        <v>10.178016609672692</v>
      </c>
      <c r="T18" s="1593">
        <v>11.558393050611045</v>
      </c>
      <c r="U18" s="1593">
        <v>14.211851711204048</v>
      </c>
      <c r="V18" s="1593">
        <v>15.082751570597635</v>
      </c>
      <c r="W18" s="1593">
        <v>16.318648803011225</v>
      </c>
      <c r="X18" s="1593">
        <v>17.031586678929976</v>
      </c>
      <c r="Y18" s="1593">
        <v>20.398012109855241</v>
      </c>
      <c r="Z18" s="1593">
        <v>23.687734840485557</v>
      </c>
      <c r="AA18" s="1593">
        <v>25.19188075373636</v>
      </c>
      <c r="AB18" s="1593">
        <v>27.441009902230103</v>
      </c>
      <c r="AC18" s="1593">
        <v>31.550564371343203</v>
      </c>
      <c r="AD18" s="1593">
        <v>31.656999297788289</v>
      </c>
      <c r="AE18" s="1593">
        <v>36.026117327981275</v>
      </c>
      <c r="AF18" s="1593">
        <v>37.786013108607825</v>
      </c>
      <c r="AG18" s="1593">
        <v>42.035145014739783</v>
      </c>
      <c r="AH18" s="3952">
        <v>44.916884766480408</v>
      </c>
      <c r="AI18" s="1594"/>
    </row>
    <row r="19" spans="1:35" s="1541" customFormat="1" ht="18" customHeight="1">
      <c r="A19" s="2414" t="s">
        <v>228</v>
      </c>
      <c r="B19" s="2415"/>
      <c r="C19" s="3001"/>
      <c r="D19" s="3006">
        <v>100</v>
      </c>
      <c r="E19" s="1595">
        <v>81.078576723498884</v>
      </c>
      <c r="F19" s="1595">
        <v>96.171889660349052</v>
      </c>
      <c r="G19" s="1595">
        <v>100.39780261413146</v>
      </c>
      <c r="H19" s="1595">
        <v>108.32705350414471</v>
      </c>
      <c r="I19" s="1595">
        <v>116.7652288223684</v>
      </c>
      <c r="J19" s="1595">
        <v>119.20203738246047</v>
      </c>
      <c r="K19" s="1595">
        <v>102.80511488860276</v>
      </c>
      <c r="L19" s="1595">
        <v>112.27516668792752</v>
      </c>
      <c r="M19" s="1595">
        <v>129.14923892115749</v>
      </c>
      <c r="N19" s="1595">
        <v>155.43102823603292</v>
      </c>
      <c r="O19" s="1595">
        <v>164.62966017040611</v>
      </c>
      <c r="P19" s="1595">
        <v>192.04053281032938</v>
      </c>
      <c r="Q19" s="1595">
        <v>189.72965324366174</v>
      </c>
      <c r="R19" s="1595">
        <v>232.03862205142531</v>
      </c>
      <c r="S19" s="1595">
        <v>254.4504152418173</v>
      </c>
      <c r="T19" s="1595">
        <v>288.95982626527609</v>
      </c>
      <c r="U19" s="1595">
        <v>355.29629278010123</v>
      </c>
      <c r="V19" s="1595">
        <v>377.06878926494085</v>
      </c>
      <c r="W19" s="1595">
        <v>407.9662200752806</v>
      </c>
      <c r="X19" s="1595">
        <v>425.78966697324938</v>
      </c>
      <c r="Y19" s="1595">
        <v>509.950302746381</v>
      </c>
      <c r="Z19" s="1595">
        <v>592.19337101213898</v>
      </c>
      <c r="AA19" s="1595">
        <v>629.79701884340898</v>
      </c>
      <c r="AB19" s="1595">
        <v>686.02524755575257</v>
      </c>
      <c r="AC19" s="1595">
        <v>788.76410928358007</v>
      </c>
      <c r="AD19" s="1595">
        <v>791.42498244470721</v>
      </c>
      <c r="AE19" s="1595">
        <v>900.65293319953184</v>
      </c>
      <c r="AF19" s="1595">
        <v>944.65032771519566</v>
      </c>
      <c r="AG19" s="1595">
        <v>1050.8786253684946</v>
      </c>
      <c r="AH19" s="3820">
        <v>1122.9221191620102</v>
      </c>
      <c r="AI19" s="1596"/>
    </row>
    <row r="20" spans="1:35" ht="18" customHeight="1">
      <c r="A20" s="2412" t="str">
        <f>[14]Indikatoren!A23</f>
        <v>Anzahl der Windkraftanlagen</v>
      </c>
      <c r="B20" s="2413"/>
      <c r="C20" s="3000"/>
      <c r="D20" s="3600">
        <v>548</v>
      </c>
      <c r="E20" s="1865">
        <v>806</v>
      </c>
      <c r="F20" s="1865">
        <v>1211</v>
      </c>
      <c r="G20" s="1865">
        <v>1797</v>
      </c>
      <c r="H20" s="1865">
        <v>2617</v>
      </c>
      <c r="I20" s="1865">
        <v>3655</v>
      </c>
      <c r="J20" s="1865">
        <v>4326</v>
      </c>
      <c r="K20" s="1865">
        <v>5193</v>
      </c>
      <c r="L20" s="1865">
        <v>6205</v>
      </c>
      <c r="M20" s="1865">
        <v>7879</v>
      </c>
      <c r="N20" s="1865">
        <v>9359</v>
      </c>
      <c r="O20" s="1865">
        <v>11438</v>
      </c>
      <c r="P20" s="1865">
        <v>13759</v>
      </c>
      <c r="Q20" s="1865">
        <v>15387</v>
      </c>
      <c r="R20" s="1865">
        <v>16543</v>
      </c>
      <c r="S20" s="1865">
        <v>17574</v>
      </c>
      <c r="T20" s="1865">
        <v>18685</v>
      </c>
      <c r="U20" s="1865">
        <v>19460</v>
      </c>
      <c r="V20" s="1865">
        <v>20301</v>
      </c>
      <c r="W20" s="1865">
        <v>21164</v>
      </c>
      <c r="X20" s="1865">
        <v>21607</v>
      </c>
      <c r="Y20" s="1865">
        <v>22297</v>
      </c>
      <c r="Z20" s="1865">
        <v>23030</v>
      </c>
      <c r="AA20" s="1865">
        <v>23645</v>
      </c>
      <c r="AB20" s="1865">
        <v>24867</v>
      </c>
      <c r="AC20" s="1865">
        <v>25980</v>
      </c>
      <c r="AD20" s="1865">
        <v>27220</v>
      </c>
      <c r="AE20" s="1865">
        <v>28675</v>
      </c>
      <c r="AF20" s="1865">
        <v>29213</v>
      </c>
      <c r="AG20" s="1865">
        <v>29456</v>
      </c>
      <c r="AH20" s="3953">
        <v>29608</v>
      </c>
      <c r="AI20" s="3856">
        <v>29715</v>
      </c>
    </row>
    <row r="21" spans="1:35" ht="18.75" customHeight="1">
      <c r="A21" s="2418" t="str">
        <f>[14]Indikatoren!A24</f>
        <v>Installierte Leistung der Windkraftanlagen</v>
      </c>
      <c r="B21" s="2419" t="s">
        <v>88</v>
      </c>
      <c r="C21" s="3597" t="str">
        <f>[14]Indikatoren!C24</f>
        <v>MW</v>
      </c>
      <c r="D21" s="3600">
        <v>55</v>
      </c>
      <c r="E21" s="1865">
        <v>106</v>
      </c>
      <c r="F21" s="1865">
        <v>174</v>
      </c>
      <c r="G21" s="1865">
        <v>326</v>
      </c>
      <c r="H21" s="1865">
        <v>618</v>
      </c>
      <c r="I21" s="1865">
        <v>1121</v>
      </c>
      <c r="J21" s="1865">
        <v>1549</v>
      </c>
      <c r="K21" s="1865">
        <v>2089</v>
      </c>
      <c r="L21" s="1865">
        <v>2877</v>
      </c>
      <c r="M21" s="1865">
        <v>4435</v>
      </c>
      <c r="N21" s="1865">
        <v>6097</v>
      </c>
      <c r="O21" s="1865">
        <v>8738</v>
      </c>
      <c r="P21" s="1865">
        <v>11976</v>
      </c>
      <c r="Q21" s="1865">
        <v>14381</v>
      </c>
      <c r="R21" s="1865">
        <v>16419</v>
      </c>
      <c r="S21" s="1865">
        <v>18248</v>
      </c>
      <c r="T21" s="1865">
        <v>20474</v>
      </c>
      <c r="U21" s="1865">
        <v>22116</v>
      </c>
      <c r="V21" s="1865">
        <v>22794</v>
      </c>
      <c r="W21" s="1865">
        <v>25732</v>
      </c>
      <c r="X21" s="1865">
        <v>26903</v>
      </c>
      <c r="Y21" s="1865">
        <v>28712</v>
      </c>
      <c r="Z21" s="1865">
        <v>30979</v>
      </c>
      <c r="AA21" s="1865">
        <v>33477</v>
      </c>
      <c r="AB21" s="1865">
        <v>38614</v>
      </c>
      <c r="AC21" s="1865">
        <v>44580</v>
      </c>
      <c r="AD21" s="1865">
        <v>49435</v>
      </c>
      <c r="AE21" s="1865">
        <v>55580</v>
      </c>
      <c r="AF21" s="1865">
        <v>58721</v>
      </c>
      <c r="AG21" s="1865">
        <v>60742</v>
      </c>
      <c r="AH21" s="3953">
        <v>62188</v>
      </c>
      <c r="AI21" s="3856"/>
    </row>
    <row r="22" spans="1:35" ht="13.15" customHeight="1">
      <c r="A22" s="2440" t="s">
        <v>237</v>
      </c>
      <c r="B22" s="2441"/>
      <c r="C22" s="3596"/>
      <c r="D22" s="3005"/>
      <c r="E22" s="3601"/>
      <c r="F22" s="3601"/>
      <c r="G22" s="3601"/>
      <c r="H22" s="3601"/>
      <c r="I22" s="3601"/>
      <c r="J22" s="3601"/>
      <c r="K22" s="3601"/>
      <c r="L22" s="3601"/>
      <c r="M22" s="3601"/>
      <c r="N22" s="3601"/>
      <c r="O22" s="3601"/>
      <c r="P22" s="3601"/>
      <c r="Q22" s="3601"/>
      <c r="R22" s="3601"/>
      <c r="S22" s="3601"/>
      <c r="T22" s="3601"/>
      <c r="U22" s="3601"/>
      <c r="V22" s="3601"/>
      <c r="W22" s="3601"/>
      <c r="X22" s="3602"/>
      <c r="Y22" s="3602"/>
      <c r="Z22" s="3602"/>
      <c r="AA22" s="3602"/>
      <c r="AB22" s="3602"/>
      <c r="AC22" s="3602"/>
      <c r="AD22" s="3602"/>
      <c r="AE22" s="3602"/>
      <c r="AF22" s="3602"/>
      <c r="AG22" s="3602"/>
      <c r="AH22" s="3954"/>
      <c r="AI22" s="3961"/>
    </row>
    <row r="23" spans="1:35" customFormat="1" ht="18" customHeight="1">
      <c r="A23" s="2412" t="str">
        <f>[14]Indikatoren!A95</f>
        <v>CO2-Ausstoß (energiebedingt)</v>
      </c>
      <c r="B23" s="2413"/>
      <c r="C23" s="3000" t="str">
        <f>[14]Indikatoren!C95</f>
        <v>Mio. t</v>
      </c>
      <c r="D23" s="3005">
        <v>989.59009195715191</v>
      </c>
      <c r="E23" s="1593">
        <v>955.44929336471057</v>
      </c>
      <c r="F23" s="1593">
        <v>910.0602532495036</v>
      </c>
      <c r="G23" s="1593">
        <v>900.19400945140808</v>
      </c>
      <c r="H23" s="1593">
        <v>881.40021344791921</v>
      </c>
      <c r="I23" s="1593">
        <v>881.05194554447871</v>
      </c>
      <c r="J23" s="1593">
        <v>903.26161298128147</v>
      </c>
      <c r="K23" s="1593">
        <v>872.62622702621945</v>
      </c>
      <c r="L23" s="1593">
        <v>866.053939440916</v>
      </c>
      <c r="M23" s="1593">
        <v>840.70978232898779</v>
      </c>
      <c r="N23" s="1593">
        <v>839.70091641106626</v>
      </c>
      <c r="O23" s="1593">
        <v>862.45374519147197</v>
      </c>
      <c r="P23" s="1593">
        <v>847.78883776132909</v>
      </c>
      <c r="Q23" s="1593">
        <v>844.58884425629219</v>
      </c>
      <c r="R23" s="1593">
        <v>830.46599783990519</v>
      </c>
      <c r="S23" s="1593">
        <v>812.07157346475492</v>
      </c>
      <c r="T23" s="1593">
        <v>823.30176445649624</v>
      </c>
      <c r="U23" s="1593">
        <v>797.99123870963513</v>
      </c>
      <c r="V23" s="1593">
        <v>803.58254092446543</v>
      </c>
      <c r="W23" s="1593">
        <v>747.20233192239334</v>
      </c>
      <c r="X23" s="1593">
        <v>784.47564116755984</v>
      </c>
      <c r="Y23" s="1593">
        <v>760.60716357298554</v>
      </c>
      <c r="Z23" s="1593">
        <v>766.05314569965094</v>
      </c>
      <c r="AA23" s="1593">
        <v>783.7269066120416</v>
      </c>
      <c r="AB23" s="1593">
        <v>744.75771962751014</v>
      </c>
      <c r="AC23" s="1593">
        <v>749.21178396927951</v>
      </c>
      <c r="AD23" s="1593">
        <v>752.50319082071405</v>
      </c>
      <c r="AE23" s="1593">
        <v>733.94336538142295</v>
      </c>
      <c r="AF23" s="1593">
        <v>704.19599258623475</v>
      </c>
      <c r="AG23" s="1593">
        <v>662.68269161104263</v>
      </c>
      <c r="AH23" s="2017"/>
      <c r="AI23" s="1594"/>
    </row>
    <row r="24" spans="1:35" s="1541" customFormat="1" ht="18" customHeight="1">
      <c r="A24" s="2414" t="s">
        <v>228</v>
      </c>
      <c r="B24" s="2415"/>
      <c r="C24" s="3001"/>
      <c r="D24" s="3006">
        <v>100</v>
      </c>
      <c r="E24" s="1595">
        <v>96.550006020682787</v>
      </c>
      <c r="F24" s="1595">
        <v>91.963355397954828</v>
      </c>
      <c r="G24" s="1595">
        <v>90.966352307656834</v>
      </c>
      <c r="H24" s="1595">
        <v>89.067202734895886</v>
      </c>
      <c r="I24" s="1595">
        <v>89.032009587119745</v>
      </c>
      <c r="J24" s="1595">
        <v>91.27633959985036</v>
      </c>
      <c r="K24" s="1595">
        <v>88.180574373010501</v>
      </c>
      <c r="L24" s="1595">
        <v>87.516431952960076</v>
      </c>
      <c r="M24" s="1595">
        <v>84.955355673204281</v>
      </c>
      <c r="N24" s="1595">
        <v>84.853407813568154</v>
      </c>
      <c r="O24" s="1595">
        <v>87.152625334572889</v>
      </c>
      <c r="P24" s="1595">
        <v>85.67070796804596</v>
      </c>
      <c r="Q24" s="1595">
        <v>85.347342411837914</v>
      </c>
      <c r="R24" s="1595">
        <v>83.920201363117869</v>
      </c>
      <c r="S24" s="1595">
        <v>82.061409068747693</v>
      </c>
      <c r="T24" s="1595">
        <v>83.196241670954819</v>
      </c>
      <c r="U24" s="1595">
        <v>80.638563905931591</v>
      </c>
      <c r="V24" s="1595">
        <v>81.203575849793324</v>
      </c>
      <c r="W24" s="1595">
        <v>75.506246272597707</v>
      </c>
      <c r="X24" s="1595">
        <v>79.272786534884446</v>
      </c>
      <c r="Y24" s="1595">
        <v>76.86083053526761</v>
      </c>
      <c r="Z24" s="1595">
        <v>77.411157602093297</v>
      </c>
      <c r="AA24" s="1595">
        <v>79.197125454442812</v>
      </c>
      <c r="AB24" s="1595">
        <v>75.259213454186167</v>
      </c>
      <c r="AC24" s="1595">
        <v>75.709305303121354</v>
      </c>
      <c r="AD24" s="1595">
        <v>76.041908355454368</v>
      </c>
      <c r="AE24" s="1595">
        <v>74.166401962440204</v>
      </c>
      <c r="AF24" s="1595">
        <v>71.160372189410069</v>
      </c>
      <c r="AG24" s="1595">
        <v>66.965372531209212</v>
      </c>
      <c r="AH24" s="3820"/>
      <c r="AI24" s="1596"/>
    </row>
    <row r="25" spans="1:35" customFormat="1" ht="18" customHeight="1">
      <c r="A25" s="2412" t="str">
        <f>[14]Indikatoren!A97</f>
        <v>je Einwohner</v>
      </c>
      <c r="B25" s="2413"/>
      <c r="C25" s="3000" t="str">
        <f>[14]Indikatoren!C97</f>
        <v>t</v>
      </c>
      <c r="D25" s="3005">
        <v>12.468847627507742</v>
      </c>
      <c r="E25" s="1593">
        <v>11.947148329620129</v>
      </c>
      <c r="F25" s="1593">
        <v>11.30509631365843</v>
      </c>
      <c r="G25" s="1593">
        <v>11.120920236347789</v>
      </c>
      <c r="H25" s="1593">
        <v>10.86177201187868</v>
      </c>
      <c r="I25" s="1593">
        <v>10.835981029474082</v>
      </c>
      <c r="J25" s="1593">
        <v>11.08759007415709</v>
      </c>
      <c r="K25" s="1593">
        <v>10.705756680483614</v>
      </c>
      <c r="L25" s="1593">
        <v>10.633474196902439</v>
      </c>
      <c r="M25" s="1593">
        <v>10.325339371778977</v>
      </c>
      <c r="N25" s="1593">
        <v>10.308517578735607</v>
      </c>
      <c r="O25" s="1593">
        <v>10.580047661119423</v>
      </c>
      <c r="P25" s="1593">
        <v>10.392370954930607</v>
      </c>
      <c r="Q25" s="1593">
        <v>10.356826500095551</v>
      </c>
      <c r="R25" s="1593">
        <v>10.195271040069549</v>
      </c>
      <c r="S25" s="1593">
        <v>9.984036458988589</v>
      </c>
      <c r="T25" s="1593">
        <v>10.142556816385945</v>
      </c>
      <c r="U25" s="1593">
        <v>9.8527167956049375</v>
      </c>
      <c r="V25" s="1593">
        <v>9.9497615388597076</v>
      </c>
      <c r="W25" s="1593">
        <v>9.2839771370648876</v>
      </c>
      <c r="X25" s="1593">
        <v>9.7712575502909651</v>
      </c>
      <c r="Y25" s="1593">
        <v>9.475019166278237</v>
      </c>
      <c r="Z25" s="1593">
        <v>9.5249439944750574</v>
      </c>
      <c r="AA25" s="1593">
        <v>9.7181125736185496</v>
      </c>
      <c r="AB25" s="1593">
        <v>9.1964698717942053</v>
      </c>
      <c r="AC25" s="1593">
        <v>9.1717382688711737</v>
      </c>
      <c r="AD25" s="1593">
        <v>9.1379760631059757</v>
      </c>
      <c r="AE25" s="1593">
        <v>8.8793854771092953</v>
      </c>
      <c r="AF25" s="1593">
        <v>8.4939086747187744</v>
      </c>
      <c r="AG25" s="1593">
        <v>7.975192755238619</v>
      </c>
      <c r="AH25" s="3952"/>
      <c r="AI25" s="1594"/>
    </row>
    <row r="26" spans="1:35" s="1541" customFormat="1" ht="18" customHeight="1">
      <c r="A26" s="2414" t="s">
        <v>228</v>
      </c>
      <c r="B26" s="2415"/>
      <c r="C26" s="3001"/>
      <c r="D26" s="3006">
        <v>100</v>
      </c>
      <c r="E26" s="1595">
        <v>95.815978240549811</v>
      </c>
      <c r="F26" s="1595">
        <v>90.66672920694019</v>
      </c>
      <c r="G26" s="1595">
        <v>89.189639400306191</v>
      </c>
      <c r="H26" s="1595">
        <v>87.111273923312169</v>
      </c>
      <c r="I26" s="1595">
        <v>86.904430571183141</v>
      </c>
      <c r="J26" s="1595">
        <v>88.922331921809402</v>
      </c>
      <c r="K26" s="1595">
        <v>85.8600329421418</v>
      </c>
      <c r="L26" s="1595">
        <v>85.280328339595286</v>
      </c>
      <c r="M26" s="1595">
        <v>82.809090945983385</v>
      </c>
      <c r="N26" s="1595">
        <v>82.674180378897304</v>
      </c>
      <c r="O26" s="1595">
        <v>84.851848199496771</v>
      </c>
      <c r="P26" s="1595">
        <v>83.346683393610618</v>
      </c>
      <c r="Q26" s="1595">
        <v>83.061617316159797</v>
      </c>
      <c r="R26" s="1595">
        <v>81.765944573559352</v>
      </c>
      <c r="S26" s="1595">
        <v>80.07184590950196</v>
      </c>
      <c r="T26" s="1595">
        <v>81.343177167473556</v>
      </c>
      <c r="U26" s="1595">
        <v>79.018663872904241</v>
      </c>
      <c r="V26" s="1595">
        <v>79.79696148431043</v>
      </c>
      <c r="W26" s="1595">
        <v>74.457379016993869</v>
      </c>
      <c r="X26" s="1595">
        <v>78.365361757524596</v>
      </c>
      <c r="Y26" s="1595">
        <v>75.989533670900215</v>
      </c>
      <c r="Z26" s="1595">
        <v>76.389930160521914</v>
      </c>
      <c r="AA26" s="1595">
        <v>77.939139717925912</v>
      </c>
      <c r="AB26" s="1595">
        <v>73.755571858186102</v>
      </c>
      <c r="AC26" s="1595">
        <v>73.557224716077556</v>
      </c>
      <c r="AD26" s="1595">
        <v>73.286452253587001</v>
      </c>
      <c r="AE26" s="1595">
        <v>71.212559030076918</v>
      </c>
      <c r="AF26" s="1595">
        <v>68.121039958658372</v>
      </c>
      <c r="AG26" s="1595">
        <v>63.96094485623842</v>
      </c>
      <c r="AH26" s="3820"/>
      <c r="AI26" s="1596"/>
    </row>
    <row r="27" spans="1:35" customFormat="1" ht="18" customHeight="1">
      <c r="A27" s="3363" t="s">
        <v>1616</v>
      </c>
      <c r="B27" s="2413"/>
      <c r="C27" s="3000" t="str">
        <f>[14]Indikatoren!C99</f>
        <v>t</v>
      </c>
      <c r="D27" s="3331">
        <v>0.46878640961647478</v>
      </c>
      <c r="E27" s="1602">
        <v>0.43061630000279905</v>
      </c>
      <c r="F27" s="1602">
        <v>0.40242084474902257</v>
      </c>
      <c r="G27" s="1602">
        <v>0.40198484551318964</v>
      </c>
      <c r="H27" s="1602">
        <v>0.3843979199811941</v>
      </c>
      <c r="I27" s="1602">
        <v>0.37840298682130546</v>
      </c>
      <c r="J27" s="1602">
        <v>0.38484073485476</v>
      </c>
      <c r="K27" s="1602">
        <v>0.3652425705449131</v>
      </c>
      <c r="L27" s="1602">
        <v>0.35533552269878821</v>
      </c>
      <c r="M27" s="1602">
        <v>0.33854771378412685</v>
      </c>
      <c r="N27" s="1602">
        <v>0.3285717480299476</v>
      </c>
      <c r="O27" s="1602">
        <v>0.33189411651646494</v>
      </c>
      <c r="P27" s="1602">
        <v>0.32689792142984403</v>
      </c>
      <c r="Q27" s="1602">
        <v>0.32796013335110186</v>
      </c>
      <c r="R27" s="1602">
        <v>0.31873073493754467</v>
      </c>
      <c r="S27" s="1602">
        <v>0.30940703993847263</v>
      </c>
      <c r="T27" s="1602">
        <v>0.30215436904683995</v>
      </c>
      <c r="U27" s="1602">
        <v>0.28440023989303698</v>
      </c>
      <c r="V27" s="1602">
        <v>0.2836700632709766</v>
      </c>
      <c r="W27" s="1602">
        <v>0.27969267288426675</v>
      </c>
      <c r="X27" s="1602">
        <v>0.28186326608199685</v>
      </c>
      <c r="Y27" s="1602">
        <v>0.26296539737548263</v>
      </c>
      <c r="Z27" s="1602">
        <v>0.26374445200722835</v>
      </c>
      <c r="AA27" s="1602">
        <v>0.26865374255101626</v>
      </c>
      <c r="AB27" s="1602">
        <v>0.24977662692780789</v>
      </c>
      <c r="AC27" s="1602">
        <v>0.24757674162451657</v>
      </c>
      <c r="AD27" s="1602">
        <v>0.24324011619255162</v>
      </c>
      <c r="AE27" s="1602">
        <v>0.2312244390268364</v>
      </c>
      <c r="AF27" s="1602">
        <v>0.21907486311203642</v>
      </c>
      <c r="AG27" s="1602">
        <v>0.20502127816054655</v>
      </c>
      <c r="AH27" s="3955"/>
      <c r="AI27" s="1603"/>
    </row>
    <row r="28" spans="1:35" s="1552" customFormat="1" ht="18" customHeight="1">
      <c r="A28" s="2414" t="s">
        <v>782</v>
      </c>
      <c r="B28" s="2443"/>
      <c r="C28" s="3598"/>
      <c r="D28" s="3603">
        <v>123.8854940217085</v>
      </c>
      <c r="E28" s="1605">
        <v>113.79833537258797</v>
      </c>
      <c r="F28" s="1605">
        <v>106.34716394008252</v>
      </c>
      <c r="G28" s="1605">
        <v>106.23194306418631</v>
      </c>
      <c r="H28" s="1605">
        <v>101.58427215658307</v>
      </c>
      <c r="I28" s="1605">
        <v>100</v>
      </c>
      <c r="J28" s="1605">
        <v>101.70129419102463</v>
      </c>
      <c r="K28" s="1605">
        <v>96.522116173832643</v>
      </c>
      <c r="L28" s="1605">
        <v>93.903995231039104</v>
      </c>
      <c r="M28" s="1605">
        <v>89.467505694927397</v>
      </c>
      <c r="N28" s="1605">
        <v>86.83117191807743</v>
      </c>
      <c r="O28" s="1605">
        <v>87.709169344690309</v>
      </c>
      <c r="P28" s="1605">
        <v>86.388832227747756</v>
      </c>
      <c r="Q28" s="1605">
        <v>86.669541407709758</v>
      </c>
      <c r="R28" s="1605">
        <v>84.230501882391323</v>
      </c>
      <c r="S28" s="1605">
        <v>81.7665427373027</v>
      </c>
      <c r="T28" s="1605">
        <v>79.84989008279878</v>
      </c>
      <c r="U28" s="1605">
        <v>75.158032520324767</v>
      </c>
      <c r="V28" s="1605">
        <v>74.965069819846605</v>
      </c>
      <c r="W28" s="1605">
        <v>73.913970720412678</v>
      </c>
      <c r="X28" s="1605">
        <v>74.487590187839118</v>
      </c>
      <c r="Y28" s="1605">
        <v>69.493478258316102</v>
      </c>
      <c r="Z28" s="1605">
        <v>69.69935787842428</v>
      </c>
      <c r="AA28" s="1605">
        <v>70.996728859828892</v>
      </c>
      <c r="AB28" s="1605">
        <v>66.008101317065126</v>
      </c>
      <c r="AC28" s="1605">
        <v>65.426740868044618</v>
      </c>
      <c r="AD28" s="1605">
        <v>64.280707252297063</v>
      </c>
      <c r="AE28" s="1605">
        <v>61.105341944890171</v>
      </c>
      <c r="AF28" s="1605">
        <v>57.89459141227416</v>
      </c>
      <c r="AG28" s="1605">
        <v>54.180671215833833</v>
      </c>
      <c r="AH28" s="3956"/>
      <c r="AI28" s="1606"/>
    </row>
    <row r="29" spans="1:35" customFormat="1" ht="18" customHeight="1">
      <c r="A29" s="2412" t="str">
        <f>[14]Indikatoren!A101</f>
        <v>je GJ  PEV</v>
      </c>
      <c r="B29" s="2413"/>
      <c r="C29" s="3000" t="str">
        <f>[14]Indikatoren!C101</f>
        <v>t</v>
      </c>
      <c r="D29" s="3005">
        <v>66.39210714711561</v>
      </c>
      <c r="E29" s="1593">
        <v>65.397965058090961</v>
      </c>
      <c r="F29" s="1593">
        <v>63.554108008677403</v>
      </c>
      <c r="G29" s="1593">
        <v>62.910947741453171</v>
      </c>
      <c r="H29" s="1593">
        <v>62.134983562707944</v>
      </c>
      <c r="I29" s="1593">
        <v>61.7460692670493</v>
      </c>
      <c r="J29" s="1593">
        <v>61.254948599148463</v>
      </c>
      <c r="K29" s="1593">
        <v>59.711956089165056</v>
      </c>
      <c r="L29" s="1593">
        <v>59.643250856141798</v>
      </c>
      <c r="M29" s="1593">
        <v>58.695351791980826</v>
      </c>
      <c r="N29" s="1593">
        <v>58.305171199882409</v>
      </c>
      <c r="O29" s="1593">
        <v>58.753961152206259</v>
      </c>
      <c r="P29" s="1593">
        <v>58.762119778248682</v>
      </c>
      <c r="Q29" s="1593">
        <v>57.848250432123528</v>
      </c>
      <c r="R29" s="1593">
        <v>56.914987448131747</v>
      </c>
      <c r="S29" s="1593">
        <v>55.780435925637441</v>
      </c>
      <c r="T29" s="1593">
        <v>55.490544786202584</v>
      </c>
      <c r="U29" s="1593">
        <v>56.208941193133711</v>
      </c>
      <c r="V29" s="1593">
        <v>55.883175704854089</v>
      </c>
      <c r="W29" s="1593">
        <v>55.222063040265333</v>
      </c>
      <c r="X29" s="1593">
        <v>55.179651473765183</v>
      </c>
      <c r="Y29" s="1593">
        <v>55.929728008263446</v>
      </c>
      <c r="Z29" s="1593">
        <v>56.968089426530341</v>
      </c>
      <c r="AA29" s="1593">
        <v>56.703019403534057</v>
      </c>
      <c r="AB29" s="1593">
        <v>56.508426222119873</v>
      </c>
      <c r="AC29" s="1593">
        <v>56.495213626841377</v>
      </c>
      <c r="AD29" s="1593">
        <v>55.779758491401054</v>
      </c>
      <c r="AE29" s="1593">
        <v>54.27374501553858</v>
      </c>
      <c r="AF29" s="1593">
        <v>53.636510004784412</v>
      </c>
      <c r="AG29" s="1593">
        <v>51.753724839573913</v>
      </c>
      <c r="AH29" s="3952"/>
      <c r="AI29" s="1594"/>
    </row>
    <row r="30" spans="1:35" s="1541" customFormat="1" ht="18" customHeight="1">
      <c r="A30" s="2414" t="s">
        <v>228</v>
      </c>
      <c r="B30" s="2415"/>
      <c r="C30" s="3001"/>
      <c r="D30" s="3006">
        <v>100</v>
      </c>
      <c r="E30" s="1595">
        <v>98.502620067741233</v>
      </c>
      <c r="F30" s="1595">
        <v>95.725396797318695</v>
      </c>
      <c r="G30" s="1595">
        <v>94.756666785784233</v>
      </c>
      <c r="H30" s="1595">
        <v>93.587907106225032</v>
      </c>
      <c r="I30" s="1595">
        <v>93.002123174413882</v>
      </c>
      <c r="J30" s="1595">
        <v>92.262395684197941</v>
      </c>
      <c r="K30" s="1595">
        <v>89.938335526618744</v>
      </c>
      <c r="L30" s="1595">
        <v>89.834851489169807</v>
      </c>
      <c r="M30" s="1595">
        <v>88.407122945985364</v>
      </c>
      <c r="N30" s="1595">
        <v>87.819431714505342</v>
      </c>
      <c r="O30" s="1595">
        <v>88.495400548164127</v>
      </c>
      <c r="P30" s="1595">
        <v>88.50768909629582</v>
      </c>
      <c r="Q30" s="1595">
        <v>87.131216221138928</v>
      </c>
      <c r="R30" s="1595">
        <v>85.725532587806129</v>
      </c>
      <c r="S30" s="1595">
        <v>84.016667526511569</v>
      </c>
      <c r="T30" s="1595">
        <v>83.580032583155273</v>
      </c>
      <c r="U30" s="1595">
        <v>84.662083504267414</v>
      </c>
      <c r="V30" s="1595">
        <v>84.171414504174123</v>
      </c>
      <c r="W30" s="1595">
        <v>83.175644535427949</v>
      </c>
      <c r="X30" s="1595">
        <v>83.111764100956776</v>
      </c>
      <c r="Y30" s="1595">
        <v>84.241531729563889</v>
      </c>
      <c r="Z30" s="1595">
        <v>85.805514954205378</v>
      </c>
      <c r="AA30" s="1595">
        <v>85.406265654271394</v>
      </c>
      <c r="AB30" s="1595">
        <v>85.11316879415368</v>
      </c>
      <c r="AC30" s="1595">
        <v>85.093267941708646</v>
      </c>
      <c r="AD30" s="1595">
        <v>84.015647172940191</v>
      </c>
      <c r="AE30" s="1595">
        <v>81.747284952525405</v>
      </c>
      <c r="AF30" s="1595">
        <v>80.787479580868578</v>
      </c>
      <c r="AG30" s="1595">
        <v>77.951622660348633</v>
      </c>
      <c r="AH30" s="3820"/>
      <c r="AI30" s="1596"/>
    </row>
    <row r="31" spans="1:35" customFormat="1" ht="18" customHeight="1">
      <c r="A31" s="2412" t="str">
        <f>[14]Indikatoren!A103</f>
        <v>je GWh Stromverbrauch</v>
      </c>
      <c r="B31" s="2413"/>
      <c r="C31" s="3000" t="str">
        <f>[14]Indikatoren!C103</f>
        <v>t</v>
      </c>
      <c r="D31" s="3005">
        <v>764</v>
      </c>
      <c r="E31" s="1593">
        <v>764</v>
      </c>
      <c r="F31" s="1593">
        <v>730</v>
      </c>
      <c r="G31" s="1593">
        <v>726</v>
      </c>
      <c r="H31" s="1593">
        <v>722</v>
      </c>
      <c r="I31" s="1593">
        <v>713</v>
      </c>
      <c r="J31" s="1593">
        <v>685</v>
      </c>
      <c r="K31" s="1593">
        <v>669</v>
      </c>
      <c r="L31" s="1593">
        <v>671</v>
      </c>
      <c r="M31" s="1593">
        <v>647</v>
      </c>
      <c r="N31" s="1593">
        <v>644</v>
      </c>
      <c r="O31" s="1593">
        <v>659</v>
      </c>
      <c r="P31" s="1593">
        <v>654</v>
      </c>
      <c r="Q31" s="1593">
        <v>634</v>
      </c>
      <c r="R31" s="1593">
        <v>614</v>
      </c>
      <c r="S31" s="1593">
        <v>610</v>
      </c>
      <c r="T31" s="1593">
        <v>603</v>
      </c>
      <c r="U31" s="1593">
        <v>621</v>
      </c>
      <c r="V31" s="1593">
        <v>581</v>
      </c>
      <c r="W31" s="1593">
        <v>566</v>
      </c>
      <c r="X31" s="1593">
        <v>555</v>
      </c>
      <c r="Y31" s="1593">
        <v>568</v>
      </c>
      <c r="Z31" s="1593">
        <v>573</v>
      </c>
      <c r="AA31" s="1593">
        <v>572</v>
      </c>
      <c r="AB31" s="1593">
        <v>557</v>
      </c>
      <c r="AC31" s="1593">
        <v>527</v>
      </c>
      <c r="AD31" s="1593">
        <v>523</v>
      </c>
      <c r="AE31" s="1593">
        <v>485</v>
      </c>
      <c r="AF31" s="1593">
        <v>468</v>
      </c>
      <c r="AG31" s="1593">
        <v>401</v>
      </c>
      <c r="AH31" s="3952"/>
      <c r="AI31" s="1594"/>
    </row>
    <row r="32" spans="1:35" customFormat="1" ht="18" customHeight="1">
      <c r="A32" s="2412" t="str">
        <f>[14]Indikatoren!A104</f>
        <v>je Neuwagen und 1 km Fahrleistung</v>
      </c>
      <c r="B32" s="2413" t="str">
        <f>[14]Indikatoren!B104</f>
        <v xml:space="preserve"> </v>
      </c>
      <c r="C32" s="3000" t="str">
        <f>[14]Indikatoren!C104</f>
        <v>g</v>
      </c>
      <c r="D32" s="3005"/>
      <c r="E32" s="1593"/>
      <c r="F32" s="1593"/>
      <c r="G32" s="1593"/>
      <c r="H32" s="1593"/>
      <c r="I32" s="1593"/>
      <c r="J32" s="1593"/>
      <c r="K32" s="1593"/>
      <c r="L32" s="1593">
        <v>188.56345320072177</v>
      </c>
      <c r="M32" s="1593">
        <v>184.64245369337172</v>
      </c>
      <c r="N32" s="1593">
        <v>182.07707161450955</v>
      </c>
      <c r="O32" s="1593">
        <v>179.52383753520701</v>
      </c>
      <c r="P32" s="1593">
        <v>177.44795174729674</v>
      </c>
      <c r="Q32" s="1593">
        <v>175.88953742661695</v>
      </c>
      <c r="R32" s="1593">
        <v>174.80270617936699</v>
      </c>
      <c r="S32" s="1593">
        <v>173.33877462392925</v>
      </c>
      <c r="T32" s="1593">
        <v>172.49733097563103</v>
      </c>
      <c r="U32" s="1593">
        <v>169.59783394934828</v>
      </c>
      <c r="V32" s="1593">
        <v>164.90229575241159</v>
      </c>
      <c r="W32" s="1593">
        <v>154.19999999999999</v>
      </c>
      <c r="X32" s="1593">
        <v>151.69999999999999</v>
      </c>
      <c r="Y32" s="1593">
        <v>146.1</v>
      </c>
      <c r="Z32" s="1593">
        <v>141.80000000000001</v>
      </c>
      <c r="AA32" s="1593">
        <v>136.4</v>
      </c>
      <c r="AB32" s="1593">
        <v>132.80000000000001</v>
      </c>
      <c r="AC32" s="1593">
        <v>128.80000000000001</v>
      </c>
      <c r="AD32" s="2319">
        <v>127.4</v>
      </c>
      <c r="AE32" s="2319">
        <v>127.9</v>
      </c>
      <c r="AF32" s="2319">
        <v>130.30000000000001</v>
      </c>
      <c r="AG32" s="2319">
        <v>157</v>
      </c>
      <c r="AH32" s="3957">
        <v>139.80000000000001</v>
      </c>
      <c r="AI32" s="2320"/>
    </row>
    <row r="33" spans="1:35" customFormat="1" ht="18" customHeight="1">
      <c r="A33" s="2428" t="s">
        <v>1539</v>
      </c>
      <c r="B33" s="2413"/>
      <c r="C33" s="3000" t="str">
        <f>[14]Indikatoren!C110</f>
        <v>Mio. t</v>
      </c>
      <c r="D33" s="1607">
        <v>1248.5769188809888</v>
      </c>
      <c r="E33" s="1607">
        <v>1202.0605460247227</v>
      </c>
      <c r="F33" s="1607">
        <v>1152.1798241471677</v>
      </c>
      <c r="G33" s="1607">
        <v>1142.8452659183049</v>
      </c>
      <c r="H33" s="1607">
        <v>1124.8648623805791</v>
      </c>
      <c r="I33" s="1607">
        <v>1120.5552477322149</v>
      </c>
      <c r="J33" s="1607">
        <v>1138.7861367462162</v>
      </c>
      <c r="K33" s="1607">
        <v>1103.8809449487176</v>
      </c>
      <c r="L33" s="1607">
        <v>1078.7756319197604</v>
      </c>
      <c r="M33" s="1607">
        <v>1044.9274437198217</v>
      </c>
      <c r="N33" s="1607">
        <v>1042.6120871272337</v>
      </c>
      <c r="O33" s="1607">
        <v>1058.7450592746854</v>
      </c>
      <c r="P33" s="1607">
        <v>1037.2345712968233</v>
      </c>
      <c r="Q33" s="1607">
        <v>1034.1375755308682</v>
      </c>
      <c r="R33" s="1607">
        <v>1017.5257483565094</v>
      </c>
      <c r="S33" s="1607">
        <v>992.52951461877558</v>
      </c>
      <c r="T33" s="1607">
        <v>999.35467362915767</v>
      </c>
      <c r="U33" s="1607">
        <v>973.76862724032662</v>
      </c>
      <c r="V33" s="1607">
        <v>974.78034617448577</v>
      </c>
      <c r="W33" s="1607">
        <v>908.68844503601304</v>
      </c>
      <c r="X33" s="1607">
        <v>941.80533536375731</v>
      </c>
      <c r="Y33" s="1607">
        <v>917.27359852472887</v>
      </c>
      <c r="Z33" s="1607">
        <v>923.34202681725753</v>
      </c>
      <c r="AA33" s="1607">
        <v>940.41953942414011</v>
      </c>
      <c r="AB33" s="1607">
        <v>901.25514452427012</v>
      </c>
      <c r="AC33" s="1607">
        <v>904.26181176673231</v>
      </c>
      <c r="AD33" s="1607">
        <v>907.96790608246272</v>
      </c>
      <c r="AE33" s="1607">
        <v>892.0756669201055</v>
      </c>
      <c r="AF33" s="1607">
        <v>855.89041343840017</v>
      </c>
      <c r="AG33" s="1607">
        <v>809.79853679611062</v>
      </c>
      <c r="AH33" s="3958">
        <v>739.49459923757433</v>
      </c>
      <c r="AI33" s="3863"/>
    </row>
    <row r="34" spans="1:35" s="1541" customFormat="1" ht="18" customHeight="1">
      <c r="A34" s="2414" t="s">
        <v>228</v>
      </c>
      <c r="B34" s="2415"/>
      <c r="C34" s="3001"/>
      <c r="D34" s="3006">
        <v>100</v>
      </c>
      <c r="E34" s="1595">
        <v>96.274448762199171</v>
      </c>
      <c r="F34" s="1595">
        <v>92.279442837993912</v>
      </c>
      <c r="G34" s="1595">
        <v>91.531827045349857</v>
      </c>
      <c r="H34" s="1595">
        <v>90.09175529119311</v>
      </c>
      <c r="I34" s="1595">
        <v>89.74659316435941</v>
      </c>
      <c r="J34" s="1595">
        <v>91.206726596133919</v>
      </c>
      <c r="K34" s="1595">
        <v>88.411128562111173</v>
      </c>
      <c r="L34" s="1595">
        <v>86.400414392297961</v>
      </c>
      <c r="M34" s="1595">
        <v>83.689473024722915</v>
      </c>
      <c r="N34" s="1595">
        <v>83.504033380791086</v>
      </c>
      <c r="O34" s="1595">
        <v>84.796142173088043</v>
      </c>
      <c r="P34" s="1595">
        <v>83.073341787098173</v>
      </c>
      <c r="Q34" s="1595">
        <v>82.82529973865708</v>
      </c>
      <c r="R34" s="1595">
        <v>81.494838881728313</v>
      </c>
      <c r="S34" s="1595">
        <v>79.492861001171605</v>
      </c>
      <c r="T34" s="1595">
        <v>80.039496046812118</v>
      </c>
      <c r="U34" s="1595">
        <v>77.990279374461494</v>
      </c>
      <c r="V34" s="1595">
        <v>78.071309138736325</v>
      </c>
      <c r="W34" s="1595">
        <v>72.777930722154167</v>
      </c>
      <c r="X34" s="1595">
        <v>75.430301579483853</v>
      </c>
      <c r="Y34" s="1595">
        <v>73.465525804114364</v>
      </c>
      <c r="Z34" s="1595">
        <v>73.951553392864554</v>
      </c>
      <c r="AA34" s="1595">
        <v>75.319311546057705</v>
      </c>
      <c r="AB34" s="1595">
        <v>72.182588905455773</v>
      </c>
      <c r="AC34" s="1595">
        <v>72.423396435772517</v>
      </c>
      <c r="AD34" s="1595">
        <v>72.720221906409265</v>
      </c>
      <c r="AE34" s="1595">
        <v>71.447393703193697</v>
      </c>
      <c r="AF34" s="1595">
        <v>68.549274017132575</v>
      </c>
      <c r="AG34" s="1595">
        <v>64.857721182438311</v>
      </c>
      <c r="AH34" s="2018">
        <v>59.226995794566747</v>
      </c>
      <c r="AI34" s="1596"/>
    </row>
    <row r="35" spans="1:35" customFormat="1" ht="18" customHeight="1">
      <c r="A35" s="2412" t="str">
        <f>[14]Indikatoren!A112</f>
        <v>Treibhausgase (energiebedingt)</v>
      </c>
      <c r="B35" s="2413"/>
      <c r="C35" s="3000" t="str">
        <f>[14]Indikatoren!C112</f>
        <v>Mio. t</v>
      </c>
      <c r="D35" s="3604">
        <v>1036.9984897705565</v>
      </c>
      <c r="E35" s="1607">
        <v>999.90022688160093</v>
      </c>
      <c r="F35" s="1607">
        <v>950.94410663329154</v>
      </c>
      <c r="G35" s="1607">
        <v>941.85625930527817</v>
      </c>
      <c r="H35" s="1607">
        <v>919.41484004435449</v>
      </c>
      <c r="I35" s="1607">
        <v>917.79447472669278</v>
      </c>
      <c r="J35" s="1607">
        <v>938.79233447784088</v>
      </c>
      <c r="K35" s="1607">
        <v>907.40592016782659</v>
      </c>
      <c r="L35" s="1607">
        <v>897.77288579687729</v>
      </c>
      <c r="M35" s="1607">
        <v>873.26029958572462</v>
      </c>
      <c r="N35" s="1607">
        <v>870.22789062313791</v>
      </c>
      <c r="O35" s="1607">
        <v>890.65058769151312</v>
      </c>
      <c r="P35" s="1607">
        <v>874.27063374797785</v>
      </c>
      <c r="Q35" s="1607">
        <v>869.45109649341498</v>
      </c>
      <c r="R35" s="1607">
        <v>852.6455085661504</v>
      </c>
      <c r="S35" s="1607">
        <v>832.30801889138104</v>
      </c>
      <c r="T35" s="1607">
        <v>842.08937588725712</v>
      </c>
      <c r="U35" s="1607">
        <v>816.00544118952735</v>
      </c>
      <c r="V35" s="1607">
        <v>821.59077362334665</v>
      </c>
      <c r="W35" s="1607">
        <v>763.67032484556444</v>
      </c>
      <c r="X35" s="1607">
        <v>801.52805428428519</v>
      </c>
      <c r="Y35" s="1607">
        <v>777.70368640317622</v>
      </c>
      <c r="Z35" s="1607">
        <v>784.60733165661588</v>
      </c>
      <c r="AA35" s="1607">
        <v>801.90975448688823</v>
      </c>
      <c r="AB35" s="1607">
        <v>761.93215706357239</v>
      </c>
      <c r="AC35" s="1607">
        <v>766.89623242730318</v>
      </c>
      <c r="AD35" s="1607">
        <v>769.7818791508322</v>
      </c>
      <c r="AE35" s="1607">
        <v>751.22927471965693</v>
      </c>
      <c r="AF35" s="1607">
        <v>720.53618942393291</v>
      </c>
      <c r="AG35" s="1607">
        <v>677.36117545088791</v>
      </c>
      <c r="AH35" s="3959"/>
      <c r="AI35" s="3863"/>
    </row>
    <row r="36" spans="1:35" s="1541" customFormat="1" ht="18" customHeight="1">
      <c r="A36" s="2444" t="s">
        <v>228</v>
      </c>
      <c r="B36" s="2445"/>
      <c r="C36" s="3599"/>
      <c r="D36" s="3605">
        <v>100</v>
      </c>
      <c r="E36" s="1788">
        <v>96.422534530675762</v>
      </c>
      <c r="F36" s="1788">
        <v>91.701590312218769</v>
      </c>
      <c r="G36" s="1788">
        <v>90.825229602183001</v>
      </c>
      <c r="H36" s="1788">
        <v>88.66115516212389</v>
      </c>
      <c r="I36" s="1788">
        <v>88.504899841248715</v>
      </c>
      <c r="J36" s="1788">
        <v>90.529768725657021</v>
      </c>
      <c r="K36" s="1788">
        <v>87.503109128789262</v>
      </c>
      <c r="L36" s="1788">
        <v>86.57417485685211</v>
      </c>
      <c r="M36" s="1788">
        <v>84.21037332262074</v>
      </c>
      <c r="N36" s="1788">
        <v>83.917951588886325</v>
      </c>
      <c r="O36" s="1788">
        <v>85.887356295820268</v>
      </c>
      <c r="P36" s="1788">
        <v>84.307802024033478</v>
      </c>
      <c r="Q36" s="1788">
        <v>83.843043656291869</v>
      </c>
      <c r="R36" s="1788">
        <v>82.222444581843547</v>
      </c>
      <c r="S36" s="1788">
        <v>80.261256607570886</v>
      </c>
      <c r="T36" s="1788">
        <v>81.204493949993662</v>
      </c>
      <c r="U36" s="1788">
        <v>78.689163893582389</v>
      </c>
      <c r="V36" s="1788">
        <v>79.227769541412698</v>
      </c>
      <c r="W36" s="1788">
        <v>73.642375796953388</v>
      </c>
      <c r="X36" s="1788">
        <v>77.293078262980799</v>
      </c>
      <c r="Y36" s="1788">
        <v>74.995643106023124</v>
      </c>
      <c r="Z36" s="1788">
        <v>75.661376501157292</v>
      </c>
      <c r="AA36" s="1788">
        <v>77.329886436412906</v>
      </c>
      <c r="AB36" s="1788">
        <v>73.474760530476317</v>
      </c>
      <c r="AC36" s="1788">
        <v>73.953457019690021</v>
      </c>
      <c r="AD36" s="1788">
        <v>74.231726154312156</v>
      </c>
      <c r="AE36" s="1788">
        <v>72.442658512055488</v>
      </c>
      <c r="AF36" s="1788">
        <v>69.482858126761286</v>
      </c>
      <c r="AG36" s="1788">
        <v>65.319398449727643</v>
      </c>
      <c r="AH36" s="3960"/>
      <c r="AI36" s="1789"/>
    </row>
    <row r="37" spans="1:35" s="1585" customFormat="1" ht="18" customHeight="1">
      <c r="A37" s="1581"/>
      <c r="B37" s="1582"/>
      <c r="C37" s="1582"/>
      <c r="D37" s="1583"/>
      <c r="E37" s="1583"/>
      <c r="F37" s="1583"/>
      <c r="G37" s="1583"/>
      <c r="H37" s="1583"/>
      <c r="I37" s="1583"/>
      <c r="J37" s="1583"/>
      <c r="K37" s="1583"/>
      <c r="L37" s="1583"/>
      <c r="M37" s="1583"/>
      <c r="N37" s="1583"/>
      <c r="O37" s="1583"/>
      <c r="P37" s="1583"/>
      <c r="Q37" s="1583"/>
      <c r="R37" s="1583"/>
      <c r="S37" s="1583"/>
      <c r="T37" s="1584"/>
      <c r="U37" s="1584"/>
    </row>
    <row r="38" spans="1:35" customFormat="1">
      <c r="A38" s="1615" t="s">
        <v>1408</v>
      </c>
    </row>
    <row r="39" spans="1:35" s="969" customFormat="1">
      <c r="A39" s="1615"/>
      <c r="B39" s="1590"/>
      <c r="C39" s="1590"/>
    </row>
    <row r="40" spans="1:35" s="969" customFormat="1">
      <c r="A40" s="1615" t="s">
        <v>88</v>
      </c>
      <c r="B40" s="1590"/>
      <c r="C40" s="1590"/>
    </row>
    <row r="41" spans="1:35">
      <c r="A41" s="172" t="s">
        <v>1076</v>
      </c>
    </row>
    <row r="42" spans="1:35">
      <c r="A42" s="2446" t="s">
        <v>1409</v>
      </c>
      <c r="B42" s="717"/>
      <c r="C42" s="717"/>
    </row>
    <row r="43" spans="1:35">
      <c r="A43" s="172"/>
      <c r="B43" s="717"/>
      <c r="C43" s="717"/>
    </row>
    <row r="44" spans="1:35">
      <c r="B44" s="717"/>
      <c r="C44" s="717"/>
    </row>
  </sheetData>
  <phoneticPr fontId="21" type="noConversion"/>
  <printOptions horizontalCentered="1"/>
  <pageMargins left="0.15748031496062992" right="0.15748031496062992" top="0.39370078740157483" bottom="0.35433070866141736" header="0.19685039370078741" footer="0.15748031496062992"/>
  <pageSetup paperSize="9" scale="45" orientation="landscape"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8">
    <tabColor indexed="42"/>
    <pageSetUpPr fitToPage="1"/>
  </sheetPr>
  <dimension ref="A1:AL49"/>
  <sheetViews>
    <sheetView showGridLines="0" workbookViewId="0">
      <pane xSplit="3" ySplit="8" topLeftCell="D9" activePane="bottomRight" state="frozen"/>
      <selection activeCell="N38" sqref="N38"/>
      <selection pane="topRight" activeCell="N38" sqref="N38"/>
      <selection pane="bottomLeft" activeCell="N38" sqref="N38"/>
      <selection pane="bottomRight" activeCell="A6" sqref="A6"/>
    </sheetView>
  </sheetViews>
  <sheetFormatPr baseColWidth="10" defaultColWidth="7.5" defaultRowHeight="15.75"/>
  <cols>
    <col min="1" max="1" width="39.625" style="61" customWidth="1"/>
    <col min="2" max="2" width="5.625" style="746" customWidth="1"/>
    <col min="3" max="3" width="6.625" style="746" customWidth="1"/>
    <col min="4" max="19" width="6.75" style="61" customWidth="1"/>
    <col min="20" max="25" width="7.5" style="61" customWidth="1"/>
    <col min="26" max="16384" width="7.5" style="61"/>
  </cols>
  <sheetData>
    <row r="1" spans="1:38" ht="13.15" customHeight="1">
      <c r="A1" s="1542"/>
      <c r="B1" s="1719"/>
      <c r="C1" s="1719"/>
      <c r="D1" s="1132"/>
      <c r="E1" s="1132"/>
      <c r="F1" s="1132"/>
      <c r="G1" s="1132"/>
      <c r="H1" s="1132"/>
      <c r="I1" s="1132"/>
      <c r="J1" s="1132"/>
      <c r="K1" s="1132"/>
      <c r="L1" s="1132"/>
      <c r="M1" s="1132"/>
      <c r="N1" s="1132"/>
      <c r="O1" s="1133"/>
      <c r="P1" s="1133"/>
      <c r="Q1" s="1133"/>
      <c r="R1" s="1133"/>
      <c r="S1" s="1133"/>
      <c r="T1" s="1133"/>
      <c r="U1" s="1133"/>
      <c r="V1" s="1133"/>
      <c r="W1" s="1133"/>
      <c r="X1" s="1133"/>
      <c r="Y1" s="1133"/>
      <c r="Z1" s="1133"/>
      <c r="AA1" s="1133"/>
      <c r="AB1" s="1133"/>
      <c r="AC1" s="1133"/>
      <c r="AD1" s="1133"/>
      <c r="AE1" s="1133"/>
      <c r="AF1" s="1134"/>
      <c r="AG1" s="4170"/>
      <c r="AH1" s="1806"/>
      <c r="AI1" s="3685"/>
      <c r="AJ1" s="3685"/>
      <c r="AK1" s="3309"/>
      <c r="AL1" s="406"/>
    </row>
    <row r="2" spans="1:38" ht="20.85" customHeight="1">
      <c r="A2" s="197"/>
      <c r="B2" s="1406"/>
      <c r="C2" s="1406"/>
      <c r="D2" s="1136" t="s">
        <v>193</v>
      </c>
      <c r="E2" s="1136"/>
      <c r="F2" s="1136"/>
      <c r="G2" s="1136"/>
      <c r="H2" s="1136"/>
      <c r="I2" s="1136"/>
      <c r="J2" s="1136"/>
      <c r="K2" s="1136"/>
      <c r="L2" s="1136"/>
      <c r="M2" s="1136"/>
      <c r="N2" s="1136"/>
      <c r="O2" s="1136"/>
      <c r="P2" s="1136"/>
      <c r="Q2" s="1136"/>
      <c r="R2" s="1136"/>
      <c r="S2" s="1136"/>
      <c r="T2" s="1136"/>
      <c r="U2" s="1136"/>
      <c r="V2" s="1136"/>
      <c r="W2" s="1136"/>
      <c r="X2" s="1136"/>
      <c r="Y2" s="1136"/>
      <c r="Z2" s="1136"/>
      <c r="AA2" s="1136"/>
      <c r="AB2" s="1136"/>
      <c r="AC2" s="1136"/>
      <c r="AD2" s="1136"/>
      <c r="AE2" s="1136"/>
      <c r="AF2" s="1137"/>
      <c r="AG2" s="1552" t="s">
        <v>112</v>
      </c>
      <c r="AH2" s="3544"/>
      <c r="AI2" s="3714"/>
      <c r="AJ2" s="3714"/>
      <c r="AK2" s="3319"/>
      <c r="AL2" s="4"/>
    </row>
    <row r="3" spans="1:38" ht="20.85" customHeight="1">
      <c r="A3" s="197"/>
      <c r="B3" s="406"/>
      <c r="C3" s="406"/>
      <c r="D3" s="1138"/>
      <c r="E3" s="1138"/>
      <c r="F3" s="1138"/>
      <c r="G3" s="1138"/>
      <c r="H3" s="1138"/>
      <c r="I3" s="1138"/>
      <c r="J3" s="1138"/>
      <c r="K3" s="1138"/>
      <c r="L3" s="1138"/>
      <c r="M3" s="1138"/>
      <c r="N3" s="1138"/>
      <c r="O3" s="1138"/>
      <c r="P3" s="1138"/>
      <c r="Q3" s="1138"/>
      <c r="R3" s="1138"/>
      <c r="S3" s="1138"/>
      <c r="T3" s="1138"/>
      <c r="U3" s="1138"/>
      <c r="V3" s="1138"/>
      <c r="W3" s="1138"/>
      <c r="X3" s="1138"/>
      <c r="Y3" s="1138"/>
      <c r="Z3" s="1138"/>
      <c r="AA3" s="1138"/>
      <c r="AB3" s="1138"/>
      <c r="AC3" s="1138"/>
      <c r="AD3" s="1138"/>
      <c r="AE3" s="1138"/>
      <c r="AF3" s="1139"/>
      <c r="AG3" s="1552" t="s">
        <v>94</v>
      </c>
      <c r="AH3" s="3544"/>
      <c r="AI3" s="3714"/>
      <c r="AJ3" s="3714"/>
      <c r="AK3" s="3319"/>
      <c r="AL3" s="4"/>
    </row>
    <row r="4" spans="1:38" ht="20.85" customHeight="1">
      <c r="A4" s="966"/>
      <c r="B4" s="1406"/>
      <c r="C4" s="1406"/>
      <c r="D4" s="1136" t="s">
        <v>104</v>
      </c>
      <c r="E4" s="1136"/>
      <c r="F4" s="1136"/>
      <c r="G4" s="1136"/>
      <c r="H4" s="1136"/>
      <c r="I4" s="1136"/>
      <c r="J4" s="1136"/>
      <c r="K4" s="1136"/>
      <c r="L4" s="1136"/>
      <c r="M4" s="1136"/>
      <c r="N4" s="1136"/>
      <c r="O4" s="1136"/>
      <c r="P4" s="1136"/>
      <c r="Q4" s="1136"/>
      <c r="R4" s="1136"/>
      <c r="S4" s="1136"/>
      <c r="T4" s="1136"/>
      <c r="U4" s="1136"/>
      <c r="V4" s="1136"/>
      <c r="W4" s="1136"/>
      <c r="X4" s="1136"/>
      <c r="Y4" s="1136"/>
      <c r="Z4" s="1136"/>
      <c r="AA4" s="1136"/>
      <c r="AB4" s="1136"/>
      <c r="AC4" s="1136"/>
      <c r="AD4" s="1136"/>
      <c r="AE4" s="1136"/>
      <c r="AF4" s="1137"/>
      <c r="AG4" s="4214">
        <v>44460</v>
      </c>
      <c r="AH4" s="4215"/>
      <c r="AI4" s="3715"/>
      <c r="AJ4" s="3715"/>
      <c r="AK4" s="3320"/>
      <c r="AL4"/>
    </row>
    <row r="5" spans="1:38">
      <c r="A5" s="967"/>
      <c r="B5" s="1723"/>
      <c r="C5" s="1723"/>
      <c r="D5" s="1141"/>
      <c r="E5" s="1141"/>
      <c r="F5" s="1141"/>
      <c r="G5" s="1141"/>
      <c r="H5" s="1141"/>
      <c r="I5" s="1141"/>
      <c r="J5" s="1141"/>
      <c r="K5" s="1142"/>
      <c r="L5" s="1142"/>
      <c r="M5" s="1142"/>
      <c r="N5" s="1142"/>
      <c r="O5" s="1143"/>
      <c r="P5" s="1143"/>
      <c r="Q5" s="1143"/>
      <c r="R5" s="1143"/>
      <c r="S5" s="1143"/>
      <c r="T5" s="1143"/>
      <c r="U5" s="1143"/>
      <c r="V5" s="1143"/>
      <c r="W5" s="1143"/>
      <c r="X5" s="1143"/>
      <c r="Y5" s="1143"/>
      <c r="Z5" s="1143"/>
      <c r="AA5" s="1143"/>
      <c r="AB5" s="1143"/>
      <c r="AC5" s="1143"/>
      <c r="AD5" s="1143"/>
      <c r="AE5" s="1143"/>
      <c r="AF5" s="1144"/>
      <c r="AG5" s="3161"/>
      <c r="AH5" s="3162"/>
      <c r="AI5" s="3320"/>
      <c r="AJ5" s="3320"/>
      <c r="AK5" s="3320"/>
      <c r="AL5" s="406"/>
    </row>
    <row r="6" spans="1:38" ht="15" customHeight="1">
      <c r="A6" s="438"/>
      <c r="B6" s="1540"/>
      <c r="C6" s="1540"/>
      <c r="M6" s="445"/>
      <c r="N6" s="445"/>
      <c r="O6" s="445"/>
      <c r="P6" s="445"/>
      <c r="Q6" s="445"/>
    </row>
    <row r="7" spans="1:38">
      <c r="R7" s="455"/>
    </row>
    <row r="8" spans="1:38" ht="18" customHeight="1">
      <c r="A8" s="170"/>
      <c r="B8" s="384"/>
      <c r="C8" s="670" t="s">
        <v>735</v>
      </c>
      <c r="D8" s="168">
        <v>1990</v>
      </c>
      <c r="E8" s="168">
        <v>1991</v>
      </c>
      <c r="F8" s="168">
        <v>1992</v>
      </c>
      <c r="G8" s="168">
        <v>1993</v>
      </c>
      <c r="H8" s="456">
        <v>1994</v>
      </c>
      <c r="I8" s="171">
        <v>1995</v>
      </c>
      <c r="J8" s="171">
        <v>1996</v>
      </c>
      <c r="K8" s="171">
        <v>1997</v>
      </c>
      <c r="L8" s="171">
        <v>1998</v>
      </c>
      <c r="M8" s="171">
        <v>1999</v>
      </c>
      <c r="N8" s="168">
        <v>2000</v>
      </c>
      <c r="O8" s="168">
        <v>2001</v>
      </c>
      <c r="P8" s="168">
        <v>2002</v>
      </c>
      <c r="Q8" s="168">
        <v>2003</v>
      </c>
      <c r="R8" s="168">
        <v>2004</v>
      </c>
      <c r="S8" s="168">
        <v>2005</v>
      </c>
      <c r="T8" s="168">
        <v>2006</v>
      </c>
      <c r="U8" s="168">
        <v>2007</v>
      </c>
      <c r="V8" s="456">
        <v>2008</v>
      </c>
      <c r="W8" s="1622">
        <v>2009</v>
      </c>
      <c r="X8" s="1622">
        <v>2010</v>
      </c>
      <c r="Y8" s="1622">
        <v>2011</v>
      </c>
      <c r="Z8" s="1622">
        <v>2012</v>
      </c>
      <c r="AA8" s="1622">
        <v>2013</v>
      </c>
      <c r="AB8" s="1622">
        <v>2014</v>
      </c>
      <c r="AC8" s="1622">
        <v>2015</v>
      </c>
      <c r="AD8" s="1622">
        <v>2016</v>
      </c>
      <c r="AE8" s="1622">
        <v>2017</v>
      </c>
      <c r="AF8" s="1622">
        <v>2018</v>
      </c>
      <c r="AG8" s="1622">
        <v>2019</v>
      </c>
      <c r="AH8" s="1622">
        <v>2020</v>
      </c>
    </row>
    <row r="9" spans="1:38">
      <c r="A9" s="2410"/>
      <c r="B9" s="2411"/>
      <c r="C9" s="2396"/>
      <c r="D9" s="1591"/>
      <c r="E9" s="1591"/>
      <c r="F9" s="1591"/>
      <c r="G9" s="1591"/>
      <c r="H9" s="1591"/>
      <c r="I9" s="1591"/>
      <c r="J9" s="1591"/>
      <c r="K9" s="1591"/>
      <c r="L9" s="1591"/>
      <c r="M9" s="1591"/>
      <c r="N9" s="1591"/>
      <c r="O9" s="1591"/>
      <c r="P9" s="1591"/>
      <c r="Q9" s="1591"/>
      <c r="R9" s="1591"/>
      <c r="S9" s="1591"/>
      <c r="T9" s="1591"/>
      <c r="U9" s="1591"/>
      <c r="V9" s="1591"/>
      <c r="W9" s="2016"/>
      <c r="X9" s="2016"/>
      <c r="Y9" s="2016"/>
      <c r="Z9" s="2016"/>
      <c r="AA9" s="1591"/>
      <c r="AB9" s="2016"/>
      <c r="AC9" s="2016"/>
      <c r="AD9" s="2016"/>
      <c r="AE9" s="2016"/>
      <c r="AF9" s="2016"/>
      <c r="AG9" s="2016"/>
      <c r="AH9" s="1592"/>
    </row>
    <row r="10" spans="1:38">
      <c r="A10" s="2449" t="str">
        <f>[14]Indikatoren!A115</f>
        <v xml:space="preserve">Energieeffizienz im Umwandlungsektor </v>
      </c>
      <c r="B10" s="2413"/>
      <c r="C10" s="2397"/>
      <c r="D10" s="1593"/>
      <c r="E10" s="1593"/>
      <c r="F10" s="1593"/>
      <c r="G10" s="1593"/>
      <c r="H10" s="1593"/>
      <c r="I10" s="1593"/>
      <c r="J10" s="1593"/>
      <c r="K10" s="1593"/>
      <c r="L10" s="1593"/>
      <c r="M10" s="1593"/>
      <c r="N10" s="1593"/>
      <c r="O10" s="1593"/>
      <c r="P10" s="1593"/>
      <c r="Q10" s="1593"/>
      <c r="R10" s="1593"/>
      <c r="S10" s="1593"/>
      <c r="T10" s="1593"/>
      <c r="U10" s="1593"/>
      <c r="V10" s="1593"/>
      <c r="W10" s="2017"/>
      <c r="X10" s="2017"/>
      <c r="Y10" s="2017"/>
      <c r="Z10" s="2017"/>
      <c r="AA10" s="1593"/>
      <c r="AB10" s="2017"/>
      <c r="AC10" s="2017"/>
      <c r="AD10" s="2017"/>
      <c r="AE10" s="2017"/>
      <c r="AF10" s="2017"/>
      <c r="AG10" s="2017"/>
      <c r="AH10" s="1594"/>
    </row>
    <row r="11" spans="1:38">
      <c r="A11" s="2412" t="str">
        <f>[14]Indikatoren!A116</f>
        <v>Anteil EEV am PEV</v>
      </c>
      <c r="B11" s="2413"/>
      <c r="C11" s="2397" t="str">
        <f>[14]Indikatoren!C116</f>
        <v>%</v>
      </c>
      <c r="D11" s="1593">
        <v>63.549891893701506</v>
      </c>
      <c r="E11" s="1593">
        <v>64.106049300841207</v>
      </c>
      <c r="F11" s="1593">
        <v>63.734984066433817</v>
      </c>
      <c r="G11" s="1593">
        <v>64.468943365793052</v>
      </c>
      <c r="H11" s="1593">
        <v>64.222108473386683</v>
      </c>
      <c r="I11" s="1593">
        <v>65.332018684478385</v>
      </c>
      <c r="J11" s="1593">
        <v>65.689152205112507</v>
      </c>
      <c r="K11" s="1593">
        <v>65.24538098175934</v>
      </c>
      <c r="L11" s="1593">
        <v>65.132633576549239</v>
      </c>
      <c r="M11" s="1593">
        <v>64.929771308618839</v>
      </c>
      <c r="N11" s="1593">
        <v>64.120870153357686</v>
      </c>
      <c r="O11" s="1593">
        <v>64.413974450732283</v>
      </c>
      <c r="P11" s="1593">
        <v>63.950219414738768</v>
      </c>
      <c r="Q11" s="1593">
        <v>64.110841884200383</v>
      </c>
      <c r="R11" s="1593">
        <v>63.623903863659379</v>
      </c>
      <c r="S11" s="1593">
        <v>62.695225957858014</v>
      </c>
      <c r="T11" s="1593">
        <v>62.661745328793621</v>
      </c>
      <c r="U11" s="1593">
        <v>61.957724528850299</v>
      </c>
      <c r="V11" s="1593">
        <v>63.692710354649861</v>
      </c>
      <c r="W11" s="1593">
        <v>64.039432355841498</v>
      </c>
      <c r="X11" s="1593">
        <v>65.484045727450066</v>
      </c>
      <c r="Y11" s="1593">
        <v>65.307409126445577</v>
      </c>
      <c r="Z11" s="1593">
        <v>66.323419317699035</v>
      </c>
      <c r="AA11" s="1593">
        <v>66.407092430924109</v>
      </c>
      <c r="AB11" s="2017">
        <v>66.002075785834563</v>
      </c>
      <c r="AC11" s="2017">
        <v>67.097138040625694</v>
      </c>
      <c r="AD11" s="2017">
        <v>67.24075716642696</v>
      </c>
      <c r="AE11" s="2017">
        <v>67.961976754994538</v>
      </c>
      <c r="AF11" s="2017">
        <v>67.971897721098017</v>
      </c>
      <c r="AG11" s="2017">
        <v>70.079458529595072</v>
      </c>
      <c r="AH11" s="1594">
        <v>70.093773027047376</v>
      </c>
    </row>
    <row r="12" spans="1:38" s="1541" customFormat="1" ht="18" customHeight="1">
      <c r="A12" s="2414" t="s">
        <v>228</v>
      </c>
      <c r="B12" s="2415"/>
      <c r="C12" s="2398"/>
      <c r="D12" s="1595">
        <v>100</v>
      </c>
      <c r="E12" s="1595">
        <v>100.87515083120829</v>
      </c>
      <c r="F12" s="1595">
        <v>100.29125489787128</v>
      </c>
      <c r="G12" s="1595">
        <v>101.44618888357641</v>
      </c>
      <c r="H12" s="1595">
        <v>101.05777769191107</v>
      </c>
      <c r="I12" s="1595">
        <v>102.80429555058535</v>
      </c>
      <c r="J12" s="1595">
        <v>103.36626900166767</v>
      </c>
      <c r="K12" s="1595">
        <v>102.66796533799591</v>
      </c>
      <c r="L12" s="1595">
        <v>102.49054976441997</v>
      </c>
      <c r="M12" s="1595">
        <v>102.17133243471983</v>
      </c>
      <c r="N12" s="1595">
        <v>100.89847243266949</v>
      </c>
      <c r="O12" s="1595">
        <v>101.35969162382857</v>
      </c>
      <c r="P12" s="1595">
        <v>100.62994209605718</v>
      </c>
      <c r="Q12" s="1595">
        <v>100.88269228126644</v>
      </c>
      <c r="R12" s="1595">
        <v>100.11646277869625</v>
      </c>
      <c r="S12" s="1595">
        <v>98.65512605863583</v>
      </c>
      <c r="T12" s="1595">
        <v>98.602442052311474</v>
      </c>
      <c r="U12" s="1595">
        <v>97.494618295316073</v>
      </c>
      <c r="V12" s="1595">
        <v>100.22473438851358</v>
      </c>
      <c r="W12" s="2018">
        <v>100.77032461826816</v>
      </c>
      <c r="X12" s="2018">
        <v>103.04352025804194</v>
      </c>
      <c r="Y12" s="2018">
        <v>102.76557076711292</v>
      </c>
      <c r="Z12" s="2018">
        <v>104.36433067209106</v>
      </c>
      <c r="AA12" s="1595">
        <v>104.49599590507844</v>
      </c>
      <c r="AB12" s="2018">
        <v>103.85867515909354</v>
      </c>
      <c r="AC12" s="2018">
        <v>105.58182876669181</v>
      </c>
      <c r="AD12" s="2018">
        <v>105.80782305483552</v>
      </c>
      <c r="AE12" s="2018">
        <v>106.94271025460283</v>
      </c>
      <c r="AF12" s="2018">
        <v>106.95832155748289</v>
      </c>
      <c r="AG12" s="2018">
        <v>110.27470927380242</v>
      </c>
      <c r="AH12" s="1596">
        <v>110.29723409174585</v>
      </c>
    </row>
    <row r="13" spans="1:38">
      <c r="A13" s="2412" t="str">
        <f>[14]Indikatoren!A118</f>
        <v>Brennstoffeinsatz je TWh Stromerzeugung</v>
      </c>
      <c r="B13" s="2413"/>
      <c r="C13" s="3000" t="str">
        <f>[14]Indikatoren!C118</f>
        <v>TWh</v>
      </c>
      <c r="D13" s="3331">
        <v>2.7254140109110745</v>
      </c>
      <c r="E13" s="1602">
        <v>2.7243305263391711</v>
      </c>
      <c r="F13" s="1602">
        <v>2.7076076812730641</v>
      </c>
      <c r="G13" s="1602">
        <v>2.690248553834246</v>
      </c>
      <c r="H13" s="1602">
        <v>2.683177119187691</v>
      </c>
      <c r="I13" s="1602">
        <v>2.6531491025872684</v>
      </c>
      <c r="J13" s="1602">
        <v>2.6324828419904134</v>
      </c>
      <c r="K13" s="1602">
        <v>2.6271988267755884</v>
      </c>
      <c r="L13" s="1602">
        <v>2.5918113772551807</v>
      </c>
      <c r="M13" s="1602">
        <v>2.5926533516926984</v>
      </c>
      <c r="N13" s="1602">
        <v>2.5604134403538903</v>
      </c>
      <c r="O13" s="1602">
        <v>2.5489424212542255</v>
      </c>
      <c r="P13" s="1602">
        <v>2.5259583578922244</v>
      </c>
      <c r="Q13" s="1602">
        <v>2.4783099240397082</v>
      </c>
      <c r="R13" s="1602">
        <v>2.4538335586710196</v>
      </c>
      <c r="S13" s="1602">
        <v>2.4556272588264636</v>
      </c>
      <c r="T13" s="1602">
        <v>2.4814335240407925</v>
      </c>
      <c r="U13" s="1602">
        <v>2.4464876853251374</v>
      </c>
      <c r="V13" s="1602">
        <v>2.4307068948541288</v>
      </c>
      <c r="W13" s="1602">
        <v>2.437296765840395</v>
      </c>
      <c r="X13" s="1602">
        <v>2.4069443278604226</v>
      </c>
      <c r="Y13" s="1602">
        <v>2.3392006413571207</v>
      </c>
      <c r="Z13" s="1602">
        <v>2.2239522390126387</v>
      </c>
      <c r="AA13" s="1602">
        <v>2.2167612761653412</v>
      </c>
      <c r="AB13" s="1602">
        <v>2.2075217759364301</v>
      </c>
      <c r="AC13" s="1602">
        <v>2.1160459174694628</v>
      </c>
      <c r="AD13" s="1602">
        <v>2.0985714816783956</v>
      </c>
      <c r="AE13" s="1602">
        <v>2.0163338257768628</v>
      </c>
      <c r="AF13" s="2083">
        <v>1.9986171587062331</v>
      </c>
      <c r="AG13" s="2083">
        <v>1.9276801044976748</v>
      </c>
      <c r="AH13" s="1603">
        <v>1.8674418329560571</v>
      </c>
    </row>
    <row r="14" spans="1:38" s="1541" customFormat="1" ht="18" customHeight="1">
      <c r="A14" s="2414" t="s">
        <v>228</v>
      </c>
      <c r="B14" s="2415"/>
      <c r="C14" s="3001"/>
      <c r="D14" s="3006">
        <v>99.999999999999986</v>
      </c>
      <c r="E14" s="1595">
        <v>99.96024513825914</v>
      </c>
      <c r="F14" s="1595">
        <v>99.346655973487927</v>
      </c>
      <c r="G14" s="1595">
        <v>98.709720543886348</v>
      </c>
      <c r="H14" s="1595">
        <v>98.450257775358523</v>
      </c>
      <c r="I14" s="1595">
        <v>97.348479605869173</v>
      </c>
      <c r="J14" s="1595">
        <v>96.590199927474671</v>
      </c>
      <c r="K14" s="1595">
        <v>96.396320568460936</v>
      </c>
      <c r="L14" s="1595">
        <v>95.097895838172775</v>
      </c>
      <c r="M14" s="1595">
        <v>95.128789289008026</v>
      </c>
      <c r="N14" s="1595">
        <v>93.945853000806039</v>
      </c>
      <c r="O14" s="1595">
        <v>93.524962117668991</v>
      </c>
      <c r="P14" s="1595">
        <v>92.681638377863379</v>
      </c>
      <c r="Q14" s="1595">
        <v>90.933337618354628</v>
      </c>
      <c r="R14" s="1595">
        <v>90.035258821126078</v>
      </c>
      <c r="S14" s="1595">
        <v>90.101072680901623</v>
      </c>
      <c r="T14" s="1595">
        <v>91.047947728546305</v>
      </c>
      <c r="U14" s="1595">
        <v>89.765726437551578</v>
      </c>
      <c r="V14" s="1595">
        <v>89.186702832043167</v>
      </c>
      <c r="W14" s="1595">
        <v>89.428496224162089</v>
      </c>
      <c r="X14" s="1595">
        <v>88.314814491461746</v>
      </c>
      <c r="Y14" s="1595">
        <v>85.829185290463542</v>
      </c>
      <c r="Z14" s="1595">
        <v>81.60052858424973</v>
      </c>
      <c r="AA14" s="1595">
        <v>81.336680126051874</v>
      </c>
      <c r="AB14" s="1595">
        <v>80.9976674038775</v>
      </c>
      <c r="AC14" s="1595">
        <v>77.641265106804553</v>
      </c>
      <c r="AD14" s="1595">
        <v>77.000098820834452</v>
      </c>
      <c r="AE14" s="1595">
        <v>73.982661632491769</v>
      </c>
      <c r="AF14" s="2018">
        <v>73.33260747559298</v>
      </c>
      <c r="AG14" s="2018">
        <v>70.729808270607421</v>
      </c>
      <c r="AH14" s="1596">
        <v>68.519565301999478</v>
      </c>
    </row>
    <row r="15" spans="1:38">
      <c r="A15" s="2412" t="str">
        <f>[14]Indikatoren!A120</f>
        <v>Wirkungsgrad von Stromerzeugungsanlagen (fossil)</v>
      </c>
      <c r="B15" s="2413"/>
      <c r="C15" s="3000" t="str">
        <f>[14]Indikatoren!C120</f>
        <v>%</v>
      </c>
      <c r="D15" s="3329">
        <v>37.008650825923915</v>
      </c>
      <c r="E15" s="1794">
        <v>37.302747574226295</v>
      </c>
      <c r="F15" s="1794">
        <v>37.603500580259649</v>
      </c>
      <c r="G15" s="1794">
        <v>37.855156138280158</v>
      </c>
      <c r="H15" s="1794">
        <v>37.839361605015426</v>
      </c>
      <c r="I15" s="1794">
        <v>38.500601332484727</v>
      </c>
      <c r="J15" s="1794">
        <v>39.184496401617523</v>
      </c>
      <c r="K15" s="1794">
        <v>39.422182875168431</v>
      </c>
      <c r="L15" s="1794">
        <v>39.920297256786611</v>
      </c>
      <c r="M15" s="1794">
        <v>39.929031540333966</v>
      </c>
      <c r="N15" s="1794">
        <v>40.194554755401782</v>
      </c>
      <c r="O15" s="1794">
        <v>40.504086142279526</v>
      </c>
      <c r="P15" s="1794">
        <v>40.564618709705364</v>
      </c>
      <c r="Q15" s="1794">
        <v>41.771119249140774</v>
      </c>
      <c r="R15" s="1794">
        <v>41.860728144242451</v>
      </c>
      <c r="S15" s="1794">
        <v>41.641458957460934</v>
      </c>
      <c r="T15" s="1794">
        <v>40.76751706410964</v>
      </c>
      <c r="U15" s="1794">
        <v>40.405283390458266</v>
      </c>
      <c r="V15" s="1794">
        <v>40.887787771335731</v>
      </c>
      <c r="W15" s="1794">
        <v>40.432529779203982</v>
      </c>
      <c r="X15" s="1794">
        <v>41.002654389902418</v>
      </c>
      <c r="Y15" s="1794">
        <v>40.933906748507823</v>
      </c>
      <c r="Z15" s="1794">
        <v>43.026747378317083</v>
      </c>
      <c r="AA15" s="1794">
        <v>42.801141486268989</v>
      </c>
      <c r="AB15" s="1794">
        <v>42.55338311490388</v>
      </c>
      <c r="AC15" s="1794">
        <v>43.689861589558554</v>
      </c>
      <c r="AD15" s="1794">
        <v>44.030875403235392</v>
      </c>
      <c r="AE15" s="2019">
        <v>44.691823044887947</v>
      </c>
      <c r="AF15" s="2019">
        <v>44.64847648259483</v>
      </c>
      <c r="AG15" s="2019">
        <v>45.301927860461838</v>
      </c>
      <c r="AH15" s="1795">
        <v>45.634696429303631</v>
      </c>
    </row>
    <row r="16" spans="1:38" s="1541" customFormat="1" ht="18" customHeight="1">
      <c r="A16" s="2450" t="s">
        <v>228</v>
      </c>
      <c r="B16" s="2425"/>
      <c r="C16" s="2404"/>
      <c r="D16" s="1788">
        <v>99.999999999999986</v>
      </c>
      <c r="E16" s="1788">
        <v>100.79467027772968</v>
      </c>
      <c r="F16" s="1788">
        <v>101.60732623605681</v>
      </c>
      <c r="G16" s="1788">
        <v>102.28731740678123</v>
      </c>
      <c r="H16" s="1788">
        <v>102.24463945740386</v>
      </c>
      <c r="I16" s="1788">
        <v>104.03135611070621</v>
      </c>
      <c r="J16" s="1788">
        <v>105.87928910439896</v>
      </c>
      <c r="K16" s="1788">
        <v>106.52153481789149</v>
      </c>
      <c r="L16" s="1788">
        <v>107.86747521426297</v>
      </c>
      <c r="M16" s="1788">
        <v>107.89107586803563</v>
      </c>
      <c r="N16" s="1788">
        <v>108.60853843190142</v>
      </c>
      <c r="O16" s="1788">
        <v>109.44491419802614</v>
      </c>
      <c r="P16" s="1788">
        <v>109.60847748951322</v>
      </c>
      <c r="Q16" s="1788">
        <v>112.86852753865004</v>
      </c>
      <c r="R16" s="1788">
        <v>113.11065713025057</v>
      </c>
      <c r="S16" s="1788">
        <v>112.51817623216844</v>
      </c>
      <c r="T16" s="1788">
        <v>110.15672323713217</v>
      </c>
      <c r="U16" s="1788">
        <v>109.17794215333855</v>
      </c>
      <c r="V16" s="1788">
        <v>110.48170322030369</v>
      </c>
      <c r="W16" s="2020">
        <v>109.25156382864327</v>
      </c>
      <c r="X16" s="2020">
        <v>110.79208097254053</v>
      </c>
      <c r="Y16" s="2020">
        <v>110.60631996839597</v>
      </c>
      <c r="Z16" s="2020">
        <v>116.26132382047712</v>
      </c>
      <c r="AA16" s="1788">
        <v>115.65172069522602</v>
      </c>
      <c r="AB16" s="2020">
        <v>114.98225999931879</v>
      </c>
      <c r="AC16" s="2020">
        <v>118.05310546191153</v>
      </c>
      <c r="AD16" s="2020">
        <v>118.97454897867426</v>
      </c>
      <c r="AE16" s="2020">
        <v>120.76047639537862</v>
      </c>
      <c r="AF16" s="2020">
        <v>120.64335090897004</v>
      </c>
      <c r="AG16" s="2020">
        <v>122.40902288912577</v>
      </c>
      <c r="AH16" s="1789">
        <v>123.3081871694099</v>
      </c>
    </row>
    <row r="17" spans="1:34" s="1541" customFormat="1" ht="18" customHeight="1">
      <c r="A17" s="2451" t="s">
        <v>238</v>
      </c>
      <c r="B17" s="2452"/>
      <c r="C17" s="2447"/>
      <c r="D17" s="1793"/>
      <c r="E17" s="1793"/>
      <c r="F17" s="1793"/>
      <c r="G17" s="1793"/>
      <c r="H17" s="1793"/>
      <c r="I17" s="1793"/>
      <c r="J17" s="1793"/>
      <c r="K17" s="1793"/>
      <c r="L17" s="1793"/>
      <c r="M17" s="1793"/>
      <c r="N17" s="1793"/>
      <c r="O17" s="1793"/>
      <c r="P17" s="1793"/>
      <c r="Q17" s="1793"/>
      <c r="R17" s="1793"/>
      <c r="S17" s="1793"/>
      <c r="T17" s="1793"/>
      <c r="U17" s="1793"/>
      <c r="V17" s="1793"/>
      <c r="W17" s="2021"/>
      <c r="X17" s="2021"/>
      <c r="Y17" s="2021"/>
      <c r="Z17" s="2021"/>
      <c r="AA17" s="1793"/>
      <c r="AB17" s="2021"/>
      <c r="AC17" s="2021"/>
      <c r="AD17" s="2021"/>
      <c r="AE17" s="2021"/>
      <c r="AF17" s="2021"/>
      <c r="AG17" s="2021"/>
      <c r="AH17" s="3914"/>
    </row>
    <row r="18" spans="1:34" s="662" customFormat="1" ht="26.25">
      <c r="A18" s="2463" t="s">
        <v>1598</v>
      </c>
      <c r="B18" s="2413"/>
      <c r="C18" s="2397" t="str">
        <f>[14]Indikatoren!$C$128</f>
        <v>MJ</v>
      </c>
      <c r="D18" s="1593"/>
      <c r="E18" s="2017">
        <v>4918.9142554714763</v>
      </c>
      <c r="F18" s="2017">
        <v>4813.2018908901946</v>
      </c>
      <c r="G18" s="2017">
        <v>4899.339277257106</v>
      </c>
      <c r="H18" s="2017">
        <v>4857.331949933071</v>
      </c>
      <c r="I18" s="2017">
        <v>4876.9428993555684</v>
      </c>
      <c r="J18" s="2017">
        <v>4886.2733332533908</v>
      </c>
      <c r="K18" s="2017">
        <v>4772.9185789540952</v>
      </c>
      <c r="L18" s="2017">
        <v>4642.6206527479744</v>
      </c>
      <c r="M18" s="2017">
        <v>4584.9451881878458</v>
      </c>
      <c r="N18" s="2017">
        <v>4384.8665482575616</v>
      </c>
      <c r="O18" s="2017">
        <v>4251.8819728207236</v>
      </c>
      <c r="P18" s="2017">
        <v>4249.0006783522704</v>
      </c>
      <c r="Q18" s="2017">
        <v>4626.7403306610786</v>
      </c>
      <c r="R18" s="2017">
        <v>4511.2077923122824</v>
      </c>
      <c r="S18" s="2017">
        <v>4335.596615277359</v>
      </c>
      <c r="T18" s="2017">
        <v>4103.3645350893321</v>
      </c>
      <c r="U18" s="2017">
        <v>4087.0715455074505</v>
      </c>
      <c r="V18" s="2017">
        <v>4076.925813084511</v>
      </c>
      <c r="W18" s="2017">
        <v>4264.7326701321963</v>
      </c>
      <c r="X18" s="2017">
        <v>4153.8428463615573</v>
      </c>
      <c r="Y18" s="2017">
        <v>4008.1025178904838</v>
      </c>
      <c r="Z18" s="2017">
        <v>3931.7844587925001</v>
      </c>
      <c r="AA18" s="2017">
        <v>3893.2883362132411</v>
      </c>
      <c r="AB18" s="2017">
        <v>3717.8833193204837</v>
      </c>
      <c r="AC18" s="2017">
        <v>3663.4832720810255</v>
      </c>
      <c r="AD18" s="2017">
        <v>3591.8809628809854</v>
      </c>
      <c r="AE18" s="2017">
        <v>3531.3285374579</v>
      </c>
      <c r="AF18" s="2017">
        <v>3422.2865099977075</v>
      </c>
      <c r="AG18" s="2017">
        <v>3427.7844613126563</v>
      </c>
      <c r="AH18" s="1594">
        <v>3573.4318582545502</v>
      </c>
    </row>
    <row r="19" spans="1:34" s="75" customFormat="1">
      <c r="A19" s="485" t="str">
        <f>[14]Indikatoren!A129</f>
        <v>Index (1995 = 100)</v>
      </c>
      <c r="B19" s="2443"/>
      <c r="C19" s="2435"/>
      <c r="D19" s="1605"/>
      <c r="E19" s="1605">
        <v>100.86060790503522</v>
      </c>
      <c r="F19" s="1605">
        <v>98.693013025151558</v>
      </c>
      <c r="G19" s="1605">
        <v>100.45922985697653</v>
      </c>
      <c r="H19" s="1605">
        <v>99.597884374961851</v>
      </c>
      <c r="I19" s="1605">
        <v>100.00000000000001</v>
      </c>
      <c r="J19" s="1605">
        <v>100.19131726760745</v>
      </c>
      <c r="K19" s="1605">
        <v>97.86701787270836</v>
      </c>
      <c r="L19" s="1605">
        <v>95.195304693057679</v>
      </c>
      <c r="M19" s="1605">
        <v>94.012689564064686</v>
      </c>
      <c r="N19" s="1605">
        <v>89.91014737607388</v>
      </c>
      <c r="O19" s="1605">
        <v>87.183345398252683</v>
      </c>
      <c r="P19" s="1605">
        <v>87.124265467896436</v>
      </c>
      <c r="Q19" s="1605">
        <v>94.869684270292552</v>
      </c>
      <c r="R19" s="1605">
        <v>92.500730178907503</v>
      </c>
      <c r="S19" s="1605">
        <v>88.899884717745167</v>
      </c>
      <c r="T19" s="1605">
        <v>84.138047538582924</v>
      </c>
      <c r="U19" s="1605">
        <v>83.803965513877756</v>
      </c>
      <c r="V19" s="1605">
        <v>83.595930836574482</v>
      </c>
      <c r="W19" s="1605">
        <v>87.446844429852391</v>
      </c>
      <c r="X19" s="1605">
        <v>85.173087569067903</v>
      </c>
      <c r="Y19" s="1605">
        <v>82.184733358680674</v>
      </c>
      <c r="Z19" s="1605">
        <v>80.61985838120107</v>
      </c>
      <c r="AA19" s="1605">
        <v>79.830508918357324</v>
      </c>
      <c r="AB19" s="1605">
        <v>76.233890698448803</v>
      </c>
      <c r="AC19" s="1605">
        <v>75.118436850370188</v>
      </c>
      <c r="AD19" s="1605">
        <v>73.650256667052858</v>
      </c>
      <c r="AE19" s="2022">
        <v>72.408650466761145</v>
      </c>
      <c r="AF19" s="2022">
        <v>70.172782019857635</v>
      </c>
      <c r="AG19" s="2022">
        <v>70.285515579146903</v>
      </c>
      <c r="AH19" s="1606">
        <v>73.271964261191954</v>
      </c>
    </row>
    <row r="20" spans="1:34" ht="26.25">
      <c r="A20" s="2463" t="s">
        <v>1599</v>
      </c>
      <c r="B20" s="2413"/>
      <c r="C20" s="2397" t="str">
        <f>[14]Indikatoren!$C$130</f>
        <v>kWh</v>
      </c>
      <c r="D20" s="1593"/>
      <c r="E20" s="2017">
        <v>354.05563457399154</v>
      </c>
      <c r="F20" s="2017">
        <v>356.02179114953253</v>
      </c>
      <c r="G20" s="2017">
        <v>363.44582083508925</v>
      </c>
      <c r="H20" s="2017">
        <v>364.54548069387431</v>
      </c>
      <c r="I20" s="2017">
        <v>375.42968599031173</v>
      </c>
      <c r="J20" s="2017">
        <v>379.06035041330358</v>
      </c>
      <c r="K20" s="2017">
        <v>380.64963172742529</v>
      </c>
      <c r="L20" s="2017">
        <v>385.24912267606697</v>
      </c>
      <c r="M20" s="2017">
        <v>386.30499251243737</v>
      </c>
      <c r="N20" s="2017">
        <v>376.52043256772174</v>
      </c>
      <c r="O20" s="2017">
        <v>374.53172877177138</v>
      </c>
      <c r="P20" s="2017">
        <v>381.97902844857992</v>
      </c>
      <c r="Q20" s="2017">
        <v>398.69813067331785</v>
      </c>
      <c r="R20" s="2017">
        <v>393.02505697635831</v>
      </c>
      <c r="S20" s="2017">
        <v>394.12009514168568</v>
      </c>
      <c r="T20" s="2017">
        <v>372.18840799186296</v>
      </c>
      <c r="U20" s="2017">
        <v>367.35579736858824</v>
      </c>
      <c r="V20" s="2017">
        <v>366.66190593009594</v>
      </c>
      <c r="W20" s="2017">
        <v>372.00167226069055</v>
      </c>
      <c r="X20" s="2017">
        <v>355.59202371643414</v>
      </c>
      <c r="Y20" s="2017">
        <v>345.64045298632493</v>
      </c>
      <c r="Z20" s="2017">
        <v>343.82782597094604</v>
      </c>
      <c r="AA20" s="2017">
        <v>342.3467942244464</v>
      </c>
      <c r="AB20" s="2017">
        <v>334.17909971324349</v>
      </c>
      <c r="AC20" s="2017">
        <v>323.36663905999274</v>
      </c>
      <c r="AD20" s="2017">
        <v>311.95551763987913</v>
      </c>
      <c r="AE20" s="2017">
        <v>302.15245825406527</v>
      </c>
      <c r="AF20" s="2017">
        <v>297.53469411251217</v>
      </c>
      <c r="AG20" s="2017">
        <v>298.13908605087511</v>
      </c>
      <c r="AH20" s="1594">
        <v>306.71522424425672</v>
      </c>
    </row>
    <row r="21" spans="1:34" s="75" customFormat="1">
      <c r="A21" s="2453" t="str">
        <f>[14]Indikatoren!A131</f>
        <v>Index (1995 = 100)</v>
      </c>
      <c r="B21" s="2454"/>
      <c r="C21" s="2448"/>
      <c r="D21" s="3037"/>
      <c r="E21" s="3037">
        <v>94.306776418082251</v>
      </c>
      <c r="F21" s="3037">
        <v>94.830484757862209</v>
      </c>
      <c r="G21" s="3037">
        <v>96.807960158075574</v>
      </c>
      <c r="H21" s="3037">
        <v>97.10086716565128</v>
      </c>
      <c r="I21" s="3037">
        <v>100</v>
      </c>
      <c r="J21" s="3037">
        <v>100.9670690833664</v>
      </c>
      <c r="K21" s="3037">
        <v>101.39039237756181</v>
      </c>
      <c r="L21" s="3037">
        <v>102.61551951062512</v>
      </c>
      <c r="M21" s="3037">
        <v>102.89676254381394</v>
      </c>
      <c r="N21" s="3037">
        <v>100.29053285291833</v>
      </c>
      <c r="O21" s="3037">
        <v>99.760818802548414</v>
      </c>
      <c r="P21" s="3037">
        <v>101.74449243164996</v>
      </c>
      <c r="Q21" s="3037">
        <v>106.1978169418405</v>
      </c>
      <c r="R21" s="3037">
        <v>104.68672873846759</v>
      </c>
      <c r="S21" s="3037">
        <v>104.97840470501745</v>
      </c>
      <c r="T21" s="3037">
        <v>99.136648453917829</v>
      </c>
      <c r="U21" s="3037">
        <v>97.849427223522255</v>
      </c>
      <c r="V21" s="3037">
        <v>97.664601285567471</v>
      </c>
      <c r="W21" s="3037">
        <v>99.086909251574298</v>
      </c>
      <c r="X21" s="3037">
        <v>94.7160112761063</v>
      </c>
      <c r="Y21" s="3037">
        <v>92.065296348260659</v>
      </c>
      <c r="Z21" s="3037">
        <v>91.582482366569906</v>
      </c>
      <c r="AA21" s="3037">
        <v>91.187992585456044</v>
      </c>
      <c r="AB21" s="3037">
        <v>89.012433535122</v>
      </c>
      <c r="AC21" s="3037">
        <v>86.132410708815783</v>
      </c>
      <c r="AD21" s="3037">
        <v>83.092927725467447</v>
      </c>
      <c r="AE21" s="3330">
        <v>80.481770496396635</v>
      </c>
      <c r="AF21" s="3330">
        <v>79.251776088955921</v>
      </c>
      <c r="AG21" s="3330">
        <v>79.41276280921717</v>
      </c>
      <c r="AH21" s="3038">
        <v>81.69711551583903</v>
      </c>
    </row>
    <row r="22" spans="1:34" ht="26.25">
      <c r="A22" s="2455" t="str">
        <f>[14]Indikatoren!A132</f>
        <v>Energieeffizienz im Sektor Gewerbe, Handel, Dienstleistung (GHD)</v>
      </c>
      <c r="B22" s="2441"/>
      <c r="C22" s="2434"/>
      <c r="D22" s="1600"/>
      <c r="E22" s="1600"/>
      <c r="F22" s="1600"/>
      <c r="G22" s="1600"/>
      <c r="H22" s="1600"/>
      <c r="I22" s="1600"/>
      <c r="J22" s="1600"/>
      <c r="K22" s="1600"/>
      <c r="L22" s="1600"/>
      <c r="M22" s="1600"/>
      <c r="N22" s="1600"/>
      <c r="O22" s="1600"/>
      <c r="P22" s="1600"/>
      <c r="Q22" s="1600"/>
      <c r="R22" s="1600"/>
      <c r="S22" s="1600"/>
      <c r="T22" s="1600"/>
      <c r="U22" s="1600"/>
      <c r="V22" s="1600"/>
      <c r="W22" s="2023"/>
      <c r="X22" s="2023"/>
      <c r="Y22" s="2023"/>
      <c r="Z22" s="2023"/>
      <c r="AA22" s="1600"/>
      <c r="AB22" s="2023"/>
      <c r="AC22" s="2023"/>
      <c r="AD22" s="2023"/>
      <c r="AE22" s="2023"/>
      <c r="AF22" s="2023"/>
      <c r="AG22" s="2023"/>
      <c r="AH22" s="1601"/>
    </row>
    <row r="23" spans="1:34" s="4098" customFormat="1" ht="26.25">
      <c r="A23" s="4092" t="s">
        <v>1600</v>
      </c>
      <c r="B23" s="4093"/>
      <c r="C23" s="4094" t="str">
        <f>[14]Indikatoren!C133</f>
        <v>MJ</v>
      </c>
      <c r="D23" s="4095" t="s">
        <v>88</v>
      </c>
      <c r="E23" s="4096">
        <v>1186.0687344271487</v>
      </c>
      <c r="F23" s="4096">
        <v>1107.0662407498642</v>
      </c>
      <c r="G23" s="4096">
        <v>1052.5055067693895</v>
      </c>
      <c r="H23" s="4096">
        <v>1032.3592087638901</v>
      </c>
      <c r="I23" s="4096">
        <v>984.93575736404227</v>
      </c>
      <c r="J23" s="4096">
        <v>1000.6058471258091</v>
      </c>
      <c r="K23" s="4096">
        <v>958.37786881895443</v>
      </c>
      <c r="L23" s="4096">
        <v>949.59035672556217</v>
      </c>
      <c r="M23" s="4096">
        <v>934.17474929743582</v>
      </c>
      <c r="N23" s="4096">
        <v>892.1618644989428</v>
      </c>
      <c r="O23" s="4096">
        <v>868.84011169141991</v>
      </c>
      <c r="P23" s="4096">
        <v>881.73250582180697</v>
      </c>
      <c r="Q23" s="4096">
        <v>831.87753219454692</v>
      </c>
      <c r="R23" s="4096">
        <v>824.36940503970732</v>
      </c>
      <c r="S23" s="4096">
        <v>823.23519594556888</v>
      </c>
      <c r="T23" s="4096">
        <v>838.03082744083633</v>
      </c>
      <c r="U23" s="4096">
        <v>742.28300873602552</v>
      </c>
      <c r="V23" s="4096">
        <v>746.24002772012136</v>
      </c>
      <c r="W23" s="4096">
        <v>735.8529882039893</v>
      </c>
      <c r="X23" s="4096">
        <v>741.81308626559212</v>
      </c>
      <c r="Y23" s="4096">
        <v>711.45633175777743</v>
      </c>
      <c r="Z23" s="4096">
        <v>677.29553089391993</v>
      </c>
      <c r="AA23" s="4096">
        <v>723.98284533090521</v>
      </c>
      <c r="AB23" s="4096">
        <v>704.07909217056363</v>
      </c>
      <c r="AC23" s="4096">
        <v>723.33015691987703</v>
      </c>
      <c r="AD23" s="4096">
        <v>690.82305637403522</v>
      </c>
      <c r="AE23" s="4096">
        <v>687.69828889641121</v>
      </c>
      <c r="AF23" s="4096">
        <v>639.12179627849423</v>
      </c>
      <c r="AG23" s="4096">
        <v>627.1620673205814</v>
      </c>
      <c r="AH23" s="4097">
        <v>635.61029233178988</v>
      </c>
    </row>
    <row r="24" spans="1:34" s="75" customFormat="1">
      <c r="A24" s="485" t="str">
        <f>[14]Indikatoren!A134</f>
        <v>Index (1995 = 100)</v>
      </c>
      <c r="B24" s="2443"/>
      <c r="C24" s="2435"/>
      <c r="D24" s="1605"/>
      <c r="E24" s="1605">
        <v>120.42092345204253</v>
      </c>
      <c r="F24" s="1605">
        <v>112.3998425757916</v>
      </c>
      <c r="G24" s="1605">
        <v>106.86032047269585</v>
      </c>
      <c r="H24" s="1605">
        <v>104.81487762478703</v>
      </c>
      <c r="I24" s="1605">
        <v>100</v>
      </c>
      <c r="J24" s="1605">
        <v>101.59097582198704</v>
      </c>
      <c r="K24" s="1605">
        <v>97.3035917980921</v>
      </c>
      <c r="L24" s="1605">
        <v>96.411400401070424</v>
      </c>
      <c r="M24" s="1605">
        <v>94.846262034139485</v>
      </c>
      <c r="N24" s="1605">
        <v>90.580716338963285</v>
      </c>
      <c r="O24" s="1605">
        <v>88.212871265499984</v>
      </c>
      <c r="P24" s="1605">
        <v>89.521829137523099</v>
      </c>
      <c r="Q24" s="1605">
        <v>84.460080363096878</v>
      </c>
      <c r="R24" s="1605">
        <v>83.697784233760132</v>
      </c>
      <c r="S24" s="1605">
        <v>83.582628591815137</v>
      </c>
      <c r="T24" s="1605">
        <v>85.084821134287608</v>
      </c>
      <c r="U24" s="1605">
        <v>75.363596375318735</v>
      </c>
      <c r="V24" s="1605">
        <v>75.765350393741826</v>
      </c>
      <c r="W24" s="1605">
        <v>74.710759834055921</v>
      </c>
      <c r="X24" s="1605">
        <v>75.315885398544879</v>
      </c>
      <c r="Y24" s="1605">
        <v>72.233780369780604</v>
      </c>
      <c r="Z24" s="1605">
        <v>68.765452551600745</v>
      </c>
      <c r="AA24" s="1605">
        <v>73.505590584758693</v>
      </c>
      <c r="AB24" s="1605">
        <v>71.484773185093019</v>
      </c>
      <c r="AC24" s="2022">
        <v>73.439323479909646</v>
      </c>
      <c r="AD24" s="2022">
        <v>70.138894969441139</v>
      </c>
      <c r="AE24" s="2022">
        <v>69.821639000789261</v>
      </c>
      <c r="AF24" s="2022">
        <v>64.889693718599389</v>
      </c>
      <c r="AG24" s="2022">
        <v>63.67542884208396</v>
      </c>
      <c r="AH24" s="1606"/>
    </row>
    <row r="25" spans="1:34" ht="18.75" customHeight="1">
      <c r="A25" s="2463" t="s">
        <v>1601</v>
      </c>
      <c r="B25" s="2413"/>
      <c r="C25" s="2397" t="str">
        <f>[14]Indikatoren!C135</f>
        <v>MJ</v>
      </c>
      <c r="D25" s="1593" t="s">
        <v>88</v>
      </c>
      <c r="E25" s="2017">
        <v>1240.3272737377144</v>
      </c>
      <c r="F25" s="2017">
        <v>1112.2881375140221</v>
      </c>
      <c r="G25" s="2017">
        <v>1086.3435336381658</v>
      </c>
      <c r="H25" s="2017">
        <v>1019.5177230550398</v>
      </c>
      <c r="I25" s="2017">
        <v>1011.0796627254641</v>
      </c>
      <c r="J25" s="2017">
        <v>1096.5205825943631</v>
      </c>
      <c r="K25" s="2017">
        <v>986.87059974913268</v>
      </c>
      <c r="L25" s="2017">
        <v>956.7530379748074</v>
      </c>
      <c r="M25" s="2017">
        <v>899.9639777302624</v>
      </c>
      <c r="N25" s="2017">
        <v>854.33283241134257</v>
      </c>
      <c r="O25" s="2017">
        <v>887.58096083882413</v>
      </c>
      <c r="P25" s="2017">
        <v>867.17607448123988</v>
      </c>
      <c r="Q25" s="2017">
        <v>832.19139812259175</v>
      </c>
      <c r="R25" s="2017">
        <v>818.46066011189487</v>
      </c>
      <c r="S25" s="2017">
        <v>806.7746056266858</v>
      </c>
      <c r="T25" s="2017">
        <v>836.26328007935319</v>
      </c>
      <c r="U25" s="2017">
        <v>691.0595707680535</v>
      </c>
      <c r="V25" s="2017">
        <v>748.09716818132529</v>
      </c>
      <c r="W25" s="2017">
        <v>724.75444771633829</v>
      </c>
      <c r="X25" s="2017">
        <v>786.83396598530669</v>
      </c>
      <c r="Y25" s="2017">
        <v>691.05324768374874</v>
      </c>
      <c r="Z25" s="2017">
        <v>686.23251728814193</v>
      </c>
      <c r="AA25" s="2017">
        <v>739.21714708828802</v>
      </c>
      <c r="AB25" s="2017">
        <v>673.42178764243999</v>
      </c>
      <c r="AC25" s="2017">
        <v>704.52979863175392</v>
      </c>
      <c r="AD25" s="2017">
        <v>678.67356565745149</v>
      </c>
      <c r="AE25" s="2017">
        <v>673.50607195535201</v>
      </c>
      <c r="AF25" s="2017">
        <v>607.93889678391861</v>
      </c>
      <c r="AG25" s="2017">
        <v>604.47680026385729</v>
      </c>
      <c r="AH25" s="1594">
        <v>608.63471550443398</v>
      </c>
    </row>
    <row r="26" spans="1:34" s="75" customFormat="1">
      <c r="A26" s="2453" t="str">
        <f>[14]Indikatoren!A136</f>
        <v>Index (1995 = 100)</v>
      </c>
      <c r="B26" s="2454"/>
      <c r="C26" s="2448"/>
      <c r="D26" s="1614"/>
      <c r="E26" s="3037">
        <v>122.67354586030254</v>
      </c>
      <c r="F26" s="3037">
        <v>110.00994071186643</v>
      </c>
      <c r="G26" s="3037">
        <v>107.44391106728629</v>
      </c>
      <c r="H26" s="3037">
        <v>100.83455939632196</v>
      </c>
      <c r="I26" s="3037">
        <v>100</v>
      </c>
      <c r="J26" s="3037">
        <v>108.45046369922866</v>
      </c>
      <c r="K26" s="3037">
        <v>97.605622596435822</v>
      </c>
      <c r="L26" s="3037">
        <v>94.626869993189857</v>
      </c>
      <c r="M26" s="3037">
        <v>89.010194835125205</v>
      </c>
      <c r="N26" s="3037">
        <v>84.497084048590679</v>
      </c>
      <c r="O26" s="3037">
        <v>87.785462764255669</v>
      </c>
      <c r="P26" s="3037">
        <v>85.767334311094928</v>
      </c>
      <c r="Q26" s="3037">
        <v>82.307203754780161</v>
      </c>
      <c r="R26" s="3037">
        <v>80.949176438348502</v>
      </c>
      <c r="S26" s="3037">
        <v>79.793376859341222</v>
      </c>
      <c r="T26" s="3037">
        <v>82.70992988080917</v>
      </c>
      <c r="U26" s="3037">
        <v>68.348676790237761</v>
      </c>
      <c r="V26" s="3037">
        <v>73.989933311956477</v>
      </c>
      <c r="W26" s="3037">
        <v>71.681240799828956</v>
      </c>
      <c r="X26" s="3037">
        <v>77.821164344688611</v>
      </c>
      <c r="Y26" s="3037">
        <v>68.348051410800522</v>
      </c>
      <c r="Z26" s="3037">
        <v>67.871261047654258</v>
      </c>
      <c r="AA26" s="3037">
        <v>73.111662150898766</v>
      </c>
      <c r="AB26" s="3037">
        <v>66.604226399645484</v>
      </c>
      <c r="AC26" s="3037">
        <v>69.68093856547614</v>
      </c>
      <c r="AD26" s="3037">
        <v>67.123649172016826</v>
      </c>
      <c r="AE26" s="3330">
        <v>66.612562470087724</v>
      </c>
      <c r="AF26" s="3330">
        <v>60.127695096265697</v>
      </c>
      <c r="AG26" s="3330">
        <v>59.785279295840148</v>
      </c>
      <c r="AH26" s="3038">
        <v>60.196514472835858</v>
      </c>
    </row>
    <row r="27" spans="1:34">
      <c r="A27" s="2440" t="s">
        <v>239</v>
      </c>
      <c r="B27" s="2441"/>
      <c r="C27" s="2434"/>
      <c r="D27" s="1600"/>
      <c r="E27" s="1600"/>
      <c r="F27" s="1600"/>
      <c r="G27" s="1600"/>
      <c r="H27" s="1600"/>
      <c r="I27" s="1600"/>
      <c r="J27" s="1600"/>
      <c r="K27" s="1600"/>
      <c r="L27" s="1600"/>
      <c r="M27" s="1600"/>
      <c r="N27" s="1600"/>
      <c r="O27" s="1600"/>
      <c r="P27" s="1600"/>
      <c r="Q27" s="1600"/>
      <c r="R27" s="1600"/>
      <c r="S27" s="1600"/>
      <c r="T27" s="1600"/>
      <c r="U27" s="1600"/>
      <c r="V27" s="1600"/>
      <c r="W27" s="2023"/>
      <c r="X27" s="2023"/>
      <c r="Y27" s="2023"/>
      <c r="Z27" s="2023"/>
      <c r="AA27" s="1600"/>
      <c r="AB27" s="2023"/>
      <c r="AC27" s="2023"/>
      <c r="AD27" s="2023"/>
      <c r="AE27" s="2023"/>
      <c r="AF27" s="2023"/>
      <c r="AG27" s="2023"/>
      <c r="AH27" s="1601"/>
    </row>
    <row r="28" spans="1:34" s="4098" customFormat="1" ht="16.5">
      <c r="A28" s="4083" t="s">
        <v>1413</v>
      </c>
      <c r="B28" s="4093"/>
      <c r="C28" s="4094" t="s">
        <v>1178</v>
      </c>
      <c r="D28" s="4096">
        <v>247.00103656993252</v>
      </c>
      <c r="E28" s="4096">
        <v>233.29235268566501</v>
      </c>
      <c r="F28" s="4096">
        <v>235.89907836758044</v>
      </c>
      <c r="G28" s="4096">
        <v>238.75003581257207</v>
      </c>
      <c r="H28" s="4096">
        <v>248.10429613140653</v>
      </c>
      <c r="I28" s="4096">
        <v>240.02114905101027</v>
      </c>
      <c r="J28" s="4096">
        <v>232.72129480312819</v>
      </c>
      <c r="K28" s="4096">
        <v>244.16816872435362</v>
      </c>
      <c r="L28" s="4096">
        <v>244.00906378329208</v>
      </c>
      <c r="M28" s="4096">
        <v>241.03154203817169</v>
      </c>
      <c r="N28" s="4096">
        <v>240.81994713290007</v>
      </c>
      <c r="O28" s="4096">
        <v>229.36252175160297</v>
      </c>
      <c r="P28" s="4096">
        <v>232.34348455569119</v>
      </c>
      <c r="Q28" s="4096">
        <v>229.208352029271</v>
      </c>
      <c r="R28" s="4096">
        <v>216.72622888588242</v>
      </c>
      <c r="S28" s="4096">
        <v>214.12853418246954</v>
      </c>
      <c r="T28" s="4096">
        <v>213.34116398717202</v>
      </c>
      <c r="U28" s="4096">
        <v>202.59654397269449</v>
      </c>
      <c r="V28" s="4096">
        <v>202.6589290736556</v>
      </c>
      <c r="W28" s="4096">
        <v>200.36296635754826</v>
      </c>
      <c r="X28" s="4096">
        <v>192.63297698313079</v>
      </c>
      <c r="Y28" s="4096">
        <v>190.67195547848229</v>
      </c>
      <c r="Z28" s="4096">
        <v>185.33364368721067</v>
      </c>
      <c r="AA28" s="4096">
        <v>191.33868997535438</v>
      </c>
      <c r="AB28" s="4096">
        <v>178.41417983637012</v>
      </c>
      <c r="AC28" s="4096">
        <v>182.07746276870103</v>
      </c>
      <c r="AD28" s="4096">
        <v>184.48448536281472</v>
      </c>
      <c r="AE28" s="4096">
        <v>180.71988389955345</v>
      </c>
      <c r="AF28" s="4096">
        <v>185.91996226036602</v>
      </c>
      <c r="AG28" s="4096">
        <v>184.49440416201713</v>
      </c>
      <c r="AH28" s="4097">
        <v>183.65823862042913</v>
      </c>
    </row>
    <row r="29" spans="1:34" s="1541" customFormat="1" ht="18" customHeight="1">
      <c r="A29" s="2414" t="s">
        <v>228</v>
      </c>
      <c r="B29" s="2415"/>
      <c r="C29" s="2398"/>
      <c r="D29" s="1595">
        <v>100</v>
      </c>
      <c r="E29" s="1595">
        <v>94.449948844491502</v>
      </c>
      <c r="F29" s="1595">
        <v>95.505298942658968</v>
      </c>
      <c r="G29" s="1595">
        <v>96.659527882173734</v>
      </c>
      <c r="H29" s="1595">
        <v>100.44666191559146</v>
      </c>
      <c r="I29" s="1595">
        <v>97.174146466812076</v>
      </c>
      <c r="J29" s="1595">
        <v>94.21875229144581</v>
      </c>
      <c r="K29" s="1595">
        <v>98.853094754208925</v>
      </c>
      <c r="L29" s="1595">
        <v>98.788680068638769</v>
      </c>
      <c r="M29" s="1595">
        <v>97.583210736821869</v>
      </c>
      <c r="N29" s="1595">
        <v>97.497545142778208</v>
      </c>
      <c r="O29" s="1595">
        <v>92.858930851759553</v>
      </c>
      <c r="P29" s="1595">
        <v>94.065793319012499</v>
      </c>
      <c r="Q29" s="1595">
        <v>92.796514222067273</v>
      </c>
      <c r="R29" s="1595">
        <v>87.743044278488895</v>
      </c>
      <c r="S29" s="1595">
        <v>86.691350431577689</v>
      </c>
      <c r="T29" s="1595">
        <v>86.372578410928853</v>
      </c>
      <c r="U29" s="1595">
        <v>82.022548077580254</v>
      </c>
      <c r="V29" s="1595">
        <v>82.047805097480847</v>
      </c>
      <c r="W29" s="2018">
        <v>81.118269437229756</v>
      </c>
      <c r="X29" s="2018">
        <v>77.988732216753803</v>
      </c>
      <c r="Y29" s="2018">
        <v>77.194799716760713</v>
      </c>
      <c r="Z29" s="2018">
        <v>75.033548952227903</v>
      </c>
      <c r="AA29" s="1595">
        <v>77.464731578639089</v>
      </c>
      <c r="AB29" s="2018">
        <v>72.232158339892777</v>
      </c>
      <c r="AC29" s="2018">
        <v>73.715262614758331</v>
      </c>
      <c r="AD29" s="2018">
        <v>74.689761599677453</v>
      </c>
      <c r="AE29" s="2018">
        <v>73.1656378488059</v>
      </c>
      <c r="AF29" s="2018">
        <v>75.270923896599584</v>
      </c>
      <c r="AG29" s="2018">
        <v>74.693777291004167</v>
      </c>
      <c r="AH29" s="1596"/>
    </row>
    <row r="30" spans="1:34" s="4098" customFormat="1" ht="29.25">
      <c r="A30" s="4092" t="s">
        <v>1414</v>
      </c>
      <c r="B30" s="4093"/>
      <c r="C30" s="4094" t="s">
        <v>1178</v>
      </c>
      <c r="D30" s="4096">
        <v>190.42346435227293</v>
      </c>
      <c r="E30" s="4096">
        <v>174.88666712802095</v>
      </c>
      <c r="F30" s="4096">
        <v>178.09135315673004</v>
      </c>
      <c r="G30" s="4096">
        <v>180.06749691850823</v>
      </c>
      <c r="H30" s="4096">
        <v>190.86785753675511</v>
      </c>
      <c r="I30" s="4096">
        <v>181.55664409520097</v>
      </c>
      <c r="J30" s="4096">
        <v>173.93419456692396</v>
      </c>
      <c r="K30" s="4096">
        <v>187.45092111540865</v>
      </c>
      <c r="L30" s="4096">
        <v>187.27846572844234</v>
      </c>
      <c r="M30" s="4096">
        <v>184.67530540045817</v>
      </c>
      <c r="N30" s="4096">
        <v>186.91560133678215</v>
      </c>
      <c r="O30" s="4096">
        <v>176.1628208436162</v>
      </c>
      <c r="P30" s="4096">
        <v>178.37122099527141</v>
      </c>
      <c r="Q30" s="4096">
        <v>173.30880180684841</v>
      </c>
      <c r="R30" s="4096">
        <v>161.38838484411269</v>
      </c>
      <c r="S30" s="4096">
        <v>158.47270436553325</v>
      </c>
      <c r="T30" s="4096">
        <v>158.62356182158538</v>
      </c>
      <c r="U30" s="4096">
        <v>148.19461601564765</v>
      </c>
      <c r="V30" s="4096">
        <v>145.69827477726386</v>
      </c>
      <c r="W30" s="4096">
        <v>143.1835883993941</v>
      </c>
      <c r="X30" s="4096">
        <v>130.89381689132671</v>
      </c>
      <c r="Y30" s="4096">
        <v>130.06355515190759</v>
      </c>
      <c r="Z30" s="4096">
        <v>125.39093451629724</v>
      </c>
      <c r="AA30" s="4096">
        <v>133.87859287081241</v>
      </c>
      <c r="AB30" s="4096">
        <v>123.95545677195865</v>
      </c>
      <c r="AC30" s="4096">
        <v>127.43608662864335</v>
      </c>
      <c r="AD30" s="4096">
        <v>129.78313191424402</v>
      </c>
      <c r="AE30" s="4096">
        <v>125.34068849942108</v>
      </c>
      <c r="AF30" s="4096">
        <v>130.17157823060165</v>
      </c>
      <c r="AG30" s="4096">
        <v>128.94169380130032</v>
      </c>
      <c r="AH30" s="4097">
        <v>128.82947237794363</v>
      </c>
    </row>
    <row r="31" spans="1:34" s="1541" customFormat="1" ht="18" customHeight="1">
      <c r="A31" s="2414" t="s">
        <v>228</v>
      </c>
      <c r="B31" s="2415"/>
      <c r="C31" s="2398"/>
      <c r="D31" s="1595">
        <v>99.999999999999986</v>
      </c>
      <c r="E31" s="1595">
        <v>91.840922925596089</v>
      </c>
      <c r="F31" s="1595">
        <v>93.523848945039049</v>
      </c>
      <c r="G31" s="1595">
        <v>94.561611685308506</v>
      </c>
      <c r="H31" s="1595">
        <v>100.23337102178756</v>
      </c>
      <c r="I31" s="1595">
        <v>95.343630425361425</v>
      </c>
      <c r="J31" s="1595">
        <v>91.340736373304949</v>
      </c>
      <c r="K31" s="1595">
        <v>98.43898269208816</v>
      </c>
      <c r="L31" s="1595">
        <v>98.348418544674445</v>
      </c>
      <c r="M31" s="1595">
        <v>96.981380959869</v>
      </c>
      <c r="N31" s="1595">
        <v>98.15786199068333</v>
      </c>
      <c r="O31" s="1595">
        <v>92.511089136433654</v>
      </c>
      <c r="P31" s="1595">
        <v>93.67082024371453</v>
      </c>
      <c r="Q31" s="1595">
        <v>91.012314263034639</v>
      </c>
      <c r="R31" s="1595">
        <v>84.752362526895865</v>
      </c>
      <c r="S31" s="1595">
        <v>83.22120643303046</v>
      </c>
      <c r="T31" s="1595">
        <v>83.300428527096059</v>
      </c>
      <c r="U31" s="1595">
        <v>77.823715958394573</v>
      </c>
      <c r="V31" s="1595">
        <v>76.512773923559152</v>
      </c>
      <c r="W31" s="2018">
        <v>75.19219802372271</v>
      </c>
      <c r="X31" s="2018">
        <v>68.738281459463593</v>
      </c>
      <c r="Y31" s="2018">
        <v>68.302273353927205</v>
      </c>
      <c r="Z31" s="2018">
        <v>65.848468277171392</v>
      </c>
      <c r="AA31" s="1595">
        <v>70.305722735484096</v>
      </c>
      <c r="AB31" s="2018">
        <v>65.094633790848306</v>
      </c>
      <c r="AC31" s="2018">
        <v>66.922470432999575</v>
      </c>
      <c r="AD31" s="2018">
        <v>68.155010389976084</v>
      </c>
      <c r="AE31" s="2018">
        <v>65.822081814217853</v>
      </c>
      <c r="AF31" s="2018">
        <v>68.359001173191231</v>
      </c>
      <c r="AG31" s="2018">
        <v>67.713133063667655</v>
      </c>
      <c r="AH31" s="1596"/>
    </row>
    <row r="32" spans="1:34" customFormat="1" ht="18" customHeight="1">
      <c r="A32" s="2412" t="str">
        <f>[14]Indikatoren!A15</f>
        <v>Stromverbrauch der priv. Haushalte je Einwohner</v>
      </c>
      <c r="B32" s="2413" t="s">
        <v>88</v>
      </c>
      <c r="C32" s="2397" t="str">
        <f>[14]Indikatoren!C15</f>
        <v>kWh</v>
      </c>
      <c r="D32" s="2017">
        <v>1477.1196371196372</v>
      </c>
      <c r="E32" s="2017">
        <v>1528.4158403461167</v>
      </c>
      <c r="F32" s="2017">
        <v>1525.311801242236</v>
      </c>
      <c r="G32" s="2017">
        <v>1554.6586613297754</v>
      </c>
      <c r="H32" s="2017">
        <v>1533.6907094532146</v>
      </c>
      <c r="I32" s="2017">
        <v>1564.2530279923255</v>
      </c>
      <c r="J32" s="2017">
        <v>1646.8446124763705</v>
      </c>
      <c r="K32" s="2017">
        <v>1604.9860066249539</v>
      </c>
      <c r="L32" s="2017">
        <v>1602.1234830439801</v>
      </c>
      <c r="M32" s="2017">
        <v>1612.4832797032743</v>
      </c>
      <c r="N32" s="2017">
        <v>1602.2004247639859</v>
      </c>
      <c r="O32" s="2017">
        <v>1648.8677453782645</v>
      </c>
      <c r="P32" s="2017">
        <v>1673.3790973056462</v>
      </c>
      <c r="Q32" s="2017">
        <v>1705.8593974175035</v>
      </c>
      <c r="R32" s="2017">
        <v>1723.7678255745434</v>
      </c>
      <c r="S32" s="2017">
        <v>1737.3557421591649</v>
      </c>
      <c r="T32" s="2017">
        <v>1743.3299249750532</v>
      </c>
      <c r="U32" s="2017">
        <v>1731.173646779929</v>
      </c>
      <c r="V32" s="2017">
        <v>1727.3928978257641</v>
      </c>
      <c r="W32" s="2017">
        <v>1729.6961594373968</v>
      </c>
      <c r="X32" s="2017">
        <v>1765.1255044591699</v>
      </c>
      <c r="Y32" s="2017">
        <v>1701.7867081905949</v>
      </c>
      <c r="Z32" s="2017">
        <v>1703.5655136398677</v>
      </c>
      <c r="AA32" s="2017">
        <v>1686.517372219329</v>
      </c>
      <c r="AB32" s="2017">
        <v>1601.6988256794637</v>
      </c>
      <c r="AC32" s="2017">
        <v>1575.6521355907305</v>
      </c>
      <c r="AD32" s="2017">
        <v>1556.9133322809021</v>
      </c>
      <c r="AE32" s="2017">
        <v>1551.1118961491466</v>
      </c>
      <c r="AF32" s="2017">
        <v>1527.1527754324175</v>
      </c>
      <c r="AG32" s="2017">
        <v>1512.8838289627286</v>
      </c>
      <c r="AH32" s="1594">
        <v>1510.969018494246</v>
      </c>
    </row>
    <row r="33" spans="1:34" s="1541" customFormat="1" ht="18" customHeight="1">
      <c r="A33" s="2444" t="s">
        <v>228</v>
      </c>
      <c r="B33" s="2445"/>
      <c r="C33" s="2436"/>
      <c r="D33" s="1608">
        <v>100</v>
      </c>
      <c r="E33" s="1608">
        <v>103.47271825094049</v>
      </c>
      <c r="F33" s="1608">
        <v>103.26257690382972</v>
      </c>
      <c r="G33" s="1608">
        <v>105.24933947539539</v>
      </c>
      <c r="H33" s="1608">
        <v>103.82982332046511</v>
      </c>
      <c r="I33" s="1608">
        <v>105.89887160681157</v>
      </c>
      <c r="J33" s="1608">
        <v>111.49026599414077</v>
      </c>
      <c r="K33" s="1608">
        <v>108.65646669992516</v>
      </c>
      <c r="L33" s="1608">
        <v>108.46267579030354</v>
      </c>
      <c r="M33" s="1608">
        <v>109.16402701460217</v>
      </c>
      <c r="N33" s="1608">
        <v>108.46788469268843</v>
      </c>
      <c r="O33" s="1608">
        <v>111.62723072272831</v>
      </c>
      <c r="P33" s="1608">
        <v>113.28663266360145</v>
      </c>
      <c r="Q33" s="1608">
        <v>115.48552700469853</v>
      </c>
      <c r="R33" s="1608">
        <v>116.69791547391968</v>
      </c>
      <c r="S33" s="1608">
        <v>117.61780823298677</v>
      </c>
      <c r="T33" s="1608">
        <v>118.02225636743428</v>
      </c>
      <c r="U33" s="1608">
        <v>117.19928455867621</v>
      </c>
      <c r="V33" s="1608">
        <v>116.94333041256944</v>
      </c>
      <c r="W33" s="2020">
        <v>117.09925966526858</v>
      </c>
      <c r="X33" s="2020">
        <v>119.4978023514155</v>
      </c>
      <c r="Y33" s="2020">
        <v>115.20980869965655</v>
      </c>
      <c r="Z33" s="2020">
        <v>115.33023262501587</v>
      </c>
      <c r="AA33" s="1788">
        <v>114.17608498577776</v>
      </c>
      <c r="AB33" s="2020">
        <v>108.43392677405292</v>
      </c>
      <c r="AC33" s="2020">
        <v>106.67058347848048</v>
      </c>
      <c r="AD33" s="2020">
        <v>105.40197917325516</v>
      </c>
      <c r="AE33" s="2020">
        <v>105.00922587244141</v>
      </c>
      <c r="AF33" s="2020">
        <v>103.38720961088461</v>
      </c>
      <c r="AG33" s="2020">
        <v>102.42121158938967</v>
      </c>
      <c r="AH33" s="1789">
        <v>102.29158021625213</v>
      </c>
    </row>
    <row r="34" spans="1:34">
      <c r="A34" s="2440" t="str">
        <f>[14]Indikatoren!A145</f>
        <v>Energieeffizienz im Verkehrssektor</v>
      </c>
      <c r="B34" s="2441"/>
      <c r="C34" s="2434"/>
      <c r="D34" s="1600"/>
      <c r="E34" s="1600"/>
      <c r="F34" s="1600"/>
      <c r="G34" s="1600"/>
      <c r="H34" s="1600"/>
      <c r="I34" s="1600"/>
      <c r="J34" s="1600"/>
      <c r="K34" s="1600"/>
      <c r="L34" s="1600"/>
      <c r="M34" s="1600"/>
      <c r="N34" s="1600"/>
      <c r="O34" s="1600"/>
      <c r="P34" s="1600"/>
      <c r="Q34" s="1600"/>
      <c r="R34" s="1600"/>
      <c r="S34" s="1600"/>
      <c r="T34" s="1600"/>
      <c r="U34" s="1591"/>
      <c r="V34" s="1591"/>
      <c r="W34" s="2016"/>
      <c r="X34" s="2016"/>
      <c r="Y34" s="2016"/>
      <c r="Z34" s="2016"/>
      <c r="AA34" s="1591"/>
      <c r="AB34" s="2016"/>
      <c r="AC34" s="2016"/>
      <c r="AD34" s="2016"/>
      <c r="AE34" s="2016"/>
      <c r="AF34" s="2016"/>
      <c r="AG34" s="2016"/>
      <c r="AH34" s="1592"/>
    </row>
    <row r="35" spans="1:34">
      <c r="A35" s="2442" t="str">
        <f>[14]Indikatoren!A146</f>
        <v>Kraftstoffverbr.  je PKW u. 100 km Fahrleistung</v>
      </c>
      <c r="B35" s="2413"/>
      <c r="C35" s="2397" t="str">
        <f>[14]Indikatoren!C146</f>
        <v>Liter</v>
      </c>
      <c r="D35" s="1593">
        <v>9.4</v>
      </c>
      <c r="E35" s="1593">
        <v>9.1999999999999993</v>
      </c>
      <c r="F35" s="1593">
        <v>9.1</v>
      </c>
      <c r="G35" s="1593">
        <v>9.1</v>
      </c>
      <c r="H35" s="1593">
        <v>8.9</v>
      </c>
      <c r="I35" s="1593">
        <v>8.8320583394472028</v>
      </c>
      <c r="J35" s="1593">
        <v>8.7472484591354327</v>
      </c>
      <c r="K35" s="1593">
        <v>8.6619885183205998</v>
      </c>
      <c r="L35" s="1593">
        <v>8.5580118895733701</v>
      </c>
      <c r="M35" s="1593">
        <v>8.4675695375834401</v>
      </c>
      <c r="N35" s="1593">
        <v>8.2916052508262066</v>
      </c>
      <c r="O35" s="1593">
        <v>8.144409782123736</v>
      </c>
      <c r="P35" s="1593">
        <v>8.0818579088722728</v>
      </c>
      <c r="Q35" s="1593">
        <v>8.0108316065905303</v>
      </c>
      <c r="R35" s="1593">
        <v>7.9253319311749042</v>
      </c>
      <c r="S35" s="1593">
        <v>7.8281906528049365</v>
      </c>
      <c r="T35" s="1593">
        <v>7.7435309675619806</v>
      </c>
      <c r="U35" s="1602">
        <v>7.6164117755473102</v>
      </c>
      <c r="V35" s="1602">
        <v>7.4835482706653726</v>
      </c>
      <c r="W35" s="1602">
        <v>7.5014560074771239</v>
      </c>
      <c r="X35" s="1602">
        <v>7.4726446794836674</v>
      </c>
      <c r="Y35" s="1602">
        <v>7.4374034899931152</v>
      </c>
      <c r="Z35" s="1602">
        <v>7.3433723926949943</v>
      </c>
      <c r="AA35" s="1602">
        <v>7.349699485403403</v>
      </c>
      <c r="AB35" s="1602">
        <v>7.3387980051867112</v>
      </c>
      <c r="AC35" s="1602">
        <v>7.2831628032883513</v>
      </c>
      <c r="AD35" s="1602">
        <v>7.2480228343612483</v>
      </c>
      <c r="AE35" s="1602">
        <v>7.4121488285978518</v>
      </c>
      <c r="AF35" s="1602">
        <v>7.384902536472052</v>
      </c>
      <c r="AG35" s="2083">
        <v>7.400620065316895</v>
      </c>
      <c r="AH35" s="1603"/>
    </row>
    <row r="36" spans="1:34">
      <c r="A36" s="2442" t="s">
        <v>240</v>
      </c>
      <c r="B36" s="2413"/>
      <c r="C36" s="2397" t="str">
        <f>[14]Indikatoren!C148</f>
        <v>Liter</v>
      </c>
      <c r="D36" s="1593">
        <v>9.6999999999999993</v>
      </c>
      <c r="E36" s="1593">
        <v>9.5</v>
      </c>
      <c r="F36" s="1593">
        <v>9.4</v>
      </c>
      <c r="G36" s="1593">
        <v>9.4</v>
      </c>
      <c r="H36" s="1593">
        <v>9.1999999999999993</v>
      </c>
      <c r="I36" s="1593">
        <v>9.144287407117325</v>
      </c>
      <c r="J36" s="1593">
        <v>9.0502662876475242</v>
      </c>
      <c r="K36" s="1593">
        <v>8.9577930093055915</v>
      </c>
      <c r="L36" s="1593">
        <v>8.8429198171326426</v>
      </c>
      <c r="M36" s="1593">
        <v>8.7665414737689602</v>
      </c>
      <c r="N36" s="1593">
        <v>8.6098489774293281</v>
      </c>
      <c r="O36" s="1593">
        <v>8.5163024876128635</v>
      </c>
      <c r="P36" s="1593">
        <v>8.4947040425213167</v>
      </c>
      <c r="Q36" s="1593">
        <v>8.4461218836071836</v>
      </c>
      <c r="R36" s="1593">
        <v>8.4055980149207361</v>
      </c>
      <c r="S36" s="1593">
        <v>8.3499745606480484</v>
      </c>
      <c r="T36" s="1593">
        <v>8.2792969304047013</v>
      </c>
      <c r="U36" s="1602">
        <v>8.1820840340074685</v>
      </c>
      <c r="V36" s="1602">
        <v>8.1</v>
      </c>
      <c r="W36" s="1602">
        <v>7.9681309976247743</v>
      </c>
      <c r="X36" s="1602">
        <v>7.9343125567032642</v>
      </c>
      <c r="Y36" s="1602">
        <v>7.9316184400686884</v>
      </c>
      <c r="Z36" s="1602">
        <v>7.8104755878494538</v>
      </c>
      <c r="AA36" s="1602">
        <v>7.8012257408375349</v>
      </c>
      <c r="AB36" s="1602">
        <v>7.8014749703822464</v>
      </c>
      <c r="AC36" s="1602">
        <v>7.7152121154138973</v>
      </c>
      <c r="AD36" s="1602">
        <v>7.6655234164042918</v>
      </c>
      <c r="AE36" s="1602">
        <v>7.7656873491339731</v>
      </c>
      <c r="AF36" s="1602">
        <v>7.7571916132835153</v>
      </c>
      <c r="AG36" s="2083">
        <v>7.7504832686398002</v>
      </c>
      <c r="AH36" s="1603"/>
    </row>
    <row r="37" spans="1:34">
      <c r="A37" s="2442" t="s">
        <v>241</v>
      </c>
      <c r="B37" s="2413"/>
      <c r="C37" s="2397" t="str">
        <f>[14]Indikatoren!C150</f>
        <v>Liter</v>
      </c>
      <c r="D37" s="1593">
        <v>7.8</v>
      </c>
      <c r="E37" s="1593">
        <v>7.7</v>
      </c>
      <c r="F37" s="1593">
        <v>7.8</v>
      </c>
      <c r="G37" s="1593">
        <v>7.8</v>
      </c>
      <c r="H37" s="1593">
        <v>7.5</v>
      </c>
      <c r="I37" s="1593">
        <v>7.4685598810596927</v>
      </c>
      <c r="J37" s="1593">
        <v>7.4302935893781177</v>
      </c>
      <c r="K37" s="1593">
        <v>7.3486889602574728</v>
      </c>
      <c r="L37" s="1593">
        <v>7.2939007732955448</v>
      </c>
      <c r="M37" s="1593">
        <v>7.2433999372487454</v>
      </c>
      <c r="N37" s="1593">
        <v>7.0830139832495993</v>
      </c>
      <c r="O37" s="1593">
        <v>6.9495286524424866</v>
      </c>
      <c r="P37" s="1593">
        <v>6.9129730324635359</v>
      </c>
      <c r="Q37" s="1593">
        <v>6.8693511839773764</v>
      </c>
      <c r="R37" s="1593">
        <v>6.8751791613483411</v>
      </c>
      <c r="S37" s="1593">
        <v>6.8228600115357834</v>
      </c>
      <c r="T37" s="1593">
        <v>6.8506413440386966</v>
      </c>
      <c r="U37" s="1602">
        <v>6.85</v>
      </c>
      <c r="V37" s="1602">
        <v>6.8</v>
      </c>
      <c r="W37" s="1602">
        <v>6.7642725514480402</v>
      </c>
      <c r="X37" s="1602">
        <v>6.7939979457720723</v>
      </c>
      <c r="Y37" s="1602">
        <v>6.7373075884742022</v>
      </c>
      <c r="Z37" s="1602">
        <v>6.7381185840524331</v>
      </c>
      <c r="AA37" s="1602">
        <v>6.8002826447438176</v>
      </c>
      <c r="AB37" s="1602">
        <v>6.8012461764494621</v>
      </c>
      <c r="AC37" s="1602">
        <v>6.8017318755656291</v>
      </c>
      <c r="AD37" s="1602">
        <v>6.7986270794196404</v>
      </c>
      <c r="AE37" s="1602">
        <v>7.0218482759682486</v>
      </c>
      <c r="AF37" s="1602">
        <v>6.9624917572177871</v>
      </c>
      <c r="AG37" s="2083">
        <v>6.9896567666436136</v>
      </c>
      <c r="AH37" s="1603"/>
    </row>
    <row r="38" spans="1:34" ht="15.75" customHeight="1">
      <c r="A38" s="2442" t="str">
        <f>[14]Indikatoren!A152</f>
        <v>Kraftstoffverbr. je Neuwagen u. 100 km Fahrleistung</v>
      </c>
      <c r="B38" s="2413"/>
      <c r="C38" s="2397" t="s">
        <v>1395</v>
      </c>
      <c r="D38" s="1593">
        <v>8.7509999999999994</v>
      </c>
      <c r="E38" s="1593">
        <v>8.625</v>
      </c>
      <c r="F38" s="1593">
        <v>8.4689999999999994</v>
      </c>
      <c r="G38" s="1593">
        <v>8.4030000000000005</v>
      </c>
      <c r="H38" s="1593">
        <v>8.2080000000000002</v>
      </c>
      <c r="I38" s="1593">
        <v>8.1850000000000005</v>
      </c>
      <c r="J38" s="1593">
        <v>7.9720000000000004</v>
      </c>
      <c r="K38" s="1593">
        <v>7.9130000000000003</v>
      </c>
      <c r="L38" s="1593">
        <v>7.9642533629395142</v>
      </c>
      <c r="M38" s="1593">
        <v>7.7622801693426178</v>
      </c>
      <c r="N38" s="1593">
        <v>7.5881732750700852</v>
      </c>
      <c r="O38" s="1593">
        <v>7.4426582612977006</v>
      </c>
      <c r="P38" s="1593">
        <v>7.3202174509507181</v>
      </c>
      <c r="Q38" s="1593">
        <v>7.2345575503381534</v>
      </c>
      <c r="R38" s="1593">
        <v>7.1502158892770273</v>
      </c>
      <c r="S38" s="1593">
        <v>7.1007139906990799</v>
      </c>
      <c r="T38" s="1593">
        <v>7.0457860664355305</v>
      </c>
      <c r="U38" s="1593">
        <v>6.8115924557003851</v>
      </c>
      <c r="V38" s="1593">
        <v>6.6328231661307582</v>
      </c>
      <c r="W38" s="2017">
        <v>6.2839999999999998</v>
      </c>
      <c r="X38" s="2017">
        <v>6.202</v>
      </c>
      <c r="Y38" s="2017">
        <v>5.93</v>
      </c>
      <c r="Z38" s="2017">
        <v>5.7545890958166188</v>
      </c>
      <c r="AA38" s="1593">
        <v>5.5</v>
      </c>
      <c r="AB38" s="2017">
        <v>5.4130048903885797</v>
      </c>
      <c r="AC38" s="2017">
        <v>5.2640980685842544</v>
      </c>
      <c r="AD38" s="2017">
        <v>5.2325115683312511</v>
      </c>
      <c r="AE38" s="2017">
        <v>5.3184264626583984</v>
      </c>
      <c r="AF38" s="2017">
        <v>5.49510976295627</v>
      </c>
      <c r="AG38" s="2017">
        <v>6.6247925902777949</v>
      </c>
      <c r="AH38" s="1594"/>
    </row>
    <row r="39" spans="1:34">
      <c r="A39" s="2442" t="s">
        <v>240</v>
      </c>
      <c r="B39" s="2413"/>
      <c r="C39" s="2397" t="str">
        <f>[14]Indikatoren!C154</f>
        <v>Liter</v>
      </c>
      <c r="D39" s="1593"/>
      <c r="E39" s="1593"/>
      <c r="F39" s="1593"/>
      <c r="G39" s="1593"/>
      <c r="H39" s="1593"/>
      <c r="I39" s="1593"/>
      <c r="J39" s="1593"/>
      <c r="K39" s="1593"/>
      <c r="L39" s="1593">
        <v>8.224137931034484</v>
      </c>
      <c r="M39" s="1593">
        <v>8.125</v>
      </c>
      <c r="N39" s="1593">
        <v>8.109051724137931</v>
      </c>
      <c r="O39" s="1593">
        <v>8.0086206896551726</v>
      </c>
      <c r="P39" s="1593">
        <v>7.8698275862068972</v>
      </c>
      <c r="Q39" s="1593">
        <v>7.7500000000000009</v>
      </c>
      <c r="R39" s="1593">
        <v>7.6836206896551724</v>
      </c>
      <c r="S39" s="1593">
        <v>7.5383620689655171</v>
      </c>
      <c r="T39" s="1593">
        <v>7.4047413793103445</v>
      </c>
      <c r="U39" s="1593">
        <v>7.1</v>
      </c>
      <c r="V39" s="1593">
        <v>6.9</v>
      </c>
      <c r="W39" s="2017">
        <v>6.4</v>
      </c>
      <c r="X39" s="2017">
        <v>6.5</v>
      </c>
      <c r="Y39" s="2017">
        <v>6.3</v>
      </c>
      <c r="Z39" s="2017">
        <v>6.1</v>
      </c>
      <c r="AA39" s="1593">
        <v>5.8</v>
      </c>
      <c r="AB39" s="2017">
        <v>5.7</v>
      </c>
      <c r="AC39" s="2017">
        <v>5.6</v>
      </c>
      <c r="AD39" s="2017">
        <v>5.6</v>
      </c>
      <c r="AE39" s="2017">
        <v>5.6</v>
      </c>
      <c r="AF39" s="2017">
        <v>5.7</v>
      </c>
      <c r="AG39" s="2017">
        <v>6.8</v>
      </c>
      <c r="AH39" s="1594"/>
    </row>
    <row r="40" spans="1:34">
      <c r="A40" s="2456" t="s">
        <v>241</v>
      </c>
      <c r="B40" s="2419"/>
      <c r="C40" s="2400" t="str">
        <f>[14]Indikatoren!C156</f>
        <v>Liter</v>
      </c>
      <c r="D40" s="1598"/>
      <c r="E40" s="1598"/>
      <c r="F40" s="1598"/>
      <c r="G40" s="1598"/>
      <c r="H40" s="1598"/>
      <c r="I40" s="1598"/>
      <c r="J40" s="1598"/>
      <c r="K40" s="1598"/>
      <c r="L40" s="1598">
        <v>6.7832699619771866</v>
      </c>
      <c r="M40" s="1598">
        <v>6.5171102661596958</v>
      </c>
      <c r="N40" s="1598">
        <v>6.3965779467680601</v>
      </c>
      <c r="O40" s="1598">
        <v>6.3764258555133075</v>
      </c>
      <c r="P40" s="1598">
        <v>6.4315589353612168</v>
      </c>
      <c r="Q40" s="1598">
        <v>6.4661596958174901</v>
      </c>
      <c r="R40" s="1598">
        <v>6.4817490494296575</v>
      </c>
      <c r="S40" s="1598">
        <v>6.5114068441064639</v>
      </c>
      <c r="T40" s="1598">
        <v>6.5927756653992384</v>
      </c>
      <c r="U40" s="1598">
        <v>6.5</v>
      </c>
      <c r="V40" s="1598">
        <v>6.3</v>
      </c>
      <c r="W40" s="2024">
        <v>6</v>
      </c>
      <c r="X40" s="2024">
        <v>5.8</v>
      </c>
      <c r="Y40" s="2024">
        <v>5.5</v>
      </c>
      <c r="Z40" s="2024">
        <v>5.4</v>
      </c>
      <c r="AA40" s="1598">
        <v>5.2</v>
      </c>
      <c r="AB40" s="2024">
        <v>5.0999999999999996</v>
      </c>
      <c r="AC40" s="2024">
        <v>4.9000000000000004</v>
      </c>
      <c r="AD40" s="2024">
        <v>4.8</v>
      </c>
      <c r="AE40" s="2024">
        <v>4.9000000000000004</v>
      </c>
      <c r="AF40" s="2024">
        <v>5.0999999999999996</v>
      </c>
      <c r="AG40" s="2024">
        <v>6.3</v>
      </c>
      <c r="AH40" s="1599"/>
    </row>
    <row r="41" spans="1:34">
      <c r="A41" s="172" t="s">
        <v>1415</v>
      </c>
      <c r="B41" s="717"/>
      <c r="C41" s="717"/>
    </row>
    <row r="42" spans="1:34">
      <c r="A42" s="172" t="s">
        <v>1077</v>
      </c>
    </row>
    <row r="43" spans="1:34">
      <c r="A43" s="2446" t="s">
        <v>1410</v>
      </c>
    </row>
    <row r="44" spans="1:34">
      <c r="A44" s="60"/>
    </row>
    <row r="45" spans="1:34">
      <c r="A45" s="60"/>
    </row>
    <row r="46" spans="1:34">
      <c r="A46" s="60"/>
    </row>
    <row r="47" spans="1:34">
      <c r="A47" s="60"/>
    </row>
    <row r="48" spans="1:34">
      <c r="A48" s="60"/>
    </row>
    <row r="49" spans="1:1">
      <c r="A49" s="60"/>
    </row>
  </sheetData>
  <mergeCells count="1">
    <mergeCell ref="AG4:AH4"/>
  </mergeCells>
  <phoneticPr fontId="21" type="noConversion"/>
  <printOptions horizontalCentered="1"/>
  <pageMargins left="0.15748031496062992" right="0.19685039370078741" top="0.43307086614173229" bottom="0.35433070866141736" header="0.23622047244094491" footer="0.19685039370078741"/>
  <pageSetup paperSize="9" scale="49" orientation="landscape" copies="2"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2333-556C-4C13-8C74-3BDF83DFE7A3}">
  <sheetPr>
    <tabColor indexed="13"/>
    <pageSetUpPr fitToPage="1"/>
  </sheetPr>
  <dimension ref="A1:AI99"/>
  <sheetViews>
    <sheetView topLeftCell="S1" workbookViewId="0">
      <selection activeCell="AI8" sqref="B8:AI8"/>
    </sheetView>
  </sheetViews>
  <sheetFormatPr baseColWidth="10" defaultColWidth="9" defaultRowHeight="15.75"/>
  <cols>
    <col min="1" max="1" width="36.375" style="61" customWidth="1"/>
    <col min="2" max="35" width="11.625" style="61" customWidth="1"/>
    <col min="36" max="16384" width="9" style="61"/>
  </cols>
  <sheetData>
    <row r="1" spans="1:35" ht="13.15" customHeight="1">
      <c r="A1" s="727"/>
      <c r="B1" s="1112"/>
      <c r="C1" s="1112"/>
      <c r="D1" s="1112"/>
      <c r="E1" s="1112"/>
      <c r="F1" s="1112"/>
      <c r="G1" s="1112"/>
      <c r="H1" s="1112"/>
      <c r="I1" s="1112"/>
      <c r="J1" s="1112"/>
      <c r="K1" s="1112"/>
      <c r="L1" s="1112"/>
      <c r="M1" s="1112"/>
      <c r="N1" s="1112"/>
      <c r="O1" s="1112"/>
      <c r="P1" s="1112"/>
      <c r="Q1" s="1112"/>
      <c r="R1" s="1112"/>
      <c r="S1" s="1112"/>
      <c r="T1" s="1112"/>
      <c r="U1" s="1112"/>
      <c r="V1" s="1112"/>
      <c r="W1" s="1112"/>
      <c r="X1" s="1112"/>
      <c r="Y1" s="1112"/>
      <c r="Z1" s="1112"/>
      <c r="AA1" s="1112"/>
      <c r="AB1" s="1112"/>
      <c r="AC1" s="1112"/>
      <c r="AD1" s="1112"/>
      <c r="AE1" s="1112"/>
      <c r="AF1" s="442"/>
      <c r="AG1" s="404"/>
      <c r="AH1" s="404"/>
      <c r="AI1" s="405"/>
    </row>
    <row r="2" spans="1:35" ht="18" customHeight="1">
      <c r="A2" s="232"/>
      <c r="B2" s="728" t="s">
        <v>1029</v>
      </c>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30"/>
      <c r="AF2" s="197" t="s">
        <v>112</v>
      </c>
      <c r="AG2" s="406"/>
      <c r="AH2" s="406"/>
      <c r="AI2" s="215"/>
    </row>
    <row r="3" spans="1:35" ht="18" customHeight="1">
      <c r="A3" s="232"/>
      <c r="B3" s="728" t="s">
        <v>1276</v>
      </c>
      <c r="C3" s="729"/>
      <c r="D3" s="729"/>
      <c r="E3" s="729"/>
      <c r="F3" s="729"/>
      <c r="G3" s="729"/>
      <c r="H3" s="729"/>
      <c r="I3" s="729"/>
      <c r="J3" s="729"/>
      <c r="K3" s="729"/>
      <c r="L3" s="729"/>
      <c r="M3" s="729"/>
      <c r="N3" s="729"/>
      <c r="O3" s="729"/>
      <c r="P3" s="729"/>
      <c r="Q3" s="729"/>
      <c r="R3" s="729"/>
      <c r="S3" s="729"/>
      <c r="T3" s="729"/>
      <c r="U3" s="729"/>
      <c r="V3" s="729"/>
      <c r="W3" s="729"/>
      <c r="X3" s="729"/>
      <c r="Y3" s="729"/>
      <c r="Z3" s="729"/>
      <c r="AA3" s="729"/>
      <c r="AB3" s="729"/>
      <c r="AC3" s="729"/>
      <c r="AD3" s="729"/>
      <c r="AE3" s="730"/>
      <c r="AF3" s="197" t="s">
        <v>252</v>
      </c>
      <c r="AG3" s="406"/>
      <c r="AH3" s="406"/>
      <c r="AI3" s="215"/>
    </row>
    <row r="4" spans="1:35" ht="18" customHeight="1">
      <c r="A4" s="232"/>
      <c r="B4" s="731" t="s">
        <v>1277</v>
      </c>
      <c r="C4" s="729"/>
      <c r="D4" s="729"/>
      <c r="E4" s="729"/>
      <c r="F4" s="729"/>
      <c r="G4" s="729"/>
      <c r="H4" s="729"/>
      <c r="I4" s="729"/>
      <c r="J4" s="729"/>
      <c r="K4" s="729"/>
      <c r="L4" s="729"/>
      <c r="M4" s="729"/>
      <c r="N4" s="729"/>
      <c r="O4" s="729"/>
      <c r="P4" s="729"/>
      <c r="Q4" s="729"/>
      <c r="R4" s="729"/>
      <c r="S4" s="729"/>
      <c r="T4" s="729"/>
      <c r="U4" s="729"/>
      <c r="V4" s="729"/>
      <c r="W4" s="729"/>
      <c r="X4" s="729"/>
      <c r="Y4" s="729"/>
      <c r="Z4" s="729"/>
      <c r="AA4" s="729"/>
      <c r="AB4" s="729"/>
      <c r="AC4" s="729"/>
      <c r="AD4" s="729"/>
      <c r="AE4" s="730"/>
      <c r="AF4" s="720" t="s">
        <v>1690</v>
      </c>
      <c r="AG4" s="407"/>
      <c r="AH4" s="407"/>
      <c r="AI4" s="215"/>
    </row>
    <row r="5" spans="1:35" ht="18" customHeight="1">
      <c r="A5" s="214"/>
      <c r="B5" s="732" t="s">
        <v>104</v>
      </c>
      <c r="C5" s="733"/>
      <c r="D5" s="733"/>
      <c r="E5" s="733"/>
      <c r="F5" s="733"/>
      <c r="G5" s="733"/>
      <c r="H5" s="733"/>
      <c r="I5" s="733"/>
      <c r="J5" s="733"/>
      <c r="K5" s="733"/>
      <c r="L5" s="733"/>
      <c r="M5" s="733"/>
      <c r="N5" s="733"/>
      <c r="O5" s="733"/>
      <c r="P5" s="733"/>
      <c r="Q5" s="733"/>
      <c r="R5" s="733"/>
      <c r="S5" s="733"/>
      <c r="T5" s="733"/>
      <c r="U5" s="733"/>
      <c r="V5" s="733"/>
      <c r="W5" s="733"/>
      <c r="X5" s="733"/>
      <c r="Y5" s="733"/>
      <c r="Z5" s="733"/>
      <c r="AA5" s="733"/>
      <c r="AB5" s="733"/>
      <c r="AC5" s="733"/>
      <c r="AD5" s="733"/>
      <c r="AE5" s="734"/>
      <c r="AI5" s="216"/>
    </row>
    <row r="6" spans="1:35" ht="13.15" customHeight="1">
      <c r="A6" s="735"/>
      <c r="B6" s="1126"/>
      <c r="C6" s="1126"/>
      <c r="D6" s="1126"/>
      <c r="E6" s="1126"/>
      <c r="F6" s="1126"/>
      <c r="G6" s="1126"/>
      <c r="H6" s="1126"/>
      <c r="I6" s="1126"/>
      <c r="J6" s="1126"/>
      <c r="K6" s="1126"/>
      <c r="L6" s="1126"/>
      <c r="M6" s="1126"/>
      <c r="N6" s="1126"/>
      <c r="O6" s="1126"/>
      <c r="P6" s="1126"/>
      <c r="Q6" s="1126"/>
      <c r="R6" s="1126"/>
      <c r="S6" s="1126"/>
      <c r="T6" s="1126"/>
      <c r="U6" s="1126"/>
      <c r="V6" s="1126"/>
      <c r="W6" s="1126"/>
      <c r="X6" s="1126"/>
      <c r="Y6" s="1126"/>
      <c r="Z6" s="1126"/>
      <c r="AA6" s="1126"/>
      <c r="AB6" s="1126"/>
      <c r="AC6" s="1126"/>
      <c r="AD6" s="1126"/>
      <c r="AE6" s="1126"/>
      <c r="AF6" s="736"/>
      <c r="AG6" s="737"/>
      <c r="AH6" s="737"/>
      <c r="AI6" s="738"/>
    </row>
    <row r="7" spans="1:35" ht="20.100000000000001" customHeight="1">
      <c r="A7" s="445"/>
      <c r="B7" s="445"/>
      <c r="C7" s="17"/>
      <c r="D7" s="445"/>
      <c r="E7" s="445"/>
      <c r="F7" s="445"/>
      <c r="G7" s="445"/>
      <c r="H7" s="445"/>
      <c r="I7" s="445"/>
      <c r="J7" s="445"/>
      <c r="K7" s="445"/>
      <c r="L7" s="445"/>
    </row>
    <row r="8" spans="1:35" ht="20.100000000000001" customHeight="1">
      <c r="A8" s="3063"/>
      <c r="B8" s="3748">
        <v>1990</v>
      </c>
      <c r="C8" s="3748">
        <v>1991</v>
      </c>
      <c r="D8" s="3748">
        <v>1992</v>
      </c>
      <c r="E8" s="3748">
        <v>1993</v>
      </c>
      <c r="F8" s="3748">
        <v>1994</v>
      </c>
      <c r="G8" s="3748">
        <v>1995</v>
      </c>
      <c r="H8" s="3748">
        <v>1996</v>
      </c>
      <c r="I8" s="3748">
        <v>1997</v>
      </c>
      <c r="J8" s="3748">
        <v>1998</v>
      </c>
      <c r="K8" s="16">
        <v>1999</v>
      </c>
      <c r="L8" s="16">
        <v>2000</v>
      </c>
      <c r="M8" s="16">
        <v>2001</v>
      </c>
      <c r="N8" s="16">
        <v>2002</v>
      </c>
      <c r="O8" s="16">
        <v>2003</v>
      </c>
      <c r="P8" s="3748">
        <v>2004</v>
      </c>
      <c r="Q8" s="3748">
        <v>2005</v>
      </c>
      <c r="R8" s="3748">
        <v>2006</v>
      </c>
      <c r="S8" s="3748">
        <v>2007</v>
      </c>
      <c r="T8" s="3748">
        <v>2008</v>
      </c>
      <c r="U8" s="3748">
        <v>2009</v>
      </c>
      <c r="V8" s="3748">
        <v>2010</v>
      </c>
      <c r="W8" s="3748">
        <v>2011</v>
      </c>
      <c r="X8" s="3748">
        <v>2012</v>
      </c>
      <c r="Y8" s="3748">
        <v>2013</v>
      </c>
      <c r="Z8" s="3748">
        <v>2014</v>
      </c>
      <c r="AA8" s="3748">
        <v>2015</v>
      </c>
      <c r="AB8" s="3748">
        <v>2016</v>
      </c>
      <c r="AC8" s="3748">
        <v>2017</v>
      </c>
      <c r="AD8" s="3748">
        <v>2018</v>
      </c>
      <c r="AE8" s="3748" t="s">
        <v>1645</v>
      </c>
      <c r="AF8" s="3748" t="s">
        <v>1651</v>
      </c>
      <c r="AG8" s="3748" t="s">
        <v>1642</v>
      </c>
      <c r="AH8" s="3748" t="s">
        <v>1643</v>
      </c>
      <c r="AI8" s="3748" t="s">
        <v>1559</v>
      </c>
    </row>
    <row r="9" spans="1:35" ht="20.100000000000001" customHeight="1">
      <c r="A9" s="3064"/>
      <c r="B9" s="3065"/>
      <c r="C9" s="3065"/>
      <c r="D9" s="3065"/>
      <c r="E9" s="3065"/>
      <c r="F9" s="3065"/>
      <c r="G9" s="3065"/>
      <c r="H9" s="3065"/>
      <c r="I9" s="3066"/>
      <c r="J9" s="3065"/>
      <c r="K9" s="3065"/>
      <c r="L9" s="3065"/>
      <c r="M9" s="3065"/>
      <c r="N9" s="3065"/>
      <c r="O9" s="3065"/>
      <c r="P9" s="2321"/>
      <c r="Q9" s="2321"/>
      <c r="R9" s="2321"/>
      <c r="S9" s="2321"/>
      <c r="T9" s="2321"/>
      <c r="U9" s="2321"/>
      <c r="V9" s="2321"/>
      <c r="W9" s="2321"/>
      <c r="X9" s="2321"/>
      <c r="Y9" s="2321"/>
      <c r="Z9" s="2321"/>
      <c r="AA9" s="2321"/>
      <c r="AB9" s="2321"/>
      <c r="AC9" s="2321"/>
      <c r="AD9" s="2321"/>
      <c r="AE9" s="2321"/>
      <c r="AF9" s="2321"/>
      <c r="AG9" s="2321"/>
      <c r="AH9" s="2321"/>
      <c r="AI9" s="2321"/>
    </row>
    <row r="10" spans="1:35" ht="20.100000000000001" customHeight="1">
      <c r="A10" s="3067" t="s">
        <v>1560</v>
      </c>
      <c r="B10" s="3068"/>
      <c r="C10" s="3068"/>
      <c r="D10" s="3068"/>
      <c r="E10" s="3068"/>
      <c r="F10" s="3068"/>
      <c r="G10" s="3068"/>
      <c r="H10" s="3068"/>
      <c r="I10" s="3068"/>
      <c r="J10" s="3068"/>
      <c r="K10" s="3068"/>
      <c r="L10" s="3068"/>
      <c r="M10" s="3068"/>
      <c r="N10" s="3068"/>
      <c r="O10" s="3068"/>
      <c r="P10" s="2384"/>
      <c r="Q10" s="2321"/>
      <c r="R10" s="2321"/>
      <c r="S10" s="2321"/>
      <c r="T10" s="2321"/>
      <c r="U10" s="2321"/>
      <c r="V10" s="2321"/>
      <c r="W10" s="2321"/>
      <c r="X10" s="2321"/>
      <c r="Y10" s="2321"/>
      <c r="Z10" s="2321"/>
      <c r="AA10" s="2321"/>
      <c r="AB10" s="2321"/>
      <c r="AC10" s="2321"/>
      <c r="AD10" s="2321"/>
      <c r="AE10" s="2321"/>
      <c r="AF10" s="2321"/>
      <c r="AG10" s="2321"/>
      <c r="AH10" s="2321"/>
      <c r="AI10" s="2321"/>
    </row>
    <row r="11" spans="1:35" ht="20.100000000000001" customHeight="1">
      <c r="A11" s="3069" t="s">
        <v>873</v>
      </c>
      <c r="B11" s="3070">
        <v>1074.7834380484155</v>
      </c>
      <c r="C11" s="3070">
        <v>984.79193879146374</v>
      </c>
      <c r="D11" s="3070">
        <v>929.70934768043526</v>
      </c>
      <c r="E11" s="3070">
        <v>920.38927730542241</v>
      </c>
      <c r="F11" s="3070">
        <v>911.26979698619516</v>
      </c>
      <c r="G11" s="3070">
        <v>902.69741749199295</v>
      </c>
      <c r="H11" s="3070">
        <v>928.51888170624534</v>
      </c>
      <c r="I11" s="3070">
        <v>900.38869935513446</v>
      </c>
      <c r="J11" s="3070">
        <v>891.52333734209481</v>
      </c>
      <c r="K11" s="3070">
        <v>862.31819196616379</v>
      </c>
      <c r="L11" s="3070">
        <v>876.76087574278722</v>
      </c>
      <c r="M11" s="3070">
        <v>889.94153148930764</v>
      </c>
      <c r="N11" s="3070">
        <v>900.75038927892069</v>
      </c>
      <c r="O11" s="3070">
        <v>901.52622871639858</v>
      </c>
      <c r="P11" s="3070">
        <v>885.47464600017258</v>
      </c>
      <c r="Q11" s="3070">
        <v>863.71456078018718</v>
      </c>
      <c r="R11" s="3070">
        <v>872.40524277931638</v>
      </c>
      <c r="S11" s="3070">
        <v>849.39285439786408</v>
      </c>
      <c r="T11" s="3070">
        <v>841.82061181489291</v>
      </c>
      <c r="U11" s="3070">
        <v>769.98624381945433</v>
      </c>
      <c r="V11" s="3070">
        <v>820.11154489978844</v>
      </c>
      <c r="W11" s="3070">
        <v>797.19092810853783</v>
      </c>
      <c r="X11" s="3070">
        <v>793.06074419465199</v>
      </c>
      <c r="Y11" s="3070">
        <v>810.767830020274</v>
      </c>
      <c r="Z11" s="3070">
        <v>768.32862754461519</v>
      </c>
      <c r="AA11" s="3070">
        <v>773.01797406027015</v>
      </c>
      <c r="AB11" s="3070">
        <v>777.35901944434397</v>
      </c>
      <c r="AC11" s="3070">
        <v>762.06346929202937</v>
      </c>
      <c r="AD11" s="3070">
        <v>732.41745476069161</v>
      </c>
      <c r="AE11" s="3846">
        <v>691.62261810415237</v>
      </c>
      <c r="AF11" s="3263">
        <v>624.71397959437502</v>
      </c>
      <c r="AG11" s="3071">
        <v>-35.65004878005972</v>
      </c>
      <c r="AH11" s="3071">
        <v>-5.5698886463415107</v>
      </c>
      <c r="AI11" s="3526">
        <v>-1.5086218150369035</v>
      </c>
    </row>
    <row r="12" spans="1:35" s="662" customFormat="1" ht="20.100000000000001" customHeight="1">
      <c r="A12" s="3126" t="s">
        <v>702</v>
      </c>
      <c r="B12" s="3548">
        <v>989.59009195715191</v>
      </c>
      <c r="C12" s="3548">
        <v>955.44929336471057</v>
      </c>
      <c r="D12" s="3548">
        <v>910.0602532495036</v>
      </c>
      <c r="E12" s="3548">
        <v>900.19400945140808</v>
      </c>
      <c r="F12" s="3548">
        <v>881.40021344791921</v>
      </c>
      <c r="G12" s="3548">
        <v>881.05194554447871</v>
      </c>
      <c r="H12" s="3548">
        <v>903.26161298128147</v>
      </c>
      <c r="I12" s="3548">
        <v>872.62622702621945</v>
      </c>
      <c r="J12" s="3548">
        <v>866.053939440916</v>
      </c>
      <c r="K12" s="3548">
        <v>840.70978232898779</v>
      </c>
      <c r="L12" s="3548">
        <v>839.70091641106626</v>
      </c>
      <c r="M12" s="3548">
        <v>862.45374519147197</v>
      </c>
      <c r="N12" s="3548">
        <v>847.78883776132909</v>
      </c>
      <c r="O12" s="3548">
        <v>844.58884425629219</v>
      </c>
      <c r="P12" s="3548">
        <v>830.46599783990519</v>
      </c>
      <c r="Q12" s="3548">
        <v>812.07157346475492</v>
      </c>
      <c r="R12" s="3548">
        <v>823.30176445649624</v>
      </c>
      <c r="S12" s="3548">
        <v>797.99123870963513</v>
      </c>
      <c r="T12" s="3548">
        <v>803.58254092446543</v>
      </c>
      <c r="U12" s="3548">
        <v>747.20233192239334</v>
      </c>
      <c r="V12" s="3548">
        <v>784.47564116755984</v>
      </c>
      <c r="W12" s="3548">
        <v>760.60716357298554</v>
      </c>
      <c r="X12" s="3548">
        <v>766.05314569965094</v>
      </c>
      <c r="Y12" s="3548">
        <v>783.7269066120416</v>
      </c>
      <c r="Z12" s="3548">
        <v>744.75771962751014</v>
      </c>
      <c r="AA12" s="3548">
        <v>749.21178396927951</v>
      </c>
      <c r="AB12" s="3548">
        <v>752.50319082071405</v>
      </c>
      <c r="AC12" s="3548">
        <v>733.94336538142295</v>
      </c>
      <c r="AD12" s="3548">
        <v>704.19599258623475</v>
      </c>
      <c r="AE12" s="3548">
        <v>662.68269161104263</v>
      </c>
      <c r="AF12" s="3841"/>
      <c r="AG12" s="3127">
        <v>-33.034627468790788</v>
      </c>
      <c r="AH12" s="3127">
        <v>-5.8951345097449632</v>
      </c>
      <c r="AI12" s="3527">
        <v>-1.3732238166288937</v>
      </c>
    </row>
    <row r="13" spans="1:35" s="3128" customFormat="1" ht="20.100000000000001" customHeight="1">
      <c r="A13" s="3075" t="s">
        <v>703</v>
      </c>
      <c r="B13" s="3842">
        <v>985.74963406790698</v>
      </c>
      <c r="C13" s="3842">
        <v>951.83027937581437</v>
      </c>
      <c r="D13" s="3842">
        <v>906.52049221295727</v>
      </c>
      <c r="E13" s="3842">
        <v>896.87664707758461</v>
      </c>
      <c r="F13" s="3842">
        <v>878.1803262857851</v>
      </c>
      <c r="G13" s="3842">
        <v>877.99232218649456</v>
      </c>
      <c r="H13" s="3842">
        <v>900.04892452130787</v>
      </c>
      <c r="I13" s="3842">
        <v>869.38749781770821</v>
      </c>
      <c r="J13" s="3842">
        <v>862.88632957218817</v>
      </c>
      <c r="K13" s="3842">
        <v>837.59728212642005</v>
      </c>
      <c r="L13" s="3842">
        <v>836.70907834462662</v>
      </c>
      <c r="M13" s="3842">
        <v>859.48490749956295</v>
      </c>
      <c r="N13" s="3842">
        <v>844.82362523360473</v>
      </c>
      <c r="O13" s="3842">
        <v>841.58643673307881</v>
      </c>
      <c r="P13" s="3842">
        <v>827.53830460069389</v>
      </c>
      <c r="Q13" s="3842">
        <v>809.11827696885098</v>
      </c>
      <c r="R13" s="3842">
        <v>820.23312266960704</v>
      </c>
      <c r="S13" s="3842">
        <v>795.00289682492598</v>
      </c>
      <c r="T13" s="3842">
        <v>800.63813829525395</v>
      </c>
      <c r="U13" s="3842">
        <v>744.6274560695233</v>
      </c>
      <c r="V13" s="3842">
        <v>781.894333432748</v>
      </c>
      <c r="W13" s="3842">
        <v>757.93457551626068</v>
      </c>
      <c r="X13" s="3842">
        <v>763.39609481824982</v>
      </c>
      <c r="Y13" s="3842">
        <v>781.0381182338142</v>
      </c>
      <c r="Z13" s="3842">
        <v>742.27947017638553</v>
      </c>
      <c r="AA13" s="3842">
        <v>746.83806995594841</v>
      </c>
      <c r="AB13" s="3842">
        <v>750.15938752011209</v>
      </c>
      <c r="AC13" s="3842">
        <v>731.67644313255391</v>
      </c>
      <c r="AD13" s="3842">
        <v>702.18834952128884</v>
      </c>
      <c r="AE13" s="3842">
        <v>660.68693938215733</v>
      </c>
      <c r="AF13" s="3549"/>
      <c r="AG13" s="3076">
        <v>-32.976192275548598</v>
      </c>
      <c r="AH13" s="3076">
        <v>-5.9102960291814526</v>
      </c>
      <c r="AI13" s="3528">
        <v>-0.17457333424731303</v>
      </c>
    </row>
    <row r="14" spans="1:35" s="4098" customFormat="1" ht="20.100000000000001" customHeight="1">
      <c r="A14" s="4099" t="s">
        <v>512</v>
      </c>
      <c r="B14" s="4100">
        <v>161.92706438322489</v>
      </c>
      <c r="C14" s="4100">
        <v>164.98319637785332</v>
      </c>
      <c r="D14" s="4100">
        <v>170.74607461447479</v>
      </c>
      <c r="E14" s="4100">
        <v>175.16939108903148</v>
      </c>
      <c r="F14" s="4100">
        <v>171.35119193516852</v>
      </c>
      <c r="G14" s="4100">
        <v>175.093768960353</v>
      </c>
      <c r="H14" s="4100">
        <v>175.10773539320996</v>
      </c>
      <c r="I14" s="4100">
        <v>175.62407969126343</v>
      </c>
      <c r="J14" s="4100">
        <v>179.13734442701175</v>
      </c>
      <c r="K14" s="4100">
        <v>184.37426770721441</v>
      </c>
      <c r="L14" s="4100">
        <v>180.60401214800453</v>
      </c>
      <c r="M14" s="4100">
        <v>176.87763120039574</v>
      </c>
      <c r="N14" s="4100">
        <v>175.02577285905829</v>
      </c>
      <c r="O14" s="4100">
        <v>168.70117308185445</v>
      </c>
      <c r="P14" s="4100">
        <v>168.23645390210999</v>
      </c>
      <c r="Q14" s="4100">
        <v>160.31419472576403</v>
      </c>
      <c r="R14" s="4100">
        <v>156.58803620763473</v>
      </c>
      <c r="S14" s="4100">
        <v>153.41658174733905</v>
      </c>
      <c r="T14" s="4100">
        <v>153.08823900161056</v>
      </c>
      <c r="U14" s="4100">
        <v>152.33154247945967</v>
      </c>
      <c r="V14" s="4100">
        <v>153.03970221479608</v>
      </c>
      <c r="W14" s="4100">
        <v>154.88181272209428</v>
      </c>
      <c r="X14" s="4100">
        <v>153.54331700400192</v>
      </c>
      <c r="Y14" s="4100">
        <v>157.89136748648897</v>
      </c>
      <c r="Z14" s="4100">
        <v>158.68524579754924</v>
      </c>
      <c r="AA14" s="4100">
        <v>161.23533194992271</v>
      </c>
      <c r="AB14" s="4100">
        <v>164.3908404266777</v>
      </c>
      <c r="AC14" s="4100">
        <v>167.39030541160972</v>
      </c>
      <c r="AD14" s="4100">
        <v>161.95077106596287</v>
      </c>
      <c r="AE14" s="4100">
        <v>163.49564533455222</v>
      </c>
      <c r="AF14" s="4100"/>
      <c r="AG14" s="4101">
        <v>0.96869597266028507</v>
      </c>
      <c r="AH14" s="4101">
        <v>0.95391596990921812</v>
      </c>
      <c r="AI14" s="4102">
        <v>4.2098449201262156E-3</v>
      </c>
    </row>
    <row r="15" spans="1:35" ht="20.100000000000001" customHeight="1">
      <c r="A15" s="2304" t="s">
        <v>513</v>
      </c>
      <c r="B15" s="3233">
        <v>151.88631785954354</v>
      </c>
      <c r="C15" s="3233">
        <v>155.59265453432471</v>
      </c>
      <c r="D15" s="3233">
        <v>161.48805969222053</v>
      </c>
      <c r="E15" s="3233">
        <v>165.98147018577558</v>
      </c>
      <c r="F15" s="3233">
        <v>162.37639898029056</v>
      </c>
      <c r="G15" s="3233">
        <v>166.45140972236754</v>
      </c>
      <c r="H15" s="3233">
        <v>166.48442982423424</v>
      </c>
      <c r="I15" s="3233">
        <v>167.39268134394089</v>
      </c>
      <c r="J15" s="3233">
        <v>170.83499939056733</v>
      </c>
      <c r="K15" s="3233">
        <v>176.34820794308607</v>
      </c>
      <c r="L15" s="3233">
        <v>172.54117389091041</v>
      </c>
      <c r="M15" s="3233">
        <v>169.01358757321205</v>
      </c>
      <c r="N15" s="3233">
        <v>167.27745840477425</v>
      </c>
      <c r="O15" s="3233">
        <v>161.05452887708958</v>
      </c>
      <c r="P15" s="3233">
        <v>160.93844457557063</v>
      </c>
      <c r="Q15" s="3233">
        <v>153.04010659847367</v>
      </c>
      <c r="R15" s="3233">
        <v>149.27672485374407</v>
      </c>
      <c r="S15" s="3233">
        <v>146.33181368459171</v>
      </c>
      <c r="T15" s="3233">
        <v>145.9962536770328</v>
      </c>
      <c r="U15" s="3233">
        <v>145.66528455057284</v>
      </c>
      <c r="V15" s="3233">
        <v>146.75200672868337</v>
      </c>
      <c r="W15" s="3233">
        <v>148.67740669613704</v>
      </c>
      <c r="X15" s="3233">
        <v>147.35486320632918</v>
      </c>
      <c r="Y15" s="3233">
        <v>151.57332750357648</v>
      </c>
      <c r="Z15" s="3233">
        <v>152.72397583405069</v>
      </c>
      <c r="AA15" s="3233">
        <v>155.31436305459073</v>
      </c>
      <c r="AB15" s="3233">
        <v>158.42935257060458</v>
      </c>
      <c r="AC15" s="3233">
        <v>161.45500432910191</v>
      </c>
      <c r="AD15" s="3233">
        <v>155.92816781368444</v>
      </c>
      <c r="AE15" s="3233">
        <v>157.71979519554029</v>
      </c>
      <c r="AF15" s="3104">
        <v>140.58161109825235</v>
      </c>
      <c r="AG15" s="3076">
        <v>3.8406865201585987</v>
      </c>
      <c r="AH15" s="3076">
        <v>1.1490081663735197</v>
      </c>
      <c r="AI15" s="3528">
        <v>1.6458855750101975E-2</v>
      </c>
    </row>
    <row r="16" spans="1:35" ht="20.100000000000001" customHeight="1">
      <c r="A16" s="2304" t="s">
        <v>514</v>
      </c>
      <c r="B16" s="3233">
        <v>10.04074652368133</v>
      </c>
      <c r="C16" s="3233">
        <v>9.390541843528597</v>
      </c>
      <c r="D16" s="3233">
        <v>9.2580149222542527</v>
      </c>
      <c r="E16" s="3233">
        <v>9.1879209032559004</v>
      </c>
      <c r="F16" s="3233">
        <v>8.9747929548779499</v>
      </c>
      <c r="G16" s="3233">
        <v>8.642359237985481</v>
      </c>
      <c r="H16" s="3233">
        <v>8.6233055689757165</v>
      </c>
      <c r="I16" s="3233">
        <v>8.2313983473225374</v>
      </c>
      <c r="J16" s="3233">
        <v>8.3023450364444287</v>
      </c>
      <c r="K16" s="3233">
        <v>8.0260597641283535</v>
      </c>
      <c r="L16" s="3233">
        <v>8.0628382570941177</v>
      </c>
      <c r="M16" s="3233">
        <v>7.8640436271836807</v>
      </c>
      <c r="N16" s="3233">
        <v>7.7483144542840305</v>
      </c>
      <c r="O16" s="3233">
        <v>7.6466442047648595</v>
      </c>
      <c r="P16" s="3233">
        <v>7.2980093265393515</v>
      </c>
      <c r="Q16" s="3233">
        <v>7.2740881272903355</v>
      </c>
      <c r="R16" s="3233">
        <v>7.3113113538906616</v>
      </c>
      <c r="S16" s="3233">
        <v>7.0847680627473455</v>
      </c>
      <c r="T16" s="3233">
        <v>7.0919853245777489</v>
      </c>
      <c r="U16" s="3233">
        <v>6.6662579288868296</v>
      </c>
      <c r="V16" s="3233">
        <v>6.2876954861127015</v>
      </c>
      <c r="W16" s="3233">
        <v>6.2044060259572289</v>
      </c>
      <c r="X16" s="3233">
        <v>6.1884537976727589</v>
      </c>
      <c r="Y16" s="3233">
        <v>6.3180399829125093</v>
      </c>
      <c r="Z16" s="3233">
        <v>5.9612699634985473</v>
      </c>
      <c r="AA16" s="3233">
        <v>5.9209688953319857</v>
      </c>
      <c r="AB16" s="3233">
        <v>5.9614878560731013</v>
      </c>
      <c r="AC16" s="3233">
        <v>5.9353010825077943</v>
      </c>
      <c r="AD16" s="3233">
        <v>6.0226032522784374</v>
      </c>
      <c r="AE16" s="3233">
        <v>5.7758501390119203</v>
      </c>
      <c r="AF16" s="3104"/>
      <c r="AG16" s="3076">
        <v>-42.475889363510518</v>
      </c>
      <c r="AH16" s="3076">
        <v>-4.0971171921903817</v>
      </c>
      <c r="AI16" s="3528">
        <v>-0.24117856966701368</v>
      </c>
    </row>
    <row r="17" spans="1:35" s="4098" customFormat="1" ht="20.100000000000001" customHeight="1">
      <c r="A17" s="4103" t="s">
        <v>1281</v>
      </c>
      <c r="B17" s="4100">
        <v>128.63575218251529</v>
      </c>
      <c r="C17" s="4100">
        <v>131.34714634121849</v>
      </c>
      <c r="D17" s="4100">
        <v>123.32700763077932</v>
      </c>
      <c r="E17" s="4100">
        <v>133.85961305477508</v>
      </c>
      <c r="F17" s="4100">
        <v>128.33483146322592</v>
      </c>
      <c r="G17" s="4100">
        <v>128.9729325233024</v>
      </c>
      <c r="H17" s="4100">
        <v>142.27708166118992</v>
      </c>
      <c r="I17" s="4100">
        <v>138.27216866161427</v>
      </c>
      <c r="J17" s="4100">
        <v>131.92153800130819</v>
      </c>
      <c r="K17" s="4100">
        <v>119.78968054522933</v>
      </c>
      <c r="L17" s="4100">
        <v>117.7797333447937</v>
      </c>
      <c r="M17" s="4100">
        <v>131.14506775482712</v>
      </c>
      <c r="N17" s="4100">
        <v>121.12471651058243</v>
      </c>
      <c r="O17" s="4100">
        <v>121.77337365931473</v>
      </c>
      <c r="P17" s="4100">
        <v>112.94634508641599</v>
      </c>
      <c r="Q17" s="4100">
        <v>110.96745239251794</v>
      </c>
      <c r="R17" s="4100">
        <v>113.30913869280862</v>
      </c>
      <c r="S17" s="4100">
        <v>88.17348966664666</v>
      </c>
      <c r="T17" s="4100">
        <v>106.84904078486066</v>
      </c>
      <c r="U17" s="4100">
        <v>98.616897975724498</v>
      </c>
      <c r="V17" s="4100">
        <v>105.50205526336788</v>
      </c>
      <c r="W17" s="4100">
        <v>89.553310715981553</v>
      </c>
      <c r="X17" s="4100">
        <v>93.712461474072498</v>
      </c>
      <c r="Y17" s="4100">
        <v>99.733455078661819</v>
      </c>
      <c r="Z17" s="4100">
        <v>82.469798923873029</v>
      </c>
      <c r="AA17" s="4100">
        <v>86.733577524516036</v>
      </c>
      <c r="AB17" s="4100">
        <v>88.248454643940747</v>
      </c>
      <c r="AC17" s="4100">
        <v>86.618616048522341</v>
      </c>
      <c r="AD17" s="4100">
        <v>84.566364936408263</v>
      </c>
      <c r="AE17" s="4100">
        <v>88.718777315950362</v>
      </c>
      <c r="AF17" s="4104">
        <v>89.88553818531112</v>
      </c>
      <c r="AG17" s="4101">
        <v>-31.031011355170207</v>
      </c>
      <c r="AH17" s="4101">
        <v>4.9102410664861935</v>
      </c>
      <c r="AI17" s="4102">
        <v>-0.16210132183822168</v>
      </c>
    </row>
    <row r="18" spans="1:35" s="4098" customFormat="1" ht="20.100000000000001" customHeight="1">
      <c r="A18" s="4103" t="s">
        <v>1282</v>
      </c>
      <c r="B18" s="4100">
        <v>64.111316649001196</v>
      </c>
      <c r="C18" s="4100">
        <v>64.800254073673486</v>
      </c>
      <c r="D18" s="4100">
        <v>57.921056039957044</v>
      </c>
      <c r="E18" s="4100">
        <v>55.672144174954838</v>
      </c>
      <c r="F18" s="4100">
        <v>51.288670253742815</v>
      </c>
      <c r="G18" s="4100">
        <v>53.108152875211218</v>
      </c>
      <c r="H18" s="4100">
        <v>63.916940159443968</v>
      </c>
      <c r="I18" s="4100">
        <v>54.809601848528231</v>
      </c>
      <c r="J18" s="4100">
        <v>53.3031202785942</v>
      </c>
      <c r="K18" s="4100">
        <v>49.221554451255955</v>
      </c>
      <c r="L18" s="4100">
        <v>45.512417714165366</v>
      </c>
      <c r="M18" s="4100">
        <v>52.733890380552808</v>
      </c>
      <c r="N18" s="4100">
        <v>49.811676246250755</v>
      </c>
      <c r="O18" s="4100">
        <v>41.89806158732943</v>
      </c>
      <c r="P18" s="4100">
        <v>40.502862687739203</v>
      </c>
      <c r="Q18" s="4100">
        <v>40.0414092845526</v>
      </c>
      <c r="R18" s="4100">
        <v>45.990527933287922</v>
      </c>
      <c r="S18" s="4100">
        <v>35.211218652033722</v>
      </c>
      <c r="T18" s="4100">
        <v>41.939597987650195</v>
      </c>
      <c r="U18" s="4100">
        <v>37.60182648781538</v>
      </c>
      <c r="V18" s="4100">
        <v>39.998451556783905</v>
      </c>
      <c r="W18" s="4100">
        <v>35.8958152814606</v>
      </c>
      <c r="X18" s="4100">
        <v>34.37914549597042</v>
      </c>
      <c r="Y18" s="4100">
        <v>37.607823445762932</v>
      </c>
      <c r="Z18" s="4100">
        <v>34.422873943041452</v>
      </c>
      <c r="AA18" s="4100">
        <v>35.448915387627501</v>
      </c>
      <c r="AB18" s="4100">
        <v>34.655438790547393</v>
      </c>
      <c r="AC18" s="4100">
        <v>33.710452879895072</v>
      </c>
      <c r="AD18" s="4100">
        <v>29.825756227391739</v>
      </c>
      <c r="AE18" s="4100">
        <v>32.634747722429971</v>
      </c>
      <c r="AF18" s="4104">
        <v>28.218473777797605</v>
      </c>
      <c r="AG18" s="4101">
        <v>-49.096743869573309</v>
      </c>
      <c r="AH18" s="4101">
        <v>9.4180059463453745</v>
      </c>
      <c r="AI18" s="4102">
        <v>-0.29443176395319881</v>
      </c>
    </row>
    <row r="19" spans="1:35" s="4098" customFormat="1" ht="20.100000000000001" customHeight="1">
      <c r="A19" s="4103" t="s">
        <v>1283</v>
      </c>
      <c r="B19" s="4100">
        <v>185.16500476552247</v>
      </c>
      <c r="C19" s="4100">
        <v>163.96394350825472</v>
      </c>
      <c r="D19" s="4100">
        <v>153.51318691699348</v>
      </c>
      <c r="E19" s="4100">
        <v>142.75427309790607</v>
      </c>
      <c r="F19" s="4100">
        <v>141.16828541571013</v>
      </c>
      <c r="G19" s="4100">
        <v>144.54574462176294</v>
      </c>
      <c r="H19" s="4100">
        <v>135.38503198458707</v>
      </c>
      <c r="I19" s="4100">
        <v>139.42105031626539</v>
      </c>
      <c r="J19" s="4100">
        <v>135.08296060833919</v>
      </c>
      <c r="K19" s="4100">
        <v>132.68273922965994</v>
      </c>
      <c r="L19" s="4100">
        <v>129.21918300748604</v>
      </c>
      <c r="M19" s="4100">
        <v>122.06846589415933</v>
      </c>
      <c r="N19" s="4100">
        <v>121.1822244098107</v>
      </c>
      <c r="O19" s="4100">
        <v>117.97789429067235</v>
      </c>
      <c r="P19" s="4100">
        <v>117.70200108287354</v>
      </c>
      <c r="Q19" s="4100">
        <v>114.59186112670564</v>
      </c>
      <c r="R19" s="4100">
        <v>119.47094107629049</v>
      </c>
      <c r="S19" s="4100">
        <v>127.27369210826602</v>
      </c>
      <c r="T19" s="4100">
        <v>127.41796049138362</v>
      </c>
      <c r="U19" s="4100">
        <v>109.32673614446277</v>
      </c>
      <c r="V19" s="4100">
        <v>124.74890150035341</v>
      </c>
      <c r="W19" s="4100">
        <v>121.82578366218961</v>
      </c>
      <c r="X19" s="4100">
        <v>116.9757327901599</v>
      </c>
      <c r="Y19" s="4100">
        <v>117.69475228248349</v>
      </c>
      <c r="Z19" s="4100">
        <v>117.50000184238709</v>
      </c>
      <c r="AA19" s="4100">
        <v>126.1408021123956</v>
      </c>
      <c r="AB19" s="4100">
        <v>128.4792361867695</v>
      </c>
      <c r="AC19" s="4100">
        <v>130.42276444996534</v>
      </c>
      <c r="AD19" s="4100">
        <v>125.29032581816153</v>
      </c>
      <c r="AE19" s="4100">
        <v>124.31351034091958</v>
      </c>
      <c r="AF19" s="4104">
        <v>118.84905899760577</v>
      </c>
      <c r="AG19" s="4101">
        <v>-32.863388252904571</v>
      </c>
      <c r="AH19" s="4101">
        <v>-0.7796415811541948</v>
      </c>
      <c r="AI19" s="4102">
        <v>-0.17384027755159082</v>
      </c>
    </row>
    <row r="20" spans="1:35" s="4098" customFormat="1" ht="20.100000000000001" customHeight="1">
      <c r="A20" s="4103" t="s">
        <v>1284</v>
      </c>
      <c r="B20" s="4100">
        <v>423.90577852278921</v>
      </c>
      <c r="C20" s="4100">
        <v>409.87486968937066</v>
      </c>
      <c r="D20" s="4100">
        <v>387.4853902760405</v>
      </c>
      <c r="E20" s="4100">
        <v>376.74015374353996</v>
      </c>
      <c r="F20" s="4100">
        <v>373.99560565341312</v>
      </c>
      <c r="G20" s="4100">
        <v>364.60889243846941</v>
      </c>
      <c r="H20" s="4100">
        <v>371.62504628500619</v>
      </c>
      <c r="I20" s="4100">
        <v>350.83087738382608</v>
      </c>
      <c r="J20" s="4100">
        <v>353.48436679658073</v>
      </c>
      <c r="K20" s="4100">
        <v>341.92828111277146</v>
      </c>
      <c r="L20" s="4100">
        <v>355.1679979924225</v>
      </c>
      <c r="M20" s="4100">
        <v>368.37272693374052</v>
      </c>
      <c r="N20" s="4100">
        <v>369.60421802252353</v>
      </c>
      <c r="O20" s="4100">
        <v>383.44905092487409</v>
      </c>
      <c r="P20" s="4100">
        <v>380.7917089083507</v>
      </c>
      <c r="Q20" s="4100">
        <v>375.87817301951253</v>
      </c>
      <c r="R20" s="4100">
        <v>377.47036688146449</v>
      </c>
      <c r="S20" s="4100">
        <v>384.35098279884733</v>
      </c>
      <c r="T20" s="4100">
        <v>364.26305724993256</v>
      </c>
      <c r="U20" s="4100">
        <v>339.86486385004406</v>
      </c>
      <c r="V20" s="4100">
        <v>351.64217916040707</v>
      </c>
      <c r="W20" s="4100">
        <v>349.07411214796099</v>
      </c>
      <c r="X20" s="4100">
        <v>358.56130758751829</v>
      </c>
      <c r="Y20" s="4100">
        <v>361.5368612120314</v>
      </c>
      <c r="Z20" s="4100">
        <v>342.75147385490737</v>
      </c>
      <c r="AA20" s="4100">
        <v>330.47821971966027</v>
      </c>
      <c r="AB20" s="4100">
        <v>327.429959408819</v>
      </c>
      <c r="AC20" s="4100">
        <v>306.66468157408343</v>
      </c>
      <c r="AD20" s="4100">
        <v>294.16041286272247</v>
      </c>
      <c r="AE20" s="4100">
        <v>244.82217860996352</v>
      </c>
      <c r="AF20" s="4104">
        <v>210.74580945428607</v>
      </c>
      <c r="AG20" s="4101">
        <v>-42.246086037536315</v>
      </c>
      <c r="AH20" s="4101">
        <v>-16.772560852973754</v>
      </c>
      <c r="AI20" s="4102">
        <v>-0.23944172906494998</v>
      </c>
    </row>
    <row r="21" spans="1:35" s="4098" customFormat="1" ht="20.100000000000001" customHeight="1">
      <c r="A21" s="4103" t="s">
        <v>1285</v>
      </c>
      <c r="B21" s="4100">
        <v>10.207220145378669</v>
      </c>
      <c r="C21" s="4100">
        <v>8.416735402557272</v>
      </c>
      <c r="D21" s="4100">
        <v>7.0997155471371372</v>
      </c>
      <c r="E21" s="4100">
        <v>7.5184396658678594</v>
      </c>
      <c r="F21" s="4100">
        <v>7.2573952043890602</v>
      </c>
      <c r="G21" s="4100">
        <v>7.6582124990436569</v>
      </c>
      <c r="H21" s="4100">
        <v>8.5964674403793477</v>
      </c>
      <c r="I21" s="4100">
        <v>7.3964453080446111</v>
      </c>
      <c r="J21" s="4100">
        <v>6.9136763665764303</v>
      </c>
      <c r="K21" s="4100">
        <v>7.0000421621813729</v>
      </c>
      <c r="L21" s="4100">
        <v>6.0943578173701685</v>
      </c>
      <c r="M21" s="4100">
        <v>6.3747849831804926</v>
      </c>
      <c r="N21" s="4100">
        <v>6.1255261014935094</v>
      </c>
      <c r="O21" s="4100">
        <v>5.8179457564486077</v>
      </c>
      <c r="P21" s="4100">
        <v>5.6721477773606459</v>
      </c>
      <c r="Q21" s="4100">
        <v>5.6068209257406272</v>
      </c>
      <c r="R21" s="4100">
        <v>5.841749293631219</v>
      </c>
      <c r="S21" s="4100">
        <v>5.277541340608499</v>
      </c>
      <c r="T21" s="4100">
        <v>5.7550806731783233</v>
      </c>
      <c r="U21" s="4100">
        <v>5.5320313636560892</v>
      </c>
      <c r="V21" s="4100">
        <v>5.6539500097173008</v>
      </c>
      <c r="W21" s="4100">
        <v>5.489484393055915</v>
      </c>
      <c r="X21" s="4100">
        <v>5.2218070620389048</v>
      </c>
      <c r="Y21" s="4100">
        <v>5.5323642009995382</v>
      </c>
      <c r="Z21" s="4100">
        <v>5.4672783194092629</v>
      </c>
      <c r="AA21" s="4100">
        <v>5.8226535274327036</v>
      </c>
      <c r="AB21" s="4100">
        <v>5.9385652489588976</v>
      </c>
      <c r="AC21" s="4100">
        <v>6.0286925369007367</v>
      </c>
      <c r="AD21" s="4100">
        <v>5.6455022986543915</v>
      </c>
      <c r="AE21" s="4100">
        <v>5.7849766127843321</v>
      </c>
      <c r="AF21" s="4104">
        <v>5.6847993201857072</v>
      </c>
      <c r="AG21" s="4101">
        <v>-43.324661069414795</v>
      </c>
      <c r="AH21" s="4101">
        <v>2.4705386120059529</v>
      </c>
      <c r="AI21" s="4102">
        <v>-0.24765396976638954</v>
      </c>
    </row>
    <row r="22" spans="1:35" s="4098" customFormat="1" ht="20.100000000000001" customHeight="1">
      <c r="A22" s="4103" t="s">
        <v>1286</v>
      </c>
      <c r="B22" s="4100">
        <v>11.797497419475365</v>
      </c>
      <c r="C22" s="4100">
        <v>8.444133982886429</v>
      </c>
      <c r="D22" s="4100">
        <v>6.428061187574948</v>
      </c>
      <c r="E22" s="4100">
        <v>5.1626322515092564</v>
      </c>
      <c r="F22" s="4100">
        <v>4.7843463601355456</v>
      </c>
      <c r="G22" s="4100">
        <v>4.0046182683518685</v>
      </c>
      <c r="H22" s="4100">
        <v>3.1406215974914273</v>
      </c>
      <c r="I22" s="4100">
        <v>3.0332746081662778</v>
      </c>
      <c r="J22" s="4100">
        <v>3.0433230937776274</v>
      </c>
      <c r="K22" s="4100">
        <v>2.6007169181076781</v>
      </c>
      <c r="L22" s="4100">
        <v>2.3313763203842734</v>
      </c>
      <c r="M22" s="4100">
        <v>1.9123403527070497</v>
      </c>
      <c r="N22" s="4100">
        <v>1.9494910838855808</v>
      </c>
      <c r="O22" s="4100">
        <v>1.9689374325851767</v>
      </c>
      <c r="P22" s="4100">
        <v>1.6867851558437477</v>
      </c>
      <c r="Q22" s="4100">
        <v>1.718365494057646</v>
      </c>
      <c r="R22" s="4100">
        <v>1.5623625844894973</v>
      </c>
      <c r="S22" s="4100">
        <v>1.2993905111847186</v>
      </c>
      <c r="T22" s="4100">
        <v>1.3251621066380128</v>
      </c>
      <c r="U22" s="4100">
        <v>1.3535577683608939</v>
      </c>
      <c r="V22" s="4100">
        <v>1.3090937273223866</v>
      </c>
      <c r="W22" s="4100">
        <v>1.2142565935177247</v>
      </c>
      <c r="X22" s="4100">
        <v>1.0023234044878651</v>
      </c>
      <c r="Y22" s="4100">
        <v>1.0414945273860787</v>
      </c>
      <c r="Z22" s="4100">
        <v>0.98279749521799997</v>
      </c>
      <c r="AA22" s="4100">
        <v>0.97856973439357031</v>
      </c>
      <c r="AB22" s="4100">
        <v>1.0168928143987888</v>
      </c>
      <c r="AC22" s="4100">
        <v>0.84093023157715119</v>
      </c>
      <c r="AD22" s="4100">
        <v>0.74921631198755401</v>
      </c>
      <c r="AE22" s="4100">
        <v>0.9171034455573468</v>
      </c>
      <c r="AF22" s="4104"/>
      <c r="AG22" s="4101">
        <v>-92.226288229201998</v>
      </c>
      <c r="AH22" s="4101">
        <v>22.408366033090545</v>
      </c>
      <c r="AI22" s="4102">
        <v>-1.1092700304396601</v>
      </c>
    </row>
    <row r="23" spans="1:35" ht="20.100000000000001" customHeight="1">
      <c r="A23" s="2304" t="s">
        <v>704</v>
      </c>
      <c r="B23" s="3233">
        <v>3.840457889244949</v>
      </c>
      <c r="C23" s="3233">
        <v>3.6190139888961541</v>
      </c>
      <c r="D23" s="3233">
        <v>3.5397610365463481</v>
      </c>
      <c r="E23" s="3233">
        <v>3.3173623738234208</v>
      </c>
      <c r="F23" s="3233">
        <v>3.2198871621340799</v>
      </c>
      <c r="G23" s="3233">
        <v>3.0596233579841727</v>
      </c>
      <c r="H23" s="3233">
        <v>3.2126884599735788</v>
      </c>
      <c r="I23" s="3233">
        <v>3.2387292085111987</v>
      </c>
      <c r="J23" s="3233">
        <v>3.1676098687278773</v>
      </c>
      <c r="K23" s="3233">
        <v>3.1125002025677384</v>
      </c>
      <c r="L23" s="3233">
        <v>2.9918380664396738</v>
      </c>
      <c r="M23" s="3233">
        <v>2.9688376919090471</v>
      </c>
      <c r="N23" s="3233">
        <v>2.9652125277244084</v>
      </c>
      <c r="O23" s="3233">
        <v>3.0024075232133884</v>
      </c>
      <c r="P23" s="3233">
        <v>2.9276932392112469</v>
      </c>
      <c r="Q23" s="3233">
        <v>2.9532964959039072</v>
      </c>
      <c r="R23" s="3233">
        <v>3.0686417868891587</v>
      </c>
      <c r="S23" s="3233">
        <v>2.9883418847091621</v>
      </c>
      <c r="T23" s="3233">
        <v>2.9444026292115177</v>
      </c>
      <c r="U23" s="3233">
        <v>2.5748758528700488</v>
      </c>
      <c r="V23" s="3233">
        <v>2.5813077348118902</v>
      </c>
      <c r="W23" s="3233">
        <v>2.6725880567248432</v>
      </c>
      <c r="X23" s="3233">
        <v>2.6570508814010783</v>
      </c>
      <c r="Y23" s="3233">
        <v>2.6887883782273794</v>
      </c>
      <c r="Z23" s="3233">
        <v>2.4782494511246056</v>
      </c>
      <c r="AA23" s="3233">
        <v>2.3737140133311172</v>
      </c>
      <c r="AB23" s="3233">
        <v>2.343803300601945</v>
      </c>
      <c r="AC23" s="3233">
        <v>2.2669222488689904</v>
      </c>
      <c r="AD23" s="3233">
        <v>2.0076430649459418</v>
      </c>
      <c r="AE23" s="3233">
        <v>1.9957522288853424</v>
      </c>
      <c r="AF23" s="3233"/>
      <c r="AG23" s="3076">
        <v>-48.033482297140452</v>
      </c>
      <c r="AH23" s="3076">
        <v>-0.59227839192219278</v>
      </c>
      <c r="AI23" s="3528">
        <v>-0.28543054494308251</v>
      </c>
    </row>
    <row r="24" spans="1:35" ht="20.100000000000001" customHeight="1">
      <c r="A24" s="2304" t="s">
        <v>705</v>
      </c>
      <c r="B24" s="3104">
        <v>59.694713887914816</v>
      </c>
      <c r="C24" s="3104">
        <v>55.877756428585329</v>
      </c>
      <c r="D24" s="3104">
        <v>53.13767220242319</v>
      </c>
      <c r="E24" s="3104">
        <v>53.599243830540011</v>
      </c>
      <c r="F24" s="3104">
        <v>56.237814055148625</v>
      </c>
      <c r="G24" s="3104">
        <v>55.788371055674446</v>
      </c>
      <c r="H24" s="3104">
        <v>53.633049781860244</v>
      </c>
      <c r="I24" s="3104">
        <v>56.341083996503244</v>
      </c>
      <c r="J24" s="3104">
        <v>54.818820613458385</v>
      </c>
      <c r="K24" s="3104">
        <v>52.519598952337411</v>
      </c>
      <c r="L24" s="3104">
        <v>57.495630768892788</v>
      </c>
      <c r="M24" s="3104">
        <v>51.527505646694173</v>
      </c>
      <c r="N24" s="3104">
        <v>49.629316963995187</v>
      </c>
      <c r="O24" s="3104">
        <v>54.031314024878668</v>
      </c>
      <c r="P24" s="3104">
        <v>54.194148465138895</v>
      </c>
      <c r="Q24" s="3104">
        <v>52.248116223524256</v>
      </c>
      <c r="R24" s="3104">
        <v>52.662936558947656</v>
      </c>
      <c r="S24" s="3104">
        <v>51.225163355603229</v>
      </c>
      <c r="T24" s="3104">
        <v>48.844111249335427</v>
      </c>
      <c r="U24" s="3104">
        <v>40.626395388323836</v>
      </c>
      <c r="V24" s="3104">
        <v>45.956475632474287</v>
      </c>
      <c r="W24" s="3104">
        <v>46.098359864934416</v>
      </c>
      <c r="X24" s="3104">
        <v>45.295604111080081</v>
      </c>
      <c r="Y24" s="3104">
        <v>44.989562972261091</v>
      </c>
      <c r="Z24" s="3104">
        <v>44.92686694790337</v>
      </c>
      <c r="AA24" s="3104">
        <v>43.470474060631517</v>
      </c>
      <c r="AB24" s="3104">
        <v>45.260812218152459</v>
      </c>
      <c r="AC24" s="3104">
        <v>49.069318783703054</v>
      </c>
      <c r="AD24" s="3104">
        <v>47.060216094780316</v>
      </c>
      <c r="AE24" s="3104">
        <v>45.924018001760587</v>
      </c>
      <c r="AF24" s="3104"/>
      <c r="AG24" s="3076">
        <v>-23.068534865600725</v>
      </c>
      <c r="AH24" s="3076">
        <v>-2.4143495022024553</v>
      </c>
      <c r="AI24" s="3528">
        <v>-0.11445638039334938</v>
      </c>
    </row>
    <row r="25" spans="1:35" ht="20.100000000000001" customHeight="1">
      <c r="A25" s="2304" t="s">
        <v>706</v>
      </c>
      <c r="B25" s="3233">
        <v>3.1920290246359353</v>
      </c>
      <c r="C25" s="3233">
        <v>2.8974710886644397</v>
      </c>
      <c r="D25" s="3233">
        <v>2.6953363253865774</v>
      </c>
      <c r="E25" s="3233">
        <v>2.3388624220127499</v>
      </c>
      <c r="F25" s="3233">
        <v>2.1766018975609849</v>
      </c>
      <c r="G25" s="3233">
        <v>2.1280915512594003</v>
      </c>
      <c r="H25" s="3233">
        <v>2.2566452886955539</v>
      </c>
      <c r="I25" s="3233">
        <v>2.3568897569769547</v>
      </c>
      <c r="J25" s="3233">
        <v>2.4839310164416402</v>
      </c>
      <c r="K25" s="3233">
        <v>2.6449523889140356</v>
      </c>
      <c r="L25" s="3233">
        <v>2.6555092067674844</v>
      </c>
      <c r="M25" s="3233">
        <v>2.6672712640726259</v>
      </c>
      <c r="N25" s="3233">
        <v>2.553244063759053</v>
      </c>
      <c r="O25" s="3233">
        <v>2.5317443846595258</v>
      </c>
      <c r="P25" s="3233">
        <v>2.4289810008853849</v>
      </c>
      <c r="Q25" s="3233">
        <v>2.3775344774454301</v>
      </c>
      <c r="R25" s="3233">
        <v>2.3557293160260726</v>
      </c>
      <c r="S25" s="3233">
        <v>2.4079266681759735</v>
      </c>
      <c r="T25" s="3233">
        <v>2.5004932993633573</v>
      </c>
      <c r="U25" s="3233">
        <v>2.4659916248532636</v>
      </c>
      <c r="V25" s="3233">
        <v>2.5169909896643894</v>
      </c>
      <c r="W25" s="3233">
        <v>2.5113956528900951</v>
      </c>
      <c r="X25" s="3233">
        <v>2.6359046746499373</v>
      </c>
      <c r="Y25" s="3233">
        <v>2.7373684719060587</v>
      </c>
      <c r="Z25" s="3233">
        <v>2.9031837450355291</v>
      </c>
      <c r="AA25" s="3233">
        <v>2.9279566176283849</v>
      </c>
      <c r="AB25" s="3233">
        <v>2.9226289743991427</v>
      </c>
      <c r="AC25" s="3233">
        <v>2.8702341991000071</v>
      </c>
      <c r="AD25" s="3233">
        <v>2.8553978328679985</v>
      </c>
      <c r="AE25" s="3233">
        <v>2.821099084508599</v>
      </c>
      <c r="AF25" s="3233"/>
      <c r="AG25" s="3076">
        <v>-11.620506494913286</v>
      </c>
      <c r="AH25" s="3076">
        <v>-1.2011898294728809</v>
      </c>
      <c r="AI25" s="3528">
        <v>-5.3928779482575351E-2</v>
      </c>
    </row>
    <row r="26" spans="1:35" ht="20.100000000000001" customHeight="1">
      <c r="A26" s="2307" t="s">
        <v>707</v>
      </c>
      <c r="B26" s="3114">
        <v>22.306603178712784</v>
      </c>
      <c r="C26" s="3114">
        <v>-29.432582090496712</v>
      </c>
      <c r="D26" s="3114">
        <v>-36.183914096878233</v>
      </c>
      <c r="E26" s="3114">
        <v>-35.742838398538474</v>
      </c>
      <c r="F26" s="3114">
        <v>-28.544832414433753</v>
      </c>
      <c r="G26" s="3114">
        <v>-36.270990659419631</v>
      </c>
      <c r="H26" s="3114">
        <v>-30.632426345591963</v>
      </c>
      <c r="I26" s="3114">
        <v>-30.935501424565128</v>
      </c>
      <c r="J26" s="3114">
        <v>-31.833353728721136</v>
      </c>
      <c r="K26" s="3114">
        <v>-33.556141704075465</v>
      </c>
      <c r="L26" s="3114">
        <v>-23.091180643939332</v>
      </c>
      <c r="M26" s="3114">
        <v>-26.70699061293109</v>
      </c>
      <c r="N26" s="3114">
        <v>0.77899048983736252</v>
      </c>
      <c r="O26" s="3114">
        <v>0.37432605056815554</v>
      </c>
      <c r="P26" s="3114">
        <v>-1.6144813057569118</v>
      </c>
      <c r="Q26" s="3114">
        <v>-2.9826633855373785</v>
      </c>
      <c r="R26" s="3114">
        <v>-5.9151875521536601</v>
      </c>
      <c r="S26" s="3114">
        <v>-2.2314743355501632</v>
      </c>
      <c r="T26" s="3114">
        <v>-13.106533658271314</v>
      </c>
      <c r="U26" s="3114">
        <v>-20.308475116116146</v>
      </c>
      <c r="V26" s="3114">
        <v>-12.837562889910005</v>
      </c>
      <c r="W26" s="3114">
        <v>-12.025990982272249</v>
      </c>
      <c r="X26" s="3114">
        <v>-20.92391029072903</v>
      </c>
      <c r="Y26" s="3114">
        <v>-20.686008035934773</v>
      </c>
      <c r="Z26" s="3114">
        <v>-24.259142775833851</v>
      </c>
      <c r="AA26" s="3114">
        <v>-22.592240587269362</v>
      </c>
      <c r="AB26" s="3114">
        <v>-23.327612568921609</v>
      </c>
      <c r="AC26" s="3114">
        <v>-23.819449072196541</v>
      </c>
      <c r="AD26" s="3114">
        <v>-21.694151753191527</v>
      </c>
      <c r="AE26" s="3114">
        <v>-19.805190593159402</v>
      </c>
      <c r="AF26" s="3114"/>
      <c r="AG26" s="3094">
        <v>-188.78622367774722</v>
      </c>
      <c r="AH26" s="3094">
        <v>-8.7072367775533337</v>
      </c>
      <c r="AI26" s="3781">
        <v>-199.94807519442122</v>
      </c>
    </row>
    <row r="27" spans="1:35" ht="20.100000000000001" customHeight="1">
      <c r="A27" s="3064"/>
      <c r="B27" s="3065"/>
      <c r="C27" s="3065"/>
      <c r="D27" s="3065"/>
      <c r="E27" s="3065"/>
      <c r="F27" s="3065"/>
      <c r="G27" s="3065"/>
      <c r="H27" s="3065"/>
      <c r="I27" s="3066"/>
      <c r="J27" s="3065"/>
      <c r="K27" s="3065"/>
      <c r="L27" s="3065"/>
      <c r="M27" s="3065"/>
      <c r="N27" s="3065"/>
      <c r="O27" s="3065"/>
      <c r="P27" s="3081"/>
      <c r="Q27" s="3081"/>
      <c r="R27" s="3081"/>
      <c r="S27" s="3081"/>
      <c r="T27" s="3081"/>
      <c r="U27" s="3081"/>
      <c r="V27" s="3081"/>
      <c r="W27" s="3081"/>
      <c r="X27" s="3081"/>
      <c r="Y27" s="3081"/>
      <c r="Z27" s="3081"/>
      <c r="AA27" s="2321"/>
      <c r="AB27" s="2321"/>
      <c r="AC27" s="2321"/>
      <c r="AD27" s="2321"/>
      <c r="AE27" s="2321"/>
      <c r="AF27" s="2321"/>
      <c r="AG27" s="2321"/>
    </row>
    <row r="28" spans="1:35" ht="20.100000000000001" customHeight="1">
      <c r="A28" s="3082" t="s">
        <v>1561</v>
      </c>
      <c r="B28" s="3083"/>
      <c r="C28" s="3083"/>
      <c r="D28" s="3083"/>
      <c r="E28" s="3083"/>
      <c r="F28" s="3083"/>
      <c r="G28" s="3083"/>
      <c r="H28" s="3083"/>
      <c r="I28" s="3084"/>
      <c r="J28" s="3083"/>
      <c r="K28" s="3083"/>
      <c r="L28" s="3083"/>
      <c r="M28" s="3083"/>
      <c r="N28" s="3083"/>
      <c r="O28" s="3083"/>
      <c r="P28" s="3081"/>
      <c r="Q28" s="3081"/>
      <c r="R28" s="3081"/>
      <c r="S28" s="3081"/>
      <c r="T28" s="3081"/>
      <c r="U28" s="3081"/>
      <c r="V28" s="3081"/>
      <c r="W28" s="3081"/>
      <c r="X28" s="3081"/>
      <c r="Y28" s="3081"/>
      <c r="Z28" s="3081"/>
      <c r="AA28" s="2321"/>
      <c r="AB28" s="2321"/>
      <c r="AC28" s="2321"/>
      <c r="AD28" s="2321"/>
      <c r="AE28" s="2321"/>
      <c r="AF28" s="2321"/>
      <c r="AG28" s="2321"/>
    </row>
    <row r="29" spans="1:35" ht="20.100000000000001" customHeight="1">
      <c r="A29" s="3085" t="s">
        <v>1562</v>
      </c>
      <c r="B29" s="3086">
        <v>18.336212732323055</v>
      </c>
      <c r="C29" s="3086">
        <v>17.211311440563161</v>
      </c>
      <c r="D29" s="3086">
        <v>17.336517029425785</v>
      </c>
      <c r="E29" s="3086">
        <v>19.829305056583177</v>
      </c>
      <c r="F29" s="3086">
        <v>19.908388403322082</v>
      </c>
      <c r="G29" s="3086">
        <v>20.501993462823236</v>
      </c>
      <c r="H29" s="3086">
        <v>21.276855337122662</v>
      </c>
      <c r="I29" s="3086">
        <v>22.248160302678425</v>
      </c>
      <c r="J29" s="3086">
        <v>22.137671188380853</v>
      </c>
      <c r="K29" s="3086">
        <v>23.612387888670387</v>
      </c>
      <c r="L29" s="3086">
        <v>25.102517052346109</v>
      </c>
      <c r="M29" s="3086">
        <v>24.714098354766289</v>
      </c>
      <c r="N29" s="3086">
        <v>25.034926861138349</v>
      </c>
      <c r="O29" s="3086">
        <v>26.161893904676475</v>
      </c>
      <c r="P29" s="3086">
        <v>27.228810590020473</v>
      </c>
      <c r="Q29" s="3086">
        <v>29.879650269676205</v>
      </c>
      <c r="R29" s="3086">
        <v>31.390471155282519</v>
      </c>
      <c r="S29" s="3086">
        <v>33.908711074689137</v>
      </c>
      <c r="T29" s="3086">
        <v>33.868700210261068</v>
      </c>
      <c r="U29" s="3086">
        <v>32.346294410334572</v>
      </c>
      <c r="V29" s="3086">
        <v>32.405737982861439</v>
      </c>
      <c r="W29" s="3086">
        <v>31.352168030377502</v>
      </c>
      <c r="X29" s="3086">
        <v>32.455464750386454</v>
      </c>
      <c r="Y29" s="3086">
        <v>32.084648634791129</v>
      </c>
      <c r="Z29" s="3086">
        <v>31.110740885619265</v>
      </c>
      <c r="AA29" s="3086">
        <v>31.693630460411345</v>
      </c>
      <c r="AB29" s="3086">
        <v>34.657957322274896</v>
      </c>
      <c r="AC29" s="3086">
        <v>35.481811168628873</v>
      </c>
      <c r="AD29" s="3086">
        <v>34.154926152666327</v>
      </c>
      <c r="AE29" s="3086">
        <v>33.109895546848612</v>
      </c>
      <c r="AF29" s="3264"/>
      <c r="AG29" s="3087">
        <v>80.57107010152933</v>
      </c>
      <c r="AH29" s="3088">
        <v>-3.0596775444532227</v>
      </c>
      <c r="AI29" s="3089">
        <v>2.0586776441747361</v>
      </c>
    </row>
    <row r="30" spans="1:35" ht="20.100000000000001" customHeight="1">
      <c r="A30" s="3090" t="s">
        <v>1563</v>
      </c>
      <c r="B30" s="3091">
        <v>11.921933693546183</v>
      </c>
      <c r="C30" s="3091">
        <v>11.815534740074909</v>
      </c>
      <c r="D30" s="3091">
        <v>12.937136577597919</v>
      </c>
      <c r="E30" s="3091">
        <v>13.868727646932582</v>
      </c>
      <c r="F30" s="3091">
        <v>14.496395138519713</v>
      </c>
      <c r="G30" s="3091">
        <v>15.046181655084897</v>
      </c>
      <c r="H30" s="3091">
        <v>15.826017082252751</v>
      </c>
      <c r="I30" s="3091">
        <v>16.344182203625103</v>
      </c>
      <c r="J30" s="3091">
        <v>16.806417343370516</v>
      </c>
      <c r="K30" s="3091">
        <v>18.110752441173151</v>
      </c>
      <c r="L30" s="3091">
        <v>19.219291082165483</v>
      </c>
      <c r="M30" s="3091">
        <v>18.770501378119093</v>
      </c>
      <c r="N30" s="3091">
        <v>18.628436356138742</v>
      </c>
      <c r="O30" s="3091">
        <v>18.978681757271762</v>
      </c>
      <c r="P30" s="3091">
        <v>19.67212412724853</v>
      </c>
      <c r="Q30" s="3091">
        <v>22.761245852347162</v>
      </c>
      <c r="R30" s="3091">
        <v>23.971685158099806</v>
      </c>
      <c r="S30" s="3091">
        <v>24.887095111595034</v>
      </c>
      <c r="T30" s="3091">
        <v>25.196110455514333</v>
      </c>
      <c r="U30" s="3091">
        <v>24.488672958658931</v>
      </c>
      <c r="V30" s="3091">
        <v>24.231889026619211</v>
      </c>
      <c r="W30" s="3091">
        <v>23.281086812938174</v>
      </c>
      <c r="X30" s="3091">
        <v>25.014461669615471</v>
      </c>
      <c r="Y30" s="3091">
        <v>25.446838744002068</v>
      </c>
      <c r="Z30" s="3091">
        <v>24.586044763060823</v>
      </c>
      <c r="AA30" s="3091">
        <v>24.555512636278849</v>
      </c>
      <c r="AB30" s="3091">
        <v>26.458315509546772</v>
      </c>
      <c r="AC30" s="3091">
        <v>29.02432822456878</v>
      </c>
      <c r="AD30" s="3787">
        <v>29.876642428051046</v>
      </c>
      <c r="AE30" s="3787">
        <v>29.636165595689242</v>
      </c>
      <c r="AF30" s="3847"/>
      <c r="AG30" s="3775">
        <v>148.58522415480701</v>
      </c>
      <c r="AH30" s="3776">
        <v>-0.80489912124804164</v>
      </c>
      <c r="AI30" s="3777">
        <v>3.1898734110408924</v>
      </c>
    </row>
    <row r="31" spans="1:35" ht="20.100000000000001" customHeight="1">
      <c r="A31" s="3092" t="s">
        <v>1564</v>
      </c>
      <c r="B31" s="3093">
        <v>6.4142790387768702</v>
      </c>
      <c r="C31" s="3093">
        <v>5.3957767004882511</v>
      </c>
      <c r="D31" s="3093">
        <v>4.3993804518278656</v>
      </c>
      <c r="E31" s="3093">
        <v>5.9605774096505941</v>
      </c>
      <c r="F31" s="3093">
        <v>5.4119932648023683</v>
      </c>
      <c r="G31" s="3093">
        <v>5.45581180773834</v>
      </c>
      <c r="H31" s="3093">
        <v>5.4508382548699128</v>
      </c>
      <c r="I31" s="3093">
        <v>5.9039780990533215</v>
      </c>
      <c r="J31" s="3093">
        <v>5.3312538450103375</v>
      </c>
      <c r="K31" s="3093">
        <v>5.501635447497236</v>
      </c>
      <c r="L31" s="3093">
        <v>5.8832259701806269</v>
      </c>
      <c r="M31" s="3093">
        <v>5.9435969766471954</v>
      </c>
      <c r="N31" s="3093">
        <v>6.4064905049996064</v>
      </c>
      <c r="O31" s="3093">
        <v>7.1832121474047126</v>
      </c>
      <c r="P31" s="3093">
        <v>7.5566864627719417</v>
      </c>
      <c r="Q31" s="3093">
        <v>7.1184044173290415</v>
      </c>
      <c r="R31" s="3093">
        <v>7.4187859971827113</v>
      </c>
      <c r="S31" s="3093">
        <v>9.0216159630941046</v>
      </c>
      <c r="T31" s="3093">
        <v>8.6725897547467383</v>
      </c>
      <c r="U31" s="3093">
        <v>7.8576214516756417</v>
      </c>
      <c r="V31" s="3093">
        <v>8.1738489562422263</v>
      </c>
      <c r="W31" s="3093">
        <v>8.0710812174393283</v>
      </c>
      <c r="X31" s="3093">
        <v>7.4410030807709813</v>
      </c>
      <c r="Y31" s="3093">
        <v>6.637809890789061</v>
      </c>
      <c r="Z31" s="3093">
        <v>6.5246961225584412</v>
      </c>
      <c r="AA31" s="3093">
        <v>7.1381178241324976</v>
      </c>
      <c r="AB31" s="3093">
        <v>8.1996418127281228</v>
      </c>
      <c r="AC31" s="3093">
        <v>6.4574829440600912</v>
      </c>
      <c r="AD31" s="3788">
        <v>4.2782837246152798</v>
      </c>
      <c r="AE31" s="3788">
        <v>3.47372995115937</v>
      </c>
      <c r="AF31" s="3848"/>
      <c r="AG31" s="3778">
        <v>-45.843797406391438</v>
      </c>
      <c r="AH31" s="3779">
        <v>-18.805526356909823</v>
      </c>
      <c r="AI31" s="3780">
        <v>-2.0926140689017956</v>
      </c>
    </row>
    <row r="32" spans="1:35" ht="20.100000000000001" customHeight="1">
      <c r="A32" s="3082"/>
      <c r="B32" s="3222"/>
      <c r="C32" s="3222"/>
      <c r="D32" s="3222"/>
      <c r="E32" s="3222"/>
      <c r="F32" s="3222"/>
      <c r="G32" s="3222"/>
      <c r="H32" s="3222"/>
      <c r="I32" s="3222"/>
      <c r="J32" s="3222"/>
      <c r="K32" s="3222"/>
      <c r="L32" s="3222"/>
      <c r="M32" s="3222"/>
      <c r="N32" s="3222"/>
      <c r="O32" s="3222"/>
      <c r="P32" s="3222"/>
      <c r="Q32" s="3222"/>
      <c r="R32" s="3222"/>
      <c r="S32" s="3222"/>
      <c r="T32" s="3222"/>
      <c r="U32" s="3222"/>
      <c r="V32" s="3222"/>
      <c r="W32" s="3222"/>
      <c r="X32" s="3222"/>
      <c r="Y32" s="3222"/>
      <c r="Z32" s="3222"/>
      <c r="AA32" s="3222"/>
      <c r="AB32" s="3222"/>
      <c r="AC32" s="3222"/>
      <c r="AD32" s="3222"/>
      <c r="AE32" s="3222"/>
      <c r="AF32" s="3083"/>
      <c r="AG32" s="2321"/>
      <c r="AH32" s="2321"/>
      <c r="AI32" s="2321"/>
    </row>
    <row r="33" spans="1:35" ht="20.100000000000001" customHeight="1">
      <c r="A33" s="3095" t="s">
        <v>1565</v>
      </c>
      <c r="B33" s="3096">
        <v>22.898717650856302</v>
      </c>
      <c r="C33" s="3096">
        <v>22.646470469225516</v>
      </c>
      <c r="D33" s="3096">
        <v>22.88903617180264</v>
      </c>
      <c r="E33" s="3096">
        <v>23.207757224694305</v>
      </c>
      <c r="F33" s="3096">
        <v>23.352868973773646</v>
      </c>
      <c r="G33" s="3096">
        <v>22.572470297317839</v>
      </c>
      <c r="H33" s="3096">
        <v>23.13674365559579</v>
      </c>
      <c r="I33" s="3096">
        <v>30.57564964689923</v>
      </c>
      <c r="J33" s="3096">
        <v>32.719117086704678</v>
      </c>
      <c r="K33" s="3096">
        <v>34.463077692991291</v>
      </c>
      <c r="L33" s="3096">
        <v>35.820740904017029</v>
      </c>
      <c r="M33" s="3096">
        <v>38.222337798639714</v>
      </c>
      <c r="N33" s="3096">
        <v>38.926682706623332</v>
      </c>
      <c r="O33" s="3096">
        <v>45.851098419440383</v>
      </c>
      <c r="P33" s="3096">
        <v>51.874667966058432</v>
      </c>
      <c r="Q33" s="3096">
        <v>58.492064055946784</v>
      </c>
      <c r="R33" s="3096">
        <v>71.020087238288966</v>
      </c>
      <c r="S33" s="3096">
        <v>80.194206700201619</v>
      </c>
      <c r="T33" s="3096">
        <v>88.146069340481688</v>
      </c>
      <c r="U33" s="3096">
        <v>88.603782230998661</v>
      </c>
      <c r="V33" s="3096">
        <v>99.123718766548109</v>
      </c>
      <c r="W33" s="3096">
        <v>98.324111240586916</v>
      </c>
      <c r="X33" s="3096">
        <v>109.47374032602164</v>
      </c>
      <c r="Y33" s="3096">
        <v>110.29522405861482</v>
      </c>
      <c r="Z33" s="3096">
        <v>105.06407223128946</v>
      </c>
      <c r="AA33" s="3096">
        <v>107.25274662714226</v>
      </c>
      <c r="AB33" s="3096">
        <v>105.64690251616595</v>
      </c>
      <c r="AC33" s="3096">
        <v>104.84990819037706</v>
      </c>
      <c r="AD33" s="3096">
        <v>104.390207552898</v>
      </c>
      <c r="AE33" s="3096">
        <v>104.84803783169291</v>
      </c>
      <c r="AF33" s="3265"/>
      <c r="AG33" s="3097">
        <v>357.87733370201227</v>
      </c>
      <c r="AH33" s="3098">
        <v>0.43857588707533068</v>
      </c>
      <c r="AI33" s="3099">
        <v>5.3863718559190659</v>
      </c>
    </row>
    <row r="34" spans="1:35" ht="20.100000000000001" customHeight="1">
      <c r="A34" s="3082"/>
      <c r="B34" s="3083"/>
      <c r="C34" s="3083"/>
      <c r="D34" s="3083"/>
      <c r="E34" s="3083"/>
      <c r="F34" s="3083"/>
      <c r="G34" s="3083"/>
      <c r="H34" s="3083"/>
      <c r="I34" s="3084"/>
      <c r="J34" s="3083"/>
      <c r="K34" s="3083"/>
      <c r="L34" s="3083"/>
      <c r="M34" s="3083"/>
      <c r="N34" s="3083"/>
      <c r="O34" s="3083"/>
      <c r="P34" s="3081"/>
      <c r="Q34" s="3081"/>
      <c r="R34" s="3081"/>
      <c r="S34" s="3081"/>
      <c r="T34" s="3081"/>
      <c r="U34" s="3081"/>
      <c r="V34" s="3081"/>
      <c r="W34" s="3081"/>
      <c r="X34" s="3081"/>
      <c r="Y34" s="3081"/>
      <c r="Z34" s="3081"/>
      <c r="AA34" s="2321"/>
      <c r="AB34" s="2321"/>
      <c r="AC34" s="2321"/>
      <c r="AD34" s="2321"/>
      <c r="AE34" s="2321"/>
    </row>
    <row r="35" spans="1:35" ht="20.100000000000001" customHeight="1">
      <c r="A35" s="3067" t="s">
        <v>1566</v>
      </c>
      <c r="B35" s="3083"/>
      <c r="C35" s="3083"/>
      <c r="D35" s="3083"/>
      <c r="E35" s="3083"/>
      <c r="F35" s="3083"/>
      <c r="G35" s="3083"/>
      <c r="H35" s="3083"/>
      <c r="I35" s="3083"/>
      <c r="J35" s="3083"/>
      <c r="K35" s="3083"/>
      <c r="L35" s="3083"/>
      <c r="M35" s="3083"/>
      <c r="N35" s="3083"/>
      <c r="O35" s="3083"/>
      <c r="P35" s="3100"/>
      <c r="Q35" s="3081"/>
      <c r="R35" s="3081"/>
      <c r="S35" s="3081"/>
      <c r="T35" s="3081"/>
      <c r="U35" s="3081"/>
      <c r="V35" s="3081"/>
      <c r="W35" s="3081"/>
      <c r="X35" s="3081"/>
      <c r="Y35" s="3081"/>
      <c r="Z35" s="3081"/>
      <c r="AA35" s="2321"/>
      <c r="AB35" s="2321"/>
      <c r="AC35" s="2321"/>
      <c r="AD35" s="2321"/>
      <c r="AE35" s="2321"/>
    </row>
    <row r="36" spans="1:35" ht="20.100000000000001" customHeight="1">
      <c r="A36" s="3069" t="s">
        <v>873</v>
      </c>
      <c r="B36" s="3102">
        <v>2853.6420892642432</v>
      </c>
      <c r="C36" s="3102">
        <v>2630.4222312691627</v>
      </c>
      <c r="D36" s="3102">
        <v>2483.2335764491086</v>
      </c>
      <c r="E36" s="3102">
        <v>2382.2622554889313</v>
      </c>
      <c r="F36" s="3102">
        <v>2255.17564848748</v>
      </c>
      <c r="G36" s="3102">
        <v>2198.2300634091307</v>
      </c>
      <c r="H36" s="3102">
        <v>2115.7505385766258</v>
      </c>
      <c r="I36" s="3102">
        <v>2042.5554335250697</v>
      </c>
      <c r="J36" s="3102">
        <v>2016.1358263184079</v>
      </c>
      <c r="K36" s="3102">
        <v>1982.3982960898852</v>
      </c>
      <c r="L36" s="3102">
        <v>1907.0297951260377</v>
      </c>
      <c r="M36" s="3102">
        <v>1849.8009304522927</v>
      </c>
      <c r="N36" s="3102">
        <v>1788.1282124565842</v>
      </c>
      <c r="O36" s="3102">
        <v>1742.0451844019487</v>
      </c>
      <c r="P36" s="3102">
        <v>1693.9413969886655</v>
      </c>
      <c r="Q36" s="3102">
        <v>1642.3545505710383</v>
      </c>
      <c r="R36" s="3102">
        <v>1652.4835621853315</v>
      </c>
      <c r="S36" s="3102">
        <v>1607.7871634527603</v>
      </c>
      <c r="T36" s="3102">
        <v>1544.876846353294</v>
      </c>
      <c r="U36" s="3102">
        <v>1454.9796673553315</v>
      </c>
      <c r="V36" s="3102">
        <v>1470.4663768990295</v>
      </c>
      <c r="W36" s="3102">
        <v>1443.7465874596278</v>
      </c>
      <c r="X36" s="3102">
        <v>1434.7543376617618</v>
      </c>
      <c r="Y36" s="3102">
        <v>1434.2811387742183</v>
      </c>
      <c r="Z36" s="3102">
        <v>1389.3804470282357</v>
      </c>
      <c r="AA36" s="3102">
        <v>1361.7875309028868</v>
      </c>
      <c r="AB36" s="3102">
        <v>1338.1597030822845</v>
      </c>
      <c r="AC36" s="3102">
        <v>1289.1249116395782</v>
      </c>
      <c r="AD36" s="3103">
        <v>1207.0031256501975</v>
      </c>
      <c r="AE36" s="3103">
        <v>1133.4423776121021</v>
      </c>
    </row>
    <row r="37" spans="1:35" ht="20.100000000000001" customHeight="1">
      <c r="A37" s="3074" t="s">
        <v>1278</v>
      </c>
      <c r="B37" s="3110">
        <v>2605.4733492189448</v>
      </c>
      <c r="C37" s="3110">
        <v>2402.4519551602821</v>
      </c>
      <c r="D37" s="3110">
        <v>2260.276722985473</v>
      </c>
      <c r="E37" s="3110">
        <v>2170.3628140506648</v>
      </c>
      <c r="F37" s="3110">
        <v>2046.2909164042021</v>
      </c>
      <c r="G37" s="3110">
        <v>1984.5239935964316</v>
      </c>
      <c r="H37" s="3110">
        <v>1904.9792428499916</v>
      </c>
      <c r="I37" s="3110">
        <v>1833.0107536649659</v>
      </c>
      <c r="J37" s="3110">
        <v>1806.4893006108719</v>
      </c>
      <c r="K37" s="3110">
        <v>1771.0177866157196</v>
      </c>
      <c r="L37" s="3110">
        <v>1664.5631030091997</v>
      </c>
      <c r="M37" s="3110">
        <v>1618.3673363146975</v>
      </c>
      <c r="N37" s="3110">
        <v>1562.3853048585988</v>
      </c>
      <c r="O37" s="3110">
        <v>1516.6731567499269</v>
      </c>
      <c r="P37" s="3110">
        <v>1465.9477380822227</v>
      </c>
      <c r="Q37" s="3110">
        <v>1417.7919168223239</v>
      </c>
      <c r="R37" s="3110">
        <v>1430.2684472363951</v>
      </c>
      <c r="S37" s="3110">
        <v>1381.2207507155274</v>
      </c>
      <c r="T37" s="3110">
        <v>1329.413695699038</v>
      </c>
      <c r="U37" s="3110">
        <v>1255.3254168015624</v>
      </c>
      <c r="V37" s="3110">
        <v>1262.6452012976977</v>
      </c>
      <c r="W37" s="3110">
        <v>1231.6794255132761</v>
      </c>
      <c r="X37" s="3110">
        <v>1223.1683198621349</v>
      </c>
      <c r="Y37" s="3110">
        <v>1222.4859224679903</v>
      </c>
      <c r="Z37" s="3110">
        <v>1173.7899762883769</v>
      </c>
      <c r="AA37" s="3110">
        <v>1147.3654617487327</v>
      </c>
      <c r="AB37" s="3110">
        <v>1125.2427759232971</v>
      </c>
      <c r="AC37" s="3110">
        <v>1077.7886563166305</v>
      </c>
      <c r="AD37" s="3976">
        <v>1003.6695131349934</v>
      </c>
      <c r="AE37" s="3111">
        <v>935.62315086796593</v>
      </c>
    </row>
    <row r="38" spans="1:35" ht="20.100000000000001" customHeight="1">
      <c r="A38" s="2304" t="s">
        <v>1279</v>
      </c>
      <c r="B38" s="3105">
        <v>1305.6199649257844</v>
      </c>
      <c r="C38" s="3105">
        <v>1254.8618912384111</v>
      </c>
      <c r="D38" s="3105">
        <v>1253.4155485052638</v>
      </c>
      <c r="E38" s="3105">
        <v>1235.6424035490595</v>
      </c>
      <c r="F38" s="3105">
        <v>1181.4177242032899</v>
      </c>
      <c r="G38" s="3105">
        <v>1156.3363810695826</v>
      </c>
      <c r="H38" s="3105">
        <v>1092.5043087847473</v>
      </c>
      <c r="I38" s="3105">
        <v>1057.4103845938303</v>
      </c>
      <c r="J38" s="3105">
        <v>1053.5628503163905</v>
      </c>
      <c r="K38" s="3105">
        <v>1059.1070699268359</v>
      </c>
      <c r="L38" s="3105">
        <v>999.6556055732666</v>
      </c>
      <c r="M38" s="3105">
        <v>949.3921662572202</v>
      </c>
      <c r="N38" s="3105">
        <v>910.10348779854917</v>
      </c>
      <c r="O38" s="3105">
        <v>849.36140917897956</v>
      </c>
      <c r="P38" s="3105">
        <v>839.67574131988761</v>
      </c>
      <c r="Q38" s="3105">
        <v>797.70186924110828</v>
      </c>
      <c r="R38" s="3105">
        <v>802.57106249321816</v>
      </c>
      <c r="S38" s="3105">
        <v>757.80484551180575</v>
      </c>
      <c r="T38" s="3105">
        <v>700.35137338489483</v>
      </c>
      <c r="U38" s="3105">
        <v>659.11561253447735</v>
      </c>
      <c r="V38" s="3105">
        <v>649.59173800164467</v>
      </c>
      <c r="W38" s="3105">
        <v>636.31608266945818</v>
      </c>
      <c r="X38" s="3105">
        <v>620.80731515819127</v>
      </c>
      <c r="Y38" s="3105">
        <v>619.90381430258401</v>
      </c>
      <c r="Z38" s="3105">
        <v>600.79301709775848</v>
      </c>
      <c r="AA38" s="3105">
        <v>579.18713018113738</v>
      </c>
      <c r="AB38" s="3105">
        <v>556.61202435250652</v>
      </c>
      <c r="AC38" s="3105">
        <v>528.12274768600503</v>
      </c>
      <c r="AD38" s="3977">
        <v>473.29751845764957</v>
      </c>
      <c r="AE38" s="3106">
        <v>439.92753197651297</v>
      </c>
    </row>
    <row r="39" spans="1:35" ht="20.100000000000001" customHeight="1">
      <c r="A39" s="2304" t="s">
        <v>1280</v>
      </c>
      <c r="B39" s="3105">
        <v>120.01217625522577</v>
      </c>
      <c r="C39" s="3105">
        <v>110.52507339904037</v>
      </c>
      <c r="D39" s="3105">
        <v>111.4126671689105</v>
      </c>
      <c r="E39" s="3105">
        <v>111.08746244252393</v>
      </c>
      <c r="F39" s="3105">
        <v>107.36059964355127</v>
      </c>
      <c r="G39" s="3105">
        <v>99.488279998915459</v>
      </c>
      <c r="H39" s="3105">
        <v>94.190950713597886</v>
      </c>
      <c r="I39" s="3105">
        <v>86.620980370310463</v>
      </c>
      <c r="J39" s="3105">
        <v>86.994585896346734</v>
      </c>
      <c r="K39" s="3105">
        <v>80.914243180529866</v>
      </c>
      <c r="L39" s="3105">
        <v>80.461127317131627</v>
      </c>
      <c r="M39" s="3105">
        <v>76.851264266085536</v>
      </c>
      <c r="N39" s="3105">
        <v>73.236650016817975</v>
      </c>
      <c r="O39" s="3105">
        <v>73.053899861220543</v>
      </c>
      <c r="P39" s="3105">
        <v>70.133608771201693</v>
      </c>
      <c r="Q39" s="3105">
        <v>67.386733984968146</v>
      </c>
      <c r="R39" s="3105">
        <v>63.760011656483925</v>
      </c>
      <c r="S39" s="3105">
        <v>63.464161619513334</v>
      </c>
      <c r="T39" s="3105">
        <v>62.785210507845932</v>
      </c>
      <c r="U39" s="3105">
        <v>58.999040406739027</v>
      </c>
      <c r="V39" s="3105">
        <v>56.556679979128717</v>
      </c>
      <c r="W39" s="3105">
        <v>56.568272181386874</v>
      </c>
      <c r="X39" s="3105">
        <v>54.276115436036093</v>
      </c>
      <c r="Y39" s="3105">
        <v>53.740070129360674</v>
      </c>
      <c r="Z39" s="3105">
        <v>52.330014818643804</v>
      </c>
      <c r="AA39" s="3105">
        <v>49.39509078984986</v>
      </c>
      <c r="AB39" s="3105">
        <v>51.037533762081353</v>
      </c>
      <c r="AC39" s="3105">
        <v>47.616109678353837</v>
      </c>
      <c r="AD39" s="3977">
        <v>47.289850946368745</v>
      </c>
      <c r="AE39" s="3106">
        <v>44.413682130870029</v>
      </c>
    </row>
    <row r="40" spans="1:35" ht="20.100000000000001" customHeight="1">
      <c r="A40" s="2304" t="s">
        <v>1287</v>
      </c>
      <c r="B40" s="3105">
        <v>90.349589961633043</v>
      </c>
      <c r="C40" s="3105">
        <v>91.073700278629218</v>
      </c>
      <c r="D40" s="3105">
        <v>85.165624240125837</v>
      </c>
      <c r="E40" s="3105">
        <v>91.578076741539959</v>
      </c>
      <c r="F40" s="3105">
        <v>87.719453121656542</v>
      </c>
      <c r="G40" s="3105">
        <v>87.507241701638449</v>
      </c>
      <c r="H40" s="3105">
        <v>94.494942522755252</v>
      </c>
      <c r="I40" s="3105">
        <v>93.23949957379115</v>
      </c>
      <c r="J40" s="3105">
        <v>88.137119876906524</v>
      </c>
      <c r="K40" s="3105">
        <v>79.624348522643857</v>
      </c>
      <c r="L40" s="3105">
        <v>76.927357877899567</v>
      </c>
      <c r="M40" s="3105">
        <v>84.537985770240979</v>
      </c>
      <c r="N40" s="3105">
        <v>76.916698991479933</v>
      </c>
      <c r="O40" s="3105">
        <v>76.096031334769421</v>
      </c>
      <c r="P40" s="3105">
        <v>69.479124653272251</v>
      </c>
      <c r="Q40" s="3105">
        <v>67.035428495859449</v>
      </c>
      <c r="R40" s="3105">
        <v>70.833853239524331</v>
      </c>
      <c r="S40" s="3105">
        <v>57.191037347924507</v>
      </c>
      <c r="T40" s="3105">
        <v>69.982788214532135</v>
      </c>
      <c r="U40" s="3105">
        <v>62.907781084765638</v>
      </c>
      <c r="V40" s="3105">
        <v>68.305460146035017</v>
      </c>
      <c r="W40" s="3105">
        <v>59.459219858329462</v>
      </c>
      <c r="X40" s="3105">
        <v>64.052152484042196</v>
      </c>
      <c r="Y40" s="3105">
        <v>67.603965072464149</v>
      </c>
      <c r="Z40" s="3105">
        <v>55.257461855679722</v>
      </c>
      <c r="AA40" s="3105">
        <v>57.302879210616553</v>
      </c>
      <c r="AB40" s="3105">
        <v>56.246438251817125</v>
      </c>
      <c r="AC40" s="3105">
        <v>56.147030978439446</v>
      </c>
      <c r="AD40" s="3977">
        <v>54.981629819943024</v>
      </c>
      <c r="AE40" s="3106">
        <v>57.432827302635225</v>
      </c>
    </row>
    <row r="41" spans="1:35" ht="20.100000000000001" customHeight="1">
      <c r="A41" s="2304" t="s">
        <v>1282</v>
      </c>
      <c r="B41" s="3105">
        <v>58.956117993657088</v>
      </c>
      <c r="C41" s="3105">
        <v>57.409110505709364</v>
      </c>
      <c r="D41" s="3105">
        <v>49.748915135409632</v>
      </c>
      <c r="E41" s="3105">
        <v>47.785202054723506</v>
      </c>
      <c r="F41" s="3105">
        <v>43.833203530737578</v>
      </c>
      <c r="G41" s="3105">
        <v>45.580240289795249</v>
      </c>
      <c r="H41" s="3105">
        <v>51.861873792131775</v>
      </c>
      <c r="I41" s="3105">
        <v>46.309484522970834</v>
      </c>
      <c r="J41" s="3105">
        <v>44.796098580472488</v>
      </c>
      <c r="K41" s="3105">
        <v>42.144932372751519</v>
      </c>
      <c r="L41" s="3105">
        <v>39.794605978717435</v>
      </c>
      <c r="M41" s="3105">
        <v>43.361698280433707</v>
      </c>
      <c r="N41" s="3105">
        <v>41.182912417583736</v>
      </c>
      <c r="O41" s="3105">
        <v>36.213996446326107</v>
      </c>
      <c r="P41" s="3105">
        <v>35.084921749707952</v>
      </c>
      <c r="Q41" s="3105">
        <v>34.473377592319906</v>
      </c>
      <c r="R41" s="3105">
        <v>37.634106453547318</v>
      </c>
      <c r="S41" s="3105">
        <v>31.607883467206687</v>
      </c>
      <c r="T41" s="3105">
        <v>35.981560322097067</v>
      </c>
      <c r="U41" s="3105">
        <v>33.661550708714408</v>
      </c>
      <c r="V41" s="3105">
        <v>35.411191975445654</v>
      </c>
      <c r="W41" s="3105">
        <v>31.026659802638967</v>
      </c>
      <c r="X41" s="3105">
        <v>30.033875556548789</v>
      </c>
      <c r="Y41" s="3105">
        <v>31.797054381807797</v>
      </c>
      <c r="Z41" s="3105">
        <v>28.926111973847014</v>
      </c>
      <c r="AA41" s="3105">
        <v>29.91511468325691</v>
      </c>
      <c r="AB41" s="3105">
        <v>29.563687870393206</v>
      </c>
      <c r="AC41" s="3105">
        <v>29.260325460368712</v>
      </c>
      <c r="AD41" s="3977">
        <v>26.746483093102</v>
      </c>
      <c r="AE41" s="3106">
        <v>28.611978828518939</v>
      </c>
    </row>
    <row r="42" spans="1:35" ht="20.100000000000001" customHeight="1">
      <c r="A42" s="2304" t="s">
        <v>1283</v>
      </c>
      <c r="B42" s="3105">
        <v>310.20447640190696</v>
      </c>
      <c r="C42" s="3105">
        <v>259.65826626606611</v>
      </c>
      <c r="D42" s="3105">
        <v>218.90077618090842</v>
      </c>
      <c r="E42" s="3105">
        <v>193.71163475745411</v>
      </c>
      <c r="F42" s="3105">
        <v>177.84816186156456</v>
      </c>
      <c r="G42" s="3105">
        <v>183.9199330926746</v>
      </c>
      <c r="H42" s="3105">
        <v>175.20131614477867</v>
      </c>
      <c r="I42" s="3105">
        <v>182.1293970576989</v>
      </c>
      <c r="J42" s="3105">
        <v>176.01434446895192</v>
      </c>
      <c r="K42" s="3105">
        <v>173.79842210373792</v>
      </c>
      <c r="L42" s="3105">
        <v>137.26617683211705</v>
      </c>
      <c r="M42" s="3105">
        <v>131.35758608825182</v>
      </c>
      <c r="N42" s="3105">
        <v>127.33368473706356</v>
      </c>
      <c r="O42" s="3105">
        <v>127.7125061282365</v>
      </c>
      <c r="P42" s="3105">
        <v>115.07095671298271</v>
      </c>
      <c r="Q42" s="3105">
        <v>111.18599850974462</v>
      </c>
      <c r="R42" s="3105">
        <v>113.0701737480543</v>
      </c>
      <c r="S42" s="3105">
        <v>112.31060574778469</v>
      </c>
      <c r="T42" s="3105">
        <v>114.01199515228272</v>
      </c>
      <c r="U42" s="3105">
        <v>106.30999255400829</v>
      </c>
      <c r="V42" s="3105">
        <v>111.30592269027207</v>
      </c>
      <c r="W42" s="3105">
        <v>105.41150259516351</v>
      </c>
      <c r="X42" s="3105">
        <v>97.7218741639483</v>
      </c>
      <c r="Y42" s="3105">
        <v>92.532985114407126</v>
      </c>
      <c r="Z42" s="3105">
        <v>91.752269517284518</v>
      </c>
      <c r="AA42" s="3105">
        <v>91.941666322987473</v>
      </c>
      <c r="AB42" s="3105">
        <v>95.386998472445057</v>
      </c>
      <c r="AC42" s="3105">
        <v>95.011554511909722</v>
      </c>
      <c r="AD42" s="3977">
        <v>89.470648636782258</v>
      </c>
      <c r="AE42" s="3106">
        <v>88.664364641838347</v>
      </c>
    </row>
    <row r="43" spans="1:35" ht="20.100000000000001" customHeight="1">
      <c r="A43" s="2304" t="s">
        <v>1284</v>
      </c>
      <c r="B43" s="3105">
        <v>608.43184074959936</v>
      </c>
      <c r="C43" s="3105">
        <v>538.46997094039966</v>
      </c>
      <c r="D43" s="3105">
        <v>465.80181695642011</v>
      </c>
      <c r="E43" s="3105">
        <v>415.83745119454653</v>
      </c>
      <c r="F43" s="3105">
        <v>375.09605686610661</v>
      </c>
      <c r="G43" s="3105">
        <v>337.44887591614741</v>
      </c>
      <c r="H43" s="3105">
        <v>329.51226972998711</v>
      </c>
      <c r="I43" s="3105">
        <v>301.85138994501597</v>
      </c>
      <c r="J43" s="3105">
        <v>292.70507912636867</v>
      </c>
      <c r="K43" s="3105">
        <v>274.00613701122796</v>
      </c>
      <c r="L43" s="3105">
        <v>272.70832434693489</v>
      </c>
      <c r="M43" s="3105">
        <v>277.66987887121189</v>
      </c>
      <c r="N43" s="3105">
        <v>279.53504520989873</v>
      </c>
      <c r="O43" s="3105">
        <v>303.33655248579254</v>
      </c>
      <c r="P43" s="3105">
        <v>287.4940657880565</v>
      </c>
      <c r="Q43" s="3105">
        <v>288.32917088950529</v>
      </c>
      <c r="R43" s="3105">
        <v>292.79977922735293</v>
      </c>
      <c r="S43" s="3105">
        <v>309.3546264240801</v>
      </c>
      <c r="T43" s="3105">
        <v>298.98331723352732</v>
      </c>
      <c r="U43" s="3105">
        <v>287.32351487361399</v>
      </c>
      <c r="V43" s="3105">
        <v>295.92206889279583</v>
      </c>
      <c r="W43" s="3105">
        <v>298.55399398735176</v>
      </c>
      <c r="X43" s="3105">
        <v>314.22701216146828</v>
      </c>
      <c r="Y43" s="3105">
        <v>314.61957395062581</v>
      </c>
      <c r="Z43" s="3105">
        <v>302.18498069742617</v>
      </c>
      <c r="AA43" s="3105">
        <v>296.48063395889989</v>
      </c>
      <c r="AB43" s="3105">
        <v>292.45585649012025</v>
      </c>
      <c r="AC43" s="3105">
        <v>278.45231461015868</v>
      </c>
      <c r="AD43" s="3977">
        <v>270.94799245646027</v>
      </c>
      <c r="AE43" s="3106">
        <v>237.57925049337646</v>
      </c>
    </row>
    <row r="44" spans="1:35" ht="20.100000000000001" customHeight="1">
      <c r="A44" s="2304" t="s">
        <v>1288</v>
      </c>
      <c r="B44" s="3105">
        <v>56.230707276527212</v>
      </c>
      <c r="C44" s="3105">
        <v>54.210147087296974</v>
      </c>
      <c r="D44" s="3105">
        <v>43.448483443106639</v>
      </c>
      <c r="E44" s="3105">
        <v>45.170303811373671</v>
      </c>
      <c r="F44" s="3105">
        <v>44.075857879662877</v>
      </c>
      <c r="G44" s="3105">
        <v>46.194636564028841</v>
      </c>
      <c r="H44" s="3105">
        <v>47.572991114127859</v>
      </c>
      <c r="I44" s="3105">
        <v>46.307733352905458</v>
      </c>
      <c r="J44" s="3105">
        <v>45.232680928083028</v>
      </c>
      <c r="K44" s="3105">
        <v>45.574782368586938</v>
      </c>
      <c r="L44" s="3105">
        <v>43.50491794371618</v>
      </c>
      <c r="M44" s="3105">
        <v>41.819663551941076</v>
      </c>
      <c r="N44" s="3105">
        <v>41.071460171323338</v>
      </c>
      <c r="O44" s="3105">
        <v>39.568563694511113</v>
      </c>
      <c r="P44" s="3105">
        <v>39.303764393889807</v>
      </c>
      <c r="Q44" s="3105">
        <v>38.458234218347698</v>
      </c>
      <c r="R44" s="3105">
        <v>39.015605355027546</v>
      </c>
      <c r="S44" s="3105">
        <v>39.941023222802073</v>
      </c>
      <c r="T44" s="3105">
        <v>38.333973213468042</v>
      </c>
      <c r="U44" s="3105">
        <v>38.267400499555158</v>
      </c>
      <c r="V44" s="3105">
        <v>37.135394963549771</v>
      </c>
      <c r="W44" s="3105">
        <v>36.401854351533089</v>
      </c>
      <c r="X44" s="3105">
        <v>34.690592489260908</v>
      </c>
      <c r="Y44" s="3105">
        <v>35.272868459867325</v>
      </c>
      <c r="Z44" s="3105">
        <v>35.629367506545563</v>
      </c>
      <c r="AA44" s="3105">
        <v>36.537405716817247</v>
      </c>
      <c r="AB44" s="3105">
        <v>37.496282379267853</v>
      </c>
      <c r="AC44" s="3105">
        <v>37.713413055330349</v>
      </c>
      <c r="AD44" s="3977">
        <v>36.035051624217488</v>
      </c>
      <c r="AE44" s="3106">
        <v>33.463677581355803</v>
      </c>
    </row>
    <row r="45" spans="1:35" ht="20.100000000000001" customHeight="1">
      <c r="A45" s="2304" t="s">
        <v>1286</v>
      </c>
      <c r="B45" s="3105">
        <v>47.092179291131096</v>
      </c>
      <c r="C45" s="3105">
        <v>28.932617794234286</v>
      </c>
      <c r="D45" s="3105">
        <v>25.889060017897876</v>
      </c>
      <c r="E45" s="3105">
        <v>22.649137727153242</v>
      </c>
      <c r="F45" s="3105">
        <v>22.11468853557535</v>
      </c>
      <c r="G45" s="3105">
        <v>22.953106789361964</v>
      </c>
      <c r="H45" s="3105">
        <v>14.234980994022148</v>
      </c>
      <c r="I45" s="3105">
        <v>13.932084737041471</v>
      </c>
      <c r="J45" s="3105">
        <v>14.246834511931803</v>
      </c>
      <c r="K45" s="3105">
        <v>11.788790505556957</v>
      </c>
      <c r="L45" s="3105">
        <v>10.45958529949489</v>
      </c>
      <c r="M45" s="3105">
        <v>10.116716356102044</v>
      </c>
      <c r="N45" s="3105">
        <v>10.16295849953659</v>
      </c>
      <c r="O45" s="3105">
        <v>8.7925526679139718</v>
      </c>
      <c r="P45" s="3105">
        <v>7.5085498141573295</v>
      </c>
      <c r="Q45" s="3105">
        <v>10.976011991146622</v>
      </c>
      <c r="R45" s="3105">
        <v>8.4347775382138543</v>
      </c>
      <c r="S45" s="3105">
        <v>7.3363331012900295</v>
      </c>
      <c r="T45" s="3105">
        <v>6.804420927513199</v>
      </c>
      <c r="U45" s="3105">
        <v>6.6987978572568796</v>
      </c>
      <c r="V45" s="3105">
        <v>6.465884101680281</v>
      </c>
      <c r="W45" s="3105">
        <v>5.9113132249153297</v>
      </c>
      <c r="X45" s="3105">
        <v>5.4259972327082373</v>
      </c>
      <c r="Y45" s="3105">
        <v>5.1026668738577063</v>
      </c>
      <c r="Z45" s="3105">
        <v>5.0015042389529913</v>
      </c>
      <c r="AA45" s="3105">
        <v>4.6159921366816956</v>
      </c>
      <c r="AB45" s="3105">
        <v>4.5359067515067908</v>
      </c>
      <c r="AC45" s="3105">
        <v>3.6060100678206517</v>
      </c>
      <c r="AD45" s="3977">
        <v>3.1170829601824157</v>
      </c>
      <c r="AE45" s="3106">
        <v>3.7396154263060284</v>
      </c>
    </row>
    <row r="46" spans="1:35" ht="20.100000000000001" customHeight="1">
      <c r="A46" s="2304" t="s">
        <v>949</v>
      </c>
      <c r="B46" s="3105">
        <v>106.37214265722889</v>
      </c>
      <c r="C46" s="3105">
        <v>98.286876732660758</v>
      </c>
      <c r="D46" s="3105">
        <v>95.303029142498474</v>
      </c>
      <c r="E46" s="3105">
        <v>91.016482121825575</v>
      </c>
      <c r="F46" s="3105">
        <v>92.145371608115539</v>
      </c>
      <c r="G46" s="3105">
        <v>97.287925710292598</v>
      </c>
      <c r="H46" s="3105">
        <v>92.072644515365624</v>
      </c>
      <c r="I46" s="3105">
        <v>91.835036627578461</v>
      </c>
      <c r="J46" s="3105">
        <v>89.870928255015528</v>
      </c>
      <c r="K46" s="3105">
        <v>88.659101122863362</v>
      </c>
      <c r="L46" s="3105">
        <v>119.39356054449904</v>
      </c>
      <c r="M46" s="3105">
        <v>109.05479174798982</v>
      </c>
      <c r="N46" s="3105">
        <v>107.57719960138154</v>
      </c>
      <c r="O46" s="3105">
        <v>107.65459060783543</v>
      </c>
      <c r="P46" s="3105">
        <v>111.36271856594695</v>
      </c>
      <c r="Q46" s="3105">
        <v>106.71195784394523</v>
      </c>
      <c r="R46" s="3105">
        <v>107.22007129408969</v>
      </c>
      <c r="S46" s="3105">
        <v>109.68533575942953</v>
      </c>
      <c r="T46" s="3105">
        <v>100.9720430961343</v>
      </c>
      <c r="U46" s="3105">
        <v>84.048600964310978</v>
      </c>
      <c r="V46" s="3105">
        <v>91.334224191204441</v>
      </c>
      <c r="W46" s="3105">
        <v>92.608858003071461</v>
      </c>
      <c r="X46" s="3105">
        <v>89.644855403672196</v>
      </c>
      <c r="Y46" s="3105">
        <v>88.945049526810536</v>
      </c>
      <c r="Z46" s="3105">
        <v>89.215818620017416</v>
      </c>
      <c r="AA46" s="3105">
        <v>86.945738604533929</v>
      </c>
      <c r="AB46" s="3105">
        <v>85.985289429031468</v>
      </c>
      <c r="AC46" s="3105">
        <v>89.223845915154442</v>
      </c>
      <c r="AD46" s="3977">
        <v>86.816723994840203</v>
      </c>
      <c r="AE46" s="3106">
        <v>84.75722713897899</v>
      </c>
    </row>
    <row r="47" spans="1:35" ht="20.100000000000001" customHeight="1">
      <c r="A47" s="3107" t="s">
        <v>511</v>
      </c>
      <c r="B47" s="3105">
        <v>8.5762963634800009</v>
      </c>
      <c r="C47" s="3105">
        <v>7.3111776504944537</v>
      </c>
      <c r="D47" s="3105">
        <v>6.4938313374300876</v>
      </c>
      <c r="E47" s="3105">
        <v>6.9011417722905826</v>
      </c>
      <c r="F47" s="3105">
        <v>6.8251707620574216</v>
      </c>
      <c r="G47" s="3105">
        <v>5.0952981742872208</v>
      </c>
      <c r="H47" s="3105">
        <v>5.4056090538433574</v>
      </c>
      <c r="I47" s="3105">
        <v>5.209799511401358</v>
      </c>
      <c r="J47" s="3105">
        <v>4.7997069054200452</v>
      </c>
      <c r="K47" s="3105">
        <v>4.0590606238484801</v>
      </c>
      <c r="L47" s="3105">
        <v>3.7854018399212932</v>
      </c>
      <c r="M47" s="3105">
        <v>3.2603768732100749</v>
      </c>
      <c r="N47" s="3105">
        <v>2.8424070163454895</v>
      </c>
      <c r="O47" s="3105">
        <v>2.5376449521771365</v>
      </c>
      <c r="P47" s="3105">
        <v>2.197004879066804</v>
      </c>
      <c r="Q47" s="3105">
        <v>2.2450918993235565</v>
      </c>
      <c r="R47" s="3105">
        <v>2.1490775249726912</v>
      </c>
      <c r="S47" s="3105">
        <v>2.2102342731204399</v>
      </c>
      <c r="T47" s="3105">
        <v>2.1790567428771066</v>
      </c>
      <c r="U47" s="3105">
        <v>2.0417262824315525</v>
      </c>
      <c r="V47" s="3105">
        <v>1.9508605471456852</v>
      </c>
      <c r="W47" s="3105">
        <v>2.0305268424988041</v>
      </c>
      <c r="X47" s="3105">
        <v>1.9333851799307529</v>
      </c>
      <c r="Y47" s="3105">
        <v>1.9129241830157351</v>
      </c>
      <c r="Z47" s="3105">
        <v>1.9152485822388201</v>
      </c>
      <c r="AA47" s="3105">
        <v>1.9895487484859564</v>
      </c>
      <c r="AB47" s="3105">
        <v>1.9080475931590266</v>
      </c>
      <c r="AC47" s="3105">
        <v>1.8591502682438072</v>
      </c>
      <c r="AD47" s="3977">
        <v>1.7832551402875518</v>
      </c>
      <c r="AE47" s="3106">
        <v>1.79022248655224</v>
      </c>
    </row>
    <row r="48" spans="1:35" ht="20.100000000000001" customHeight="1">
      <c r="A48" s="2304" t="s">
        <v>1289</v>
      </c>
      <c r="B48" s="3105">
        <v>141.26865565405575</v>
      </c>
      <c r="C48" s="3105">
        <v>129.14303067622515</v>
      </c>
      <c r="D48" s="3105">
        <v>127.11353153012861</v>
      </c>
      <c r="E48" s="3105">
        <v>120.26302103447328</v>
      </c>
      <c r="F48" s="3105">
        <v>116.10148010216513</v>
      </c>
      <c r="G48" s="3105">
        <v>115.78416433841971</v>
      </c>
      <c r="H48" s="3105">
        <v>118.05385240624618</v>
      </c>
      <c r="I48" s="3105">
        <v>117.07357541154174</v>
      </c>
      <c r="J48" s="3105">
        <v>119.13280259053029</v>
      </c>
      <c r="K48" s="3105">
        <v>122.08164949826815</v>
      </c>
      <c r="L48" s="3105">
        <v>122.44509102833318</v>
      </c>
      <c r="M48" s="3105">
        <v>121.75046072959346</v>
      </c>
      <c r="N48" s="3105">
        <v>117.53030022057266</v>
      </c>
      <c r="O48" s="3105">
        <v>117.06036065219716</v>
      </c>
      <c r="P48" s="3105">
        <v>115.97416095746894</v>
      </c>
      <c r="Q48" s="3105">
        <v>117.20726978079593</v>
      </c>
      <c r="R48" s="3105">
        <v>114.35445161487635</v>
      </c>
      <c r="S48" s="3105">
        <v>116.23521237182099</v>
      </c>
      <c r="T48" s="3105">
        <v>113.83090858614679</v>
      </c>
      <c r="U48" s="3105">
        <v>114.93754300142953</v>
      </c>
      <c r="V48" s="3105">
        <v>115.80782530612957</v>
      </c>
      <c r="W48" s="3105">
        <v>118.75855862329621</v>
      </c>
      <c r="X48" s="3105">
        <v>121.23845945996283</v>
      </c>
      <c r="Y48" s="3105">
        <v>122.13546422741844</v>
      </c>
      <c r="Z48" s="3105">
        <v>125.62673095186881</v>
      </c>
      <c r="AA48" s="3105">
        <v>126.69197326563881</v>
      </c>
      <c r="AB48" s="3105">
        <v>126.16133042770565</v>
      </c>
      <c r="AC48" s="3105">
        <v>121.32651248554326</v>
      </c>
      <c r="AD48" s="3977">
        <v>115.68710628486384</v>
      </c>
      <c r="AE48" s="3106">
        <v>112.235939477157</v>
      </c>
    </row>
    <row r="49" spans="1:31" ht="20.100000000000001" customHeight="1">
      <c r="A49" s="2307" t="s">
        <v>1248</v>
      </c>
      <c r="B49" s="3547">
        <v>0.52794173401410416</v>
      </c>
      <c r="C49" s="3547">
        <v>0.54036869999497128</v>
      </c>
      <c r="D49" s="3547">
        <v>0.54029279100850802</v>
      </c>
      <c r="E49" s="3547">
        <v>0.61993828196757095</v>
      </c>
      <c r="F49" s="3547">
        <v>0.6378803729971928</v>
      </c>
      <c r="G49" s="3547">
        <v>0.63397976398664158</v>
      </c>
      <c r="H49" s="3547">
        <v>0.64479880502242781</v>
      </c>
      <c r="I49" s="3547">
        <v>0.63606782098363024</v>
      </c>
      <c r="J49" s="3547">
        <v>0.64279486199031644</v>
      </c>
      <c r="K49" s="3547">
        <v>0.63975885303393221</v>
      </c>
      <c r="L49" s="3547">
        <v>0.62804054400588161</v>
      </c>
      <c r="M49" s="3547">
        <v>0.62834166001192693</v>
      </c>
      <c r="N49" s="3547">
        <v>0.63540777603114496</v>
      </c>
      <c r="O49" s="3547">
        <v>0.65707639198933376</v>
      </c>
      <c r="P49" s="3547">
        <v>0.65677938302689709</v>
      </c>
      <c r="Q49" s="3547">
        <v>0.64340612397343622</v>
      </c>
      <c r="R49" s="3547">
        <v>0.6405920399704863</v>
      </c>
      <c r="S49" s="3547">
        <v>0.64586460598233464</v>
      </c>
      <c r="T49" s="3547">
        <v>0.6601989719750524</v>
      </c>
      <c r="U49" s="3547">
        <v>0.6681065880285727</v>
      </c>
      <c r="V49" s="3547">
        <v>0.6791261039977784</v>
      </c>
      <c r="W49" s="3547">
        <v>0.69974531998400891</v>
      </c>
      <c r="X49" s="3547">
        <v>0.70270293599206146</v>
      </c>
      <c r="Y49" s="3547">
        <v>0.71470255199889854</v>
      </c>
      <c r="Z49" s="3547">
        <v>0.74792116797234032</v>
      </c>
      <c r="AA49" s="3547">
        <v>0.78435728398142091</v>
      </c>
      <c r="AB49" s="3547">
        <v>0.77030730224999988</v>
      </c>
      <c r="AC49" s="3547">
        <v>0.78589692225000007</v>
      </c>
      <c r="AD49" s="3978">
        <v>0.82978223550000019</v>
      </c>
      <c r="AE49" s="3108">
        <v>0.82606012800000017</v>
      </c>
    </row>
    <row r="50" spans="1:31" ht="20.100000000000001" customHeight="1">
      <c r="A50" s="3064"/>
      <c r="B50" s="3065"/>
      <c r="C50" s="3065"/>
      <c r="D50" s="3065"/>
      <c r="E50" s="3065"/>
      <c r="F50" s="3065"/>
      <c r="G50" s="3065"/>
      <c r="H50" s="3065"/>
      <c r="I50" s="3065"/>
      <c r="J50" s="3065"/>
      <c r="K50" s="3065"/>
      <c r="L50" s="3065"/>
      <c r="M50" s="3065"/>
      <c r="N50" s="3065"/>
      <c r="O50" s="3065"/>
      <c r="P50" s="3065"/>
      <c r="Q50" s="3065"/>
      <c r="R50" s="3065"/>
      <c r="S50" s="3065"/>
      <c r="T50" s="3109"/>
      <c r="U50" s="3109"/>
      <c r="V50" s="3109"/>
      <c r="W50" s="3109"/>
      <c r="X50" s="3109"/>
      <c r="Y50" s="2969"/>
      <c r="Z50" s="3109"/>
      <c r="AA50" s="2321"/>
      <c r="AB50" s="2321"/>
      <c r="AC50" s="2321"/>
      <c r="AD50" s="2648"/>
      <c r="AE50" s="2321"/>
    </row>
    <row r="51" spans="1:31" ht="20.100000000000001" customHeight="1">
      <c r="A51" s="3067" t="s">
        <v>1567</v>
      </c>
      <c r="B51" s="3083"/>
      <c r="C51" s="3083"/>
      <c r="D51" s="3083"/>
      <c r="E51" s="3083"/>
      <c r="F51" s="3083"/>
      <c r="G51" s="3083"/>
      <c r="H51" s="3083"/>
      <c r="I51" s="3083"/>
      <c r="J51" s="3083"/>
      <c r="K51" s="3083"/>
      <c r="L51" s="3083"/>
      <c r="M51" s="3083"/>
      <c r="N51" s="3083"/>
      <c r="O51" s="3083"/>
      <c r="P51" s="3083"/>
      <c r="Q51" s="3083"/>
      <c r="R51" s="3083"/>
      <c r="S51" s="3083"/>
      <c r="T51" s="3109"/>
      <c r="U51" s="3109"/>
      <c r="V51" s="3109"/>
      <c r="W51" s="3109"/>
      <c r="X51" s="3109"/>
      <c r="Y51" s="2969"/>
      <c r="Z51" s="3109"/>
      <c r="AA51" s="2321"/>
      <c r="AB51" s="2321"/>
      <c r="AC51" s="2321"/>
      <c r="AD51" s="2321"/>
      <c r="AE51" s="2321"/>
    </row>
    <row r="52" spans="1:31" ht="20.100000000000001" customHeight="1">
      <c r="A52" s="3069" t="s">
        <v>873</v>
      </c>
      <c r="B52" s="3102">
        <v>5474.5901473089152</v>
      </c>
      <c r="C52" s="3102">
        <v>3976.465718623941</v>
      </c>
      <c r="D52" s="3102">
        <v>3247.4684095444677</v>
      </c>
      <c r="E52" s="3102">
        <v>2911.4701861612116</v>
      </c>
      <c r="F52" s="3102">
        <v>2425.4409328824499</v>
      </c>
      <c r="G52" s="3102">
        <v>1751.5348757745583</v>
      </c>
      <c r="H52" s="3102">
        <v>1484.2307617842655</v>
      </c>
      <c r="I52" s="3102">
        <v>1233.6323444463821</v>
      </c>
      <c r="J52" s="3102">
        <v>987.16286246189804</v>
      </c>
      <c r="K52" s="3102">
        <v>806.60036881607448</v>
      </c>
      <c r="L52" s="3102">
        <v>650.83123454499287</v>
      </c>
      <c r="M52" s="3102">
        <v>629.63684724009829</v>
      </c>
      <c r="N52" s="3102">
        <v>566.50251827605166</v>
      </c>
      <c r="O52" s="3102">
        <v>539.09583769527967</v>
      </c>
      <c r="P52" s="3102">
        <v>497.59273289085286</v>
      </c>
      <c r="Q52" s="3102">
        <v>477.46264652664001</v>
      </c>
      <c r="R52" s="3102">
        <v>475.81715730381728</v>
      </c>
      <c r="S52" s="3102">
        <v>459.08311808194583</v>
      </c>
      <c r="T52" s="3102">
        <v>453.90164044187236</v>
      </c>
      <c r="U52" s="3102">
        <v>395.67794010599334</v>
      </c>
      <c r="V52" s="3102">
        <v>405.33783502849474</v>
      </c>
      <c r="W52" s="3102">
        <v>389.21723873765143</v>
      </c>
      <c r="X52" s="3102">
        <v>371.79039111337454</v>
      </c>
      <c r="Y52" s="3102">
        <v>360.3639061421992</v>
      </c>
      <c r="Z52" s="3102">
        <v>339.13357803661927</v>
      </c>
      <c r="AA52" s="3102">
        <v>335.84643778742179</v>
      </c>
      <c r="AB52" s="3102">
        <v>311.34447235949108</v>
      </c>
      <c r="AC52" s="3102">
        <v>302.66953360137632</v>
      </c>
      <c r="AD52" s="3102">
        <v>291.5415099777</v>
      </c>
      <c r="AE52" s="3979">
        <v>263.30896127302464</v>
      </c>
    </row>
    <row r="53" spans="1:31" ht="20.100000000000001" customHeight="1">
      <c r="A53" s="3074" t="s">
        <v>1278</v>
      </c>
      <c r="B53" s="3163">
        <v>5298.0966222202587</v>
      </c>
      <c r="C53" s="3110">
        <v>3901.2491833649337</v>
      </c>
      <c r="D53" s="3110">
        <v>3176.5794159122279</v>
      </c>
      <c r="E53" s="3110">
        <v>2845.8943146524339</v>
      </c>
      <c r="F53" s="3110">
        <v>2359.7301660656844</v>
      </c>
      <c r="G53" s="3110">
        <v>1680.4916492442258</v>
      </c>
      <c r="H53" s="3110">
        <v>1417.0055464415316</v>
      </c>
      <c r="I53" s="3110">
        <v>1164.5087878221182</v>
      </c>
      <c r="J53" s="3110">
        <v>916.2742030319431</v>
      </c>
      <c r="K53" s="3110">
        <v>735.05027695706531</v>
      </c>
      <c r="L53" s="3110">
        <v>545.47275238353916</v>
      </c>
      <c r="M53" s="3110">
        <v>530.93126149455429</v>
      </c>
      <c r="N53" s="3110">
        <v>471.40801996242885</v>
      </c>
      <c r="O53" s="3110">
        <v>444.46412076628178</v>
      </c>
      <c r="P53" s="3110">
        <v>402.31964503827004</v>
      </c>
      <c r="Q53" s="3110">
        <v>384.26229939650318</v>
      </c>
      <c r="R53" s="3110">
        <v>383.53462581504175</v>
      </c>
      <c r="S53" s="3110">
        <v>366.50969050618471</v>
      </c>
      <c r="T53" s="3110">
        <v>365.26776471692455</v>
      </c>
      <c r="U53" s="3110">
        <v>325.15585694458593</v>
      </c>
      <c r="V53" s="3110">
        <v>326.06662534934833</v>
      </c>
      <c r="W53" s="3110">
        <v>309.20005008970719</v>
      </c>
      <c r="X53" s="3110">
        <v>295.88922764393681</v>
      </c>
      <c r="Y53" s="3110">
        <v>285.0460717178434</v>
      </c>
      <c r="Z53" s="3110">
        <v>266.11264277196665</v>
      </c>
      <c r="AA53" s="3110">
        <v>263.80427667663889</v>
      </c>
      <c r="AB53" s="3110">
        <v>241.95663550370028</v>
      </c>
      <c r="AC53" s="3110">
        <v>231.35238482943464</v>
      </c>
      <c r="AD53" s="3110">
        <v>221.83480093737856</v>
      </c>
      <c r="AE53" s="3980">
        <v>195.27277954648778</v>
      </c>
    </row>
    <row r="54" spans="1:31" ht="20.100000000000001" customHeight="1">
      <c r="A54" s="2304" t="s">
        <v>1279</v>
      </c>
      <c r="B54" s="3104">
        <v>72.180423596072117</v>
      </c>
      <c r="C54" s="3105">
        <v>61.4114737639919</v>
      </c>
      <c r="D54" s="3105">
        <v>65.692485018381433</v>
      </c>
      <c r="E54" s="3105">
        <v>68.747053651857641</v>
      </c>
      <c r="F54" s="3105">
        <v>69.462528639016995</v>
      </c>
      <c r="G54" s="3105">
        <v>69.312880685941067</v>
      </c>
      <c r="H54" s="3105">
        <v>37.878951977534527</v>
      </c>
      <c r="I54" s="3105">
        <v>29.159401007179031</v>
      </c>
      <c r="J54" s="3105">
        <v>27.183018032117189</v>
      </c>
      <c r="K54" s="3105">
        <v>26.003655511574735</v>
      </c>
      <c r="L54" s="3105">
        <v>19.673877721473794</v>
      </c>
      <c r="M54" s="3105">
        <v>16.03531680238962</v>
      </c>
      <c r="N54" s="3105">
        <v>3.4523098097044813</v>
      </c>
      <c r="O54" s="3105">
        <v>0.82495524276007259</v>
      </c>
      <c r="P54" s="3105">
        <v>0.82786767596120781</v>
      </c>
      <c r="Q54" s="3105">
        <v>0.80112314225814873</v>
      </c>
      <c r="R54" s="3105">
        <v>0.80485980238682397</v>
      </c>
      <c r="S54" s="3105">
        <v>0.79422183772701205</v>
      </c>
      <c r="T54" s="3105">
        <v>0.78235160159419204</v>
      </c>
      <c r="U54" s="3105">
        <v>0.77667501857782162</v>
      </c>
      <c r="V54" s="3105">
        <v>0.78399692800506227</v>
      </c>
      <c r="W54" s="3105">
        <v>0.79266034325838952</v>
      </c>
      <c r="X54" s="3105">
        <v>0.78695003553409926</v>
      </c>
      <c r="Y54" s="3105">
        <v>0.80434355825846571</v>
      </c>
      <c r="Z54" s="3105">
        <v>0.81152716035688544</v>
      </c>
      <c r="AA54" s="3105">
        <v>0.81356332442294388</v>
      </c>
      <c r="AB54" s="3105">
        <v>0.82935043085407367</v>
      </c>
      <c r="AC54" s="3105">
        <v>0.84511646911115201</v>
      </c>
      <c r="AD54" s="3105">
        <v>0.81919416108457987</v>
      </c>
      <c r="AE54" s="3981">
        <v>0.82764465412548149</v>
      </c>
    </row>
    <row r="55" spans="1:31" ht="20.100000000000001" customHeight="1">
      <c r="A55" s="2304" t="s">
        <v>1280</v>
      </c>
      <c r="B55" s="3104">
        <v>33.0173736921017</v>
      </c>
      <c r="C55" s="3105">
        <v>23.860784613937604</v>
      </c>
      <c r="D55" s="3105">
        <v>21.908806632777058</v>
      </c>
      <c r="E55" s="3105">
        <v>20.233219496500155</v>
      </c>
      <c r="F55" s="3105">
        <v>19.360303575475115</v>
      </c>
      <c r="G55" s="3105">
        <v>19.192819097471698</v>
      </c>
      <c r="H55" s="3105">
        <v>17.942685984686428</v>
      </c>
      <c r="I55" s="3105">
        <v>16.232484319914644</v>
      </c>
      <c r="J55" s="3105">
        <v>18.23633574505525</v>
      </c>
      <c r="K55" s="3105">
        <v>16.959848682650019</v>
      </c>
      <c r="L55" s="3105">
        <v>15.784756746206895</v>
      </c>
      <c r="M55" s="3105">
        <v>15.444075616212213</v>
      </c>
      <c r="N55" s="3105">
        <v>15.592938218130822</v>
      </c>
      <c r="O55" s="3105">
        <v>15.819741930148677</v>
      </c>
      <c r="P55" s="3105">
        <v>14.04977718198322</v>
      </c>
      <c r="Q55" s="3105">
        <v>12.789395085667904</v>
      </c>
      <c r="R55" s="3105">
        <v>8.3198347036604225</v>
      </c>
      <c r="S55" s="3105">
        <v>8.7184005108561724</v>
      </c>
      <c r="T55" s="3105">
        <v>8.5259178443594834</v>
      </c>
      <c r="U55" s="3105">
        <v>6.9671510183853034</v>
      </c>
      <c r="V55" s="3105">
        <v>4.9136923401822967</v>
      </c>
      <c r="W55" s="3105">
        <v>4.3027359358206985</v>
      </c>
      <c r="X55" s="3105">
        <v>4.4892388263168836</v>
      </c>
      <c r="Y55" s="3105">
        <v>4.4150671733944069</v>
      </c>
      <c r="Z55" s="3105">
        <v>4.3134237200497871</v>
      </c>
      <c r="AA55" s="3105">
        <v>1.3002337211560193</v>
      </c>
      <c r="AB55" s="3105">
        <v>1.4416722668050599</v>
      </c>
      <c r="AC55" s="3105">
        <v>1.4209353441285772</v>
      </c>
      <c r="AD55" s="3105">
        <v>1.4838870202413417</v>
      </c>
      <c r="AE55" s="3981">
        <v>1.4214665887657461</v>
      </c>
    </row>
    <row r="56" spans="1:31" ht="20.100000000000001" customHeight="1">
      <c r="A56" s="2304" t="s">
        <v>1281</v>
      </c>
      <c r="B56" s="3104">
        <v>607.82198567634759</v>
      </c>
      <c r="C56" s="3105">
        <v>347.15381938914248</v>
      </c>
      <c r="D56" s="3105">
        <v>243.28162936107387</v>
      </c>
      <c r="E56" s="3105">
        <v>224.60501793031162</v>
      </c>
      <c r="F56" s="3105">
        <v>185.00063597388629</v>
      </c>
      <c r="G56" s="3105">
        <v>139.80561695723452</v>
      </c>
      <c r="H56" s="3105">
        <v>139.76698696052583</v>
      </c>
      <c r="I56" s="3105">
        <v>116.30805300983526</v>
      </c>
      <c r="J56" s="3105">
        <v>98.066779587687719</v>
      </c>
      <c r="K56" s="3105">
        <v>82.274946676177606</v>
      </c>
      <c r="L56" s="3105">
        <v>74.727885970271601</v>
      </c>
      <c r="M56" s="3105">
        <v>81.443182887638315</v>
      </c>
      <c r="N56" s="3105">
        <v>69.49925497425906</v>
      </c>
      <c r="O56" s="3105">
        <v>63.90073952658274</v>
      </c>
      <c r="P56" s="3105">
        <v>52.909472965594503</v>
      </c>
      <c r="Q56" s="3105">
        <v>51.472570916016252</v>
      </c>
      <c r="R56" s="3105">
        <v>55.081171354740974</v>
      </c>
      <c r="S56" s="3105">
        <v>39.049673083232712</v>
      </c>
      <c r="T56" s="3105">
        <v>49.868417286006157</v>
      </c>
      <c r="U56" s="3105">
        <v>35.977661060554048</v>
      </c>
      <c r="V56" s="3105">
        <v>38.049122584485126</v>
      </c>
      <c r="W56" s="3105">
        <v>30.020254279011493</v>
      </c>
      <c r="X56" s="3105">
        <v>19.685439918302134</v>
      </c>
      <c r="Y56" s="3105">
        <v>16.753669101361535</v>
      </c>
      <c r="Z56" s="3105">
        <v>14.19353354623294</v>
      </c>
      <c r="AA56" s="3105">
        <v>15.661306935725127</v>
      </c>
      <c r="AB56" s="3105">
        <v>12.895660915043841</v>
      </c>
      <c r="AC56" s="3105">
        <v>12.462619448272216</v>
      </c>
      <c r="AD56" s="3105">
        <v>12.120685503158029</v>
      </c>
      <c r="AE56" s="3981">
        <v>9.4753645851203334</v>
      </c>
    </row>
    <row r="57" spans="1:31" ht="20.100000000000001" customHeight="1">
      <c r="A57" s="2304" t="s">
        <v>1282</v>
      </c>
      <c r="B57" s="3104">
        <v>360.91834011508661</v>
      </c>
      <c r="C57" s="3105">
        <v>206.42593893178028</v>
      </c>
      <c r="D57" s="3105">
        <v>124.76552027140039</v>
      </c>
      <c r="E57" s="3105">
        <v>93.698870381409748</v>
      </c>
      <c r="F57" s="3105">
        <v>49.87055491899055</v>
      </c>
      <c r="G57" s="3105">
        <v>55.182367399411838</v>
      </c>
      <c r="H57" s="3105">
        <v>54.024911175319893</v>
      </c>
      <c r="I57" s="3105">
        <v>46.379385868275683</v>
      </c>
      <c r="J57" s="3105">
        <v>32.323591081198217</v>
      </c>
      <c r="K57" s="3105">
        <v>26.93836243917892</v>
      </c>
      <c r="L57" s="3105">
        <v>24.614953923321618</v>
      </c>
      <c r="M57" s="3105">
        <v>26.651148315365734</v>
      </c>
      <c r="N57" s="3105">
        <v>23.246599783632622</v>
      </c>
      <c r="O57" s="3105">
        <v>19.168699210922252</v>
      </c>
      <c r="P57" s="3105">
        <v>16.214159468514186</v>
      </c>
      <c r="Q57" s="3105">
        <v>15.700901168609757</v>
      </c>
      <c r="R57" s="3105">
        <v>17.189191090343023</v>
      </c>
      <c r="S57" s="3105">
        <v>12.514098988230669</v>
      </c>
      <c r="T57" s="3105">
        <v>15.736546698642407</v>
      </c>
      <c r="U57" s="3105">
        <v>9.7311823451766006</v>
      </c>
      <c r="V57" s="3105">
        <v>8.6798537239407025</v>
      </c>
      <c r="W57" s="3105">
        <v>6.6666070274849849</v>
      </c>
      <c r="X57" s="3105">
        <v>3.1973583355062996</v>
      </c>
      <c r="Y57" s="3105">
        <v>1.3749777063654915</v>
      </c>
      <c r="Z57" s="3105">
        <v>1.6735244780050058</v>
      </c>
      <c r="AA57" s="3105">
        <v>2.2221546325993948</v>
      </c>
      <c r="AB57" s="3105">
        <v>1.1908052857566969</v>
      </c>
      <c r="AC57" s="3105">
        <v>1.0881656086897802</v>
      </c>
      <c r="AD57" s="3105">
        <v>1.0125054119621115</v>
      </c>
      <c r="AE57" s="3981">
        <v>0.90609965399199</v>
      </c>
    </row>
    <row r="58" spans="1:31" ht="20.100000000000001" customHeight="1">
      <c r="A58" s="2304" t="s">
        <v>1283</v>
      </c>
      <c r="B58" s="3104">
        <v>906.90136205465944</v>
      </c>
      <c r="C58" s="3105">
        <v>580.02855064703772</v>
      </c>
      <c r="D58" s="3105">
        <v>408.94434860995193</v>
      </c>
      <c r="E58" s="3105">
        <v>315.13974856722484</v>
      </c>
      <c r="F58" s="3105">
        <v>230.5161495853863</v>
      </c>
      <c r="G58" s="3105">
        <v>159.48484599755304</v>
      </c>
      <c r="H58" s="3105">
        <v>136.4999448349711</v>
      </c>
      <c r="I58" s="3105">
        <v>135.25610720487305</v>
      </c>
      <c r="J58" s="3105">
        <v>111.89276534443816</v>
      </c>
      <c r="K58" s="3105">
        <v>99.475848184333657</v>
      </c>
      <c r="L58" s="3105">
        <v>58.828660371415133</v>
      </c>
      <c r="M58" s="3105">
        <v>56.555293648584446</v>
      </c>
      <c r="N58" s="3105">
        <v>51.705078337701607</v>
      </c>
      <c r="O58" s="3105">
        <v>49.743426513627789</v>
      </c>
      <c r="P58" s="3105">
        <v>44.246431158894005</v>
      </c>
      <c r="Q58" s="3105">
        <v>39.982517541255866</v>
      </c>
      <c r="R58" s="3105">
        <v>38.068166583816257</v>
      </c>
      <c r="S58" s="3105">
        <v>39.204641487771745</v>
      </c>
      <c r="T58" s="3105">
        <v>43.389539972866757</v>
      </c>
      <c r="U58" s="3105">
        <v>35.950089736527026</v>
      </c>
      <c r="V58" s="3105">
        <v>35.434309811798471</v>
      </c>
      <c r="W58" s="3105">
        <v>30.930223920019777</v>
      </c>
      <c r="X58" s="3105">
        <v>26.751782337143911</v>
      </c>
      <c r="Y58" s="3105">
        <v>26.043260211257312</v>
      </c>
      <c r="Z58" s="3105">
        <v>26.972019486232615</v>
      </c>
      <c r="AA58" s="3105">
        <v>37.444379690489569</v>
      </c>
      <c r="AB58" s="3105">
        <v>37.034003026894979</v>
      </c>
      <c r="AC58" s="3105">
        <v>35.144684827775734</v>
      </c>
      <c r="AD58" s="3105">
        <v>32.654434982890749</v>
      </c>
      <c r="AE58" s="3981">
        <v>33.181997490117737</v>
      </c>
    </row>
    <row r="59" spans="1:31" ht="20.100000000000001" customHeight="1">
      <c r="A59" s="2304" t="s">
        <v>1284</v>
      </c>
      <c r="B59" s="3104">
        <v>3135.4999672796971</v>
      </c>
      <c r="C59" s="3105">
        <v>2606.2001132637974</v>
      </c>
      <c r="D59" s="3105">
        <v>2260.1251702714962</v>
      </c>
      <c r="E59" s="3105">
        <v>2081.4676480034987</v>
      </c>
      <c r="F59" s="3105">
        <v>1773.3440996905001</v>
      </c>
      <c r="G59" s="3105">
        <v>1211.3127704186852</v>
      </c>
      <c r="H59" s="3105">
        <v>1004.7957932681551</v>
      </c>
      <c r="I59" s="3105">
        <v>799.12192440202762</v>
      </c>
      <c r="J59" s="3105">
        <v>609.98238028780429</v>
      </c>
      <c r="K59" s="3105">
        <v>464.74847195994062</v>
      </c>
      <c r="L59" s="3105">
        <v>337.19063355330132</v>
      </c>
      <c r="M59" s="3105">
        <v>321.0199229841412</v>
      </c>
      <c r="N59" s="3105">
        <v>295.65548713963778</v>
      </c>
      <c r="O59" s="3105">
        <v>283.79273813085229</v>
      </c>
      <c r="P59" s="3105">
        <v>263.80943251109551</v>
      </c>
      <c r="Q59" s="3105">
        <v>253.24759354861115</v>
      </c>
      <c r="R59" s="3105">
        <v>253.68194144151784</v>
      </c>
      <c r="S59" s="3105">
        <v>256.43129025723442</v>
      </c>
      <c r="T59" s="3105">
        <v>237.14092859154275</v>
      </c>
      <c r="U59" s="3105">
        <v>226.99811806656999</v>
      </c>
      <c r="V59" s="3105">
        <v>229.59840220221875</v>
      </c>
      <c r="W59" s="3105">
        <v>227.83541937066769</v>
      </c>
      <c r="X59" s="3105">
        <v>232.41438339119324</v>
      </c>
      <c r="Y59" s="3105">
        <v>227.36241059607673</v>
      </c>
      <c r="Z59" s="3105">
        <v>209.54582097477549</v>
      </c>
      <c r="AA59" s="3105">
        <v>197.39802183082762</v>
      </c>
      <c r="AB59" s="3105">
        <v>179.68182510360745</v>
      </c>
      <c r="AC59" s="3105">
        <v>171.4671263670302</v>
      </c>
      <c r="AD59" s="3105">
        <v>165.26854495812367</v>
      </c>
      <c r="AE59" s="3981">
        <v>141.08514215855979</v>
      </c>
    </row>
    <row r="60" spans="1:31" ht="20.100000000000001" customHeight="1">
      <c r="A60" s="2304" t="s">
        <v>1285</v>
      </c>
      <c r="B60" s="3104">
        <v>56.753087385636377</v>
      </c>
      <c r="C60" s="3105">
        <v>18.304949075092907</v>
      </c>
      <c r="D60" s="3105">
        <v>12.804341276469614</v>
      </c>
      <c r="E60" s="3105">
        <v>13.62628993757707</v>
      </c>
      <c r="F60" s="3105">
        <v>10.880865898819593</v>
      </c>
      <c r="G60" s="3105">
        <v>10.68075156415901</v>
      </c>
      <c r="H60" s="3105">
        <v>10.578733564664532</v>
      </c>
      <c r="I60" s="3105">
        <v>7.2659964021369348</v>
      </c>
      <c r="J60" s="3105">
        <v>4.6123685133565857</v>
      </c>
      <c r="K60" s="3105">
        <v>6.3407197966651694</v>
      </c>
      <c r="L60" s="3105">
        <v>3.000230029021381</v>
      </c>
      <c r="M60" s="3105">
        <v>3.1349966321179039</v>
      </c>
      <c r="N60" s="3105">
        <v>2.4323733198527293</v>
      </c>
      <c r="O60" s="3105">
        <v>1.994024714608571</v>
      </c>
      <c r="P60" s="3105">
        <v>1.7454812296753488</v>
      </c>
      <c r="Q60" s="3105">
        <v>1.804878631784149</v>
      </c>
      <c r="R60" s="3105">
        <v>2.0192756282078292</v>
      </c>
      <c r="S60" s="3105">
        <v>2.0063255679785357</v>
      </c>
      <c r="T60" s="3105">
        <v>2.2739415152846476</v>
      </c>
      <c r="U60" s="3105">
        <v>1.8344565208546726</v>
      </c>
      <c r="V60" s="3105">
        <v>1.8917607397831162</v>
      </c>
      <c r="W60" s="3105">
        <v>1.9503669672536468</v>
      </c>
      <c r="X60" s="3105">
        <v>1.8876972849282829</v>
      </c>
      <c r="Y60" s="3105">
        <v>1.8793843415127149</v>
      </c>
      <c r="Z60" s="3105">
        <v>2.1433550332603613</v>
      </c>
      <c r="AA60" s="3105">
        <v>2.4119255761088514</v>
      </c>
      <c r="AB60" s="3105">
        <v>2.4160857143755177</v>
      </c>
      <c r="AC60" s="3105">
        <v>2.5420770758016289</v>
      </c>
      <c r="AD60" s="3105">
        <v>2.4546393276715044</v>
      </c>
      <c r="AE60" s="3981">
        <v>2.3592911731260955</v>
      </c>
    </row>
    <row r="61" spans="1:31" ht="20.100000000000001" customHeight="1">
      <c r="A61" s="2304" t="s">
        <v>1290</v>
      </c>
      <c r="B61" s="3104">
        <v>55.628992759799992</v>
      </c>
      <c r="C61" s="3105">
        <v>17.656527579658167</v>
      </c>
      <c r="D61" s="3105">
        <v>16.129398379392292</v>
      </c>
      <c r="E61" s="3105">
        <v>16.177151995166263</v>
      </c>
      <c r="F61" s="3105">
        <v>16.014179308847339</v>
      </c>
      <c r="G61" s="3105">
        <v>12.78672543141681</v>
      </c>
      <c r="H61" s="3105">
        <v>13.496394858666418</v>
      </c>
      <c r="I61" s="3105">
        <v>13.146867591639625</v>
      </c>
      <c r="J61" s="3105">
        <v>12.592059736829919</v>
      </c>
      <c r="K61" s="3105">
        <v>11.131568717958654</v>
      </c>
      <c r="L61" s="3105">
        <v>10.670071248675832</v>
      </c>
      <c r="M61" s="3105">
        <v>9.8245374763845792</v>
      </c>
      <c r="N61" s="3105">
        <v>9.111852873571971</v>
      </c>
      <c r="O61" s="3105">
        <v>8.5966574523585386</v>
      </c>
      <c r="P61" s="3105">
        <v>7.9816202773801015</v>
      </c>
      <c r="Q61" s="3105">
        <v>8.0866572638768837</v>
      </c>
      <c r="R61" s="3105">
        <v>8.020299280310752</v>
      </c>
      <c r="S61" s="3105">
        <v>7.5254930728936653</v>
      </c>
      <c r="T61" s="3105">
        <v>7.3305353963008928</v>
      </c>
      <c r="U61" s="3105">
        <v>6.7570381292581478</v>
      </c>
      <c r="V61" s="3105">
        <v>6.5848717113893134</v>
      </c>
      <c r="W61" s="3105">
        <v>6.622539048881495</v>
      </c>
      <c r="X61" s="3105">
        <v>6.609688222070047</v>
      </c>
      <c r="Y61" s="3105">
        <v>6.3527807243446652</v>
      </c>
      <c r="Z61" s="3105">
        <v>6.39724281372078</v>
      </c>
      <c r="AA61" s="3105">
        <v>6.4964204978112443</v>
      </c>
      <c r="AB61" s="3105">
        <v>6.4066937141938745</v>
      </c>
      <c r="AC61" s="3105">
        <v>6.3243675154341918</v>
      </c>
      <c r="AD61" s="3105">
        <v>5.9714031220738475</v>
      </c>
      <c r="AE61" s="3981">
        <v>5.9642208792525597</v>
      </c>
    </row>
    <row r="62" spans="1:31" ht="20.100000000000001" customHeight="1">
      <c r="A62" s="2304" t="s">
        <v>1286</v>
      </c>
      <c r="B62" s="3104">
        <v>69.375089660857881</v>
      </c>
      <c r="C62" s="3105">
        <v>40.207026100495277</v>
      </c>
      <c r="D62" s="3105">
        <v>22.927716091285067</v>
      </c>
      <c r="E62" s="3105">
        <v>12.199314688888093</v>
      </c>
      <c r="F62" s="3105">
        <v>5.280848474762216</v>
      </c>
      <c r="G62" s="3105">
        <v>2.7328716923528122</v>
      </c>
      <c r="H62" s="3105">
        <v>2.0211438170077045</v>
      </c>
      <c r="I62" s="3105">
        <v>1.6385680162360898</v>
      </c>
      <c r="J62" s="3105">
        <v>1.3849047034557789</v>
      </c>
      <c r="K62" s="3105">
        <v>1.1768549885858874</v>
      </c>
      <c r="L62" s="3105">
        <v>0.98168281985149686</v>
      </c>
      <c r="M62" s="3105">
        <v>0.82278713172027351</v>
      </c>
      <c r="N62" s="3105">
        <v>0.71212550593776491</v>
      </c>
      <c r="O62" s="3105">
        <v>0.62313804442083121</v>
      </c>
      <c r="P62" s="3105">
        <v>0.53540256917193219</v>
      </c>
      <c r="Q62" s="3105">
        <v>0.37666209842303405</v>
      </c>
      <c r="R62" s="3105">
        <v>0.34988593005776769</v>
      </c>
      <c r="S62" s="3105">
        <v>0.26554570025977098</v>
      </c>
      <c r="T62" s="3105">
        <v>0.21958581032727775</v>
      </c>
      <c r="U62" s="3105">
        <v>0.16348504868234329</v>
      </c>
      <c r="V62" s="3105">
        <v>0.13061530754544054</v>
      </c>
      <c r="W62" s="3105">
        <v>7.924319730900678E-2</v>
      </c>
      <c r="X62" s="3105">
        <v>6.6689292941987707E-2</v>
      </c>
      <c r="Y62" s="3105">
        <v>6.0178305272053478E-2</v>
      </c>
      <c r="Z62" s="3105">
        <v>6.2195559332783826E-2</v>
      </c>
      <c r="AA62" s="3105">
        <v>5.6270467498080935E-2</v>
      </c>
      <c r="AB62" s="3105">
        <v>6.0539046168800653E-2</v>
      </c>
      <c r="AC62" s="3105">
        <v>5.7292173191145698E-2</v>
      </c>
      <c r="AD62" s="3105">
        <v>4.950645017275189E-2</v>
      </c>
      <c r="AE62" s="3981">
        <v>5.1552363428028575E-2</v>
      </c>
    </row>
    <row r="63" spans="1:31" ht="20.100000000000001" customHeight="1">
      <c r="A63" s="2304" t="s">
        <v>949</v>
      </c>
      <c r="B63" s="3104">
        <v>176.38811340265437</v>
      </c>
      <c r="C63" s="3105">
        <v>75.109684151008025</v>
      </c>
      <c r="D63" s="3105">
        <v>70.782415617238527</v>
      </c>
      <c r="E63" s="3105">
        <v>65.458647170782001</v>
      </c>
      <c r="F63" s="3105">
        <v>65.591347651765602</v>
      </c>
      <c r="G63" s="3105">
        <v>70.924604326334261</v>
      </c>
      <c r="H63" s="3105">
        <v>67.105373953730691</v>
      </c>
      <c r="I63" s="3105">
        <v>69.005173811266374</v>
      </c>
      <c r="J63" s="3105">
        <v>70.769617911956331</v>
      </c>
      <c r="K63" s="3105">
        <v>71.431728878004535</v>
      </c>
      <c r="L63" s="3105">
        <v>105.24198692945292</v>
      </c>
      <c r="M63" s="3105">
        <v>98.589311965542336</v>
      </c>
      <c r="N63" s="3105">
        <v>94.977519385618479</v>
      </c>
      <c r="O63" s="3105">
        <v>94.512032752999374</v>
      </c>
      <c r="P63" s="3105">
        <v>95.153707053579154</v>
      </c>
      <c r="Q63" s="3105">
        <v>93.083060758140448</v>
      </c>
      <c r="R63" s="3105">
        <v>92.165893256779526</v>
      </c>
      <c r="S63" s="3105">
        <v>92.456329857763563</v>
      </c>
      <c r="T63" s="3105">
        <v>88.515077328951222</v>
      </c>
      <c r="U63" s="3105">
        <v>70.402464357403531</v>
      </c>
      <c r="V63" s="3105">
        <v>79.150344231146718</v>
      </c>
      <c r="W63" s="3105">
        <v>79.893761687946423</v>
      </c>
      <c r="X63" s="3105">
        <v>75.777594101438837</v>
      </c>
      <c r="Y63" s="3105">
        <v>75.192884168355917</v>
      </c>
      <c r="Z63" s="3105">
        <v>72.891697760656413</v>
      </c>
      <c r="AA63" s="3105">
        <v>71.908195658785431</v>
      </c>
      <c r="AB63" s="3105">
        <v>69.25605852130083</v>
      </c>
      <c r="AC63" s="3105">
        <v>71.183497827691653</v>
      </c>
      <c r="AD63" s="3105">
        <v>69.567309833781422</v>
      </c>
      <c r="AE63" s="3981">
        <v>67.898868510536886</v>
      </c>
    </row>
    <row r="64" spans="1:31" ht="20.100000000000001" customHeight="1">
      <c r="A64" s="2876" t="s">
        <v>1248</v>
      </c>
      <c r="B64" s="3114">
        <v>0.10541168600193183</v>
      </c>
      <c r="C64" s="3115">
        <v>0.10685110799931122</v>
      </c>
      <c r="D64" s="3115">
        <v>0.10657801500116534</v>
      </c>
      <c r="E64" s="3115">
        <v>0.1172243379955582</v>
      </c>
      <c r="F64" s="3115">
        <v>0.11941916499961551</v>
      </c>
      <c r="G64" s="3115">
        <v>0.11862220399817031</v>
      </c>
      <c r="H64" s="3115">
        <v>0.11984138900307195</v>
      </c>
      <c r="I64" s="3115">
        <v>0.11838281299775784</v>
      </c>
      <c r="J64" s="3115">
        <v>0.11904151799867366</v>
      </c>
      <c r="K64" s="3115">
        <v>0.1183629810046477</v>
      </c>
      <c r="L64" s="3115">
        <v>0.11649523200080562</v>
      </c>
      <c r="M64" s="3115">
        <v>0.11627378000163364</v>
      </c>
      <c r="N64" s="3115">
        <v>0.11697892800426593</v>
      </c>
      <c r="O64" s="3115">
        <v>0.11968417599853905</v>
      </c>
      <c r="P64" s="3115">
        <v>0.11938079900368409</v>
      </c>
      <c r="Q64" s="3115">
        <v>0.11728637199636158</v>
      </c>
      <c r="R64" s="3115">
        <v>0.11663823199595755</v>
      </c>
      <c r="S64" s="3115">
        <v>0.11709771799758037</v>
      </c>
      <c r="T64" s="3115">
        <v>0.11879839599658294</v>
      </c>
      <c r="U64" s="3115">
        <v>0.11961880400391359</v>
      </c>
      <c r="V64" s="3115">
        <v>0.1208654479996957</v>
      </c>
      <c r="W64" s="3115">
        <v>0.1234269599978097</v>
      </c>
      <c r="X64" s="3115">
        <v>0.12356936799891267</v>
      </c>
      <c r="Y64" s="3115">
        <v>0.12495025599984916</v>
      </c>
      <c r="Z64" s="3115">
        <v>0.12923750399621148</v>
      </c>
      <c r="AA64" s="3115">
        <v>0.13396545199745524</v>
      </c>
      <c r="AB64" s="3115">
        <v>0.13177833448999998</v>
      </c>
      <c r="AC64" s="3115">
        <v>0.13365094425000001</v>
      </c>
      <c r="AD64" s="3115">
        <v>0.13939920654000001</v>
      </c>
      <c r="AE64" s="3982">
        <v>0.13731321600000002</v>
      </c>
    </row>
    <row r="65" spans="1:31" ht="20.100000000000001" customHeight="1">
      <c r="A65" s="3112" t="s">
        <v>960</v>
      </c>
      <c r="B65" s="3083"/>
      <c r="C65" s="3083"/>
      <c r="D65" s="3083"/>
      <c r="E65" s="3083"/>
      <c r="F65" s="3083"/>
      <c r="G65" s="3083"/>
      <c r="H65" s="3083"/>
      <c r="I65" s="3083"/>
      <c r="J65" s="3083"/>
      <c r="K65" s="3083"/>
      <c r="L65" s="3083"/>
      <c r="M65" s="3083"/>
      <c r="N65" s="3083"/>
      <c r="O65" s="3083"/>
      <c r="P65" s="3083"/>
      <c r="Q65" s="3083"/>
      <c r="R65" s="3083"/>
      <c r="S65" s="3083"/>
      <c r="T65" s="2321"/>
      <c r="U65" s="2321"/>
      <c r="V65" s="2321"/>
      <c r="W65" s="2321"/>
      <c r="X65" s="2321"/>
      <c r="Y65" s="3754"/>
      <c r="Z65" s="2321"/>
      <c r="AA65" s="2321"/>
      <c r="AB65" s="2321"/>
      <c r="AC65" s="2321"/>
      <c r="AD65" s="2321"/>
      <c r="AE65" s="2321"/>
    </row>
    <row r="66" spans="1:31" ht="20.100000000000001" customHeight="1">
      <c r="A66" s="3069" t="s">
        <v>873</v>
      </c>
      <c r="B66" s="3101">
        <v>13203.901720453692</v>
      </c>
      <c r="C66" s="3102">
        <v>10944.139049693536</v>
      </c>
      <c r="D66" s="3102">
        <v>9461.3852005168537</v>
      </c>
      <c r="E66" s="3102">
        <v>8569.5527491800021</v>
      </c>
      <c r="F66" s="3102">
        <v>7580.7551249081926</v>
      </c>
      <c r="G66" s="3102">
        <v>7181.3014283050752</v>
      </c>
      <c r="H66" s="3102">
        <v>6621.2388770365696</v>
      </c>
      <c r="I66" s="3102">
        <v>6386.4247211021539</v>
      </c>
      <c r="J66" s="3102">
        <v>5867.6793995914431</v>
      </c>
      <c r="K66" s="3102">
        <v>5460.5614653898811</v>
      </c>
      <c r="L66" s="3102">
        <v>5147.219778358517</v>
      </c>
      <c r="M66" s="3102">
        <v>4948.8118219172447</v>
      </c>
      <c r="N66" s="3102">
        <v>4647.0855911656445</v>
      </c>
      <c r="O66" s="3102">
        <v>4397.2202818748501</v>
      </c>
      <c r="P66" s="3102">
        <v>4147.9045886705608</v>
      </c>
      <c r="Q66" s="3102">
        <v>3920.8335836929318</v>
      </c>
      <c r="R66" s="3102">
        <v>3903.2961346068091</v>
      </c>
      <c r="S66" s="3102">
        <v>3864.9093992021158</v>
      </c>
      <c r="T66" s="3102">
        <v>3856.4336591154311</v>
      </c>
      <c r="U66" s="3102">
        <v>3298.2936132482491</v>
      </c>
      <c r="V66" s="3102">
        <v>3621.0107142645052</v>
      </c>
      <c r="W66" s="3102">
        <v>3555.2233070649236</v>
      </c>
      <c r="X66" s="3102">
        <v>3295.099076475025</v>
      </c>
      <c r="Y66" s="3102">
        <v>3254.9191757130625</v>
      </c>
      <c r="Z66" s="3102">
        <v>3091.2455543249162</v>
      </c>
      <c r="AA66" s="3102">
        <v>3193.5673186247918</v>
      </c>
      <c r="AB66" s="3102">
        <v>3060.8677005968957</v>
      </c>
      <c r="AC66" s="3102">
        <v>3081.611720936563</v>
      </c>
      <c r="AD66" s="3070">
        <v>2956.755649770088</v>
      </c>
      <c r="AE66" s="3103">
        <v>2881.0503992700869</v>
      </c>
    </row>
    <row r="67" spans="1:31" ht="20.100000000000001" customHeight="1">
      <c r="A67" s="3074" t="s">
        <v>1278</v>
      </c>
      <c r="B67" s="3163">
        <v>11967.046484204237</v>
      </c>
      <c r="C67" s="3110">
        <v>9779.6294161249461</v>
      </c>
      <c r="D67" s="3110">
        <v>8398.9160643881714</v>
      </c>
      <c r="E67" s="3110">
        <v>7560.390118504467</v>
      </c>
      <c r="F67" s="3110">
        <v>6512.2448738639723</v>
      </c>
      <c r="G67" s="3110">
        <v>6066.0940784010772</v>
      </c>
      <c r="H67" s="3110">
        <v>5570.7832249871662</v>
      </c>
      <c r="I67" s="3110">
        <v>5275.6068150590636</v>
      </c>
      <c r="J67" s="3110">
        <v>4777.4927636166522</v>
      </c>
      <c r="K67" s="3110">
        <v>4446.5719530520673</v>
      </c>
      <c r="L67" s="3110">
        <v>4084.4355340002153</v>
      </c>
      <c r="M67" s="3110">
        <v>3932.9008178874192</v>
      </c>
      <c r="N67" s="3110">
        <v>3659.1147553419855</v>
      </c>
      <c r="O67" s="3110">
        <v>3417.4522923316754</v>
      </c>
      <c r="P67" s="3110">
        <v>3156.5008992158487</v>
      </c>
      <c r="Q67" s="3110">
        <v>2955.3905105386825</v>
      </c>
      <c r="R67" s="3110">
        <v>2947.0458328246909</v>
      </c>
      <c r="S67" s="3110">
        <v>2887.2883768340112</v>
      </c>
      <c r="T67" s="3110">
        <v>2920.2738093158355</v>
      </c>
      <c r="U67" s="3110">
        <v>2651.190208245544</v>
      </c>
      <c r="V67" s="3110">
        <v>2776.8729912630056</v>
      </c>
      <c r="W67" s="3110">
        <v>2706.0389361866264</v>
      </c>
      <c r="X67" s="3110">
        <v>2482.0475011577264</v>
      </c>
      <c r="Y67" s="3110">
        <v>2423.2416119547629</v>
      </c>
      <c r="Z67" s="3110">
        <v>2243.0672570838206</v>
      </c>
      <c r="AA67" s="3110">
        <v>2337.9555460729948</v>
      </c>
      <c r="AB67" s="3110">
        <v>2234.0311903732818</v>
      </c>
      <c r="AC67" s="3110">
        <v>2210.2101262574015</v>
      </c>
      <c r="AD67" s="3976">
        <v>2114.3440414060451</v>
      </c>
      <c r="AE67" s="3111">
        <v>2059.3964985267871</v>
      </c>
    </row>
    <row r="68" spans="1:31" ht="20.100000000000001" customHeight="1">
      <c r="A68" s="2304" t="s">
        <v>1279</v>
      </c>
      <c r="B68" s="3104">
        <v>7324.3171491576795</v>
      </c>
      <c r="C68" s="3105">
        <v>6391.4963508206938</v>
      </c>
      <c r="D68" s="3105">
        <v>5793.2921872957977</v>
      </c>
      <c r="E68" s="3105">
        <v>5257.3015590787154</v>
      </c>
      <c r="F68" s="3105">
        <v>4534.0982138586196</v>
      </c>
      <c r="G68" s="3105">
        <v>4198.5852750665645</v>
      </c>
      <c r="H68" s="3105">
        <v>3798.5106823029191</v>
      </c>
      <c r="I68" s="3105">
        <v>3417.0496531728199</v>
      </c>
      <c r="J68" s="3105">
        <v>3111.0161954511964</v>
      </c>
      <c r="K68" s="3105">
        <v>2831.3402205252296</v>
      </c>
      <c r="L68" s="3105">
        <v>2487.6393290677725</v>
      </c>
      <c r="M68" s="3105">
        <v>2292.0424698933439</v>
      </c>
      <c r="N68" s="3105">
        <v>2103.9579748230308</v>
      </c>
      <c r="O68" s="3105">
        <v>1903.0774413693546</v>
      </c>
      <c r="P68" s="3105">
        <v>1772.5656263807964</v>
      </c>
      <c r="Q68" s="3105">
        <v>1593.8538430656458</v>
      </c>
      <c r="R68" s="3105">
        <v>1473.6689171388655</v>
      </c>
      <c r="S68" s="3105">
        <v>1390.5223974735432</v>
      </c>
      <c r="T68" s="3105">
        <v>1314.2982546744379</v>
      </c>
      <c r="U68" s="3105">
        <v>1267.0732572168099</v>
      </c>
      <c r="V68" s="3105">
        <v>1195.7409661927225</v>
      </c>
      <c r="W68" s="3105">
        <v>1186.8765216279362</v>
      </c>
      <c r="X68" s="3105">
        <v>1116.6420438638165</v>
      </c>
      <c r="Y68" s="3105">
        <v>1105.6233034331669</v>
      </c>
      <c r="Z68" s="3105">
        <v>1094.3997281036645</v>
      </c>
      <c r="AA68" s="3105">
        <v>1059.6618211314628</v>
      </c>
      <c r="AB68" s="3105">
        <v>1035.8508441842989</v>
      </c>
      <c r="AC68" s="3105">
        <v>1017.5096178001259</v>
      </c>
      <c r="AD68" s="3977">
        <v>958.53205484565046</v>
      </c>
      <c r="AE68" s="3106">
        <v>945.25646880680063</v>
      </c>
    </row>
    <row r="69" spans="1:31" ht="20.100000000000001" customHeight="1">
      <c r="A69" s="3113" t="s">
        <v>1280</v>
      </c>
      <c r="B69" s="3104">
        <v>71.043888703715311</v>
      </c>
      <c r="C69" s="3105">
        <v>69.547250810690457</v>
      </c>
      <c r="D69" s="3105">
        <v>58.543046215706454</v>
      </c>
      <c r="E69" s="3105">
        <v>50.464783734221783</v>
      </c>
      <c r="F69" s="3105">
        <v>48.672141013818873</v>
      </c>
      <c r="G69" s="3105">
        <v>45.277896151415916</v>
      </c>
      <c r="H69" s="3105">
        <v>42.065191993543522</v>
      </c>
      <c r="I69" s="3105">
        <v>43.524034855788614</v>
      </c>
      <c r="J69" s="3105">
        <v>40.439409008391522</v>
      </c>
      <c r="K69" s="3105">
        <v>40.070228664113984</v>
      </c>
      <c r="L69" s="3105">
        <v>39.580632554595013</v>
      </c>
      <c r="M69" s="3105">
        <v>35.729321284341495</v>
      </c>
      <c r="N69" s="3105">
        <v>32.10107162541226</v>
      </c>
      <c r="O69" s="3105">
        <v>30.845525236356252</v>
      </c>
      <c r="P69" s="3105">
        <v>27.430039677224158</v>
      </c>
      <c r="Q69" s="3105">
        <v>28.026120891427354</v>
      </c>
      <c r="R69" s="3105">
        <v>26.647359069799677</v>
      </c>
      <c r="S69" s="3105">
        <v>25.670352312878549</v>
      </c>
      <c r="T69" s="3105">
        <v>25.661161475922881</v>
      </c>
      <c r="U69" s="3105">
        <v>24.06516801510179</v>
      </c>
      <c r="V69" s="3105">
        <v>22.761741647576628</v>
      </c>
      <c r="W69" s="3105">
        <v>23.589028171068549</v>
      </c>
      <c r="X69" s="3105">
        <v>22.297006599173756</v>
      </c>
      <c r="Y69" s="3105">
        <v>21.041306253936</v>
      </c>
      <c r="Z69" s="3105">
        <v>20.605967337602578</v>
      </c>
      <c r="AA69" s="3105">
        <v>21.574247738403074</v>
      </c>
      <c r="AB69" s="3105">
        <v>18.407552357819895</v>
      </c>
      <c r="AC69" s="3105">
        <v>18.035043705119506</v>
      </c>
      <c r="AD69" s="3977">
        <v>17.578997706506357</v>
      </c>
      <c r="AE69" s="3106">
        <v>16.003745021628333</v>
      </c>
    </row>
    <row r="70" spans="1:31" ht="20.100000000000001" customHeight="1">
      <c r="A70" s="2304" t="s">
        <v>1281</v>
      </c>
      <c r="B70" s="3104">
        <v>1981.1340265771835</v>
      </c>
      <c r="C70" s="3105">
        <v>1489.3428300806565</v>
      </c>
      <c r="D70" s="3105">
        <v>1170.3520930158945</v>
      </c>
      <c r="E70" s="3105">
        <v>1111.9884308004191</v>
      </c>
      <c r="F70" s="3105">
        <v>1027.4786322209636</v>
      </c>
      <c r="G70" s="3105">
        <v>900.1609269523467</v>
      </c>
      <c r="H70" s="3105">
        <v>885.02819451189873</v>
      </c>
      <c r="I70" s="3105">
        <v>957.1679722780184</v>
      </c>
      <c r="J70" s="3105">
        <v>887.38042465036995</v>
      </c>
      <c r="K70" s="3105">
        <v>875.65310648086961</v>
      </c>
      <c r="L70" s="3105">
        <v>847.81384738526867</v>
      </c>
      <c r="M70" s="3105">
        <v>915.31897204668917</v>
      </c>
      <c r="N70" s="3105">
        <v>848.50767579177921</v>
      </c>
      <c r="O70" s="3105">
        <v>802.84102329449775</v>
      </c>
      <c r="P70" s="3105">
        <v>743.55619909503605</v>
      </c>
      <c r="Q70" s="3105">
        <v>715.80830847039726</v>
      </c>
      <c r="R70" s="3105">
        <v>804.3542794776115</v>
      </c>
      <c r="S70" s="3105">
        <v>798.90664722642157</v>
      </c>
      <c r="T70" s="3105">
        <v>885.54555527679224</v>
      </c>
      <c r="U70" s="3105">
        <v>782.37612767694259</v>
      </c>
      <c r="V70" s="3105">
        <v>912.55933839081797</v>
      </c>
      <c r="W70" s="3105">
        <v>854.99432803724528</v>
      </c>
      <c r="X70" s="3105">
        <v>815.09901659230729</v>
      </c>
      <c r="Y70" s="3105">
        <v>783.14791513982073</v>
      </c>
      <c r="Z70" s="3105">
        <v>624.77568436401668</v>
      </c>
      <c r="AA70" s="3105">
        <v>632.7212141493809</v>
      </c>
      <c r="AB70" s="3105">
        <v>572.08003836656542</v>
      </c>
      <c r="AC70" s="3105">
        <v>566.54460482514321</v>
      </c>
      <c r="AD70" s="3977">
        <v>562.10614166639198</v>
      </c>
      <c r="AE70" s="3106">
        <v>537.88012393380973</v>
      </c>
    </row>
    <row r="71" spans="1:31" ht="20.100000000000001" customHeight="1">
      <c r="A71" s="2304" t="s">
        <v>1282</v>
      </c>
      <c r="B71" s="3104">
        <v>1345.6265594082859</v>
      </c>
      <c r="C71" s="3105">
        <v>863.08680078436589</v>
      </c>
      <c r="D71" s="3105">
        <v>529.30996771684192</v>
      </c>
      <c r="E71" s="3105">
        <v>388.69127422829848</v>
      </c>
      <c r="F71" s="3105">
        <v>205.37377897492203</v>
      </c>
      <c r="G71" s="3105">
        <v>243.12955722450337</v>
      </c>
      <c r="H71" s="3105">
        <v>202.02907830786222</v>
      </c>
      <c r="I71" s="3105">
        <v>224.54609226611768</v>
      </c>
      <c r="J71" s="3105">
        <v>140.4657833887147</v>
      </c>
      <c r="K71" s="3105">
        <v>118.08484466372114</v>
      </c>
      <c r="L71" s="3105">
        <v>118.24055106605253</v>
      </c>
      <c r="M71" s="3105">
        <v>111.54264160658468</v>
      </c>
      <c r="N71" s="3105">
        <v>106.09295794513108</v>
      </c>
      <c r="O71" s="3105">
        <v>51.668560202433063</v>
      </c>
      <c r="P71" s="3105">
        <v>49.214626609788041</v>
      </c>
      <c r="Q71" s="3105">
        <v>54.009652801960513</v>
      </c>
      <c r="R71" s="3105">
        <v>60.024220223009912</v>
      </c>
      <c r="S71" s="3105">
        <v>68.427964928295623</v>
      </c>
      <c r="T71" s="3105">
        <v>83.09539263706624</v>
      </c>
      <c r="U71" s="3105">
        <v>75.619804217895677</v>
      </c>
      <c r="V71" s="3105">
        <v>101.29109438092071</v>
      </c>
      <c r="W71" s="3105">
        <v>81.777966322892809</v>
      </c>
      <c r="X71" s="3105">
        <v>64.687246394059102</v>
      </c>
      <c r="Y71" s="3105">
        <v>61.374500940889462</v>
      </c>
      <c r="Z71" s="3105">
        <v>47.621906772478461</v>
      </c>
      <c r="AA71" s="3105">
        <v>53.767068580147793</v>
      </c>
      <c r="AB71" s="3105">
        <v>50.771660732958097</v>
      </c>
      <c r="AC71" s="3105">
        <v>50.727996810345267</v>
      </c>
      <c r="AD71" s="3977">
        <v>46.583141311888909</v>
      </c>
      <c r="AE71" s="3106">
        <v>49.101006700910062</v>
      </c>
    </row>
    <row r="72" spans="1:31" ht="20.100000000000001" customHeight="1">
      <c r="A72" s="2304" t="s">
        <v>1283</v>
      </c>
      <c r="B72" s="3104">
        <v>391.5629881837512</v>
      </c>
      <c r="C72" s="3105">
        <v>374.50115750242958</v>
      </c>
      <c r="D72" s="3105">
        <v>384.93399171012669</v>
      </c>
      <c r="E72" s="3105">
        <v>361.85558122853718</v>
      </c>
      <c r="F72" s="3105">
        <v>372.3962526379234</v>
      </c>
      <c r="G72" s="3105">
        <v>374.78062316965656</v>
      </c>
      <c r="H72" s="3105">
        <v>360.7029972461612</v>
      </c>
      <c r="I72" s="3105">
        <v>354.77474894367458</v>
      </c>
      <c r="J72" s="3105">
        <v>329.47968014899021</v>
      </c>
      <c r="K72" s="3105">
        <v>330.12163367109952</v>
      </c>
      <c r="L72" s="3105">
        <v>326.32652783531989</v>
      </c>
      <c r="M72" s="3105">
        <v>328.50182413121149</v>
      </c>
      <c r="N72" s="3105">
        <v>318.65689219036784</v>
      </c>
      <c r="O72" s="3105">
        <v>385.33025324692562</v>
      </c>
      <c r="P72" s="3105">
        <v>335.61491380335042</v>
      </c>
      <c r="Q72" s="3105">
        <v>331.28159601559133</v>
      </c>
      <c r="R72" s="3105">
        <v>350.17536058241348</v>
      </c>
      <c r="S72" s="3105">
        <v>355.4825286752864</v>
      </c>
      <c r="T72" s="3105">
        <v>375.92041681764982</v>
      </c>
      <c r="U72" s="3105">
        <v>288.01511104072267</v>
      </c>
      <c r="V72" s="3105">
        <v>324.40824775566239</v>
      </c>
      <c r="W72" s="3105">
        <v>338.16055417668537</v>
      </c>
      <c r="X72" s="3105">
        <v>256.67934868429751</v>
      </c>
      <c r="Y72" s="3105">
        <v>247.55720464777954</v>
      </c>
      <c r="Z72" s="3105">
        <v>257.63596963891894</v>
      </c>
      <c r="AA72" s="3105">
        <v>352.05199770377629</v>
      </c>
      <c r="AB72" s="3105">
        <v>345.672660392029</v>
      </c>
      <c r="AC72" s="3105">
        <v>351.88917874362386</v>
      </c>
      <c r="AD72" s="3977">
        <v>326.68230408706654</v>
      </c>
      <c r="AE72" s="3106">
        <v>319.39168228143467</v>
      </c>
    </row>
    <row r="73" spans="1:31" ht="20.100000000000001" customHeight="1">
      <c r="A73" s="2304" t="s">
        <v>1284</v>
      </c>
      <c r="B73" s="3104">
        <v>236.40042268399992</v>
      </c>
      <c r="C73" s="3105">
        <v>201.6346530462221</v>
      </c>
      <c r="D73" s="3105">
        <v>175.25482187911118</v>
      </c>
      <c r="E73" s="3105">
        <v>154.27356461400007</v>
      </c>
      <c r="F73" s="3105">
        <v>140.37620525088877</v>
      </c>
      <c r="G73" s="3105">
        <v>129.65170733046318</v>
      </c>
      <c r="H73" s="3105">
        <v>124.93245055356716</v>
      </c>
      <c r="I73" s="3105">
        <v>119.75849811862642</v>
      </c>
      <c r="J73" s="3105">
        <v>115.51520047610661</v>
      </c>
      <c r="K73" s="3105">
        <v>111.21359926613326</v>
      </c>
      <c r="L73" s="3105">
        <v>114.54950050189066</v>
      </c>
      <c r="M73" s="3105">
        <v>113.44511048144906</v>
      </c>
      <c r="N73" s="3105">
        <v>113.28034407889217</v>
      </c>
      <c r="O73" s="3105">
        <v>121.47719785150321</v>
      </c>
      <c r="P73" s="3105">
        <v>109.3271126600158</v>
      </c>
      <c r="Q73" s="3105">
        <v>108.49287786956754</v>
      </c>
      <c r="R73" s="3105">
        <v>110.30699478912652</v>
      </c>
      <c r="S73" s="3105">
        <v>121.87712040127835</v>
      </c>
      <c r="T73" s="3105">
        <v>120.26288922656089</v>
      </c>
      <c r="U73" s="3105">
        <v>118.41904626617277</v>
      </c>
      <c r="V73" s="3105">
        <v>122.98308308958062</v>
      </c>
      <c r="W73" s="3105">
        <v>126.12107494857977</v>
      </c>
      <c r="X73" s="3105">
        <v>137.09279963190659</v>
      </c>
      <c r="Y73" s="3105">
        <v>133.67553682442241</v>
      </c>
      <c r="Z73" s="3105">
        <v>128.53014945604571</v>
      </c>
      <c r="AA73" s="3105">
        <v>126.2907173111674</v>
      </c>
      <c r="AB73" s="3105">
        <v>122.93625733168389</v>
      </c>
      <c r="AC73" s="3105">
        <v>120.54871968789396</v>
      </c>
      <c r="AD73" s="3977">
        <v>119.03167636079375</v>
      </c>
      <c r="AE73" s="3106">
        <v>107.36329255767747</v>
      </c>
    </row>
    <row r="74" spans="1:31" ht="20.100000000000001" customHeight="1">
      <c r="A74" s="2304" t="s">
        <v>1285</v>
      </c>
      <c r="B74" s="3104">
        <v>249.7484314839146</v>
      </c>
      <c r="C74" s="3105">
        <v>141.44626397560546</v>
      </c>
      <c r="D74" s="3105">
        <v>105.93950719195186</v>
      </c>
      <c r="E74" s="3105">
        <v>104.54048039895019</v>
      </c>
      <c r="F74" s="3105">
        <v>93.567278380888411</v>
      </c>
      <c r="G74" s="3105">
        <v>110.89504872085479</v>
      </c>
      <c r="H74" s="3105">
        <v>108.48565808519936</v>
      </c>
      <c r="I74" s="3105">
        <v>108.24021758995809</v>
      </c>
      <c r="J74" s="3105">
        <v>105.35184117048436</v>
      </c>
      <c r="K74" s="3105">
        <v>100.74927080836881</v>
      </c>
      <c r="L74" s="3105">
        <v>108.75020362937937</v>
      </c>
      <c r="M74" s="3105">
        <v>97.456748754614523</v>
      </c>
      <c r="N74" s="3105">
        <v>97.090291515168133</v>
      </c>
      <c r="O74" s="3105">
        <v>86.264322859824347</v>
      </c>
      <c r="P74" s="3105">
        <v>87.259146029693852</v>
      </c>
      <c r="Q74" s="3105">
        <v>88.421618534618574</v>
      </c>
      <c r="R74" s="3105">
        <v>90.846925095592724</v>
      </c>
      <c r="S74" s="3105">
        <v>98.954663173266795</v>
      </c>
      <c r="T74" s="3105">
        <v>87.375885709692398</v>
      </c>
      <c r="U74" s="3105">
        <v>66.362026089904816</v>
      </c>
      <c r="V74" s="3105">
        <v>68.835424253888959</v>
      </c>
      <c r="W74" s="3105">
        <v>65.92044935404374</v>
      </c>
      <c r="X74" s="3105">
        <v>45.356044157338374</v>
      </c>
      <c r="Y74" s="3105">
        <v>45.641689837444233</v>
      </c>
      <c r="Z74" s="3105">
        <v>45.322233637497447</v>
      </c>
      <c r="AA74" s="3105">
        <v>69.068204856776106</v>
      </c>
      <c r="AB74" s="3105">
        <v>67.175305960573382</v>
      </c>
      <c r="AC74" s="3105">
        <v>67.535073349467211</v>
      </c>
      <c r="AD74" s="3977">
        <v>67.206093903814121</v>
      </c>
      <c r="AE74" s="3106">
        <v>66.839355294928168</v>
      </c>
    </row>
    <row r="75" spans="1:31" ht="20.100000000000001" customHeight="1">
      <c r="A75" s="2304" t="s">
        <v>1290</v>
      </c>
      <c r="B75" s="3104">
        <v>34.062932802513117</v>
      </c>
      <c r="C75" s="3105">
        <v>29.569821287608345</v>
      </c>
      <c r="D75" s="3105">
        <v>20.902660548406001</v>
      </c>
      <c r="E75" s="3105">
        <v>12.195245577069276</v>
      </c>
      <c r="F75" s="3105">
        <v>7.5181428127340402</v>
      </c>
      <c r="G75" s="3105">
        <v>5.2239749895906886</v>
      </c>
      <c r="H75" s="3105">
        <v>5.3753075370684993</v>
      </c>
      <c r="I75" s="3105">
        <v>6.289767698961386</v>
      </c>
      <c r="J75" s="3105">
        <v>5.1832023948088199</v>
      </c>
      <c r="K75" s="3105">
        <v>4.4840000652768897</v>
      </c>
      <c r="L75" s="3105">
        <v>5.440315140473837</v>
      </c>
      <c r="M75" s="3105">
        <v>4.2535021853767558</v>
      </c>
      <c r="N75" s="3105">
        <v>3.9737460129970854</v>
      </c>
      <c r="O75" s="3105">
        <v>4.2351175811367776</v>
      </c>
      <c r="P75" s="3105">
        <v>4.7803535168189777</v>
      </c>
      <c r="Q75" s="3105">
        <v>5.0231581727029013</v>
      </c>
      <c r="R75" s="3105">
        <v>3.6979375895023709</v>
      </c>
      <c r="S75" s="3105">
        <v>5.4288433710651294</v>
      </c>
      <c r="T75" s="3105">
        <v>5.2341214369000086</v>
      </c>
      <c r="U75" s="3105">
        <v>6.1014253152667202</v>
      </c>
      <c r="V75" s="3105">
        <v>5.6415984512193083</v>
      </c>
      <c r="W75" s="3105">
        <v>6.2638023533648859</v>
      </c>
      <c r="X75" s="3105">
        <v>5.1269898723090508</v>
      </c>
      <c r="Y75" s="3105">
        <v>6.0263310703818647</v>
      </c>
      <c r="Z75" s="3105">
        <v>6.0075448105781613</v>
      </c>
      <c r="AA75" s="3105">
        <v>5.9072907403841644</v>
      </c>
      <c r="AB75" s="3105">
        <v>5.4410508773431516</v>
      </c>
      <c r="AC75" s="3105">
        <v>4.9560803767020563</v>
      </c>
      <c r="AD75" s="3977">
        <v>5.1544557288382364</v>
      </c>
      <c r="AE75" s="3106">
        <v>5.289616368520389</v>
      </c>
    </row>
    <row r="76" spans="1:31" ht="20.100000000000001" customHeight="1">
      <c r="A76" s="2304" t="s">
        <v>1286</v>
      </c>
      <c r="B76" s="3104">
        <v>333.15008520319287</v>
      </c>
      <c r="C76" s="3105">
        <v>219.00428781667426</v>
      </c>
      <c r="D76" s="3105">
        <v>160.38778881433493</v>
      </c>
      <c r="E76" s="3105">
        <v>119.07919884425462</v>
      </c>
      <c r="F76" s="3105">
        <v>82.764228713212233</v>
      </c>
      <c r="G76" s="3105">
        <v>58.389068795680693</v>
      </c>
      <c r="H76" s="3105">
        <v>43.653664448946024</v>
      </c>
      <c r="I76" s="3105">
        <v>44.255830135098861</v>
      </c>
      <c r="J76" s="3105">
        <v>42.661026927588772</v>
      </c>
      <c r="K76" s="3105">
        <v>34.855048907253796</v>
      </c>
      <c r="L76" s="3105">
        <v>36.094626819462306</v>
      </c>
      <c r="M76" s="3105">
        <v>34.610227503808289</v>
      </c>
      <c r="N76" s="3105">
        <v>35.453801359207084</v>
      </c>
      <c r="O76" s="3105">
        <v>31.712850689643375</v>
      </c>
      <c r="P76" s="3105">
        <v>26.752881443125009</v>
      </c>
      <c r="Q76" s="3105">
        <v>30.473334716770985</v>
      </c>
      <c r="R76" s="3105">
        <v>27.323838858769523</v>
      </c>
      <c r="S76" s="3105">
        <v>22.017859271975048</v>
      </c>
      <c r="T76" s="3105">
        <v>22.880132060813622</v>
      </c>
      <c r="U76" s="3105">
        <v>23.158242406727226</v>
      </c>
      <c r="V76" s="3105">
        <v>22.651497100616385</v>
      </c>
      <c r="W76" s="3105">
        <v>22.335211194809432</v>
      </c>
      <c r="X76" s="3105">
        <v>19.067005362518753</v>
      </c>
      <c r="Y76" s="3105">
        <v>19.153823806922187</v>
      </c>
      <c r="Z76" s="3105">
        <v>18.16807296301814</v>
      </c>
      <c r="AA76" s="3105">
        <v>16.912983861496119</v>
      </c>
      <c r="AB76" s="3105">
        <v>15.69582017001021</v>
      </c>
      <c r="AC76" s="3105">
        <v>12.463810958979932</v>
      </c>
      <c r="AD76" s="3977">
        <v>11.469175795094362</v>
      </c>
      <c r="AE76" s="3106">
        <v>12.271207561077462</v>
      </c>
    </row>
    <row r="77" spans="1:31" ht="20.100000000000001" customHeight="1">
      <c r="A77" s="2304" t="s">
        <v>949</v>
      </c>
      <c r="B77" s="3104">
        <v>1211.8106936494526</v>
      </c>
      <c r="C77" s="3105">
        <v>1139.6610373285905</v>
      </c>
      <c r="D77" s="3105">
        <v>1037.81860794868</v>
      </c>
      <c r="E77" s="3105">
        <v>984.69664207554001</v>
      </c>
      <c r="F77" s="3105">
        <v>1044.2392729042201</v>
      </c>
      <c r="G77" s="3105">
        <v>1091.135088864</v>
      </c>
      <c r="H77" s="3105">
        <v>1026.5796102294</v>
      </c>
      <c r="I77" s="3105">
        <v>1087.1414010230926</v>
      </c>
      <c r="J77" s="3105">
        <v>1066.7070445747925</v>
      </c>
      <c r="K77" s="3105">
        <v>990.70849131780767</v>
      </c>
      <c r="L77" s="3105">
        <v>1039.7032670783001</v>
      </c>
      <c r="M77" s="3105">
        <v>993.02803082982314</v>
      </c>
      <c r="N77" s="3105">
        <v>965.28471870365388</v>
      </c>
      <c r="O77" s="3105">
        <v>957.27625050317693</v>
      </c>
      <c r="P77" s="3105">
        <v>969.11005599470764</v>
      </c>
      <c r="Q77" s="3105">
        <v>943.34976427425374</v>
      </c>
      <c r="R77" s="3105">
        <v>934.3555256221232</v>
      </c>
      <c r="S77" s="3105">
        <v>955.92340664810774</v>
      </c>
      <c r="T77" s="3105">
        <v>914.65785675959978</v>
      </c>
      <c r="U77" s="3105">
        <v>625.79812524270005</v>
      </c>
      <c r="V77" s="3105">
        <v>823.02862844150013</v>
      </c>
      <c r="W77" s="3105">
        <v>828.26983247829992</v>
      </c>
      <c r="X77" s="3105">
        <v>792.33459019730003</v>
      </c>
      <c r="Y77" s="3105">
        <v>811.1565975182998</v>
      </c>
      <c r="Z77" s="3105">
        <v>827.84974908110007</v>
      </c>
      <c r="AA77" s="3105">
        <v>835.47509647179993</v>
      </c>
      <c r="AB77" s="3105">
        <v>806.90027356141422</v>
      </c>
      <c r="AC77" s="3105">
        <v>851.66076768416121</v>
      </c>
      <c r="AD77" s="3977">
        <v>822.86138934284281</v>
      </c>
      <c r="AE77" s="3106">
        <v>803.29264442329998</v>
      </c>
    </row>
    <row r="78" spans="1:31" ht="20.100000000000001" customHeight="1">
      <c r="A78" s="2876" t="s">
        <v>950</v>
      </c>
      <c r="B78" s="3114">
        <v>25.044542600002391</v>
      </c>
      <c r="C78" s="3115">
        <v>24.84859623999915</v>
      </c>
      <c r="D78" s="3115">
        <v>24.650528180001441</v>
      </c>
      <c r="E78" s="3115">
        <v>24.465988599994496</v>
      </c>
      <c r="F78" s="3115">
        <v>24.270978139999524</v>
      </c>
      <c r="G78" s="3115">
        <v>24.072261039997731</v>
      </c>
      <c r="H78" s="3115">
        <v>23.876041820003806</v>
      </c>
      <c r="I78" s="3115">
        <v>23.676505019997222</v>
      </c>
      <c r="J78" s="3115">
        <v>23.479591399998359</v>
      </c>
      <c r="K78" s="3115">
        <v>23.281021020005756</v>
      </c>
      <c r="L78" s="3115">
        <v>23.080977280000997</v>
      </c>
      <c r="M78" s="3115">
        <v>22.882973200002027</v>
      </c>
      <c r="N78" s="3115">
        <v>22.686117120005289</v>
      </c>
      <c r="O78" s="3115">
        <v>22.49173903999819</v>
      </c>
      <c r="P78" s="3115">
        <v>22.293633460004568</v>
      </c>
      <c r="Q78" s="3115">
        <v>22.09330887999549</v>
      </c>
      <c r="R78" s="3115">
        <v>21.894776159994993</v>
      </c>
      <c r="S78" s="3115">
        <v>21.697615719997</v>
      </c>
      <c r="T78" s="3115">
        <v>21.501993039995767</v>
      </c>
      <c r="U78" s="3115">
        <v>21.305279760004847</v>
      </c>
      <c r="V78" s="3115">
        <v>21.109094559999622</v>
      </c>
      <c r="W78" s="3115">
        <v>20.914538399997287</v>
      </c>
      <c r="X78" s="3115">
        <v>20.716985119998647</v>
      </c>
      <c r="Y78" s="3115">
        <v>20.520966239999815</v>
      </c>
      <c r="Z78" s="3115">
        <v>20.328548159995307</v>
      </c>
      <c r="AA78" s="3115">
        <v>20.136676079996846</v>
      </c>
      <c r="AB78" s="3115">
        <v>19.936236662199995</v>
      </c>
      <c r="AC78" s="3115">
        <v>19.740826995000003</v>
      </c>
      <c r="AD78" s="3983">
        <v>19.5502190212</v>
      </c>
      <c r="AE78" s="3116">
        <v>18.361256320000003</v>
      </c>
    </row>
    <row r="79" spans="1:31" ht="20.100000000000001" customHeight="1">
      <c r="A79" s="3067" t="s">
        <v>1291</v>
      </c>
      <c r="B79" s="3083"/>
      <c r="C79" s="3083"/>
      <c r="D79" s="3083"/>
      <c r="E79" s="3083"/>
      <c r="F79" s="3083"/>
      <c r="G79" s="3083"/>
      <c r="H79" s="3083"/>
      <c r="I79" s="3083"/>
      <c r="J79" s="3083"/>
      <c r="K79" s="3083"/>
      <c r="L79" s="3083"/>
      <c r="M79" s="3083"/>
      <c r="N79" s="3083"/>
      <c r="O79" s="3083"/>
      <c r="P79" s="3083"/>
      <c r="Q79" s="3083"/>
      <c r="R79" s="3083"/>
      <c r="S79" s="3083"/>
      <c r="T79" s="3109"/>
      <c r="U79" s="3109"/>
      <c r="V79" s="3109"/>
      <c r="W79" s="3109"/>
      <c r="X79" s="3109"/>
      <c r="Y79" s="3109"/>
      <c r="Z79" s="3109"/>
      <c r="AA79" s="2321"/>
      <c r="AB79" s="2321"/>
      <c r="AC79" s="2321"/>
      <c r="AD79" s="2321"/>
      <c r="AE79" s="2321"/>
    </row>
    <row r="80" spans="1:31" ht="20.100000000000001" customHeight="1">
      <c r="A80" s="3069" t="s">
        <v>873</v>
      </c>
      <c r="B80" s="3101">
        <v>2050.5791306449369</v>
      </c>
      <c r="C80" s="3102">
        <v>1253.2625473639905</v>
      </c>
      <c r="D80" s="3102">
        <v>936.04286068675765</v>
      </c>
      <c r="E80" s="3102">
        <v>774.39291826480508</v>
      </c>
      <c r="F80" s="3102">
        <v>664.72222663567925</v>
      </c>
      <c r="G80" s="3102">
        <v>577.43947378925714</v>
      </c>
      <c r="H80" s="3102">
        <v>555.71798521391929</v>
      </c>
      <c r="I80" s="3102">
        <v>573.3437089099632</v>
      </c>
      <c r="J80" s="3102">
        <v>560.6549943358184</v>
      </c>
      <c r="K80" s="3102">
        <v>553.99418415172192</v>
      </c>
      <c r="L80" s="3102">
        <v>531.25314470105479</v>
      </c>
      <c r="M80" s="3102">
        <v>496.36925826140231</v>
      </c>
      <c r="N80" s="3102">
        <v>490.86481892103717</v>
      </c>
      <c r="O80" s="3102">
        <v>461.96355082219651</v>
      </c>
      <c r="P80" s="3102">
        <v>447.8325537955966</v>
      </c>
      <c r="Q80" s="3102">
        <v>431.47832937229464</v>
      </c>
      <c r="R80" s="3102">
        <v>426.61700127391168</v>
      </c>
      <c r="S80" s="3102">
        <v>409.94029269965114</v>
      </c>
      <c r="T80" s="3102">
        <v>408.25660770634494</v>
      </c>
      <c r="U80" s="3102">
        <v>383.96188792229606</v>
      </c>
      <c r="V80" s="3102">
        <v>395.60339139193792</v>
      </c>
      <c r="W80" s="3102">
        <v>399.80738871883636</v>
      </c>
      <c r="X80" s="3102">
        <v>396.25949638291468</v>
      </c>
      <c r="Y80" s="3102">
        <v>405.7887744465026</v>
      </c>
      <c r="Z80" s="3102">
        <v>396.45752263982746</v>
      </c>
      <c r="AA80" s="3102">
        <v>387.7487222001804</v>
      </c>
      <c r="AB80" s="3102">
        <v>360.93750194649516</v>
      </c>
      <c r="AC80" s="3102">
        <v>373.25768452875252</v>
      </c>
      <c r="AD80" s="3102">
        <v>383.55384112204291</v>
      </c>
      <c r="AE80" s="3103">
        <v>379.57372878601706</v>
      </c>
    </row>
    <row r="81" spans="1:32" ht="20.100000000000001" customHeight="1">
      <c r="A81" s="3074" t="s">
        <v>1278</v>
      </c>
      <c r="B81" s="3163">
        <v>1256.6714068431165</v>
      </c>
      <c r="C81" s="3110">
        <v>771.95768569200061</v>
      </c>
      <c r="D81" s="3110">
        <v>505.08305077670929</v>
      </c>
      <c r="E81" s="3110">
        <v>357.91461595872499</v>
      </c>
      <c r="F81" s="3110">
        <v>246.90076815196383</v>
      </c>
      <c r="G81" s="3110">
        <v>181.11285717703143</v>
      </c>
      <c r="H81" s="3110">
        <v>169.46037527781894</v>
      </c>
      <c r="I81" s="3110">
        <v>166.91133934881711</v>
      </c>
      <c r="J81" s="3110">
        <v>158.59749531434349</v>
      </c>
      <c r="K81" s="3110">
        <v>153.66774907325151</v>
      </c>
      <c r="L81" s="3110">
        <v>146.23617446758891</v>
      </c>
      <c r="M81" s="3110">
        <v>143.80643273828636</v>
      </c>
      <c r="N81" s="3110">
        <v>138.11072038349801</v>
      </c>
      <c r="O81" s="3110">
        <v>133.66118270306904</v>
      </c>
      <c r="P81" s="3110">
        <v>130.21976033903354</v>
      </c>
      <c r="Q81" s="3110">
        <v>125.342754807239</v>
      </c>
      <c r="R81" s="3110">
        <v>124.62527849454388</v>
      </c>
      <c r="S81" s="3110">
        <v>121.19863523547383</v>
      </c>
      <c r="T81" s="3110">
        <v>119.4260792995714</v>
      </c>
      <c r="U81" s="3110">
        <v>109.3730429264341</v>
      </c>
      <c r="V81" s="3110">
        <v>112.99759375349097</v>
      </c>
      <c r="W81" s="3110">
        <v>106.49146275601774</v>
      </c>
      <c r="X81" s="3110">
        <v>105.73603119681778</v>
      </c>
      <c r="Y81" s="3110">
        <v>103.88706711357563</v>
      </c>
      <c r="Z81" s="3110">
        <v>95.680551460948308</v>
      </c>
      <c r="AA81" s="3110">
        <v>94.842507399701532</v>
      </c>
      <c r="AB81" s="3110">
        <v>91.738354323756226</v>
      </c>
      <c r="AC81" s="3110">
        <v>89.839508939427844</v>
      </c>
      <c r="AD81" s="3110">
        <v>87.585837545667729</v>
      </c>
      <c r="AE81" s="3111">
        <v>85.482097799813829</v>
      </c>
      <c r="AF81" s="3546"/>
    </row>
    <row r="82" spans="1:32" ht="20.100000000000001" customHeight="1">
      <c r="A82" s="2598" t="str">
        <f>'[15]Tabelle 1'!A90</f>
        <v>Energiewirtschaft</v>
      </c>
      <c r="B82" s="3104">
        <v>588.07739626950035</v>
      </c>
      <c r="C82" s="3105">
        <v>388.87163004600006</v>
      </c>
      <c r="D82" s="3105">
        <v>247.40822109759995</v>
      </c>
      <c r="E82" s="3105">
        <v>155.03630163999989</v>
      </c>
      <c r="F82" s="3105">
        <v>82.838281410999997</v>
      </c>
      <c r="G82" s="3105">
        <v>24.764893531545216</v>
      </c>
      <c r="H82" s="3105">
        <v>22.385438887365439</v>
      </c>
      <c r="I82" s="3105">
        <v>19.067115408274777</v>
      </c>
      <c r="J82" s="3105">
        <v>17.496020836436781</v>
      </c>
      <c r="K82" s="3105">
        <v>15.379106491868804</v>
      </c>
      <c r="L82" s="3105">
        <v>14.571673026105572</v>
      </c>
      <c r="M82" s="3105">
        <v>14.607317728176431</v>
      </c>
      <c r="N82" s="3105">
        <v>13.937769817241941</v>
      </c>
      <c r="O82" s="3105">
        <v>14.316115779031607</v>
      </c>
      <c r="P82" s="3105">
        <v>14.329107118083883</v>
      </c>
      <c r="Q82" s="3105">
        <v>13.750177380580674</v>
      </c>
      <c r="R82" s="3105">
        <v>13.190393561767284</v>
      </c>
      <c r="S82" s="3105">
        <v>12.827128971987026</v>
      </c>
      <c r="T82" s="3105">
        <v>11.419727381100449</v>
      </c>
      <c r="U82" s="3105">
        <v>10.419378014963236</v>
      </c>
      <c r="V82" s="3105">
        <v>9.8752622913293457</v>
      </c>
      <c r="W82" s="3105">
        <v>9.2804755803701529</v>
      </c>
      <c r="X82" s="3105">
        <v>9.1481415833267263</v>
      </c>
      <c r="Y82" s="3105">
        <v>8.5623535139714946</v>
      </c>
      <c r="Z82" s="3105">
        <v>8.0704652282858405</v>
      </c>
      <c r="AA82" s="3105">
        <v>7.7566022558979784</v>
      </c>
      <c r="AB82" s="3105">
        <v>7.3785366597487556</v>
      </c>
      <c r="AC82" s="3105">
        <v>7.0310357119695235</v>
      </c>
      <c r="AD82" s="3105">
        <v>6.6899253266265317</v>
      </c>
      <c r="AE82" s="3106">
        <v>5.7569865472024553</v>
      </c>
    </row>
    <row r="83" spans="1:32" ht="20.100000000000001" customHeight="1">
      <c r="A83" s="2598" t="str">
        <f>'[15]Tabelle 1'!A91</f>
        <v>Verarbeitendes Gewerbe</v>
      </c>
      <c r="B83" s="3104">
        <v>230.000795777722</v>
      </c>
      <c r="C83" s="3105">
        <v>104.74924080425271</v>
      </c>
      <c r="D83" s="3105">
        <v>51.497238899731471</v>
      </c>
      <c r="E83" s="3105">
        <v>27.445565360302698</v>
      </c>
      <c r="F83" s="3105">
        <v>15.042712460313512</v>
      </c>
      <c r="G83" s="3105">
        <v>10.390501481270086</v>
      </c>
      <c r="H83" s="3105">
        <v>9.2089594296901929</v>
      </c>
      <c r="I83" s="3105">
        <v>9.3622844966894316</v>
      </c>
      <c r="J83" s="3105">
        <v>8.1009602342059264</v>
      </c>
      <c r="K83" s="3105">
        <v>7.7502539129110346</v>
      </c>
      <c r="L83" s="3105">
        <v>6.7865091297395432</v>
      </c>
      <c r="M83" s="3105">
        <v>5.9745705238349718</v>
      </c>
      <c r="N83" s="3105">
        <v>5.7089844790948501</v>
      </c>
      <c r="O83" s="3105">
        <v>6.136300165343612</v>
      </c>
      <c r="P83" s="3105">
        <v>5.8557963641102484</v>
      </c>
      <c r="Q83" s="3105">
        <v>5.5901545899305107</v>
      </c>
      <c r="R83" s="3105">
        <v>5.2749927778394712</v>
      </c>
      <c r="S83" s="3105">
        <v>5.0729053431478537</v>
      </c>
      <c r="T83" s="3105">
        <v>4.8160805887179654</v>
      </c>
      <c r="U83" s="3105">
        <v>4.4261743981254789</v>
      </c>
      <c r="V83" s="3105">
        <v>4.2483428085829829</v>
      </c>
      <c r="W83" s="3105">
        <v>4.316754518828068</v>
      </c>
      <c r="X83" s="3105">
        <v>4.2062900376678813</v>
      </c>
      <c r="Y83" s="3105">
        <v>3.9507596290407161</v>
      </c>
      <c r="Z83" s="3105">
        <v>3.9420870962520751</v>
      </c>
      <c r="AA83" s="3105">
        <v>4.0707121293509099</v>
      </c>
      <c r="AB83" s="3105">
        <v>4.1512708385983661</v>
      </c>
      <c r="AC83" s="3105">
        <v>3.9032267704287613</v>
      </c>
      <c r="AD83" s="3105">
        <v>3.6299492155759503</v>
      </c>
      <c r="AE83" s="3106">
        <v>3.5214731089428315</v>
      </c>
    </row>
    <row r="84" spans="1:32" ht="20.100000000000001" customHeight="1">
      <c r="A84" s="2598" t="s">
        <v>752</v>
      </c>
      <c r="B84" s="3104">
        <v>100.30884070224582</v>
      </c>
      <c r="C84" s="3105">
        <v>99.434146453332048</v>
      </c>
      <c r="D84" s="3105">
        <v>101.04417298516685</v>
      </c>
      <c r="E84" s="3105">
        <v>101.90349597929008</v>
      </c>
      <c r="F84" s="3105">
        <v>100.4175774983546</v>
      </c>
      <c r="G84" s="3105">
        <v>100.62209629517375</v>
      </c>
      <c r="H84" s="3105">
        <v>95.600565653170477</v>
      </c>
      <c r="I84" s="3105">
        <v>93.114994947318067</v>
      </c>
      <c r="J84" s="3105">
        <v>93.102601788645089</v>
      </c>
      <c r="K84" s="3105">
        <v>92.028685965283515</v>
      </c>
      <c r="L84" s="3105">
        <v>89.009141458355515</v>
      </c>
      <c r="M84" s="3105">
        <v>85.676878073723501</v>
      </c>
      <c r="N84" s="3105">
        <v>83.062357774578018</v>
      </c>
      <c r="O84" s="3105">
        <v>80.006128807557147</v>
      </c>
      <c r="P84" s="3105">
        <v>78.676803643054839</v>
      </c>
      <c r="Q84" s="3105">
        <v>75.356571609783884</v>
      </c>
      <c r="R84" s="3105">
        <v>72.442950353949001</v>
      </c>
      <c r="S84" s="3105">
        <v>70.12828125245116</v>
      </c>
      <c r="T84" s="3105">
        <v>66.077037113255315</v>
      </c>
      <c r="U84" s="3105">
        <v>61.304721495168053</v>
      </c>
      <c r="V84" s="3105">
        <v>59.428844327135593</v>
      </c>
      <c r="W84" s="3105">
        <v>58.365682594883026</v>
      </c>
      <c r="X84" s="3105">
        <v>56.705878666772236</v>
      </c>
      <c r="Y84" s="3105">
        <v>55.399869982393646</v>
      </c>
      <c r="Z84" s="3105">
        <v>55.16503201607356</v>
      </c>
      <c r="AA84" s="3105">
        <v>53.797886835738311</v>
      </c>
      <c r="AB84" s="3105">
        <v>53.219689447089905</v>
      </c>
      <c r="AC84" s="3105">
        <v>52.318481817346274</v>
      </c>
      <c r="AD84" s="3105">
        <v>51.559703081530643</v>
      </c>
      <c r="AE84" s="3106">
        <v>51.244270149497282</v>
      </c>
    </row>
    <row r="85" spans="1:32" ht="20.100000000000001" customHeight="1">
      <c r="A85" s="2598" t="s">
        <v>753</v>
      </c>
      <c r="B85" s="3104">
        <v>338.28437409364824</v>
      </c>
      <c r="C85" s="3105">
        <v>178.9026683884158</v>
      </c>
      <c r="D85" s="3105">
        <v>105.13341779421097</v>
      </c>
      <c r="E85" s="3105">
        <v>73.529252979132337</v>
      </c>
      <c r="F85" s="3105">
        <v>48.602196782295714</v>
      </c>
      <c r="G85" s="3105">
        <v>45.335365869042356</v>
      </c>
      <c r="H85" s="3105">
        <v>42.265411307592828</v>
      </c>
      <c r="I85" s="3105">
        <v>45.366944496534842</v>
      </c>
      <c r="J85" s="3105">
        <v>39.897912455055689</v>
      </c>
      <c r="K85" s="3105">
        <v>38.509702703188154</v>
      </c>
      <c r="L85" s="3105">
        <v>35.868850853388281</v>
      </c>
      <c r="M85" s="3105">
        <v>37.547666412551443</v>
      </c>
      <c r="N85" s="3105">
        <v>35.401608312583178</v>
      </c>
      <c r="O85" s="3105">
        <v>33.202637951136687</v>
      </c>
      <c r="P85" s="3105">
        <v>31.358053213784572</v>
      </c>
      <c r="Q85" s="3105">
        <v>30.645851226943929</v>
      </c>
      <c r="R85" s="3105">
        <v>33.716941800988124</v>
      </c>
      <c r="S85" s="3105">
        <v>33.170319667887775</v>
      </c>
      <c r="T85" s="3105">
        <v>37.113234216497666</v>
      </c>
      <c r="U85" s="3105">
        <v>33.222769018177324</v>
      </c>
      <c r="V85" s="3105">
        <v>39.445144326443049</v>
      </c>
      <c r="W85" s="3105">
        <v>34.5285500619365</v>
      </c>
      <c r="X85" s="3105">
        <v>35.675720909050945</v>
      </c>
      <c r="Y85" s="3105">
        <v>35.974083988169767</v>
      </c>
      <c r="Z85" s="3105">
        <v>28.502967120336837</v>
      </c>
      <c r="AA85" s="3105">
        <v>29.217306178714331</v>
      </c>
      <c r="AB85" s="3105">
        <v>26.988857378319203</v>
      </c>
      <c r="AC85" s="3105">
        <v>26.586764639683285</v>
      </c>
      <c r="AD85" s="3105">
        <v>25.706259921934599</v>
      </c>
      <c r="AE85" s="3106">
        <v>24.959367994171263</v>
      </c>
    </row>
    <row r="86" spans="1:32" ht="16.5" customHeight="1">
      <c r="A86" s="2598" t="str">
        <f>'[15]Tabelle 1'!A94</f>
        <v>Diffuse Emissionen aus Brennstoffen</v>
      </c>
      <c r="B86" s="3104">
        <v>150.29527199999995</v>
      </c>
      <c r="C86" s="3105">
        <v>52.398241489199997</v>
      </c>
      <c r="D86" s="3105">
        <v>40.209915558444997</v>
      </c>
      <c r="E86" s="3105">
        <v>30.91148086191</v>
      </c>
      <c r="F86" s="3105">
        <v>23.721311455425003</v>
      </c>
      <c r="G86" s="3105">
        <v>17.120791423279996</v>
      </c>
      <c r="H86" s="3105">
        <v>16.621979349884615</v>
      </c>
      <c r="I86" s="3105">
        <v>16.904638490787693</v>
      </c>
      <c r="J86" s="3105">
        <v>14.822484460349232</v>
      </c>
      <c r="K86" s="3105">
        <v>13.66798139022923</v>
      </c>
      <c r="L86" s="3105">
        <v>14.988645605683075</v>
      </c>
      <c r="M86" s="3105">
        <v>13.861049874752307</v>
      </c>
      <c r="N86" s="3105">
        <v>13.894320408367692</v>
      </c>
      <c r="O86" s="3105">
        <v>14.03810839227846</v>
      </c>
      <c r="P86" s="3105">
        <v>14.870911565292309</v>
      </c>
      <c r="Q86" s="3105">
        <v>14.799918391056922</v>
      </c>
      <c r="R86" s="3105">
        <v>13.150239177269233</v>
      </c>
      <c r="S86" s="3105">
        <v>15.16830815567077</v>
      </c>
      <c r="T86" s="3105">
        <v>14.597926767199999</v>
      </c>
      <c r="U86" s="3105">
        <v>15.219585104119998</v>
      </c>
      <c r="V86" s="3105">
        <v>14.792024687840001</v>
      </c>
      <c r="W86" s="3105">
        <v>15.88044154728</v>
      </c>
      <c r="X86" s="3105">
        <v>15.075422651999999</v>
      </c>
      <c r="Y86" s="3105">
        <v>15.836382394000003</v>
      </c>
      <c r="Z86" s="3105">
        <v>15.577864974580002</v>
      </c>
      <c r="AA86" s="3105">
        <v>15.418904079999999</v>
      </c>
      <c r="AB86" s="3105">
        <v>14.50629142</v>
      </c>
      <c r="AC86" s="3105">
        <v>14.021468618439998</v>
      </c>
      <c r="AD86" s="3105">
        <v>13.997428813999999</v>
      </c>
      <c r="AE86" s="3106">
        <v>12.25725043976</v>
      </c>
    </row>
    <row r="87" spans="1:32">
      <c r="A87" s="2598" t="str">
        <f>'[15]Tabelle 1'!A95</f>
        <v>Industrieprozesse</v>
      </c>
      <c r="B87" s="3104">
        <v>565.42992485980994</v>
      </c>
      <c r="C87" s="3105">
        <v>357.63071065654714</v>
      </c>
      <c r="D87" s="3105">
        <v>321.00302892814739</v>
      </c>
      <c r="E87" s="3105">
        <v>316.65600652249634</v>
      </c>
      <c r="F87" s="3105">
        <v>325.19735529257372</v>
      </c>
      <c r="G87" s="3105">
        <v>310.53360704887325</v>
      </c>
      <c r="H87" s="3105">
        <v>300.43579750765753</v>
      </c>
      <c r="I87" s="3105">
        <v>320.02251575584455</v>
      </c>
      <c r="J87" s="3105">
        <v>316.82317312272011</v>
      </c>
      <c r="K87" s="3105">
        <v>317.24294516598854</v>
      </c>
      <c r="L87" s="3105">
        <v>300.82159034728664</v>
      </c>
      <c r="M87" s="3105">
        <v>269.3999843828235</v>
      </c>
      <c r="N87" s="3105">
        <v>269.77208605362262</v>
      </c>
      <c r="O87" s="3105">
        <v>245.10984596851026</v>
      </c>
      <c r="P87" s="3105">
        <v>235.19575858759387</v>
      </c>
      <c r="Q87" s="3105">
        <v>223.59970004360397</v>
      </c>
      <c r="R87" s="3105">
        <v>221.18072451069327</v>
      </c>
      <c r="S87" s="3105">
        <v>205.04516676617629</v>
      </c>
      <c r="T87" s="3105">
        <v>205.22796647692937</v>
      </c>
      <c r="U87" s="3105">
        <v>190.47489888723379</v>
      </c>
      <c r="V87" s="3105">
        <v>200.48693032702784</v>
      </c>
      <c r="W87" s="3105">
        <v>208.32671443828053</v>
      </c>
      <c r="X87" s="3105">
        <v>204.38135058145281</v>
      </c>
      <c r="Y87" s="3105">
        <v>213.90068623545949</v>
      </c>
      <c r="Z87" s="3105">
        <v>212.74040641230312</v>
      </c>
      <c r="AA87" s="3105">
        <v>205.9036908685249</v>
      </c>
      <c r="AB87" s="3105">
        <v>183.48493748630136</v>
      </c>
      <c r="AC87" s="3105">
        <v>198.28087086400666</v>
      </c>
      <c r="AD87" s="3105">
        <v>211.89628887701059</v>
      </c>
      <c r="AE87" s="3106">
        <v>212.78519353947888</v>
      </c>
    </row>
    <row r="88" spans="1:32">
      <c r="A88" s="2598" t="str">
        <f>'[15]Tabelle 1'!A96</f>
        <v>Landwirtschaft</v>
      </c>
      <c r="B88" s="3104">
        <v>67.480732363365178</v>
      </c>
      <c r="C88" s="3105">
        <v>60.628835332424046</v>
      </c>
      <c r="D88" s="3105">
        <v>59.144961839493455</v>
      </c>
      <c r="E88" s="3105">
        <v>58.345490168930681</v>
      </c>
      <c r="F88" s="3105">
        <v>58.410506431264167</v>
      </c>
      <c r="G88" s="3105">
        <v>58.241455098896722</v>
      </c>
      <c r="H88" s="3105">
        <v>58.827774142315235</v>
      </c>
      <c r="I88" s="3105">
        <v>59.202828443249977</v>
      </c>
      <c r="J88" s="3105">
        <v>60.17842660242647</v>
      </c>
      <c r="K88" s="3105">
        <v>59.247321921286421</v>
      </c>
      <c r="L88" s="3105">
        <v>59.101293141243403</v>
      </c>
      <c r="M88" s="3105">
        <v>59.369817970558145</v>
      </c>
      <c r="N88" s="3105">
        <v>59.137625281981883</v>
      </c>
      <c r="O88" s="3105">
        <v>58.885838388260581</v>
      </c>
      <c r="P88" s="3105">
        <v>57.978671603690707</v>
      </c>
      <c r="Q88" s="3105">
        <v>58.264138263842256</v>
      </c>
      <c r="R88" s="3105">
        <v>58.064561095441618</v>
      </c>
      <c r="S88" s="3105">
        <v>59.093332357831848</v>
      </c>
      <c r="T88" s="3105">
        <v>59.449332501963283</v>
      </c>
      <c r="U88" s="3105">
        <v>59.583524284432812</v>
      </c>
      <c r="V88" s="3105">
        <v>58.121300089268004</v>
      </c>
      <c r="W88" s="3105">
        <v>59.624367417952413</v>
      </c>
      <c r="X88" s="3105">
        <v>61.717970637860631</v>
      </c>
      <c r="Y88" s="3105">
        <v>62.966329289463147</v>
      </c>
      <c r="Z88" s="3105">
        <v>63.233682999131887</v>
      </c>
      <c r="AA88" s="3105">
        <v>62.282856576407106</v>
      </c>
      <c r="AB88" s="3105">
        <v>61.949289527084616</v>
      </c>
      <c r="AC88" s="3105">
        <v>61.98639496802214</v>
      </c>
      <c r="AD88" s="3105">
        <v>60.992958239460208</v>
      </c>
      <c r="AE88" s="3106">
        <v>60.310784709307214</v>
      </c>
    </row>
    <row r="89" spans="1:32" s="1466" customFormat="1" ht="12.75">
      <c r="A89" s="2598" t="s">
        <v>1477</v>
      </c>
      <c r="B89" s="3233">
        <v>10.701794578645579</v>
      </c>
      <c r="C89" s="3117">
        <v>10.647074193818854</v>
      </c>
      <c r="D89" s="3117">
        <v>10.601903583962553</v>
      </c>
      <c r="E89" s="3117">
        <v>10.565324752743123</v>
      </c>
      <c r="F89" s="3117">
        <v>10.492285304452636</v>
      </c>
      <c r="G89" s="3117">
        <v>10.43076304117578</v>
      </c>
      <c r="H89" s="3117">
        <v>10.372058936242961</v>
      </c>
      <c r="I89" s="3117">
        <v>10.302386871263952</v>
      </c>
      <c r="J89" s="3117">
        <v>10.23341483597904</v>
      </c>
      <c r="K89" s="3117">
        <v>10.168186600966207</v>
      </c>
      <c r="L89" s="3117">
        <v>10.105441139252791</v>
      </c>
      <c r="M89" s="3117">
        <v>9.9319732949820327</v>
      </c>
      <c r="N89" s="3117">
        <v>9.9500667935670499</v>
      </c>
      <c r="O89" s="3117">
        <v>10.268575370078178</v>
      </c>
      <c r="P89" s="3117">
        <v>9.5674516999861225</v>
      </c>
      <c r="Q89" s="3117">
        <v>9.471817866552465</v>
      </c>
      <c r="R89" s="3117">
        <v>9.5961979959637187</v>
      </c>
      <c r="S89" s="3117">
        <v>9.434850184498444</v>
      </c>
      <c r="T89" s="3117">
        <v>9.5553026606809457</v>
      </c>
      <c r="U89" s="3117">
        <v>9.3108367200753808</v>
      </c>
      <c r="V89" s="3117">
        <v>9.2055425343111459</v>
      </c>
      <c r="W89" s="3117">
        <v>9.4844025593056465</v>
      </c>
      <c r="X89" s="3117">
        <v>9.348721314783468</v>
      </c>
      <c r="Y89" s="3117">
        <v>9.1983094140042887</v>
      </c>
      <c r="Z89" s="3117">
        <v>9.2250167928641584</v>
      </c>
      <c r="AA89" s="3117">
        <v>9.3007632755468457</v>
      </c>
      <c r="AB89" s="3117">
        <v>9.2586291893529715</v>
      </c>
      <c r="AC89" s="3117">
        <v>9.1294411388558849</v>
      </c>
      <c r="AD89" s="3117">
        <v>9.081327645904345</v>
      </c>
      <c r="AE89" s="3118">
        <v>8.7384022976571369</v>
      </c>
    </row>
    <row r="90" spans="1:32" s="1466" customFormat="1" ht="13.5" customHeight="1">
      <c r="A90" s="2598"/>
      <c r="B90" s="3119"/>
      <c r="C90" s="3120"/>
      <c r="D90" s="3120"/>
      <c r="E90" s="3120"/>
      <c r="F90" s="3120"/>
      <c r="G90" s="3120"/>
      <c r="H90" s="3120"/>
      <c r="I90" s="3120"/>
      <c r="J90" s="3120"/>
      <c r="K90" s="3120"/>
      <c r="L90" s="3120"/>
      <c r="M90" s="3120"/>
      <c r="N90" s="3120"/>
      <c r="O90" s="3120"/>
      <c r="P90" s="3120"/>
      <c r="Q90" s="3120"/>
      <c r="R90" s="3120"/>
      <c r="S90" s="3120"/>
      <c r="T90" s="3120"/>
      <c r="U90" s="3120"/>
      <c r="V90" s="3120"/>
      <c r="W90" s="3120"/>
      <c r="X90" s="3120"/>
      <c r="Y90" s="3120"/>
      <c r="Z90" s="3120"/>
      <c r="AA90" s="3120"/>
      <c r="AB90" s="3120"/>
      <c r="AC90" s="3120"/>
      <c r="AD90" s="3120"/>
      <c r="AE90" s="3121"/>
    </row>
    <row r="91" spans="1:32" s="1466" customFormat="1" ht="12.75">
      <c r="A91" s="3122"/>
      <c r="B91" s="3104"/>
      <c r="C91" s="3105"/>
      <c r="D91" s="3105"/>
      <c r="E91" s="3105"/>
      <c r="F91" s="3105"/>
      <c r="G91" s="3105"/>
      <c r="H91" s="3105"/>
      <c r="I91" s="3105"/>
      <c r="J91" s="3105"/>
      <c r="K91" s="3105"/>
      <c r="L91" s="3105"/>
      <c r="M91" s="3105"/>
      <c r="N91" s="3105"/>
      <c r="O91" s="3105"/>
      <c r="P91" s="3105"/>
      <c r="Q91" s="3105"/>
      <c r="R91" s="3105"/>
      <c r="S91" s="3105"/>
      <c r="T91" s="3105"/>
      <c r="U91" s="3105"/>
      <c r="V91" s="3105"/>
      <c r="W91" s="3105"/>
      <c r="X91" s="3105"/>
      <c r="Y91" s="3105"/>
      <c r="Z91" s="3105"/>
      <c r="AA91" s="3105"/>
      <c r="AB91" s="3105"/>
      <c r="AC91" s="3105"/>
      <c r="AD91" s="3105"/>
      <c r="AE91" s="3106"/>
    </row>
    <row r="92" spans="1:32" ht="14.25" customHeight="1">
      <c r="A92" s="2307"/>
      <c r="B92" s="3114"/>
      <c r="C92" s="3115"/>
      <c r="D92" s="3115"/>
      <c r="E92" s="3115"/>
      <c r="F92" s="3115"/>
      <c r="G92" s="3115"/>
      <c r="H92" s="3115"/>
      <c r="I92" s="3115"/>
      <c r="J92" s="3115"/>
      <c r="K92" s="3115"/>
      <c r="L92" s="3115"/>
      <c r="M92" s="3115"/>
      <c r="N92" s="3115"/>
      <c r="O92" s="3115"/>
      <c r="P92" s="3115"/>
      <c r="Q92" s="3115"/>
      <c r="R92" s="3115"/>
      <c r="S92" s="3115"/>
      <c r="T92" s="3115"/>
      <c r="U92" s="3115"/>
      <c r="V92" s="3115"/>
      <c r="W92" s="3115"/>
      <c r="X92" s="3115"/>
      <c r="Y92" s="3115"/>
      <c r="Z92" s="3115"/>
      <c r="AA92" s="3115"/>
      <c r="AB92" s="3115"/>
      <c r="AC92" s="3115"/>
      <c r="AD92" s="3115"/>
      <c r="AE92" s="3116"/>
    </row>
    <row r="93" spans="1:32">
      <c r="A93" s="2321"/>
      <c r="B93" s="3123"/>
      <c r="C93" s="3123"/>
      <c r="D93" s="3123"/>
      <c r="E93" s="3123"/>
      <c r="F93" s="3123"/>
      <c r="G93" s="3123"/>
      <c r="H93" s="3123"/>
      <c r="I93" s="3123"/>
      <c r="J93" s="3123"/>
      <c r="K93" s="3123"/>
      <c r="L93" s="3123"/>
      <c r="M93" s="3123"/>
      <c r="N93" s="3123"/>
      <c r="O93" s="3123"/>
      <c r="P93" s="3123"/>
      <c r="Q93" s="3123"/>
      <c r="R93" s="3123"/>
      <c r="S93" s="3123"/>
      <c r="T93" s="3123"/>
      <c r="U93" s="3123"/>
      <c r="V93" s="3123"/>
      <c r="W93" s="3123"/>
      <c r="X93" s="3123"/>
      <c r="Y93" s="2321"/>
      <c r="Z93" s="2321"/>
      <c r="AA93" s="2321"/>
      <c r="AB93" s="2321"/>
      <c r="AC93" s="2321"/>
      <c r="AD93" s="2321"/>
      <c r="AE93" s="2321"/>
    </row>
    <row r="94" spans="1:32">
      <c r="A94" s="3124" t="s">
        <v>435</v>
      </c>
      <c r="B94" s="2321"/>
      <c r="C94" s="2321"/>
      <c r="D94" s="2321"/>
      <c r="E94" s="2321"/>
      <c r="F94" s="2321"/>
      <c r="G94" s="2321"/>
      <c r="H94" s="2321"/>
      <c r="I94" s="2321"/>
      <c r="J94" s="2321"/>
      <c r="K94" s="2321"/>
      <c r="L94" s="2321"/>
      <c r="M94" s="2321"/>
      <c r="N94" s="2321"/>
      <c r="O94" s="2321"/>
      <c r="P94" s="2321"/>
      <c r="Q94" s="2321"/>
      <c r="R94" s="2321"/>
      <c r="S94" s="2321"/>
      <c r="T94" s="2321"/>
      <c r="U94" s="2321"/>
      <c r="V94" s="2321"/>
      <c r="W94" s="2321"/>
      <c r="X94" s="2321"/>
      <c r="Y94" s="2321"/>
      <c r="Z94" s="2321"/>
      <c r="AA94" s="2321"/>
      <c r="AB94" s="2321"/>
      <c r="AC94" s="2321"/>
      <c r="AD94" s="2321"/>
      <c r="AE94" s="2321"/>
    </row>
    <row r="95" spans="1:32">
      <c r="A95" s="2321"/>
      <c r="B95" s="3125"/>
      <c r="C95" s="3125"/>
      <c r="D95" s="3125"/>
      <c r="E95" s="3125"/>
      <c r="F95" s="3125"/>
      <c r="G95" s="3125"/>
      <c r="H95" s="3125"/>
      <c r="I95" s="3125"/>
      <c r="J95" s="3125"/>
      <c r="K95" s="3125"/>
      <c r="L95" s="3125"/>
      <c r="M95" s="3125"/>
      <c r="N95" s="3125"/>
      <c r="O95" s="3125"/>
      <c r="P95" s="3125"/>
      <c r="Q95" s="3125"/>
      <c r="R95" s="3125"/>
      <c r="S95" s="3125"/>
      <c r="T95" s="3125"/>
      <c r="U95" s="3125"/>
      <c r="V95" s="3125"/>
      <c r="W95" s="3125"/>
      <c r="X95" s="3125"/>
      <c r="Y95" s="2321"/>
      <c r="Z95" s="2321"/>
      <c r="AA95" s="2321"/>
      <c r="AB95" s="2321"/>
      <c r="AC95" s="2321"/>
      <c r="AD95" s="2321"/>
      <c r="AE95" s="2321"/>
    </row>
    <row r="96" spans="1:32">
      <c r="A96" s="4217" t="s">
        <v>748</v>
      </c>
      <c r="B96" s="4217"/>
      <c r="C96" s="4217"/>
      <c r="D96" s="4217"/>
      <c r="E96" s="4217"/>
      <c r="F96" s="4218"/>
      <c r="G96" s="4218"/>
      <c r="H96" s="4218"/>
      <c r="I96" s="4218"/>
      <c r="J96" s="4218"/>
      <c r="K96" s="4218"/>
      <c r="L96" s="4218"/>
      <c r="M96" s="4218"/>
      <c r="N96" s="4218"/>
      <c r="O96" s="4218"/>
      <c r="P96" s="1481"/>
      <c r="Q96" s="1481"/>
      <c r="R96" s="1481"/>
      <c r="S96" s="1481"/>
      <c r="T96" s="1481"/>
      <c r="U96" s="1466"/>
      <c r="V96" s="1466"/>
      <c r="W96" s="1466"/>
      <c r="X96" s="1466"/>
      <c r="Y96" s="1466"/>
      <c r="Z96" s="1466"/>
      <c r="AA96" s="1466"/>
      <c r="AB96" s="1466"/>
      <c r="AC96" s="1466"/>
      <c r="AD96" s="1466"/>
      <c r="AE96" s="1466"/>
    </row>
    <row r="97" spans="1:31">
      <c r="A97" s="4217" t="s">
        <v>751</v>
      </c>
      <c r="B97" s="4217"/>
      <c r="C97" s="4217"/>
      <c r="D97" s="4217"/>
      <c r="E97" s="4218"/>
      <c r="F97" s="4218"/>
      <c r="G97" s="4218"/>
      <c r="H97" s="4218"/>
      <c r="I97" s="4218"/>
      <c r="J97" s="4218"/>
      <c r="K97" s="4218"/>
      <c r="L97" s="4218"/>
      <c r="M97" s="4218"/>
      <c r="N97" s="4218"/>
      <c r="O97" s="4218"/>
      <c r="P97" s="1481"/>
      <c r="Q97" s="1481"/>
      <c r="R97" s="1481"/>
      <c r="S97" s="1481"/>
      <c r="T97" s="1481"/>
      <c r="U97" s="1466"/>
      <c r="V97" s="1466"/>
      <c r="W97" s="1466"/>
      <c r="X97" s="1466"/>
      <c r="Y97" s="1466"/>
      <c r="Z97" s="1466"/>
      <c r="AA97" s="1466"/>
      <c r="AB97" s="1466"/>
      <c r="AC97" s="1466"/>
      <c r="AD97" s="1466"/>
      <c r="AE97" s="1466"/>
    </row>
    <row r="98" spans="1:31" ht="21">
      <c r="A98" s="4216" t="s">
        <v>1417</v>
      </c>
      <c r="B98" s="4216"/>
      <c r="C98" s="4216"/>
      <c r="D98" s="4216"/>
      <c r="E98" s="4216"/>
      <c r="F98" s="4216"/>
      <c r="G98" s="4216"/>
      <c r="H98" s="4216"/>
      <c r="I98" s="4216"/>
      <c r="J98" s="4216"/>
      <c r="K98" s="4216"/>
      <c r="L98" s="4216"/>
      <c r="M98" s="2321"/>
      <c r="N98" s="2321"/>
      <c r="O98" s="2321"/>
      <c r="P98" s="2321"/>
      <c r="Q98" s="2321"/>
      <c r="R98" s="2321"/>
      <c r="S98" s="2321"/>
      <c r="T98" s="2321"/>
      <c r="U98" s="2321"/>
      <c r="V98" s="2321"/>
      <c r="W98" s="2321"/>
      <c r="X98" s="2321"/>
      <c r="Y98" s="2321"/>
      <c r="Z98" s="2321"/>
      <c r="AA98" s="2321"/>
      <c r="AB98" s="2321"/>
      <c r="AC98" s="2321"/>
      <c r="AD98" s="2321"/>
      <c r="AE98" s="2321"/>
    </row>
    <row r="99" spans="1:31" ht="21">
      <c r="A99" s="4216" t="s">
        <v>1271</v>
      </c>
      <c r="B99" s="4216"/>
      <c r="C99" s="4216"/>
      <c r="D99" s="4216"/>
      <c r="E99" s="4216"/>
      <c r="F99" s="4216"/>
      <c r="G99" s="4216"/>
      <c r="H99" s="4216"/>
      <c r="I99" s="4216"/>
      <c r="J99" s="4216"/>
      <c r="K99" s="4216"/>
      <c r="L99" s="4216"/>
    </row>
  </sheetData>
  <mergeCells count="6">
    <mergeCell ref="A99:L99"/>
    <mergeCell ref="A96:E96"/>
    <mergeCell ref="F96:O96"/>
    <mergeCell ref="A97:D97"/>
    <mergeCell ref="E97:O97"/>
    <mergeCell ref="A98:L98"/>
  </mergeCells>
  <printOptions horizontalCentered="1" verticalCentered="1"/>
  <pageMargins left="0" right="0" top="0.78740157480314965" bottom="0.78740157480314965" header="0.31496062992125984" footer="0.31496062992125984"/>
  <pageSetup paperSize="9" scale="26" orientation="landscape" r:id="rId1"/>
  <headerFooter>
    <oddHeader>&amp;C&amp;F</oddHeader>
    <oddFooter xml:space="preserve">&amp;RQuelle: Umweltbundesamt
</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8C5C8-6A22-4900-B4AD-E6402C105197}">
  <sheetPr>
    <tabColor indexed="13"/>
    <pageSetUpPr fitToPage="1"/>
  </sheetPr>
  <dimension ref="A1:AR46"/>
  <sheetViews>
    <sheetView showGridLines="0" workbookViewId="0">
      <pane xSplit="2" ySplit="8" topLeftCell="C9" activePane="bottomRight" state="frozen"/>
      <selection pane="topRight" activeCell="C1" sqref="C1"/>
      <selection pane="bottomLeft" activeCell="A9" sqref="A9"/>
      <selection pane="bottomRight" activeCell="A6" sqref="A6"/>
    </sheetView>
  </sheetViews>
  <sheetFormatPr baseColWidth="10" defaultRowHeight="15.75"/>
  <cols>
    <col min="1" max="1" width="44.25" style="10" customWidth="1"/>
    <col min="2" max="2" width="9" style="10" customWidth="1"/>
    <col min="3" max="4" width="6.75" style="10" customWidth="1"/>
    <col min="5" max="33" width="6.375" style="10" customWidth="1"/>
    <col min="34" max="16384" width="11" style="10"/>
  </cols>
  <sheetData>
    <row r="1" spans="1:44" s="2321" customFormat="1" ht="20.85" customHeight="1">
      <c r="A1" s="3774"/>
      <c r="B1" s="3773"/>
      <c r="C1" s="3772"/>
      <c r="D1" s="3772"/>
      <c r="E1" s="3772"/>
      <c r="F1" s="3772"/>
      <c r="G1" s="3772"/>
      <c r="H1" s="3772"/>
      <c r="I1" s="3772"/>
      <c r="J1" s="3772"/>
      <c r="K1" s="3772"/>
      <c r="L1" s="3772"/>
      <c r="M1" s="3772"/>
      <c r="N1" s="3772"/>
      <c r="O1" s="3772"/>
      <c r="P1" s="3772"/>
      <c r="Q1" s="3772"/>
      <c r="R1" s="3772"/>
      <c r="S1" s="3772"/>
      <c r="T1" s="3772"/>
      <c r="U1" s="3772"/>
      <c r="V1" s="3772"/>
      <c r="W1" s="3772"/>
      <c r="X1" s="3772"/>
      <c r="Y1" s="3772"/>
      <c r="Z1" s="3772"/>
      <c r="AA1" s="3772"/>
      <c r="AB1" s="3772"/>
      <c r="AC1" s="3772"/>
      <c r="AD1" s="3772"/>
      <c r="AE1" s="3772"/>
      <c r="AF1" s="3772"/>
      <c r="AG1" s="3772"/>
      <c r="AH1" s="3771"/>
      <c r="AI1" s="2551"/>
      <c r="AJ1" s="2552"/>
    </row>
    <row r="2" spans="1:44" s="2321" customFormat="1" ht="20.85" customHeight="1">
      <c r="A2" s="465"/>
      <c r="B2" s="3770" t="s">
        <v>1168</v>
      </c>
      <c r="C2" s="3768"/>
      <c r="D2" s="3768"/>
      <c r="E2" s="3768"/>
      <c r="F2" s="3768"/>
      <c r="G2" s="3768"/>
      <c r="H2" s="3768"/>
      <c r="I2" s="3768"/>
      <c r="J2" s="3768"/>
      <c r="K2" s="3768"/>
      <c r="L2" s="3769"/>
      <c r="M2" s="3768"/>
      <c r="N2" s="3768"/>
      <c r="O2" s="3768"/>
      <c r="P2" s="3768"/>
      <c r="Q2" s="3768"/>
      <c r="R2" s="3768"/>
      <c r="S2" s="3768"/>
      <c r="T2" s="3768"/>
      <c r="U2" s="3768"/>
      <c r="V2" s="3768"/>
      <c r="W2" s="3768"/>
      <c r="X2" s="3768"/>
      <c r="Y2" s="3768"/>
      <c r="Z2" s="3768"/>
      <c r="AA2" s="3768"/>
      <c r="AB2" s="3768"/>
      <c r="AC2" s="3768"/>
      <c r="AD2" s="3768"/>
      <c r="AE2" s="3768"/>
      <c r="AF2" s="3768"/>
      <c r="AG2" s="3768"/>
      <c r="AH2" s="370" t="s">
        <v>112</v>
      </c>
      <c r="AI2" s="1555"/>
      <c r="AJ2" s="371"/>
    </row>
    <row r="3" spans="1:44" s="2321" customFormat="1" ht="20.85" customHeight="1">
      <c r="A3" s="465"/>
      <c r="B3" s="3767" t="s">
        <v>1202</v>
      </c>
      <c r="C3" s="3765"/>
      <c r="D3" s="3765"/>
      <c r="E3" s="3765"/>
      <c r="F3" s="3765"/>
      <c r="G3" s="3765"/>
      <c r="H3" s="3765"/>
      <c r="I3" s="3765"/>
      <c r="J3" s="3765"/>
      <c r="K3" s="3765"/>
      <c r="L3" s="3766"/>
      <c r="M3" s="3765"/>
      <c r="N3" s="3765"/>
      <c r="O3" s="3765"/>
      <c r="P3" s="3765"/>
      <c r="Q3" s="3765"/>
      <c r="R3" s="3765"/>
      <c r="S3" s="3765"/>
      <c r="T3" s="3765"/>
      <c r="U3" s="3765"/>
      <c r="V3" s="3765"/>
      <c r="W3" s="3765"/>
      <c r="X3" s="3765"/>
      <c r="Y3" s="3765"/>
      <c r="Z3" s="3765"/>
      <c r="AA3" s="3765"/>
      <c r="AB3" s="3765"/>
      <c r="AC3" s="3765"/>
      <c r="AD3" s="3765"/>
      <c r="AE3" s="3765"/>
      <c r="AF3" s="3765"/>
      <c r="AG3" s="3765"/>
      <c r="AH3" s="370" t="s">
        <v>253</v>
      </c>
      <c r="AI3" s="1555"/>
      <c r="AJ3" s="371"/>
    </row>
    <row r="4" spans="1:44" s="2321" customFormat="1" ht="19.5" customHeight="1">
      <c r="A4" s="328"/>
      <c r="B4" s="3767" t="s">
        <v>104</v>
      </c>
      <c r="C4" s="3765"/>
      <c r="D4" s="3765"/>
      <c r="E4" s="3765"/>
      <c r="F4" s="3765"/>
      <c r="G4" s="3765"/>
      <c r="H4" s="3765"/>
      <c r="I4" s="3765"/>
      <c r="J4" s="3765"/>
      <c r="K4" s="3765"/>
      <c r="L4" s="3766"/>
      <c r="M4" s="3765"/>
      <c r="N4" s="3765"/>
      <c r="O4" s="3765"/>
      <c r="P4" s="3765"/>
      <c r="Q4" s="3765"/>
      <c r="R4" s="3765"/>
      <c r="S4" s="3765"/>
      <c r="T4" s="3765"/>
      <c r="U4" s="3765"/>
      <c r="V4" s="3765"/>
      <c r="W4" s="3765"/>
      <c r="X4" s="3765"/>
      <c r="Y4" s="3765"/>
      <c r="Z4" s="3765"/>
      <c r="AA4" s="3765"/>
      <c r="AB4" s="3765"/>
      <c r="AC4" s="3765"/>
      <c r="AD4" s="3765"/>
      <c r="AE4" s="3765"/>
      <c r="AF4" s="3765"/>
      <c r="AG4" s="3765"/>
      <c r="AH4" s="720" t="s">
        <v>1652</v>
      </c>
      <c r="AI4" s="1556"/>
      <c r="AJ4" s="721"/>
    </row>
    <row r="5" spans="1:44" s="2321" customFormat="1" ht="16.149999999999999" customHeight="1">
      <c r="A5" s="3764"/>
      <c r="B5" s="1125"/>
      <c r="C5" s="1126"/>
      <c r="D5" s="1126"/>
      <c r="E5" s="1126"/>
      <c r="F5" s="1126"/>
      <c r="G5" s="1126"/>
      <c r="H5" s="1126"/>
      <c r="I5" s="1126"/>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736"/>
      <c r="AI5" s="737"/>
      <c r="AJ5" s="3763"/>
    </row>
    <row r="6" spans="1:44" s="2321" customFormat="1" ht="25.15" customHeight="1">
      <c r="A6" s="3762"/>
      <c r="B6" s="3762"/>
      <c r="C6" s="3762"/>
      <c r="D6" s="3762"/>
      <c r="E6" s="3762"/>
      <c r="F6" s="3762"/>
      <c r="G6" s="3762"/>
      <c r="H6" s="3762"/>
      <c r="I6" s="3762"/>
      <c r="J6" s="3762"/>
      <c r="K6" s="3762"/>
      <c r="L6" s="3762"/>
      <c r="M6" s="3762"/>
      <c r="N6" s="3762"/>
      <c r="O6" s="3762"/>
      <c r="P6" s="3762"/>
      <c r="Q6" s="3762"/>
      <c r="R6" s="3762"/>
      <c r="S6" s="3762"/>
      <c r="T6" s="3762"/>
      <c r="U6" s="3762"/>
      <c r="V6" s="3762"/>
      <c r="W6" s="3762"/>
      <c r="X6" s="3762"/>
      <c r="Y6" s="3762"/>
      <c r="Z6" s="3762"/>
      <c r="AA6" s="3762"/>
      <c r="AB6" s="3762"/>
      <c r="AC6" s="3762"/>
    </row>
    <row r="7" spans="1:44" s="2321" customFormat="1">
      <c r="A7" s="3129"/>
      <c r="B7" s="2859" t="s">
        <v>1529</v>
      </c>
      <c r="C7" s="2599">
        <v>1990</v>
      </c>
      <c r="D7" s="2599">
        <v>1991</v>
      </c>
      <c r="E7" s="2599">
        <v>1992</v>
      </c>
      <c r="F7" s="2599">
        <v>1993</v>
      </c>
      <c r="G7" s="2599">
        <v>1994</v>
      </c>
      <c r="H7" s="2599">
        <v>1995</v>
      </c>
      <c r="I7" s="2599">
        <v>1996</v>
      </c>
      <c r="J7" s="2599">
        <v>1997</v>
      </c>
      <c r="K7" s="2599">
        <v>1998</v>
      </c>
      <c r="L7" s="2599">
        <v>1999</v>
      </c>
      <c r="M7" s="2599">
        <v>2000</v>
      </c>
      <c r="N7" s="2599">
        <v>2001</v>
      </c>
      <c r="O7" s="2599">
        <v>2002</v>
      </c>
      <c r="P7" s="2599">
        <v>2003</v>
      </c>
      <c r="Q7" s="2599">
        <v>2004</v>
      </c>
      <c r="R7" s="2599">
        <v>2005</v>
      </c>
      <c r="S7" s="2599">
        <v>2006</v>
      </c>
      <c r="T7" s="2599">
        <v>2007</v>
      </c>
      <c r="U7" s="2599">
        <v>2008</v>
      </c>
      <c r="V7" s="2599">
        <v>2009</v>
      </c>
      <c r="W7" s="2599">
        <v>2010</v>
      </c>
      <c r="X7" s="2599">
        <v>2011</v>
      </c>
      <c r="Y7" s="2599">
        <v>2012</v>
      </c>
      <c r="Z7" s="2599">
        <v>2013</v>
      </c>
      <c r="AA7" s="2599">
        <v>2014</v>
      </c>
      <c r="AB7" s="2599">
        <v>2015</v>
      </c>
      <c r="AC7" s="2599">
        <v>2016</v>
      </c>
      <c r="AD7" s="2599">
        <v>2017</v>
      </c>
      <c r="AE7" s="2599">
        <v>2018</v>
      </c>
      <c r="AF7" s="2599" t="s">
        <v>1645</v>
      </c>
      <c r="AG7" s="2599" t="s">
        <v>1651</v>
      </c>
      <c r="AH7" s="2599" t="s">
        <v>1537</v>
      </c>
      <c r="AI7" s="2599" t="s">
        <v>1644</v>
      </c>
      <c r="AJ7" s="2599" t="s">
        <v>1559</v>
      </c>
    </row>
    <row r="8" spans="1:44" s="2661" customFormat="1" ht="27" customHeight="1">
      <c r="A8" s="3130" t="s">
        <v>947</v>
      </c>
      <c r="B8" s="4113" t="s">
        <v>1568</v>
      </c>
      <c r="C8" s="4032"/>
      <c r="D8" s="4032"/>
      <c r="E8" s="4032"/>
      <c r="F8" s="4032"/>
      <c r="G8" s="4032"/>
      <c r="H8" s="4032"/>
      <c r="I8" s="4032"/>
      <c r="J8" s="4032"/>
      <c r="K8" s="4032"/>
      <c r="L8" s="4032"/>
      <c r="M8" s="4032"/>
      <c r="N8" s="4032"/>
      <c r="O8" s="4032"/>
      <c r="P8" s="4032"/>
      <c r="Q8" s="4032"/>
    </row>
    <row r="9" spans="1:44" s="2321" customFormat="1">
      <c r="A9" s="3131" t="s">
        <v>543</v>
      </c>
      <c r="B9" s="3855">
        <v>1277.1346900323183</v>
      </c>
      <c r="C9" s="3102">
        <v>1273.4385637574189</v>
      </c>
      <c r="D9" s="3102">
        <v>1175.203049572074</v>
      </c>
      <c r="E9" s="3102">
        <v>1118.5923886392677</v>
      </c>
      <c r="F9" s="3102">
        <v>1109.669603508215</v>
      </c>
      <c r="G9" s="3102">
        <v>1098.8796131959955</v>
      </c>
      <c r="H9" s="3102">
        <v>1086.8358863058281</v>
      </c>
      <c r="I9" s="3102">
        <v>1110.706992696211</v>
      </c>
      <c r="J9" s="3102">
        <v>1075.4896702735368</v>
      </c>
      <c r="K9" s="3102">
        <v>1049.4817979492273</v>
      </c>
      <c r="L9" s="3102">
        <v>1013.9080275209482</v>
      </c>
      <c r="M9" s="3102">
        <v>1022.0562992602266</v>
      </c>
      <c r="N9" s="3102">
        <v>1034.8710899589198</v>
      </c>
      <c r="O9" s="3102">
        <v>1040.8793222126296</v>
      </c>
      <c r="P9" s="3102">
        <v>1037.4195628508171</v>
      </c>
      <c r="Q9" s="3102">
        <v>1018.8453021222599</v>
      </c>
      <c r="R9" s="3102">
        <v>992.51508499859062</v>
      </c>
      <c r="S9" s="3102">
        <v>996.40085929025076</v>
      </c>
      <c r="T9" s="3102">
        <v>974.51477982178756</v>
      </c>
      <c r="U9" s="3102">
        <v>964.67228112465648</v>
      </c>
      <c r="V9" s="3102">
        <v>891.40034482780288</v>
      </c>
      <c r="W9" s="3102">
        <v>932.00802632009515</v>
      </c>
      <c r="X9" s="3102">
        <v>908.35728513615857</v>
      </c>
      <c r="Y9" s="3102">
        <v>905.56740195083387</v>
      </c>
      <c r="Z9" s="3102">
        <v>922.92226471580068</v>
      </c>
      <c r="AA9" s="3102">
        <v>880.22588900516485</v>
      </c>
      <c r="AB9" s="3102">
        <v>884.94595658125854</v>
      </c>
      <c r="AC9" s="3102">
        <v>887.9001167631842</v>
      </c>
      <c r="AD9" s="3102">
        <v>871.53621798428674</v>
      </c>
      <c r="AE9" s="3102">
        <v>837.60451957009934</v>
      </c>
      <c r="AF9" s="3786">
        <v>793.33458811042294</v>
      </c>
      <c r="AG9" s="3786">
        <v>722.97895157747007</v>
      </c>
      <c r="AH9" s="3072">
        <v>-43.226240185137634</v>
      </c>
      <c r="AI9" s="3072">
        <v>-5.2853023623126916</v>
      </c>
      <c r="AJ9" s="3073">
        <v>-1.4342021086047652</v>
      </c>
    </row>
    <row r="10" spans="1:44" s="2321" customFormat="1" ht="16.149999999999999" customHeight="1">
      <c r="A10" s="3132" t="s">
        <v>545</v>
      </c>
      <c r="B10" s="3133">
        <v>1252.2730451558882</v>
      </c>
      <c r="C10" s="3133">
        <v>1248.5769188809888</v>
      </c>
      <c r="D10" s="3133">
        <v>1202.0605460247227</v>
      </c>
      <c r="E10" s="3133">
        <v>1152.1798241471677</v>
      </c>
      <c r="F10" s="3133">
        <v>1142.8452659183049</v>
      </c>
      <c r="G10" s="3133">
        <v>1124.8648623805791</v>
      </c>
      <c r="H10" s="3133">
        <v>1120.5552477322149</v>
      </c>
      <c r="I10" s="3133">
        <v>1138.7861367462162</v>
      </c>
      <c r="J10" s="3133">
        <v>1103.8809449487176</v>
      </c>
      <c r="K10" s="3133">
        <v>1078.7756319197604</v>
      </c>
      <c r="L10" s="3133">
        <v>1044.9274437198217</v>
      </c>
      <c r="M10" s="3133">
        <v>1042.6120871272337</v>
      </c>
      <c r="N10" s="3133">
        <v>1058.7450592746854</v>
      </c>
      <c r="O10" s="3133">
        <v>1037.2345712968233</v>
      </c>
      <c r="P10" s="3133">
        <v>1034.1375755308682</v>
      </c>
      <c r="Q10" s="3133">
        <v>1017.5257483565094</v>
      </c>
      <c r="R10" s="3133">
        <v>992.52951461877558</v>
      </c>
      <c r="S10" s="3133">
        <v>999.35467362915767</v>
      </c>
      <c r="T10" s="3133">
        <v>973.76862724032662</v>
      </c>
      <c r="U10" s="3133">
        <v>974.78034617448577</v>
      </c>
      <c r="V10" s="3133">
        <v>908.68844503601304</v>
      </c>
      <c r="W10" s="3133">
        <v>941.80533536375731</v>
      </c>
      <c r="X10" s="3133">
        <v>917.27359852472887</v>
      </c>
      <c r="Y10" s="3133">
        <v>923.34202681725753</v>
      </c>
      <c r="Z10" s="3133">
        <v>940.41953942414011</v>
      </c>
      <c r="AA10" s="3133">
        <v>901.25514452427012</v>
      </c>
      <c r="AB10" s="3133">
        <v>904.26181176673231</v>
      </c>
      <c r="AC10" s="3133">
        <v>907.96790608246272</v>
      </c>
      <c r="AD10" s="3133">
        <v>892.0756669201055</v>
      </c>
      <c r="AE10" s="3761">
        <v>855.89041343840017</v>
      </c>
      <c r="AF10" s="3761">
        <v>809.79853679611062</v>
      </c>
      <c r="AG10" s="3761">
        <v>739.49459923757433</v>
      </c>
      <c r="AH10" s="3134">
        <v>-40.773004205433253</v>
      </c>
      <c r="AI10" s="3134">
        <v>-8.6816577659780592</v>
      </c>
      <c r="AJ10" s="3217">
        <v>-1.2936878436047721</v>
      </c>
      <c r="AQ10" s="3760"/>
      <c r="AR10" s="3109"/>
    </row>
    <row r="11" spans="1:44" s="2321" customFormat="1" ht="16.149999999999999" customHeight="1">
      <c r="A11" s="3135" t="s">
        <v>1569</v>
      </c>
      <c r="B11" s="3136">
        <v>1074.7834380484153</v>
      </c>
      <c r="C11" s="3136">
        <v>1074.7834380484153</v>
      </c>
      <c r="D11" s="3136">
        <v>984.79193879146362</v>
      </c>
      <c r="E11" s="3136">
        <v>929.70934768043503</v>
      </c>
      <c r="F11" s="3136">
        <v>920.38927730542207</v>
      </c>
      <c r="G11" s="3136">
        <v>911.26979698619505</v>
      </c>
      <c r="H11" s="3136">
        <v>902.69741749199272</v>
      </c>
      <c r="I11" s="3136">
        <v>928.51888170624522</v>
      </c>
      <c r="J11" s="3136">
        <v>900.38869935513469</v>
      </c>
      <c r="K11" s="3136">
        <v>891.52333734209492</v>
      </c>
      <c r="L11" s="3136">
        <v>862.31819196616391</v>
      </c>
      <c r="M11" s="3136">
        <v>876.76087574278733</v>
      </c>
      <c r="N11" s="3136">
        <v>889.94153148930786</v>
      </c>
      <c r="O11" s="3136">
        <v>900.75038927892092</v>
      </c>
      <c r="P11" s="3136">
        <v>901.52622871639858</v>
      </c>
      <c r="Q11" s="3136">
        <v>885.47464600017224</v>
      </c>
      <c r="R11" s="3136">
        <v>863.71456078018718</v>
      </c>
      <c r="S11" s="3136">
        <v>872.40524277931615</v>
      </c>
      <c r="T11" s="3136">
        <v>849.39285439786408</v>
      </c>
      <c r="U11" s="3136">
        <v>841.82061181489291</v>
      </c>
      <c r="V11" s="3136">
        <v>769.98624381945444</v>
      </c>
      <c r="W11" s="3136">
        <v>820.11154489978856</v>
      </c>
      <c r="X11" s="3136">
        <v>797.19092810853795</v>
      </c>
      <c r="Y11" s="3136">
        <v>793.06074419465187</v>
      </c>
      <c r="Z11" s="3136">
        <v>810.76783002027389</v>
      </c>
      <c r="AA11" s="3136">
        <v>768.32862754461519</v>
      </c>
      <c r="AB11" s="3136">
        <v>773.01797406027003</v>
      </c>
      <c r="AC11" s="3136">
        <v>777.35901944434374</v>
      </c>
      <c r="AD11" s="3136">
        <v>762.06346929202925</v>
      </c>
      <c r="AE11" s="3136">
        <v>732.41745476069173</v>
      </c>
      <c r="AF11" s="3136">
        <v>691.62261810415225</v>
      </c>
      <c r="AG11" s="3136">
        <v>624.71397959437502</v>
      </c>
      <c r="AH11" s="3258">
        <v>-41.875362284263836</v>
      </c>
      <c r="AI11" s="3136">
        <v>-5.5698886463415391</v>
      </c>
      <c r="AJ11" s="3782">
        <v>-1.313789385620467</v>
      </c>
      <c r="AP11" s="3125"/>
    </row>
    <row r="12" spans="1:44" s="2321" customFormat="1">
      <c r="A12" s="2304" t="s">
        <v>1570</v>
      </c>
      <c r="B12" s="3105">
        <v>1052.4768348697025</v>
      </c>
      <c r="C12" s="3105">
        <v>1052.4768348697025</v>
      </c>
      <c r="D12" s="3105">
        <v>1014.2245208819603</v>
      </c>
      <c r="E12" s="3105">
        <v>965.89326177731334</v>
      </c>
      <c r="F12" s="3105">
        <v>956.13211570396061</v>
      </c>
      <c r="G12" s="3105">
        <v>939.81462940062875</v>
      </c>
      <c r="H12" s="3105">
        <v>938.9684081514124</v>
      </c>
      <c r="I12" s="3105">
        <v>959.1513080518373</v>
      </c>
      <c r="J12" s="3105">
        <v>931.32420077969982</v>
      </c>
      <c r="K12" s="3105">
        <v>923.35669107081605</v>
      </c>
      <c r="L12" s="3105">
        <v>895.87433367023948</v>
      </c>
      <c r="M12" s="3105">
        <v>899.85205638672664</v>
      </c>
      <c r="N12" s="3105">
        <v>916.64852210223899</v>
      </c>
      <c r="O12" s="3105">
        <v>899.97139878908354</v>
      </c>
      <c r="P12" s="3105">
        <v>901.15190266583045</v>
      </c>
      <c r="Q12" s="3105">
        <v>887.0891273059292</v>
      </c>
      <c r="R12" s="3105">
        <v>866.69722416572449</v>
      </c>
      <c r="S12" s="3105">
        <v>878.32043033146988</v>
      </c>
      <c r="T12" s="3105">
        <v>851.62432873341425</v>
      </c>
      <c r="U12" s="3105">
        <v>854.92714547316427</v>
      </c>
      <c r="V12" s="3105">
        <v>790.29471893557059</v>
      </c>
      <c r="W12" s="3105">
        <v>832.94910778969847</v>
      </c>
      <c r="X12" s="3105">
        <v>809.21691909081017</v>
      </c>
      <c r="Y12" s="3105">
        <v>813.98465448538082</v>
      </c>
      <c r="Z12" s="3105">
        <v>831.45383805620872</v>
      </c>
      <c r="AA12" s="3105">
        <v>792.58777032044907</v>
      </c>
      <c r="AB12" s="3105">
        <v>795.61021464753946</v>
      </c>
      <c r="AC12" s="3105">
        <v>800.68663201326535</v>
      </c>
      <c r="AD12" s="3105">
        <v>785.88291836422582</v>
      </c>
      <c r="AE12" s="3105">
        <v>754.1116065138832</v>
      </c>
      <c r="AF12" s="3105">
        <v>711.42780869731166</v>
      </c>
      <c r="AG12" s="3105">
        <v>644.45431975910776</v>
      </c>
      <c r="AH12" s="3105">
        <v>-32.404421159028459</v>
      </c>
      <c r="AI12" s="3105">
        <v>-5.6601433326150214</v>
      </c>
      <c r="AJ12" s="3106">
        <v>-1.1429395557264144</v>
      </c>
      <c r="AL12" s="3237"/>
      <c r="AM12" s="3237"/>
    </row>
    <row r="13" spans="1:44" s="2321" customFormat="1">
      <c r="A13" s="2858" t="s">
        <v>1571</v>
      </c>
      <c r="B13" s="3105">
        <v>117.80745062656376</v>
      </c>
      <c r="C13" s="3105">
        <v>117.80745062656376</v>
      </c>
      <c r="D13" s="3105">
        <v>112.29839324711965</v>
      </c>
      <c r="E13" s="3105">
        <v>108.78803497902035</v>
      </c>
      <c r="F13" s="3105">
        <v>109.54743337458842</v>
      </c>
      <c r="G13" s="3105">
        <v>105.75600137561467</v>
      </c>
      <c r="H13" s="3105">
        <v>103.44738685161295</v>
      </c>
      <c r="I13" s="3105">
        <v>100.90746559957421</v>
      </c>
      <c r="J13" s="3105">
        <v>96.510364482310891</v>
      </c>
      <c r="K13" s="3105">
        <v>91.593676640810415</v>
      </c>
      <c r="L13" s="3105">
        <v>90.694137179771573</v>
      </c>
      <c r="M13" s="3105">
        <v>86.7392340579039</v>
      </c>
      <c r="N13" s="3105">
        <v>83.229999710161749</v>
      </c>
      <c r="O13" s="3105">
        <v>79.299550626293126</v>
      </c>
      <c r="P13" s="3105">
        <v>75.97435610018151</v>
      </c>
      <c r="Q13" s="3105">
        <v>71.056357427473216</v>
      </c>
      <c r="R13" s="3105">
        <v>67.88882330538452</v>
      </c>
      <c r="S13" s="3105">
        <v>64.123354630155688</v>
      </c>
      <c r="T13" s="3105">
        <v>62.134942901421326</v>
      </c>
      <c r="U13" s="3105">
        <v>61.053028678297302</v>
      </c>
      <c r="V13" s="3105">
        <v>58.631641012485765</v>
      </c>
      <c r="W13" s="3105">
        <v>57.607537339351644</v>
      </c>
      <c r="X13" s="3105">
        <v>56.512601359363792</v>
      </c>
      <c r="Y13" s="3105">
        <v>57.237181242771527</v>
      </c>
      <c r="Z13" s="3105">
        <v>56.564161220708364</v>
      </c>
      <c r="AA13" s="3105">
        <v>55.395151704377469</v>
      </c>
      <c r="AB13" s="3105">
        <v>55.094193225264974</v>
      </c>
      <c r="AC13" s="3105">
        <v>53.793165582496798</v>
      </c>
      <c r="AD13" s="3105">
        <v>53.168450885571033</v>
      </c>
      <c r="AE13" s="3105">
        <v>51.359493463757659</v>
      </c>
      <c r="AF13" s="3105">
        <v>49.271044400669027</v>
      </c>
      <c r="AG13" s="3105">
        <v>48.246667973923394</v>
      </c>
      <c r="AH13" s="3105">
        <v>-58.176631326271</v>
      </c>
      <c r="AI13" s="3105">
        <v>-4.0663350088574504</v>
      </c>
      <c r="AJ13" s="3106">
        <v>-2.8221756922651338</v>
      </c>
    </row>
    <row r="14" spans="1:44" s="2321" customFormat="1">
      <c r="A14" s="2858" t="s">
        <v>1572</v>
      </c>
      <c r="B14" s="3105">
        <v>64.89720265656571</v>
      </c>
      <c r="C14" s="3105">
        <v>64.89720265656571</v>
      </c>
      <c r="D14" s="3105">
        <v>62.702722601864281</v>
      </c>
      <c r="E14" s="3105">
        <v>64.19175372041893</v>
      </c>
      <c r="F14" s="3105">
        <v>61.071909567177393</v>
      </c>
      <c r="G14" s="3105">
        <v>62.798353745334495</v>
      </c>
      <c r="H14" s="3105">
        <v>61.047895726133547</v>
      </c>
      <c r="I14" s="3105">
        <v>62.638352991939193</v>
      </c>
      <c r="J14" s="3105">
        <v>59.762493192299992</v>
      </c>
      <c r="K14" s="3105">
        <v>47.022100036400765</v>
      </c>
      <c r="L14" s="3105">
        <v>43.281690139259254</v>
      </c>
      <c r="M14" s="3105">
        <v>42.727470719853216</v>
      </c>
      <c r="N14" s="3105">
        <v>44.839514921586783</v>
      </c>
      <c r="O14" s="3105">
        <v>43.813080682330103</v>
      </c>
      <c r="P14" s="3105">
        <v>43.463169776466479</v>
      </c>
      <c r="Q14" s="3105">
        <v>45.392043099415197</v>
      </c>
      <c r="R14" s="3105">
        <v>43.759846387646967</v>
      </c>
      <c r="S14" s="3105">
        <v>42.793347636946443</v>
      </c>
      <c r="T14" s="3105">
        <v>45.816743879086999</v>
      </c>
      <c r="U14" s="3105">
        <v>44.568116775712816</v>
      </c>
      <c r="V14" s="3105">
        <v>45.07229349134883</v>
      </c>
      <c r="W14" s="3105">
        <v>37.001921778723521</v>
      </c>
      <c r="X14" s="3105">
        <v>37.116946700035022</v>
      </c>
      <c r="Y14" s="3105">
        <v>37.502025672175741</v>
      </c>
      <c r="Z14" s="3105">
        <v>37.738380467570799</v>
      </c>
      <c r="AA14" s="3105">
        <v>38.598536546737378</v>
      </c>
      <c r="AB14" s="3105">
        <v>38.43177438008027</v>
      </c>
      <c r="AC14" s="3105">
        <v>38.237880464463203</v>
      </c>
      <c r="AD14" s="3105">
        <v>37.607473147534691</v>
      </c>
      <c r="AE14" s="3105">
        <v>35.807816245655729</v>
      </c>
      <c r="AF14" s="3105">
        <v>35.121905979071002</v>
      </c>
      <c r="AG14" s="3105">
        <v>34.068572125546879</v>
      </c>
      <c r="AH14" s="3105">
        <v>-45.880708965322889</v>
      </c>
      <c r="AI14" s="3105">
        <v>-1.9155322454715247</v>
      </c>
      <c r="AJ14" s="3106">
        <v>-2.0295976385529428</v>
      </c>
      <c r="AL14" s="3109"/>
    </row>
    <row r="15" spans="1:44" s="2321" customFormat="1">
      <c r="A15" s="2858" t="s">
        <v>1301</v>
      </c>
      <c r="B15" s="3758">
        <v>2.6142826490115034</v>
      </c>
      <c r="C15" s="3758">
        <v>5.0320000000000004E-2</v>
      </c>
      <c r="D15" s="3758">
        <v>4.5922006258313525E-2</v>
      </c>
      <c r="E15" s="3758">
        <v>0.28756445905503797</v>
      </c>
      <c r="F15" s="3758">
        <v>2.4957669122713768</v>
      </c>
      <c r="G15" s="3758">
        <v>2.6878626817050306</v>
      </c>
      <c r="H15" s="3758">
        <v>2.6142826490115034</v>
      </c>
      <c r="I15" s="3758">
        <v>3.4076201154108965</v>
      </c>
      <c r="J15" s="3758">
        <v>4.1573725029097517</v>
      </c>
      <c r="K15" s="3758">
        <v>4.8688422295666829</v>
      </c>
      <c r="L15" s="3758">
        <v>5.2008251118969691</v>
      </c>
      <c r="M15" s="3758">
        <v>6.0319911705176681</v>
      </c>
      <c r="N15" s="3758">
        <v>7.4565751107860496</v>
      </c>
      <c r="O15" s="3758">
        <v>8.0933302030677492</v>
      </c>
      <c r="P15" s="3758">
        <v>8.3035146822178252</v>
      </c>
      <c r="Q15" s="3758">
        <v>8.7545615111044555</v>
      </c>
      <c r="R15" s="3758">
        <v>9.0095477710029126</v>
      </c>
      <c r="S15" s="3758">
        <v>9.3791455642764259</v>
      </c>
      <c r="T15" s="3758">
        <v>9.8051423284197696</v>
      </c>
      <c r="U15" s="3758">
        <v>9.768971889657708</v>
      </c>
      <c r="V15" s="3758">
        <v>10.031485392635188</v>
      </c>
      <c r="W15" s="3758">
        <v>10.339222931282057</v>
      </c>
      <c r="X15" s="3758">
        <v>10.786314631670086</v>
      </c>
      <c r="Y15" s="3758">
        <v>10.975414670414278</v>
      </c>
      <c r="Z15" s="3758">
        <v>10.979930123411648</v>
      </c>
      <c r="AA15" s="3758">
        <v>11.129392873787047</v>
      </c>
      <c r="AB15" s="3758">
        <v>11.377719111718868</v>
      </c>
      <c r="AC15" s="3758">
        <v>11.346722338302195</v>
      </c>
      <c r="AD15" s="3758">
        <v>11.175749109462405</v>
      </c>
      <c r="AE15" s="3758">
        <v>10.250797391861637</v>
      </c>
      <c r="AF15" s="3758">
        <v>9.6118112456555682</v>
      </c>
      <c r="AG15" s="3758"/>
      <c r="AH15" s="3105">
        <v>19001.373699633481</v>
      </c>
      <c r="AI15" s="3105">
        <v>-6.2335262495128063</v>
      </c>
      <c r="AJ15" s="3106">
        <v>20.121646511832864</v>
      </c>
      <c r="AK15" s="3109"/>
    </row>
    <row r="16" spans="1:44" s="2321" customFormat="1">
      <c r="A16" s="2858" t="s">
        <v>1302</v>
      </c>
      <c r="B16" s="3758">
        <v>2.1110851138848803</v>
      </c>
      <c r="C16" s="3758">
        <v>3.0695508439999997</v>
      </c>
      <c r="D16" s="3758">
        <v>2.6669636699999995</v>
      </c>
      <c r="E16" s="3758">
        <v>2.42413868</v>
      </c>
      <c r="F16" s="3758">
        <v>2.2776793863148597</v>
      </c>
      <c r="G16" s="3758">
        <v>1.9401163089419311</v>
      </c>
      <c r="H16" s="3758">
        <v>2.1110851138848803</v>
      </c>
      <c r="I16" s="3758">
        <v>2.0702117453244653</v>
      </c>
      <c r="J16" s="3758">
        <v>1.6846726641390626</v>
      </c>
      <c r="K16" s="3758">
        <v>1.8139093076328212</v>
      </c>
      <c r="L16" s="3758">
        <v>1.5189249500499999</v>
      </c>
      <c r="M16" s="3758">
        <v>0.98896496082846874</v>
      </c>
      <c r="N16" s="3758">
        <v>0.90131138315807113</v>
      </c>
      <c r="O16" s="3758">
        <v>0.97746648200234987</v>
      </c>
      <c r="P16" s="3758">
        <v>1.0464191618713441</v>
      </c>
      <c r="Q16" s="3758">
        <v>1.0073590046164207</v>
      </c>
      <c r="R16" s="3758">
        <v>0.87035291739548737</v>
      </c>
      <c r="S16" s="3758">
        <v>0.69833055193346738</v>
      </c>
      <c r="T16" s="3758">
        <v>0.61347385417830058</v>
      </c>
      <c r="U16" s="3758">
        <v>0.58841453843681946</v>
      </c>
      <c r="V16" s="3758">
        <v>0.42459119491865327</v>
      </c>
      <c r="W16" s="3758">
        <v>0.35579065452853004</v>
      </c>
      <c r="X16" s="3758">
        <v>0.28502315851736992</v>
      </c>
      <c r="Y16" s="3758">
        <v>0.24777529827528996</v>
      </c>
      <c r="Z16" s="3758">
        <v>0.26159447022475002</v>
      </c>
      <c r="AA16" s="3758">
        <v>0.23805457616619999</v>
      </c>
      <c r="AB16" s="3758">
        <v>0.24697304176899998</v>
      </c>
      <c r="AC16" s="3758">
        <v>0.25212748591052497</v>
      </c>
      <c r="AD16" s="3758">
        <v>0.25715734652162497</v>
      </c>
      <c r="AE16" s="3758">
        <v>0.28959410591349999</v>
      </c>
      <c r="AF16" s="3758">
        <v>0.23175642248523753</v>
      </c>
      <c r="AG16" s="3758"/>
      <c r="AH16" s="3105">
        <v>-92.449826236361318</v>
      </c>
      <c r="AI16" s="3105">
        <v>-19.971982249368779</v>
      </c>
      <c r="AJ16" s="3106">
        <v>-7.818166728243142</v>
      </c>
    </row>
    <row r="17" spans="1:39" s="2321" customFormat="1">
      <c r="A17" s="2762" t="s">
        <v>1489</v>
      </c>
      <c r="B17" s="3138">
        <v>5.289716672400001E-3</v>
      </c>
      <c r="C17" s="3759">
        <v>6.8799999999999998E-3</v>
      </c>
      <c r="D17" s="3759">
        <v>6.8799999999999998E-3</v>
      </c>
      <c r="E17" s="3759">
        <v>6.8799999999999998E-3</v>
      </c>
      <c r="F17" s="3759">
        <v>6.8799999999999998E-3</v>
      </c>
      <c r="G17" s="3759">
        <v>6.8799999999999998E-3</v>
      </c>
      <c r="H17" s="3759">
        <v>5.289716672400001E-3</v>
      </c>
      <c r="I17" s="3759">
        <v>7.2211333275999995E-3</v>
      </c>
      <c r="J17" s="3759">
        <v>7.8518000000000008E-3</v>
      </c>
      <c r="K17" s="3759">
        <v>7.5837666724000007E-3</v>
      </c>
      <c r="L17" s="3759">
        <v>6.6850666724000002E-3</v>
      </c>
      <c r="M17" s="3759">
        <v>8.9160500000000018E-3</v>
      </c>
      <c r="N17" s="3759">
        <v>7.8202666724000013E-3</v>
      </c>
      <c r="O17" s="3759">
        <v>1.22191666724E-2</v>
      </c>
      <c r="P17" s="3759">
        <v>1.9377233333333275E-2</v>
      </c>
      <c r="Q17" s="3759">
        <v>2.2814366672399999E-2</v>
      </c>
      <c r="R17" s="3759">
        <v>3.4489440000000003E-2</v>
      </c>
      <c r="S17" s="3759">
        <v>2.7839919999999997E-2</v>
      </c>
      <c r="T17" s="3759">
        <v>1.20228E-2</v>
      </c>
      <c r="U17" s="3759">
        <v>2.9595868000000004E-2</v>
      </c>
      <c r="V17" s="3759">
        <v>2.9081333336799998E-2</v>
      </c>
      <c r="W17" s="3759">
        <v>6.14336666632E-2</v>
      </c>
      <c r="X17" s="3759">
        <v>6.1206666670400006E-2</v>
      </c>
      <c r="Y17" s="3759">
        <v>3.5207000006000001E-2</v>
      </c>
      <c r="Z17" s="3759">
        <v>1.60304E-2</v>
      </c>
      <c r="AA17" s="3759">
        <v>2.02788E-2</v>
      </c>
      <c r="AB17" s="3759">
        <v>1.1885199999999999E-2</v>
      </c>
      <c r="AC17" s="3759">
        <v>1.11456E-2</v>
      </c>
      <c r="AD17" s="3759">
        <v>1.1506800000000001E-2</v>
      </c>
      <c r="AE17" s="3759">
        <v>1.17476E-2</v>
      </c>
      <c r="AF17" s="3759">
        <v>1.09564E-2</v>
      </c>
      <c r="AG17" s="3759"/>
      <c r="AH17" s="3139"/>
      <c r="AI17" s="3139">
        <v>-6.7349926793557984</v>
      </c>
      <c r="AJ17" s="3219">
        <v>1.8620561311670372</v>
      </c>
    </row>
    <row r="18" spans="1:39" s="2321" customFormat="1">
      <c r="A18" s="2858" t="s">
        <v>1573</v>
      </c>
      <c r="B18" s="3117">
        <v>6.4671495242021191</v>
      </c>
      <c r="C18" s="3758">
        <v>4.4279981317918029</v>
      </c>
      <c r="D18" s="3758">
        <v>4.7458787692348956</v>
      </c>
      <c r="E18" s="3758">
        <v>5.2378071315483714</v>
      </c>
      <c r="F18" s="3758">
        <v>5.9735913744514564</v>
      </c>
      <c r="G18" s="3758">
        <v>6.2492278687415022</v>
      </c>
      <c r="H18" s="3758">
        <v>6.4671495242021191</v>
      </c>
      <c r="I18" s="3758">
        <v>6.1624925163034101</v>
      </c>
      <c r="J18" s="3758">
        <v>6.1088441183111053</v>
      </c>
      <c r="K18" s="3758">
        <v>5.8889148670772666</v>
      </c>
      <c r="L18" s="3758">
        <v>4.2897521890992207</v>
      </c>
      <c r="M18" s="3758">
        <v>4.0724977836626461</v>
      </c>
      <c r="N18" s="3758">
        <v>3.7517786842786709</v>
      </c>
      <c r="O18" s="3758">
        <v>3.0822522801038676</v>
      </c>
      <c r="P18" s="3758">
        <v>3.0134096875781471</v>
      </c>
      <c r="Q18" s="3758">
        <v>3.2410432456940756</v>
      </c>
      <c r="R18" s="3758">
        <v>3.2520365920612275</v>
      </c>
      <c r="S18" s="3758">
        <v>3.200643261385784</v>
      </c>
      <c r="T18" s="3758">
        <v>3.0896212862249621</v>
      </c>
      <c r="U18" s="3758">
        <v>2.9426672199831989</v>
      </c>
      <c r="V18" s="3758">
        <v>2.9425223160492822</v>
      </c>
      <c r="W18" s="3758">
        <v>3.0024790437579951</v>
      </c>
      <c r="X18" s="3758">
        <v>3.0353311284821505</v>
      </c>
      <c r="Y18" s="3758">
        <v>3.0825884099858905</v>
      </c>
      <c r="Z18" s="3758">
        <v>3.1223461242879353</v>
      </c>
      <c r="AA18" s="3758">
        <v>3.0661478533930326</v>
      </c>
      <c r="AB18" s="3758">
        <v>3.2467428130396012</v>
      </c>
      <c r="AC18" s="3758">
        <v>3.4572055956305876</v>
      </c>
      <c r="AD18" s="3758">
        <v>3.7595728884299788</v>
      </c>
      <c r="AE18" s="3758">
        <v>3.8706142730884925</v>
      </c>
      <c r="AF18" s="3758">
        <v>3.9193301944481949</v>
      </c>
      <c r="AG18" s="3758"/>
      <c r="AH18" s="3077">
        <v>-11.487537307017206</v>
      </c>
      <c r="AI18" s="3077">
        <v>1.2586095622706068</v>
      </c>
      <c r="AJ18" s="3078">
        <v>-0.46283721828582713</v>
      </c>
    </row>
    <row r="19" spans="1:39" s="2321" customFormat="1">
      <c r="A19" s="3140" t="s">
        <v>1624</v>
      </c>
      <c r="B19" s="3547">
        <v>5.8937499992850011</v>
      </c>
      <c r="C19" s="3757">
        <v>5.8406817523648007</v>
      </c>
      <c r="D19" s="3757">
        <v>5.3692648482855203</v>
      </c>
      <c r="E19" s="3757">
        <v>5.3503833998115553</v>
      </c>
      <c r="F19" s="3757">
        <v>5.3398895995407116</v>
      </c>
      <c r="G19" s="3757">
        <v>5.6117909996131301</v>
      </c>
      <c r="H19" s="3757">
        <v>5.8937499992850011</v>
      </c>
      <c r="I19" s="3757">
        <v>4.4414645924990701</v>
      </c>
      <c r="J19" s="3757">
        <v>4.32514540904676</v>
      </c>
      <c r="K19" s="3757">
        <v>4.2239140007835907</v>
      </c>
      <c r="L19" s="3757">
        <v>4.06109541283256</v>
      </c>
      <c r="M19" s="3757">
        <v>2.1909559977414399</v>
      </c>
      <c r="N19" s="3757">
        <v>1.9095370958028</v>
      </c>
      <c r="O19" s="3757">
        <v>1.9852730672701</v>
      </c>
      <c r="P19" s="3757">
        <v>1.1654262233889399</v>
      </c>
      <c r="Q19" s="3757">
        <v>0.96244239560439993</v>
      </c>
      <c r="R19" s="3757">
        <v>1.0171940395599999</v>
      </c>
      <c r="S19" s="3757">
        <v>0.81158173298975012</v>
      </c>
      <c r="T19" s="3757">
        <v>0.67235145758100012</v>
      </c>
      <c r="U19" s="3757">
        <v>0.90240573123371992</v>
      </c>
      <c r="V19" s="3757">
        <v>1.262111359668</v>
      </c>
      <c r="W19" s="3757">
        <v>0.4878421597519999</v>
      </c>
      <c r="X19" s="3757">
        <v>0.25925578917999997</v>
      </c>
      <c r="Y19" s="3757">
        <v>0.27718003824800003</v>
      </c>
      <c r="Z19" s="3757">
        <v>0.28325856172800001</v>
      </c>
      <c r="AA19" s="3757">
        <v>0.21981184935999998</v>
      </c>
      <c r="AB19" s="3757">
        <v>0.24230934732000001</v>
      </c>
      <c r="AC19" s="3757">
        <v>0.18302700239399999</v>
      </c>
      <c r="AD19" s="3757">
        <v>0.21283837836</v>
      </c>
      <c r="AE19" s="3757">
        <v>0.18874384423999999</v>
      </c>
      <c r="AF19" s="3757">
        <v>0.20392345647000001</v>
      </c>
      <c r="AG19" s="3757"/>
      <c r="AH19" s="3079"/>
      <c r="AI19" s="3079"/>
      <c r="AJ19" s="3080"/>
    </row>
    <row r="20" spans="1:39" s="2321" customFormat="1">
      <c r="A20" s="3525"/>
      <c r="B20" s="3141"/>
      <c r="C20" s="3141"/>
      <c r="D20" s="3141"/>
      <c r="E20" s="3141"/>
      <c r="F20" s="3141"/>
      <c r="G20" s="3141"/>
      <c r="H20" s="3141"/>
      <c r="I20" s="3141"/>
      <c r="J20" s="3141"/>
      <c r="K20" s="3141"/>
      <c r="L20" s="3141"/>
      <c r="M20" s="3141"/>
      <c r="N20" s="3141"/>
      <c r="O20" s="3141"/>
      <c r="P20" s="3141"/>
      <c r="Q20" s="3141"/>
      <c r="R20" s="3141"/>
      <c r="S20" s="3141"/>
      <c r="T20" s="3141"/>
      <c r="U20" s="3141"/>
      <c r="V20" s="3141"/>
      <c r="W20" s="3141"/>
      <c r="X20" s="3141"/>
      <c r="Y20" s="3141"/>
      <c r="Z20" s="3141"/>
      <c r="AA20" s="3141"/>
      <c r="AB20" s="3141"/>
      <c r="AC20" s="3141"/>
      <c r="AD20" s="3141"/>
      <c r="AE20" s="3141"/>
      <c r="AF20" s="3141"/>
      <c r="AG20" s="3141"/>
      <c r="AH20" s="3142"/>
      <c r="AI20" s="3142"/>
      <c r="AJ20" s="3142"/>
    </row>
    <row r="21" spans="1:39" s="2321" customFormat="1">
      <c r="A21" s="3143" t="s">
        <v>1272</v>
      </c>
      <c r="B21" s="3102">
        <v>1271.2409400330334</v>
      </c>
      <c r="C21" s="3102">
        <v>1273.4385637574189</v>
      </c>
      <c r="D21" s="3102">
        <v>1175.2030495720737</v>
      </c>
      <c r="E21" s="3102">
        <v>1118.5923886392677</v>
      </c>
      <c r="F21" s="3102">
        <v>1109.6696035082148</v>
      </c>
      <c r="G21" s="3102">
        <v>1098.8796131959957</v>
      </c>
      <c r="H21" s="3102">
        <v>1086.8358863058281</v>
      </c>
      <c r="I21" s="3102">
        <v>1110.7069926962108</v>
      </c>
      <c r="J21" s="3102">
        <v>1075.4896702735366</v>
      </c>
      <c r="K21" s="3102">
        <v>1049.4817979492273</v>
      </c>
      <c r="L21" s="3102">
        <v>1013.9080275209482</v>
      </c>
      <c r="M21" s="3102">
        <v>1022.0562992602265</v>
      </c>
      <c r="N21" s="3102">
        <v>1034.8710899589198</v>
      </c>
      <c r="O21" s="3102">
        <v>1040.8793222126294</v>
      </c>
      <c r="P21" s="3102">
        <v>1037.4195628508171</v>
      </c>
      <c r="Q21" s="3102">
        <v>1018.8453021222598</v>
      </c>
      <c r="R21" s="3102">
        <v>992.51508499859074</v>
      </c>
      <c r="S21" s="3102">
        <v>996.40085929025088</v>
      </c>
      <c r="T21" s="3102">
        <v>974.51477982178756</v>
      </c>
      <c r="U21" s="3102">
        <v>964.67228112465625</v>
      </c>
      <c r="V21" s="3102">
        <v>891.400344827803</v>
      </c>
      <c r="W21" s="3102">
        <v>932.00802632009515</v>
      </c>
      <c r="X21" s="3102">
        <v>908.35728513615857</v>
      </c>
      <c r="Y21" s="3102">
        <v>905.56740195083398</v>
      </c>
      <c r="Z21" s="3102">
        <v>922.92226471580079</v>
      </c>
      <c r="AA21" s="3102">
        <v>880.22588900516462</v>
      </c>
      <c r="AB21" s="3102">
        <v>884.94595658125877</v>
      </c>
      <c r="AC21" s="3102">
        <v>887.90011676318409</v>
      </c>
      <c r="AD21" s="3102">
        <v>871.53621798428662</v>
      </c>
      <c r="AE21" s="3102">
        <v>837.60451957009934</v>
      </c>
      <c r="AF21" s="3786">
        <v>793.33458811042294</v>
      </c>
      <c r="AG21" s="3786">
        <v>722.97895157747007</v>
      </c>
      <c r="AH21" s="3072">
        <v>-37.701384998927395</v>
      </c>
      <c r="AI21" s="3072">
        <v>-5.2853023623126916</v>
      </c>
      <c r="AJ21" s="3073">
        <v>-1.6185887713808995</v>
      </c>
    </row>
    <row r="22" spans="1:39" s="2321" customFormat="1">
      <c r="A22" s="2304" t="s">
        <v>948</v>
      </c>
      <c r="B22" s="3258">
        <v>1036.9984897705563</v>
      </c>
      <c r="C22" s="3258">
        <v>1036.9984897705563</v>
      </c>
      <c r="D22" s="3258">
        <v>999.90022688160082</v>
      </c>
      <c r="E22" s="3258">
        <v>950.94410663329154</v>
      </c>
      <c r="F22" s="3258">
        <v>941.85625930527817</v>
      </c>
      <c r="G22" s="3258">
        <v>919.41484004435449</v>
      </c>
      <c r="H22" s="3258">
        <v>917.79447472669267</v>
      </c>
      <c r="I22" s="3258">
        <v>938.79233447784088</v>
      </c>
      <c r="J22" s="3258">
        <v>907.40592016782659</v>
      </c>
      <c r="K22" s="3258">
        <v>897.77288579687718</v>
      </c>
      <c r="L22" s="3258">
        <v>873.26029958572462</v>
      </c>
      <c r="M22" s="3258">
        <v>870.22789062313814</v>
      </c>
      <c r="N22" s="3258">
        <v>890.65058769151324</v>
      </c>
      <c r="O22" s="3258">
        <v>874.27063374797785</v>
      </c>
      <c r="P22" s="3258">
        <v>869.45109649341498</v>
      </c>
      <c r="Q22" s="3258">
        <v>852.6455085661504</v>
      </c>
      <c r="R22" s="3258">
        <v>832.30801889138115</v>
      </c>
      <c r="S22" s="3258">
        <v>842.08937588725701</v>
      </c>
      <c r="T22" s="3258">
        <v>816.00544118952723</v>
      </c>
      <c r="U22" s="3258">
        <v>821.59077362334665</v>
      </c>
      <c r="V22" s="3258">
        <v>763.67032484556444</v>
      </c>
      <c r="W22" s="3258">
        <v>801.5280542842853</v>
      </c>
      <c r="X22" s="3258">
        <v>777.70368640317622</v>
      </c>
      <c r="Y22" s="3258">
        <v>784.60733165661588</v>
      </c>
      <c r="Z22" s="3258">
        <v>801.90975448688823</v>
      </c>
      <c r="AA22" s="3258">
        <v>761.93215706357239</v>
      </c>
      <c r="AB22" s="3258">
        <v>766.8962324273034</v>
      </c>
      <c r="AC22" s="3258">
        <v>769.78187915083208</v>
      </c>
      <c r="AD22" s="3258">
        <v>751.22927471965681</v>
      </c>
      <c r="AE22" s="3258">
        <v>720.5361894239328</v>
      </c>
      <c r="AF22" s="3258">
        <v>677.36117545088769</v>
      </c>
      <c r="AG22" s="3258"/>
      <c r="AH22" s="3137">
        <v>-34.680601550272357</v>
      </c>
      <c r="AI22" s="3137">
        <v>-5.9920673807603606</v>
      </c>
      <c r="AJ22" s="3218">
        <v>-1.4578249260679286</v>
      </c>
      <c r="AK22" s="3792"/>
    </row>
    <row r="23" spans="1:39" s="2321" customFormat="1">
      <c r="A23" s="2304" t="s">
        <v>949</v>
      </c>
      <c r="B23" s="3144">
        <v>94.635847249779886</v>
      </c>
      <c r="C23" s="3144">
        <v>96.833470974165579</v>
      </c>
      <c r="D23" s="3144">
        <v>93.109087441469057</v>
      </c>
      <c r="E23" s="3144">
        <v>93.331971112597657</v>
      </c>
      <c r="F23" s="3144">
        <v>94.517213723153745</v>
      </c>
      <c r="G23" s="3144">
        <v>100.29669610750133</v>
      </c>
      <c r="H23" s="3144">
        <v>98.538807747179987</v>
      </c>
      <c r="I23" s="3144">
        <v>96.590285694210166</v>
      </c>
      <c r="J23" s="3144">
        <v>96.851970046320844</v>
      </c>
      <c r="K23" s="3144">
        <v>83.004717816295368</v>
      </c>
      <c r="L23" s="3144">
        <v>74.929225834149463</v>
      </c>
      <c r="M23" s="3144">
        <v>77.834573133002934</v>
      </c>
      <c r="N23" s="3144">
        <v>74.472871912092756</v>
      </c>
      <c r="O23" s="3144">
        <v>73.085780469228837</v>
      </c>
      <c r="P23" s="3144">
        <v>76.978611969076695</v>
      </c>
      <c r="Q23" s="3144">
        <v>78.905085896560365</v>
      </c>
      <c r="R23" s="3144">
        <v>75.653866638799656</v>
      </c>
      <c r="S23" s="3144">
        <v>75.818199535754559</v>
      </c>
      <c r="T23" s="3144">
        <v>76.974171019461252</v>
      </c>
      <c r="U23" s="3144">
        <v>73.246817694326936</v>
      </c>
      <c r="V23" s="3144">
        <v>65.801499978225749</v>
      </c>
      <c r="W23" s="3144">
        <v>62.598978940229969</v>
      </c>
      <c r="X23" s="3144">
        <v>62.53033234240646</v>
      </c>
      <c r="Y23" s="3144">
        <v>61.621688905781475</v>
      </c>
      <c r="Z23" s="3144">
        <v>61.386980008064576</v>
      </c>
      <c r="AA23" s="3144">
        <v>61.258885036873352</v>
      </c>
      <c r="AB23" s="3144">
        <v>60.28880255636404</v>
      </c>
      <c r="AC23" s="3144">
        <v>62.14435798899305</v>
      </c>
      <c r="AD23" s="3144">
        <v>66.115459833510414</v>
      </c>
      <c r="AE23" s="3144">
        <v>63.254174914807166</v>
      </c>
      <c r="AF23" s="3144">
        <v>61.355874741687082</v>
      </c>
      <c r="AG23" s="3144"/>
      <c r="AH23" s="3077">
        <v>-36.637740933549352</v>
      </c>
      <c r="AI23" s="3077">
        <v>-3.0010670057380082</v>
      </c>
      <c r="AJ23" s="3078">
        <v>-1.5611403059526197</v>
      </c>
    </row>
    <row r="24" spans="1:39" s="2321" customFormat="1" ht="15.75" hidden="1" customHeight="1">
      <c r="A24" s="2304"/>
      <c r="B24" s="3144"/>
      <c r="C24" s="3144"/>
      <c r="D24" s="3144"/>
      <c r="E24" s="3144"/>
      <c r="F24" s="3144"/>
      <c r="G24" s="3144"/>
      <c r="H24" s="3144"/>
      <c r="I24" s="3144"/>
      <c r="J24" s="3144"/>
      <c r="K24" s="3144"/>
      <c r="L24" s="3144"/>
      <c r="M24" s="3144"/>
      <c r="N24" s="3144"/>
      <c r="O24" s="3144"/>
      <c r="P24" s="3144"/>
      <c r="Q24" s="3144"/>
      <c r="R24" s="3144"/>
      <c r="S24" s="3144"/>
      <c r="T24" s="3144"/>
      <c r="U24" s="3144"/>
      <c r="V24" s="3144"/>
      <c r="W24" s="3144"/>
      <c r="X24" s="3144"/>
      <c r="Y24" s="3144"/>
      <c r="Z24" s="3144"/>
      <c r="AA24" s="3144"/>
      <c r="AB24" s="3144"/>
      <c r="AC24" s="3144"/>
      <c r="AD24" s="3144"/>
      <c r="AE24" s="3144"/>
      <c r="AF24" s="3144"/>
      <c r="AG24" s="3144"/>
      <c r="AH24" s="3077" t="e">
        <v>#DIV/0!</v>
      </c>
      <c r="AI24" s="3077" t="e">
        <v>#DIV/0!</v>
      </c>
      <c r="AJ24" s="3078" t="e">
        <v>#DIV/0!</v>
      </c>
    </row>
    <row r="25" spans="1:39" s="2321" customFormat="1">
      <c r="A25" s="2304" t="s">
        <v>533</v>
      </c>
      <c r="B25" s="3144">
        <v>76.509488660685975</v>
      </c>
      <c r="C25" s="3144">
        <v>76.509488660685975</v>
      </c>
      <c r="D25" s="3144">
        <v>69.438679600832216</v>
      </c>
      <c r="E25" s="3144">
        <v>67.715609172242225</v>
      </c>
      <c r="F25" s="3144">
        <v>66.471902486498792</v>
      </c>
      <c r="G25" s="3144">
        <v>65.949515283632437</v>
      </c>
      <c r="H25" s="3144">
        <v>65.996347184317855</v>
      </c>
      <c r="I25" s="3144">
        <v>66.631115537526583</v>
      </c>
      <c r="J25" s="3144">
        <v>65.804942045397866</v>
      </c>
      <c r="K25" s="3144">
        <v>66.317600070447256</v>
      </c>
      <c r="L25" s="3144">
        <v>66.699559458386432</v>
      </c>
      <c r="M25" s="3144">
        <v>66.078403032496254</v>
      </c>
      <c r="N25" s="3144">
        <v>66.818394760988923</v>
      </c>
      <c r="O25" s="3144">
        <v>64.459968270243806</v>
      </c>
      <c r="P25" s="3144">
        <v>63.800611408961899</v>
      </c>
      <c r="Q25" s="3144">
        <v>63.374163081712275</v>
      </c>
      <c r="R25" s="3144">
        <v>63.319203358523779</v>
      </c>
      <c r="S25" s="3144">
        <v>62.039862436258261</v>
      </c>
      <c r="T25" s="3144">
        <v>62.691096252376447</v>
      </c>
      <c r="U25" s="3144">
        <v>63.07638561437571</v>
      </c>
      <c r="V25" s="3144">
        <v>63.572129419301518</v>
      </c>
      <c r="W25" s="3144">
        <v>63.1621953025926</v>
      </c>
      <c r="X25" s="3144">
        <v>63.304948628340632</v>
      </c>
      <c r="Y25" s="3144">
        <v>64.147583592777266</v>
      </c>
      <c r="Z25" s="3144">
        <v>64.914683030877825</v>
      </c>
      <c r="AA25" s="3144">
        <v>66.448481558260198</v>
      </c>
      <c r="AB25" s="3144">
        <v>66.07515325008589</v>
      </c>
      <c r="AC25" s="3144">
        <v>65.581855900675805</v>
      </c>
      <c r="AD25" s="3144">
        <v>64.684910470773303</v>
      </c>
      <c r="AE25" s="3144">
        <v>62.487320572168919</v>
      </c>
      <c r="AF25" s="3144">
        <v>61.838917672735057</v>
      </c>
      <c r="AG25" s="3144"/>
      <c r="AH25" s="3077">
        <v>-19.174838630818513</v>
      </c>
      <c r="AI25" s="3077">
        <v>-1.0376551490713979</v>
      </c>
      <c r="AJ25" s="3078">
        <v>-0.73138764676409096</v>
      </c>
      <c r="AK25" s="3756"/>
    </row>
    <row r="26" spans="1:39" s="2321" customFormat="1">
      <c r="A26" s="2304" t="s">
        <v>1149</v>
      </c>
      <c r="B26" s="3144">
        <v>24.861644876430365</v>
      </c>
      <c r="C26" s="3144">
        <v>24.861644876430365</v>
      </c>
      <c r="D26" s="3144">
        <v>-26.85749645264913</v>
      </c>
      <c r="E26" s="3144">
        <v>-33.58743550789977</v>
      </c>
      <c r="F26" s="3144">
        <v>-33.175662410089835</v>
      </c>
      <c r="G26" s="3144">
        <v>-25.985249184583914</v>
      </c>
      <c r="H26" s="3144">
        <v>-33.719361426386662</v>
      </c>
      <c r="I26" s="3144">
        <v>-28.079144050005088</v>
      </c>
      <c r="J26" s="3144">
        <v>-28.391274675180657</v>
      </c>
      <c r="K26" s="3144">
        <v>-29.293833970532706</v>
      </c>
      <c r="L26" s="3144">
        <v>-31.019416198873174</v>
      </c>
      <c r="M26" s="3144">
        <v>-20.555787867007428</v>
      </c>
      <c r="N26" s="3144">
        <v>-23.873969315765585</v>
      </c>
      <c r="O26" s="3144">
        <v>3.6447509158062843</v>
      </c>
      <c r="P26" s="3144">
        <v>3.2819873199490912</v>
      </c>
      <c r="Q26" s="3144">
        <v>1.319553765750507</v>
      </c>
      <c r="R26" s="3144">
        <v>-1.4429620185003841E-2</v>
      </c>
      <c r="S26" s="3144">
        <v>-2.9538143389066125</v>
      </c>
      <c r="T26" s="3144">
        <v>0.74615258146088037</v>
      </c>
      <c r="U26" s="3144">
        <v>-10.10806504982949</v>
      </c>
      <c r="V26" s="3144">
        <v>-17.288100208210178</v>
      </c>
      <c r="W26" s="3144">
        <v>-9.7973090436623895</v>
      </c>
      <c r="X26" s="3144">
        <v>-8.9163133885704049</v>
      </c>
      <c r="Y26" s="3144">
        <v>-17.774624866423693</v>
      </c>
      <c r="Z26" s="3144">
        <v>-17.497274708339532</v>
      </c>
      <c r="AA26" s="3144">
        <v>-21.029255519105369</v>
      </c>
      <c r="AB26" s="3144">
        <v>-19.315855185473584</v>
      </c>
      <c r="AC26" s="3144">
        <v>-20.067789319278496</v>
      </c>
      <c r="AD26" s="3144">
        <v>-20.539448935818843</v>
      </c>
      <c r="AE26" s="3144">
        <v>-18.285893868300874</v>
      </c>
      <c r="AF26" s="3144">
        <v>-16.463948685687811</v>
      </c>
      <c r="AG26" s="3144">
        <v>-16.515647660104271</v>
      </c>
      <c r="AH26" s="3077">
        <v>-166.22228242547283</v>
      </c>
      <c r="AI26" s="3077">
        <v>-9.9636648650327118</v>
      </c>
      <c r="AJ26" s="3078">
        <v>-198.58883373983571</v>
      </c>
    </row>
    <row r="27" spans="1:39" s="2321" customFormat="1">
      <c r="A27" s="3140" t="s">
        <v>950</v>
      </c>
      <c r="B27" s="3845">
        <v>38.235469475580871</v>
      </c>
      <c r="C27" s="3845">
        <v>38.235469475580871</v>
      </c>
      <c r="D27" s="3845">
        <v>39.612552100820764</v>
      </c>
      <c r="E27" s="3845">
        <v>40.188137229036165</v>
      </c>
      <c r="F27" s="3845">
        <v>39.999890403374188</v>
      </c>
      <c r="G27" s="3845">
        <v>39.203810945091234</v>
      </c>
      <c r="H27" s="3845">
        <v>38.22561807402429</v>
      </c>
      <c r="I27" s="3845">
        <v>36.77240103663852</v>
      </c>
      <c r="J27" s="3845">
        <v>33.818112689172025</v>
      </c>
      <c r="K27" s="3845">
        <v>31.680428236140109</v>
      </c>
      <c r="L27" s="3845">
        <v>30.038358841560818</v>
      </c>
      <c r="M27" s="3845">
        <v>28.471220338596755</v>
      </c>
      <c r="N27" s="3845">
        <v>26.803204910090518</v>
      </c>
      <c r="O27" s="3845">
        <v>25.418188809372609</v>
      </c>
      <c r="P27" s="3845">
        <v>23.907255659414442</v>
      </c>
      <c r="Q27" s="3845">
        <v>22.600990812086376</v>
      </c>
      <c r="R27" s="3845">
        <v>21.248425730071155</v>
      </c>
      <c r="S27" s="3845">
        <v>19.407235769887464</v>
      </c>
      <c r="T27" s="3845">
        <v>18.097918778961649</v>
      </c>
      <c r="U27" s="3845">
        <v>16.866369242436456</v>
      </c>
      <c r="V27" s="3845">
        <v>15.644490792921461</v>
      </c>
      <c r="W27" s="3845">
        <v>14.516106836649714</v>
      </c>
      <c r="X27" s="3845">
        <v>13.734631150805603</v>
      </c>
      <c r="Y27" s="3845">
        <v>12.965422662082986</v>
      </c>
      <c r="Z27" s="3845">
        <v>12.208121898309649</v>
      </c>
      <c r="AA27" s="3845">
        <v>11.615620865564098</v>
      </c>
      <c r="AB27" s="3845">
        <v>11.001623532978895</v>
      </c>
      <c r="AC27" s="3845">
        <v>10.459813041961684</v>
      </c>
      <c r="AD27" s="3845">
        <v>10.046021896164998</v>
      </c>
      <c r="AE27" s="3845">
        <v>9.612728527491246</v>
      </c>
      <c r="AF27" s="3845">
        <v>9.2425689308008945</v>
      </c>
      <c r="AG27" s="3259">
        <v>8.8953295443662572</v>
      </c>
      <c r="AH27" s="3079">
        <v>-75.827238274912062</v>
      </c>
      <c r="AI27" s="3079">
        <v>-3.8507235030276803</v>
      </c>
      <c r="AJ27" s="3080">
        <v>-4.7784188451499148</v>
      </c>
      <c r="AK27" s="3756"/>
    </row>
    <row r="28" spans="1:39" ht="12.2" customHeight="1">
      <c r="B28" s="1401"/>
      <c r="C28" s="1401"/>
      <c r="D28" s="1401"/>
      <c r="E28" s="1401"/>
      <c r="F28" s="1401"/>
      <c r="G28" s="1401"/>
      <c r="H28" s="1401"/>
      <c r="I28" s="1401"/>
      <c r="J28" s="1401"/>
      <c r="K28" s="4033"/>
      <c r="L28" s="1401"/>
      <c r="M28" s="1401"/>
      <c r="N28" s="1401"/>
      <c r="O28" s="1401"/>
      <c r="P28" s="1401"/>
      <c r="Q28" s="1401"/>
      <c r="AH28" s="2946"/>
      <c r="AI28" s="3142"/>
      <c r="AJ28" s="3142"/>
    </row>
    <row r="29" spans="1:39" ht="15.75" customHeight="1">
      <c r="A29" s="2305" t="s">
        <v>1346</v>
      </c>
      <c r="B29" s="3145">
        <v>1036.9984897705565</v>
      </c>
      <c r="C29" s="3145">
        <v>1036.9984897705565</v>
      </c>
      <c r="D29" s="3145">
        <v>999.90022688160093</v>
      </c>
      <c r="E29" s="3145">
        <v>950.94410663329154</v>
      </c>
      <c r="F29" s="3145">
        <v>941.85625930527817</v>
      </c>
      <c r="G29" s="3145">
        <v>919.41484004435449</v>
      </c>
      <c r="H29" s="3145">
        <v>917.79447472669278</v>
      </c>
      <c r="I29" s="3145">
        <v>938.79233447784088</v>
      </c>
      <c r="J29" s="3145">
        <v>907.40592016782659</v>
      </c>
      <c r="K29" s="3145">
        <v>897.77288579687729</v>
      </c>
      <c r="L29" s="3145">
        <v>873.26029958572462</v>
      </c>
      <c r="M29" s="3145">
        <v>870.22789062313791</v>
      </c>
      <c r="N29" s="3145">
        <v>890.65058769151312</v>
      </c>
      <c r="O29" s="3145">
        <v>874.27063374797785</v>
      </c>
      <c r="P29" s="3145">
        <v>869.45109649341498</v>
      </c>
      <c r="Q29" s="3145">
        <v>852.6455085661504</v>
      </c>
      <c r="R29" s="3145">
        <v>832.30801889138104</v>
      </c>
      <c r="S29" s="3145">
        <v>842.08937588725712</v>
      </c>
      <c r="T29" s="3145">
        <v>816.00544118952735</v>
      </c>
      <c r="U29" s="3145">
        <v>821.59077362334665</v>
      </c>
      <c r="V29" s="3145">
        <v>763.67032484556444</v>
      </c>
      <c r="W29" s="3145">
        <v>801.52805428428519</v>
      </c>
      <c r="X29" s="3145">
        <v>777.70368640317622</v>
      </c>
      <c r="Y29" s="3145">
        <v>784.60733165661588</v>
      </c>
      <c r="Z29" s="3145">
        <v>801.90975448688823</v>
      </c>
      <c r="AA29" s="3145">
        <v>761.93215706357239</v>
      </c>
      <c r="AB29" s="3145">
        <v>766.89623242730318</v>
      </c>
      <c r="AC29" s="3145">
        <v>769.7818791508322</v>
      </c>
      <c r="AD29" s="3145">
        <v>751.22927471965693</v>
      </c>
      <c r="AE29" s="3145">
        <v>720.53618942393291</v>
      </c>
      <c r="AF29" s="3145">
        <v>677.36117545088791</v>
      </c>
      <c r="AG29" s="3145"/>
      <c r="AH29" s="3072">
        <v>-34.680601550272357</v>
      </c>
      <c r="AI29" s="3072">
        <v>-5.9920673807603464</v>
      </c>
      <c r="AJ29" s="3073">
        <v>-1.4578249260679286</v>
      </c>
    </row>
    <row r="30" spans="1:39">
      <c r="A30" s="2304" t="s">
        <v>1341</v>
      </c>
      <c r="B30" s="3260">
        <v>999.30189188234874</v>
      </c>
      <c r="C30" s="3260">
        <v>999.30189188234874</v>
      </c>
      <c r="D30" s="3260">
        <v>963.22727974498878</v>
      </c>
      <c r="E30" s="3260">
        <v>916.5529396418126</v>
      </c>
      <c r="F30" s="3260">
        <v>906.43053692162596</v>
      </c>
      <c r="G30" s="3260">
        <v>887.07063283375896</v>
      </c>
      <c r="H30" s="3260">
        <v>886.75573311395021</v>
      </c>
      <c r="I30" s="3260">
        <v>908.7132077993241</v>
      </c>
      <c r="J30" s="3260">
        <v>877.88599877378851</v>
      </c>
      <c r="K30" s="3260">
        <v>870.92432458476992</v>
      </c>
      <c r="L30" s="3260">
        <v>845.44163060503115</v>
      </c>
      <c r="M30" s="3260">
        <v>844.34055176830293</v>
      </c>
      <c r="N30" s="3260">
        <v>867.14140881965704</v>
      </c>
      <c r="O30" s="3260">
        <v>851.96422659256427</v>
      </c>
      <c r="P30" s="3260">
        <v>848.92126767954596</v>
      </c>
      <c r="Q30" s="3260">
        <v>834.84354609732009</v>
      </c>
      <c r="R30" s="3260">
        <v>816.25520705240888</v>
      </c>
      <c r="S30" s="3260">
        <v>827.72963034675377</v>
      </c>
      <c r="T30" s="3260">
        <v>802.92125389287128</v>
      </c>
      <c r="U30" s="3260">
        <v>808.92929250410566</v>
      </c>
      <c r="V30" s="3260">
        <v>752.6317732717514</v>
      </c>
      <c r="W30" s="3260">
        <v>790.62364357556567</v>
      </c>
      <c r="X30" s="3260">
        <v>766.86997257824112</v>
      </c>
      <c r="Y30" s="3260">
        <v>772.97363936057604</v>
      </c>
      <c r="Z30" s="3260">
        <v>790.72933677573405</v>
      </c>
      <c r="AA30" s="3260">
        <v>751.68369916704785</v>
      </c>
      <c r="AB30" s="3260">
        <v>756.5355432905219</v>
      </c>
      <c r="AC30" s="3260">
        <v>759.99535477917846</v>
      </c>
      <c r="AD30" s="3260">
        <v>741.55286753418216</v>
      </c>
      <c r="AE30" s="3260">
        <v>711.9805715916832</v>
      </c>
      <c r="AF30" s="3260">
        <v>670.22391200861978</v>
      </c>
      <c r="AG30" s="3260"/>
      <c r="AH30" s="3146">
        <v>-32.930787237263871</v>
      </c>
      <c r="AI30" s="3146">
        <v>-5.8648594145923738</v>
      </c>
      <c r="AJ30" s="3220">
        <v>-1.3679540995773181</v>
      </c>
      <c r="AL30" s="3756"/>
      <c r="AM30" s="3756"/>
    </row>
    <row r="31" spans="1:39" s="4109" customFormat="1">
      <c r="A31" s="4103" t="s">
        <v>1342</v>
      </c>
      <c r="B31" s="4105">
        <v>427.35307296908923</v>
      </c>
      <c r="C31" s="4105">
        <v>427.35307296908923</v>
      </c>
      <c r="D31" s="4105">
        <v>413.16401733095216</v>
      </c>
      <c r="E31" s="4105">
        <v>390.61668163610102</v>
      </c>
      <c r="F31" s="4105">
        <v>379.76526090170995</v>
      </c>
      <c r="G31" s="4105">
        <v>376.9750075128436</v>
      </c>
      <c r="H31" s="4105">
        <v>367.53726900246374</v>
      </c>
      <c r="I31" s="4105">
        <v>374.56105186313198</v>
      </c>
      <c r="J31" s="4105">
        <v>353.66029089022237</v>
      </c>
      <c r="K31" s="4105">
        <v>356.29611085927803</v>
      </c>
      <c r="L31" s="4105">
        <v>344.68993694700373</v>
      </c>
      <c r="M31" s="4105">
        <v>358.02930182073294</v>
      </c>
      <c r="N31" s="4105">
        <v>371.29020303780288</v>
      </c>
      <c r="O31" s="4105">
        <v>372.57218667587523</v>
      </c>
      <c r="P31" s="4105">
        <v>386.84415003358509</v>
      </c>
      <c r="Q31" s="4105">
        <v>384.29137954383128</v>
      </c>
      <c r="R31" s="4105">
        <v>379.37349718949417</v>
      </c>
      <c r="S31" s="4105">
        <v>381.12272585596389</v>
      </c>
      <c r="T31" s="4105">
        <v>388.4183637287743</v>
      </c>
      <c r="U31" s="4105">
        <v>368.41416845760079</v>
      </c>
      <c r="V31" s="4105">
        <v>343.96227155469234</v>
      </c>
      <c r="W31" s="4105">
        <v>355.95766257255877</v>
      </c>
      <c r="X31" s="4105">
        <v>353.62926254178933</v>
      </c>
      <c r="Y31" s="4105">
        <v>363.7817712624522</v>
      </c>
      <c r="Z31" s="4105">
        <v>366.76833299779213</v>
      </c>
      <c r="AA31" s="4105">
        <v>347.90687160180812</v>
      </c>
      <c r="AB31" s="4105">
        <v>335.66988201157511</v>
      </c>
      <c r="AC31" s="4105">
        <v>332.71447788359592</v>
      </c>
      <c r="AD31" s="4105">
        <v>311.86440741351981</v>
      </c>
      <c r="AE31" s="4105">
        <v>299.33765976320245</v>
      </c>
      <c r="AF31" s="4105">
        <v>249.69555844997001</v>
      </c>
      <c r="AG31" s="4105">
        <v>212.35295495905515</v>
      </c>
      <c r="AH31" s="4106">
        <v>-50.309716159589946</v>
      </c>
      <c r="AI31" s="4107">
        <v>-16.583981231263351</v>
      </c>
      <c r="AJ31" s="4108">
        <v>-1.8359311795482682</v>
      </c>
      <c r="AK31" s="4045"/>
      <c r="AL31" s="4045"/>
      <c r="AM31" s="4045"/>
    </row>
    <row r="32" spans="1:39">
      <c r="A32" s="2304" t="s">
        <v>1343</v>
      </c>
      <c r="B32" s="3844">
        <v>186.76699382540033</v>
      </c>
      <c r="C32" s="4110">
        <v>186.76699382540033</v>
      </c>
      <c r="D32" s="3844">
        <v>165.35156856124001</v>
      </c>
      <c r="E32" s="3844">
        <v>154.80127607083958</v>
      </c>
      <c r="F32" s="3844">
        <v>143.94465932967304</v>
      </c>
      <c r="G32" s="3844">
        <v>142.32655306479663</v>
      </c>
      <c r="H32" s="3844">
        <v>145.75391974165524</v>
      </c>
      <c r="I32" s="3844">
        <v>136.53758895612285</v>
      </c>
      <c r="J32" s="3844">
        <v>140.62472931324231</v>
      </c>
      <c r="K32" s="3844">
        <v>136.20637614228161</v>
      </c>
      <c r="L32" s="3844">
        <v>133.79080384355933</v>
      </c>
      <c r="M32" s="3844">
        <v>130.25878403000198</v>
      </c>
      <c r="N32" s="3844">
        <v>123.0766318393181</v>
      </c>
      <c r="O32" s="3844">
        <v>122.15168022768368</v>
      </c>
      <c r="P32" s="3844">
        <v>118.95877689451109</v>
      </c>
      <c r="Q32" s="3844">
        <v>118.69636499552459</v>
      </c>
      <c r="R32" s="3844">
        <v>115.55408820384548</v>
      </c>
      <c r="S32" s="3844">
        <v>120.48099912912697</v>
      </c>
      <c r="T32" s="3844">
        <v>128.31564781119306</v>
      </c>
      <c r="U32" s="3844">
        <v>128.51131673475555</v>
      </c>
      <c r="V32" s="3844">
        <v>110.31861698526392</v>
      </c>
      <c r="W32" s="3844">
        <v>125.84821197211798</v>
      </c>
      <c r="X32" s="3844">
        <v>122.92885287590268</v>
      </c>
      <c r="Y32" s="3844">
        <v>118.03894343984604</v>
      </c>
      <c r="Z32" s="3844">
        <v>118.73459910980228</v>
      </c>
      <c r="AA32" s="3844">
        <v>118.55862901462669</v>
      </c>
      <c r="AB32" s="3844">
        <v>127.25770784927298</v>
      </c>
      <c r="AC32" s="3844">
        <v>129.63802704166139</v>
      </c>
      <c r="AD32" s="3844">
        <v>131.58337349013397</v>
      </c>
      <c r="AE32" s="3844">
        <v>126.40959731136559</v>
      </c>
      <c r="AF32" s="3844">
        <v>125.43719616458417</v>
      </c>
      <c r="AG32" s="3261">
        <v>119.94382058043013</v>
      </c>
      <c r="AH32" s="3849">
        <v>-35.778898549622767</v>
      </c>
      <c r="AI32" s="3147">
        <v>-0.76924629732523897</v>
      </c>
      <c r="AJ32" s="3221">
        <v>-1.3632316874178372</v>
      </c>
    </row>
    <row r="33" spans="1:37">
      <c r="A33" s="2304" t="s">
        <v>1344</v>
      </c>
      <c r="B33" s="3261">
        <v>164.92410925141925</v>
      </c>
      <c r="C33" s="4111">
        <v>164.92410925141925</v>
      </c>
      <c r="D33" s="3261">
        <v>167.8286625226213</v>
      </c>
      <c r="E33" s="3261">
        <v>173.56701565540152</v>
      </c>
      <c r="F33" s="3261">
        <v>177.98554489363704</v>
      </c>
      <c r="G33" s="3261">
        <v>174.03401726629059</v>
      </c>
      <c r="H33" s="3261">
        <v>177.8247467497369</v>
      </c>
      <c r="I33" s="3261">
        <v>177.80472013443625</v>
      </c>
      <c r="J33" s="3261">
        <v>178.23142999421313</v>
      </c>
      <c r="K33" s="3261">
        <v>181.66982843435113</v>
      </c>
      <c r="L33" s="3261">
        <v>186.83123184488295</v>
      </c>
      <c r="M33" s="3261">
        <v>182.84806780999327</v>
      </c>
      <c r="N33" s="3261">
        <v>179.01152161080216</v>
      </c>
      <c r="O33" s="3261">
        <v>176.72358960550287</v>
      </c>
      <c r="P33" s="3261">
        <v>170.26635516299524</v>
      </c>
      <c r="Q33" s="3261">
        <v>169.74775356124474</v>
      </c>
      <c r="R33" s="3261">
        <v>161.69752477400399</v>
      </c>
      <c r="S33" s="3261">
        <v>157.9167915973689</v>
      </c>
      <c r="T33" s="3261">
        <v>154.74483789755945</v>
      </c>
      <c r="U33" s="3261">
        <v>154.42001704744007</v>
      </c>
      <c r="V33" s="3261">
        <v>153.69235234641675</v>
      </c>
      <c r="W33" s="3261">
        <v>154.45858691796224</v>
      </c>
      <c r="X33" s="3261">
        <v>156.37725642725556</v>
      </c>
      <c r="Y33" s="3261">
        <v>155.1096105605987</v>
      </c>
      <c r="Z33" s="3261">
        <v>159.54390233556688</v>
      </c>
      <c r="AA33" s="3261">
        <v>160.37632792861794</v>
      </c>
      <c r="AB33" s="3261">
        <v>163.00315382996862</v>
      </c>
      <c r="AC33" s="3261">
        <v>166.25954531574061</v>
      </c>
      <c r="AD33" s="3261">
        <v>169.3651960939344</v>
      </c>
      <c r="AE33" s="3261">
        <v>163.92471933660374</v>
      </c>
      <c r="AF33" s="3261">
        <v>165.53283282823864</v>
      </c>
      <c r="AG33" s="3261">
        <v>142.3865994426051</v>
      </c>
      <c r="AH33" s="3849">
        <v>-13.66538216341479</v>
      </c>
      <c r="AI33" s="3147">
        <v>0.98100731734838575</v>
      </c>
      <c r="AJ33" s="3221">
        <v>1.2704726455353921E-2</v>
      </c>
    </row>
    <row r="34" spans="1:37">
      <c r="A34" s="2304" t="s">
        <v>1338</v>
      </c>
      <c r="B34" s="3144">
        <v>154.79085923771589</v>
      </c>
      <c r="C34" s="4111">
        <v>154.79085923771589</v>
      </c>
      <c r="D34" s="3144">
        <v>158.35143313136825</v>
      </c>
      <c r="E34" s="3144">
        <v>164.22532851884779</v>
      </c>
      <c r="F34" s="3144">
        <v>168.71528442763852</v>
      </c>
      <c r="G34" s="3144">
        <v>164.97742831600655</v>
      </c>
      <c r="H34" s="3144">
        <v>169.10023795345725</v>
      </c>
      <c r="I34" s="3144">
        <v>169.09037078509658</v>
      </c>
      <c r="J34" s="3144">
        <v>169.91529864991222</v>
      </c>
      <c r="K34" s="3144">
        <v>173.28299633123873</v>
      </c>
      <c r="L34" s="3144">
        <v>178.72348685930416</v>
      </c>
      <c r="M34" s="3144">
        <v>174.70568457449659</v>
      </c>
      <c r="N34" s="3144">
        <v>171.07064623060549</v>
      </c>
      <c r="O34" s="3144">
        <v>168.89965797254015</v>
      </c>
      <c r="P34" s="3144">
        <v>162.54576000772781</v>
      </c>
      <c r="Q34" s="3144">
        <v>162.37657782664144</v>
      </c>
      <c r="R34" s="3144">
        <v>154.35058492632268</v>
      </c>
      <c r="S34" s="3144">
        <v>150.53041674656617</v>
      </c>
      <c r="T34" s="3144">
        <v>147.5878980105075</v>
      </c>
      <c r="U34" s="3144">
        <v>147.25473646740713</v>
      </c>
      <c r="V34" s="3144">
        <v>146.95797152884768</v>
      </c>
      <c r="W34" s="3144">
        <v>148.10807029259962</v>
      </c>
      <c r="X34" s="3144">
        <v>150.11142062550132</v>
      </c>
      <c r="Y34" s="3144">
        <v>148.85861582480194</v>
      </c>
      <c r="Z34" s="3144">
        <v>153.16130668957922</v>
      </c>
      <c r="AA34" s="3144">
        <v>154.35433340761591</v>
      </c>
      <c r="AB34" s="3144">
        <v>157.02315568311144</v>
      </c>
      <c r="AC34" s="3144">
        <v>160.2380571449568</v>
      </c>
      <c r="AD34" s="3144">
        <v>163.36803798209567</v>
      </c>
      <c r="AE34" s="3144">
        <v>157.83740805576559</v>
      </c>
      <c r="AF34" s="3144">
        <v>159.69586116455946</v>
      </c>
      <c r="AG34" s="3144">
        <v>142.3865994426051</v>
      </c>
      <c r="AH34" s="3850">
        <v>-8.0135609145119417</v>
      </c>
      <c r="AI34" s="3077">
        <v>1.1774478127119608</v>
      </c>
      <c r="AJ34" s="3078">
        <v>0.10763108075531136</v>
      </c>
    </row>
    <row r="35" spans="1:37">
      <c r="A35" s="2304" t="s">
        <v>1350</v>
      </c>
      <c r="B35" s="3144">
        <v>208.11945350828532</v>
      </c>
      <c r="C35" s="4111">
        <v>208.11945350828532</v>
      </c>
      <c r="D35" s="3144">
        <v>208.21564496755076</v>
      </c>
      <c r="E35" s="3144">
        <v>190.98482434660249</v>
      </c>
      <c r="F35" s="3144">
        <v>199.46377624631893</v>
      </c>
      <c r="G35" s="3144">
        <v>188.88064452843912</v>
      </c>
      <c r="H35" s="3144">
        <v>191.59384703241349</v>
      </c>
      <c r="I35" s="3144">
        <v>216.64083506838784</v>
      </c>
      <c r="J35" s="3144">
        <v>202.30858209496418</v>
      </c>
      <c r="K35" s="3144">
        <v>193.681907471779</v>
      </c>
      <c r="L35" s="3144">
        <v>177.50737858509132</v>
      </c>
      <c r="M35" s="3144">
        <v>170.85339231767449</v>
      </c>
      <c r="N35" s="3144">
        <v>191.83509360952701</v>
      </c>
      <c r="O35" s="3144">
        <v>178.55319451059214</v>
      </c>
      <c r="P35" s="3144">
        <v>170.86949568001089</v>
      </c>
      <c r="Q35" s="3144">
        <v>160.41023297085974</v>
      </c>
      <c r="R35" s="3144">
        <v>157.90161459420847</v>
      </c>
      <c r="S35" s="3144">
        <v>166.63790736347008</v>
      </c>
      <c r="T35" s="3144">
        <v>130.13576639986871</v>
      </c>
      <c r="U35" s="3144">
        <v>156.25132902045777</v>
      </c>
      <c r="V35" s="3144">
        <v>143.29759525851199</v>
      </c>
      <c r="W35" s="3144">
        <v>153.04356489692756</v>
      </c>
      <c r="X35" s="3144">
        <v>132.71383397755525</v>
      </c>
      <c r="Y35" s="3144">
        <v>135.0363486071262</v>
      </c>
      <c r="Z35" s="3144">
        <v>144.63593894695276</v>
      </c>
      <c r="AA35" s="3144">
        <v>123.85352651327608</v>
      </c>
      <c r="AB35" s="3144">
        <v>129.62062153747496</v>
      </c>
      <c r="AC35" s="3144">
        <v>130.36060143657727</v>
      </c>
      <c r="AD35" s="3144">
        <v>127.89455965590892</v>
      </c>
      <c r="AE35" s="3144">
        <v>121.55554065395783</v>
      </c>
      <c r="AF35" s="3144">
        <v>128.63592144611229</v>
      </c>
      <c r="AG35" s="3144"/>
      <c r="AH35" s="3077">
        <v>-38.191303466501154</v>
      </c>
      <c r="AI35" s="3077">
        <v>5.8248112377787464</v>
      </c>
      <c r="AJ35" s="3078">
        <v>-1.64536902146925</v>
      </c>
      <c r="AK35" s="3756"/>
    </row>
    <row r="36" spans="1:37">
      <c r="A36" s="2858" t="s">
        <v>1339</v>
      </c>
      <c r="B36" s="3144">
        <v>65.720470132052171</v>
      </c>
      <c r="C36" s="4111">
        <v>65.720470132052171</v>
      </c>
      <c r="D36" s="3144">
        <v>65.898688400251373</v>
      </c>
      <c r="E36" s="3144">
        <v>58.60865522621436</v>
      </c>
      <c r="F36" s="3144">
        <v>56.22115459468845</v>
      </c>
      <c r="G36" s="3144">
        <v>51.608353058059045</v>
      </c>
      <c r="H36" s="3144">
        <v>53.516830796127273</v>
      </c>
      <c r="I36" s="3144">
        <v>64.282154878681311</v>
      </c>
      <c r="J36" s="3144">
        <v>55.219130656915311</v>
      </c>
      <c r="K36" s="3144">
        <v>53.551999506408748</v>
      </c>
      <c r="L36" s="3144">
        <v>49.439510983677287</v>
      </c>
      <c r="M36" s="3144">
        <v>45.734550796920857</v>
      </c>
      <c r="N36" s="3144">
        <v>52.96041827186454</v>
      </c>
      <c r="O36" s="3144">
        <v>50.028941630419752</v>
      </c>
      <c r="P36" s="3144">
        <v>42.061067834585145</v>
      </c>
      <c r="Q36" s="3144">
        <v>40.663806265430608</v>
      </c>
      <c r="R36" s="3144">
        <v>40.206519315735697</v>
      </c>
      <c r="S36" s="3144">
        <v>46.191467001326828</v>
      </c>
      <c r="T36" s="3144">
        <v>35.400107420608776</v>
      </c>
      <c r="U36" s="3144">
        <v>42.16418668062596</v>
      </c>
      <c r="V36" s="3144">
        <v>37.796189488347437</v>
      </c>
      <c r="W36" s="3144">
        <v>40.229939720489213</v>
      </c>
      <c r="X36" s="3144">
        <v>36.107367665001767</v>
      </c>
      <c r="Y36" s="3144">
        <v>34.547448153298063</v>
      </c>
      <c r="Z36" s="3144">
        <v>37.771515085341527</v>
      </c>
      <c r="AA36" s="3144">
        <v>34.567594980435523</v>
      </c>
      <c r="AB36" s="3144">
        <v>35.613252026586387</v>
      </c>
      <c r="AC36" s="3144">
        <v>34.802874604582342</v>
      </c>
      <c r="AD36" s="3144">
        <v>33.856838048352657</v>
      </c>
      <c r="AE36" s="3144">
        <v>29.960330692168842</v>
      </c>
      <c r="AF36" s="3144">
        <v>32.777160384708637</v>
      </c>
      <c r="AG36" s="3144">
        <v>28.346727510643973</v>
      </c>
      <c r="AH36" s="3850">
        <v>-56.86773473517934</v>
      </c>
      <c r="AI36" s="3077">
        <v>9.4018644903544697</v>
      </c>
      <c r="AJ36" s="3078">
        <v>-2.3703466997901756</v>
      </c>
    </row>
    <row r="37" spans="1:37">
      <c r="A37" s="2858" t="s">
        <v>1340</v>
      </c>
      <c r="B37" s="3843">
        <v>131.88902103388838</v>
      </c>
      <c r="C37" s="4110">
        <v>131.88902103388838</v>
      </c>
      <c r="D37" s="3843">
        <v>133.74408330286334</v>
      </c>
      <c r="E37" s="3843">
        <v>125.16008125806998</v>
      </c>
      <c r="F37" s="3843">
        <v>135.60737312833859</v>
      </c>
      <c r="G37" s="3843">
        <v>129.9128478124035</v>
      </c>
      <c r="H37" s="3843">
        <v>130.30404146665367</v>
      </c>
      <c r="I37" s="3843">
        <v>143.64812621646541</v>
      </c>
      <c r="J37" s="3843">
        <v>139.58009328580329</v>
      </c>
      <c r="K37" s="3843">
        <v>133.11024285350015</v>
      </c>
      <c r="L37" s="3843">
        <v>120.96378342366418</v>
      </c>
      <c r="M37" s="3843">
        <v>118.91531435198114</v>
      </c>
      <c r="N37" s="3843">
        <v>132.39744901947952</v>
      </c>
      <c r="O37" s="3843">
        <v>122.29681858968938</v>
      </c>
      <c r="P37" s="3843">
        <v>122.89967674828513</v>
      </c>
      <c r="Q37" s="3843">
        <v>113.9814132662769</v>
      </c>
      <c r="R37" s="3843">
        <v>111.98977795998628</v>
      </c>
      <c r="S37" s="3843">
        <v>114.49293101854607</v>
      </c>
      <c r="T37" s="3843">
        <v>89.314153949858522</v>
      </c>
      <c r="U37" s="3843">
        <v>108.19501237966938</v>
      </c>
      <c r="V37" s="3843">
        <v>99.827021395155512</v>
      </c>
      <c r="W37" s="3843">
        <v>107.00192392612324</v>
      </c>
      <c r="X37" s="3843">
        <v>90.949004086389252</v>
      </c>
      <c r="Y37" s="3843">
        <v>95.046441548853821</v>
      </c>
      <c r="Z37" s="3843">
        <v>101.09055985943735</v>
      </c>
      <c r="AA37" s="3843">
        <v>83.551017380736553</v>
      </c>
      <c r="AB37" s="3843">
        <v>87.887902240558688</v>
      </c>
      <c r="AC37" s="3843">
        <v>89.306919448959221</v>
      </c>
      <c r="AD37" s="3843">
        <v>87.681141083722181</v>
      </c>
      <c r="AE37" s="3843">
        <v>85.638646327387988</v>
      </c>
      <c r="AF37" s="3843">
        <v>89.761457943732992</v>
      </c>
      <c r="AG37" s="3144">
        <v>90.886263356490218</v>
      </c>
      <c r="AH37" s="3850">
        <v>-31.088833138629994</v>
      </c>
      <c r="AI37" s="3077">
        <v>4.8141952181073862</v>
      </c>
      <c r="AJ37" s="3078">
        <v>-1.3181495604797107</v>
      </c>
    </row>
    <row r="38" spans="1:37">
      <c r="A38" s="3140" t="s">
        <v>1345</v>
      </c>
      <c r="B38" s="3845">
        <v>12.1382623281545</v>
      </c>
      <c r="C38" s="4112">
        <v>12.1382623281545</v>
      </c>
      <c r="D38" s="3845">
        <v>8.6673863626244874</v>
      </c>
      <c r="E38" s="3845">
        <v>6.5831419328679601</v>
      </c>
      <c r="F38" s="3845">
        <v>5.2712955502869958</v>
      </c>
      <c r="G38" s="3845">
        <v>4.8544104613890475</v>
      </c>
      <c r="H38" s="3845">
        <v>4.045950587680875</v>
      </c>
      <c r="I38" s="3845">
        <v>3.1690117772452262</v>
      </c>
      <c r="J38" s="3845">
        <v>3.0609664811465329</v>
      </c>
      <c r="K38" s="3845">
        <v>3.0701016770801899</v>
      </c>
      <c r="L38" s="3845">
        <v>2.6222793844938534</v>
      </c>
      <c r="M38" s="3845">
        <v>2.3510057899003325</v>
      </c>
      <c r="N38" s="3845">
        <v>1.9279587222069621</v>
      </c>
      <c r="O38" s="3845">
        <v>1.9635755729103166</v>
      </c>
      <c r="P38" s="3845">
        <v>1.9824899084436367</v>
      </c>
      <c r="Q38" s="3845">
        <v>1.6978150258597666</v>
      </c>
      <c r="R38" s="3845">
        <v>1.7284822908567943</v>
      </c>
      <c r="S38" s="3845">
        <v>1.5712064008239923</v>
      </c>
      <c r="T38" s="3845">
        <v>1.3066380554757167</v>
      </c>
      <c r="U38" s="3845">
        <v>1.3324612438514418</v>
      </c>
      <c r="V38" s="3845">
        <v>1.3609371268663375</v>
      </c>
      <c r="W38" s="3845">
        <v>1.315617215999052</v>
      </c>
      <c r="X38" s="3845">
        <v>1.2207667557382469</v>
      </c>
      <c r="Y38" s="3845">
        <v>1.0069654905529033</v>
      </c>
      <c r="Z38" s="3845">
        <v>1.0465633856199885</v>
      </c>
      <c r="AA38" s="3845">
        <v>0.98834410871899869</v>
      </c>
      <c r="AB38" s="3845">
        <v>0.98417806223038162</v>
      </c>
      <c r="AC38" s="3845">
        <v>1.0227031016032999</v>
      </c>
      <c r="AD38" s="3845">
        <v>0.84533088068499396</v>
      </c>
      <c r="AE38" s="3845">
        <v>0.75305452655344107</v>
      </c>
      <c r="AF38" s="3845">
        <v>0.92240311971453381</v>
      </c>
      <c r="AG38" s="3259">
        <v>0.76717909457738587</v>
      </c>
      <c r="AH38" s="3079">
        <v>-92.400863527433955</v>
      </c>
      <c r="AI38" s="3079">
        <v>22.488224582642459</v>
      </c>
      <c r="AJ38" s="3080">
        <v>-8.5032509362693389</v>
      </c>
    </row>
    <row r="39" spans="1:37">
      <c r="A39" s="2306" t="s">
        <v>1347</v>
      </c>
      <c r="B39" s="3260">
        <v>37.696597888207855</v>
      </c>
      <c r="C39" s="3260">
        <v>37.696597888207855</v>
      </c>
      <c r="D39" s="3260">
        <v>36.672947136612173</v>
      </c>
      <c r="E39" s="3260">
        <v>34.391166991478968</v>
      </c>
      <c r="F39" s="3260">
        <v>35.425722383652214</v>
      </c>
      <c r="G39" s="3260">
        <v>32.344207210595549</v>
      </c>
      <c r="H39" s="3260">
        <v>31.038741612742591</v>
      </c>
      <c r="I39" s="3260">
        <v>30.07912667851674</v>
      </c>
      <c r="J39" s="3260">
        <v>29.519921394038025</v>
      </c>
      <c r="K39" s="3260">
        <v>26.848561212107313</v>
      </c>
      <c r="L39" s="3260">
        <v>27.818668980693481</v>
      </c>
      <c r="M39" s="3260">
        <v>25.887338854834944</v>
      </c>
      <c r="N39" s="3260">
        <v>23.509178871856129</v>
      </c>
      <c r="O39" s="3260">
        <v>22.306407155413616</v>
      </c>
      <c r="P39" s="3260">
        <v>20.529828813868999</v>
      </c>
      <c r="Q39" s="3260">
        <v>17.801962468830347</v>
      </c>
      <c r="R39" s="3260">
        <v>16.052811838972183</v>
      </c>
      <c r="S39" s="3260">
        <v>14.359745540503308</v>
      </c>
      <c r="T39" s="3260">
        <v>13.084187296656088</v>
      </c>
      <c r="U39" s="3260">
        <v>12.661481119241005</v>
      </c>
      <c r="V39" s="3260">
        <v>11.038551573812997</v>
      </c>
      <c r="W39" s="3260">
        <v>10.904410708719553</v>
      </c>
      <c r="X39" s="3260">
        <v>10.83371382493508</v>
      </c>
      <c r="Y39" s="3260">
        <v>11.633692296039863</v>
      </c>
      <c r="Z39" s="3260">
        <v>11.180417711154211</v>
      </c>
      <c r="AA39" s="3260">
        <v>10.248457896524577</v>
      </c>
      <c r="AB39" s="3260">
        <v>10.360689136781282</v>
      </c>
      <c r="AC39" s="3260">
        <v>9.7865243716537567</v>
      </c>
      <c r="AD39" s="3260">
        <v>9.6764071854747797</v>
      </c>
      <c r="AE39" s="3260">
        <v>8.5556178322496965</v>
      </c>
      <c r="AF39" s="3260">
        <v>7.1372634422681793</v>
      </c>
      <c r="AG39" s="3260"/>
      <c r="AH39" s="3146">
        <v>-81.066558145553927</v>
      </c>
      <c r="AI39" s="3146">
        <v>-16.578047521420913</v>
      </c>
      <c r="AJ39" s="3220">
        <v>-5.5771984908884775</v>
      </c>
    </row>
    <row r="40" spans="1:37">
      <c r="A40" s="2304" t="s">
        <v>1348</v>
      </c>
      <c r="B40" s="3144">
        <v>27.386238786714582</v>
      </c>
      <c r="C40" s="3144">
        <v>27.386238786714582</v>
      </c>
      <c r="D40" s="3144">
        <v>25.875905001520479</v>
      </c>
      <c r="E40" s="3144">
        <v>22.619771977157168</v>
      </c>
      <c r="F40" s="3144">
        <v>22.668367238271397</v>
      </c>
      <c r="G40" s="3144">
        <v>20.029523402953878</v>
      </c>
      <c r="H40" s="3144">
        <v>20.280843552637482</v>
      </c>
      <c r="I40" s="3144">
        <v>19.285628531394032</v>
      </c>
      <c r="J40" s="3144">
        <v>19.091157033194239</v>
      </c>
      <c r="K40" s="3144">
        <v>16.590719778063413</v>
      </c>
      <c r="L40" s="3144">
        <v>17.873845101613913</v>
      </c>
      <c r="M40" s="3144">
        <v>17.387541036114477</v>
      </c>
      <c r="N40" s="3144">
        <v>15.16563035436352</v>
      </c>
      <c r="O40" s="3144">
        <v>14.283292049202954</v>
      </c>
      <c r="P40" s="3144">
        <v>12.612014019888734</v>
      </c>
      <c r="Q40" s="3144">
        <v>10.096615040037971</v>
      </c>
      <c r="R40" s="3144">
        <v>8.360649674663426</v>
      </c>
      <c r="S40" s="3144">
        <v>6.7063404596513996</v>
      </c>
      <c r="T40" s="3144">
        <v>5.6801856867521892</v>
      </c>
      <c r="U40" s="3144">
        <v>5.3929170121752774</v>
      </c>
      <c r="V40" s="3144">
        <v>4.0022324004643304</v>
      </c>
      <c r="W40" s="3144">
        <v>4.1049682789907687</v>
      </c>
      <c r="X40" s="3144">
        <v>3.9303319722246801</v>
      </c>
      <c r="Y40" s="3144">
        <v>4.7926495862145</v>
      </c>
      <c r="Z40" s="3144">
        <v>4.2871261272488503</v>
      </c>
      <c r="AA40" s="3144">
        <v>3.6167253935741996</v>
      </c>
      <c r="AB40" s="3144">
        <v>3.8476408416379995</v>
      </c>
      <c r="AC40" s="3144">
        <v>3.2429663549581695</v>
      </c>
      <c r="AD40" s="3144">
        <v>3.2273671120396807</v>
      </c>
      <c r="AE40" s="3144">
        <v>2.3300322371069777</v>
      </c>
      <c r="AF40" s="3144">
        <v>0.76796506864037595</v>
      </c>
      <c r="AG40" s="3144"/>
      <c r="AH40" s="3077">
        <v>-97.195799413634973</v>
      </c>
      <c r="AI40" s="3077">
        <v>-67.040581825000885</v>
      </c>
      <c r="AJ40" s="3078">
        <v>-11.595133018018814</v>
      </c>
    </row>
    <row r="41" spans="1:37">
      <c r="A41" s="2307" t="s">
        <v>1349</v>
      </c>
      <c r="B41" s="3259">
        <v>10.310359101493278</v>
      </c>
      <c r="C41" s="3259">
        <v>10.310359101493278</v>
      </c>
      <c r="D41" s="3259">
        <v>10.797042135091694</v>
      </c>
      <c r="E41" s="3259">
        <v>11.771395014321801</v>
      </c>
      <c r="F41" s="3259">
        <v>12.757355145380822</v>
      </c>
      <c r="G41" s="3259">
        <v>12.314683807641673</v>
      </c>
      <c r="H41" s="3259">
        <v>10.757898060105108</v>
      </c>
      <c r="I41" s="3259">
        <v>10.793498147122706</v>
      </c>
      <c r="J41" s="3259">
        <v>10.428764360843786</v>
      </c>
      <c r="K41" s="3259">
        <v>10.257841434043904</v>
      </c>
      <c r="L41" s="3259">
        <v>9.9448238790795678</v>
      </c>
      <c r="M41" s="3259">
        <v>8.4997978187204648</v>
      </c>
      <c r="N41" s="3259">
        <v>8.3435485174926072</v>
      </c>
      <c r="O41" s="3259">
        <v>8.0231151062106658</v>
      </c>
      <c r="P41" s="3259">
        <v>7.9178147939802663</v>
      </c>
      <c r="Q41" s="3259">
        <v>7.7053474287923791</v>
      </c>
      <c r="R41" s="3259">
        <v>7.6921621643087565</v>
      </c>
      <c r="S41" s="3259">
        <v>7.6534050808519094</v>
      </c>
      <c r="T41" s="3259">
        <v>7.404001609903899</v>
      </c>
      <c r="U41" s="3259">
        <v>7.2685641070657283</v>
      </c>
      <c r="V41" s="3259">
        <v>7.0363191733486676</v>
      </c>
      <c r="W41" s="3259">
        <v>6.799442429728785</v>
      </c>
      <c r="X41" s="3259">
        <v>6.9033818527103987</v>
      </c>
      <c r="Y41" s="3259">
        <v>6.841042709825361</v>
      </c>
      <c r="Z41" s="3259">
        <v>6.8932915839053628</v>
      </c>
      <c r="AA41" s="3259">
        <v>6.6317325029503778</v>
      </c>
      <c r="AB41" s="3259">
        <v>6.5130482951432835</v>
      </c>
      <c r="AC41" s="3259">
        <v>6.543558016695588</v>
      </c>
      <c r="AD41" s="3259">
        <v>6.449040073435099</v>
      </c>
      <c r="AE41" s="3259">
        <v>6.2255855951427197</v>
      </c>
      <c r="AF41" s="3259">
        <v>6.3692983736278039</v>
      </c>
      <c r="AG41" s="3259"/>
      <c r="AH41" s="3079">
        <v>-38.224281900081237</v>
      </c>
      <c r="AI41" s="3079">
        <v>2.3084218550815621</v>
      </c>
      <c r="AJ41" s="3080">
        <v>-1.6471790655176761</v>
      </c>
    </row>
    <row r="43" spans="1:37" s="2321" customFormat="1" ht="16.5">
      <c r="A43" s="108" t="s">
        <v>1530</v>
      </c>
      <c r="C43" s="3109"/>
      <c r="D43" s="3109"/>
      <c r="E43" s="3109"/>
      <c r="F43" s="3109"/>
      <c r="G43" s="3109"/>
      <c r="H43" s="3109"/>
      <c r="I43" s="3109"/>
      <c r="J43" s="3109"/>
      <c r="K43" s="3109"/>
      <c r="L43" s="3109"/>
      <c r="M43" s="3109"/>
      <c r="N43" s="3109"/>
      <c r="O43" s="3109"/>
      <c r="P43" s="3109"/>
      <c r="Q43" s="3109"/>
      <c r="R43" s="3109"/>
      <c r="S43" s="3109"/>
      <c r="T43" s="3109"/>
      <c r="U43" s="3109"/>
      <c r="V43" s="3109"/>
      <c r="W43" s="3109"/>
      <c r="X43" s="3109"/>
      <c r="Y43" s="3109"/>
      <c r="Z43" s="3109"/>
      <c r="AA43" s="3109"/>
      <c r="AB43" s="3109"/>
      <c r="AC43" s="3109"/>
    </row>
    <row r="44" spans="1:37" s="2321" customFormat="1">
      <c r="A44" s="108" t="s">
        <v>1417</v>
      </c>
      <c r="C44" s="3109"/>
      <c r="D44" s="3109"/>
      <c r="E44" s="3109"/>
      <c r="F44" s="3109"/>
      <c r="G44" s="3109"/>
      <c r="H44" s="3109"/>
      <c r="I44" s="3109"/>
      <c r="J44" s="3109"/>
      <c r="K44" s="3109"/>
      <c r="L44" s="3109"/>
      <c r="M44" s="3109"/>
      <c r="N44" s="3109"/>
      <c r="O44" s="3109"/>
      <c r="P44" s="3109"/>
      <c r="Q44" s="3109"/>
      <c r="R44" s="3109"/>
      <c r="S44" s="3109"/>
      <c r="T44" s="3109"/>
      <c r="U44" s="3109"/>
      <c r="V44" s="3109"/>
      <c r="W44" s="3109"/>
      <c r="X44" s="3109"/>
      <c r="Y44" s="3109"/>
      <c r="Z44" s="3109"/>
      <c r="AA44" s="3109"/>
      <c r="AB44" s="3109"/>
      <c r="AC44" s="3109"/>
    </row>
    <row r="45" spans="1:37" s="2321" customFormat="1">
      <c r="A45" s="108" t="s">
        <v>1271</v>
      </c>
      <c r="K45" s="3756"/>
    </row>
    <row r="46" spans="1:37" s="2321" customFormat="1">
      <c r="A46" s="106" t="s">
        <v>435</v>
      </c>
      <c r="K46" s="3756"/>
    </row>
  </sheetData>
  <printOptions horizontalCentered="1" verticalCentered="1"/>
  <pageMargins left="0" right="0" top="0.47244094488188981" bottom="0.98425196850393704" header="0.39370078740157483" footer="0.23622047244094491"/>
  <pageSetup paperSize="9" scale="47" orientation="landscape" r:id="rId1"/>
  <headerFooter alignWithMargins="0">
    <oddHeader>&amp;C&amp;F</oddHeader>
    <oddFooter>&amp;RQuelle: Umweltbundesamt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32">
    <tabColor indexed="13"/>
    <pageSetUpPr fitToPage="1"/>
  </sheetPr>
  <dimension ref="A1:AG38"/>
  <sheetViews>
    <sheetView showGridLines="0" workbookViewId="0">
      <pane xSplit="1" ySplit="5" topLeftCell="B6" activePane="bottomRight" state="frozen"/>
      <selection pane="topRight" activeCell="B1" sqref="B1"/>
      <selection pane="bottomLeft" activeCell="A6" sqref="A6"/>
      <selection pane="bottomRight"/>
    </sheetView>
  </sheetViews>
  <sheetFormatPr baseColWidth="10" defaultColWidth="9" defaultRowHeight="15.75"/>
  <cols>
    <col min="1" max="1" width="19.5" style="61" customWidth="1"/>
    <col min="2" max="15" width="6.75" style="61" customWidth="1"/>
    <col min="16" max="17" width="7.75" style="61" customWidth="1"/>
    <col min="18" max="16384" width="9" style="61"/>
  </cols>
  <sheetData>
    <row r="1" spans="1:33" ht="13.15" customHeight="1">
      <c r="A1" s="403"/>
      <c r="B1" s="740"/>
      <c r="C1" s="740"/>
      <c r="D1" s="740"/>
      <c r="E1" s="740"/>
      <c r="F1" s="740"/>
      <c r="G1" s="740"/>
      <c r="H1" s="740"/>
      <c r="I1" s="740"/>
      <c r="J1" s="740"/>
      <c r="K1" s="740"/>
      <c r="L1" s="740"/>
      <c r="M1" s="740"/>
      <c r="N1" s="740"/>
      <c r="O1" s="740"/>
      <c r="P1" s="740"/>
      <c r="Q1" s="740"/>
      <c r="R1" s="740"/>
      <c r="S1" s="740"/>
      <c r="T1" s="740"/>
      <c r="U1" s="740"/>
      <c r="V1" s="740"/>
      <c r="W1" s="740"/>
      <c r="X1" s="740"/>
      <c r="Y1" s="740"/>
      <c r="Z1" s="740"/>
      <c r="AA1" s="740"/>
      <c r="AB1" s="740"/>
      <c r="AC1" s="1121"/>
      <c r="AD1" s="442"/>
      <c r="AE1" s="405"/>
    </row>
    <row r="2" spans="1:33" ht="18" customHeight="1">
      <c r="A2" s="232"/>
      <c r="B2" s="728" t="s">
        <v>160</v>
      </c>
      <c r="C2" s="1113"/>
      <c r="D2" s="1113"/>
      <c r="E2" s="1113"/>
      <c r="F2" s="1113"/>
      <c r="G2" s="1113"/>
      <c r="H2" s="1113"/>
      <c r="I2" s="1113"/>
      <c r="J2" s="1113"/>
      <c r="K2" s="1113"/>
      <c r="L2" s="1113"/>
      <c r="M2" s="1113"/>
      <c r="N2" s="1113"/>
      <c r="O2" s="1113"/>
      <c r="P2" s="1113"/>
      <c r="Q2" s="1113"/>
      <c r="R2" s="1113"/>
      <c r="S2" s="1113"/>
      <c r="T2" s="1113"/>
      <c r="U2" s="1113"/>
      <c r="V2" s="1113"/>
      <c r="W2" s="1113"/>
      <c r="X2" s="1113"/>
      <c r="Y2" s="1113"/>
      <c r="Z2" s="1113"/>
      <c r="AA2" s="1113"/>
      <c r="AB2" s="1113"/>
      <c r="AC2" s="1114"/>
      <c r="AD2" s="197" t="s">
        <v>112</v>
      </c>
      <c r="AE2" s="215"/>
    </row>
    <row r="3" spans="1:33" ht="18" customHeight="1">
      <c r="A3" s="232"/>
      <c r="B3" s="728" t="s">
        <v>1030</v>
      </c>
      <c r="C3" s="1113"/>
      <c r="D3" s="1113"/>
      <c r="E3" s="1113"/>
      <c r="F3" s="1113"/>
      <c r="G3" s="1113"/>
      <c r="H3" s="1113"/>
      <c r="I3" s="1113"/>
      <c r="J3" s="1113"/>
      <c r="K3" s="1113"/>
      <c r="L3" s="1113"/>
      <c r="M3" s="1113"/>
      <c r="N3" s="1113"/>
      <c r="O3" s="1113"/>
      <c r="P3" s="1113"/>
      <c r="Q3" s="1113"/>
      <c r="R3" s="1113"/>
      <c r="S3" s="1113"/>
      <c r="T3" s="1113"/>
      <c r="U3" s="1113"/>
      <c r="V3" s="1113"/>
      <c r="W3" s="1113"/>
      <c r="X3" s="1113"/>
      <c r="Y3" s="1113"/>
      <c r="Z3" s="1113"/>
      <c r="AA3" s="1113"/>
      <c r="AB3" s="1113"/>
      <c r="AC3" s="1114"/>
      <c r="AD3" s="197" t="s">
        <v>198</v>
      </c>
      <c r="AE3" s="215"/>
    </row>
    <row r="4" spans="1:33" ht="18" customHeight="1">
      <c r="A4" s="214"/>
      <c r="B4" s="732" t="s">
        <v>104</v>
      </c>
      <c r="C4" s="1122"/>
      <c r="D4" s="1122"/>
      <c r="E4" s="1122"/>
      <c r="F4" s="1122"/>
      <c r="G4" s="1122"/>
      <c r="H4" s="1122"/>
      <c r="I4" s="1122"/>
      <c r="J4" s="1122"/>
      <c r="K4" s="1122"/>
      <c r="L4" s="1122"/>
      <c r="M4" s="1122"/>
      <c r="N4" s="1122"/>
      <c r="O4" s="1122"/>
      <c r="P4" s="1122"/>
      <c r="Q4" s="1122"/>
      <c r="R4" s="1122"/>
      <c r="S4" s="1122"/>
      <c r="T4" s="1122"/>
      <c r="U4" s="1122"/>
      <c r="V4" s="1122"/>
      <c r="W4" s="1122"/>
      <c r="X4" s="1122"/>
      <c r="Y4" s="1122"/>
      <c r="Z4" s="1122"/>
      <c r="AA4" s="1122"/>
      <c r="AB4" s="1122"/>
      <c r="AC4" s="1123"/>
      <c r="AD4" s="720" t="s">
        <v>1635</v>
      </c>
      <c r="AE4" s="216"/>
    </row>
    <row r="5" spans="1:33" ht="13.15" customHeight="1">
      <c r="A5" s="408"/>
      <c r="B5" s="741"/>
      <c r="C5" s="741"/>
      <c r="D5" s="741"/>
      <c r="E5" s="741"/>
      <c r="F5" s="741"/>
      <c r="G5" s="741"/>
      <c r="H5" s="741"/>
      <c r="I5" s="741"/>
      <c r="J5" s="741"/>
      <c r="K5" s="741"/>
      <c r="L5" s="741"/>
      <c r="M5" s="741"/>
      <c r="N5" s="741"/>
      <c r="O5" s="741"/>
      <c r="P5" s="741"/>
      <c r="Q5" s="741"/>
      <c r="R5" s="741"/>
      <c r="S5" s="741"/>
      <c r="T5" s="741"/>
      <c r="U5" s="741"/>
      <c r="V5" s="741"/>
      <c r="W5" s="741"/>
      <c r="X5" s="741"/>
      <c r="Y5" s="741"/>
      <c r="Z5" s="741"/>
      <c r="AA5" s="741"/>
      <c r="AB5" s="741"/>
      <c r="AC5" s="1124"/>
      <c r="AD5" s="647"/>
      <c r="AE5" s="410"/>
    </row>
    <row r="6" spans="1:33" ht="12.2" customHeight="1"/>
    <row r="7" spans="1:33">
      <c r="A7" s="17" t="s">
        <v>877</v>
      </c>
      <c r="B7" s="17"/>
      <c r="C7" s="17"/>
      <c r="D7" s="17"/>
      <c r="E7" s="17"/>
      <c r="F7" s="17"/>
      <c r="G7" s="17"/>
      <c r="H7" s="17"/>
      <c r="I7" s="17"/>
      <c r="J7" s="17"/>
      <c r="K7" s="17"/>
      <c r="L7" s="17"/>
      <c r="M7" s="17"/>
      <c r="N7" s="17"/>
      <c r="O7" s="445"/>
      <c r="P7" s="455"/>
    </row>
    <row r="8" spans="1:33" ht="27" customHeight="1">
      <c r="A8" s="2600" t="s">
        <v>1478</v>
      </c>
      <c r="B8" s="6">
        <v>1990</v>
      </c>
      <c r="C8" s="6">
        <v>1991</v>
      </c>
      <c r="D8" s="6">
        <v>1992</v>
      </c>
      <c r="E8" s="6">
        <v>1993</v>
      </c>
      <c r="F8" s="6">
        <v>1994</v>
      </c>
      <c r="G8" s="6">
        <v>1995</v>
      </c>
      <c r="H8" s="6">
        <v>1996</v>
      </c>
      <c r="I8" s="6">
        <v>1997</v>
      </c>
      <c r="J8" s="6">
        <v>1998</v>
      </c>
      <c r="K8" s="16">
        <v>1999</v>
      </c>
      <c r="L8" s="6">
        <v>2000</v>
      </c>
      <c r="M8" s="6">
        <v>2001</v>
      </c>
      <c r="N8" s="6">
        <v>2002</v>
      </c>
      <c r="O8" s="6">
        <v>2003</v>
      </c>
      <c r="P8" s="1376">
        <v>2004</v>
      </c>
      <c r="Q8" s="6">
        <v>2005</v>
      </c>
      <c r="R8" s="1376">
        <v>2006</v>
      </c>
      <c r="S8" s="6">
        <v>2007</v>
      </c>
      <c r="T8" s="1376">
        <v>2008</v>
      </c>
      <c r="U8" s="6">
        <v>2009</v>
      </c>
      <c r="V8" s="1376">
        <v>2010</v>
      </c>
      <c r="W8" s="1376">
        <v>2011</v>
      </c>
      <c r="X8" s="1376">
        <v>2012</v>
      </c>
      <c r="Y8" s="1376">
        <v>2013</v>
      </c>
      <c r="Z8" s="1376">
        <v>2014</v>
      </c>
      <c r="AA8" s="1376">
        <v>2015</v>
      </c>
      <c r="AB8" s="1376">
        <v>2016</v>
      </c>
      <c r="AC8" s="1376">
        <v>2017</v>
      </c>
      <c r="AD8" s="1376">
        <v>2018</v>
      </c>
      <c r="AE8" s="1376">
        <v>2019</v>
      </c>
    </row>
    <row r="9" spans="1:33" ht="18" customHeight="1">
      <c r="A9" s="2596" t="s">
        <v>1712</v>
      </c>
      <c r="B9" s="2377">
        <v>318.95920615</v>
      </c>
      <c r="C9" s="2377">
        <v>341.68310367000004</v>
      </c>
      <c r="D9" s="2377">
        <v>343.61947420999996</v>
      </c>
      <c r="E9" s="2377">
        <v>350.49082970000001</v>
      </c>
      <c r="F9" s="2377">
        <v>340.09119993000002</v>
      </c>
      <c r="G9" s="2377">
        <v>340.09236892000001</v>
      </c>
      <c r="H9" s="2377">
        <v>349.50682992999998</v>
      </c>
      <c r="I9" s="2377">
        <v>341.04350248000003</v>
      </c>
      <c r="J9" s="2377">
        <v>338.76136552999998</v>
      </c>
      <c r="K9" s="2377">
        <v>327.12586966000003</v>
      </c>
      <c r="L9" s="2377">
        <v>317.14397928</v>
      </c>
      <c r="M9" s="2377">
        <v>326.18589872000001</v>
      </c>
      <c r="N9" s="2377">
        <v>311.83448163999998</v>
      </c>
      <c r="O9" s="2377">
        <v>304.91540637999998</v>
      </c>
      <c r="P9" s="2377">
        <v>295.79076336000003</v>
      </c>
      <c r="Q9" s="2377">
        <v>288.19189155999999</v>
      </c>
      <c r="R9" s="2377">
        <v>286.49066429000004</v>
      </c>
      <c r="S9" s="2377">
        <v>252.00661219</v>
      </c>
      <c r="T9" s="2377">
        <v>272.69701024</v>
      </c>
      <c r="U9" s="2377">
        <v>261.33229884000002</v>
      </c>
      <c r="V9" s="2377">
        <v>259.83969665000001</v>
      </c>
      <c r="W9" s="2377">
        <v>248.75334859</v>
      </c>
      <c r="X9" s="2377">
        <v>249.33185343</v>
      </c>
      <c r="Y9" s="2377">
        <v>257.65378565000003</v>
      </c>
      <c r="Z9" s="2377">
        <v>247.44529187000001</v>
      </c>
      <c r="AA9" s="2377">
        <v>250.01492308000002</v>
      </c>
      <c r="AB9" s="2377">
        <v>253.23810519999998</v>
      </c>
      <c r="AC9" s="2635">
        <v>255.66001598</v>
      </c>
      <c r="AD9" s="2635">
        <v>244.18760616</v>
      </c>
      <c r="AE9" s="2378">
        <v>248.352802508243</v>
      </c>
    </row>
    <row r="10" spans="1:33" ht="18" customHeight="1">
      <c r="A10" s="2596" t="s">
        <v>1713</v>
      </c>
      <c r="B10" s="2653">
        <v>116.9118158</v>
      </c>
      <c r="C10" s="2653">
        <v>123.69720443000001</v>
      </c>
      <c r="D10" s="2653">
        <v>122.82916561</v>
      </c>
      <c r="E10" s="2653">
        <v>130.1213012</v>
      </c>
      <c r="F10" s="2653">
        <v>135.88884522999999</v>
      </c>
      <c r="G10" s="2653">
        <v>145.51852737000002</v>
      </c>
      <c r="H10" s="2653">
        <v>162.50180743999999</v>
      </c>
      <c r="I10" s="2653">
        <v>155.34104542</v>
      </c>
      <c r="J10" s="2653">
        <v>157.66580977999999</v>
      </c>
      <c r="K10" s="2653">
        <v>158.16013172999999</v>
      </c>
      <c r="L10" s="2653">
        <v>158.38679296000001</v>
      </c>
      <c r="M10" s="2653">
        <v>166.38805777000002</v>
      </c>
      <c r="N10" s="2653">
        <v>165.54989516999999</v>
      </c>
      <c r="O10" s="2653">
        <v>166.74789149</v>
      </c>
      <c r="P10" s="2653">
        <v>165.72092996000001</v>
      </c>
      <c r="Q10" s="2653">
        <v>165.06864647</v>
      </c>
      <c r="R10" s="2653">
        <v>170.48586523</v>
      </c>
      <c r="S10" s="2653">
        <v>166.21448218</v>
      </c>
      <c r="T10" s="2653">
        <v>171.90540263</v>
      </c>
      <c r="U10" s="2653">
        <v>160.29705705000001</v>
      </c>
      <c r="V10" s="2653">
        <v>175.99936269999998</v>
      </c>
      <c r="W10" s="2653">
        <v>160.65100203</v>
      </c>
      <c r="X10" s="2653">
        <v>160.05661771999999</v>
      </c>
      <c r="Y10" s="2653">
        <v>162.66838549000002</v>
      </c>
      <c r="Z10" s="2653">
        <v>146.25140478</v>
      </c>
      <c r="AA10" s="2653">
        <v>152.06186052999999</v>
      </c>
      <c r="AB10" s="2653">
        <v>163.98865369000001</v>
      </c>
      <c r="AC10" s="2654">
        <v>166.94453292</v>
      </c>
      <c r="AD10" s="2654">
        <v>162.27228755000002</v>
      </c>
      <c r="AE10" s="2655">
        <v>167.89741512560701</v>
      </c>
    </row>
    <row r="11" spans="1:33" ht="18" customHeight="1">
      <c r="A11" s="2596" t="s">
        <v>1714</v>
      </c>
      <c r="B11" s="2653">
        <v>339.44428472000004</v>
      </c>
      <c r="C11" s="2653">
        <v>272.23887216000003</v>
      </c>
      <c r="D11" s="2653">
        <v>237.74168084999999</v>
      </c>
      <c r="E11" s="2653">
        <v>217.86540909999999</v>
      </c>
      <c r="F11" s="2653">
        <v>204.97842740000002</v>
      </c>
      <c r="G11" s="2653">
        <v>191.21687449999999</v>
      </c>
      <c r="H11" s="2653">
        <v>185.91985327</v>
      </c>
      <c r="I11" s="2653">
        <v>176.19648949</v>
      </c>
      <c r="J11" s="2653">
        <v>166.9643097</v>
      </c>
      <c r="K11" s="2653">
        <v>162.27170525</v>
      </c>
      <c r="L11" s="2653">
        <v>170.41558863</v>
      </c>
      <c r="M11" s="2653">
        <v>178.82622534000001</v>
      </c>
      <c r="N11" s="2653">
        <v>182.38613561000003</v>
      </c>
      <c r="O11" s="2653">
        <v>180.34325494000001</v>
      </c>
      <c r="P11" s="2653">
        <v>181.47844713000001</v>
      </c>
      <c r="Q11" s="2653">
        <v>176.32915737000002</v>
      </c>
      <c r="R11" s="2653">
        <v>173.88839512000001</v>
      </c>
      <c r="S11" s="2653">
        <v>178.48938591999999</v>
      </c>
      <c r="T11" s="2653">
        <v>173.32954950999999</v>
      </c>
      <c r="U11" s="2653">
        <v>167.28718855000002</v>
      </c>
      <c r="V11" s="2653">
        <v>166.62196147999998</v>
      </c>
      <c r="W11" s="2653">
        <v>172.12051072</v>
      </c>
      <c r="X11" s="2653">
        <v>181.53481286000002</v>
      </c>
      <c r="Y11" s="2653">
        <v>178.64306011000002</v>
      </c>
      <c r="Z11" s="2653">
        <v>173.16813636000001</v>
      </c>
      <c r="AA11" s="2653">
        <v>171.81521569</v>
      </c>
      <c r="AB11" s="2653">
        <v>166.84285541999998</v>
      </c>
      <c r="AC11" s="2654">
        <v>163.00717785000001</v>
      </c>
      <c r="AD11" s="2654">
        <v>158.89082013000001</v>
      </c>
      <c r="AE11" s="2655">
        <v>125.607708310821</v>
      </c>
    </row>
    <row r="12" spans="1:33" ht="30" customHeight="1">
      <c r="A12" s="2601" t="s">
        <v>1715</v>
      </c>
      <c r="B12" s="2653">
        <v>202.07182753000001</v>
      </c>
      <c r="C12" s="2653">
        <v>206.70493679</v>
      </c>
      <c r="D12" s="2653">
        <v>194.85925653000001</v>
      </c>
      <c r="E12" s="2653">
        <v>190.70829741</v>
      </c>
      <c r="F12" s="2653">
        <v>189.6152261</v>
      </c>
      <c r="G12" s="2653">
        <v>193.38813471</v>
      </c>
      <c r="H12" s="2653">
        <v>193.93347715000002</v>
      </c>
      <c r="I12" s="2653">
        <v>187.84495349000002</v>
      </c>
      <c r="J12" s="2653">
        <v>189.37967114</v>
      </c>
      <c r="K12" s="2653">
        <v>178.76274834</v>
      </c>
      <c r="L12" s="2653">
        <v>178.67377997999998</v>
      </c>
      <c r="M12" s="2653">
        <v>176.36268961000002</v>
      </c>
      <c r="N12" s="2653">
        <v>173.63134541999997</v>
      </c>
      <c r="O12" s="2653">
        <v>175.74693794000001</v>
      </c>
      <c r="P12" s="2653">
        <v>171.07949151</v>
      </c>
      <c r="Q12" s="2653">
        <v>164.82042500999998</v>
      </c>
      <c r="R12" s="2653">
        <v>173.18318131000001</v>
      </c>
      <c r="S12" s="2653">
        <v>181.47870305000001</v>
      </c>
      <c r="T12" s="2653">
        <v>164.47109144000001</v>
      </c>
      <c r="U12" s="2653">
        <v>136.72756838999999</v>
      </c>
      <c r="V12" s="2653">
        <v>159.36159509999999</v>
      </c>
      <c r="W12" s="2653">
        <v>155.84204713999998</v>
      </c>
      <c r="X12" s="2653">
        <v>151.96848216000001</v>
      </c>
      <c r="Y12" s="2653">
        <v>161.56302271000001</v>
      </c>
      <c r="Z12" s="2653">
        <v>153.72112457</v>
      </c>
      <c r="AA12" s="2653">
        <v>151.56251793000001</v>
      </c>
      <c r="AB12" s="2653">
        <v>143.37770888999998</v>
      </c>
      <c r="AC12" s="2654">
        <v>125.71130070000001</v>
      </c>
      <c r="AD12" s="2654">
        <v>116.15987243000001</v>
      </c>
      <c r="AE12" s="2655">
        <v>92.120445124893095</v>
      </c>
    </row>
    <row r="13" spans="1:33" ht="18" customHeight="1">
      <c r="A13" s="3148" t="s">
        <v>1716</v>
      </c>
      <c r="B13" s="2638">
        <v>8.2426244299999993</v>
      </c>
      <c r="C13" s="2638">
        <v>7.47426455</v>
      </c>
      <c r="D13" s="2638">
        <v>7.5590514299999993</v>
      </c>
      <c r="E13" s="2638">
        <v>7.7629316100000008</v>
      </c>
      <c r="F13" s="2638">
        <v>7.6626588899999994</v>
      </c>
      <c r="G13" s="2638">
        <v>7.8906546799999999</v>
      </c>
      <c r="H13" s="2638">
        <v>8.1914803599999999</v>
      </c>
      <c r="I13" s="2638">
        <v>8.904224769999999</v>
      </c>
      <c r="J13" s="2638">
        <v>9.9973024099999996</v>
      </c>
      <c r="K13" s="2638">
        <v>11.082602960000001</v>
      </c>
      <c r="L13" s="2638">
        <v>11.86912448</v>
      </c>
      <c r="M13" s="2638">
        <v>11.55271226</v>
      </c>
      <c r="N13" s="2638">
        <v>11.187471909999999</v>
      </c>
      <c r="O13" s="2638">
        <v>13.61499008</v>
      </c>
      <c r="P13" s="2638">
        <v>13.28438001</v>
      </c>
      <c r="Q13" s="2638">
        <v>14.45166663</v>
      </c>
      <c r="R13" s="2638">
        <v>15.904761000000001</v>
      </c>
      <c r="S13" s="2638">
        <v>16.55335655</v>
      </c>
      <c r="T13" s="2638">
        <v>18.032265779999999</v>
      </c>
      <c r="U13" s="2638">
        <v>18.760086870000002</v>
      </c>
      <c r="V13" s="2638">
        <v>19.984405859999999</v>
      </c>
      <c r="W13" s="2638">
        <v>20.699930429999998</v>
      </c>
      <c r="X13" s="2638">
        <v>20.475592850000002</v>
      </c>
      <c r="Y13" s="2638">
        <v>20.411348140000001</v>
      </c>
      <c r="Z13" s="2638">
        <v>21.75375743</v>
      </c>
      <c r="AA13" s="2638">
        <v>21.446209979999999</v>
      </c>
      <c r="AB13" s="2638">
        <v>22.683856760000001</v>
      </c>
      <c r="AC13" s="2639">
        <v>21.518742710000001</v>
      </c>
      <c r="AD13" s="2639">
        <v>20.591522899999998</v>
      </c>
      <c r="AE13" s="3246">
        <v>19.886023079577832</v>
      </c>
    </row>
    <row r="14" spans="1:33" ht="18" customHeight="1">
      <c r="A14" s="3149" t="s">
        <v>190</v>
      </c>
      <c r="B14" s="3150">
        <v>985.62975862999997</v>
      </c>
      <c r="C14" s="3150">
        <v>951.7983816000002</v>
      </c>
      <c r="D14" s="3150">
        <v>906.60862863</v>
      </c>
      <c r="E14" s="3150">
        <v>896.94876901999999</v>
      </c>
      <c r="F14" s="3150">
        <v>878.23635754999998</v>
      </c>
      <c r="G14" s="3150">
        <v>878.10656018000009</v>
      </c>
      <c r="H14" s="3150">
        <v>900.05344815000001</v>
      </c>
      <c r="I14" s="3150">
        <v>869.33021565000001</v>
      </c>
      <c r="J14" s="3150">
        <v>862.76845856</v>
      </c>
      <c r="K14" s="3150">
        <v>837.40305794000005</v>
      </c>
      <c r="L14" s="3150">
        <v>836.48926532999997</v>
      </c>
      <c r="M14" s="3150">
        <v>859.31558370000005</v>
      </c>
      <c r="N14" s="3150">
        <v>844.58932974999993</v>
      </c>
      <c r="O14" s="3150">
        <v>841.36848082999984</v>
      </c>
      <c r="P14" s="3150">
        <v>827.3540119700001</v>
      </c>
      <c r="Q14" s="3150">
        <v>808.86178703999997</v>
      </c>
      <c r="R14" s="3150">
        <v>819.95286695000004</v>
      </c>
      <c r="S14" s="3150">
        <v>794.74253988999999</v>
      </c>
      <c r="T14" s="3150">
        <v>800.43531959999996</v>
      </c>
      <c r="U14" s="3150">
        <v>744.40419970000005</v>
      </c>
      <c r="V14" s="3150">
        <v>781.80702179000002</v>
      </c>
      <c r="W14" s="3150">
        <v>758.06683891</v>
      </c>
      <c r="X14" s="3150">
        <v>763.36735901999998</v>
      </c>
      <c r="Y14" s="3150">
        <v>780.9396021</v>
      </c>
      <c r="Z14" s="3150">
        <v>742.33971500999996</v>
      </c>
      <c r="AA14" s="3150">
        <v>746.90072721000001</v>
      </c>
      <c r="AB14" s="3150">
        <v>750.13117995999994</v>
      </c>
      <c r="AC14" s="3262">
        <v>732.84177016000001</v>
      </c>
      <c r="AD14" s="3262">
        <v>702.10210916999995</v>
      </c>
      <c r="AE14" s="3247">
        <v>653.86439414914196</v>
      </c>
      <c r="AG14" s="3008"/>
    </row>
    <row r="15" spans="1:33" ht="18" customHeight="1">
      <c r="A15" s="108" t="s">
        <v>88</v>
      </c>
      <c r="B15" s="2661"/>
      <c r="C15" s="2661"/>
      <c r="D15" s="2661"/>
      <c r="E15" s="2661"/>
      <c r="F15" s="2661"/>
      <c r="G15" s="2661"/>
      <c r="H15" s="2661"/>
      <c r="I15" s="2661"/>
      <c r="J15" s="2661"/>
      <c r="K15" s="2661"/>
      <c r="L15" s="2661"/>
      <c r="M15" s="2661"/>
      <c r="N15" s="2661"/>
      <c r="O15" s="2661"/>
      <c r="P15" s="2661"/>
      <c r="Q15" s="2661"/>
      <c r="R15" s="2661"/>
      <c r="S15" s="2661"/>
      <c r="T15" s="2661"/>
      <c r="U15" s="2661"/>
      <c r="V15" s="2661"/>
      <c r="W15" s="2661"/>
      <c r="X15" s="2661"/>
      <c r="Y15" s="2661"/>
      <c r="Z15" s="2661"/>
      <c r="AA15" s="2661"/>
      <c r="AB15" s="2661"/>
      <c r="AC15" s="2661"/>
    </row>
    <row r="16" spans="1:33" ht="18" customHeight="1">
      <c r="A16" s="4219" t="s">
        <v>1574</v>
      </c>
      <c r="B16" s="4219"/>
      <c r="C16" s="4219"/>
      <c r="D16" s="4219"/>
      <c r="E16" s="4219"/>
      <c r="F16" s="4219"/>
      <c r="G16" s="4219"/>
      <c r="H16" s="4219"/>
      <c r="I16" s="4219"/>
      <c r="J16" s="4219"/>
      <c r="K16" s="4219"/>
      <c r="L16" s="4219"/>
      <c r="M16" s="4219"/>
      <c r="N16" s="4219"/>
      <c r="O16" s="4219"/>
      <c r="P16" s="4219"/>
      <c r="Q16" s="4219"/>
      <c r="R16" s="4219"/>
      <c r="S16" s="4219"/>
      <c r="T16" s="4219"/>
      <c r="U16" s="4219"/>
      <c r="V16" s="4219"/>
      <c r="W16" s="4219"/>
      <c r="X16" s="4219"/>
      <c r="Y16" s="2321"/>
      <c r="Z16" s="2321"/>
      <c r="AA16" s="2321"/>
      <c r="AB16" s="2321"/>
    </row>
    <row r="17" spans="1:33" ht="18.75" customHeight="1">
      <c r="A17" s="3345"/>
      <c r="B17" s="6">
        <v>1990</v>
      </c>
      <c r="C17" s="6">
        <v>1991</v>
      </c>
      <c r="D17" s="6">
        <v>1992</v>
      </c>
      <c r="E17" s="6">
        <v>1993</v>
      </c>
      <c r="F17" s="6">
        <v>1994</v>
      </c>
      <c r="G17" s="6">
        <v>1995</v>
      </c>
      <c r="H17" s="6">
        <v>1996</v>
      </c>
      <c r="I17" s="6">
        <v>1997</v>
      </c>
      <c r="J17" s="6">
        <v>1998</v>
      </c>
      <c r="K17" s="16">
        <v>1999</v>
      </c>
      <c r="L17" s="6">
        <v>2000</v>
      </c>
      <c r="M17" s="6">
        <v>2001</v>
      </c>
      <c r="N17" s="6">
        <v>2002</v>
      </c>
      <c r="O17" s="6">
        <v>2003</v>
      </c>
      <c r="P17" s="1376">
        <v>2004</v>
      </c>
      <c r="Q17" s="6">
        <v>2005</v>
      </c>
      <c r="R17" s="1376">
        <v>2006</v>
      </c>
      <c r="S17" s="6">
        <v>2007</v>
      </c>
      <c r="T17" s="1376">
        <v>2008</v>
      </c>
      <c r="U17" s="6">
        <v>2009</v>
      </c>
      <c r="V17" s="1376">
        <v>2010</v>
      </c>
      <c r="W17" s="1376">
        <v>2011</v>
      </c>
      <c r="X17" s="1376">
        <v>2012</v>
      </c>
      <c r="Y17" s="1376">
        <v>2013</v>
      </c>
      <c r="Z17" s="1376">
        <v>2014</v>
      </c>
      <c r="AA17" s="1376">
        <v>2015</v>
      </c>
      <c r="AB17" s="1376">
        <v>2016</v>
      </c>
      <c r="AC17" s="1376">
        <v>2017</v>
      </c>
      <c r="AD17" s="1376">
        <v>2018</v>
      </c>
      <c r="AE17" s="1376">
        <v>2019</v>
      </c>
    </row>
    <row r="18" spans="1:33" ht="18" customHeight="1">
      <c r="A18" s="2596" t="s">
        <v>1714</v>
      </c>
      <c r="B18" s="2377">
        <v>200.01602524047902</v>
      </c>
      <c r="C18" s="2377">
        <v>186.57473498450503</v>
      </c>
      <c r="D18" s="2377">
        <v>179.956538206955</v>
      </c>
      <c r="E18" s="2377">
        <v>170.66022054094</v>
      </c>
      <c r="F18" s="2377">
        <v>167.537774036017</v>
      </c>
      <c r="G18" s="2377">
        <v>161.90419684092501</v>
      </c>
      <c r="H18" s="2377">
        <v>159.16790038254402</v>
      </c>
      <c r="I18" s="2377">
        <v>154.74843269885102</v>
      </c>
      <c r="J18" s="2377">
        <v>149.27178391851501</v>
      </c>
      <c r="K18" s="2377">
        <v>147.76768220618601</v>
      </c>
      <c r="L18" s="2377">
        <v>156.87000632919802</v>
      </c>
      <c r="M18" s="2377">
        <v>166.22378279518202</v>
      </c>
      <c r="N18" s="2377">
        <v>170.14907904235801</v>
      </c>
      <c r="O18" s="2377">
        <v>166.702602870417</v>
      </c>
      <c r="P18" s="2377">
        <v>164.67105090230899</v>
      </c>
      <c r="Q18" s="2377">
        <v>161.897366265042</v>
      </c>
      <c r="R18" s="2377">
        <v>159.28357157256502</v>
      </c>
      <c r="S18" s="2377">
        <v>164.06053288626802</v>
      </c>
      <c r="T18" s="2377">
        <v>157.84053140505901</v>
      </c>
      <c r="U18" s="2377">
        <v>152.52277420081401</v>
      </c>
      <c r="V18" s="2377">
        <v>151.02981979712703</v>
      </c>
      <c r="W18" s="2377">
        <v>156.06000877854302</v>
      </c>
      <c r="X18" s="2377">
        <v>165.77330878207903</v>
      </c>
      <c r="Y18" s="2377">
        <v>162.95469010998599</v>
      </c>
      <c r="Z18" s="2635">
        <v>158.68678196114601</v>
      </c>
      <c r="AA18" s="2635">
        <v>157.48967502763503</v>
      </c>
      <c r="AB18" s="2635">
        <v>152.724795295852</v>
      </c>
      <c r="AC18" s="2377">
        <v>149.090100370615</v>
      </c>
      <c r="AD18" s="2660">
        <v>145.54662218611801</v>
      </c>
      <c r="AE18" s="2378">
        <v>113.96716540814249</v>
      </c>
    </row>
    <row r="19" spans="1:33" ht="18" customHeight="1">
      <c r="A19" s="2596" t="s">
        <v>1215</v>
      </c>
      <c r="B19" s="2653">
        <v>118.24561376280001</v>
      </c>
      <c r="C19" s="2653">
        <v>126.1553769714</v>
      </c>
      <c r="D19" s="2653">
        <v>119.73495016180001</v>
      </c>
      <c r="E19" s="2653">
        <v>123.2221977833</v>
      </c>
      <c r="F19" s="2653">
        <v>121.98212770230001</v>
      </c>
      <c r="G19" s="2653">
        <v>124.06972093967302</v>
      </c>
      <c r="H19" s="2653">
        <v>127.75841863189501</v>
      </c>
      <c r="I19" s="2653">
        <v>119.55685037652901</v>
      </c>
      <c r="J19" s="2653">
        <v>127.478894394482</v>
      </c>
      <c r="K19" s="2653">
        <v>118.90835302911302</v>
      </c>
      <c r="L19" s="2653">
        <v>118.485116163</v>
      </c>
      <c r="M19" s="2653">
        <v>115.40905594360001</v>
      </c>
      <c r="N19" s="2653">
        <v>112.588907025032</v>
      </c>
      <c r="O19" s="2653">
        <v>115.4079907385</v>
      </c>
      <c r="P19" s="2653">
        <v>110.9384423489</v>
      </c>
      <c r="Q19" s="2653">
        <v>108.9998459848</v>
      </c>
      <c r="R19" s="2653">
        <v>115.89838106000001</v>
      </c>
      <c r="S19" s="2653">
        <v>118.08254459210001</v>
      </c>
      <c r="T19" s="2653">
        <v>102.15714261060002</v>
      </c>
      <c r="U19" s="2653">
        <v>88.707404606358011</v>
      </c>
      <c r="V19" s="2653">
        <v>95.130134237600018</v>
      </c>
      <c r="W19" s="2653">
        <v>90.571005646100005</v>
      </c>
      <c r="X19" s="2653">
        <v>94.350462239000009</v>
      </c>
      <c r="Y19" s="2653">
        <v>104.14420397250001</v>
      </c>
      <c r="Z19" s="2654">
        <v>97.41175653263781</v>
      </c>
      <c r="AA19" s="2654">
        <v>91.760515640640008</v>
      </c>
      <c r="AB19" s="2654">
        <v>87.857254245250004</v>
      </c>
      <c r="AC19" s="2653">
        <v>70.494036426360012</v>
      </c>
      <c r="AD19" s="3290">
        <v>62.423760708100005</v>
      </c>
      <c r="AE19" s="2655">
        <v>43.018599117301029</v>
      </c>
    </row>
    <row r="20" spans="1:33" ht="18" customHeight="1">
      <c r="A20" s="2596" t="s">
        <v>1214</v>
      </c>
      <c r="B20" s="2653">
        <v>17.874603606299999</v>
      </c>
      <c r="C20" s="2653">
        <v>17.9301404142</v>
      </c>
      <c r="D20" s="2653">
        <v>15.486182056000001</v>
      </c>
      <c r="E20" s="2653">
        <v>15.428746065</v>
      </c>
      <c r="F20" s="2653">
        <v>17.9280006607</v>
      </c>
      <c r="G20" s="2653">
        <v>18.990444178965003</v>
      </c>
      <c r="H20" s="2653">
        <v>20.505475192213801</v>
      </c>
      <c r="I20" s="2653">
        <v>21.142274265600001</v>
      </c>
      <c r="J20" s="2653">
        <v>21.713368942590797</v>
      </c>
      <c r="K20" s="2653">
        <v>21.820485315553299</v>
      </c>
      <c r="L20" s="2653">
        <v>21.823846041926</v>
      </c>
      <c r="M20" s="2653">
        <v>22.212998204623503</v>
      </c>
      <c r="N20" s="2653">
        <v>22.676070424034901</v>
      </c>
      <c r="O20" s="2653">
        <v>24.0739288634521</v>
      </c>
      <c r="P20" s="2653">
        <v>24.830455871303002</v>
      </c>
      <c r="Q20" s="2653">
        <v>27.7907286527441</v>
      </c>
      <c r="R20" s="2653">
        <v>29.268595850664802</v>
      </c>
      <c r="S20" s="2653">
        <v>29.065853530657801</v>
      </c>
      <c r="T20" s="2653">
        <v>33.1647427515028</v>
      </c>
      <c r="U20" s="2653">
        <v>30.360447829060003</v>
      </c>
      <c r="V20" s="2653">
        <v>32.187570703888099</v>
      </c>
      <c r="W20" s="2653">
        <v>30.098205761208501</v>
      </c>
      <c r="X20" s="2653">
        <v>27.483666367608603</v>
      </c>
      <c r="Y20" s="2653">
        <v>24.002090066439603</v>
      </c>
      <c r="Z20" s="2654">
        <v>21.751105152111901</v>
      </c>
      <c r="AA20" s="2654">
        <v>21.8886249651353</v>
      </c>
      <c r="AB20" s="2654">
        <v>28.5859748503491</v>
      </c>
      <c r="AC20" s="2653">
        <v>30.401070807085002</v>
      </c>
      <c r="AD20" s="3290">
        <v>29.821815836768202</v>
      </c>
      <c r="AE20" s="2655">
        <v>33.004344368623045</v>
      </c>
    </row>
    <row r="21" spans="1:33" ht="18" customHeight="1">
      <c r="A21" s="2596" t="s">
        <v>1717</v>
      </c>
      <c r="B21" s="2653">
        <v>9.1626291160300006</v>
      </c>
      <c r="C21" s="2653">
        <v>10.54843771649</v>
      </c>
      <c r="D21" s="2653">
        <v>10.043455206160001</v>
      </c>
      <c r="E21" s="2653">
        <v>7.8503491999100001</v>
      </c>
      <c r="F21" s="2653">
        <v>7.9417077037299997</v>
      </c>
      <c r="G21" s="2653">
        <v>7.4086759177600907</v>
      </c>
      <c r="H21" s="2653">
        <v>6.87583530955561</v>
      </c>
      <c r="I21" s="2653">
        <v>6.2952604609877501</v>
      </c>
      <c r="J21" s="2653">
        <v>6.1918458613900995</v>
      </c>
      <c r="K21" s="2653">
        <v>6.3216407624136108</v>
      </c>
      <c r="L21" s="2653">
        <v>6.416301428972961</v>
      </c>
      <c r="M21" s="2653">
        <v>7.0952804046587703</v>
      </c>
      <c r="N21" s="2653">
        <v>6.7460511976528403</v>
      </c>
      <c r="O21" s="2653">
        <v>7.9350247783722203</v>
      </c>
      <c r="P21" s="2653">
        <v>8.5926529473775197</v>
      </c>
      <c r="Q21" s="2653">
        <v>9.0652094108387118</v>
      </c>
      <c r="R21" s="2653">
        <v>7.5766949607408405</v>
      </c>
      <c r="S21" s="2653">
        <v>7.4874624019642901</v>
      </c>
      <c r="T21" s="2653">
        <v>7.0735330426174903</v>
      </c>
      <c r="U21" s="2653">
        <v>7.3758407726410606</v>
      </c>
      <c r="V21" s="2653">
        <v>6.1193717715580505</v>
      </c>
      <c r="W21" s="2653">
        <v>5.0649139413923301</v>
      </c>
      <c r="X21" s="2653">
        <v>5.298453729409621</v>
      </c>
      <c r="Y21" s="2653">
        <v>5.0353833096989105</v>
      </c>
      <c r="Z21" s="2654">
        <v>5.0174500033660303</v>
      </c>
      <c r="AA21" s="2654">
        <v>4.4215095132008999</v>
      </c>
      <c r="AB21" s="2654">
        <v>3.9908554131391103</v>
      </c>
      <c r="AC21" s="2653">
        <v>4.1249295955715297</v>
      </c>
      <c r="AD21" s="3290">
        <v>4.1052584506210898</v>
      </c>
      <c r="AE21" s="2655">
        <v>4.104971861128357</v>
      </c>
    </row>
    <row r="22" spans="1:33" ht="18" customHeight="1">
      <c r="A22" s="2596" t="s">
        <v>1718</v>
      </c>
      <c r="B22" s="2653">
        <v>3.7726192410000001</v>
      </c>
      <c r="C22" s="2653">
        <v>3.5714301340000008</v>
      </c>
      <c r="D22" s="2653">
        <v>3.5474187650000002</v>
      </c>
      <c r="E22" s="2653">
        <v>3.4643510020000003</v>
      </c>
      <c r="F22" s="2653">
        <v>3.8578197440000004</v>
      </c>
      <c r="G22" s="2653">
        <v>5.7655124303506504</v>
      </c>
      <c r="H22" s="2653">
        <v>6.0196100048969505</v>
      </c>
      <c r="I22" s="2653">
        <v>6.4310492549890501</v>
      </c>
      <c r="J22" s="2653">
        <v>6.6358105167134509</v>
      </c>
      <c r="K22" s="2653">
        <v>6.4115967958198503</v>
      </c>
      <c r="L22" s="2653">
        <v>6.4721553349680008</v>
      </c>
      <c r="M22" s="2653">
        <v>6.7377114427877505</v>
      </c>
      <c r="N22" s="2653">
        <v>6.1698178041812008</v>
      </c>
      <c r="O22" s="2653">
        <v>8.2899663874280005</v>
      </c>
      <c r="P22" s="2653">
        <v>7.1728461838799999</v>
      </c>
      <c r="Q22" s="2653">
        <v>7.9111109963800006</v>
      </c>
      <c r="R22" s="2653">
        <v>8.8734368836660913</v>
      </c>
      <c r="S22" s="2653">
        <v>9.5273588664391422</v>
      </c>
      <c r="T22" s="2653">
        <v>7.5566551332920007</v>
      </c>
      <c r="U22" s="2653">
        <v>8.0103421686920004</v>
      </c>
      <c r="V22" s="2653">
        <v>8.4114400015320001</v>
      </c>
      <c r="W22" s="2653">
        <v>8.908529328278</v>
      </c>
      <c r="X22" s="2653">
        <v>8.6606343643500008</v>
      </c>
      <c r="Y22" s="2653">
        <v>9.0454506966320007</v>
      </c>
      <c r="Z22" s="2654">
        <v>9.9582895327380019</v>
      </c>
      <c r="AA22" s="2654">
        <v>9.2805208386520004</v>
      </c>
      <c r="AB22" s="2654">
        <v>10.051645389972</v>
      </c>
      <c r="AC22" s="2653">
        <v>9.1383396571399995</v>
      </c>
      <c r="AD22" s="3290">
        <v>8.7173680112380012</v>
      </c>
      <c r="AE22" s="2655">
        <v>8.1797918810179926</v>
      </c>
    </row>
    <row r="23" spans="1:33" ht="42" customHeight="1">
      <c r="A23" s="2601" t="s">
        <v>1719</v>
      </c>
      <c r="B23" s="3151">
        <v>17.242086284900001</v>
      </c>
      <c r="C23" s="3151">
        <v>16.707874880200002</v>
      </c>
      <c r="D23" s="3151">
        <v>16.167635064300001</v>
      </c>
      <c r="E23" s="3151">
        <v>14.403777038199999</v>
      </c>
      <c r="F23" s="3151">
        <v>15.875826289499999</v>
      </c>
      <c r="G23" s="3151">
        <v>16.766409061600001</v>
      </c>
      <c r="H23" s="3151">
        <v>15.511273096100002</v>
      </c>
      <c r="I23" s="3151">
        <v>17.0219968784</v>
      </c>
      <c r="J23" s="3151">
        <v>17.844862796700003</v>
      </c>
      <c r="K23" s="3151">
        <v>17.136734606600001</v>
      </c>
      <c r="L23" s="3151">
        <v>16.716423781700001</v>
      </c>
      <c r="M23" s="3151">
        <v>17.826473539000002</v>
      </c>
      <c r="N23" s="3151">
        <v>19.846478082435603</v>
      </c>
      <c r="O23" s="3151">
        <v>17.461914358900003</v>
      </c>
      <c r="P23" s="3151">
        <v>16.812075623200002</v>
      </c>
      <c r="Q23" s="3151">
        <v>17.106626983600002</v>
      </c>
      <c r="R23" s="3151">
        <v>18.563494919358899</v>
      </c>
      <c r="S23" s="3151">
        <v>22.405723895481302</v>
      </c>
      <c r="T23" s="3151">
        <v>20.287832403400003</v>
      </c>
      <c r="U23" s="3151">
        <v>12.148044901294902</v>
      </c>
      <c r="V23" s="3151">
        <v>20.2092724977473</v>
      </c>
      <c r="W23" s="3151">
        <v>19.447850747983399</v>
      </c>
      <c r="X23" s="3151">
        <v>19.2088951962</v>
      </c>
      <c r="Y23" s="3151">
        <v>20.518830322900001</v>
      </c>
      <c r="Z23" s="3058">
        <v>19.204427607561101</v>
      </c>
      <c r="AA23" s="3058">
        <v>19.604666690840002</v>
      </c>
      <c r="AB23" s="3058">
        <v>20.29764001689</v>
      </c>
      <c r="AC23" s="3151">
        <v>20.030789501310004</v>
      </c>
      <c r="AD23" s="3291">
        <v>18.407433743838002</v>
      </c>
      <c r="AE23" s="3293">
        <v>17.206732044699471</v>
      </c>
      <c r="AF23"/>
      <c r="AG23"/>
    </row>
    <row r="24" spans="1:33" ht="18" customHeight="1">
      <c r="A24" s="3149" t="s">
        <v>190</v>
      </c>
      <c r="B24" s="3152">
        <v>366.313577251509</v>
      </c>
      <c r="C24" s="3152">
        <v>361.4879951007951</v>
      </c>
      <c r="D24" s="3152">
        <v>344.93617946021499</v>
      </c>
      <c r="E24" s="3152">
        <v>335.02964162935001</v>
      </c>
      <c r="F24" s="3152">
        <v>335.12325613624699</v>
      </c>
      <c r="G24" s="3152">
        <v>334.9049593692738</v>
      </c>
      <c r="H24" s="3152">
        <v>335.83851261720542</v>
      </c>
      <c r="I24" s="3152">
        <v>325.19586393535684</v>
      </c>
      <c r="J24" s="3152">
        <v>329.13656643039138</v>
      </c>
      <c r="K24" s="3152">
        <v>318.36649271568575</v>
      </c>
      <c r="L24" s="3152">
        <v>326.78384907976499</v>
      </c>
      <c r="M24" s="3152">
        <v>335.50530232985204</v>
      </c>
      <c r="N24" s="3152">
        <v>338.17640357569456</v>
      </c>
      <c r="O24" s="3152">
        <v>339.87142799706936</v>
      </c>
      <c r="P24" s="3152">
        <v>333.01752387696945</v>
      </c>
      <c r="Q24" s="3152">
        <v>332.77088829340482</v>
      </c>
      <c r="R24" s="3152">
        <v>339.46417524699564</v>
      </c>
      <c r="S24" s="3152">
        <v>350.62947617291059</v>
      </c>
      <c r="T24" s="3152">
        <v>328.08043734647129</v>
      </c>
      <c r="U24" s="3152">
        <v>299.12485447885996</v>
      </c>
      <c r="V24" s="3152">
        <v>313.08760900945248</v>
      </c>
      <c r="W24" s="3152">
        <v>310.15051420350522</v>
      </c>
      <c r="X24" s="3152">
        <v>320.77542067864727</v>
      </c>
      <c r="Y24" s="3152">
        <v>325.7006484781565</v>
      </c>
      <c r="Z24" s="3153">
        <v>312.02981078956088</v>
      </c>
      <c r="AA24" s="3153">
        <v>304.44551267610325</v>
      </c>
      <c r="AB24" s="3153">
        <v>303.50816521145225</v>
      </c>
      <c r="AC24" s="3152">
        <v>283.27926635808154</v>
      </c>
      <c r="AD24" s="3613">
        <v>269.02225893668327</v>
      </c>
      <c r="AE24" s="3614">
        <v>219.48160468091237</v>
      </c>
      <c r="AF24"/>
      <c r="AG24"/>
    </row>
    <row r="25" spans="1:33" ht="18" customHeight="1">
      <c r="A25" s="108"/>
      <c r="B25" s="2661"/>
      <c r="C25" s="2661"/>
      <c r="D25" s="2661"/>
      <c r="E25" s="2661"/>
      <c r="F25" s="2661"/>
      <c r="G25" s="2661"/>
      <c r="H25" s="2661"/>
      <c r="I25" s="2661"/>
      <c r="J25" s="2661"/>
      <c r="K25" s="2661"/>
      <c r="L25" s="2661"/>
      <c r="M25" s="2661"/>
      <c r="N25" s="2661"/>
      <c r="O25" s="2661"/>
      <c r="P25" s="2661"/>
      <c r="Q25" s="2321"/>
      <c r="R25" s="2321"/>
      <c r="S25" s="2321"/>
      <c r="T25" s="2321"/>
      <c r="U25" s="2321"/>
      <c r="V25" s="2321"/>
      <c r="W25" s="2321"/>
      <c r="X25" s="2321"/>
      <c r="Y25" s="2321"/>
      <c r="Z25" s="2321"/>
      <c r="AA25" s="2321"/>
      <c r="AB25" s="2321"/>
    </row>
    <row r="26" spans="1:33" s="1391" customFormat="1" ht="13.15" customHeight="1">
      <c r="A26" s="1390" t="s">
        <v>1479</v>
      </c>
      <c r="B26" s="1392"/>
      <c r="C26" s="1392"/>
      <c r="D26" s="1392"/>
      <c r="E26" s="1392"/>
      <c r="F26" s="1392"/>
      <c r="G26" s="1392"/>
      <c r="H26" s="1392"/>
      <c r="I26" s="1392"/>
      <c r="J26" s="1392"/>
      <c r="K26" s="1392"/>
      <c r="L26" s="1392"/>
      <c r="M26" s="1393"/>
      <c r="N26" s="1393"/>
      <c r="O26" s="1393"/>
      <c r="P26" s="1393"/>
      <c r="Q26" s="1393"/>
    </row>
    <row r="27" spans="1:33" s="1379" customFormat="1" ht="13.15" customHeight="1">
      <c r="A27" s="1378" t="s">
        <v>159</v>
      </c>
      <c r="Y27"/>
      <c r="Z27"/>
    </row>
    <row r="28" spans="1:33" customFormat="1">
      <c r="AE28" s="3612"/>
    </row>
    <row r="29" spans="1:33" customFormat="1"/>
    <row r="30" spans="1:33" customFormat="1"/>
    <row r="31" spans="1:33" customFormat="1"/>
    <row r="32" spans="1:33" customFormat="1"/>
    <row r="33" spans="1:19" customFormat="1"/>
    <row r="34" spans="1:19">
      <c r="A34"/>
      <c r="B34"/>
      <c r="C34"/>
      <c r="D34"/>
      <c r="E34"/>
      <c r="F34"/>
      <c r="G34"/>
      <c r="H34"/>
      <c r="I34"/>
      <c r="J34"/>
      <c r="K34"/>
      <c r="L34"/>
      <c r="M34"/>
      <c r="N34"/>
      <c r="O34"/>
      <c r="P34"/>
      <c r="Q34"/>
      <c r="R34"/>
      <c r="S34"/>
    </row>
    <row r="35" spans="1:19">
      <c r="A35"/>
      <c r="B35"/>
      <c r="C35"/>
      <c r="D35"/>
      <c r="E35"/>
      <c r="F35"/>
      <c r="G35"/>
      <c r="H35"/>
      <c r="I35"/>
      <c r="J35"/>
      <c r="K35"/>
      <c r="L35"/>
      <c r="M35"/>
      <c r="N35"/>
      <c r="O35"/>
      <c r="P35"/>
      <c r="Q35"/>
      <c r="R35"/>
      <c r="S35"/>
    </row>
    <row r="36" spans="1:19">
      <c r="A36"/>
      <c r="B36"/>
      <c r="C36"/>
      <c r="D36"/>
      <c r="E36"/>
      <c r="F36"/>
      <c r="G36"/>
      <c r="H36"/>
      <c r="I36"/>
      <c r="J36"/>
      <c r="K36"/>
      <c r="L36"/>
      <c r="M36"/>
      <c r="N36"/>
      <c r="O36"/>
      <c r="P36"/>
      <c r="Q36"/>
      <c r="R36"/>
      <c r="S36"/>
    </row>
    <row r="37" spans="1:19">
      <c r="A37"/>
      <c r="B37"/>
      <c r="C37"/>
      <c r="D37"/>
      <c r="E37"/>
      <c r="F37"/>
      <c r="G37"/>
      <c r="H37"/>
      <c r="I37"/>
      <c r="J37"/>
      <c r="K37"/>
      <c r="L37"/>
      <c r="M37"/>
      <c r="N37"/>
      <c r="O37"/>
      <c r="P37"/>
      <c r="Q37"/>
      <c r="R37"/>
      <c r="S37"/>
    </row>
    <row r="38" spans="1:19">
      <c r="A38"/>
      <c r="B38"/>
      <c r="C38"/>
      <c r="D38"/>
      <c r="E38"/>
      <c r="F38"/>
      <c r="G38"/>
      <c r="H38"/>
      <c r="I38"/>
      <c r="J38"/>
      <c r="K38"/>
      <c r="L38"/>
      <c r="M38"/>
      <c r="N38"/>
      <c r="O38"/>
      <c r="P38"/>
      <c r="Q38"/>
      <c r="R38"/>
      <c r="S38"/>
    </row>
  </sheetData>
  <mergeCells count="1">
    <mergeCell ref="A16:X16"/>
  </mergeCells>
  <phoneticPr fontId="21" type="noConversion"/>
  <printOptions horizontalCentered="1"/>
  <pageMargins left="0.78740157480314965" right="0.78740157480314965" top="0.98425196850393704" bottom="0.98425196850393704" header="0.51181102362204722" footer="0.51181102362204722"/>
  <pageSetup paperSize="9" scale="47" orientation="landscape"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11">
    <tabColor indexed="13"/>
    <pageSetUpPr fitToPage="1"/>
  </sheetPr>
  <dimension ref="A1:AF78"/>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4.75" style="10" customWidth="1"/>
    <col min="2" max="5" width="7.125" style="10" customWidth="1"/>
    <col min="6" max="6" width="7.125" style="747" customWidth="1"/>
    <col min="7" max="14" width="7.125" style="10" customWidth="1"/>
    <col min="15" max="15" width="7.875" style="10" customWidth="1"/>
    <col min="16" max="16" width="8" style="10" customWidth="1"/>
    <col min="17" max="17" width="9" style="10" customWidth="1"/>
    <col min="18" max="18" width="9.5" style="10" customWidth="1"/>
    <col min="19" max="16384" width="9" style="10"/>
  </cols>
  <sheetData>
    <row r="1" spans="1:32" s="61" customFormat="1" ht="13.15" customHeight="1">
      <c r="A1" s="748"/>
      <c r="B1" s="740"/>
      <c r="C1" s="740"/>
      <c r="D1" s="740"/>
      <c r="E1" s="740"/>
      <c r="F1" s="1111"/>
      <c r="G1" s="740"/>
      <c r="H1" s="740"/>
      <c r="I1" s="740"/>
      <c r="J1" s="740"/>
      <c r="K1" s="1112"/>
      <c r="L1" s="1112"/>
      <c r="M1" s="1112"/>
      <c r="N1" s="1112"/>
      <c r="O1" s="1112"/>
      <c r="P1" s="1112"/>
      <c r="Q1" s="1112"/>
      <c r="R1" s="1112"/>
      <c r="S1" s="1112"/>
      <c r="T1" s="1112"/>
      <c r="U1" s="1112"/>
      <c r="V1" s="1112"/>
      <c r="W1" s="1112"/>
      <c r="X1" s="1112"/>
      <c r="Y1" s="1112"/>
      <c r="Z1" s="1112"/>
      <c r="AA1" s="1112"/>
      <c r="AB1" s="1112"/>
      <c r="AC1" s="1112"/>
      <c r="AD1" s="1281"/>
      <c r="AE1" s="404"/>
      <c r="AF1" s="405"/>
    </row>
    <row r="2" spans="1:32" s="61" customFormat="1" ht="18" customHeight="1">
      <c r="A2" s="232"/>
      <c r="B2" s="728" t="s">
        <v>160</v>
      </c>
      <c r="C2" s="1113"/>
      <c r="D2" s="1113"/>
      <c r="E2" s="1113"/>
      <c r="F2" s="1113"/>
      <c r="G2" s="1113"/>
      <c r="H2" s="1113"/>
      <c r="I2" s="1113"/>
      <c r="J2" s="1113"/>
      <c r="K2" s="1113"/>
      <c r="L2" s="1113"/>
      <c r="M2" s="1113"/>
      <c r="N2" s="1113"/>
      <c r="O2" s="1113"/>
      <c r="P2" s="1113"/>
      <c r="Q2" s="1113"/>
      <c r="R2" s="1113"/>
      <c r="S2" s="1113"/>
      <c r="T2" s="1113"/>
      <c r="U2" s="1113"/>
      <c r="V2" s="1113"/>
      <c r="W2" s="1113"/>
      <c r="X2" s="1113"/>
      <c r="Y2" s="1113"/>
      <c r="Z2" s="1113"/>
      <c r="AA2" s="1113"/>
      <c r="AB2" s="1113"/>
      <c r="AC2" s="1113"/>
      <c r="AD2" s="1282"/>
      <c r="AE2" s="406" t="s">
        <v>112</v>
      </c>
      <c r="AF2" s="215"/>
    </row>
    <row r="3" spans="1:32" s="61" customFormat="1" ht="18" customHeight="1">
      <c r="A3" s="232"/>
      <c r="B3" s="728" t="s">
        <v>1031</v>
      </c>
      <c r="C3" s="1113"/>
      <c r="D3" s="1113"/>
      <c r="E3" s="1113"/>
      <c r="F3" s="1113"/>
      <c r="G3" s="1113"/>
      <c r="H3" s="1113"/>
      <c r="I3" s="1113"/>
      <c r="J3" s="1113"/>
      <c r="K3" s="1113"/>
      <c r="L3" s="1113"/>
      <c r="M3" s="1113"/>
      <c r="N3" s="1113"/>
      <c r="O3" s="1113"/>
      <c r="P3" s="1113"/>
      <c r="Q3" s="1113"/>
      <c r="R3" s="1113"/>
      <c r="S3" s="1113"/>
      <c r="T3" s="1113"/>
      <c r="U3" s="1113"/>
      <c r="V3" s="1113"/>
      <c r="W3" s="1113"/>
      <c r="X3" s="1113"/>
      <c r="Y3" s="1113"/>
      <c r="Z3" s="1113"/>
      <c r="AA3" s="1113"/>
      <c r="AB3" s="1113"/>
      <c r="AC3" s="1113"/>
      <c r="AD3" s="1282"/>
      <c r="AE3" s="406" t="s">
        <v>199</v>
      </c>
      <c r="AF3" s="215"/>
    </row>
    <row r="4" spans="1:32" s="61" customFormat="1" ht="18" customHeight="1">
      <c r="A4" s="214"/>
      <c r="B4" s="1115"/>
      <c r="C4" s="1116"/>
      <c r="D4" s="1116"/>
      <c r="E4" s="1116"/>
      <c r="F4" s="1117"/>
      <c r="G4" s="1116"/>
      <c r="H4" s="1116"/>
      <c r="I4" s="1118"/>
      <c r="J4" s="1118"/>
      <c r="K4" s="1118"/>
      <c r="L4" s="1118"/>
      <c r="M4" s="1118"/>
      <c r="N4" s="1118"/>
      <c r="O4" s="1118"/>
      <c r="P4" s="1118"/>
      <c r="Q4" s="1118"/>
      <c r="R4" s="1118"/>
      <c r="S4" s="1118"/>
      <c r="T4" s="1118"/>
      <c r="U4" s="1118"/>
      <c r="V4" s="1118"/>
      <c r="W4" s="1118"/>
      <c r="X4" s="1118"/>
      <c r="Y4" s="1118"/>
      <c r="Z4" s="1118"/>
      <c r="AA4" s="1118"/>
      <c r="AB4" s="1118"/>
      <c r="AC4" s="1118"/>
      <c r="AD4" s="1282"/>
      <c r="AE4" s="1556" t="s">
        <v>1668</v>
      </c>
      <c r="AF4" s="216"/>
    </row>
    <row r="5" spans="1:32" s="61" customFormat="1" ht="13.15" customHeight="1">
      <c r="A5" s="379"/>
      <c r="B5" s="741"/>
      <c r="C5" s="741"/>
      <c r="D5" s="741"/>
      <c r="E5" s="741"/>
      <c r="F5" s="1119"/>
      <c r="G5" s="741"/>
      <c r="H5" s="741"/>
      <c r="I5" s="741"/>
      <c r="J5" s="741"/>
      <c r="K5" s="1120"/>
      <c r="L5" s="1120"/>
      <c r="M5" s="1120"/>
      <c r="N5" s="1120"/>
      <c r="O5" s="1120"/>
      <c r="P5" s="1120"/>
      <c r="Q5" s="1120"/>
      <c r="R5" s="1120"/>
      <c r="S5" s="1120"/>
      <c r="T5" s="1120"/>
      <c r="U5" s="1120"/>
      <c r="V5" s="1120"/>
      <c r="W5" s="1120"/>
      <c r="X5" s="1120"/>
      <c r="Y5" s="1120"/>
      <c r="Z5" s="1120"/>
      <c r="AA5" s="1120"/>
      <c r="AB5" s="1120"/>
      <c r="AC5" s="1120"/>
      <c r="AD5" s="1283"/>
      <c r="AE5" s="409"/>
      <c r="AF5" s="410"/>
    </row>
    <row r="6" spans="1:32" s="61" customFormat="1" ht="16.149999999999999" customHeight="1">
      <c r="F6" s="749"/>
    </row>
    <row r="7" spans="1:32" s="101" customFormat="1" ht="18" customHeight="1">
      <c r="A7" s="14" t="s">
        <v>877</v>
      </c>
      <c r="B7" s="17"/>
      <c r="C7" s="17"/>
      <c r="D7" s="17"/>
      <c r="E7" s="2238"/>
      <c r="F7" s="2238"/>
      <c r="G7" s="2238"/>
      <c r="H7" s="2238"/>
      <c r="I7" s="2238"/>
      <c r="J7" s="2238"/>
      <c r="K7" s="2238"/>
      <c r="L7" s="2238"/>
      <c r="M7" s="2238"/>
      <c r="N7" s="2238"/>
      <c r="O7" s="2238"/>
      <c r="P7" s="2238"/>
      <c r="Q7" s="2238"/>
      <c r="R7" s="2238"/>
      <c r="S7" s="2238"/>
      <c r="T7" s="2238"/>
      <c r="U7" s="2238"/>
      <c r="V7" s="2238"/>
      <c r="W7" s="2238"/>
      <c r="X7" s="2238"/>
    </row>
    <row r="8" spans="1:32" s="61" customFormat="1" ht="18" customHeight="1">
      <c r="A8" s="750"/>
      <c r="B8" s="168">
        <v>1990</v>
      </c>
      <c r="C8" s="383" t="s">
        <v>113</v>
      </c>
      <c r="D8" s="383">
        <v>1992</v>
      </c>
      <c r="E8" s="168">
        <v>1993</v>
      </c>
      <c r="F8" s="751">
        <v>1994</v>
      </c>
      <c r="G8" s="168">
        <v>1995</v>
      </c>
      <c r="H8" s="168">
        <v>1996</v>
      </c>
      <c r="I8" s="168">
        <v>1997</v>
      </c>
      <c r="J8" s="168">
        <v>1998</v>
      </c>
      <c r="K8" s="171">
        <v>1999</v>
      </c>
      <c r="L8" s="171">
        <v>2000</v>
      </c>
      <c r="M8" s="171">
        <v>2001</v>
      </c>
      <c r="N8" s="171">
        <v>2002</v>
      </c>
      <c r="O8" s="168">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2" s="423" customFormat="1" ht="25.15" customHeight="1">
      <c r="A9" s="2078" t="s">
        <v>1250</v>
      </c>
      <c r="B9" s="1998">
        <v>21328.251002020439</v>
      </c>
      <c r="C9" s="1998">
        <v>21341.900372293749</v>
      </c>
      <c r="D9" s="1998">
        <v>21419.528420312276</v>
      </c>
      <c r="E9" s="1998">
        <v>21483.363898308333</v>
      </c>
      <c r="F9" s="1998">
        <v>21709.191918106135</v>
      </c>
      <c r="G9" s="1998">
        <v>21995.141668105884</v>
      </c>
      <c r="H9" s="1998">
        <v>22593.288060279992</v>
      </c>
      <c r="I9" s="1998">
        <v>22757.529583690375</v>
      </c>
      <c r="J9" s="1998">
        <v>22817.394451378321</v>
      </c>
      <c r="K9" s="1998">
        <v>23114.639190038717</v>
      </c>
      <c r="L9" s="1998">
        <v>23663.54402588071</v>
      </c>
      <c r="M9" s="1998">
        <v>23995.243297200628</v>
      </c>
      <c r="N9" s="1998">
        <v>24539.478028440131</v>
      </c>
      <c r="O9" s="1998">
        <v>25755.702687806552</v>
      </c>
      <c r="P9" s="1998">
        <v>27076.611383099164</v>
      </c>
      <c r="Q9" s="1998">
        <v>28160.016092584388</v>
      </c>
      <c r="R9" s="1998">
        <v>29040.42693328016</v>
      </c>
      <c r="S9" s="1998">
        <v>30077.911584778089</v>
      </c>
      <c r="T9" s="1998">
        <v>30330.348970614443</v>
      </c>
      <c r="U9" s="1998">
        <v>29695.078840510247</v>
      </c>
      <c r="V9" s="1998">
        <v>31045.053552706002</v>
      </c>
      <c r="W9" s="1998">
        <v>31931.88298382908</v>
      </c>
      <c r="X9" s="1998">
        <v>32249.824334576126</v>
      </c>
      <c r="Y9" s="1998">
        <v>32773.203688387061</v>
      </c>
      <c r="Z9" s="1998">
        <v>32835.09556878548</v>
      </c>
      <c r="AA9" s="1998">
        <v>32897.176118287622</v>
      </c>
      <c r="AB9" s="1998">
        <v>33046.728912802602</v>
      </c>
      <c r="AC9" s="1998">
        <v>33428.77430705975</v>
      </c>
      <c r="AD9" s="1998">
        <v>34046.062364995654</v>
      </c>
      <c r="AE9" s="1998">
        <v>34039.785946593307</v>
      </c>
      <c r="AF9" s="1998">
        <v>31983.646459082298</v>
      </c>
    </row>
    <row r="10" spans="1:32" s="423" customFormat="1" ht="20.85" customHeight="1">
      <c r="A10" s="1130" t="s">
        <v>1251</v>
      </c>
      <c r="B10" s="1999">
        <v>661.93524365948542</v>
      </c>
      <c r="C10" s="1999">
        <v>653.52085602221689</v>
      </c>
      <c r="D10" s="1999">
        <v>671.29802326752883</v>
      </c>
      <c r="E10" s="1999">
        <v>675.43233771358257</v>
      </c>
      <c r="F10" s="1999">
        <v>697.68282820071943</v>
      </c>
      <c r="G10" s="1999">
        <v>720.2791404856182</v>
      </c>
      <c r="H10" s="1999">
        <v>738.87859676529149</v>
      </c>
      <c r="I10" s="1999">
        <v>754.24504451289874</v>
      </c>
      <c r="J10" s="1999">
        <v>760.01027901871146</v>
      </c>
      <c r="K10" s="1999">
        <v>780.50702762011656</v>
      </c>
      <c r="L10" s="1999">
        <v>792.20711707230248</v>
      </c>
      <c r="M10" s="1999">
        <v>818.6917717977168</v>
      </c>
      <c r="N10" s="1999">
        <v>818.08689837327518</v>
      </c>
      <c r="O10" s="1999">
        <v>863.40251498100747</v>
      </c>
      <c r="P10" s="1999">
        <v>927.63147801017703</v>
      </c>
      <c r="Q10" s="1999">
        <v>937.45206548723058</v>
      </c>
      <c r="R10" s="1999">
        <v>952.14666210167297</v>
      </c>
      <c r="S10" s="1999">
        <v>984.44484928463316</v>
      </c>
      <c r="T10" s="1999">
        <v>1050.0917349523061</v>
      </c>
      <c r="U10" s="1999">
        <v>1064.8027535131084</v>
      </c>
      <c r="V10" s="1999">
        <v>1095.541115106116</v>
      </c>
      <c r="W10" s="1999">
        <v>1096.8325837168904</v>
      </c>
      <c r="X10" s="1999">
        <v>1132.6667103599775</v>
      </c>
      <c r="Y10" s="1999">
        <v>1159.0231534979534</v>
      </c>
      <c r="Z10" s="1999">
        <v>1196.8860740601287</v>
      </c>
      <c r="AA10" s="1999">
        <v>1207.3281054529677</v>
      </c>
      <c r="AB10" s="1999">
        <v>1240.0412208730436</v>
      </c>
      <c r="AC10" s="1999">
        <v>1262.0953749224529</v>
      </c>
      <c r="AD10" s="1999">
        <v>1277.4506486688804</v>
      </c>
      <c r="AE10" s="1999">
        <v>1297.295901240831</v>
      </c>
      <c r="AF10" s="1999">
        <v>1195.0340060353685</v>
      </c>
    </row>
    <row r="11" spans="1:32" s="423" customFormat="1" ht="20.85" customHeight="1">
      <c r="A11" s="1131" t="s">
        <v>965</v>
      </c>
      <c r="B11" s="2000">
        <v>5683.0296668168285</v>
      </c>
      <c r="C11" s="2000">
        <v>5627.7261710080729</v>
      </c>
      <c r="D11" s="2000">
        <v>5726.8503526606673</v>
      </c>
      <c r="E11" s="2000">
        <v>5839.9679966299127</v>
      </c>
      <c r="F11" s="2000">
        <v>5956.1591839672219</v>
      </c>
      <c r="G11" s="2000">
        <v>5994.2335857012877</v>
      </c>
      <c r="H11" s="2000">
        <v>6194.4976462295836</v>
      </c>
      <c r="I11" s="2000">
        <v>6296.9383496143646</v>
      </c>
      <c r="J11" s="2000">
        <v>6369.5670241865837</v>
      </c>
      <c r="K11" s="2000">
        <v>6421.2739934519523</v>
      </c>
      <c r="L11" s="2000">
        <v>6627.6376662778866</v>
      </c>
      <c r="M11" s="2000">
        <v>6538.8542551624678</v>
      </c>
      <c r="N11" s="2000">
        <v>6592.5746227397576</v>
      </c>
      <c r="O11" s="2000">
        <v>6668.2491090361691</v>
      </c>
      <c r="P11" s="2000">
        <v>6784.6279566810626</v>
      </c>
      <c r="Q11" s="2000">
        <v>6846.2866111946933</v>
      </c>
      <c r="R11" s="2000">
        <v>6771.5232660637876</v>
      </c>
      <c r="S11" s="2000">
        <v>6888.5281352265965</v>
      </c>
      <c r="T11" s="2000">
        <v>6694.0436125240331</v>
      </c>
      <c r="U11" s="2000">
        <v>6255.7175452148022</v>
      </c>
      <c r="V11" s="2000">
        <v>6475.4023047803112</v>
      </c>
      <c r="W11" s="2000">
        <v>6353.9838900465311</v>
      </c>
      <c r="X11" s="2000">
        <v>6111.3477260618356</v>
      </c>
      <c r="Y11" s="2000">
        <v>6283.6718650718103</v>
      </c>
      <c r="Z11" s="2000">
        <v>6281.733670012517</v>
      </c>
      <c r="AA11" s="2000">
        <v>6170.7517971350153</v>
      </c>
      <c r="AB11" s="2000">
        <v>6061.7206698945465</v>
      </c>
      <c r="AC11" s="2000">
        <v>6023.7265559144098</v>
      </c>
      <c r="AD11" s="2000">
        <v>6178.7905701391874</v>
      </c>
      <c r="AE11" s="2000">
        <v>6019.2510597513401</v>
      </c>
      <c r="AF11" s="2000">
        <v>5307.071271543784</v>
      </c>
    </row>
    <row r="12" spans="1:32" s="423" customFormat="1" ht="20.85" customHeight="1">
      <c r="A12" s="752" t="s">
        <v>576</v>
      </c>
      <c r="B12" s="2001">
        <v>4970.4918137787026</v>
      </c>
      <c r="C12" s="2001">
        <v>4922.6182231804969</v>
      </c>
      <c r="D12" s="2001">
        <v>5004.9212940754969</v>
      </c>
      <c r="E12" s="2001">
        <v>5117.5533244741709</v>
      </c>
      <c r="F12" s="2001">
        <v>5195.388786708997</v>
      </c>
      <c r="G12" s="2001">
        <v>5227.8938286675821</v>
      </c>
      <c r="H12" s="2001">
        <v>5407.6390174560038</v>
      </c>
      <c r="I12" s="2001">
        <v>5483.0260855097467</v>
      </c>
      <c r="J12" s="2001">
        <v>5524.1391265076409</v>
      </c>
      <c r="K12" s="2001">
        <v>5574.140177578096</v>
      </c>
      <c r="L12" s="2001">
        <v>5740.6846116446732</v>
      </c>
      <c r="M12" s="2001">
        <v>5650.6683812030506</v>
      </c>
      <c r="N12" s="2001">
        <v>5672.3471414571104</v>
      </c>
      <c r="O12" s="2001">
        <v>5737.6315800818238</v>
      </c>
      <c r="P12" s="2001">
        <v>5838.8821084181218</v>
      </c>
      <c r="Q12" s="2001">
        <v>5873.1730257153613</v>
      </c>
      <c r="R12" s="2001">
        <v>5795.2234799100834</v>
      </c>
      <c r="S12" s="2001">
        <v>5884.2188450922959</v>
      </c>
      <c r="T12" s="2001">
        <v>5700.8620581709647</v>
      </c>
      <c r="U12" s="2001">
        <v>5289.2448848641452</v>
      </c>
      <c r="V12" s="2001">
        <v>5485.7237663389678</v>
      </c>
      <c r="W12" s="2001">
        <v>5336.7625282393146</v>
      </c>
      <c r="X12" s="2001">
        <v>5089.8414460821541</v>
      </c>
      <c r="Y12" s="2001">
        <v>5249.5601427018082</v>
      </c>
      <c r="Z12" s="2001">
        <v>5254.5549183896137</v>
      </c>
      <c r="AA12" s="2001">
        <v>5141.3431762188502</v>
      </c>
      <c r="AB12" s="2001">
        <v>5042.5483706607611</v>
      </c>
      <c r="AC12" s="2001">
        <v>4983.7198360073935</v>
      </c>
      <c r="AD12" s="2001">
        <v>5137.4782485735986</v>
      </c>
      <c r="AE12" s="2001">
        <v>4994.4880742503674</v>
      </c>
      <c r="AF12" s="2001">
        <v>4432.249418556381</v>
      </c>
    </row>
    <row r="13" spans="1:32" s="423" customFormat="1" ht="20.85" customHeight="1">
      <c r="A13" s="1131" t="s">
        <v>1252</v>
      </c>
      <c r="B13" s="2000">
        <v>653.02366810478554</v>
      </c>
      <c r="C13" s="2000">
        <v>661.46985128593099</v>
      </c>
      <c r="D13" s="2000">
        <v>702.49093905059885</v>
      </c>
      <c r="E13" s="2000">
        <v>718.68770645574205</v>
      </c>
      <c r="F13" s="2000">
        <v>763.30924504251902</v>
      </c>
      <c r="G13" s="2000">
        <v>797.06289158202617</v>
      </c>
      <c r="H13" s="2000">
        <v>824.48427707085136</v>
      </c>
      <c r="I13" s="2000">
        <v>867.21518762127062</v>
      </c>
      <c r="J13" s="2000">
        <v>905.42901510294439</v>
      </c>
      <c r="K13" s="2000">
        <v>901.36977433399113</v>
      </c>
      <c r="L13" s="2000">
        <v>915.45158519733593</v>
      </c>
      <c r="M13" s="2000">
        <v>929.01030538820737</v>
      </c>
      <c r="N13" s="2000">
        <v>929.34687741425944</v>
      </c>
      <c r="O13" s="2000">
        <v>935.61920209756647</v>
      </c>
      <c r="P13" s="2000">
        <v>987.34859597362674</v>
      </c>
      <c r="Q13" s="2000">
        <v>1006.4269118705907</v>
      </c>
      <c r="R13" s="2000">
        <v>1048.9926210024594</v>
      </c>
      <c r="S13" s="2000">
        <v>1106.4619256436415</v>
      </c>
      <c r="T13" s="2000">
        <v>1132.8636639511087</v>
      </c>
      <c r="U13" s="2000">
        <v>1094.4404594921734</v>
      </c>
      <c r="V13" s="2000">
        <v>1173.9996971924072</v>
      </c>
      <c r="W13" s="2000">
        <v>1225.892656530277</v>
      </c>
      <c r="X13" s="2000">
        <v>1276.5742610414675</v>
      </c>
      <c r="Y13" s="2000">
        <v>1335.6973167409353</v>
      </c>
      <c r="Z13" s="2000">
        <v>1353.8365349310827</v>
      </c>
      <c r="AA13" s="2000">
        <v>1351.8319962305104</v>
      </c>
      <c r="AB13" s="2000">
        <v>1309.4654124396227</v>
      </c>
      <c r="AC13" s="2000">
        <v>1298.3250937044834</v>
      </c>
      <c r="AD13" s="2000">
        <v>1267.025451574561</v>
      </c>
      <c r="AE13" s="2000">
        <v>1244.1741013792903</v>
      </c>
      <c r="AF13" s="2000">
        <v>1129.4686891340912</v>
      </c>
    </row>
    <row r="14" spans="1:32" s="423" customFormat="1" ht="20.85" customHeight="1">
      <c r="A14" s="1129" t="s">
        <v>1253</v>
      </c>
      <c r="B14" s="2002">
        <v>5351.4749410643408</v>
      </c>
      <c r="C14" s="2002">
        <v>5605.8240824021477</v>
      </c>
      <c r="D14" s="2002">
        <v>5861.4953570146763</v>
      </c>
      <c r="E14" s="2002">
        <v>6171.1229389071095</v>
      </c>
      <c r="F14" s="2002">
        <v>6504.2798235560149</v>
      </c>
      <c r="G14" s="2002">
        <v>6764.045871158969</v>
      </c>
      <c r="H14" s="2002">
        <v>7076.7490567573923</v>
      </c>
      <c r="I14" s="2002">
        <v>7227.0702554162817</v>
      </c>
      <c r="J14" s="2002">
        <v>7161.8473429196256</v>
      </c>
      <c r="K14" s="2002">
        <v>7453.7618992252719</v>
      </c>
      <c r="L14" s="2002">
        <v>7695.5256707146973</v>
      </c>
      <c r="M14" s="2002">
        <v>7947.2959505532945</v>
      </c>
      <c r="N14" s="2002">
        <v>8389.3871484385181</v>
      </c>
      <c r="O14" s="2002">
        <v>9258.0257524612298</v>
      </c>
      <c r="P14" s="2002">
        <v>10222.326415411952</v>
      </c>
      <c r="Q14" s="2002">
        <v>11174.796361547687</v>
      </c>
      <c r="R14" s="2002">
        <v>11855.01137911363</v>
      </c>
      <c r="S14" s="2002">
        <v>12640.860662542409</v>
      </c>
      <c r="T14" s="2002">
        <v>12940.315711049891</v>
      </c>
      <c r="U14" s="2002">
        <v>13224.327530202872</v>
      </c>
      <c r="V14" s="2002">
        <v>13976.318026284232</v>
      </c>
      <c r="W14" s="2002">
        <v>14848.324739267073</v>
      </c>
      <c r="X14" s="2002">
        <v>15285.603010202034</v>
      </c>
      <c r="Y14" s="2002">
        <v>15637.024392210193</v>
      </c>
      <c r="Z14" s="2002">
        <v>15818.179171695914</v>
      </c>
      <c r="AA14" s="2002">
        <v>15955.881398524174</v>
      </c>
      <c r="AB14" s="2002">
        <v>16118.966561407917</v>
      </c>
      <c r="AC14" s="2002">
        <v>16475.744449403606</v>
      </c>
      <c r="AD14" s="2002">
        <v>16894.51673574109</v>
      </c>
      <c r="AE14" s="2002">
        <v>17178.568044795265</v>
      </c>
      <c r="AF14" s="2002">
        <v>16752.880033814716</v>
      </c>
    </row>
    <row r="15" spans="1:32" s="423" customFormat="1" ht="20.85" customHeight="1">
      <c r="A15" s="753" t="s">
        <v>580</v>
      </c>
      <c r="B15" s="2003">
        <v>2323.8327979937676</v>
      </c>
      <c r="C15" s="2003">
        <v>2455.9254617655483</v>
      </c>
      <c r="D15" s="2003">
        <v>2581.2196676429194</v>
      </c>
      <c r="E15" s="2003">
        <v>2787.2662323775489</v>
      </c>
      <c r="F15" s="2003">
        <v>2938.1090414368191</v>
      </c>
      <c r="G15" s="2003">
        <v>3028.8327557940029</v>
      </c>
      <c r="H15" s="2003">
        <v>3177.7155183986856</v>
      </c>
      <c r="I15" s="2003">
        <v>3166.7923524302755</v>
      </c>
      <c r="J15" s="2003">
        <v>3163.3646553354365</v>
      </c>
      <c r="K15" s="2003">
        <v>3294.4332891885301</v>
      </c>
      <c r="L15" s="2003">
        <v>3360.8736838836248</v>
      </c>
      <c r="M15" s="2003">
        <v>3523.0766636037479</v>
      </c>
      <c r="N15" s="2003">
        <v>3843.3960236244229</v>
      </c>
      <c r="O15" s="2003">
        <v>4532.1482146079461</v>
      </c>
      <c r="P15" s="2003">
        <v>5334.8916659238839</v>
      </c>
      <c r="Q15" s="2003">
        <v>6098.1825303590076</v>
      </c>
      <c r="R15" s="2003">
        <v>6677.286156049583</v>
      </c>
      <c r="S15" s="2003">
        <v>7239.7616084140573</v>
      </c>
      <c r="T15" s="2003">
        <v>7378.2476052642551</v>
      </c>
      <c r="U15" s="2003">
        <v>7710.0585912782662</v>
      </c>
      <c r="V15" s="2003">
        <v>8142.2241525743339</v>
      </c>
      <c r="W15" s="2003">
        <v>8823.4326091880575</v>
      </c>
      <c r="X15" s="2003">
        <v>9000.404697759308</v>
      </c>
      <c r="Y15" s="2003">
        <v>9242.5132832762338</v>
      </c>
      <c r="Z15" s="2003">
        <v>9288.1367954698562</v>
      </c>
      <c r="AA15" s="2003">
        <v>9274.7608200745435</v>
      </c>
      <c r="AB15" s="2003">
        <v>9274.3067234638002</v>
      </c>
      <c r="AC15" s="2003">
        <v>9462.7275517147227</v>
      </c>
      <c r="AD15" s="2003">
        <v>9648.6451126489719</v>
      </c>
      <c r="AE15" s="2003">
        <v>9806.0429049865543</v>
      </c>
      <c r="AF15" s="2003">
        <v>9893.5111118367586</v>
      </c>
    </row>
    <row r="16" spans="1:32" s="423" customFormat="1" ht="20.85" customHeight="1">
      <c r="A16" s="753" t="s">
        <v>1063</v>
      </c>
      <c r="B16" s="2003">
        <v>1086.9922778193004</v>
      </c>
      <c r="C16" s="2003">
        <v>1104.164873226737</v>
      </c>
      <c r="D16" s="2003">
        <v>1116.3983175512283</v>
      </c>
      <c r="E16" s="2003">
        <v>1110.804668437916</v>
      </c>
      <c r="F16" s="2003">
        <v>1175.030488185768</v>
      </c>
      <c r="G16" s="2003">
        <v>1189.9140025147021</v>
      </c>
      <c r="H16" s="2003">
        <v>1211.2985201487836</v>
      </c>
      <c r="I16" s="2003">
        <v>1210.4769894830722</v>
      </c>
      <c r="J16" s="2003">
        <v>1179.2232468181915</v>
      </c>
      <c r="K16" s="2003">
        <v>1211.1464399699291</v>
      </c>
      <c r="L16" s="2003">
        <v>1233.1839137472209</v>
      </c>
      <c r="M16" s="2003">
        <v>1226.365590047599</v>
      </c>
      <c r="N16" s="2003">
        <v>1237.2317070374038</v>
      </c>
      <c r="O16" s="2003">
        <v>1277.9737068121331</v>
      </c>
      <c r="P16" s="2003">
        <v>1261.9817031845009</v>
      </c>
      <c r="Q16" s="2003">
        <v>1295.1073662894462</v>
      </c>
      <c r="R16" s="2003">
        <v>1272.5880349035249</v>
      </c>
      <c r="S16" s="2003">
        <v>1286.9068337543461</v>
      </c>
      <c r="T16" s="2003">
        <v>1297.0791898044263</v>
      </c>
      <c r="U16" s="2003">
        <v>1127.7064659485447</v>
      </c>
      <c r="V16" s="2003">
        <v>1197.9032860134714</v>
      </c>
      <c r="W16" s="2003">
        <v>1206.0729945494902</v>
      </c>
      <c r="X16" s="2003">
        <v>1292.1471981543277</v>
      </c>
      <c r="Y16" s="2003">
        <v>1279.7078283357021</v>
      </c>
      <c r="Z16" s="2003">
        <v>1246.3647370401006</v>
      </c>
      <c r="AA16" s="2003">
        <v>1207.0160999682967</v>
      </c>
      <c r="AB16" s="2003">
        <v>1189.8749778018689</v>
      </c>
      <c r="AC16" s="2003">
        <v>1181.3404566025665</v>
      </c>
      <c r="AD16" s="2003">
        <v>1158.2883039693913</v>
      </c>
      <c r="AE16" s="2003">
        <v>1117.6112717318672</v>
      </c>
      <c r="AF16" s="2003">
        <v>1026.8493375603853</v>
      </c>
    </row>
    <row r="17" spans="1:32" s="423" customFormat="1" ht="20.85" customHeight="1">
      <c r="A17" s="1129" t="s">
        <v>515</v>
      </c>
      <c r="B17" s="2002">
        <v>3753.9018702896046</v>
      </c>
      <c r="C17" s="2002">
        <v>3684.0900288981175</v>
      </c>
      <c r="D17" s="2002">
        <v>3558.8527717268335</v>
      </c>
      <c r="E17" s="2002">
        <v>3500.5551489069994</v>
      </c>
      <c r="F17" s="2002">
        <v>3453.1286803337721</v>
      </c>
      <c r="G17" s="2002">
        <v>3512.7642074373116</v>
      </c>
      <c r="H17" s="2002">
        <v>3608.5800879239932</v>
      </c>
      <c r="I17" s="2002">
        <v>3556.5753082830729</v>
      </c>
      <c r="J17" s="2002">
        <v>3572.8893756046332</v>
      </c>
      <c r="K17" s="2002">
        <v>3521.3619329977764</v>
      </c>
      <c r="L17" s="2002">
        <v>3513.4479020854392</v>
      </c>
      <c r="M17" s="2002">
        <v>3570.7180667847597</v>
      </c>
      <c r="N17" s="2002">
        <v>3573.548592899107</v>
      </c>
      <c r="O17" s="2002">
        <v>3667.3226741747362</v>
      </c>
      <c r="P17" s="2002">
        <v>3685.2901106238528</v>
      </c>
      <c r="Q17" s="2002">
        <v>3673.3057222140815</v>
      </c>
      <c r="R17" s="2002">
        <v>3707.2068050513799</v>
      </c>
      <c r="S17" s="2002">
        <v>3650.5692730746755</v>
      </c>
      <c r="T17" s="2002">
        <v>3579.2807895554638</v>
      </c>
      <c r="U17" s="2002">
        <v>3309.8761530322736</v>
      </c>
      <c r="V17" s="2002">
        <v>3386.1974578185582</v>
      </c>
      <c r="W17" s="2002">
        <v>3300.0955558135643</v>
      </c>
      <c r="X17" s="2002">
        <v>3218.6010462601039</v>
      </c>
      <c r="Y17" s="2002">
        <v>3145.6582999325055</v>
      </c>
      <c r="Z17" s="2002">
        <v>2980.8418542534423</v>
      </c>
      <c r="AA17" s="2002">
        <v>3044.2554666895512</v>
      </c>
      <c r="AB17" s="2002">
        <v>3075.7555523532264</v>
      </c>
      <c r="AC17" s="2002">
        <v>3114.2820671285581</v>
      </c>
      <c r="AD17" s="2002">
        <v>3069.3489932554949</v>
      </c>
      <c r="AE17" s="2002">
        <v>2935.5358769931167</v>
      </c>
      <c r="AF17" s="2002">
        <v>2549.8182197207257</v>
      </c>
    </row>
    <row r="18" spans="1:32" s="423" customFormat="1" ht="20.85" customHeight="1">
      <c r="A18" s="754" t="s">
        <v>588</v>
      </c>
      <c r="B18" s="2004">
        <v>1007.6058813606267</v>
      </c>
      <c r="C18" s="2004">
        <v>969.70321026522936</v>
      </c>
      <c r="D18" s="2004">
        <v>923.71578641621613</v>
      </c>
      <c r="E18" s="2004">
        <v>916.27243624814457</v>
      </c>
      <c r="F18" s="2004">
        <v>896.93151141917178</v>
      </c>
      <c r="G18" s="2004">
        <v>889.40096887501318</v>
      </c>
      <c r="H18" s="2004">
        <v>914.84453762317003</v>
      </c>
      <c r="I18" s="2004">
        <v>887.99335532922578</v>
      </c>
      <c r="J18" s="2004">
        <v>879.03618431822838</v>
      </c>
      <c r="K18" s="2004">
        <v>855.91547088362609</v>
      </c>
      <c r="L18" s="2004">
        <v>854.42831400453463</v>
      </c>
      <c r="M18" s="2004">
        <v>871.67255396098449</v>
      </c>
      <c r="N18" s="2004">
        <v>859.04731797950535</v>
      </c>
      <c r="O18" s="2004">
        <v>861.99141276048761</v>
      </c>
      <c r="P18" s="2004">
        <v>847.52576672442285</v>
      </c>
      <c r="Q18" s="2004">
        <v>826.31762890562845</v>
      </c>
      <c r="R18" s="2004">
        <v>843.77714750707514</v>
      </c>
      <c r="S18" s="2004">
        <v>811.06820516096377</v>
      </c>
      <c r="T18" s="2004">
        <v>809.368412231094</v>
      </c>
      <c r="U18" s="2004">
        <v>753.58985478276986</v>
      </c>
      <c r="V18" s="2004">
        <v>783.1632595460037</v>
      </c>
      <c r="W18" s="2004">
        <v>763.68991462555289</v>
      </c>
      <c r="X18" s="2004">
        <v>773.00126439854955</v>
      </c>
      <c r="Y18" s="2004">
        <v>797.57154298270063</v>
      </c>
      <c r="Z18" s="2004">
        <v>751.08081743454966</v>
      </c>
      <c r="AA18" s="2004">
        <v>755.63099826963605</v>
      </c>
      <c r="AB18" s="2004">
        <v>770.45717765680001</v>
      </c>
      <c r="AC18" s="2004">
        <v>760.94865109366333</v>
      </c>
      <c r="AD18" s="2004">
        <v>734.43614018168478</v>
      </c>
      <c r="AE18" s="2004">
        <v>681.44069736207655</v>
      </c>
      <c r="AF18" s="2004">
        <v>604.84268732571161</v>
      </c>
    </row>
    <row r="19" spans="1:32" s="423" customFormat="1" ht="20.85" customHeight="1">
      <c r="A19" s="753" t="s">
        <v>1134</v>
      </c>
      <c r="B19" s="2003">
        <v>367.24124105196324</v>
      </c>
      <c r="C19" s="2003">
        <v>390.664702417836</v>
      </c>
      <c r="D19" s="2003">
        <v>379.44317143254523</v>
      </c>
      <c r="E19" s="2003">
        <v>362.03008404479203</v>
      </c>
      <c r="F19" s="2003">
        <v>348.74280910682103</v>
      </c>
      <c r="G19" s="2003">
        <v>356.16136176884839</v>
      </c>
      <c r="H19" s="2003">
        <v>372.53567875361978</v>
      </c>
      <c r="I19" s="2003">
        <v>361.15774462130702</v>
      </c>
      <c r="J19" s="2003">
        <v>384.86412331789154</v>
      </c>
      <c r="K19" s="2003">
        <v>384.36304611469609</v>
      </c>
      <c r="L19" s="2003">
        <v>381.49977765265817</v>
      </c>
      <c r="M19" s="2003">
        <v>383.40746559350265</v>
      </c>
      <c r="N19" s="2003">
        <v>380.13045972451073</v>
      </c>
      <c r="O19" s="2003">
        <v>387.16293623861225</v>
      </c>
      <c r="P19" s="2003">
        <v>389.10860163104149</v>
      </c>
      <c r="Q19" s="2003">
        <v>389.77074035061884</v>
      </c>
      <c r="R19" s="2003">
        <v>380.05182522358393</v>
      </c>
      <c r="S19" s="2003">
        <v>370.46447236958085</v>
      </c>
      <c r="T19" s="2003">
        <v>369.74678132901363</v>
      </c>
      <c r="U19" s="2003">
        <v>354.80286358440515</v>
      </c>
      <c r="V19" s="2003">
        <v>360.3621608681824</v>
      </c>
      <c r="W19" s="2003">
        <v>333.8448471192429</v>
      </c>
      <c r="X19" s="2003">
        <v>335.25512081994844</v>
      </c>
      <c r="Y19" s="2003">
        <v>334.61398549400587</v>
      </c>
      <c r="Z19" s="2003">
        <v>301.20037725414238</v>
      </c>
      <c r="AA19" s="2003">
        <v>307.17975090949682</v>
      </c>
      <c r="AB19" s="2003">
        <v>312.76374212578014</v>
      </c>
      <c r="AC19" s="2003">
        <v>317.51844238951202</v>
      </c>
      <c r="AD19" s="2003">
        <v>306.52121872787029</v>
      </c>
      <c r="AE19" s="2003">
        <v>298.78443584965697</v>
      </c>
      <c r="AF19" s="2003">
        <v>250.91088272535154</v>
      </c>
    </row>
    <row r="20" spans="1:32" s="423" customFormat="1" ht="20.85" customHeight="1">
      <c r="A20" s="753" t="s">
        <v>587</v>
      </c>
      <c r="B20" s="2003">
        <v>595.18240237737518</v>
      </c>
      <c r="C20" s="2003">
        <v>605.48383834863523</v>
      </c>
      <c r="D20" s="2003">
        <v>588.58119849466505</v>
      </c>
      <c r="E20" s="2003">
        <v>574.63127708443562</v>
      </c>
      <c r="F20" s="2003">
        <v>561.36664255739322</v>
      </c>
      <c r="G20" s="2003">
        <v>558.80194242897721</v>
      </c>
      <c r="H20" s="2003">
        <v>579.37383615301701</v>
      </c>
      <c r="I20" s="2003">
        <v>559.85628797372681</v>
      </c>
      <c r="J20" s="2003">
        <v>560.74981879304028</v>
      </c>
      <c r="K20" s="2003">
        <v>551.2230213781462</v>
      </c>
      <c r="L20" s="2003">
        <v>566.366922036711</v>
      </c>
      <c r="M20" s="2003">
        <v>577.42547808342977</v>
      </c>
      <c r="N20" s="2003">
        <v>557.88294133297927</v>
      </c>
      <c r="O20" s="2003">
        <v>567.88225064914593</v>
      </c>
      <c r="P20" s="2003">
        <v>573.43230578063606</v>
      </c>
      <c r="Q20" s="2003">
        <v>579.14201305216579</v>
      </c>
      <c r="R20" s="2003">
        <v>581.69431719543718</v>
      </c>
      <c r="S20" s="2003">
        <v>570.16730576201905</v>
      </c>
      <c r="T20" s="2003">
        <v>560.4159964434798</v>
      </c>
      <c r="U20" s="2003">
        <v>512.71575479096293</v>
      </c>
      <c r="V20" s="2003">
        <v>528.53302629013513</v>
      </c>
      <c r="W20" s="2003">
        <v>493.98463824017648</v>
      </c>
      <c r="X20" s="2003">
        <v>510.18130418619285</v>
      </c>
      <c r="Y20" s="2003">
        <v>498.01832580054446</v>
      </c>
      <c r="Z20" s="2003">
        <v>456.07673271110536</v>
      </c>
      <c r="AA20" s="2003">
        <v>437.76635918664658</v>
      </c>
      <c r="AB20" s="2003">
        <v>413.59501588445715</v>
      </c>
      <c r="AC20" s="2003">
        <v>401.25827877474444</v>
      </c>
      <c r="AD20" s="2003">
        <v>395.27566685265765</v>
      </c>
      <c r="AE20" s="2003">
        <v>377.80430452418233</v>
      </c>
      <c r="AF20" s="2003">
        <v>317.14959621393808</v>
      </c>
    </row>
    <row r="21" spans="1:32" s="423" customFormat="1" ht="20.85" customHeight="1">
      <c r="A21" s="753" t="s">
        <v>1059</v>
      </c>
      <c r="B21" s="2003">
        <v>403.78074536747346</v>
      </c>
      <c r="C21" s="2003">
        <v>407.19477124146204</v>
      </c>
      <c r="D21" s="2003">
        <v>403.61618356243451</v>
      </c>
      <c r="E21" s="2003">
        <v>396.50903879564703</v>
      </c>
      <c r="F21" s="2003">
        <v>393.37848289680107</v>
      </c>
      <c r="G21" s="2003">
        <v>413.11558196127874</v>
      </c>
      <c r="H21" s="2003">
        <v>407.86285901059887</v>
      </c>
      <c r="I21" s="2003">
        <v>414.4613031849654</v>
      </c>
      <c r="J21" s="2003">
        <v>426.3135873140958</v>
      </c>
      <c r="K21" s="2003">
        <v>427.2131598986137</v>
      </c>
      <c r="L21" s="2003">
        <v>434.37850298405823</v>
      </c>
      <c r="M21" s="2003">
        <v>429.51638259658074</v>
      </c>
      <c r="N21" s="2003">
        <v>433.01125730982551</v>
      </c>
      <c r="O21" s="2003">
        <v>450.80842068851535</v>
      </c>
      <c r="P21" s="2003">
        <v>468.29144706182609</v>
      </c>
      <c r="Q21" s="2003">
        <v>470.19662548670181</v>
      </c>
      <c r="R21" s="2003">
        <v>467.08061235695334</v>
      </c>
      <c r="S21" s="2003">
        <v>458.0339287200257</v>
      </c>
      <c r="T21" s="2003">
        <v>442.47793238792997</v>
      </c>
      <c r="U21" s="2003">
        <v>391.53537394409528</v>
      </c>
      <c r="V21" s="2003">
        <v>397.1161395465852</v>
      </c>
      <c r="W21" s="2003">
        <v>388.54681453383654</v>
      </c>
      <c r="X21" s="2003">
        <v>370.98570472745433</v>
      </c>
      <c r="Y21" s="2003">
        <v>341.37208238744017</v>
      </c>
      <c r="Z21" s="2003">
        <v>318.79296367935422</v>
      </c>
      <c r="AA21" s="2003">
        <v>334.37570222415542</v>
      </c>
      <c r="AB21" s="2003">
        <v>331.14549325073915</v>
      </c>
      <c r="AC21" s="2003">
        <v>335.21836532519541</v>
      </c>
      <c r="AD21" s="2003">
        <v>335.88792140189008</v>
      </c>
      <c r="AE21" s="2003">
        <v>330.19828168101435</v>
      </c>
      <c r="AF21" s="2003">
        <v>287.09754367894573</v>
      </c>
    </row>
    <row r="22" spans="1:32" s="423" customFormat="1" ht="20.85" customHeight="1">
      <c r="A22" s="753" t="s">
        <v>1060</v>
      </c>
      <c r="B22" s="2003">
        <v>214.60307179106266</v>
      </c>
      <c r="C22" s="2003">
        <v>220.41050231540299</v>
      </c>
      <c r="D22" s="2003">
        <v>241.01282401114997</v>
      </c>
      <c r="E22" s="2003">
        <v>226.03248917262556</v>
      </c>
      <c r="F22" s="2003">
        <v>234.13301674181685</v>
      </c>
      <c r="G22" s="2003">
        <v>247.91568249808577</v>
      </c>
      <c r="H22" s="2003">
        <v>244.21286838970198</v>
      </c>
      <c r="I22" s="2003">
        <v>263.64034135575838</v>
      </c>
      <c r="J22" s="2003">
        <v>274.258652995136</v>
      </c>
      <c r="K22" s="2003">
        <v>298.7931402815841</v>
      </c>
      <c r="L22" s="2003">
        <v>309.32446122503961</v>
      </c>
      <c r="M22" s="2003">
        <v>313.99185036216807</v>
      </c>
      <c r="N22" s="2003">
        <v>332.30141009864212</v>
      </c>
      <c r="O22" s="2003">
        <v>340.08160005336896</v>
      </c>
      <c r="P22" s="2003">
        <v>362.09397793486062</v>
      </c>
      <c r="Q22" s="2003">
        <v>374.94185660142443</v>
      </c>
      <c r="R22" s="2003">
        <v>369.37048219646726</v>
      </c>
      <c r="S22" s="2003">
        <v>380.53829693307853</v>
      </c>
      <c r="T22" s="2003">
        <v>354.79912097936432</v>
      </c>
      <c r="U22" s="2003">
        <v>316.27354260355622</v>
      </c>
      <c r="V22" s="2003">
        <v>300.14985692858335</v>
      </c>
      <c r="W22" s="2003">
        <v>308.52929223581873</v>
      </c>
      <c r="X22" s="2003">
        <v>306.27406059806282</v>
      </c>
      <c r="Y22" s="2003">
        <v>274.50774735733285</v>
      </c>
      <c r="Z22" s="2003">
        <v>271.85403066250052</v>
      </c>
      <c r="AA22" s="2003">
        <v>287.87017874594426</v>
      </c>
      <c r="AB22" s="2003">
        <v>280.62129244593422</v>
      </c>
      <c r="AC22" s="2003">
        <v>298.25145209072014</v>
      </c>
      <c r="AD22" s="2003">
        <v>291.15688551429508</v>
      </c>
      <c r="AE22" s="2003">
        <v>270.88757777211504</v>
      </c>
      <c r="AF22" s="2003">
        <v>220.24418147290999</v>
      </c>
    </row>
    <row r="23" spans="1:32" s="423" customFormat="1" ht="20.85" customHeight="1">
      <c r="A23" s="753" t="s">
        <v>215</v>
      </c>
      <c r="B23" s="2003">
        <v>191.87251898748065</v>
      </c>
      <c r="C23" s="2003">
        <v>199.60632030450131</v>
      </c>
      <c r="D23" s="2003">
        <v>200.10237670050168</v>
      </c>
      <c r="E23" s="2003">
        <v>204.98697939095661</v>
      </c>
      <c r="F23" s="2003">
        <v>202.21493122964819</v>
      </c>
      <c r="G23" s="2003">
        <v>208.59008518295914</v>
      </c>
      <c r="H23" s="2003">
        <v>219.55741648993677</v>
      </c>
      <c r="I23" s="2003">
        <v>217.23675409161979</v>
      </c>
      <c r="J23" s="2003">
        <v>218.06289993896308</v>
      </c>
      <c r="K23" s="2003">
        <v>215.11092765406127</v>
      </c>
      <c r="L23" s="2003">
        <v>216.19551366309506</v>
      </c>
      <c r="M23" s="2003">
        <v>225.90751415227572</v>
      </c>
      <c r="N23" s="2003">
        <v>225.95513436873438</v>
      </c>
      <c r="O23" s="2003">
        <v>225.43784900170664</v>
      </c>
      <c r="P23" s="2003">
        <v>231.40634658123923</v>
      </c>
      <c r="Q23" s="2003">
        <v>233.10216675397166</v>
      </c>
      <c r="R23" s="2003">
        <v>231.6013026171947</v>
      </c>
      <c r="S23" s="2003">
        <v>229.13223747547295</v>
      </c>
      <c r="T23" s="2003">
        <v>227.21960963762311</v>
      </c>
      <c r="U23" s="2003">
        <v>217.67541473025429</v>
      </c>
      <c r="V23" s="2003">
        <v>226.51920137019735</v>
      </c>
      <c r="W23" s="2003">
        <v>219.43457529979872</v>
      </c>
      <c r="X23" s="2003">
        <v>212.2145114184666</v>
      </c>
      <c r="Y23" s="2003">
        <v>208.24451048555886</v>
      </c>
      <c r="Z23" s="2003">
        <v>197.58677281491768</v>
      </c>
      <c r="AA23" s="2003">
        <v>206.84929290013588</v>
      </c>
      <c r="AB23" s="2003">
        <v>209.97197568150159</v>
      </c>
      <c r="AC23" s="2003">
        <v>202.89783441042033</v>
      </c>
      <c r="AD23" s="2003">
        <v>198.63938764295082</v>
      </c>
      <c r="AE23" s="2003">
        <v>194.02189518028041</v>
      </c>
      <c r="AF23" s="2003">
        <v>175.82956856723695</v>
      </c>
    </row>
    <row r="24" spans="1:32" s="423" customFormat="1" ht="20.85" customHeight="1">
      <c r="A24" s="1128" t="s">
        <v>1254</v>
      </c>
      <c r="B24" s="2005">
        <v>4554.1737288752502</v>
      </c>
      <c r="C24" s="2005">
        <v>4403.291424505951</v>
      </c>
      <c r="D24" s="2005">
        <v>4140.389508927261</v>
      </c>
      <c r="E24" s="2005">
        <v>3796.466715331665</v>
      </c>
      <c r="F24" s="2005">
        <v>3461.1815933225639</v>
      </c>
      <c r="G24" s="2005">
        <v>3309.2216224925369</v>
      </c>
      <c r="H24" s="2005">
        <v>3229.8010427575928</v>
      </c>
      <c r="I24" s="2005">
        <v>3091.3001264266718</v>
      </c>
      <c r="J24" s="2005">
        <v>3074.9007735014925</v>
      </c>
      <c r="K24" s="2005">
        <v>3044.0152773217296</v>
      </c>
      <c r="L24" s="2005">
        <v>3074.3886489497013</v>
      </c>
      <c r="M24" s="2005">
        <v>3100.373027851253</v>
      </c>
      <c r="N24" s="2005">
        <v>3094.3321614907668</v>
      </c>
      <c r="O24" s="2005">
        <v>3172.1395829763819</v>
      </c>
      <c r="P24" s="2005">
        <v>3188.25014310503</v>
      </c>
      <c r="Q24" s="2005">
        <v>3182.747728260345</v>
      </c>
      <c r="R24" s="2005">
        <v>3298.4334595259661</v>
      </c>
      <c r="S24" s="2005">
        <v>3323.2660984002582</v>
      </c>
      <c r="T24" s="2005">
        <v>3344.3093544869466</v>
      </c>
      <c r="U24" s="2005">
        <v>3133.0049098213012</v>
      </c>
      <c r="V24" s="2005">
        <v>3227.8259294143199</v>
      </c>
      <c r="W24" s="2005">
        <v>3336.6533406516032</v>
      </c>
      <c r="X24" s="2005">
        <v>3389.2293106349994</v>
      </c>
      <c r="Y24" s="2005">
        <v>3318.7270358992864</v>
      </c>
      <c r="Z24" s="2005">
        <v>3263.7147646091557</v>
      </c>
      <c r="AA24" s="2005">
        <v>3179.8685966708717</v>
      </c>
      <c r="AB24" s="2005">
        <v>3199.9407444661829</v>
      </c>
      <c r="AC24" s="2005">
        <v>3204.5508354457806</v>
      </c>
      <c r="AD24" s="2005">
        <v>3304.7406067135998</v>
      </c>
      <c r="AE24" s="2005">
        <v>3261.3224374689094</v>
      </c>
      <c r="AF24" s="2005">
        <v>3024.1084323939235</v>
      </c>
    </row>
    <row r="25" spans="1:32" s="423" customFormat="1" ht="20.85" customHeight="1">
      <c r="A25" s="2825" t="s">
        <v>1527</v>
      </c>
      <c r="B25" s="2003">
        <v>2233.9205458297388</v>
      </c>
      <c r="C25" s="2003">
        <v>2167.9206309801725</v>
      </c>
      <c r="D25" s="2003">
        <v>2072.5627841500159</v>
      </c>
      <c r="E25" s="2003">
        <v>1895.209016670811</v>
      </c>
      <c r="F25" s="2003">
        <v>1726.2732529868408</v>
      </c>
      <c r="G25" s="2003">
        <v>1616.4181228902546</v>
      </c>
      <c r="H25" s="2003">
        <v>1562.9458643087778</v>
      </c>
      <c r="I25" s="2003">
        <v>1463.6551904914495</v>
      </c>
      <c r="J25" s="2003">
        <v>1445.305840369964</v>
      </c>
      <c r="K25" s="2003">
        <v>1445.8139798575903</v>
      </c>
      <c r="L25" s="2003">
        <v>1452.7630563057201</v>
      </c>
      <c r="M25" s="2003">
        <v>1466.0726901191213</v>
      </c>
      <c r="N25" s="2003">
        <v>1465.7352446036766</v>
      </c>
      <c r="O25" s="2003">
        <v>1494.675408228921</v>
      </c>
      <c r="P25" s="2003">
        <v>1489.8244949820682</v>
      </c>
      <c r="Q25" s="2003">
        <v>1465.9313565255973</v>
      </c>
      <c r="R25" s="2003">
        <v>1534.3592570705064</v>
      </c>
      <c r="S25" s="2003">
        <v>1527.561889693357</v>
      </c>
      <c r="T25" s="2003">
        <v>1553.7623406379046</v>
      </c>
      <c r="U25" s="2003">
        <v>1445.0393160677645</v>
      </c>
      <c r="V25" s="2003">
        <v>1492.1789125550442</v>
      </c>
      <c r="W25" s="2003">
        <v>1555.8258168256157</v>
      </c>
      <c r="X25" s="2003">
        <v>1569.0545596481629</v>
      </c>
      <c r="Y25" s="2003">
        <v>1538.755032365485</v>
      </c>
      <c r="Z25" s="2003">
        <v>1539.8022304324536</v>
      </c>
      <c r="AA25" s="2003">
        <v>1506.9952396077174</v>
      </c>
      <c r="AB25" s="2003">
        <v>1518.7425787774816</v>
      </c>
      <c r="AC25" s="2003">
        <v>1506.2613977092192</v>
      </c>
      <c r="AD25" s="2003">
        <v>1563.1028124319091</v>
      </c>
      <c r="AE25" s="2003">
        <v>1547.6378351147312</v>
      </c>
      <c r="AF25" s="2003">
        <v>1431.5609926340649</v>
      </c>
    </row>
    <row r="26" spans="1:32" s="423" customFormat="1" ht="20.85" customHeight="1">
      <c r="A26" s="1127" t="s">
        <v>1255</v>
      </c>
      <c r="B26" s="2006">
        <v>670.71188321014313</v>
      </c>
      <c r="C26" s="2006">
        <v>705.97795817131532</v>
      </c>
      <c r="D26" s="2006">
        <v>758.15146766470843</v>
      </c>
      <c r="E26" s="2006">
        <v>781.13105436331864</v>
      </c>
      <c r="F26" s="2006">
        <v>873.45056368332939</v>
      </c>
      <c r="G26" s="2006">
        <v>897.53434924814326</v>
      </c>
      <c r="H26" s="2006">
        <v>920.29735277529346</v>
      </c>
      <c r="I26" s="2006">
        <v>964.18531181581113</v>
      </c>
      <c r="J26" s="2006">
        <v>972.75064104433625</v>
      </c>
      <c r="K26" s="2006">
        <v>992.34928508787891</v>
      </c>
      <c r="L26" s="2006">
        <v>1044.8854355833332</v>
      </c>
      <c r="M26" s="2006">
        <v>1090.2999196629419</v>
      </c>
      <c r="N26" s="2006">
        <v>1142.201727084449</v>
      </c>
      <c r="O26" s="2006">
        <v>1190.9438520794631</v>
      </c>
      <c r="P26" s="2006">
        <v>1281.1366832934773</v>
      </c>
      <c r="Q26" s="2006">
        <v>1339.000692009769</v>
      </c>
      <c r="R26" s="2006">
        <v>1407.1127404212457</v>
      </c>
      <c r="S26" s="2006">
        <v>1483.7806406058799</v>
      </c>
      <c r="T26" s="2006">
        <v>1589.444104094677</v>
      </c>
      <c r="U26" s="2006">
        <v>1612.9094892337093</v>
      </c>
      <c r="V26" s="2006">
        <v>1709.7690221100481</v>
      </c>
      <c r="W26" s="2006">
        <v>1770.100217803159</v>
      </c>
      <c r="X26" s="2006">
        <v>1835.8022700157026</v>
      </c>
      <c r="Y26" s="2006">
        <v>1893.4016250343784</v>
      </c>
      <c r="Z26" s="2006">
        <v>1939.9034992232389</v>
      </c>
      <c r="AA26" s="2006">
        <v>1987.2587575845546</v>
      </c>
      <c r="AB26" s="2006">
        <v>2040.8387513680555</v>
      </c>
      <c r="AC26" s="2006">
        <v>2050.0499305404346</v>
      </c>
      <c r="AD26" s="2006">
        <v>2054.18935890282</v>
      </c>
      <c r="AE26" s="2006">
        <v>2103.6385249645796</v>
      </c>
      <c r="AF26" s="2006">
        <v>2025.2658064396583</v>
      </c>
    </row>
    <row r="27" spans="1:32" ht="12.2" customHeight="1">
      <c r="F27" s="10"/>
    </row>
    <row r="28" spans="1:32" s="438" customFormat="1" ht="13.15" customHeight="1">
      <c r="B28" s="3349"/>
      <c r="C28" s="3349"/>
      <c r="D28" s="3349"/>
      <c r="E28" s="3349"/>
      <c r="F28" s="3349"/>
      <c r="G28" s="3349"/>
      <c r="H28" s="3349"/>
      <c r="I28" s="3349"/>
      <c r="J28" s="3349"/>
      <c r="K28" s="3349"/>
      <c r="L28" s="3349"/>
      <c r="M28" s="3349"/>
      <c r="N28" s="3349"/>
      <c r="O28" s="3349"/>
      <c r="P28" s="3349"/>
      <c r="Q28" s="3349"/>
      <c r="R28" s="3349"/>
      <c r="S28" s="3349"/>
      <c r="T28" s="3349"/>
      <c r="U28" s="3349"/>
      <c r="V28" s="3349"/>
      <c r="W28" s="3349"/>
      <c r="X28" s="3349"/>
      <c r="Y28" s="3349"/>
      <c r="Z28" s="3349"/>
      <c r="AA28" s="3349"/>
      <c r="AB28" s="3349"/>
      <c r="AC28" s="3349"/>
      <c r="AD28" s="3349"/>
    </row>
    <row r="29" spans="1:32" s="438" customFormat="1" ht="13.15" customHeight="1">
      <c r="A29" s="2345" t="s">
        <v>1667</v>
      </c>
      <c r="B29" s="2824"/>
      <c r="C29" s="2824"/>
      <c r="D29" s="2824"/>
      <c r="E29" s="2824"/>
      <c r="F29" s="2824"/>
      <c r="G29" s="2824"/>
      <c r="H29" s="2824"/>
      <c r="I29" s="2824"/>
      <c r="J29" s="2824"/>
      <c r="K29" s="2824"/>
      <c r="L29" s="2824"/>
      <c r="M29" s="2824"/>
      <c r="N29" s="2824"/>
      <c r="O29" s="2824"/>
      <c r="P29" s="2824"/>
      <c r="Q29" s="2824"/>
      <c r="R29" s="2824"/>
      <c r="S29" s="2824"/>
      <c r="T29" s="2824"/>
      <c r="U29" s="2824"/>
      <c r="V29" s="2824"/>
      <c r="W29" s="2824"/>
      <c r="X29" s="2824"/>
      <c r="Y29" s="2824"/>
      <c r="Z29" s="2824"/>
      <c r="AA29" s="2824"/>
    </row>
    <row r="30" spans="1:32" s="438" customFormat="1" ht="13.15" customHeight="1">
      <c r="A30" s="1383"/>
      <c r="B30" s="1380"/>
      <c r="C30" s="1380"/>
      <c r="D30" s="1380"/>
      <c r="E30" s="1381"/>
      <c r="F30" s="1382"/>
      <c r="G30" s="1381"/>
      <c r="H30" s="1384"/>
      <c r="I30" s="970"/>
    </row>
    <row r="31" spans="1:32" s="1388" customFormat="1" ht="13.15" customHeight="1">
      <c r="A31" s="1385"/>
      <c r="B31" s="1386"/>
      <c r="C31" s="1387"/>
      <c r="D31" s="1387"/>
      <c r="F31" s="1389"/>
    </row>
    <row r="32" spans="1:32" ht="11.85" customHeight="1"/>
    <row r="33" ht="11.85" customHeight="1"/>
    <row r="34" ht="11.85" customHeight="1"/>
    <row r="35" ht="11.85" customHeight="1"/>
    <row r="36" ht="12.2" customHeight="1"/>
    <row r="37" ht="12.2" customHeight="1"/>
    <row r="50" spans="2:31">
      <c r="B50" s="3935"/>
      <c r="C50" s="3935"/>
      <c r="D50" s="3935"/>
      <c r="E50" s="3935"/>
      <c r="F50" s="3935"/>
      <c r="G50" s="3935"/>
      <c r="H50" s="3935"/>
      <c r="I50" s="3935"/>
      <c r="J50" s="3935"/>
      <c r="K50" s="3935"/>
      <c r="L50" s="3935"/>
      <c r="M50" s="3935"/>
      <c r="N50" s="3935"/>
      <c r="O50" s="3935"/>
      <c r="P50" s="3935"/>
      <c r="Q50" s="3935"/>
      <c r="R50" s="3935"/>
      <c r="S50" s="3935"/>
      <c r="T50" s="3935"/>
      <c r="U50" s="3935"/>
      <c r="V50" s="3935"/>
      <c r="W50" s="3935"/>
      <c r="X50" s="3935"/>
      <c r="Y50" s="3935"/>
      <c r="Z50" s="3935"/>
      <c r="AA50" s="3935"/>
      <c r="AB50" s="3935"/>
      <c r="AC50" s="3935"/>
      <c r="AD50" s="3935"/>
      <c r="AE50" s="3935"/>
    </row>
    <row r="51" spans="2:31">
      <c r="B51" s="3935"/>
      <c r="C51" s="3935"/>
      <c r="D51" s="3935"/>
      <c r="E51" s="3935"/>
      <c r="F51" s="3935"/>
      <c r="G51" s="3935"/>
      <c r="H51" s="3935"/>
      <c r="I51" s="3935"/>
      <c r="J51" s="3935"/>
      <c r="K51" s="3935"/>
      <c r="L51" s="3935"/>
      <c r="M51" s="3935"/>
      <c r="N51" s="3935"/>
      <c r="O51" s="3935"/>
      <c r="P51" s="3935"/>
      <c r="Q51" s="3935"/>
      <c r="R51" s="3935"/>
      <c r="S51" s="3935"/>
      <c r="T51" s="3935"/>
      <c r="U51" s="3935"/>
      <c r="V51" s="3935"/>
      <c r="W51" s="3935"/>
      <c r="X51" s="3935"/>
      <c r="Y51" s="3935"/>
      <c r="Z51" s="3935"/>
      <c r="AA51" s="3935"/>
      <c r="AB51" s="3935"/>
      <c r="AC51" s="3935"/>
      <c r="AD51" s="3935"/>
      <c r="AE51" s="3935"/>
    </row>
    <row r="52" spans="2:31">
      <c r="B52" s="3935"/>
      <c r="C52" s="3935"/>
      <c r="D52" s="3935"/>
      <c r="E52" s="3935"/>
      <c r="F52" s="3935"/>
      <c r="G52" s="3935"/>
      <c r="H52" s="3935"/>
      <c r="I52" s="3935"/>
      <c r="J52" s="3935"/>
      <c r="K52" s="3935"/>
      <c r="L52" s="3935"/>
      <c r="M52" s="3935"/>
      <c r="N52" s="3935"/>
      <c r="O52" s="3935"/>
      <c r="P52" s="3935"/>
      <c r="Q52" s="3935"/>
      <c r="R52" s="3935"/>
      <c r="S52" s="3935"/>
      <c r="T52" s="3935"/>
      <c r="U52" s="3935"/>
      <c r="V52" s="3935"/>
      <c r="W52" s="3935"/>
      <c r="X52" s="3935"/>
      <c r="Y52" s="3935"/>
      <c r="Z52" s="3935"/>
      <c r="AA52" s="3935"/>
      <c r="AB52" s="3935"/>
      <c r="AC52" s="3935"/>
      <c r="AD52" s="3935"/>
      <c r="AE52" s="3935"/>
    </row>
    <row r="53" spans="2:31">
      <c r="B53" s="3935"/>
      <c r="C53" s="3935"/>
      <c r="D53" s="3935"/>
      <c r="E53" s="3935"/>
      <c r="F53" s="3935"/>
      <c r="G53" s="3935"/>
      <c r="H53" s="3935"/>
      <c r="I53" s="3935"/>
      <c r="J53" s="3935"/>
      <c r="K53" s="3935"/>
      <c r="L53" s="3935"/>
      <c r="M53" s="3935"/>
      <c r="N53" s="3935"/>
      <c r="O53" s="3935"/>
      <c r="P53" s="3935"/>
      <c r="Q53" s="3935"/>
      <c r="R53" s="3935"/>
      <c r="S53" s="3935"/>
      <c r="T53" s="3935"/>
      <c r="U53" s="3935"/>
      <c r="V53" s="3935"/>
      <c r="W53" s="3935"/>
      <c r="X53" s="3935"/>
      <c r="Y53" s="3935"/>
      <c r="Z53" s="3935"/>
      <c r="AA53" s="3935"/>
      <c r="AB53" s="3935"/>
      <c r="AC53" s="3935"/>
      <c r="AD53" s="3935"/>
      <c r="AE53" s="3935"/>
    </row>
    <row r="54" spans="2:31">
      <c r="B54" s="3935"/>
      <c r="C54" s="3935"/>
      <c r="D54" s="3935"/>
      <c r="E54" s="3935"/>
      <c r="F54" s="3935"/>
      <c r="G54" s="3935"/>
      <c r="H54" s="3935"/>
      <c r="I54" s="3935"/>
      <c r="J54" s="3935"/>
      <c r="K54" s="3935"/>
      <c r="L54" s="3935"/>
      <c r="M54" s="3935"/>
      <c r="N54" s="3935"/>
      <c r="O54" s="3935"/>
      <c r="P54" s="3935"/>
      <c r="Q54" s="3935"/>
      <c r="R54" s="3935"/>
      <c r="S54" s="3935"/>
      <c r="T54" s="3935"/>
      <c r="U54" s="3935"/>
      <c r="V54" s="3935"/>
      <c r="W54" s="3935"/>
      <c r="X54" s="3935"/>
      <c r="Y54" s="3935"/>
      <c r="Z54" s="3935"/>
      <c r="AA54" s="3935"/>
      <c r="AB54" s="3935"/>
      <c r="AC54" s="3935"/>
      <c r="AD54" s="3935"/>
      <c r="AE54" s="3935"/>
    </row>
    <row r="55" spans="2:31">
      <c r="B55" s="3935"/>
      <c r="C55" s="3935"/>
      <c r="D55" s="3935"/>
      <c r="E55" s="3935"/>
      <c r="F55" s="3935"/>
      <c r="G55" s="3935"/>
      <c r="H55" s="3935"/>
      <c r="I55" s="3935"/>
      <c r="J55" s="3935"/>
      <c r="K55" s="3935"/>
      <c r="L55" s="3935"/>
      <c r="M55" s="3935"/>
      <c r="N55" s="3935"/>
      <c r="O55" s="3935"/>
      <c r="P55" s="3935"/>
      <c r="Q55" s="3935"/>
      <c r="R55" s="3935"/>
      <c r="S55" s="3935"/>
      <c r="T55" s="3935"/>
      <c r="U55" s="3935"/>
      <c r="V55" s="3935"/>
      <c r="W55" s="3935"/>
      <c r="X55" s="3935"/>
      <c r="Y55" s="3935"/>
      <c r="Z55" s="3935"/>
      <c r="AA55" s="3935"/>
      <c r="AB55" s="3935"/>
      <c r="AC55" s="3935"/>
      <c r="AD55" s="3935"/>
      <c r="AE55" s="3935"/>
    </row>
    <row r="56" spans="2:31">
      <c r="B56" s="3935"/>
      <c r="C56" s="3935"/>
      <c r="D56" s="3935"/>
      <c r="E56" s="3935"/>
      <c r="F56" s="3935"/>
      <c r="G56" s="3935"/>
      <c r="H56" s="3935"/>
      <c r="I56" s="3935"/>
      <c r="J56" s="3935"/>
      <c r="K56" s="3935"/>
      <c r="L56" s="3935"/>
      <c r="M56" s="3935"/>
      <c r="N56" s="3935"/>
      <c r="O56" s="3935"/>
      <c r="P56" s="3935"/>
      <c r="Q56" s="3935"/>
      <c r="R56" s="3935"/>
      <c r="S56" s="3935"/>
      <c r="T56" s="3935"/>
      <c r="U56" s="3935"/>
      <c r="V56" s="3935"/>
      <c r="W56" s="3935"/>
      <c r="X56" s="3935"/>
      <c r="Y56" s="3935"/>
      <c r="Z56" s="3935"/>
      <c r="AA56" s="3935"/>
      <c r="AB56" s="3935"/>
      <c r="AC56" s="3935"/>
      <c r="AD56" s="3935"/>
      <c r="AE56" s="3935"/>
    </row>
    <row r="57" spans="2:31">
      <c r="B57" s="3935"/>
      <c r="C57" s="3935"/>
      <c r="D57" s="3935"/>
      <c r="E57" s="3935"/>
      <c r="F57" s="3935"/>
      <c r="G57" s="3935"/>
      <c r="H57" s="3935"/>
      <c r="I57" s="3935"/>
      <c r="J57" s="3935"/>
      <c r="K57" s="3935"/>
      <c r="L57" s="3935"/>
      <c r="M57" s="3935"/>
      <c r="N57" s="3935"/>
      <c r="O57" s="3935"/>
      <c r="P57" s="3935"/>
      <c r="Q57" s="3935"/>
      <c r="R57" s="3935"/>
      <c r="S57" s="3935"/>
      <c r="T57" s="3935"/>
      <c r="U57" s="3935"/>
      <c r="V57" s="3935"/>
      <c r="W57" s="3935"/>
      <c r="X57" s="3935"/>
      <c r="Y57" s="3935"/>
      <c r="Z57" s="3935"/>
      <c r="AA57" s="3935"/>
      <c r="AB57" s="3935"/>
      <c r="AC57" s="3935"/>
      <c r="AD57" s="3935"/>
      <c r="AE57" s="3935"/>
    </row>
    <row r="58" spans="2:31">
      <c r="B58" s="3935"/>
      <c r="C58" s="3935"/>
      <c r="D58" s="3935"/>
      <c r="E58" s="3935"/>
      <c r="F58" s="3935"/>
      <c r="G58" s="3935"/>
      <c r="H58" s="3935"/>
      <c r="I58" s="3935"/>
      <c r="J58" s="3935"/>
      <c r="K58" s="3935"/>
      <c r="L58" s="3935"/>
      <c r="M58" s="3935"/>
      <c r="N58" s="3935"/>
      <c r="O58" s="3935"/>
      <c r="P58" s="3935"/>
      <c r="Q58" s="3935"/>
      <c r="R58" s="3935"/>
      <c r="S58" s="3935"/>
      <c r="T58" s="3935"/>
      <c r="U58" s="3935"/>
      <c r="V58" s="3935"/>
      <c r="W58" s="3935"/>
      <c r="X58" s="3935"/>
      <c r="Y58" s="3935"/>
      <c r="Z58" s="3935"/>
      <c r="AA58" s="3935"/>
      <c r="AB58" s="3935"/>
      <c r="AC58" s="3935"/>
      <c r="AD58" s="3935"/>
      <c r="AE58" s="3935"/>
    </row>
    <row r="59" spans="2:31">
      <c r="B59" s="3935"/>
      <c r="C59" s="3935"/>
      <c r="D59" s="3935"/>
      <c r="E59" s="3935"/>
      <c r="F59" s="3935"/>
      <c r="G59" s="3935"/>
      <c r="H59" s="3935"/>
      <c r="I59" s="3935"/>
      <c r="J59" s="3935"/>
      <c r="K59" s="3935"/>
      <c r="L59" s="3935"/>
      <c r="M59" s="3935"/>
      <c r="N59" s="3935"/>
      <c r="O59" s="3935"/>
      <c r="P59" s="3935"/>
      <c r="Q59" s="3935"/>
      <c r="R59" s="3935"/>
      <c r="S59" s="3935"/>
      <c r="T59" s="3935"/>
      <c r="U59" s="3935"/>
      <c r="V59" s="3935"/>
      <c r="W59" s="3935"/>
      <c r="X59" s="3935"/>
      <c r="Y59" s="3935"/>
      <c r="Z59" s="3935"/>
      <c r="AA59" s="3935"/>
      <c r="AB59" s="3935"/>
      <c r="AC59" s="3935"/>
      <c r="AD59" s="3935"/>
      <c r="AE59" s="3935"/>
    </row>
    <row r="60" spans="2:31">
      <c r="B60" s="3935"/>
      <c r="C60" s="3935"/>
      <c r="D60" s="3935"/>
      <c r="E60" s="3935"/>
      <c r="F60" s="3935"/>
      <c r="G60" s="3935"/>
      <c r="H60" s="3935"/>
      <c r="I60" s="3935"/>
      <c r="J60" s="3935"/>
      <c r="K60" s="3935"/>
      <c r="L60" s="3935"/>
      <c r="M60" s="3935"/>
      <c r="N60" s="3935"/>
      <c r="O60" s="3935"/>
      <c r="P60" s="3935"/>
      <c r="Q60" s="3935"/>
      <c r="R60" s="3935"/>
      <c r="S60" s="3935"/>
      <c r="T60" s="3935"/>
      <c r="U60" s="3935"/>
      <c r="V60" s="3935"/>
      <c r="W60" s="3935"/>
      <c r="X60" s="3935"/>
      <c r="Y60" s="3935"/>
      <c r="Z60" s="3935"/>
      <c r="AA60" s="3935"/>
      <c r="AB60" s="3935"/>
      <c r="AC60" s="3935"/>
      <c r="AD60" s="3935"/>
      <c r="AE60" s="3935"/>
    </row>
    <row r="61" spans="2:31">
      <c r="B61" s="3935"/>
      <c r="C61" s="3935"/>
      <c r="D61" s="3935"/>
      <c r="E61" s="3935"/>
      <c r="F61" s="3935"/>
      <c r="G61" s="3935"/>
      <c r="H61" s="3935"/>
      <c r="I61" s="3935"/>
      <c r="J61" s="3935"/>
      <c r="K61" s="3935"/>
      <c r="L61" s="3935"/>
      <c r="M61" s="3935"/>
      <c r="N61" s="3935"/>
      <c r="O61" s="3935"/>
      <c r="P61" s="3935"/>
      <c r="Q61" s="3935"/>
      <c r="R61" s="3935"/>
      <c r="S61" s="3935"/>
      <c r="T61" s="3935"/>
      <c r="U61" s="3935"/>
      <c r="V61" s="3935"/>
      <c r="W61" s="3935"/>
      <c r="X61" s="3935"/>
      <c r="Y61" s="3935"/>
      <c r="Z61" s="3935"/>
      <c r="AA61" s="3935"/>
      <c r="AB61" s="3935"/>
      <c r="AC61" s="3935"/>
      <c r="AD61" s="3935"/>
      <c r="AE61" s="3935"/>
    </row>
    <row r="62" spans="2:31">
      <c r="B62" s="3935"/>
      <c r="C62" s="3935"/>
      <c r="D62" s="3935"/>
      <c r="E62" s="3935"/>
      <c r="F62" s="3935"/>
      <c r="G62" s="3935"/>
      <c r="H62" s="3935"/>
      <c r="I62" s="3935"/>
      <c r="J62" s="3935"/>
      <c r="K62" s="3935"/>
      <c r="L62" s="3935"/>
      <c r="M62" s="3935"/>
      <c r="N62" s="3935"/>
      <c r="O62" s="3935"/>
      <c r="P62" s="3935"/>
      <c r="Q62" s="3935"/>
      <c r="R62" s="3935"/>
      <c r="S62" s="3935"/>
      <c r="T62" s="3935"/>
      <c r="U62" s="3935"/>
      <c r="V62" s="3935"/>
      <c r="W62" s="3935"/>
      <c r="X62" s="3935"/>
      <c r="Y62" s="3935"/>
      <c r="Z62" s="3935"/>
      <c r="AA62" s="3935"/>
      <c r="AB62" s="3935"/>
      <c r="AC62" s="3935"/>
      <c r="AD62" s="3935"/>
      <c r="AE62" s="3935"/>
    </row>
    <row r="63" spans="2:31">
      <c r="B63" s="3935"/>
      <c r="C63" s="3935"/>
      <c r="D63" s="3935"/>
      <c r="E63" s="3935"/>
      <c r="F63" s="3935"/>
      <c r="G63" s="3935"/>
      <c r="H63" s="3935"/>
      <c r="I63" s="3935"/>
      <c r="J63" s="3935"/>
      <c r="K63" s="3935"/>
      <c r="L63" s="3935"/>
      <c r="M63" s="3935"/>
      <c r="N63" s="3935"/>
      <c r="O63" s="3935"/>
      <c r="P63" s="3935"/>
      <c r="Q63" s="3935"/>
      <c r="R63" s="3935"/>
      <c r="S63" s="3935"/>
      <c r="T63" s="3935"/>
      <c r="U63" s="3935"/>
      <c r="V63" s="3935"/>
      <c r="W63" s="3935"/>
      <c r="X63" s="3935"/>
      <c r="Y63" s="3935"/>
      <c r="Z63" s="3935"/>
      <c r="AA63" s="3935"/>
      <c r="AB63" s="3935"/>
      <c r="AC63" s="3935"/>
      <c r="AD63" s="3935"/>
      <c r="AE63" s="3935"/>
    </row>
    <row r="64" spans="2:31">
      <c r="B64" s="3935"/>
      <c r="C64" s="3935"/>
      <c r="D64" s="3935"/>
      <c r="E64" s="3935"/>
      <c r="F64" s="3935"/>
      <c r="G64" s="3935"/>
      <c r="H64" s="3935"/>
      <c r="I64" s="3935"/>
      <c r="J64" s="3935"/>
      <c r="K64" s="3935"/>
      <c r="L64" s="3935"/>
      <c r="M64" s="3935"/>
      <c r="N64" s="3935"/>
      <c r="O64" s="3935"/>
      <c r="P64" s="3935"/>
      <c r="Q64" s="3935"/>
      <c r="R64" s="3935"/>
      <c r="S64" s="3935"/>
      <c r="T64" s="3935"/>
      <c r="U64" s="3935"/>
      <c r="V64" s="3935"/>
      <c r="W64" s="3935"/>
      <c r="X64" s="3935"/>
      <c r="Y64" s="3935"/>
      <c r="Z64" s="3935"/>
      <c r="AA64" s="3935"/>
      <c r="AB64" s="3935"/>
      <c r="AC64" s="3935"/>
      <c r="AD64" s="3935"/>
      <c r="AE64" s="3935"/>
    </row>
    <row r="65" spans="2:31">
      <c r="B65" s="3935"/>
      <c r="C65" s="3935"/>
      <c r="D65" s="3935"/>
      <c r="E65" s="3935"/>
      <c r="F65" s="3935"/>
      <c r="G65" s="3935"/>
      <c r="H65" s="3935"/>
      <c r="I65" s="3935"/>
      <c r="J65" s="3935"/>
      <c r="K65" s="3935"/>
      <c r="L65" s="3935"/>
      <c r="M65" s="3935"/>
      <c r="N65" s="3935"/>
      <c r="O65" s="3935"/>
      <c r="P65" s="3935"/>
      <c r="Q65" s="3935"/>
      <c r="R65" s="3935"/>
      <c r="S65" s="3935"/>
      <c r="T65" s="3935"/>
      <c r="U65" s="3935"/>
      <c r="V65" s="3935"/>
      <c r="W65" s="3935"/>
      <c r="X65" s="3935"/>
      <c r="Y65" s="3935"/>
      <c r="Z65" s="3935"/>
      <c r="AA65" s="3935"/>
      <c r="AB65" s="3935"/>
      <c r="AC65" s="3935"/>
      <c r="AD65" s="3935"/>
      <c r="AE65" s="3935"/>
    </row>
    <row r="66" spans="2:31">
      <c r="B66" s="3935"/>
      <c r="C66" s="3935"/>
      <c r="D66" s="3935"/>
      <c r="E66" s="3935"/>
      <c r="F66" s="3935"/>
      <c r="G66" s="3935"/>
      <c r="H66" s="3935"/>
      <c r="I66" s="3935"/>
      <c r="J66" s="3935"/>
      <c r="K66" s="3935"/>
      <c r="L66" s="3935"/>
      <c r="M66" s="3935"/>
      <c r="N66" s="3935"/>
      <c r="O66" s="3935"/>
      <c r="P66" s="3935"/>
      <c r="Q66" s="3935"/>
      <c r="R66" s="3935"/>
      <c r="S66" s="3935"/>
      <c r="T66" s="3935"/>
      <c r="U66" s="3935"/>
      <c r="V66" s="3935"/>
      <c r="W66" s="3935"/>
      <c r="X66" s="3935"/>
      <c r="Y66" s="3935"/>
      <c r="Z66" s="3935"/>
      <c r="AA66" s="3935"/>
      <c r="AB66" s="3935"/>
      <c r="AC66" s="3935"/>
      <c r="AD66" s="3935"/>
      <c r="AE66" s="3935"/>
    </row>
    <row r="67" spans="2:31">
      <c r="B67" s="3935"/>
      <c r="C67" s="3935"/>
      <c r="D67" s="3935"/>
      <c r="E67" s="3935"/>
      <c r="F67" s="3935"/>
      <c r="G67" s="3935"/>
      <c r="H67" s="3935"/>
      <c r="I67" s="3935"/>
      <c r="J67" s="3935"/>
      <c r="K67" s="3935"/>
      <c r="L67" s="3935"/>
      <c r="M67" s="3935"/>
      <c r="N67" s="3935"/>
      <c r="O67" s="3935"/>
      <c r="P67" s="3935"/>
      <c r="Q67" s="3935"/>
      <c r="R67" s="3935"/>
      <c r="S67" s="3935"/>
      <c r="T67" s="3935"/>
      <c r="U67" s="3935"/>
      <c r="V67" s="3935"/>
      <c r="W67" s="3935"/>
      <c r="X67" s="3935"/>
      <c r="Y67" s="3935"/>
      <c r="Z67" s="3935"/>
      <c r="AA67" s="3935"/>
      <c r="AB67" s="3935"/>
      <c r="AC67" s="3935"/>
      <c r="AD67" s="3935"/>
      <c r="AE67" s="3935"/>
    </row>
    <row r="68" spans="2:31">
      <c r="B68" s="3935"/>
      <c r="C68" s="3935"/>
      <c r="D68" s="3935"/>
      <c r="E68" s="3935"/>
      <c r="F68" s="3935"/>
      <c r="G68" s="3935"/>
      <c r="H68" s="3935"/>
      <c r="I68" s="3935"/>
      <c r="J68" s="3935"/>
      <c r="K68" s="3935"/>
      <c r="L68" s="3935"/>
      <c r="M68" s="3935"/>
      <c r="N68" s="3935"/>
      <c r="O68" s="3935"/>
      <c r="P68" s="3935"/>
      <c r="Q68" s="3935"/>
      <c r="R68" s="3935"/>
      <c r="S68" s="3935"/>
      <c r="T68" s="3935"/>
      <c r="U68" s="3935"/>
      <c r="V68" s="3935"/>
      <c r="W68" s="3935"/>
      <c r="X68" s="3935"/>
      <c r="Y68" s="3935"/>
      <c r="Z68" s="3935"/>
      <c r="AA68" s="3935"/>
      <c r="AB68" s="3935"/>
      <c r="AC68" s="3935"/>
      <c r="AD68" s="3935"/>
      <c r="AE68" s="3935"/>
    </row>
    <row r="69" spans="2:31">
      <c r="B69" s="3935"/>
      <c r="C69" s="3935"/>
      <c r="D69" s="3935"/>
      <c r="E69" s="3935"/>
      <c r="F69" s="3935"/>
      <c r="G69" s="3935"/>
      <c r="H69" s="3935"/>
      <c r="I69" s="3935"/>
      <c r="J69" s="3935"/>
      <c r="K69" s="3935"/>
      <c r="L69" s="3935"/>
      <c r="M69" s="3935"/>
      <c r="N69" s="3935"/>
      <c r="O69" s="3935"/>
      <c r="P69" s="3935"/>
      <c r="Q69" s="3935"/>
      <c r="R69" s="3935"/>
      <c r="S69" s="3935"/>
      <c r="T69" s="3935"/>
      <c r="U69" s="3935"/>
      <c r="V69" s="3935"/>
      <c r="W69" s="3935"/>
      <c r="X69" s="3935"/>
      <c r="Y69" s="3935"/>
      <c r="Z69" s="3935"/>
      <c r="AA69" s="3935"/>
      <c r="AB69" s="3935"/>
      <c r="AC69" s="3935"/>
      <c r="AD69" s="3935"/>
      <c r="AE69" s="3935"/>
    </row>
    <row r="70" spans="2:31">
      <c r="B70" s="3935"/>
      <c r="C70" s="3935"/>
      <c r="D70" s="3935"/>
      <c r="E70" s="3935"/>
      <c r="F70" s="3935"/>
      <c r="G70" s="3935"/>
      <c r="H70" s="3935"/>
      <c r="I70" s="3935"/>
      <c r="J70" s="3935"/>
      <c r="K70" s="3935"/>
      <c r="L70" s="3935"/>
      <c r="M70" s="3935"/>
      <c r="N70" s="3935"/>
      <c r="O70" s="3935"/>
      <c r="P70" s="3935"/>
      <c r="Q70" s="3935"/>
      <c r="R70" s="3935"/>
      <c r="S70" s="3935"/>
      <c r="T70" s="3935"/>
      <c r="U70" s="3935"/>
      <c r="V70" s="3935"/>
      <c r="W70" s="3935"/>
      <c r="X70" s="3935"/>
      <c r="Y70" s="3935"/>
      <c r="Z70" s="3935"/>
      <c r="AA70" s="3935"/>
      <c r="AB70" s="3935"/>
      <c r="AC70" s="3935"/>
      <c r="AD70" s="3935"/>
      <c r="AE70" s="3935"/>
    </row>
    <row r="71" spans="2:31">
      <c r="B71" s="3935"/>
      <c r="C71" s="3935"/>
      <c r="D71" s="3935"/>
      <c r="E71" s="3935"/>
      <c r="F71" s="3935"/>
      <c r="G71" s="3935"/>
      <c r="H71" s="3935"/>
      <c r="I71" s="3935"/>
      <c r="J71" s="3935"/>
      <c r="K71" s="3935"/>
      <c r="L71" s="3935"/>
      <c r="M71" s="3935"/>
      <c r="N71" s="3935"/>
      <c r="O71" s="3935"/>
      <c r="P71" s="3935"/>
      <c r="Q71" s="3935"/>
      <c r="R71" s="3935"/>
      <c r="S71" s="3935"/>
      <c r="T71" s="3935"/>
      <c r="U71" s="3935"/>
      <c r="V71" s="3935"/>
      <c r="W71" s="3935"/>
      <c r="X71" s="3935"/>
      <c r="Y71" s="3935"/>
      <c r="Z71" s="3935"/>
      <c r="AA71" s="3935"/>
      <c r="AB71" s="3935"/>
      <c r="AC71" s="3935"/>
      <c r="AD71" s="3935"/>
      <c r="AE71" s="3935"/>
    </row>
    <row r="72" spans="2:31">
      <c r="O72" s="3935"/>
      <c r="P72" s="3935"/>
      <c r="Q72" s="3935"/>
      <c r="R72" s="3935"/>
      <c r="S72" s="3935"/>
      <c r="T72" s="3935"/>
      <c r="U72" s="3935"/>
      <c r="V72" s="3935"/>
      <c r="W72" s="3935"/>
      <c r="X72" s="3935"/>
      <c r="Y72" s="3935"/>
      <c r="Z72" s="3935"/>
      <c r="AA72" s="3935"/>
      <c r="AB72" s="3935"/>
      <c r="AC72" s="3935"/>
      <c r="AD72" s="3935"/>
      <c r="AE72" s="3935"/>
    </row>
    <row r="73" spans="2:31">
      <c r="O73" s="3935"/>
      <c r="P73" s="3935"/>
      <c r="Q73" s="3935"/>
      <c r="R73" s="3935"/>
      <c r="S73" s="3935"/>
      <c r="T73" s="3935"/>
      <c r="U73" s="3935"/>
      <c r="V73" s="3935"/>
      <c r="W73" s="3935"/>
      <c r="X73" s="3935"/>
      <c r="Y73" s="3935"/>
      <c r="Z73" s="3935"/>
      <c r="AA73" s="3935"/>
      <c r="AB73" s="3935"/>
      <c r="AC73" s="3935"/>
      <c r="AD73" s="3935"/>
      <c r="AE73" s="3935"/>
    </row>
    <row r="74" spans="2:31">
      <c r="O74" s="3935"/>
      <c r="P74" s="3935"/>
      <c r="Q74" s="3935"/>
      <c r="R74" s="3935"/>
      <c r="S74" s="3935"/>
      <c r="T74" s="3935"/>
      <c r="U74" s="3935"/>
      <c r="V74" s="3935"/>
      <c r="W74" s="3935"/>
      <c r="X74" s="3935"/>
      <c r="Y74" s="3935"/>
      <c r="Z74" s="3935"/>
      <c r="AA74" s="3935"/>
      <c r="AB74" s="3935"/>
      <c r="AC74" s="3935"/>
      <c r="AD74" s="3935"/>
      <c r="AE74" s="3935"/>
    </row>
    <row r="75" spans="2:31">
      <c r="O75" s="3935"/>
      <c r="P75" s="3935"/>
      <c r="Q75" s="3935"/>
      <c r="R75" s="3935"/>
      <c r="S75" s="3935"/>
      <c r="T75" s="3935"/>
      <c r="U75" s="3935"/>
      <c r="V75" s="3935"/>
      <c r="W75" s="3935"/>
      <c r="X75" s="3935"/>
      <c r="Y75" s="3935"/>
      <c r="Z75" s="3935"/>
      <c r="AA75" s="3935"/>
      <c r="AB75" s="3935"/>
      <c r="AC75" s="3935"/>
      <c r="AD75" s="3935"/>
      <c r="AE75" s="3935"/>
    </row>
    <row r="76" spans="2:31">
      <c r="O76" s="3935"/>
      <c r="P76" s="3935"/>
      <c r="Q76" s="3935"/>
      <c r="R76" s="3935"/>
      <c r="S76" s="3935"/>
      <c r="T76" s="3935"/>
      <c r="U76" s="3935"/>
      <c r="V76" s="3935"/>
      <c r="W76" s="3935"/>
      <c r="X76" s="3935"/>
      <c r="Y76" s="3935"/>
      <c r="Z76" s="3935"/>
      <c r="AA76" s="3935"/>
      <c r="AB76" s="3935"/>
      <c r="AC76" s="3935"/>
      <c r="AD76" s="3935"/>
      <c r="AE76" s="3935"/>
    </row>
    <row r="77" spans="2:31">
      <c r="O77" s="3935"/>
      <c r="P77" s="3935"/>
      <c r="Q77" s="3935"/>
      <c r="R77" s="3935"/>
      <c r="S77" s="3935"/>
      <c r="T77" s="3935"/>
      <c r="U77" s="3935"/>
      <c r="V77" s="3935"/>
      <c r="W77" s="3935"/>
      <c r="X77" s="3935"/>
      <c r="Y77" s="3935"/>
      <c r="Z77" s="3935"/>
      <c r="AA77" s="3935"/>
      <c r="AB77" s="3935"/>
      <c r="AC77" s="3935"/>
      <c r="AD77" s="3935"/>
      <c r="AE77" s="3935"/>
    </row>
    <row r="78" spans="2:31">
      <c r="O78" s="3935"/>
      <c r="P78" s="3935"/>
      <c r="Q78" s="3935"/>
      <c r="R78" s="3935"/>
      <c r="S78" s="3935"/>
      <c r="T78" s="3935"/>
      <c r="U78" s="3935"/>
      <c r="V78" s="3935"/>
      <c r="W78" s="3935"/>
      <c r="X78" s="3935"/>
      <c r="Y78" s="3935"/>
      <c r="Z78" s="3935"/>
      <c r="AA78" s="3935"/>
      <c r="AB78" s="3935"/>
      <c r="AC78" s="3935"/>
      <c r="AD78" s="3935"/>
      <c r="AE78" s="3935"/>
    </row>
  </sheetData>
  <phoneticPr fontId="21" type="noConversion"/>
  <printOptions horizontalCentered="1" verticalCentered="1"/>
  <pageMargins left="0.25" right="0.35" top="0.55000000000000004" bottom="0.54" header="0.51181102362204722" footer="0.51181102362204722"/>
  <pageSetup paperSize="9" scale="47" orientation="landscape" r:id="rId1"/>
  <headerFooter alignWithMargins="0">
    <oddHeader xml:space="preserve"> </oddHead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12">
    <tabColor indexed="15"/>
    <pageSetUpPr fitToPage="1"/>
  </sheetPr>
  <dimension ref="A1:AF49"/>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5.75"/>
  <cols>
    <col min="1" max="1" width="24.625" style="61" customWidth="1"/>
    <col min="2" max="25" width="7.75" style="61" customWidth="1"/>
    <col min="26" max="16384" width="9" style="61"/>
  </cols>
  <sheetData>
    <row r="1" spans="1:32" ht="4.7" customHeight="1">
      <c r="A1" s="403"/>
      <c r="B1" s="1098"/>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11"/>
      <c r="AC1" s="1011"/>
      <c r="AD1" s="442"/>
      <c r="AE1" s="404"/>
      <c r="AF1" s="405"/>
    </row>
    <row r="2" spans="1:32" ht="18" customHeight="1">
      <c r="A2" s="232"/>
      <c r="B2" s="1013" t="s">
        <v>764</v>
      </c>
      <c r="C2" s="1034"/>
      <c r="D2" s="1034"/>
      <c r="E2" s="1034"/>
      <c r="F2" s="1034"/>
      <c r="G2" s="1034"/>
      <c r="H2" s="1034"/>
      <c r="I2" s="1034"/>
      <c r="J2" s="1034"/>
      <c r="K2" s="1034"/>
      <c r="L2" s="1034"/>
      <c r="M2" s="1034"/>
      <c r="N2" s="1034"/>
      <c r="O2" s="1034"/>
      <c r="P2" s="1034"/>
      <c r="Q2" s="1034"/>
      <c r="R2" s="1034"/>
      <c r="S2" s="1034"/>
      <c r="T2" s="1034"/>
      <c r="U2" s="1034"/>
      <c r="V2" s="1034"/>
      <c r="W2" s="1034"/>
      <c r="X2" s="1034"/>
      <c r="Y2" s="1034"/>
      <c r="Z2" s="1034"/>
      <c r="AA2" s="1034"/>
      <c r="AB2" s="1034"/>
      <c r="AC2" s="1035"/>
      <c r="AD2" s="4198" t="s">
        <v>112</v>
      </c>
      <c r="AE2" s="4199"/>
      <c r="AF2" s="4200"/>
    </row>
    <row r="3" spans="1:32" ht="18" customHeight="1">
      <c r="A3" s="232"/>
      <c r="B3" s="1077"/>
      <c r="C3" s="1099"/>
      <c r="D3" s="1099"/>
      <c r="E3" s="1099"/>
      <c r="F3" s="1099"/>
      <c r="G3" s="1099"/>
      <c r="H3" s="1027"/>
      <c r="I3" s="1018"/>
      <c r="J3" s="1018"/>
      <c r="K3" s="1018"/>
      <c r="L3" s="1018"/>
      <c r="M3" s="1018"/>
      <c r="N3" s="1018"/>
      <c r="O3" s="1018"/>
      <c r="P3" s="1018"/>
      <c r="Q3" s="1018"/>
      <c r="R3" s="1018"/>
      <c r="S3" s="1018"/>
      <c r="T3" s="1018"/>
      <c r="U3" s="1018"/>
      <c r="V3" s="1018"/>
      <c r="W3" s="1018"/>
      <c r="X3" s="1018"/>
      <c r="Y3" s="1018"/>
      <c r="Z3" s="1018"/>
      <c r="AA3" s="1018"/>
      <c r="AB3" s="1018"/>
      <c r="AC3" s="1018"/>
      <c r="AD3" s="4198" t="s">
        <v>200</v>
      </c>
      <c r="AE3" s="4199"/>
      <c r="AF3" s="4200"/>
    </row>
    <row r="4" spans="1:32" ht="18" customHeight="1">
      <c r="A4" s="214"/>
      <c r="B4" s="1041" t="s">
        <v>104</v>
      </c>
      <c r="C4" s="1018"/>
      <c r="D4" s="1018"/>
      <c r="E4" s="1018"/>
      <c r="F4" s="1018"/>
      <c r="G4" s="1018"/>
      <c r="H4" s="1018"/>
      <c r="I4" s="1018"/>
      <c r="J4" s="1018"/>
      <c r="K4" s="1018"/>
      <c r="L4" s="1018"/>
      <c r="M4" s="1018"/>
      <c r="N4" s="1018"/>
      <c r="O4" s="1018"/>
      <c r="P4" s="1018"/>
      <c r="Q4" s="1018"/>
      <c r="R4" s="1018"/>
      <c r="S4" s="1018"/>
      <c r="T4" s="1018"/>
      <c r="U4" s="1018"/>
      <c r="V4" s="1018"/>
      <c r="W4" s="1018"/>
      <c r="X4" s="1018"/>
      <c r="Y4" s="1018"/>
      <c r="Z4" s="1018"/>
      <c r="AA4" s="1018"/>
      <c r="AB4" s="1018"/>
      <c r="AC4" s="1019"/>
      <c r="AD4" s="4201" t="s">
        <v>1800</v>
      </c>
      <c r="AE4" s="4202"/>
      <c r="AF4" s="4203"/>
    </row>
    <row r="5" spans="1:32" ht="4.7" customHeight="1">
      <c r="A5" s="408"/>
      <c r="B5" s="1100"/>
      <c r="C5" s="1100"/>
      <c r="D5" s="1100"/>
      <c r="E5" s="1100"/>
      <c r="F5" s="1100"/>
      <c r="G5" s="1100"/>
      <c r="H5" s="1100"/>
      <c r="I5" s="1021"/>
      <c r="J5" s="1021"/>
      <c r="K5" s="1021"/>
      <c r="L5" s="1021"/>
      <c r="M5" s="1021"/>
      <c r="N5" s="1021"/>
      <c r="O5" s="1021"/>
      <c r="P5" s="1021"/>
      <c r="Q5" s="1021"/>
      <c r="R5" s="1021"/>
      <c r="S5" s="1021"/>
      <c r="T5" s="1021"/>
      <c r="U5" s="1021"/>
      <c r="V5" s="1021"/>
      <c r="W5" s="1021"/>
      <c r="X5" s="1021"/>
      <c r="Y5" s="1021"/>
      <c r="Z5" s="1021"/>
      <c r="AA5" s="1021"/>
      <c r="AB5" s="1021"/>
      <c r="AC5" s="1021"/>
      <c r="AD5" s="647"/>
      <c r="AE5" s="409"/>
      <c r="AF5" s="410"/>
    </row>
    <row r="6" spans="1:32" ht="8.1" customHeight="1">
      <c r="A6" s="755"/>
    </row>
    <row r="7" spans="1:32" ht="14.45" customHeight="1">
      <c r="A7" s="17" t="s">
        <v>1032</v>
      </c>
      <c r="B7" s="17"/>
      <c r="C7" s="17"/>
      <c r="D7" s="17"/>
      <c r="E7" s="17"/>
      <c r="F7" s="17"/>
      <c r="G7" s="17"/>
      <c r="H7" s="17"/>
      <c r="I7" s="17"/>
      <c r="J7" s="17"/>
      <c r="K7" s="17"/>
      <c r="L7" s="17"/>
      <c r="M7" s="17"/>
      <c r="N7" s="17"/>
      <c r="O7" s="17"/>
      <c r="P7" s="17"/>
      <c r="Q7" s="17"/>
      <c r="R7" s="17"/>
      <c r="S7" s="17"/>
    </row>
    <row r="8" spans="1:32" ht="14.45" customHeight="1">
      <c r="A8" s="170"/>
      <c r="B8" s="168">
        <v>1990</v>
      </c>
      <c r="C8" s="383" t="s">
        <v>115</v>
      </c>
      <c r="D8" s="383">
        <v>1992</v>
      </c>
      <c r="E8" s="168">
        <v>1993</v>
      </c>
      <c r="F8" s="168">
        <v>1994</v>
      </c>
      <c r="G8" s="384">
        <v>1995</v>
      </c>
      <c r="H8" s="384">
        <v>1996</v>
      </c>
      <c r="I8" s="384">
        <v>1997</v>
      </c>
      <c r="J8" s="384">
        <v>1998</v>
      </c>
      <c r="K8" s="168">
        <v>1999</v>
      </c>
      <c r="L8" s="670">
        <v>2000</v>
      </c>
      <c r="M8" s="168">
        <v>2001</v>
      </c>
      <c r="N8" s="168">
        <v>2002</v>
      </c>
      <c r="O8" s="168">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2" ht="15" customHeight="1">
      <c r="A9" s="667"/>
      <c r="B9" s="670"/>
      <c r="C9" s="669"/>
      <c r="D9" s="669"/>
      <c r="E9" s="670"/>
      <c r="F9" s="670"/>
      <c r="G9" s="670"/>
      <c r="H9" s="670"/>
      <c r="I9" s="670"/>
      <c r="J9" s="670"/>
      <c r="K9" s="670"/>
      <c r="L9" s="670"/>
      <c r="M9" s="670"/>
      <c r="N9" s="670"/>
      <c r="O9" s="670"/>
      <c r="P9" s="670"/>
      <c r="Q9" s="670"/>
      <c r="R9" s="670"/>
      <c r="S9" s="670"/>
    </row>
    <row r="10" spans="1:32" ht="14.45" customHeight="1">
      <c r="A10" s="1101" t="s">
        <v>819</v>
      </c>
      <c r="B10" s="1102">
        <v>88060</v>
      </c>
      <c r="C10" s="1103">
        <v>88752</v>
      </c>
      <c r="D10" s="1103">
        <v>99063</v>
      </c>
      <c r="E10" s="1103">
        <v>99464</v>
      </c>
      <c r="F10" s="1103">
        <v>106041</v>
      </c>
      <c r="G10" s="1103">
        <v>100636</v>
      </c>
      <c r="H10" s="1103">
        <v>102866</v>
      </c>
      <c r="I10" s="1103">
        <v>98993</v>
      </c>
      <c r="J10" s="1103">
        <v>109034</v>
      </c>
      <c r="K10" s="1103">
        <v>103870</v>
      </c>
      <c r="L10" s="1103">
        <v>103555</v>
      </c>
      <c r="M10" s="1103">
        <v>104997</v>
      </c>
      <c r="N10" s="1103">
        <v>104727</v>
      </c>
      <c r="O10" s="1223">
        <v>106335</v>
      </c>
      <c r="P10" s="1223">
        <v>110035</v>
      </c>
      <c r="Q10" s="1223">
        <v>112203</v>
      </c>
      <c r="R10" s="1223">
        <v>109418</v>
      </c>
      <c r="S10" s="1103">
        <v>106665</v>
      </c>
      <c r="T10" s="1103">
        <v>105096</v>
      </c>
      <c r="U10" s="1103">
        <v>97902</v>
      </c>
      <c r="V10" s="1103">
        <v>93272</v>
      </c>
      <c r="W10" s="1223">
        <v>90519</v>
      </c>
      <c r="X10" s="1103">
        <v>93422</v>
      </c>
      <c r="Y10" s="1103">
        <v>90567</v>
      </c>
      <c r="Z10" s="1103">
        <v>89395</v>
      </c>
      <c r="AA10" s="1104">
        <v>91275</v>
      </c>
      <c r="AB10" s="1223">
        <v>91244</v>
      </c>
      <c r="AC10" s="1223">
        <v>90738</v>
      </c>
      <c r="AD10" s="1223">
        <v>85205</v>
      </c>
      <c r="AE10" s="1223">
        <v>85857.05</v>
      </c>
      <c r="AF10" s="2928">
        <v>82724.451000000001</v>
      </c>
    </row>
    <row r="11" spans="1:32" ht="14.1" customHeight="1">
      <c r="A11" s="756" t="s">
        <v>564</v>
      </c>
      <c r="B11" s="757">
        <v>16782</v>
      </c>
      <c r="C11" s="758">
        <v>18151</v>
      </c>
      <c r="D11" s="758">
        <v>17540</v>
      </c>
      <c r="E11" s="758">
        <v>17545</v>
      </c>
      <c r="F11" s="758">
        <v>15434</v>
      </c>
      <c r="G11" s="759">
        <v>12891</v>
      </c>
      <c r="H11" s="759">
        <v>11424</v>
      </c>
      <c r="I11" s="759">
        <v>11850</v>
      </c>
      <c r="J11" s="759">
        <v>13519</v>
      </c>
      <c r="K11" s="760">
        <v>12954</v>
      </c>
      <c r="L11" s="760">
        <v>13534</v>
      </c>
      <c r="M11" s="760">
        <v>11714</v>
      </c>
      <c r="N11" s="760">
        <v>11197</v>
      </c>
      <c r="O11" s="760">
        <v>10230</v>
      </c>
      <c r="P11" s="760">
        <v>8620</v>
      </c>
      <c r="Q11" s="760">
        <v>8016</v>
      </c>
      <c r="R11" s="760">
        <v>7348</v>
      </c>
      <c r="S11" s="1781">
        <v>6306</v>
      </c>
      <c r="T11" s="1781">
        <v>6119</v>
      </c>
      <c r="U11" s="1781">
        <v>5405</v>
      </c>
      <c r="V11" s="1781">
        <v>5350</v>
      </c>
      <c r="W11" s="1781">
        <v>4744</v>
      </c>
      <c r="X11" s="1781">
        <v>3907</v>
      </c>
      <c r="Y11" s="1781">
        <v>3826</v>
      </c>
      <c r="Z11" s="1781">
        <v>2567</v>
      </c>
      <c r="AA11" s="2922">
        <v>3788</v>
      </c>
      <c r="AB11" s="760">
        <v>4148</v>
      </c>
      <c r="AC11" s="760">
        <v>6666</v>
      </c>
      <c r="AD11" s="760">
        <v>5082</v>
      </c>
      <c r="AE11" s="760"/>
      <c r="AF11" s="2929"/>
    </row>
    <row r="12" spans="1:32" ht="14.1" customHeight="1">
      <c r="A12" s="658" t="s">
        <v>1303</v>
      </c>
      <c r="B12" s="761">
        <v>5993</v>
      </c>
      <c r="C12" s="762">
        <v>7769</v>
      </c>
      <c r="D12" s="762">
        <v>8928</v>
      </c>
      <c r="E12" s="762">
        <v>8165</v>
      </c>
      <c r="F12" s="762">
        <v>7082</v>
      </c>
      <c r="G12" s="763">
        <v>6158</v>
      </c>
      <c r="H12" s="763">
        <v>5597</v>
      </c>
      <c r="I12" s="763">
        <v>5928</v>
      </c>
      <c r="J12" s="763">
        <v>5294</v>
      </c>
      <c r="K12" s="764">
        <v>4505</v>
      </c>
      <c r="L12" s="764">
        <v>4568</v>
      </c>
      <c r="M12" s="764">
        <v>4016</v>
      </c>
      <c r="N12" s="764">
        <v>3612</v>
      </c>
      <c r="O12" s="764">
        <v>3880</v>
      </c>
      <c r="P12" s="764">
        <v>4219</v>
      </c>
      <c r="Q12" s="764">
        <v>4137</v>
      </c>
      <c r="R12" s="764">
        <v>3561</v>
      </c>
      <c r="S12" s="877">
        <v>2305</v>
      </c>
      <c r="T12" s="877">
        <v>2653</v>
      </c>
      <c r="U12" s="877">
        <v>1418</v>
      </c>
      <c r="V12" s="877">
        <v>701</v>
      </c>
      <c r="W12" s="770">
        <v>1070</v>
      </c>
      <c r="X12" s="770">
        <v>2381</v>
      </c>
      <c r="Y12" s="770">
        <v>2433</v>
      </c>
      <c r="Z12" s="770">
        <v>1414</v>
      </c>
      <c r="AA12" s="2923">
        <v>1195</v>
      </c>
      <c r="AB12" s="769">
        <v>812</v>
      </c>
      <c r="AC12" s="769">
        <v>1021</v>
      </c>
      <c r="AD12" s="769">
        <v>1425</v>
      </c>
      <c r="AE12" s="769">
        <v>1595.2180000000001</v>
      </c>
      <c r="AF12" s="2930">
        <v>2193.8119999999999</v>
      </c>
    </row>
    <row r="13" spans="1:32" ht="14.1" customHeight="1">
      <c r="A13" s="739" t="s">
        <v>1304</v>
      </c>
      <c r="B13" s="766">
        <v>3513</v>
      </c>
      <c r="C13" s="767">
        <v>4979</v>
      </c>
      <c r="D13" s="767">
        <v>5075</v>
      </c>
      <c r="E13" s="767">
        <v>5341</v>
      </c>
      <c r="F13" s="767">
        <v>4982</v>
      </c>
      <c r="G13" s="768">
        <v>4406</v>
      </c>
      <c r="H13" s="768">
        <v>3948</v>
      </c>
      <c r="I13" s="768">
        <v>3746</v>
      </c>
      <c r="J13" s="768">
        <v>5145</v>
      </c>
      <c r="K13" s="769">
        <v>6032</v>
      </c>
      <c r="L13" s="769">
        <v>7092</v>
      </c>
      <c r="M13" s="769">
        <v>7312</v>
      </c>
      <c r="N13" s="769">
        <v>7240</v>
      </c>
      <c r="O13" s="769">
        <v>6297</v>
      </c>
      <c r="P13" s="769">
        <v>3936</v>
      </c>
      <c r="Q13" s="769">
        <v>3405</v>
      </c>
      <c r="R13" s="769">
        <v>3447</v>
      </c>
      <c r="S13" s="770">
        <v>3141</v>
      </c>
      <c r="T13" s="877">
        <v>2702</v>
      </c>
      <c r="U13" s="877">
        <v>2643</v>
      </c>
      <c r="V13" s="877">
        <v>2713</v>
      </c>
      <c r="W13" s="877">
        <v>1575</v>
      </c>
      <c r="X13" s="877">
        <v>0</v>
      </c>
      <c r="Y13" s="877">
        <v>0</v>
      </c>
      <c r="Z13" s="877">
        <v>0</v>
      </c>
      <c r="AA13" s="2924">
        <v>0</v>
      </c>
      <c r="AB13" s="764">
        <v>0</v>
      </c>
      <c r="AC13" s="764">
        <v>0</v>
      </c>
      <c r="AD13" s="764">
        <v>0</v>
      </c>
      <c r="AE13" s="764"/>
      <c r="AF13" s="2931"/>
    </row>
    <row r="14" spans="1:32" ht="14.1" customHeight="1">
      <c r="A14" s="739" t="s">
        <v>1305</v>
      </c>
      <c r="B14" s="766">
        <v>220</v>
      </c>
      <c r="C14" s="770">
        <v>0</v>
      </c>
      <c r="D14" s="770">
        <v>0</v>
      </c>
      <c r="E14" s="770">
        <v>0</v>
      </c>
      <c r="F14" s="770">
        <v>0</v>
      </c>
      <c r="G14" s="769">
        <v>0</v>
      </c>
      <c r="H14" s="769">
        <v>0</v>
      </c>
      <c r="I14" s="769">
        <v>37</v>
      </c>
      <c r="J14" s="769">
        <v>977</v>
      </c>
      <c r="K14" s="769">
        <v>845</v>
      </c>
      <c r="L14" s="769">
        <v>220</v>
      </c>
      <c r="M14" s="769">
        <v>21</v>
      </c>
      <c r="N14" s="769">
        <v>43</v>
      </c>
      <c r="O14" s="769">
        <v>30</v>
      </c>
      <c r="P14" s="769">
        <v>0</v>
      </c>
      <c r="Q14" s="769">
        <v>0</v>
      </c>
      <c r="R14" s="769">
        <v>60</v>
      </c>
      <c r="S14" s="770">
        <v>153</v>
      </c>
      <c r="T14" s="770">
        <v>180</v>
      </c>
      <c r="U14" s="770">
        <v>277</v>
      </c>
      <c r="V14" s="770">
        <v>379</v>
      </c>
      <c r="W14" s="770">
        <v>759</v>
      </c>
      <c r="X14" s="770">
        <v>839</v>
      </c>
      <c r="Y14" s="770">
        <v>799</v>
      </c>
      <c r="Z14" s="770">
        <v>919</v>
      </c>
      <c r="AA14" s="2923">
        <v>2392</v>
      </c>
      <c r="AB14" s="769">
        <v>3146</v>
      </c>
      <c r="AC14" s="769">
        <v>4675</v>
      </c>
      <c r="AD14" s="769">
        <v>3031</v>
      </c>
      <c r="AE14" s="769">
        <v>2696.2849999999999</v>
      </c>
      <c r="AF14" s="2930">
        <v>2233.2399999999998</v>
      </c>
    </row>
    <row r="15" spans="1:32" ht="14.1" customHeight="1">
      <c r="A15" s="739" t="s">
        <v>1306</v>
      </c>
      <c r="B15" s="771">
        <v>2870</v>
      </c>
      <c r="C15" s="265">
        <v>2616</v>
      </c>
      <c r="D15" s="767">
        <v>900</v>
      </c>
      <c r="E15" s="767">
        <v>2484</v>
      </c>
      <c r="F15" s="767">
        <v>1977</v>
      </c>
      <c r="G15" s="768">
        <v>1566</v>
      </c>
      <c r="H15" s="768">
        <v>902</v>
      </c>
      <c r="I15" s="768">
        <v>1163</v>
      </c>
      <c r="J15" s="768">
        <v>1012</v>
      </c>
      <c r="K15" s="769">
        <v>821</v>
      </c>
      <c r="L15" s="769">
        <v>908</v>
      </c>
      <c r="M15" s="769">
        <v>256</v>
      </c>
      <c r="N15" s="769">
        <v>64</v>
      </c>
      <c r="O15" s="769">
        <v>23</v>
      </c>
      <c r="P15" s="769">
        <v>405</v>
      </c>
      <c r="Q15" s="769">
        <v>475</v>
      </c>
      <c r="R15" s="769">
        <v>162</v>
      </c>
      <c r="S15" s="770">
        <v>419</v>
      </c>
      <c r="T15" s="770">
        <v>447</v>
      </c>
      <c r="U15" s="770">
        <v>796</v>
      </c>
      <c r="V15" s="770">
        <v>1499</v>
      </c>
      <c r="W15" s="770">
        <v>821</v>
      </c>
      <c r="X15" s="770">
        <v>96</v>
      </c>
      <c r="Y15" s="770">
        <v>0</v>
      </c>
      <c r="Z15" s="770">
        <v>0</v>
      </c>
      <c r="AA15" s="2923">
        <v>0</v>
      </c>
      <c r="AB15" s="769">
        <v>0</v>
      </c>
      <c r="AC15" s="769">
        <v>794</v>
      </c>
      <c r="AD15" s="769">
        <v>273</v>
      </c>
      <c r="AE15" s="769"/>
      <c r="AF15" s="2930"/>
    </row>
    <row r="16" spans="1:32" ht="14.1" customHeight="1">
      <c r="A16" s="739" t="s">
        <v>1307</v>
      </c>
      <c r="B16" s="771">
        <v>744</v>
      </c>
      <c r="C16" s="265">
        <v>530</v>
      </c>
      <c r="D16" s="767">
        <v>63</v>
      </c>
      <c r="E16" s="767">
        <v>0</v>
      </c>
      <c r="F16" s="767">
        <v>31</v>
      </c>
      <c r="G16" s="768">
        <v>0</v>
      </c>
      <c r="H16" s="768">
        <v>0</v>
      </c>
      <c r="I16" s="768">
        <v>48</v>
      </c>
      <c r="J16" s="768">
        <v>1</v>
      </c>
      <c r="K16" s="769">
        <v>0</v>
      </c>
      <c r="L16" s="769">
        <v>0</v>
      </c>
      <c r="M16" s="769">
        <v>0</v>
      </c>
      <c r="N16" s="769">
        <v>0</v>
      </c>
      <c r="O16" s="769">
        <v>0</v>
      </c>
      <c r="P16" s="769">
        <v>0</v>
      </c>
      <c r="Q16" s="769">
        <v>0</v>
      </c>
      <c r="R16" s="769">
        <v>0</v>
      </c>
      <c r="S16" s="770">
        <v>65</v>
      </c>
      <c r="T16" s="770">
        <v>0</v>
      </c>
      <c r="U16" s="770">
        <v>0</v>
      </c>
      <c r="V16" s="770">
        <v>0</v>
      </c>
      <c r="W16" s="770">
        <v>354</v>
      </c>
      <c r="X16" s="770">
        <v>0</v>
      </c>
      <c r="Y16" s="770">
        <v>31</v>
      </c>
      <c r="Z16" s="770">
        <v>0</v>
      </c>
      <c r="AA16" s="2923">
        <v>9</v>
      </c>
      <c r="AB16" s="769">
        <v>0</v>
      </c>
      <c r="AC16" s="769">
        <v>0</v>
      </c>
      <c r="AD16" s="769">
        <v>0</v>
      </c>
      <c r="AE16" s="769"/>
      <c r="AF16" s="2930"/>
    </row>
    <row r="17" spans="1:32" s="390" customFormat="1" ht="14.1" customHeight="1">
      <c r="A17" s="772" t="s">
        <v>571</v>
      </c>
      <c r="B17" s="773">
        <v>23012</v>
      </c>
      <c r="C17" s="774">
        <v>27070</v>
      </c>
      <c r="D17" s="775">
        <v>28308</v>
      </c>
      <c r="E17" s="775">
        <v>28020</v>
      </c>
      <c r="F17" s="775">
        <v>27207</v>
      </c>
      <c r="G17" s="776">
        <v>23609</v>
      </c>
      <c r="H17" s="776">
        <v>22424</v>
      </c>
      <c r="I17" s="776">
        <v>20693</v>
      </c>
      <c r="J17" s="776">
        <v>23087</v>
      </c>
      <c r="K17" s="777">
        <v>21642</v>
      </c>
      <c r="L17" s="777">
        <v>21295</v>
      </c>
      <c r="M17" s="777">
        <v>18205</v>
      </c>
      <c r="N17" s="777">
        <v>18044</v>
      </c>
      <c r="O17" s="777">
        <v>16805</v>
      </c>
      <c r="P17" s="777">
        <v>16923</v>
      </c>
      <c r="Q17" s="777">
        <v>20914</v>
      </c>
      <c r="R17" s="777">
        <v>20218</v>
      </c>
      <c r="S17" s="1782">
        <v>18821</v>
      </c>
      <c r="T17" s="1782">
        <v>21067</v>
      </c>
      <c r="U17" s="1782">
        <v>18175</v>
      </c>
      <c r="V17" s="1782">
        <v>15417</v>
      </c>
      <c r="W17" s="1782">
        <v>15135</v>
      </c>
      <c r="X17" s="1782">
        <v>20690</v>
      </c>
      <c r="Y17" s="1782">
        <v>19693</v>
      </c>
      <c r="Z17" s="1782">
        <v>16493</v>
      </c>
      <c r="AA17" s="2925">
        <v>17265</v>
      </c>
      <c r="AB17" s="777">
        <v>12350</v>
      </c>
      <c r="AC17" s="777">
        <v>16570</v>
      </c>
      <c r="AD17" s="777">
        <v>15393</v>
      </c>
      <c r="AE17" s="777"/>
      <c r="AF17" s="2932"/>
    </row>
    <row r="18" spans="1:32" ht="14.1" customHeight="1">
      <c r="A18" s="739" t="s">
        <v>1308</v>
      </c>
      <c r="B18" s="771">
        <v>3493</v>
      </c>
      <c r="C18" s="265">
        <v>4597</v>
      </c>
      <c r="D18" s="767">
        <v>6237</v>
      </c>
      <c r="E18" s="767">
        <v>7807</v>
      </c>
      <c r="F18" s="767">
        <v>6840</v>
      </c>
      <c r="G18" s="768">
        <v>5179</v>
      </c>
      <c r="H18" s="768">
        <v>4929</v>
      </c>
      <c r="I18" s="768">
        <v>3764</v>
      </c>
      <c r="J18" s="768">
        <v>5519</v>
      </c>
      <c r="K18" s="769">
        <v>4163</v>
      </c>
      <c r="L18" s="769">
        <v>6501</v>
      </c>
      <c r="M18" s="769">
        <v>3932</v>
      </c>
      <c r="N18" s="769">
        <v>4120</v>
      </c>
      <c r="O18" s="769">
        <v>3648</v>
      </c>
      <c r="P18" s="769">
        <v>2840</v>
      </c>
      <c r="Q18" s="769">
        <v>4572</v>
      </c>
      <c r="R18" s="769">
        <v>2337</v>
      </c>
      <c r="S18" s="770">
        <v>2485</v>
      </c>
      <c r="T18" s="770">
        <v>3078</v>
      </c>
      <c r="U18" s="770">
        <v>1763</v>
      </c>
      <c r="V18" s="770">
        <v>1013</v>
      </c>
      <c r="W18" s="770">
        <v>2761</v>
      </c>
      <c r="X18" s="770">
        <v>2330</v>
      </c>
      <c r="Y18" s="770">
        <v>2608</v>
      </c>
      <c r="Z18" s="770">
        <v>3624</v>
      </c>
      <c r="AA18" s="2923">
        <v>3468</v>
      </c>
      <c r="AB18" s="769">
        <v>3266</v>
      </c>
      <c r="AC18" s="769">
        <v>1958</v>
      </c>
      <c r="AD18" s="769">
        <v>688</v>
      </c>
      <c r="AE18" s="769">
        <v>1171.42</v>
      </c>
      <c r="AF18" s="2930">
        <v>1550.086</v>
      </c>
    </row>
    <row r="19" spans="1:32" ht="14.1" customHeight="1">
      <c r="A19" s="739" t="s">
        <v>1309</v>
      </c>
      <c r="B19" s="771">
        <v>11493</v>
      </c>
      <c r="C19" s="265">
        <v>12266</v>
      </c>
      <c r="D19" s="767">
        <v>11572</v>
      </c>
      <c r="E19" s="767">
        <v>11499</v>
      </c>
      <c r="F19" s="767">
        <v>11721</v>
      </c>
      <c r="G19" s="768">
        <v>11273</v>
      </c>
      <c r="H19" s="768">
        <v>12244</v>
      </c>
      <c r="I19" s="768">
        <v>11893</v>
      </c>
      <c r="J19" s="768">
        <v>13395</v>
      </c>
      <c r="K19" s="769">
        <v>14271</v>
      </c>
      <c r="L19" s="769">
        <v>11843</v>
      </c>
      <c r="M19" s="769">
        <v>10028</v>
      </c>
      <c r="N19" s="769">
        <v>8731</v>
      </c>
      <c r="O19" s="769">
        <v>8968</v>
      </c>
      <c r="P19" s="769">
        <v>12781</v>
      </c>
      <c r="Q19" s="769">
        <v>12915</v>
      </c>
      <c r="R19" s="769">
        <v>12367</v>
      </c>
      <c r="S19" s="770">
        <v>10892</v>
      </c>
      <c r="T19" s="770">
        <v>10436</v>
      </c>
      <c r="U19" s="770">
        <v>8294</v>
      </c>
      <c r="V19" s="770">
        <v>7278</v>
      </c>
      <c r="W19" s="770">
        <v>2781</v>
      </c>
      <c r="X19" s="770">
        <v>8613</v>
      </c>
      <c r="Y19" s="770">
        <v>6650</v>
      </c>
      <c r="Z19" s="770">
        <v>3194</v>
      </c>
      <c r="AA19" s="2923">
        <v>2874</v>
      </c>
      <c r="AB19" s="769">
        <v>1779</v>
      </c>
      <c r="AC19" s="769">
        <v>6915</v>
      </c>
      <c r="AD19" s="769">
        <v>7205</v>
      </c>
      <c r="AE19" s="769">
        <v>8331.9869999999992</v>
      </c>
      <c r="AF19" s="2930">
        <v>1855.306</v>
      </c>
    </row>
    <row r="20" spans="1:32" ht="14.1" customHeight="1">
      <c r="A20" s="739" t="s">
        <v>1310</v>
      </c>
      <c r="B20" s="771">
        <v>6127</v>
      </c>
      <c r="C20" s="265">
        <v>6793</v>
      </c>
      <c r="D20" s="767">
        <v>8942</v>
      </c>
      <c r="E20" s="767">
        <v>7689</v>
      </c>
      <c r="F20" s="767">
        <v>6869</v>
      </c>
      <c r="G20" s="768">
        <v>4505</v>
      </c>
      <c r="H20" s="768">
        <v>3279</v>
      </c>
      <c r="I20" s="768">
        <v>3617</v>
      </c>
      <c r="J20" s="768">
        <v>2127</v>
      </c>
      <c r="K20" s="769">
        <v>1161</v>
      </c>
      <c r="L20" s="769">
        <v>1983</v>
      </c>
      <c r="M20" s="769">
        <v>3013</v>
      </c>
      <c r="N20" s="769">
        <v>2824</v>
      </c>
      <c r="O20" s="769">
        <v>2883</v>
      </c>
      <c r="P20" s="769">
        <v>914</v>
      </c>
      <c r="Q20" s="769">
        <v>2124</v>
      </c>
      <c r="R20" s="769">
        <v>3118</v>
      </c>
      <c r="S20" s="770">
        <v>2051</v>
      </c>
      <c r="T20" s="770">
        <v>3028</v>
      </c>
      <c r="U20" s="770">
        <v>3664</v>
      </c>
      <c r="V20" s="770">
        <v>3943</v>
      </c>
      <c r="W20" s="770">
        <v>5431</v>
      </c>
      <c r="X20" s="770">
        <v>6652</v>
      </c>
      <c r="Y20" s="770">
        <v>7306</v>
      </c>
      <c r="Z20" s="770">
        <v>7119</v>
      </c>
      <c r="AA20" s="2923">
        <v>6691</v>
      </c>
      <c r="AB20" s="769">
        <v>3810</v>
      </c>
      <c r="AC20" s="769">
        <v>4916</v>
      </c>
      <c r="AD20" s="769">
        <v>5494</v>
      </c>
      <c r="AE20" s="769">
        <v>5241.1530000000002</v>
      </c>
      <c r="AF20" s="2930">
        <v>5173.4979999999996</v>
      </c>
    </row>
    <row r="21" spans="1:32" ht="14.1" customHeight="1">
      <c r="A21" s="778" t="s">
        <v>267</v>
      </c>
      <c r="B21" s="779">
        <v>4577</v>
      </c>
      <c r="C21" s="780">
        <v>5561</v>
      </c>
      <c r="D21" s="781">
        <v>6743</v>
      </c>
      <c r="E21" s="781">
        <v>5343</v>
      </c>
      <c r="F21" s="781">
        <v>3908</v>
      </c>
      <c r="G21" s="782">
        <v>3959</v>
      </c>
      <c r="H21" s="782">
        <v>2795</v>
      </c>
      <c r="I21" s="782">
        <v>2443</v>
      </c>
      <c r="J21" s="782">
        <v>2462</v>
      </c>
      <c r="K21" s="783">
        <v>2130</v>
      </c>
      <c r="L21" s="783">
        <v>1881</v>
      </c>
      <c r="M21" s="783">
        <v>1670</v>
      </c>
      <c r="N21" s="783">
        <v>804</v>
      </c>
      <c r="O21" s="783">
        <v>960</v>
      </c>
      <c r="P21" s="783">
        <v>784</v>
      </c>
      <c r="Q21" s="783">
        <v>1332</v>
      </c>
      <c r="R21" s="783">
        <v>1434</v>
      </c>
      <c r="S21" s="1783">
        <v>2222</v>
      </c>
      <c r="T21" s="1783">
        <v>1768</v>
      </c>
      <c r="U21" s="1783">
        <v>1922</v>
      </c>
      <c r="V21" s="1783">
        <v>1217</v>
      </c>
      <c r="W21" s="1783">
        <v>1109</v>
      </c>
      <c r="X21" s="1783">
        <v>707</v>
      </c>
      <c r="Y21" s="1783">
        <v>325</v>
      </c>
      <c r="Z21" s="1783">
        <v>8</v>
      </c>
      <c r="AA21" s="2926">
        <v>109</v>
      </c>
      <c r="AB21" s="783">
        <v>407</v>
      </c>
      <c r="AC21" s="783">
        <v>654</v>
      </c>
      <c r="AD21" s="783">
        <v>666</v>
      </c>
      <c r="AE21" s="783"/>
      <c r="AF21" s="2933"/>
    </row>
    <row r="22" spans="1:32" ht="14.1" customHeight="1">
      <c r="A22" s="778" t="s">
        <v>944</v>
      </c>
      <c r="B22" s="779">
        <v>21284</v>
      </c>
      <c r="C22" s="780">
        <v>14023</v>
      </c>
      <c r="D22" s="781">
        <v>15470</v>
      </c>
      <c r="E22" s="781">
        <v>17136</v>
      </c>
      <c r="F22" s="781">
        <v>22758</v>
      </c>
      <c r="G22" s="782">
        <v>20629</v>
      </c>
      <c r="H22" s="782">
        <v>25957</v>
      </c>
      <c r="I22" s="782">
        <v>24478</v>
      </c>
      <c r="J22" s="782">
        <v>26844</v>
      </c>
      <c r="K22" s="783">
        <v>27514</v>
      </c>
      <c r="L22" s="783">
        <v>29754</v>
      </c>
      <c r="M22" s="783">
        <v>30303</v>
      </c>
      <c r="N22" s="783">
        <v>31606</v>
      </c>
      <c r="O22" s="783">
        <v>33483</v>
      </c>
      <c r="P22" s="783">
        <v>37065</v>
      </c>
      <c r="Q22" s="783">
        <v>38293</v>
      </c>
      <c r="R22" s="783">
        <v>36915</v>
      </c>
      <c r="S22" s="1783">
        <v>33866</v>
      </c>
      <c r="T22" s="1783">
        <v>33577</v>
      </c>
      <c r="U22" s="1783">
        <v>34647</v>
      </c>
      <c r="V22" s="1783">
        <v>33896</v>
      </c>
      <c r="W22" s="1783">
        <v>35328</v>
      </c>
      <c r="X22" s="1783">
        <v>34702</v>
      </c>
      <c r="Y22" s="1783">
        <v>31480</v>
      </c>
      <c r="Z22" s="1783">
        <v>30026</v>
      </c>
      <c r="AA22" s="2926">
        <v>32577</v>
      </c>
      <c r="AB22" s="783">
        <v>36048</v>
      </c>
      <c r="AC22" s="783">
        <v>33512</v>
      </c>
      <c r="AD22" s="783">
        <v>30969</v>
      </c>
      <c r="AE22" s="783">
        <v>27091.274000000001</v>
      </c>
      <c r="AF22" s="2933"/>
    </row>
    <row r="23" spans="1:32" ht="14.1" customHeight="1">
      <c r="A23" s="778" t="s">
        <v>269</v>
      </c>
      <c r="B23" s="779">
        <v>6603</v>
      </c>
      <c r="C23" s="780">
        <v>8706</v>
      </c>
      <c r="D23" s="781">
        <v>13768</v>
      </c>
      <c r="E23" s="781">
        <v>18339</v>
      </c>
      <c r="F23" s="781">
        <v>19561</v>
      </c>
      <c r="G23" s="782">
        <v>21203</v>
      </c>
      <c r="H23" s="782">
        <v>21860</v>
      </c>
      <c r="I23" s="782">
        <v>21812</v>
      </c>
      <c r="J23" s="782">
        <v>21875</v>
      </c>
      <c r="K23" s="783">
        <v>20745</v>
      </c>
      <c r="L23" s="783">
        <v>18579</v>
      </c>
      <c r="M23" s="783">
        <v>20871</v>
      </c>
      <c r="N23" s="783">
        <v>22243</v>
      </c>
      <c r="O23" s="783">
        <v>22291</v>
      </c>
      <c r="P23" s="783">
        <v>21804</v>
      </c>
      <c r="Q23" s="783">
        <v>17289</v>
      </c>
      <c r="R23" s="783">
        <v>18520</v>
      </c>
      <c r="S23" s="1783">
        <v>16646</v>
      </c>
      <c r="T23" s="1783">
        <v>16006</v>
      </c>
      <c r="U23" s="1783">
        <v>13757</v>
      </c>
      <c r="V23" s="1783">
        <v>8846</v>
      </c>
      <c r="W23" s="1783">
        <v>7395</v>
      </c>
      <c r="X23" s="1783">
        <v>9349</v>
      </c>
      <c r="Y23" s="1783">
        <v>10953</v>
      </c>
      <c r="Z23" s="1783">
        <v>15183</v>
      </c>
      <c r="AA23" s="2926">
        <v>12455</v>
      </c>
      <c r="AB23" s="783">
        <v>11190</v>
      </c>
      <c r="AC23" s="783">
        <v>10303</v>
      </c>
      <c r="AD23" s="783">
        <v>10044</v>
      </c>
      <c r="AE23" s="783">
        <v>9701.7790000000005</v>
      </c>
      <c r="AF23" s="2933">
        <v>8033.1719999999996</v>
      </c>
    </row>
    <row r="24" spans="1:32" ht="14.1" customHeight="1">
      <c r="A24" s="778" t="s">
        <v>270</v>
      </c>
      <c r="B24" s="779">
        <v>14875</v>
      </c>
      <c r="C24" s="780">
        <v>13999</v>
      </c>
      <c r="D24" s="781">
        <v>15109</v>
      </c>
      <c r="E24" s="781">
        <v>12364</v>
      </c>
      <c r="F24" s="781">
        <v>16570</v>
      </c>
      <c r="G24" s="782">
        <v>17921</v>
      </c>
      <c r="H24" s="782">
        <v>17890</v>
      </c>
      <c r="I24" s="782">
        <v>16662</v>
      </c>
      <c r="J24" s="782">
        <v>19615</v>
      </c>
      <c r="K24" s="783">
        <v>13902</v>
      </c>
      <c r="L24" s="783">
        <v>13041</v>
      </c>
      <c r="M24" s="783">
        <v>15323</v>
      </c>
      <c r="N24" s="783">
        <v>11500</v>
      </c>
      <c r="O24" s="783">
        <v>11594</v>
      </c>
      <c r="P24" s="783">
        <v>12968</v>
      </c>
      <c r="Q24" s="783">
        <v>14559</v>
      </c>
      <c r="R24" s="783">
        <v>13241</v>
      </c>
      <c r="S24" s="1783">
        <v>13718</v>
      </c>
      <c r="T24" s="1783">
        <v>13858</v>
      </c>
      <c r="U24" s="1783">
        <v>10391</v>
      </c>
      <c r="V24" s="1783">
        <v>13070</v>
      </c>
      <c r="W24" s="1783">
        <v>12703</v>
      </c>
      <c r="X24" s="1783">
        <v>13261</v>
      </c>
      <c r="Y24" s="1783">
        <v>9445</v>
      </c>
      <c r="Z24" s="1783">
        <v>9727</v>
      </c>
      <c r="AA24" s="2926">
        <v>9953</v>
      </c>
      <c r="AB24" s="783">
        <v>9210</v>
      </c>
      <c r="AC24" s="783">
        <v>8555</v>
      </c>
      <c r="AD24" s="783">
        <v>6685</v>
      </c>
      <c r="AE24" s="783">
        <v>10216.914000000001</v>
      </c>
      <c r="AF24" s="2933">
        <v>9488.7800000000007</v>
      </c>
    </row>
    <row r="25" spans="1:32" ht="14.1" customHeight="1">
      <c r="A25" s="784" t="s">
        <v>820</v>
      </c>
      <c r="B25" s="785">
        <v>927</v>
      </c>
      <c r="C25" s="786">
        <v>1242</v>
      </c>
      <c r="D25" s="787">
        <v>2125</v>
      </c>
      <c r="E25" s="787">
        <v>717</v>
      </c>
      <c r="F25" s="787">
        <v>603</v>
      </c>
      <c r="G25" s="788">
        <v>424</v>
      </c>
      <c r="H25" s="788">
        <v>516</v>
      </c>
      <c r="I25" s="788">
        <v>1055</v>
      </c>
      <c r="J25" s="788">
        <v>1632</v>
      </c>
      <c r="K25" s="789">
        <v>4983</v>
      </c>
      <c r="L25" s="789">
        <v>5471</v>
      </c>
      <c r="M25" s="789">
        <v>6911</v>
      </c>
      <c r="N25" s="789">
        <v>9333</v>
      </c>
      <c r="O25" s="789">
        <v>10972</v>
      </c>
      <c r="P25" s="789">
        <v>11871</v>
      </c>
      <c r="Q25" s="789">
        <v>11800</v>
      </c>
      <c r="R25" s="789">
        <v>11742</v>
      </c>
      <c r="S25" s="1784">
        <v>15086</v>
      </c>
      <c r="T25" s="1784">
        <v>12701</v>
      </c>
      <c r="U25" s="1784">
        <v>13605</v>
      </c>
      <c r="V25" s="1784">
        <v>15476</v>
      </c>
      <c r="W25" s="1784">
        <v>14105</v>
      </c>
      <c r="X25" s="1784">
        <v>10806</v>
      </c>
      <c r="Y25" s="1784">
        <v>14845</v>
      </c>
      <c r="Z25" s="1784">
        <v>15391</v>
      </c>
      <c r="AA25" s="2927">
        <v>15128</v>
      </c>
      <c r="AB25" s="789">
        <v>17891</v>
      </c>
      <c r="AC25" s="789">
        <v>14478</v>
      </c>
      <c r="AD25" s="789">
        <v>16366</v>
      </c>
      <c r="AE25" s="789">
        <v>19811.02</v>
      </c>
      <c r="AF25" s="2934">
        <v>52196.556999999993</v>
      </c>
    </row>
    <row r="26" spans="1:32" ht="15" customHeight="1">
      <c r="A26" s="1101" t="s">
        <v>662</v>
      </c>
      <c r="B26" s="1104">
        <v>36328</v>
      </c>
      <c r="C26" s="1103">
        <v>40860</v>
      </c>
      <c r="D26" s="1103">
        <v>44164</v>
      </c>
      <c r="E26" s="1103">
        <v>44000</v>
      </c>
      <c r="F26" s="1103">
        <v>39643</v>
      </c>
      <c r="G26" s="1103">
        <v>33600</v>
      </c>
      <c r="H26" s="1103">
        <v>30679</v>
      </c>
      <c r="I26" s="1103">
        <v>29617</v>
      </c>
      <c r="J26" s="1103">
        <v>31828</v>
      </c>
      <c r="K26" s="1064">
        <v>28644</v>
      </c>
      <c r="L26" s="1064">
        <v>28546</v>
      </c>
      <c r="M26" s="1064">
        <v>23046</v>
      </c>
      <c r="N26" s="1064">
        <v>20436</v>
      </c>
      <c r="O26" s="1224">
        <v>20394</v>
      </c>
      <c r="P26" s="1065">
        <v>22001</v>
      </c>
      <c r="Q26" s="1065">
        <v>25554</v>
      </c>
      <c r="R26" s="1065">
        <v>23101</v>
      </c>
      <c r="S26" s="1064">
        <v>20654.177</v>
      </c>
      <c r="T26" s="1064">
        <v>22637</v>
      </c>
      <c r="U26" s="1064">
        <v>19139</v>
      </c>
      <c r="V26" s="1064">
        <v>16625</v>
      </c>
      <c r="W26" s="1064">
        <v>16500</v>
      </c>
      <c r="X26" s="1064">
        <v>22637</v>
      </c>
      <c r="Y26" s="1064">
        <v>21511</v>
      </c>
      <c r="Z26" s="1064">
        <v>16763</v>
      </c>
      <c r="AA26" s="1224">
        <v>17270</v>
      </c>
      <c r="AB26" s="1065">
        <v>14085</v>
      </c>
      <c r="AC26" s="1065">
        <v>21314</v>
      </c>
      <c r="AD26" s="1065">
        <v>19220</v>
      </c>
      <c r="AE26" s="1065"/>
      <c r="AF26" s="1066"/>
    </row>
    <row r="27" spans="1:32" ht="8.1" customHeight="1">
      <c r="A27" s="790"/>
      <c r="B27" s="791"/>
      <c r="C27" s="791"/>
      <c r="D27" s="791"/>
      <c r="E27" s="791"/>
      <c r="F27" s="791"/>
      <c r="G27" s="791"/>
      <c r="H27" s="791"/>
      <c r="I27" s="791"/>
      <c r="J27" s="791"/>
      <c r="K27" s="791"/>
      <c r="L27" s="792"/>
      <c r="M27" s="792"/>
      <c r="N27" s="792"/>
      <c r="O27" s="792"/>
      <c r="P27" s="792"/>
      <c r="Q27" s="792"/>
      <c r="R27" s="792"/>
      <c r="S27" s="792"/>
      <c r="T27" s="765" t="s">
        <v>88</v>
      </c>
      <c r="U27" s="765"/>
      <c r="V27" s="765"/>
    </row>
    <row r="28" spans="1:32" ht="14.45" customHeight="1">
      <c r="A28" s="793" t="s">
        <v>991</v>
      </c>
      <c r="B28" s="448"/>
      <c r="C28" s="448"/>
      <c r="D28" s="448"/>
      <c r="E28" s="448"/>
      <c r="F28" s="448"/>
      <c r="G28" s="448"/>
      <c r="H28" s="448"/>
      <c r="I28" s="448"/>
      <c r="J28" s="448"/>
      <c r="K28" s="448"/>
      <c r="L28" s="448"/>
      <c r="M28" s="448"/>
      <c r="N28" s="448"/>
      <c r="O28" s="448"/>
      <c r="P28" s="448"/>
      <c r="Q28" s="448"/>
      <c r="R28" s="448"/>
      <c r="S28" s="448"/>
    </row>
    <row r="29" spans="1:32" s="662" customFormat="1" ht="14.45" customHeight="1">
      <c r="A29" s="794" t="s">
        <v>564</v>
      </c>
      <c r="B29" s="795">
        <v>19.057460822166707</v>
      </c>
      <c r="C29" s="796">
        <v>20.451370109969353</v>
      </c>
      <c r="D29" s="796">
        <v>17.705904323511302</v>
      </c>
      <c r="E29" s="796">
        <v>17.639547977157566</v>
      </c>
      <c r="F29" s="796">
        <v>14.55474769193048</v>
      </c>
      <c r="G29" s="796">
        <v>12.809531380420525</v>
      </c>
      <c r="H29" s="796">
        <v>11.105710341609472</v>
      </c>
      <c r="I29" s="796">
        <v>11.970543371753559</v>
      </c>
      <c r="J29" s="796">
        <v>12.39888475154539</v>
      </c>
      <c r="K29" s="796">
        <v>12.471358428805237</v>
      </c>
      <c r="L29" s="796">
        <v>13.069383419438944</v>
      </c>
      <c r="M29" s="796">
        <v>11.15650923359715</v>
      </c>
      <c r="N29" s="796">
        <v>10.691607703839507</v>
      </c>
      <c r="O29" s="1225">
        <v>9.6205388630272246</v>
      </c>
      <c r="P29" s="1225">
        <v>7.8338710410323991</v>
      </c>
      <c r="Q29" s="1225">
        <v>7.1441940055078739</v>
      </c>
      <c r="R29" s="1225">
        <v>6.7155312654225083</v>
      </c>
      <c r="S29" s="796">
        <v>5.911967374490227</v>
      </c>
      <c r="T29" s="796">
        <v>5.8222958057395138</v>
      </c>
      <c r="U29" s="796">
        <v>5.5208269493983781</v>
      </c>
      <c r="V29" s="796">
        <v>5.7359121708551335</v>
      </c>
      <c r="W29" s="796">
        <v>5.2408886532109289</v>
      </c>
      <c r="X29" s="796">
        <v>4.1820984350581236</v>
      </c>
      <c r="Y29" s="796">
        <v>4.224496781388364</v>
      </c>
      <c r="Z29" s="796">
        <v>2.8715252530902178</v>
      </c>
      <c r="AA29" s="2935">
        <v>4.1500958641468086</v>
      </c>
      <c r="AB29" s="1225">
        <v>4.5460523431677702</v>
      </c>
      <c r="AC29" s="1225">
        <v>7.3464259736824706</v>
      </c>
      <c r="AD29" s="1225">
        <v>5.9644387066486706</v>
      </c>
      <c r="AE29" s="1225"/>
      <c r="AF29" s="2937"/>
    </row>
    <row r="30" spans="1:32" ht="14.1" customHeight="1">
      <c r="A30" s="739" t="s">
        <v>1326</v>
      </c>
      <c r="B30" s="797">
        <v>6.8055870997047476</v>
      </c>
      <c r="C30" s="451">
        <v>8.7536055525509298</v>
      </c>
      <c r="D30" s="451">
        <v>9.0124466248750803</v>
      </c>
      <c r="E30" s="451">
        <v>8.2090002412933334</v>
      </c>
      <c r="F30" s="451">
        <v>6.6785488631755641</v>
      </c>
      <c r="G30" s="451">
        <v>6.1190826344449301</v>
      </c>
      <c r="H30" s="451">
        <v>5.4410592421208177</v>
      </c>
      <c r="I30" s="451">
        <v>5.988302203186084</v>
      </c>
      <c r="J30" s="451">
        <v>4.855366216042702</v>
      </c>
      <c r="K30" s="451">
        <v>4.3371522094926354</v>
      </c>
      <c r="L30" s="451">
        <v>4.4111824634252326</v>
      </c>
      <c r="M30" s="451">
        <v>3.8248711867958129</v>
      </c>
      <c r="N30" s="451">
        <v>3.4489673150190492</v>
      </c>
      <c r="O30" s="63">
        <v>3.64884562937885</v>
      </c>
      <c r="P30" s="63">
        <v>3.8342345617303586</v>
      </c>
      <c r="Q30" s="63">
        <v>3.6870671907168258</v>
      </c>
      <c r="R30" s="63">
        <v>3.2544919483083223</v>
      </c>
      <c r="S30" s="451">
        <v>2.1609712651760185</v>
      </c>
      <c r="T30" s="451">
        <v>2.5243586815863592</v>
      </c>
      <c r="U30" s="451">
        <v>1.448387162672877</v>
      </c>
      <c r="V30" s="451">
        <v>0.75156531434942964</v>
      </c>
      <c r="W30" s="451">
        <v>1.1820722721196655</v>
      </c>
      <c r="X30" s="451">
        <v>2.5486502108711013</v>
      </c>
      <c r="Y30" s="451">
        <v>2.6864089569048328</v>
      </c>
      <c r="Z30" s="451">
        <v>1.5817439454108173</v>
      </c>
      <c r="AA30" s="797">
        <v>1.3092303478499041</v>
      </c>
      <c r="AB30" s="63">
        <v>0.88992152908684408</v>
      </c>
      <c r="AC30" s="63">
        <v>1.125217659635434</v>
      </c>
      <c r="AD30" s="63">
        <v>1.6724370635526085</v>
      </c>
      <c r="AE30" s="63">
        <v>1.8579930244516905</v>
      </c>
      <c r="AF30" s="798">
        <v>2.6519511141875087</v>
      </c>
    </row>
    <row r="31" spans="1:32" ht="14.1" customHeight="1">
      <c r="A31" s="739" t="s">
        <v>1327</v>
      </c>
      <c r="B31" s="797">
        <v>3.9893254599136956</v>
      </c>
      <c r="C31" s="451">
        <v>5.6100144222102042</v>
      </c>
      <c r="D31" s="451">
        <v>5.1230025337411549</v>
      </c>
      <c r="E31" s="451">
        <v>5.3697820316898586</v>
      </c>
      <c r="F31" s="451">
        <v>4.698182778359314</v>
      </c>
      <c r="G31" s="451">
        <v>4.3781549346158428</v>
      </c>
      <c r="H31" s="451">
        <v>3.8380028386444498</v>
      </c>
      <c r="I31" s="451">
        <v>3.7841059468851332</v>
      </c>
      <c r="J31" s="451">
        <v>4.7187115945484894</v>
      </c>
      <c r="K31" s="451">
        <v>5.8072590738423031</v>
      </c>
      <c r="L31" s="451">
        <v>6.8485345951426773</v>
      </c>
      <c r="M31" s="451">
        <v>6.9640084954808232</v>
      </c>
      <c r="N31" s="451">
        <v>6.9132124476018602</v>
      </c>
      <c r="O31" s="63">
        <v>5.9218507546903654</v>
      </c>
      <c r="P31" s="63">
        <v>3.5770436679238422</v>
      </c>
      <c r="Q31" s="63">
        <v>3.0346782171599687</v>
      </c>
      <c r="R31" s="63">
        <v>3.1503043374947448</v>
      </c>
      <c r="S31" s="451">
        <v>2.9447335114611168</v>
      </c>
      <c r="T31" s="451">
        <v>2.5709827205602496</v>
      </c>
      <c r="U31" s="451">
        <v>2.6996384139241285</v>
      </c>
      <c r="V31" s="451">
        <v>2.908697143837379</v>
      </c>
      <c r="W31" s="451">
        <v>1.7399661949424985</v>
      </c>
      <c r="X31" s="451">
        <v>0</v>
      </c>
      <c r="Y31" s="451">
        <v>0</v>
      </c>
      <c r="Z31" s="451">
        <v>0</v>
      </c>
      <c r="AA31" s="797">
        <v>0</v>
      </c>
      <c r="AB31" s="63">
        <v>0</v>
      </c>
      <c r="AC31" s="63">
        <v>0</v>
      </c>
      <c r="AD31" s="63">
        <v>0</v>
      </c>
      <c r="AE31" s="63"/>
      <c r="AF31" s="798"/>
    </row>
    <row r="32" spans="1:32" ht="14.1" customHeight="1">
      <c r="A32" s="739" t="s">
        <v>1328</v>
      </c>
      <c r="B32" s="797">
        <v>0.24982966159436751</v>
      </c>
      <c r="C32" s="451">
        <v>0</v>
      </c>
      <c r="D32" s="451">
        <v>0</v>
      </c>
      <c r="E32" s="451">
        <v>0</v>
      </c>
      <c r="F32" s="451">
        <v>0</v>
      </c>
      <c r="G32" s="451">
        <v>0</v>
      </c>
      <c r="H32" s="451">
        <v>0</v>
      </c>
      <c r="I32" s="451">
        <v>3.7376380148091276E-2</v>
      </c>
      <c r="J32" s="451">
        <v>0.89605077315332837</v>
      </c>
      <c r="K32" s="451">
        <v>0.81351689612015021</v>
      </c>
      <c r="L32" s="451">
        <v>0.21244749167109264</v>
      </c>
      <c r="M32" s="451">
        <v>2.0000571444898425E-2</v>
      </c>
      <c r="N32" s="451">
        <v>4.1059134702607733E-2</v>
      </c>
      <c r="O32" s="63">
        <v>2.8212723938496262E-2</v>
      </c>
      <c r="P32" s="63">
        <v>0</v>
      </c>
      <c r="Q32" s="63">
        <v>0</v>
      </c>
      <c r="R32" s="63">
        <v>5.4835584638724892E-2</v>
      </c>
      <c r="S32" s="451">
        <v>0.14343974124595696</v>
      </c>
      <c r="T32" s="451">
        <v>0.17127197990408768</v>
      </c>
      <c r="U32" s="451">
        <v>0.28293599722171153</v>
      </c>
      <c r="V32" s="451">
        <v>0.40633845098207394</v>
      </c>
      <c r="W32" s="451">
        <v>0.83849799489609922</v>
      </c>
      <c r="X32" s="451">
        <v>0.89807539979876272</v>
      </c>
      <c r="Y32" s="451">
        <v>0.88221979308136511</v>
      </c>
      <c r="Z32" s="451">
        <v>1.0280217014374406</v>
      </c>
      <c r="AA32" s="797">
        <v>2.6206518761983015</v>
      </c>
      <c r="AB32" s="63">
        <v>3.4478979439743984</v>
      </c>
      <c r="AC32" s="63">
        <v>5.1521964336882018</v>
      </c>
      <c r="AD32" s="63">
        <v>3.5573029751775129</v>
      </c>
      <c r="AE32" s="63">
        <v>3.1404351768433689</v>
      </c>
      <c r="AF32" s="798">
        <v>2.6996129596556644</v>
      </c>
    </row>
    <row r="33" spans="1:32" ht="14.1" customHeight="1">
      <c r="A33" s="739" t="s">
        <v>1329</v>
      </c>
      <c r="B33" s="797">
        <v>3.2591414944356125</v>
      </c>
      <c r="C33" s="451">
        <v>2.9475392103839915</v>
      </c>
      <c r="D33" s="451">
        <v>0.90851276460434272</v>
      </c>
      <c r="E33" s="451">
        <v>2.4973859889005068</v>
      </c>
      <c r="F33" s="451">
        <v>1.8643732141341556</v>
      </c>
      <c r="G33" s="451">
        <v>1.5561031837513415</v>
      </c>
      <c r="H33" s="451">
        <v>0.87686893628604201</v>
      </c>
      <c r="I33" s="451">
        <v>1.174830543573788</v>
      </c>
      <c r="J33" s="451">
        <v>0.92815085202780789</v>
      </c>
      <c r="K33" s="451">
        <v>0.79041109078656013</v>
      </c>
      <c r="L33" s="451">
        <v>0.87682873835160058</v>
      </c>
      <c r="M33" s="451">
        <v>0.24381648999495223</v>
      </c>
      <c r="N33" s="451">
        <v>6.1111270255044065E-2</v>
      </c>
      <c r="O33" s="63">
        <v>2.1629755019513801E-2</v>
      </c>
      <c r="P33" s="63">
        <v>0.36806470668423685</v>
      </c>
      <c r="Q33" s="63">
        <v>0.42333983939823355</v>
      </c>
      <c r="R33" s="63">
        <v>0.14805607852455721</v>
      </c>
      <c r="S33" s="451">
        <v>0.39281863779121551</v>
      </c>
      <c r="T33" s="451">
        <v>0.42532541676181773</v>
      </c>
      <c r="U33" s="451">
        <v>0.81305795591509888</v>
      </c>
      <c r="V33" s="451">
        <v>1.607127540955485</v>
      </c>
      <c r="W33" s="451">
        <v>0.90699190225256587</v>
      </c>
      <c r="X33" s="451">
        <v>0.10275952131189656</v>
      </c>
      <c r="Y33" s="451">
        <v>0</v>
      </c>
      <c r="Z33" s="451">
        <v>0</v>
      </c>
      <c r="AA33" s="797">
        <v>0</v>
      </c>
      <c r="AB33" s="63">
        <v>0</v>
      </c>
      <c r="AC33" s="63">
        <v>0.87504683814939721</v>
      </c>
      <c r="AD33" s="63">
        <v>0.32040373217534179</v>
      </c>
      <c r="AE33" s="63"/>
      <c r="AF33" s="798"/>
    </row>
    <row r="34" spans="1:32" ht="14.1" customHeight="1">
      <c r="A34" s="739" t="s">
        <v>1330</v>
      </c>
      <c r="B34" s="797">
        <v>0.84487849193731557</v>
      </c>
      <c r="C34" s="451">
        <v>0.59716964124752125</v>
      </c>
      <c r="D34" s="451">
        <v>6.3595893522303992E-2</v>
      </c>
      <c r="E34" s="451">
        <v>0</v>
      </c>
      <c r="F34" s="451">
        <v>2.9233975537763697E-2</v>
      </c>
      <c r="G34" s="451">
        <v>0</v>
      </c>
      <c r="H34" s="451">
        <v>0</v>
      </c>
      <c r="I34" s="451">
        <v>4.848827694887517E-2</v>
      </c>
      <c r="J34" s="451">
        <v>9.1714511069941487E-4</v>
      </c>
      <c r="K34" s="451">
        <v>0</v>
      </c>
      <c r="L34" s="451">
        <v>0</v>
      </c>
      <c r="M34" s="451">
        <v>0</v>
      </c>
      <c r="N34" s="451">
        <v>0</v>
      </c>
      <c r="O34" s="63">
        <v>0</v>
      </c>
      <c r="P34" s="63">
        <v>0</v>
      </c>
      <c r="Q34" s="63">
        <v>0</v>
      </c>
      <c r="R34" s="63">
        <v>0</v>
      </c>
      <c r="S34" s="451">
        <v>6.0938452163315053E-2</v>
      </c>
      <c r="T34" s="451">
        <v>0</v>
      </c>
      <c r="U34" s="451">
        <v>0</v>
      </c>
      <c r="V34" s="451">
        <v>0</v>
      </c>
      <c r="W34" s="451">
        <v>0.39107811619659966</v>
      </c>
      <c r="X34" s="451">
        <v>0</v>
      </c>
      <c r="Y34" s="451">
        <v>3.4228802985634944E-2</v>
      </c>
      <c r="Z34" s="451">
        <v>0</v>
      </c>
      <c r="AA34" s="797">
        <v>9.8603122432210349E-3</v>
      </c>
      <c r="AB34" s="63">
        <v>0</v>
      </c>
      <c r="AC34" s="63">
        <v>0</v>
      </c>
      <c r="AD34" s="63">
        <v>0</v>
      </c>
      <c r="AE34" s="63"/>
      <c r="AF34" s="798"/>
    </row>
    <row r="35" spans="1:32" s="390" customFormat="1" ht="14.1" customHeight="1">
      <c r="A35" s="772" t="s">
        <v>571</v>
      </c>
      <c r="B35" s="799">
        <v>26.13218260277084</v>
      </c>
      <c r="C35" s="800">
        <v>30.500721110510188</v>
      </c>
      <c r="D35" s="800">
        <v>28.575754822688594</v>
      </c>
      <c r="E35" s="800">
        <v>28.170996541462241</v>
      </c>
      <c r="F35" s="800">
        <v>25.657057175997963</v>
      </c>
      <c r="G35" s="800">
        <v>23.459795699352121</v>
      </c>
      <c r="H35" s="800">
        <v>21.799233954853886</v>
      </c>
      <c r="I35" s="800">
        <v>20.903498227147374</v>
      </c>
      <c r="J35" s="800">
        <v>21.174129170717393</v>
      </c>
      <c r="K35" s="800">
        <v>20.83565995956484</v>
      </c>
      <c r="L35" s="800">
        <v>20.563951523345082</v>
      </c>
      <c r="M35" s="800">
        <v>17.338590626398847</v>
      </c>
      <c r="N35" s="800">
        <v>17.229558757531485</v>
      </c>
      <c r="O35" s="1226">
        <v>15.803827526214322</v>
      </c>
      <c r="P35" s="1226">
        <v>15.379651928931704</v>
      </c>
      <c r="Q35" s="1226">
        <v>18.639430318262434</v>
      </c>
      <c r="R35" s="1226">
        <v>18.477764170428998</v>
      </c>
      <c r="S35" s="800">
        <v>17.644963202550041</v>
      </c>
      <c r="T35" s="800">
        <v>20.045482225774528</v>
      </c>
      <c r="U35" s="800">
        <v>18.564482850197138</v>
      </c>
      <c r="V35" s="800">
        <v>16.529076250107213</v>
      </c>
      <c r="W35" s="800">
        <v>16.720246578066483</v>
      </c>
      <c r="X35" s="800">
        <v>22.146817666074373</v>
      </c>
      <c r="Y35" s="800">
        <v>21.744123135358354</v>
      </c>
      <c r="Z35" s="800">
        <v>18.449577716874547</v>
      </c>
      <c r="AA35" s="799">
        <v>18.915365653245686</v>
      </c>
      <c r="AB35" s="1226">
        <v>13.535136556924291</v>
      </c>
      <c r="AC35" s="1226">
        <v>18.261367894377219</v>
      </c>
      <c r="AD35" s="1226">
        <v>18.065841206501965</v>
      </c>
      <c r="AE35" s="1226"/>
      <c r="AF35" s="2938"/>
    </row>
    <row r="36" spans="1:32" ht="14.1" customHeight="1">
      <c r="A36" s="739" t="s">
        <v>1331</v>
      </c>
      <c r="B36" s="797">
        <v>3.9666136724960257</v>
      </c>
      <c r="C36" s="451">
        <v>5.1796015864431224</v>
      </c>
      <c r="D36" s="451">
        <v>6.2959934587080948</v>
      </c>
      <c r="E36" s="451">
        <v>7.8490710206707961</v>
      </c>
      <c r="F36" s="451">
        <v>6.4503352476872156</v>
      </c>
      <c r="G36" s="451">
        <v>5.1462697245518498</v>
      </c>
      <c r="H36" s="451">
        <v>4.7916707172437931</v>
      </c>
      <c r="I36" s="451">
        <v>3.8022890507409617</v>
      </c>
      <c r="J36" s="451">
        <v>5.0617238659500705</v>
      </c>
      <c r="K36" s="451">
        <v>4.0078944834889763</v>
      </c>
      <c r="L36" s="451">
        <v>6.2778233788807878</v>
      </c>
      <c r="M36" s="451">
        <v>3.7448689010162193</v>
      </c>
      <c r="N36" s="451">
        <v>3.9340380226684615</v>
      </c>
      <c r="O36" s="63">
        <v>3.4306672309211454</v>
      </c>
      <c r="P36" s="63">
        <v>2.5809969555141548</v>
      </c>
      <c r="Q36" s="63">
        <v>4.0747573594288919</v>
      </c>
      <c r="R36" s="63">
        <v>2.1358460216783346</v>
      </c>
      <c r="S36" s="451">
        <v>2.3297239019359677</v>
      </c>
      <c r="T36" s="451">
        <v>2.9287508563598994</v>
      </c>
      <c r="U36" s="451">
        <v>1.8007803722089437</v>
      </c>
      <c r="V36" s="451">
        <v>1.0860708465563085</v>
      </c>
      <c r="W36" s="451">
        <v>3.0501883582452307</v>
      </c>
      <c r="X36" s="451">
        <v>2.4940592151741563</v>
      </c>
      <c r="Y36" s="451">
        <v>2.879636070533417</v>
      </c>
      <c r="Z36" s="451">
        <v>4.0539180043626599</v>
      </c>
      <c r="AA36" s="797">
        <v>3.7995069843878388</v>
      </c>
      <c r="AB36" s="63">
        <v>3.5794134408837843</v>
      </c>
      <c r="AC36" s="63">
        <v>2.1578610945799999</v>
      </c>
      <c r="AD36" s="63">
        <v>0.8074643506836453</v>
      </c>
      <c r="AE36" s="63">
        <v>1.3643841711309672</v>
      </c>
      <c r="AF36" s="798">
        <v>1.8737942425269163</v>
      </c>
    </row>
    <row r="37" spans="1:32" ht="14.1" customHeight="1">
      <c r="A37" s="739" t="s">
        <v>1332</v>
      </c>
      <c r="B37" s="797">
        <v>13.051328639563934</v>
      </c>
      <c r="C37" s="451">
        <v>13.820533621777539</v>
      </c>
      <c r="D37" s="451">
        <v>11.681455235557172</v>
      </c>
      <c r="E37" s="451">
        <v>11.56096678195126</v>
      </c>
      <c r="F37" s="451">
        <v>11.053271847681557</v>
      </c>
      <c r="G37" s="451">
        <v>11.201756826582931</v>
      </c>
      <c r="H37" s="451">
        <v>11.902863920051329</v>
      </c>
      <c r="I37" s="451">
        <v>12.013980786520259</v>
      </c>
      <c r="J37" s="451">
        <v>12.285158757818662</v>
      </c>
      <c r="K37" s="451">
        <v>13.739289496485991</v>
      </c>
      <c r="L37" s="451">
        <v>11.436434744821591</v>
      </c>
      <c r="M37" s="451">
        <v>9.5507490690210197</v>
      </c>
      <c r="N37" s="451">
        <v>8.3369140718248396</v>
      </c>
      <c r="O37" s="63">
        <v>8.4337236093478154</v>
      </c>
      <c r="P37" s="63">
        <v>11.615395101558596</v>
      </c>
      <c r="Q37" s="63">
        <v>11.510387422796182</v>
      </c>
      <c r="R37" s="63">
        <v>11.302527920451846</v>
      </c>
      <c r="S37" s="451">
        <v>10.211409553274271</v>
      </c>
      <c r="T37" s="451">
        <v>9.9299687904392169</v>
      </c>
      <c r="U37" s="451">
        <v>8.471737043165616</v>
      </c>
      <c r="V37" s="451">
        <v>7.8029848185950765</v>
      </c>
      <c r="W37" s="451">
        <v>3.0722831670698971</v>
      </c>
      <c r="X37" s="451">
        <v>9.2194558027017202</v>
      </c>
      <c r="Y37" s="451">
        <v>7.3426303178862051</v>
      </c>
      <c r="Z37" s="451">
        <v>3.5729067621231612</v>
      </c>
      <c r="AA37" s="797">
        <v>3.1487263763352504</v>
      </c>
      <c r="AB37" s="63">
        <v>1.9497172416816448</v>
      </c>
      <c r="AC37" s="63">
        <v>7.6208424254446872</v>
      </c>
      <c r="AD37" s="63">
        <v>8.4560765213309068</v>
      </c>
      <c r="AE37" s="63">
        <v>9.704487866750604</v>
      </c>
      <c r="AF37" s="798">
        <v>2.2427540800482313</v>
      </c>
    </row>
    <row r="38" spans="1:32" ht="14.1" customHeight="1">
      <c r="A38" s="739" t="s">
        <v>1333</v>
      </c>
      <c r="B38" s="797">
        <v>6.9577560754031351</v>
      </c>
      <c r="C38" s="451">
        <v>7.6539120245177577</v>
      </c>
      <c r="D38" s="451">
        <v>9.0265790456578134</v>
      </c>
      <c r="E38" s="451">
        <v>7.7304351323091778</v>
      </c>
      <c r="F38" s="451">
        <v>6.477683160287059</v>
      </c>
      <c r="G38" s="451">
        <v>4.4765292738185138</v>
      </c>
      <c r="H38" s="451">
        <v>3.1876421752571305</v>
      </c>
      <c r="I38" s="451">
        <v>3.6537937025850313</v>
      </c>
      <c r="J38" s="451">
        <v>1.9507676504576554</v>
      </c>
      <c r="K38" s="451">
        <v>1.1177433330124193</v>
      </c>
      <c r="L38" s="451">
        <v>1.9149244362898941</v>
      </c>
      <c r="M38" s="451">
        <v>2.8696057982609027</v>
      </c>
      <c r="N38" s="451">
        <v>2.6965348000038194</v>
      </c>
      <c r="O38" s="63">
        <v>2.7112427704894908</v>
      </c>
      <c r="P38" s="63">
        <v>0.83064479483800613</v>
      </c>
      <c r="Q38" s="63">
        <v>1.8929975134354695</v>
      </c>
      <c r="R38" s="63">
        <v>2.8496225483924036</v>
      </c>
      <c r="S38" s="451">
        <v>1.9228425444147565</v>
      </c>
      <c r="T38" s="451">
        <v>2.8811753063865417</v>
      </c>
      <c r="U38" s="451">
        <v>3.7425180282323143</v>
      </c>
      <c r="V38" s="451">
        <v>4.2274208765760353</v>
      </c>
      <c r="W38" s="451">
        <v>5.999845336338228</v>
      </c>
      <c r="X38" s="451">
        <v>7.1203784975701661</v>
      </c>
      <c r="Y38" s="451">
        <v>8.0669559552596422</v>
      </c>
      <c r="Z38" s="451">
        <v>7.9635326360534711</v>
      </c>
      <c r="AA38" s="797">
        <v>7.3305943577102157</v>
      </c>
      <c r="AB38" s="63">
        <v>4.1756170268729997</v>
      </c>
      <c r="AC38" s="63">
        <v>5.4177962926227163</v>
      </c>
      <c r="AD38" s="63">
        <v>6.4479784050231794</v>
      </c>
      <c r="AE38" s="63">
        <v>6.1045109283396064</v>
      </c>
      <c r="AF38" s="798">
        <v>6.2538922138026631</v>
      </c>
    </row>
    <row r="39" spans="1:32" ht="14.1" customHeight="1">
      <c r="A39" s="778" t="s">
        <v>267</v>
      </c>
      <c r="B39" s="801">
        <v>5.1975925505337273</v>
      </c>
      <c r="C39" s="802">
        <v>6.2657742924103124</v>
      </c>
      <c r="D39" s="802">
        <v>6.8067795241412039</v>
      </c>
      <c r="E39" s="802">
        <v>5.3717928094586993</v>
      </c>
      <c r="F39" s="802">
        <v>3.6853669806961458</v>
      </c>
      <c r="G39" s="802">
        <v>3.9339798879128738</v>
      </c>
      <c r="H39" s="802">
        <v>2.7171271362743763</v>
      </c>
      <c r="I39" s="802">
        <v>2.4678512622104591</v>
      </c>
      <c r="J39" s="802">
        <v>2.2580112625419595</v>
      </c>
      <c r="K39" s="802">
        <v>2.0506402233561181</v>
      </c>
      <c r="L39" s="802">
        <v>1.8164260537878421</v>
      </c>
      <c r="M39" s="802">
        <v>1.5905216339514461</v>
      </c>
      <c r="N39" s="802">
        <v>0.76771033257899102</v>
      </c>
      <c r="O39" s="1227">
        <v>0.90280716603188038</v>
      </c>
      <c r="P39" s="1227">
        <v>0.71250056800109052</v>
      </c>
      <c r="Q39" s="1227">
        <v>1.1871340338493623</v>
      </c>
      <c r="R39" s="1227">
        <v>1.3105704728655247</v>
      </c>
      <c r="S39" s="802">
        <v>2.0831575493367085</v>
      </c>
      <c r="T39" s="802">
        <v>1.6822714470579279</v>
      </c>
      <c r="U39" s="802">
        <v>1.9631876774733918</v>
      </c>
      <c r="V39" s="802">
        <v>1.3047860022300368</v>
      </c>
      <c r="W39" s="802">
        <v>1.2251571493277655</v>
      </c>
      <c r="X39" s="802">
        <v>0.75678105799490492</v>
      </c>
      <c r="Y39" s="802">
        <v>0.35885035388165665</v>
      </c>
      <c r="Z39" s="802">
        <v>8.9490463672464906E-3</v>
      </c>
      <c r="AA39" s="801">
        <v>0.11941933716789919</v>
      </c>
      <c r="AB39" s="1227">
        <v>0.44605672701766691</v>
      </c>
      <c r="AC39" s="1227">
        <v>0.72075646366461688</v>
      </c>
      <c r="AD39" s="1227">
        <v>0.78164426970248224</v>
      </c>
      <c r="AE39" s="1227"/>
      <c r="AF39" s="2939"/>
    </row>
    <row r="40" spans="1:32" ht="14.1" customHeight="1">
      <c r="A40" s="778" t="s">
        <v>944</v>
      </c>
      <c r="B40" s="801">
        <v>24.16988416988417</v>
      </c>
      <c r="C40" s="802">
        <v>15.80020731927168</v>
      </c>
      <c r="D40" s="802">
        <v>15.616324964921313</v>
      </c>
      <c r="E40" s="802">
        <v>17.228343923429584</v>
      </c>
      <c r="F40" s="802">
        <v>21.461510170594394</v>
      </c>
      <c r="G40" s="802">
        <v>20.498628721332327</v>
      </c>
      <c r="H40" s="802">
        <v>25.233799311725935</v>
      </c>
      <c r="I40" s="802">
        <v>24.727000899053468</v>
      </c>
      <c r="J40" s="802">
        <v>24.619843351615092</v>
      </c>
      <c r="K40" s="802">
        <v>26.488880331183211</v>
      </c>
      <c r="L40" s="802">
        <v>28.732557578098593</v>
      </c>
      <c r="M40" s="802">
        <v>28.860824594988426</v>
      </c>
      <c r="N40" s="802">
        <v>30.179418870014416</v>
      </c>
      <c r="O40" s="1227">
        <v>31.488221187755677</v>
      </c>
      <c r="P40" s="1227">
        <v>33.684736674694413</v>
      </c>
      <c r="Q40" s="1227">
        <v>34.128320989634858</v>
      </c>
      <c r="R40" s="1227">
        <v>33.737593448975488</v>
      </c>
      <c r="S40" s="802">
        <v>31.749871091735809</v>
      </c>
      <c r="T40" s="802">
        <v>31.948884829108625</v>
      </c>
      <c r="U40" s="802">
        <v>35.389471103756819</v>
      </c>
      <c r="V40" s="802">
        <v>36.341024101552449</v>
      </c>
      <c r="W40" s="802">
        <v>39.028270307891162</v>
      </c>
      <c r="X40" s="802">
        <v>37.145426130889945</v>
      </c>
      <c r="Y40" s="802">
        <v>34.758797354444773</v>
      </c>
      <c r="Z40" s="802">
        <v>33.588008277867893</v>
      </c>
      <c r="AA40" s="801">
        <v>35.691043549712404</v>
      </c>
      <c r="AB40" s="1227">
        <v>39.507255271579503</v>
      </c>
      <c r="AC40" s="1227">
        <v>36.93270735524257</v>
      </c>
      <c r="AD40" s="1227">
        <v>36.346458541165426</v>
      </c>
      <c r="AE40" s="1227">
        <v>31.5539306323709</v>
      </c>
      <c r="AF40" s="2939">
        <v>0</v>
      </c>
    </row>
    <row r="41" spans="1:32" ht="14.1" customHeight="1">
      <c r="A41" s="778" t="s">
        <v>269</v>
      </c>
      <c r="B41" s="801">
        <v>7.4982966159436755</v>
      </c>
      <c r="C41" s="802">
        <v>9.8093564088696592</v>
      </c>
      <c r="D41" s="802">
        <v>13.898226381191767</v>
      </c>
      <c r="E41" s="802">
        <v>18.437826751387437</v>
      </c>
      <c r="F41" s="802">
        <v>18.446638564328893</v>
      </c>
      <c r="G41" s="802">
        <v>21.069001152669024</v>
      </c>
      <c r="H41" s="802">
        <v>21.250947835047537</v>
      </c>
      <c r="I41" s="802">
        <v>22.033881183518027</v>
      </c>
      <c r="J41" s="802">
        <v>20.062549296549701</v>
      </c>
      <c r="K41" s="802">
        <v>19.972080485221912</v>
      </c>
      <c r="L41" s="802">
        <v>17.941190671623772</v>
      </c>
      <c r="M41" s="802">
        <v>19.877710791736906</v>
      </c>
      <c r="N41" s="802">
        <v>21.239031004421019</v>
      </c>
      <c r="O41" s="1227">
        <v>20.962994310434006</v>
      </c>
      <c r="P41" s="1227">
        <v>19.815513245785432</v>
      </c>
      <c r="Q41" s="1227">
        <v>15.408678912328547</v>
      </c>
      <c r="R41" s="1227">
        <v>16.925917125153081</v>
      </c>
      <c r="S41" s="802">
        <v>15.605868841700651</v>
      </c>
      <c r="T41" s="802">
        <v>15.229885057471265</v>
      </c>
      <c r="U41" s="802">
        <v>14.051806908949768</v>
      </c>
      <c r="V41" s="802">
        <v>9.4840895445578521</v>
      </c>
      <c r="W41" s="802">
        <v>8.1695555629204932</v>
      </c>
      <c r="X41" s="802">
        <v>10.00727879942626</v>
      </c>
      <c r="Y41" s="802">
        <v>12.09380900327934</v>
      </c>
      <c r="Z41" s="802">
        <v>16.984171374237935</v>
      </c>
      <c r="AA41" s="801">
        <v>13.645576554368665</v>
      </c>
      <c r="AB41" s="1227">
        <v>12.263820086800228</v>
      </c>
      <c r="AC41" s="1227">
        <v>11.354669487976372</v>
      </c>
      <c r="AD41" s="1227">
        <v>11.788040607945543</v>
      </c>
      <c r="AE41" s="1227">
        <v>11.299921206237578</v>
      </c>
      <c r="AF41" s="2939">
        <v>9.7107589145559867</v>
      </c>
    </row>
    <row r="42" spans="1:32" ht="14.1" customHeight="1">
      <c r="A42" s="778" t="s">
        <v>270</v>
      </c>
      <c r="B42" s="803">
        <v>16.891891891891895</v>
      </c>
      <c r="C42" s="803">
        <v>15.773165675139715</v>
      </c>
      <c r="D42" s="802">
        <v>15.251910400452239</v>
      </c>
      <c r="E42" s="802">
        <v>12.430628166974987</v>
      </c>
      <c r="F42" s="802">
        <v>15.626031440669175</v>
      </c>
      <c r="G42" s="802">
        <v>17.807742756071384</v>
      </c>
      <c r="H42" s="802">
        <v>17.391557949176597</v>
      </c>
      <c r="I42" s="802">
        <v>16.831493135878294</v>
      </c>
      <c r="J42" s="802">
        <v>17.989801346369024</v>
      </c>
      <c r="K42" s="802">
        <v>13.384037739482045</v>
      </c>
      <c r="L42" s="802">
        <v>12.593307904012359</v>
      </c>
      <c r="M42" s="802">
        <v>14.593750297627551</v>
      </c>
      <c r="N42" s="802">
        <v>10.980931373953231</v>
      </c>
      <c r="O42" s="1227">
        <v>10.903277378097522</v>
      </c>
      <c r="P42" s="1227">
        <v>11.785341027854773</v>
      </c>
      <c r="Q42" s="1227">
        <v>12.975588887997647</v>
      </c>
      <c r="R42" s="1227">
        <v>12.101299603355939</v>
      </c>
      <c r="S42" s="802">
        <v>12.860825950405475</v>
      </c>
      <c r="T42" s="802">
        <v>13.186039430615818</v>
      </c>
      <c r="U42" s="802">
        <v>10.613674899389187</v>
      </c>
      <c r="V42" s="802">
        <v>14.012779826743287</v>
      </c>
      <c r="W42" s="802">
        <v>14.033517824987021</v>
      </c>
      <c r="X42" s="802">
        <v>14.194729292886045</v>
      </c>
      <c r="Y42" s="802">
        <v>10.428743361268452</v>
      </c>
      <c r="Z42" s="802">
        <v>10.880921751775826</v>
      </c>
      <c r="AA42" s="801">
        <v>10.904409750753217</v>
      </c>
      <c r="AB42" s="1227">
        <v>10.093814387795362</v>
      </c>
      <c r="AC42" s="1227">
        <v>9.4282439551235431</v>
      </c>
      <c r="AD42" s="1227">
        <v>7.8457836981397806</v>
      </c>
      <c r="AE42" s="1227">
        <v>11.899912703732543</v>
      </c>
      <c r="AF42" s="2939">
        <v>11.470345085759471</v>
      </c>
    </row>
    <row r="43" spans="1:32" ht="14.1" customHeight="1">
      <c r="A43" s="784" t="s">
        <v>820</v>
      </c>
      <c r="B43" s="804">
        <v>1.052691346808994</v>
      </c>
      <c r="C43" s="804">
        <v>1.399405083829097</v>
      </c>
      <c r="D43" s="804">
        <v>2.1450995830935868</v>
      </c>
      <c r="E43" s="804">
        <v>0.72086383012949418</v>
      </c>
      <c r="F43" s="804">
        <v>0.5686479757829519</v>
      </c>
      <c r="G43" s="804">
        <v>0.4213204022417425</v>
      </c>
      <c r="H43" s="804">
        <v>0.50162347131219254</v>
      </c>
      <c r="I43" s="804">
        <v>1.0657319204388189</v>
      </c>
      <c r="J43" s="804">
        <v>1.496780820661445</v>
      </c>
      <c r="K43" s="804">
        <v>4.7973428323866374</v>
      </c>
      <c r="L43" s="804">
        <v>5.2831828496933992</v>
      </c>
      <c r="M43" s="804">
        <v>6.5820928216996677</v>
      </c>
      <c r="N43" s="804">
        <v>8.9117419576613486</v>
      </c>
      <c r="O43" s="1228">
        <v>10.318333568439366</v>
      </c>
      <c r="P43" s="1228">
        <v>10.788385513700186</v>
      </c>
      <c r="Q43" s="1228">
        <v>10.516652852419275</v>
      </c>
      <c r="R43" s="1228">
        <v>10.731323913798461</v>
      </c>
      <c r="S43" s="1785">
        <v>14.143345989781091</v>
      </c>
      <c r="T43" s="1785">
        <v>12.08514120423232</v>
      </c>
      <c r="U43" s="1785">
        <v>13.896549610835326</v>
      </c>
      <c r="V43" s="1785">
        <v>16.592332103954025</v>
      </c>
      <c r="W43" s="1785">
        <v>15.582363923596152</v>
      </c>
      <c r="X43" s="1785">
        <v>11.566868617670357</v>
      </c>
      <c r="Y43" s="1785">
        <v>16.391180010379056</v>
      </c>
      <c r="Z43" s="1785">
        <v>17.216846579786342</v>
      </c>
      <c r="AA43" s="2936">
        <v>16.574089290605311</v>
      </c>
      <c r="AB43" s="1228">
        <v>19.60786462671518</v>
      </c>
      <c r="AC43" s="1228">
        <v>15.955828869933216</v>
      </c>
      <c r="AD43" s="1228">
        <v>19.207792969896133</v>
      </c>
      <c r="AE43" s="1228">
        <v>23.074424290142744</v>
      </c>
      <c r="AF43" s="2940">
        <v>63.096891389463551</v>
      </c>
    </row>
    <row r="44" spans="1:32" ht="14.45" customHeight="1">
      <c r="A44" s="1101" t="s">
        <v>662</v>
      </c>
      <c r="B44" s="1105">
        <v>41.253690665455373</v>
      </c>
      <c r="C44" s="1106">
        <v>46.038399134667394</v>
      </c>
      <c r="D44" s="1106">
        <v>44.581730817762434</v>
      </c>
      <c r="E44" s="1106">
        <v>44.237110914501734</v>
      </c>
      <c r="F44" s="1106">
        <v>37.384596523986005</v>
      </c>
      <c r="G44" s="1106">
        <v>33.387654517270157</v>
      </c>
      <c r="H44" s="1106">
        <v>29.824237357338674</v>
      </c>
      <c r="I44" s="1106">
        <v>29.918277049892417</v>
      </c>
      <c r="J44" s="1106">
        <v>29.190894583340977</v>
      </c>
      <c r="K44" s="1106">
        <v>27.576778665639743</v>
      </c>
      <c r="L44" s="1106">
        <v>27.566027714740958</v>
      </c>
      <c r="M44" s="1106">
        <v>21.949198548529957</v>
      </c>
      <c r="N44" s="1106">
        <v>19.513592483313758</v>
      </c>
      <c r="O44" s="1229">
        <v>19.179009733389758</v>
      </c>
      <c r="P44" s="1229">
        <v>19.994547189530604</v>
      </c>
      <c r="Q44" s="1229">
        <v>22.77479211785781</v>
      </c>
      <c r="R44" s="1229">
        <v>21.112614012319728</v>
      </c>
      <c r="S44" s="1725">
        <v>19.363593493648338</v>
      </c>
      <c r="T44" s="1725">
        <v>21.53935449493796</v>
      </c>
      <c r="U44" s="1725">
        <v>19.549140977712408</v>
      </c>
      <c r="V44" s="1725">
        <v>17.824213054292819</v>
      </c>
      <c r="W44" s="1725">
        <v>18.228217280349984</v>
      </c>
      <c r="X44" s="1725">
        <v>24.230909207681275</v>
      </c>
      <c r="Y44" s="1725">
        <v>23.75147680722559</v>
      </c>
      <c r="Z44" s="1725">
        <v>18.751608031769116</v>
      </c>
      <c r="AA44" s="1105">
        <v>18.920843604491917</v>
      </c>
      <c r="AB44" s="1229">
        <v>15.436631449739162</v>
      </c>
      <c r="AC44" s="1229">
        <v>23.489607441204349</v>
      </c>
      <c r="AD44" s="1229">
        <v>22.557361657179744</v>
      </c>
      <c r="AE44" s="1229"/>
      <c r="AF44" s="1045"/>
    </row>
    <row r="45" spans="1:32" s="66" customFormat="1" ht="4.7" customHeight="1"/>
    <row r="46" spans="1:32" ht="14.45" customHeight="1">
      <c r="A46" s="66" t="s">
        <v>945</v>
      </c>
    </row>
    <row r="47" spans="1:32" ht="13.15" customHeight="1">
      <c r="A47" s="106" t="s">
        <v>1190</v>
      </c>
    </row>
    <row r="48" spans="1:32" ht="13.15" customHeight="1"/>
    <row r="49" ht="13.15" customHeight="1"/>
  </sheetData>
  <mergeCells count="3">
    <mergeCell ref="AD2:AF2"/>
    <mergeCell ref="AD3:AF3"/>
    <mergeCell ref="AD4:AF4"/>
  </mergeCells>
  <phoneticPr fontId="21" type="noConversion"/>
  <printOptions horizontalCentered="1" verticalCentered="1"/>
  <pageMargins left="0.59055118110236227" right="0.59055118110236227" top="0.39" bottom="0.48" header="0.39370078740157483" footer="0.51181102362204722"/>
  <pageSetup paperSize="9" scale="46" orientation="landscape" r:id="rId1"/>
  <headerFooter alignWithMargins="0">
    <oddHeader xml:space="preserve"> </oddHead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13">
    <tabColor indexed="15"/>
    <pageSetUpPr fitToPage="1"/>
  </sheetPr>
  <dimension ref="A1:AG46"/>
  <sheetViews>
    <sheetView showGridLines="0" workbookViewId="0">
      <pane xSplit="1" ySplit="7" topLeftCell="B8" activePane="bottomRight" state="frozen"/>
      <selection pane="topRight" activeCell="B1" sqref="B1"/>
      <selection pane="bottomLeft" activeCell="A8" sqref="A8"/>
      <selection pane="bottomRight" activeCell="AF1" sqref="A1:AF39"/>
    </sheetView>
  </sheetViews>
  <sheetFormatPr baseColWidth="10" defaultColWidth="9.125" defaultRowHeight="12.75"/>
  <cols>
    <col min="1" max="1" width="23.5" style="104" customWidth="1"/>
    <col min="2" max="25" width="7.625" style="104" customWidth="1"/>
    <col min="26" max="26" width="9.125" style="104"/>
    <col min="27" max="27" width="9.125" style="104" customWidth="1"/>
    <col min="28" max="29" width="9.125" style="104"/>
    <col min="30" max="30" width="9.875" style="104" bestFit="1" customWidth="1"/>
    <col min="31" max="16384" width="9.125" style="104"/>
  </cols>
  <sheetData>
    <row r="1" spans="1:33" ht="13.15" customHeight="1">
      <c r="A1" s="805"/>
      <c r="B1" s="1082"/>
      <c r="C1" s="1082"/>
      <c r="D1" s="1082"/>
      <c r="E1" s="1082"/>
      <c r="F1" s="1082"/>
      <c r="G1" s="1082"/>
      <c r="H1" s="1082"/>
      <c r="I1" s="1082"/>
      <c r="J1" s="1082"/>
      <c r="K1" s="1083"/>
      <c r="L1" s="1083"/>
      <c r="M1" s="1083"/>
      <c r="N1" s="1083"/>
      <c r="O1" s="1083"/>
      <c r="P1" s="1083"/>
      <c r="Q1" s="1083"/>
      <c r="R1" s="1083"/>
      <c r="S1" s="1083"/>
      <c r="T1" s="1083"/>
      <c r="U1" s="1083"/>
      <c r="V1" s="1083"/>
      <c r="W1" s="1083"/>
      <c r="X1" s="1083"/>
      <c r="Y1" s="1083"/>
      <c r="Z1" s="1083"/>
      <c r="AA1" s="1083"/>
      <c r="AB1" s="1083"/>
      <c r="AC1" s="1084"/>
      <c r="AD1" s="806"/>
      <c r="AE1" s="806"/>
      <c r="AF1" s="807"/>
      <c r="AG1" s="3883"/>
    </row>
    <row r="2" spans="1:33" ht="18" customHeight="1">
      <c r="A2" s="232"/>
      <c r="B2" s="4222" t="s">
        <v>1033</v>
      </c>
      <c r="C2" s="4223"/>
      <c r="D2" s="4223"/>
      <c r="E2" s="4223"/>
      <c r="F2" s="4223"/>
      <c r="G2" s="4223"/>
      <c r="H2" s="4223"/>
      <c r="I2" s="4223"/>
      <c r="J2" s="4223"/>
      <c r="K2" s="4223"/>
      <c r="L2" s="4223"/>
      <c r="M2" s="4223"/>
      <c r="N2" s="4223"/>
      <c r="O2" s="4223"/>
      <c r="P2" s="4223"/>
      <c r="Q2" s="4223"/>
      <c r="R2" s="4223"/>
      <c r="S2" s="4223"/>
      <c r="T2" s="4223"/>
      <c r="U2" s="4223"/>
      <c r="V2" s="2593"/>
      <c r="W2" s="2593"/>
      <c r="X2" s="2593"/>
      <c r="Y2" s="2593"/>
      <c r="Z2" s="3240"/>
      <c r="AA2" s="3582"/>
      <c r="AB2" s="3882"/>
      <c r="AC2" s="1085"/>
      <c r="AD2" s="3986" t="s">
        <v>112</v>
      </c>
      <c r="AE2" s="1399"/>
      <c r="AF2" s="808"/>
      <c r="AG2" s="1399"/>
    </row>
    <row r="3" spans="1:33" ht="18" customHeight="1">
      <c r="A3" s="232"/>
      <c r="B3" s="1086"/>
      <c r="C3" s="1087"/>
      <c r="D3" s="1088"/>
      <c r="E3" s="1088"/>
      <c r="F3" s="1088"/>
      <c r="G3" s="1088"/>
      <c r="H3" s="1088"/>
      <c r="I3" s="1089"/>
      <c r="J3" s="1089"/>
      <c r="K3" s="1089"/>
      <c r="L3" s="1089"/>
      <c r="M3" s="1089"/>
      <c r="N3" s="1089"/>
      <c r="O3" s="1089"/>
      <c r="P3" s="1089"/>
      <c r="Q3" s="1089"/>
      <c r="R3" s="1089"/>
      <c r="S3" s="1089"/>
      <c r="T3" s="1089"/>
      <c r="U3" s="1089"/>
      <c r="V3" s="1089"/>
      <c r="W3" s="1089"/>
      <c r="X3" s="1089"/>
      <c r="Y3" s="1089"/>
      <c r="Z3" s="1089"/>
      <c r="AA3" s="1089"/>
      <c r="AB3" s="1089"/>
      <c r="AC3" s="1090"/>
      <c r="AD3" s="3986" t="s">
        <v>410</v>
      </c>
      <c r="AE3" s="1399"/>
      <c r="AF3" s="808"/>
      <c r="AG3" s="1399"/>
    </row>
    <row r="4" spans="1:33" ht="18" customHeight="1">
      <c r="A4" s="214"/>
      <c r="B4" s="4220" t="s">
        <v>104</v>
      </c>
      <c r="C4" s="4221"/>
      <c r="D4" s="4221"/>
      <c r="E4" s="4221"/>
      <c r="F4" s="4221"/>
      <c r="G4" s="4221"/>
      <c r="H4" s="4221"/>
      <c r="I4" s="4221"/>
      <c r="J4" s="4221"/>
      <c r="K4" s="4221"/>
      <c r="L4" s="4221"/>
      <c r="M4" s="4221"/>
      <c r="N4" s="4221"/>
      <c r="O4" s="4221"/>
      <c r="P4" s="4221"/>
      <c r="Q4" s="4221"/>
      <c r="R4" s="4221"/>
      <c r="S4" s="4221"/>
      <c r="T4" s="4221"/>
      <c r="U4" s="4221"/>
      <c r="V4" s="2592"/>
      <c r="W4" s="2592"/>
      <c r="X4" s="2592"/>
      <c r="Y4" s="2592"/>
      <c r="Z4" s="3239"/>
      <c r="AA4" s="3581"/>
      <c r="AB4" s="3881"/>
      <c r="AC4" s="1090"/>
      <c r="AD4" s="3987" t="s">
        <v>1658</v>
      </c>
      <c r="AE4" s="1400"/>
      <c r="AF4" s="809"/>
      <c r="AG4" s="1400"/>
    </row>
    <row r="5" spans="1:33" ht="13.15" customHeight="1">
      <c r="A5" s="810"/>
      <c r="B5" s="1091"/>
      <c r="C5" s="1091"/>
      <c r="D5" s="1091"/>
      <c r="E5" s="1091"/>
      <c r="F5" s="1091"/>
      <c r="G5" s="1091"/>
      <c r="H5" s="1091"/>
      <c r="I5" s="1091"/>
      <c r="J5" s="1091"/>
      <c r="K5" s="1092"/>
      <c r="L5" s="1092"/>
      <c r="M5" s="1092"/>
      <c r="N5" s="1092"/>
      <c r="O5" s="1092"/>
      <c r="P5" s="1092"/>
      <c r="Q5" s="1092"/>
      <c r="R5" s="1092"/>
      <c r="S5" s="1092"/>
      <c r="T5" s="1092"/>
      <c r="U5" s="1092"/>
      <c r="V5" s="1092"/>
      <c r="W5" s="1092"/>
      <c r="X5" s="1092"/>
      <c r="Y5" s="1092"/>
      <c r="Z5" s="1092"/>
      <c r="AA5" s="1092"/>
      <c r="AB5" s="1092"/>
      <c r="AC5" s="1093"/>
      <c r="AD5" s="811"/>
      <c r="AE5" s="811"/>
      <c r="AF5" s="812"/>
      <c r="AG5" s="3883"/>
    </row>
    <row r="6" spans="1:33" ht="8.1" customHeight="1"/>
    <row r="7" spans="1:33" ht="18" customHeight="1">
      <c r="A7" s="813" t="s">
        <v>1032</v>
      </c>
      <c r="B7" s="813"/>
      <c r="C7" s="813"/>
      <c r="D7" s="813"/>
      <c r="E7" s="813"/>
      <c r="F7" s="813"/>
      <c r="G7" s="813"/>
      <c r="H7" s="813"/>
      <c r="I7" s="813"/>
      <c r="J7" s="813"/>
      <c r="K7" s="813"/>
      <c r="L7" s="813"/>
      <c r="M7" s="813"/>
      <c r="N7" s="813"/>
      <c r="O7" s="813"/>
      <c r="P7" s="813"/>
      <c r="Q7" s="813"/>
      <c r="R7" s="813"/>
    </row>
    <row r="8" spans="1:33" ht="14.45" customHeight="1">
      <c r="A8" s="814"/>
      <c r="B8" s="815">
        <v>1990</v>
      </c>
      <c r="C8" s="816">
        <v>1991</v>
      </c>
      <c r="D8" s="816">
        <v>1992</v>
      </c>
      <c r="E8" s="816">
        <v>1993</v>
      </c>
      <c r="F8" s="815">
        <v>1994</v>
      </c>
      <c r="G8" s="815">
        <v>1995</v>
      </c>
      <c r="H8" s="815">
        <v>1996</v>
      </c>
      <c r="I8" s="815">
        <v>1997</v>
      </c>
      <c r="J8" s="815">
        <v>1998</v>
      </c>
      <c r="K8" s="815">
        <v>1999</v>
      </c>
      <c r="L8" s="817">
        <v>2000</v>
      </c>
      <c r="M8" s="817">
        <v>2001</v>
      </c>
      <c r="N8" s="817">
        <v>2002</v>
      </c>
      <c r="O8" s="815">
        <v>2003</v>
      </c>
      <c r="P8" s="817">
        <v>2004</v>
      </c>
      <c r="Q8" s="817">
        <v>2005</v>
      </c>
      <c r="R8" s="817">
        <v>2006</v>
      </c>
      <c r="S8" s="815">
        <v>2007</v>
      </c>
      <c r="T8" s="815">
        <v>2008</v>
      </c>
      <c r="U8" s="815">
        <v>2009</v>
      </c>
      <c r="V8" s="815">
        <v>2010</v>
      </c>
      <c r="W8" s="815">
        <v>2011</v>
      </c>
      <c r="X8" s="815">
        <v>2012</v>
      </c>
      <c r="Y8" s="815">
        <v>2013</v>
      </c>
      <c r="Z8" s="815">
        <v>2014</v>
      </c>
      <c r="AA8" s="815">
        <v>2015</v>
      </c>
      <c r="AB8" s="815">
        <v>2016</v>
      </c>
      <c r="AC8" s="815">
        <v>2017</v>
      </c>
      <c r="AD8" s="815">
        <v>2018</v>
      </c>
      <c r="AE8" s="815">
        <v>2019</v>
      </c>
      <c r="AF8" s="815">
        <v>2020</v>
      </c>
    </row>
    <row r="9" spans="1:33" ht="8.1" customHeight="1">
      <c r="A9" s="818"/>
      <c r="B9" s="819"/>
      <c r="C9" s="820"/>
      <c r="D9" s="820"/>
      <c r="E9" s="820"/>
      <c r="F9" s="819"/>
      <c r="G9" s="819"/>
      <c r="H9" s="819"/>
      <c r="I9" s="819"/>
      <c r="J9" s="819"/>
      <c r="K9" s="819"/>
      <c r="L9" s="819"/>
      <c r="M9" s="819"/>
      <c r="N9" s="819"/>
      <c r="O9" s="821"/>
      <c r="P9" s="821"/>
      <c r="Q9" s="821"/>
      <c r="R9" s="821"/>
      <c r="S9" s="821"/>
    </row>
    <row r="10" spans="1:33" ht="14.65" customHeight="1">
      <c r="A10" s="822" t="s">
        <v>271</v>
      </c>
      <c r="B10" s="822"/>
      <c r="C10" s="822"/>
      <c r="D10" s="822"/>
      <c r="E10" s="822"/>
      <c r="F10" s="822"/>
      <c r="G10" s="822"/>
      <c r="H10" s="822"/>
      <c r="I10" s="822"/>
      <c r="J10" s="822"/>
      <c r="K10" s="822"/>
      <c r="L10" s="822"/>
      <c r="M10" s="822"/>
      <c r="N10" s="822"/>
      <c r="O10" s="822"/>
      <c r="P10" s="822"/>
      <c r="Q10" s="822"/>
      <c r="R10" s="822"/>
      <c r="S10" s="822"/>
    </row>
    <row r="11" spans="1:33" ht="14.65" customHeight="1">
      <c r="A11" s="823" t="s">
        <v>1311</v>
      </c>
      <c r="B11" s="824">
        <v>3660</v>
      </c>
      <c r="C11" s="824">
        <v>3487</v>
      </c>
      <c r="D11" s="824">
        <v>3303</v>
      </c>
      <c r="E11" s="824">
        <v>3064</v>
      </c>
      <c r="F11" s="824">
        <v>2938</v>
      </c>
      <c r="G11" s="824">
        <v>2926</v>
      </c>
      <c r="H11" s="824">
        <v>2874</v>
      </c>
      <c r="I11" s="824">
        <v>2804</v>
      </c>
      <c r="J11" s="824">
        <v>3000</v>
      </c>
      <c r="K11" s="825">
        <v>2746</v>
      </c>
      <c r="L11" s="826">
        <v>3166</v>
      </c>
      <c r="M11" s="826">
        <v>3278</v>
      </c>
      <c r="N11" s="826">
        <v>3509</v>
      </c>
      <c r="O11" s="1230">
        <v>3690</v>
      </c>
      <c r="P11" s="1230">
        <v>3463</v>
      </c>
      <c r="Q11" s="1230">
        <v>3471</v>
      </c>
      <c r="R11" s="1230">
        <v>3383</v>
      </c>
      <c r="S11" s="1230">
        <v>3361.3490000000002</v>
      </c>
      <c r="T11" s="1230">
        <v>3023.114</v>
      </c>
      <c r="U11" s="1230">
        <v>2768.1239999999998</v>
      </c>
      <c r="V11" s="1230">
        <v>2486.0419999999999</v>
      </c>
      <c r="W11" s="1230">
        <v>2627.0509999999999</v>
      </c>
      <c r="X11" s="1230">
        <v>2602.1590000000001</v>
      </c>
      <c r="Y11" s="2781">
        <v>2635.5189999999998</v>
      </c>
      <c r="Z11" s="1230">
        <v>2438.683</v>
      </c>
      <c r="AA11" s="1230">
        <v>2413.8429999999998</v>
      </c>
      <c r="AB11" s="1230">
        <v>2357.078</v>
      </c>
      <c r="AC11" s="842">
        <v>2217.2759999999998</v>
      </c>
      <c r="AD11" s="1230">
        <v>2060.4899999999998</v>
      </c>
      <c r="AE11" s="1230">
        <v>1926.645</v>
      </c>
      <c r="AF11" s="827">
        <v>1895.1189999999999</v>
      </c>
    </row>
    <row r="12" spans="1:33" ht="14.65" customHeight="1">
      <c r="A12" s="828" t="s">
        <v>1312</v>
      </c>
      <c r="B12" s="829">
        <v>88060</v>
      </c>
      <c r="C12" s="829">
        <v>88752</v>
      </c>
      <c r="D12" s="829">
        <v>99065</v>
      </c>
      <c r="E12" s="829">
        <v>99464</v>
      </c>
      <c r="F12" s="829">
        <v>106041</v>
      </c>
      <c r="G12" s="829">
        <v>100636</v>
      </c>
      <c r="H12" s="829">
        <v>102866</v>
      </c>
      <c r="I12" s="829">
        <v>98993</v>
      </c>
      <c r="J12" s="829">
        <v>109034</v>
      </c>
      <c r="K12" s="830">
        <v>103870</v>
      </c>
      <c r="L12" s="831">
        <v>103555</v>
      </c>
      <c r="M12" s="831">
        <v>104997</v>
      </c>
      <c r="N12" s="831">
        <v>104727</v>
      </c>
      <c r="O12" s="831">
        <v>106360</v>
      </c>
      <c r="P12" s="831">
        <v>110035</v>
      </c>
      <c r="Q12" s="831">
        <v>112203</v>
      </c>
      <c r="R12" s="831">
        <v>109418</v>
      </c>
      <c r="S12" s="831">
        <v>106665</v>
      </c>
      <c r="T12" s="830">
        <v>105179.39600000001</v>
      </c>
      <c r="U12" s="830">
        <v>97902</v>
      </c>
      <c r="V12" s="830">
        <v>93272</v>
      </c>
      <c r="W12" s="831">
        <v>90519.365000000005</v>
      </c>
      <c r="X12" s="830">
        <v>93422</v>
      </c>
      <c r="Y12" s="830">
        <v>90567</v>
      </c>
      <c r="Z12" s="831">
        <v>89395</v>
      </c>
      <c r="AA12" s="831">
        <v>91275</v>
      </c>
      <c r="AB12" s="831">
        <v>91244</v>
      </c>
      <c r="AC12" s="830">
        <v>90738</v>
      </c>
      <c r="AD12" s="831">
        <v>85205</v>
      </c>
      <c r="AE12" s="831">
        <v>85857.05</v>
      </c>
      <c r="AF12" s="832">
        <v>0</v>
      </c>
      <c r="AG12" s="1889"/>
    </row>
    <row r="13" spans="1:33" ht="8.1" customHeight="1">
      <c r="A13" s="833"/>
      <c r="B13" s="834"/>
      <c r="C13" s="834"/>
      <c r="D13" s="834"/>
      <c r="E13" s="834"/>
      <c r="F13" s="834"/>
      <c r="G13" s="834"/>
      <c r="H13" s="834"/>
      <c r="I13" s="834"/>
      <c r="J13" s="834"/>
      <c r="K13" s="835"/>
      <c r="L13" s="835"/>
      <c r="M13" s="835"/>
      <c r="N13" s="835"/>
      <c r="O13" s="835"/>
      <c r="P13" s="835"/>
      <c r="Q13" s="835"/>
      <c r="R13" s="835"/>
      <c r="S13" s="826"/>
      <c r="T13" s="826"/>
    </row>
    <row r="14" spans="1:33" ht="14.65" customHeight="1">
      <c r="A14" s="836" t="s">
        <v>272</v>
      </c>
      <c r="B14" s="837"/>
      <c r="C14" s="837"/>
      <c r="D14" s="837"/>
      <c r="E14" s="837"/>
      <c r="F14" s="837"/>
      <c r="G14" s="837"/>
      <c r="H14" s="837"/>
      <c r="I14" s="837"/>
      <c r="J14" s="837"/>
      <c r="K14" s="837"/>
      <c r="L14" s="837"/>
      <c r="M14" s="838"/>
      <c r="N14" s="838"/>
      <c r="O14" s="838"/>
      <c r="P14" s="838"/>
      <c r="Q14" s="838"/>
      <c r="R14" s="838"/>
      <c r="S14" s="1616"/>
      <c r="T14" s="1616"/>
    </row>
    <row r="15" spans="1:33" ht="14.65" customHeight="1">
      <c r="A15" s="839" t="s">
        <v>1313</v>
      </c>
      <c r="B15" s="824">
        <v>107341</v>
      </c>
      <c r="C15" s="824">
        <v>105416</v>
      </c>
      <c r="D15" s="824">
        <v>112957</v>
      </c>
      <c r="E15" s="824">
        <v>117181</v>
      </c>
      <c r="F15" s="840">
        <v>120845</v>
      </c>
      <c r="G15" s="840">
        <v>115726</v>
      </c>
      <c r="H15" s="840">
        <v>117006</v>
      </c>
      <c r="I15" s="840">
        <v>112682</v>
      </c>
      <c r="J15" s="840">
        <v>118800</v>
      </c>
      <c r="K15" s="840">
        <v>116778</v>
      </c>
      <c r="L15" s="841">
        <v>117971</v>
      </c>
      <c r="M15" s="842">
        <v>116166</v>
      </c>
      <c r="N15" s="835">
        <v>116044</v>
      </c>
      <c r="O15" s="1230">
        <v>118137</v>
      </c>
      <c r="P15" s="1230">
        <v>122456</v>
      </c>
      <c r="Q15" s="1230">
        <v>126158</v>
      </c>
      <c r="R15" s="1230">
        <v>124606</v>
      </c>
      <c r="S15" s="842">
        <v>122700.186</v>
      </c>
      <c r="T15" s="842">
        <v>120445.887</v>
      </c>
      <c r="U15" s="842">
        <v>113187.75</v>
      </c>
      <c r="V15" s="842">
        <v>107062.54</v>
      </c>
      <c r="W15" s="842">
        <v>105583</v>
      </c>
      <c r="X15" s="842">
        <v>106556</v>
      </c>
      <c r="Y15" s="842">
        <v>103559.05499999999</v>
      </c>
      <c r="Z15" s="1230">
        <v>102539.44500000001</v>
      </c>
      <c r="AA15" s="1230">
        <v>104639.565</v>
      </c>
      <c r="AB15" s="1230">
        <v>108649.105</v>
      </c>
      <c r="AC15" s="842">
        <v>107429.149</v>
      </c>
      <c r="AD15" s="3586">
        <v>102952.299</v>
      </c>
      <c r="AE15" s="1230">
        <v>103238.716</v>
      </c>
      <c r="AF15" s="827">
        <v>99390.130999999994</v>
      </c>
    </row>
    <row r="16" spans="1:33" ht="14.65" customHeight="1">
      <c r="A16" s="843" t="s">
        <v>1314</v>
      </c>
      <c r="B16" s="829">
        <v>5434</v>
      </c>
      <c r="C16" s="829">
        <v>5647</v>
      </c>
      <c r="D16" s="829">
        <v>5925</v>
      </c>
      <c r="E16" s="829">
        <v>6324</v>
      </c>
      <c r="F16" s="844">
        <v>6590</v>
      </c>
      <c r="G16" s="844">
        <v>6353</v>
      </c>
      <c r="H16" s="844">
        <v>6446</v>
      </c>
      <c r="I16" s="844">
        <v>6354</v>
      </c>
      <c r="J16" s="844">
        <v>6636</v>
      </c>
      <c r="K16" s="845">
        <v>6643</v>
      </c>
      <c r="L16" s="846">
        <v>6721</v>
      </c>
      <c r="M16" s="831">
        <v>6485</v>
      </c>
      <c r="N16" s="831">
        <v>6685</v>
      </c>
      <c r="O16" s="831">
        <v>7047</v>
      </c>
      <c r="P16" s="831">
        <v>7256</v>
      </c>
      <c r="Q16" s="831">
        <v>7442</v>
      </c>
      <c r="R16" s="831">
        <v>7240</v>
      </c>
      <c r="S16" s="830">
        <v>7142.7780000000002</v>
      </c>
      <c r="T16" s="830">
        <v>7075.0039999999999</v>
      </c>
      <c r="U16" s="830">
        <v>6708.9449999999997</v>
      </c>
      <c r="V16" s="830">
        <v>6423.56</v>
      </c>
      <c r="W16" s="830">
        <v>6073</v>
      </c>
      <c r="X16" s="830">
        <v>5854.5789999999997</v>
      </c>
      <c r="Y16" s="830">
        <v>5663.2330000000002</v>
      </c>
      <c r="Z16" s="831">
        <v>5236.0709999999999</v>
      </c>
      <c r="AA16" s="831">
        <v>5435</v>
      </c>
      <c r="AB16" s="831">
        <v>5694</v>
      </c>
      <c r="AC16" s="830">
        <v>5760</v>
      </c>
      <c r="AD16" s="846"/>
      <c r="AE16" s="831">
        <v>5391.5940000000001</v>
      </c>
      <c r="AF16" s="832">
        <v>5102.1390000000001</v>
      </c>
    </row>
    <row r="17" spans="1:32" ht="8.1" customHeight="1">
      <c r="A17" s="833"/>
      <c r="B17" s="834"/>
      <c r="C17" s="834"/>
      <c r="D17" s="834"/>
      <c r="E17" s="834"/>
      <c r="F17" s="834"/>
      <c r="G17" s="834"/>
      <c r="H17" s="834"/>
      <c r="I17" s="834"/>
      <c r="J17" s="834"/>
      <c r="K17" s="835"/>
      <c r="L17" s="835"/>
      <c r="M17" s="835"/>
      <c r="N17" s="835"/>
      <c r="O17" s="835"/>
      <c r="P17" s="835"/>
      <c r="Q17" s="835"/>
      <c r="R17" s="835"/>
      <c r="S17" s="826"/>
      <c r="T17" s="826"/>
    </row>
    <row r="18" spans="1:32" ht="14.65" customHeight="1">
      <c r="A18" s="836" t="s">
        <v>821</v>
      </c>
      <c r="B18" s="837"/>
      <c r="C18" s="837"/>
      <c r="D18" s="837"/>
      <c r="E18" s="837"/>
      <c r="F18" s="837"/>
      <c r="G18" s="837"/>
      <c r="H18" s="837"/>
      <c r="I18" s="837"/>
      <c r="J18" s="837"/>
      <c r="K18" s="837"/>
      <c r="L18" s="837"/>
      <c r="M18" s="838"/>
      <c r="N18" s="838"/>
      <c r="O18" s="838"/>
      <c r="P18" s="838"/>
      <c r="Q18" s="838"/>
      <c r="R18" s="838"/>
      <c r="S18" s="1616"/>
      <c r="T18" s="1616"/>
    </row>
    <row r="19" spans="1:32" ht="14.65" customHeight="1">
      <c r="A19" s="823" t="s">
        <v>1315</v>
      </c>
      <c r="B19" s="824">
        <v>41876</v>
      </c>
      <c r="C19" s="824">
        <v>48007</v>
      </c>
      <c r="D19" s="824">
        <v>46027</v>
      </c>
      <c r="E19" s="824">
        <v>45741</v>
      </c>
      <c r="F19" s="824">
        <v>41167</v>
      </c>
      <c r="G19" s="824">
        <v>43360</v>
      </c>
      <c r="H19" s="824">
        <v>46159</v>
      </c>
      <c r="I19" s="824">
        <v>49302</v>
      </c>
      <c r="J19" s="824">
        <v>44727</v>
      </c>
      <c r="K19" s="824">
        <v>40522</v>
      </c>
      <c r="L19" s="847">
        <v>42171</v>
      </c>
      <c r="M19" s="826">
        <v>43669</v>
      </c>
      <c r="N19" s="826">
        <v>36338</v>
      </c>
      <c r="O19" s="1230">
        <v>36062</v>
      </c>
      <c r="P19" s="1230">
        <v>34070</v>
      </c>
      <c r="Q19" s="1230">
        <v>34961</v>
      </c>
      <c r="R19" s="1230">
        <v>37075</v>
      </c>
      <c r="S19" s="1230">
        <v>28622</v>
      </c>
      <c r="T19" s="842">
        <v>34686.168999999994</v>
      </c>
      <c r="U19" s="842">
        <v>32727</v>
      </c>
      <c r="V19" s="842">
        <v>35568</v>
      </c>
      <c r="W19" s="842">
        <v>32980</v>
      </c>
      <c r="X19" s="842">
        <v>32263</v>
      </c>
      <c r="Y19" s="842">
        <v>37650.214999999997</v>
      </c>
      <c r="Z19" s="1230">
        <v>37028.220999999998</v>
      </c>
      <c r="AA19" s="1230">
        <v>37436.944000000003</v>
      </c>
      <c r="AB19" s="1230">
        <v>38760.838000000003</v>
      </c>
      <c r="AC19" s="842">
        <v>41063.990000000005</v>
      </c>
      <c r="AD19" s="3586">
        <v>40336.601999999999</v>
      </c>
      <c r="AE19" s="1230">
        <v>41962.808000000005</v>
      </c>
      <c r="AF19" s="827">
        <v>34333.898000000001</v>
      </c>
    </row>
    <row r="20" spans="1:32" ht="14.65" customHeight="1">
      <c r="A20" s="848" t="s">
        <v>1316</v>
      </c>
      <c r="B20" s="849">
        <v>10082</v>
      </c>
      <c r="C20" s="849">
        <v>8682</v>
      </c>
      <c r="D20" s="849">
        <v>13334</v>
      </c>
      <c r="E20" s="849">
        <v>14803</v>
      </c>
      <c r="F20" s="849">
        <v>15508</v>
      </c>
      <c r="G20" s="849">
        <v>14287</v>
      </c>
      <c r="H20" s="849">
        <v>14117</v>
      </c>
      <c r="I20" s="849">
        <v>12665</v>
      </c>
      <c r="J20" s="849">
        <v>15190</v>
      </c>
      <c r="K20" s="850">
        <v>16664</v>
      </c>
      <c r="L20" s="851">
        <v>18601</v>
      </c>
      <c r="M20" s="851">
        <v>18495</v>
      </c>
      <c r="N20" s="851">
        <v>18366</v>
      </c>
      <c r="O20" s="851">
        <v>18848</v>
      </c>
      <c r="P20" s="851">
        <v>23819</v>
      </c>
      <c r="Q20" s="851">
        <v>26301</v>
      </c>
      <c r="R20" s="850">
        <v>27345.63</v>
      </c>
      <c r="S20" s="850">
        <v>28080.457999999991</v>
      </c>
      <c r="T20" s="850">
        <v>25474.845999999994</v>
      </c>
      <c r="U20" s="850">
        <v>22399.004000000001</v>
      </c>
      <c r="V20" s="850">
        <v>17980</v>
      </c>
      <c r="W20" s="850">
        <v>18035</v>
      </c>
      <c r="X20" s="850">
        <v>18689</v>
      </c>
      <c r="Y20" s="850">
        <v>20216.689999999999</v>
      </c>
      <c r="Z20" s="851">
        <v>21236.629000000004</v>
      </c>
      <c r="AA20" s="851">
        <v>22206.262999999999</v>
      </c>
      <c r="AB20" s="851">
        <v>22832.674999999999</v>
      </c>
      <c r="AC20" s="850">
        <v>23508.893</v>
      </c>
      <c r="AD20" s="3606">
        <v>22646.893</v>
      </c>
      <c r="AE20" s="851">
        <v>22026.696</v>
      </c>
      <c r="AF20" s="3585">
        <v>22215.845000000001</v>
      </c>
    </row>
    <row r="21" spans="1:32" ht="14.65" customHeight="1">
      <c r="A21" s="828" t="s">
        <v>1317</v>
      </c>
      <c r="B21" s="829">
        <v>2558</v>
      </c>
      <c r="C21" s="829">
        <v>2162</v>
      </c>
      <c r="D21" s="829">
        <v>1817</v>
      </c>
      <c r="E21" s="829">
        <v>2271</v>
      </c>
      <c r="F21" s="829">
        <v>2104</v>
      </c>
      <c r="G21" s="829">
        <v>2115</v>
      </c>
      <c r="H21" s="829">
        <v>2083</v>
      </c>
      <c r="I21" s="829">
        <v>2206</v>
      </c>
      <c r="J21" s="829">
        <v>2097</v>
      </c>
      <c r="K21" s="830">
        <v>2139</v>
      </c>
      <c r="L21" s="831">
        <v>2247</v>
      </c>
      <c r="M21" s="831">
        <v>2280</v>
      </c>
      <c r="N21" s="831">
        <v>2445</v>
      </c>
      <c r="O21" s="831">
        <v>2664</v>
      </c>
      <c r="P21" s="831">
        <v>2726</v>
      </c>
      <c r="Q21" s="831">
        <v>2553</v>
      </c>
      <c r="R21" s="831">
        <v>2641</v>
      </c>
      <c r="S21" s="831">
        <v>3144</v>
      </c>
      <c r="T21" s="830">
        <v>3049.9829999999997</v>
      </c>
      <c r="U21" s="830">
        <v>2796</v>
      </c>
      <c r="V21" s="830">
        <v>2845.2550000000001</v>
      </c>
      <c r="W21" s="830">
        <v>2792</v>
      </c>
      <c r="X21" s="830">
        <v>2607</v>
      </c>
      <c r="Y21" s="830">
        <v>2355.5059999999999</v>
      </c>
      <c r="Z21" s="831">
        <v>2300.7979999999998</v>
      </c>
      <c r="AA21" s="831">
        <v>2357.268</v>
      </c>
      <c r="AB21" s="831">
        <v>2854.8809999999999</v>
      </c>
      <c r="AC21" s="830">
        <v>2319.8200000000002</v>
      </c>
      <c r="AD21" s="846">
        <v>1714.36</v>
      </c>
      <c r="AE21" s="831">
        <v>977.58799999999997</v>
      </c>
      <c r="AF21" s="832">
        <v>1291.96</v>
      </c>
    </row>
    <row r="22" spans="1:32" ht="8.1" customHeight="1">
      <c r="A22" s="833"/>
      <c r="B22" s="834"/>
      <c r="C22" s="834"/>
      <c r="D22" s="834"/>
      <c r="E22" s="834"/>
      <c r="F22" s="834"/>
      <c r="G22" s="834"/>
      <c r="H22" s="834"/>
      <c r="I22" s="834"/>
      <c r="J22" s="834"/>
      <c r="K22" s="835"/>
      <c r="L22" s="835"/>
      <c r="M22" s="835"/>
      <c r="N22" s="835"/>
      <c r="O22" s="835"/>
      <c r="P22" s="835"/>
      <c r="Q22" s="835"/>
      <c r="R22" s="835"/>
      <c r="S22" s="835"/>
    </row>
    <row r="23" spans="1:32" ht="14.65" customHeight="1">
      <c r="A23" s="852" t="s">
        <v>822</v>
      </c>
      <c r="B23" s="853"/>
      <c r="C23" s="853"/>
      <c r="D23" s="853"/>
      <c r="E23" s="853"/>
      <c r="F23" s="853"/>
      <c r="G23" s="853"/>
      <c r="H23" s="853"/>
      <c r="I23" s="853"/>
      <c r="J23" s="853"/>
      <c r="K23" s="853"/>
      <c r="L23" s="853"/>
      <c r="M23" s="853"/>
      <c r="N23" s="853"/>
      <c r="O23" s="853"/>
      <c r="P23" s="853"/>
      <c r="Q23" s="853"/>
      <c r="R23" s="853"/>
      <c r="S23" s="853"/>
    </row>
    <row r="24" spans="1:32" ht="14.65" customHeight="1">
      <c r="A24" s="1094" t="s">
        <v>823</v>
      </c>
      <c r="B24" s="1095">
        <v>115484</v>
      </c>
      <c r="C24" s="1095">
        <v>123616</v>
      </c>
      <c r="D24" s="1095">
        <v>125025</v>
      </c>
      <c r="E24" s="1095">
        <v>127451</v>
      </c>
      <c r="F24" s="1095">
        <v>126102</v>
      </c>
      <c r="G24" s="1095">
        <v>126210</v>
      </c>
      <c r="H24" s="1095">
        <v>128358</v>
      </c>
      <c r="I24" s="1095">
        <v>127373</v>
      </c>
      <c r="J24" s="1095">
        <v>127435</v>
      </c>
      <c r="K24" s="1095">
        <v>123335</v>
      </c>
      <c r="L24" s="1096">
        <v>120474</v>
      </c>
      <c r="M24" s="1097">
        <v>122537</v>
      </c>
      <c r="N24" s="1786">
        <v>117838.11699999998</v>
      </c>
      <c r="O24" s="1786">
        <v>115074.399</v>
      </c>
      <c r="P24" s="1786">
        <v>113621.25900000001</v>
      </c>
      <c r="Q24" s="1786">
        <v>111954.17099999999</v>
      </c>
      <c r="R24" s="1786">
        <v>112451.565</v>
      </c>
      <c r="S24" s="1786">
        <v>101824.253</v>
      </c>
      <c r="T24" s="1786">
        <v>108553.25300000001</v>
      </c>
      <c r="U24" s="1786">
        <v>104213.99400000001</v>
      </c>
      <c r="V24" s="1786">
        <v>105933.04699999998</v>
      </c>
      <c r="W24" s="1786">
        <v>102959.47699999998</v>
      </c>
      <c r="X24" s="1786">
        <v>102991.348</v>
      </c>
      <c r="Y24" s="1786">
        <v>105269.63000000002</v>
      </c>
      <c r="Z24" s="1097">
        <v>102710.36599999999</v>
      </c>
      <c r="AA24" s="1888">
        <v>102276.781</v>
      </c>
      <c r="AB24" s="1097">
        <v>104014.954</v>
      </c>
      <c r="AC24" s="1786">
        <v>107215.50199999999</v>
      </c>
      <c r="AD24" s="1786">
        <v>101529.49099999999</v>
      </c>
      <c r="AE24" s="1097">
        <v>103386.231</v>
      </c>
      <c r="AF24" s="1888">
        <v>93582.892000000007</v>
      </c>
    </row>
    <row r="25" spans="1:32" ht="14.65" customHeight="1">
      <c r="A25" s="854" t="s">
        <v>274</v>
      </c>
      <c r="B25" s="855"/>
      <c r="C25" s="855"/>
      <c r="D25" s="855"/>
      <c r="E25" s="855"/>
      <c r="F25" s="855"/>
      <c r="G25" s="855"/>
      <c r="H25" s="855"/>
      <c r="I25" s="855"/>
      <c r="J25" s="855"/>
      <c r="K25" s="855"/>
      <c r="L25" s="855"/>
      <c r="M25" s="855"/>
      <c r="N25" s="849"/>
      <c r="O25" s="849"/>
      <c r="P25" s="849"/>
      <c r="Q25" s="849"/>
      <c r="R25" s="849"/>
      <c r="S25" s="849"/>
      <c r="T25" s="849"/>
      <c r="U25" s="849"/>
      <c r="V25" s="849"/>
      <c r="W25" s="849"/>
      <c r="X25" s="849"/>
      <c r="Y25" s="849"/>
      <c r="Z25" s="857"/>
      <c r="AA25" s="857"/>
      <c r="AB25" s="857"/>
      <c r="AC25" s="3242"/>
      <c r="AD25" s="3242"/>
      <c r="AE25" s="3985"/>
      <c r="AF25" s="3584"/>
    </row>
    <row r="26" spans="1:32" ht="14.65" customHeight="1">
      <c r="A26" s="856" t="s">
        <v>1318</v>
      </c>
      <c r="B26" s="849">
        <v>13158</v>
      </c>
      <c r="C26" s="849">
        <v>12567</v>
      </c>
      <c r="D26" s="849">
        <v>12705</v>
      </c>
      <c r="E26" s="849">
        <v>12987</v>
      </c>
      <c r="F26" s="849">
        <v>13393</v>
      </c>
      <c r="G26" s="849">
        <v>13370</v>
      </c>
      <c r="H26" s="849">
        <v>13430</v>
      </c>
      <c r="I26" s="849">
        <v>15071</v>
      </c>
      <c r="J26" s="849">
        <v>15959</v>
      </c>
      <c r="K26" s="849">
        <v>15810</v>
      </c>
      <c r="L26" s="857">
        <v>17568</v>
      </c>
      <c r="M26" s="851">
        <v>16736</v>
      </c>
      <c r="N26" s="850">
        <v>16441.859</v>
      </c>
      <c r="O26" s="850">
        <v>16981.741000000002</v>
      </c>
      <c r="P26" s="850">
        <v>17895.296999999999</v>
      </c>
      <c r="Q26" s="850">
        <v>18024.310000000001</v>
      </c>
      <c r="R26" s="850">
        <v>17016.651999999998</v>
      </c>
      <c r="S26" s="850">
        <v>16708.990000000002</v>
      </c>
      <c r="T26" s="850">
        <v>15744.915999999999</v>
      </c>
      <c r="U26" s="850">
        <v>15236.766</v>
      </c>
      <c r="V26" s="850">
        <v>16610.687999999998</v>
      </c>
      <c r="W26" s="850">
        <v>15708.834999999999</v>
      </c>
      <c r="X26" s="850">
        <v>15770.004000000001</v>
      </c>
      <c r="Y26" s="850">
        <v>16213.816000000001</v>
      </c>
      <c r="Z26" s="851">
        <v>17065.993999999999</v>
      </c>
      <c r="AA26" s="851">
        <v>16151.214</v>
      </c>
      <c r="AB26" s="851">
        <v>16466.498</v>
      </c>
      <c r="AC26" s="850">
        <v>16643.076000000001</v>
      </c>
      <c r="AD26" s="850">
        <v>11439.187</v>
      </c>
      <c r="AE26" s="851">
        <v>11269.164000000001</v>
      </c>
      <c r="AF26" s="3585">
        <v>11945.697</v>
      </c>
    </row>
    <row r="27" spans="1:32" ht="14.65" customHeight="1">
      <c r="A27" s="856" t="s">
        <v>1319</v>
      </c>
      <c r="B27" s="849">
        <v>31274</v>
      </c>
      <c r="C27" s="849">
        <v>31376</v>
      </c>
      <c r="D27" s="849">
        <v>31430</v>
      </c>
      <c r="E27" s="849">
        <v>31528</v>
      </c>
      <c r="F27" s="849">
        <v>29973</v>
      </c>
      <c r="G27" s="849">
        <v>30306</v>
      </c>
      <c r="H27" s="849">
        <v>30276</v>
      </c>
      <c r="I27" s="849">
        <v>30226</v>
      </c>
      <c r="J27" s="849">
        <v>30281</v>
      </c>
      <c r="K27" s="849">
        <v>30250</v>
      </c>
      <c r="L27" s="857">
        <v>28807</v>
      </c>
      <c r="M27" s="851">
        <v>27948</v>
      </c>
      <c r="N27" s="850">
        <v>27194.626</v>
      </c>
      <c r="O27" s="850">
        <v>25849.936000000002</v>
      </c>
      <c r="P27" s="850">
        <v>25037.368999999999</v>
      </c>
      <c r="Q27" s="850">
        <v>23430.722000000002</v>
      </c>
      <c r="R27" s="850">
        <v>22248.897000000001</v>
      </c>
      <c r="S27" s="850">
        <v>21292.027999999998</v>
      </c>
      <c r="T27" s="850">
        <v>20561.379000000001</v>
      </c>
      <c r="U27" s="850">
        <v>20177.886999999999</v>
      </c>
      <c r="V27" s="850">
        <v>19614.794000000002</v>
      </c>
      <c r="W27" s="850">
        <v>19601.12</v>
      </c>
      <c r="X27" s="850">
        <v>18486.837</v>
      </c>
      <c r="Y27" s="850">
        <v>18422.273000000001</v>
      </c>
      <c r="Z27" s="851">
        <v>18526.634999999998</v>
      </c>
      <c r="AA27" s="851">
        <v>18264.787</v>
      </c>
      <c r="AB27" s="851">
        <v>18255.393</v>
      </c>
      <c r="AC27" s="850">
        <v>18527.379000000001</v>
      </c>
      <c r="AD27" s="850">
        <v>17837.098000000002</v>
      </c>
      <c r="AE27" s="851">
        <v>18013.600999999999</v>
      </c>
      <c r="AF27" s="3585">
        <v>16217.893</v>
      </c>
    </row>
    <row r="28" spans="1:32" ht="14.65" customHeight="1">
      <c r="A28" s="856" t="s">
        <v>1320</v>
      </c>
      <c r="B28" s="849">
        <v>21817</v>
      </c>
      <c r="C28" s="849">
        <v>22823</v>
      </c>
      <c r="D28" s="849">
        <v>23876</v>
      </c>
      <c r="E28" s="849">
        <v>25084</v>
      </c>
      <c r="F28" s="849">
        <v>25549</v>
      </c>
      <c r="G28" s="849">
        <v>26208</v>
      </c>
      <c r="H28" s="849">
        <v>25982</v>
      </c>
      <c r="I28" s="849">
        <v>26186</v>
      </c>
      <c r="J28" s="849">
        <v>27106</v>
      </c>
      <c r="K28" s="849">
        <v>28775</v>
      </c>
      <c r="L28" s="857">
        <v>28922</v>
      </c>
      <c r="M28" s="851">
        <v>28545</v>
      </c>
      <c r="N28" s="850">
        <v>28631.214</v>
      </c>
      <c r="O28" s="850">
        <v>27944.156999999999</v>
      </c>
      <c r="P28" s="850">
        <v>28920.296999999999</v>
      </c>
      <c r="Q28" s="850">
        <v>28531.312000000002</v>
      </c>
      <c r="R28" s="850">
        <v>28764.895</v>
      </c>
      <c r="S28" s="850">
        <v>29058.805</v>
      </c>
      <c r="T28" s="850">
        <v>29905.589</v>
      </c>
      <c r="U28" s="850">
        <v>30936.190999999999</v>
      </c>
      <c r="V28" s="850">
        <v>32127.963</v>
      </c>
      <c r="W28" s="850">
        <v>32963.811000000002</v>
      </c>
      <c r="X28" s="850">
        <v>33677.949999999997</v>
      </c>
      <c r="Y28" s="850">
        <v>34840.423999999999</v>
      </c>
      <c r="Z28" s="851">
        <v>35587.08</v>
      </c>
      <c r="AA28" s="851">
        <v>36998.67</v>
      </c>
      <c r="AB28" s="851">
        <v>38406.773000000001</v>
      </c>
      <c r="AC28" s="850">
        <v>38647.226000000002</v>
      </c>
      <c r="AD28" s="850">
        <v>37475.008000000002</v>
      </c>
      <c r="AE28" s="851">
        <v>37776.915000000001</v>
      </c>
      <c r="AF28" s="3585">
        <v>35164.760999999999</v>
      </c>
    </row>
    <row r="29" spans="1:32" ht="14.65" customHeight="1">
      <c r="A29" s="856" t="s">
        <v>1321</v>
      </c>
      <c r="B29" s="849">
        <v>31803</v>
      </c>
      <c r="C29" s="849">
        <v>37713</v>
      </c>
      <c r="D29" s="849">
        <v>36978</v>
      </c>
      <c r="E29" s="849">
        <v>38031</v>
      </c>
      <c r="F29" s="849">
        <v>36025</v>
      </c>
      <c r="G29" s="849">
        <v>34785</v>
      </c>
      <c r="H29" s="849">
        <v>38420</v>
      </c>
      <c r="I29" s="849">
        <v>36292</v>
      </c>
      <c r="J29" s="849">
        <v>34631</v>
      </c>
      <c r="K29" s="849">
        <v>29633</v>
      </c>
      <c r="L29" s="857">
        <v>27875</v>
      </c>
      <c r="M29" s="851">
        <v>31888</v>
      </c>
      <c r="N29" s="850">
        <v>28543.96</v>
      </c>
      <c r="O29" s="850">
        <v>28063.946</v>
      </c>
      <c r="P29" s="850">
        <v>25424.332999999999</v>
      </c>
      <c r="Q29" s="850">
        <v>25380.396000000001</v>
      </c>
      <c r="R29" s="850">
        <v>26435.081999999999</v>
      </c>
      <c r="S29" s="850">
        <v>17192.427</v>
      </c>
      <c r="T29" s="850">
        <v>23824.04</v>
      </c>
      <c r="U29" s="850">
        <v>20540.870999999999</v>
      </c>
      <c r="V29" s="850">
        <v>21005.118999999999</v>
      </c>
      <c r="W29" s="850">
        <v>17970.638999999999</v>
      </c>
      <c r="X29" s="850">
        <v>18709.508000000002</v>
      </c>
      <c r="Y29" s="850">
        <v>19829.116999999998</v>
      </c>
      <c r="Z29" s="851">
        <v>16806.629000000001</v>
      </c>
      <c r="AA29" s="851">
        <v>16187.299000000001</v>
      </c>
      <c r="AB29" s="851">
        <v>15761.668</v>
      </c>
      <c r="AC29" s="850">
        <v>15852.585999999999</v>
      </c>
      <c r="AD29" s="850">
        <v>13256.207</v>
      </c>
      <c r="AE29" s="851">
        <v>15128.947</v>
      </c>
      <c r="AF29" s="3585">
        <v>15551.366</v>
      </c>
    </row>
    <row r="30" spans="1:32" ht="14.65" customHeight="1">
      <c r="A30" s="856" t="s">
        <v>1322</v>
      </c>
      <c r="B30" s="849">
        <v>8477</v>
      </c>
      <c r="C30" s="849">
        <v>8923</v>
      </c>
      <c r="D30" s="849">
        <v>8857</v>
      </c>
      <c r="E30" s="849">
        <v>7600</v>
      </c>
      <c r="F30" s="849">
        <v>7524</v>
      </c>
      <c r="G30" s="849">
        <v>7737</v>
      </c>
      <c r="H30" s="849">
        <v>6952</v>
      </c>
      <c r="I30" s="849">
        <v>5721</v>
      </c>
      <c r="J30" s="849">
        <v>7816</v>
      </c>
      <c r="K30" s="850">
        <v>6929</v>
      </c>
      <c r="L30" s="851">
        <v>6213</v>
      </c>
      <c r="M30" s="851">
        <v>6888</v>
      </c>
      <c r="N30" s="850">
        <v>6863.5720000000001</v>
      </c>
      <c r="O30" s="850">
        <v>6553.7479999999996</v>
      </c>
      <c r="P30" s="850">
        <v>6266.0330000000004</v>
      </c>
      <c r="Q30" s="850">
        <v>6043.8180000000002</v>
      </c>
      <c r="R30" s="850">
        <v>6288.62</v>
      </c>
      <c r="S30" s="850">
        <v>6083.2740000000003</v>
      </c>
      <c r="T30" s="850">
        <v>5849.5969999999998</v>
      </c>
      <c r="U30" s="850">
        <v>5423.7150000000001</v>
      </c>
      <c r="V30" s="850">
        <v>5255.5829999999996</v>
      </c>
      <c r="W30" s="850">
        <v>5166.6980000000003</v>
      </c>
      <c r="X30" s="850">
        <v>4874.9989999999998</v>
      </c>
      <c r="Y30" s="850">
        <v>4422.0659999999998</v>
      </c>
      <c r="Z30" s="851">
        <v>4296.3590000000004</v>
      </c>
      <c r="AA30" s="851">
        <v>5228.9480000000003</v>
      </c>
      <c r="AB30" s="851">
        <v>4462.2730000000001</v>
      </c>
      <c r="AC30" s="850">
        <v>3139.6419999999998</v>
      </c>
      <c r="AD30" s="850">
        <v>1848.029</v>
      </c>
      <c r="AE30" s="851">
        <v>1806.038</v>
      </c>
      <c r="AF30" s="3585">
        <v>727.76499999999999</v>
      </c>
    </row>
    <row r="31" spans="1:32" ht="14.65" customHeight="1">
      <c r="A31" s="856" t="s">
        <v>1323</v>
      </c>
      <c r="B31" s="849">
        <v>2584</v>
      </c>
      <c r="C31" s="849">
        <v>2851</v>
      </c>
      <c r="D31" s="849">
        <v>2893</v>
      </c>
      <c r="E31" s="849">
        <v>3068</v>
      </c>
      <c r="F31" s="849">
        <v>3526</v>
      </c>
      <c r="G31" s="849">
        <v>3447</v>
      </c>
      <c r="H31" s="849">
        <v>3368</v>
      </c>
      <c r="I31" s="849">
        <v>3098</v>
      </c>
      <c r="J31" s="849">
        <v>2884</v>
      </c>
      <c r="K31" s="849">
        <v>2682</v>
      </c>
      <c r="L31" s="857">
        <v>2765</v>
      </c>
      <c r="M31" s="851">
        <v>2860</v>
      </c>
      <c r="N31" s="850">
        <v>2591.4520000000002</v>
      </c>
      <c r="O31" s="850">
        <v>2614.5450000000001</v>
      </c>
      <c r="P31" s="850">
        <v>2656.3049999999998</v>
      </c>
      <c r="Q31" s="850">
        <v>2755.4349999999999</v>
      </c>
      <c r="R31" s="850">
        <v>2773.4720000000002</v>
      </c>
      <c r="S31" s="850">
        <v>2790.2570000000001</v>
      </c>
      <c r="T31" s="850">
        <v>2873.5659999999998</v>
      </c>
      <c r="U31" s="850">
        <v>2984.5540000000001</v>
      </c>
      <c r="V31" s="850">
        <v>3207.4659999999999</v>
      </c>
      <c r="W31" s="850">
        <v>3116.6959999999999</v>
      </c>
      <c r="X31" s="850">
        <v>3229.4760000000001</v>
      </c>
      <c r="Y31" s="850">
        <v>3383.3429999999998</v>
      </c>
      <c r="Z31" s="851">
        <v>2845.703</v>
      </c>
      <c r="AA31" s="851">
        <v>3008.9940000000001</v>
      </c>
      <c r="AB31" s="851">
        <v>3172.011</v>
      </c>
      <c r="AC31" s="850">
        <v>4497.5029999999997</v>
      </c>
      <c r="AD31" s="850">
        <v>3624.8159999999998</v>
      </c>
      <c r="AE31" s="851">
        <v>3890.8580000000002</v>
      </c>
      <c r="AF31" s="3585">
        <v>3586.8020000000001</v>
      </c>
    </row>
    <row r="32" spans="1:32" ht="14.65" customHeight="1">
      <c r="A32" s="858" t="s">
        <v>1324</v>
      </c>
      <c r="B32" s="849">
        <v>5446</v>
      </c>
      <c r="C32" s="849">
        <v>5010</v>
      </c>
      <c r="D32" s="849">
        <v>5176</v>
      </c>
      <c r="E32" s="849">
        <v>5430</v>
      </c>
      <c r="F32" s="849">
        <v>5827</v>
      </c>
      <c r="G32" s="849">
        <v>5830</v>
      </c>
      <c r="H32" s="849">
        <v>5958</v>
      </c>
      <c r="I32" s="849">
        <v>6253</v>
      </c>
      <c r="J32" s="857">
        <v>6458</v>
      </c>
      <c r="K32" s="851">
        <v>6827</v>
      </c>
      <c r="L32" s="851">
        <v>7168</v>
      </c>
      <c r="M32" s="851">
        <v>6836</v>
      </c>
      <c r="N32" s="850">
        <v>6788.2629999999999</v>
      </c>
      <c r="O32" s="850">
        <v>6950.14</v>
      </c>
      <c r="P32" s="850">
        <v>7511.5010000000002</v>
      </c>
      <c r="Q32" s="850">
        <v>8084.7579999999998</v>
      </c>
      <c r="R32" s="850">
        <v>8497.0419999999995</v>
      </c>
      <c r="S32" s="850">
        <v>8807.991</v>
      </c>
      <c r="T32" s="850">
        <v>8923.9079999999994</v>
      </c>
      <c r="U32" s="850">
        <v>8682.9629999999997</v>
      </c>
      <c r="V32" s="850">
        <v>8528.9060000000009</v>
      </c>
      <c r="W32" s="850">
        <v>8182.93</v>
      </c>
      <c r="X32" s="850">
        <v>8685.2459999999992</v>
      </c>
      <c r="Y32" s="850">
        <v>8801.8639999999996</v>
      </c>
      <c r="Z32" s="851">
        <v>8526.0720000000001</v>
      </c>
      <c r="AA32" s="851">
        <v>8479.5020000000004</v>
      </c>
      <c r="AB32" s="851">
        <v>9200.25</v>
      </c>
      <c r="AC32" s="850">
        <v>9735.8469999999998</v>
      </c>
      <c r="AD32" s="850">
        <v>10238.968000000001</v>
      </c>
      <c r="AE32" s="851">
        <v>10234.228999999999</v>
      </c>
      <c r="AF32" s="3585">
        <v>4725.165</v>
      </c>
    </row>
    <row r="33" spans="1:32" ht="14.65" customHeight="1">
      <c r="A33" s="859" t="s">
        <v>1325</v>
      </c>
      <c r="B33" s="829">
        <v>2929</v>
      </c>
      <c r="C33" s="829">
        <v>3349</v>
      </c>
      <c r="D33" s="829">
        <v>3688</v>
      </c>
      <c r="E33" s="829">
        <v>3386</v>
      </c>
      <c r="F33" s="829">
        <v>3934</v>
      </c>
      <c r="G33" s="829">
        <v>3576</v>
      </c>
      <c r="H33" s="829">
        <v>3397</v>
      </c>
      <c r="I33" s="829">
        <v>3514</v>
      </c>
      <c r="J33" s="860">
        <v>3381</v>
      </c>
      <c r="K33" s="831">
        <v>3625</v>
      </c>
      <c r="L33" s="831">
        <v>3348</v>
      </c>
      <c r="M33" s="831">
        <v>3135</v>
      </c>
      <c r="N33" s="830">
        <v>2980.116</v>
      </c>
      <c r="O33" s="830">
        <v>2839.55</v>
      </c>
      <c r="P33" s="830">
        <v>2704.6880000000001</v>
      </c>
      <c r="Q33" s="830">
        <v>2907.373</v>
      </c>
      <c r="R33" s="830">
        <v>2989.136</v>
      </c>
      <c r="S33" s="830">
        <v>2829.7139999999999</v>
      </c>
      <c r="T33" s="830">
        <v>2739.5419999999999</v>
      </c>
      <c r="U33" s="830">
        <v>2873.5810000000001</v>
      </c>
      <c r="V33" s="830">
        <v>2518.5929999999998</v>
      </c>
      <c r="W33" s="830">
        <v>2873.4479999999999</v>
      </c>
      <c r="X33" s="830">
        <v>2323.8719999999998</v>
      </c>
      <c r="Y33" s="830">
        <v>2195.8380000000002</v>
      </c>
      <c r="Z33" s="831">
        <v>2163.1170000000002</v>
      </c>
      <c r="AA33" s="831">
        <v>2158.2860000000001</v>
      </c>
      <c r="AB33" s="831">
        <v>2257.087</v>
      </c>
      <c r="AC33" s="830">
        <v>2109.1219999999998</v>
      </c>
      <c r="AD33" s="830">
        <v>2143.09</v>
      </c>
      <c r="AE33" s="831">
        <v>2039.576</v>
      </c>
      <c r="AF33" s="832">
        <v>2014.0239999999999</v>
      </c>
    </row>
    <row r="34" spans="1:32" ht="2.85" customHeight="1"/>
    <row r="35" spans="1:32" ht="15" customHeight="1">
      <c r="A35" s="861" t="s">
        <v>826</v>
      </c>
      <c r="B35" s="861"/>
      <c r="L35" s="105"/>
      <c r="M35" s="105"/>
    </row>
    <row r="36" spans="1:32" ht="15" customHeight="1">
      <c r="A36" s="861" t="s">
        <v>827</v>
      </c>
      <c r="B36" s="861"/>
      <c r="L36" s="105"/>
      <c r="M36" s="105"/>
      <c r="P36" s="1889"/>
      <c r="Q36" s="1889"/>
      <c r="R36" s="1889"/>
      <c r="S36" s="1889"/>
      <c r="T36" s="1889"/>
      <c r="U36" s="1889"/>
    </row>
    <row r="37" spans="1:32" ht="15" customHeight="1">
      <c r="A37" s="861" t="s">
        <v>828</v>
      </c>
      <c r="B37" s="861"/>
      <c r="L37" s="105"/>
      <c r="M37" s="105"/>
    </row>
    <row r="38" spans="1:32" ht="15" customHeight="1">
      <c r="A38" s="861" t="s">
        <v>829</v>
      </c>
      <c r="B38" s="861"/>
      <c r="L38" s="105"/>
      <c r="M38" s="105"/>
    </row>
    <row r="39" spans="1:32" ht="15" customHeight="1">
      <c r="A39" s="108" t="s">
        <v>1419</v>
      </c>
      <c r="B39" s="861"/>
      <c r="L39" s="105"/>
      <c r="M39" s="105"/>
    </row>
    <row r="40" spans="1:32">
      <c r="L40" s="105"/>
      <c r="M40" s="105"/>
    </row>
    <row r="41" spans="1:32">
      <c r="L41" s="105"/>
      <c r="M41" s="105"/>
    </row>
    <row r="42" spans="1:32">
      <c r="L42" s="105"/>
      <c r="M42" s="105"/>
    </row>
    <row r="46" spans="1:32" ht="11.85" customHeight="1"/>
  </sheetData>
  <mergeCells count="2">
    <mergeCell ref="B4:U4"/>
    <mergeCell ref="B2:U2"/>
  </mergeCells>
  <phoneticPr fontId="21" type="noConversion"/>
  <printOptions horizontalCentered="1" verticalCentered="1"/>
  <pageMargins left="0.59055118110236227" right="0.59055118110236227" top="0.5" bottom="0.49" header="0.51181102362204722" footer="0.51181102362204722"/>
  <pageSetup paperSize="9" scale="46" orientation="landscape"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Tabelle14">
    <tabColor indexed="15"/>
    <pageSetUpPr fitToPage="1"/>
  </sheetPr>
  <dimension ref="A1:AF41"/>
  <sheetViews>
    <sheetView showGridLines="0" workbookViewId="0">
      <pane xSplit="1" ySplit="5" topLeftCell="B10" activePane="bottomRight" state="frozen"/>
      <selection pane="topRight" activeCell="B1" sqref="B1"/>
      <selection pane="bottomLeft" activeCell="A6" sqref="A6"/>
      <selection pane="bottomRight" activeCell="AF1" sqref="A1:AF39"/>
    </sheetView>
  </sheetViews>
  <sheetFormatPr baseColWidth="10" defaultColWidth="9" defaultRowHeight="15.75"/>
  <cols>
    <col min="1" max="1" width="22.625" style="61" customWidth="1"/>
    <col min="2" max="36" width="6.75" style="61" customWidth="1"/>
    <col min="37" max="16384" width="9" style="61"/>
  </cols>
  <sheetData>
    <row r="1" spans="1:32" s="662" customFormat="1" ht="13.15" customHeight="1">
      <c r="A1" s="403" t="s">
        <v>88</v>
      </c>
      <c r="B1" s="1011"/>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11"/>
      <c r="AC1" s="1039"/>
      <c r="AD1" s="404"/>
      <c r="AE1" s="404"/>
      <c r="AF1" s="405"/>
    </row>
    <row r="2" spans="1:32" s="662" customFormat="1" ht="18" customHeight="1">
      <c r="A2" s="232"/>
      <c r="B2" s="1013" t="s">
        <v>1050</v>
      </c>
      <c r="C2" s="1034"/>
      <c r="D2" s="1034"/>
      <c r="E2" s="1034"/>
      <c r="F2" s="1034"/>
      <c r="G2" s="1034"/>
      <c r="H2" s="1034"/>
      <c r="I2" s="1034"/>
      <c r="J2" s="1034"/>
      <c r="K2" s="1034"/>
      <c r="L2" s="1034"/>
      <c r="M2" s="1034"/>
      <c r="N2" s="1034"/>
      <c r="O2" s="1034"/>
      <c r="P2" s="1034"/>
      <c r="Q2" s="1034"/>
      <c r="R2" s="1034"/>
      <c r="S2" s="1034"/>
      <c r="T2" s="1034"/>
      <c r="U2" s="1034"/>
      <c r="V2" s="1034"/>
      <c r="W2" s="1034"/>
      <c r="X2" s="1034"/>
      <c r="Y2" s="1034"/>
      <c r="Z2" s="1034"/>
      <c r="AA2" s="1034"/>
      <c r="AB2" s="1034"/>
      <c r="AC2" s="1035"/>
      <c r="AD2" s="197" t="s">
        <v>112</v>
      </c>
      <c r="AE2" s="406"/>
      <c r="AF2" s="215"/>
    </row>
    <row r="3" spans="1:32" s="662" customFormat="1" ht="18" customHeight="1">
      <c r="A3" s="232"/>
      <c r="B3" s="1077"/>
      <c r="C3" s="1016"/>
      <c r="D3" s="1016"/>
      <c r="E3" s="1016"/>
      <c r="F3" s="1016"/>
      <c r="G3" s="1016"/>
      <c r="H3" s="1016"/>
      <c r="I3" s="1017"/>
      <c r="J3" s="1017"/>
      <c r="K3" s="1017"/>
      <c r="L3" s="1017"/>
      <c r="M3" s="1017"/>
      <c r="N3" s="1017"/>
      <c r="O3" s="1017"/>
      <c r="P3" s="1017"/>
      <c r="Q3" s="1017"/>
      <c r="R3" s="1017"/>
      <c r="S3" s="1017"/>
      <c r="T3" s="1017"/>
      <c r="U3" s="1017"/>
      <c r="V3" s="1017"/>
      <c r="W3" s="1017"/>
      <c r="X3" s="1017"/>
      <c r="Y3" s="1017"/>
      <c r="Z3" s="1017"/>
      <c r="AA3" s="1017"/>
      <c r="AB3" s="1017"/>
      <c r="AC3" s="1078"/>
      <c r="AD3" s="197" t="s">
        <v>247</v>
      </c>
      <c r="AE3" s="406"/>
      <c r="AF3" s="215"/>
    </row>
    <row r="4" spans="1:32" s="662" customFormat="1" ht="18" customHeight="1">
      <c r="A4" s="214"/>
      <c r="B4" s="1041" t="s">
        <v>104</v>
      </c>
      <c r="C4" s="1018"/>
      <c r="D4" s="1018"/>
      <c r="E4" s="1018"/>
      <c r="F4" s="1018"/>
      <c r="G4" s="1018"/>
      <c r="H4" s="1018"/>
      <c r="I4" s="1018"/>
      <c r="J4" s="1018"/>
      <c r="K4" s="1018"/>
      <c r="L4" s="1018"/>
      <c r="M4" s="1018"/>
      <c r="N4" s="1018"/>
      <c r="O4" s="1018"/>
      <c r="P4" s="1018"/>
      <c r="Q4" s="1018"/>
      <c r="R4" s="1018"/>
      <c r="S4" s="1018"/>
      <c r="T4" s="1018"/>
      <c r="U4" s="1018"/>
      <c r="V4" s="1018"/>
      <c r="W4" s="1018"/>
      <c r="X4" s="1018"/>
      <c r="Y4" s="1018"/>
      <c r="Z4" s="1018"/>
      <c r="AA4" s="1018"/>
      <c r="AB4" s="1018"/>
      <c r="AC4" s="1019"/>
      <c r="AD4" s="720" t="s">
        <v>1658</v>
      </c>
      <c r="AE4" s="407"/>
      <c r="AF4" s="216"/>
    </row>
    <row r="5" spans="1:32" s="662" customFormat="1" ht="13.15" customHeight="1">
      <c r="A5" s="408"/>
      <c r="B5" s="1021"/>
      <c r="C5" s="1021"/>
      <c r="D5" s="1021"/>
      <c r="E5" s="1021"/>
      <c r="F5" s="1021"/>
      <c r="G5" s="1021"/>
      <c r="H5" s="1021"/>
      <c r="I5" s="1021"/>
      <c r="J5" s="1021"/>
      <c r="K5" s="1021"/>
      <c r="L5" s="1021"/>
      <c r="M5" s="1021"/>
      <c r="N5" s="1021"/>
      <c r="O5" s="1021"/>
      <c r="P5" s="1021"/>
      <c r="Q5" s="1021"/>
      <c r="R5" s="1021"/>
      <c r="S5" s="1021"/>
      <c r="T5" s="1021"/>
      <c r="U5" s="1021"/>
      <c r="V5" s="1021"/>
      <c r="W5" s="1021"/>
      <c r="X5" s="1021"/>
      <c r="Y5" s="1021"/>
      <c r="Z5" s="1021"/>
      <c r="AA5" s="1021"/>
      <c r="AB5" s="1021"/>
      <c r="AC5" s="1071"/>
      <c r="AD5" s="409"/>
      <c r="AE5" s="409"/>
      <c r="AF5" s="410"/>
    </row>
    <row r="6" spans="1:32" ht="7.5" customHeight="1"/>
    <row r="7" spans="1:32">
      <c r="A7" s="4225" t="s">
        <v>373</v>
      </c>
      <c r="B7" s="4225"/>
      <c r="C7" s="4225"/>
      <c r="D7" s="4225"/>
      <c r="E7" s="4225"/>
      <c r="F7" s="4225"/>
      <c r="G7" s="4225"/>
      <c r="H7" s="4225"/>
      <c r="I7" s="4225"/>
      <c r="J7" s="4225"/>
      <c r="K7" s="4225"/>
      <c r="L7" s="4225"/>
      <c r="M7" s="4225"/>
      <c r="N7" s="4225"/>
      <c r="O7" s="4225"/>
      <c r="P7" s="4225"/>
      <c r="Q7" s="4225"/>
      <c r="R7" s="4225"/>
      <c r="S7" s="4225"/>
      <c r="T7" s="4225"/>
    </row>
    <row r="8" spans="1:32" ht="18" customHeight="1">
      <c r="A8" s="479"/>
      <c r="B8" s="168">
        <v>1990</v>
      </c>
      <c r="C8" s="168">
        <v>1991</v>
      </c>
      <c r="D8" s="168">
        <v>1992</v>
      </c>
      <c r="E8" s="168">
        <v>1993</v>
      </c>
      <c r="F8" s="168">
        <v>1994</v>
      </c>
      <c r="G8" s="168">
        <v>1995</v>
      </c>
      <c r="H8" s="168">
        <v>1996</v>
      </c>
      <c r="I8" s="168">
        <v>1997</v>
      </c>
      <c r="J8" s="168">
        <v>1998</v>
      </c>
      <c r="K8" s="168">
        <v>1999</v>
      </c>
      <c r="L8" s="168">
        <v>2000</v>
      </c>
      <c r="M8" s="171">
        <v>2001</v>
      </c>
      <c r="N8" s="171">
        <v>2002</v>
      </c>
      <c r="O8" s="168">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2">
      <c r="A9" s="862" t="s">
        <v>394</v>
      </c>
      <c r="B9" s="863">
        <v>671</v>
      </c>
      <c r="C9" s="863">
        <v>918</v>
      </c>
      <c r="D9" s="863">
        <v>1000</v>
      </c>
      <c r="E9" s="863">
        <v>957</v>
      </c>
      <c r="F9" s="863">
        <v>995</v>
      </c>
      <c r="G9" s="864">
        <v>963.63099999999997</v>
      </c>
      <c r="H9" s="864">
        <v>1104.615</v>
      </c>
      <c r="I9" s="864">
        <v>1089.789</v>
      </c>
      <c r="J9" s="864">
        <v>943.45500000000004</v>
      </c>
      <c r="K9" s="864">
        <v>769.35500000000002</v>
      </c>
      <c r="L9" s="864">
        <v>651.63499999999999</v>
      </c>
      <c r="M9" s="864">
        <v>712.20100000000002</v>
      </c>
      <c r="N9" s="864">
        <v>635.09100000000001</v>
      </c>
      <c r="O9" s="864">
        <v>648.58799999999997</v>
      </c>
      <c r="P9" s="864">
        <v>627.82100000000003</v>
      </c>
      <c r="Q9" s="864">
        <v>704.20100000000002</v>
      </c>
      <c r="R9" s="864">
        <v>783.55200000000002</v>
      </c>
      <c r="S9" s="864">
        <v>678.68899999999996</v>
      </c>
      <c r="T9" s="864">
        <v>890.29200000000003</v>
      </c>
      <c r="U9" s="863">
        <v>893.18899999999996</v>
      </c>
      <c r="V9" s="864">
        <v>900.81600000000003</v>
      </c>
      <c r="W9" s="863">
        <v>869.75800000000004</v>
      </c>
      <c r="X9" s="863">
        <v>1088.066</v>
      </c>
      <c r="Y9" s="863">
        <v>999.91300000000001</v>
      </c>
      <c r="Z9" s="863">
        <v>672.37</v>
      </c>
      <c r="AA9" s="863">
        <v>731.57600000000002</v>
      </c>
      <c r="AB9" s="864">
        <v>790.07</v>
      </c>
      <c r="AC9" s="864">
        <v>943.31799999999998</v>
      </c>
      <c r="AD9" s="864">
        <v>1080.441</v>
      </c>
      <c r="AE9" s="864">
        <v>1225.3679999999999</v>
      </c>
      <c r="AF9" s="2941">
        <v>1292.5650000000001</v>
      </c>
    </row>
    <row r="10" spans="1:32">
      <c r="A10" s="235" t="s">
        <v>395</v>
      </c>
      <c r="B10" s="164">
        <v>8352</v>
      </c>
      <c r="C10" s="164">
        <v>8945</v>
      </c>
      <c r="D10" s="164">
        <v>8637</v>
      </c>
      <c r="E10" s="164">
        <v>7351</v>
      </c>
      <c r="F10" s="164">
        <v>7346</v>
      </c>
      <c r="G10" s="167">
        <v>7597.6369999999997</v>
      </c>
      <c r="H10" s="167">
        <v>7363.3239999999996</v>
      </c>
      <c r="I10" s="167">
        <v>8342.8590000000004</v>
      </c>
      <c r="J10" s="167">
        <v>8283.7430000000004</v>
      </c>
      <c r="K10" s="167">
        <v>6769.652</v>
      </c>
      <c r="L10" s="167">
        <v>7945.2759999999998</v>
      </c>
      <c r="M10" s="167">
        <v>7048.607</v>
      </c>
      <c r="N10" s="167">
        <v>5013.4759999999997</v>
      </c>
      <c r="O10" s="167">
        <v>4652.8720000000003</v>
      </c>
      <c r="P10" s="167">
        <v>3693.54</v>
      </c>
      <c r="Q10" s="167">
        <v>2800.1869999999999</v>
      </c>
      <c r="R10" s="167">
        <v>1785.164</v>
      </c>
      <c r="S10" s="167">
        <v>1441.9079999999999</v>
      </c>
      <c r="T10" s="167">
        <v>1281.587</v>
      </c>
      <c r="U10" s="164">
        <v>1077.854</v>
      </c>
      <c r="V10" s="167">
        <v>1633.2339999999999</v>
      </c>
      <c r="W10" s="164">
        <v>1532.9469999999999</v>
      </c>
      <c r="X10" s="164">
        <v>1173.441</v>
      </c>
      <c r="Y10" s="164">
        <v>1320.203</v>
      </c>
      <c r="Z10" s="164">
        <v>1249.155</v>
      </c>
      <c r="AA10" s="164">
        <v>1496.864</v>
      </c>
      <c r="AB10" s="167">
        <v>1028.8150000000001</v>
      </c>
      <c r="AC10" s="167">
        <v>1420.5909999999999</v>
      </c>
      <c r="AD10" s="167">
        <v>1606.0319999999999</v>
      </c>
      <c r="AE10" s="167">
        <v>2088.0390000000002</v>
      </c>
      <c r="AF10" s="165">
        <v>1268.3879999999999</v>
      </c>
    </row>
    <row r="11" spans="1:32">
      <c r="A11" s="235" t="s">
        <v>396</v>
      </c>
      <c r="B11" s="164">
        <v>5147</v>
      </c>
      <c r="C11" s="164">
        <v>5517</v>
      </c>
      <c r="D11" s="164">
        <v>5927</v>
      </c>
      <c r="E11" s="164">
        <v>5556</v>
      </c>
      <c r="F11" s="164">
        <v>5107</v>
      </c>
      <c r="G11" s="167">
        <v>5367.7259999999997</v>
      </c>
      <c r="H11" s="167">
        <v>5290.7280000000001</v>
      </c>
      <c r="I11" s="167">
        <v>6716.0910000000003</v>
      </c>
      <c r="J11" s="167">
        <v>6971.5050000000001</v>
      </c>
      <c r="K11" s="167">
        <v>6974.7139999999999</v>
      </c>
      <c r="L11" s="167">
        <v>7712.2089999999998</v>
      </c>
      <c r="M11" s="167">
        <v>7404.81</v>
      </c>
      <c r="N11" s="167">
        <v>7009.991</v>
      </c>
      <c r="O11" s="167">
        <v>6828.5789999999997</v>
      </c>
      <c r="P11" s="167">
        <v>7165.5240000000003</v>
      </c>
      <c r="Q11" s="167">
        <v>7497.9009999999998</v>
      </c>
      <c r="R11" s="167">
        <v>7174.4340000000002</v>
      </c>
      <c r="S11" s="167">
        <v>7235.8180000000002</v>
      </c>
      <c r="T11" s="167">
        <v>6251.89</v>
      </c>
      <c r="U11" s="164">
        <v>5963.5680000000002</v>
      </c>
      <c r="V11" s="167">
        <v>6876.0119999999997</v>
      </c>
      <c r="W11" s="164">
        <v>6429.174</v>
      </c>
      <c r="X11" s="164">
        <v>6069.3969999999999</v>
      </c>
      <c r="Y11" s="164">
        <v>6617.3069999999998</v>
      </c>
      <c r="Z11" s="164">
        <v>7801.2209999999995</v>
      </c>
      <c r="AA11" s="164">
        <v>6908.8379999999997</v>
      </c>
      <c r="AB11" s="167">
        <v>7275.7449999999999</v>
      </c>
      <c r="AC11" s="167">
        <v>7798.7569999999996</v>
      </c>
      <c r="AD11" s="167">
        <v>7125.3879999999999</v>
      </c>
      <c r="AE11" s="167">
        <v>6880.8829999999998</v>
      </c>
      <c r="AF11" s="165">
        <v>7195.4250000000002</v>
      </c>
    </row>
    <row r="12" spans="1:32" ht="16.5">
      <c r="A12" s="235" t="s">
        <v>1256</v>
      </c>
      <c r="B12" s="164">
        <v>2995</v>
      </c>
      <c r="C12" s="164">
        <v>2982</v>
      </c>
      <c r="D12" s="164">
        <v>3338</v>
      </c>
      <c r="E12" s="164">
        <v>3163</v>
      </c>
      <c r="F12" s="164">
        <v>3167</v>
      </c>
      <c r="G12" s="167">
        <v>2918.9319999999998</v>
      </c>
      <c r="H12" s="167">
        <v>2828.223</v>
      </c>
      <c r="I12" s="167">
        <v>3019.0839999999998</v>
      </c>
      <c r="J12" s="167">
        <v>3003.7510000000002</v>
      </c>
      <c r="K12" s="167">
        <v>2861.3620000000001</v>
      </c>
      <c r="L12" s="167">
        <v>3140.2570000000001</v>
      </c>
      <c r="M12" s="167">
        <v>3390.4119999999998</v>
      </c>
      <c r="N12" s="167">
        <v>3190.0390000000002</v>
      </c>
      <c r="O12" s="167">
        <v>3330.998</v>
      </c>
      <c r="P12" s="167">
        <v>3904.83</v>
      </c>
      <c r="Q12" s="167">
        <v>4528.2700000000004</v>
      </c>
      <c r="R12" s="167">
        <v>4587.277</v>
      </c>
      <c r="S12" s="167">
        <v>4625.9269999999997</v>
      </c>
      <c r="T12" s="167">
        <v>4744.5150000000003</v>
      </c>
      <c r="U12" s="164">
        <v>4975.924</v>
      </c>
      <c r="V12" s="167">
        <v>4626.4560000000001</v>
      </c>
      <c r="W12" s="164">
        <v>4196.7190000000001</v>
      </c>
      <c r="X12" s="164">
        <v>4845.4139999999998</v>
      </c>
      <c r="Y12" s="164">
        <v>5273.7939999999999</v>
      </c>
      <c r="Z12" s="164">
        <v>4824.9759999999997</v>
      </c>
      <c r="AA12" s="164">
        <v>5002.88</v>
      </c>
      <c r="AB12" s="167">
        <v>5013.915</v>
      </c>
      <c r="AC12" s="167">
        <v>5934.7669999999998</v>
      </c>
      <c r="AD12" s="167">
        <v>6547.2520000000004</v>
      </c>
      <c r="AE12" s="167">
        <v>6744.11</v>
      </c>
      <c r="AF12" s="165">
        <v>3033.223</v>
      </c>
    </row>
    <row r="13" spans="1:32">
      <c r="A13" s="235" t="s">
        <v>401</v>
      </c>
      <c r="B13" s="164">
        <v>2675</v>
      </c>
      <c r="C13" s="164">
        <v>3125</v>
      </c>
      <c r="D13" s="164">
        <v>4292</v>
      </c>
      <c r="E13" s="164">
        <v>3914</v>
      </c>
      <c r="F13" s="164">
        <v>4102</v>
      </c>
      <c r="G13" s="167">
        <v>5121.3670000000002</v>
      </c>
      <c r="H13" s="167">
        <v>5351.6980000000003</v>
      </c>
      <c r="I13" s="167">
        <v>6207.402</v>
      </c>
      <c r="J13" s="167">
        <v>5788.1120000000001</v>
      </c>
      <c r="K13" s="167">
        <v>5490.366</v>
      </c>
      <c r="L13" s="167">
        <v>5719.9210000000003</v>
      </c>
      <c r="M13" s="167">
        <v>6809.78</v>
      </c>
      <c r="N13" s="167">
        <v>4342.6970000000001</v>
      </c>
      <c r="O13" s="167">
        <v>4292.83</v>
      </c>
      <c r="P13" s="167">
        <v>3040.2759999999998</v>
      </c>
      <c r="Q13" s="167">
        <v>2746.623</v>
      </c>
      <c r="R13" s="167">
        <v>3385.451</v>
      </c>
      <c r="S13" s="167">
        <v>3137.0540000000001</v>
      </c>
      <c r="T13" s="167">
        <v>3823.1579999999999</v>
      </c>
      <c r="U13" s="164">
        <v>4260.4189999999999</v>
      </c>
      <c r="V13" s="167">
        <v>7511.3950000000004</v>
      </c>
      <c r="W13" s="164">
        <v>8702.5110000000004</v>
      </c>
      <c r="X13" s="164">
        <v>7860.3959999999997</v>
      </c>
      <c r="Y13" s="164">
        <v>11744.977000000001</v>
      </c>
      <c r="Z13" s="164">
        <v>12713.632</v>
      </c>
      <c r="AA13" s="164">
        <v>14115.826999999999</v>
      </c>
      <c r="AB13" s="167">
        <v>15414.486999999999</v>
      </c>
      <c r="AC13" s="167">
        <v>15403.356</v>
      </c>
      <c r="AD13" s="167">
        <v>15060.063</v>
      </c>
      <c r="AE13" s="167">
        <v>15856.026</v>
      </c>
      <c r="AF13" s="165">
        <v>14105.325999999999</v>
      </c>
    </row>
    <row r="14" spans="1:32">
      <c r="A14" s="235" t="s">
        <v>402</v>
      </c>
      <c r="B14" s="164">
        <v>11422</v>
      </c>
      <c r="C14" s="164">
        <v>15754</v>
      </c>
      <c r="D14" s="164">
        <v>13168</v>
      </c>
      <c r="E14" s="164">
        <v>13609</v>
      </c>
      <c r="F14" s="164">
        <v>11494</v>
      </c>
      <c r="G14" s="167">
        <v>12480.999</v>
      </c>
      <c r="H14" s="167">
        <v>15425.362999999999</v>
      </c>
      <c r="I14" s="167">
        <v>15861.629000000001</v>
      </c>
      <c r="J14" s="167">
        <v>13177.463</v>
      </c>
      <c r="K14" s="167">
        <v>11303.775</v>
      </c>
      <c r="L14" s="167">
        <v>10045.699000000001</v>
      </c>
      <c r="M14" s="167">
        <v>12460.718000000001</v>
      </c>
      <c r="N14" s="167">
        <v>9924.2880000000005</v>
      </c>
      <c r="O14" s="167">
        <v>10081.028</v>
      </c>
      <c r="P14" s="167">
        <v>9283.4570000000003</v>
      </c>
      <c r="Q14" s="167">
        <v>9997.8029999999999</v>
      </c>
      <c r="R14" s="167">
        <v>11277.491</v>
      </c>
      <c r="S14" s="167">
        <v>4857.5780000000004</v>
      </c>
      <c r="T14" s="167">
        <v>10328.32</v>
      </c>
      <c r="U14" s="164">
        <v>9100.7749999999996</v>
      </c>
      <c r="V14" s="167">
        <v>7688.4970000000003</v>
      </c>
      <c r="W14" s="164">
        <v>4516.4759999999997</v>
      </c>
      <c r="X14" s="164">
        <v>5205.7359999999999</v>
      </c>
      <c r="Y14" s="164">
        <v>5542.607</v>
      </c>
      <c r="Z14" s="164">
        <v>3597.66</v>
      </c>
      <c r="AA14" s="164">
        <v>3734.502</v>
      </c>
      <c r="AB14" s="167">
        <v>3275.3620000000001</v>
      </c>
      <c r="AC14" s="167">
        <v>3380.2939999999999</v>
      </c>
      <c r="AD14" s="167">
        <v>2779.9679999999998</v>
      </c>
      <c r="AE14" s="167">
        <v>3284.98</v>
      </c>
      <c r="AF14" s="165">
        <v>2985.6970000000001</v>
      </c>
    </row>
    <row r="15" spans="1:32">
      <c r="A15" s="235" t="s">
        <v>403</v>
      </c>
      <c r="B15" s="164">
        <v>1783</v>
      </c>
      <c r="C15" s="164">
        <v>2037</v>
      </c>
      <c r="D15" s="164">
        <v>2082</v>
      </c>
      <c r="E15" s="164">
        <v>1738</v>
      </c>
      <c r="F15" s="164">
        <v>1544</v>
      </c>
      <c r="G15" s="167">
        <v>1276.527</v>
      </c>
      <c r="H15" s="167">
        <v>1123.4349999999999</v>
      </c>
      <c r="I15" s="167">
        <v>1271.338</v>
      </c>
      <c r="J15" s="167">
        <v>1335.8119999999999</v>
      </c>
      <c r="K15" s="167">
        <v>1159.8679999999999</v>
      </c>
      <c r="L15" s="167">
        <v>1306.019</v>
      </c>
      <c r="M15" s="167">
        <v>1293.9190000000001</v>
      </c>
      <c r="N15" s="167">
        <v>1750.09</v>
      </c>
      <c r="O15" s="167">
        <v>2012.6949999999999</v>
      </c>
      <c r="P15" s="167">
        <v>1591.1690000000001</v>
      </c>
      <c r="Q15" s="167">
        <v>1633.1669999999999</v>
      </c>
      <c r="R15" s="167">
        <v>1414.972</v>
      </c>
      <c r="S15" s="167">
        <v>1271.1849999999999</v>
      </c>
      <c r="T15" s="167">
        <v>1455.8150000000001</v>
      </c>
      <c r="U15" s="164">
        <v>1438.4749999999999</v>
      </c>
      <c r="V15" s="167">
        <v>978.13599999999997</v>
      </c>
      <c r="W15" s="164">
        <v>1005.372</v>
      </c>
      <c r="X15" s="164">
        <v>474.78899999999999</v>
      </c>
      <c r="Y15" s="164">
        <v>892.89200000000005</v>
      </c>
      <c r="Z15" s="164">
        <v>1006.912</v>
      </c>
      <c r="AA15" s="164">
        <v>889.26199999999994</v>
      </c>
      <c r="AB15" s="167">
        <v>735.35199999999998</v>
      </c>
      <c r="AC15" s="167">
        <v>746.12400000000002</v>
      </c>
      <c r="AD15" s="167">
        <v>207.84399999999999</v>
      </c>
      <c r="AE15" s="167">
        <v>214.14699999999999</v>
      </c>
      <c r="AF15" s="165">
        <v>64.210999999999999</v>
      </c>
    </row>
    <row r="16" spans="1:32">
      <c r="A16" s="235" t="s">
        <v>404</v>
      </c>
      <c r="B16" s="164">
        <v>271</v>
      </c>
      <c r="C16" s="164">
        <v>188</v>
      </c>
      <c r="D16" s="164">
        <v>180</v>
      </c>
      <c r="E16" s="164">
        <v>218</v>
      </c>
      <c r="F16" s="164">
        <v>316</v>
      </c>
      <c r="G16" s="167">
        <v>402.04700000000003</v>
      </c>
      <c r="H16" s="167">
        <v>459.23700000000002</v>
      </c>
      <c r="I16" s="167">
        <v>577.69299999999998</v>
      </c>
      <c r="J16" s="167">
        <v>555.84699999999998</v>
      </c>
      <c r="K16" s="167">
        <v>586.09</v>
      </c>
      <c r="L16" s="167">
        <v>516.399</v>
      </c>
      <c r="M16" s="167">
        <v>405.69499999999999</v>
      </c>
      <c r="N16" s="167">
        <v>402.79899999999998</v>
      </c>
      <c r="O16" s="167">
        <v>316.10399999999998</v>
      </c>
      <c r="P16" s="167">
        <v>374.18799999999999</v>
      </c>
      <c r="Q16" s="167">
        <v>360.44900000000001</v>
      </c>
      <c r="R16" s="167">
        <v>513.01800000000003</v>
      </c>
      <c r="S16" s="167">
        <v>390.11099999999999</v>
      </c>
      <c r="T16" s="167">
        <v>295.00900000000001</v>
      </c>
      <c r="U16" s="164">
        <v>276.76400000000001</v>
      </c>
      <c r="V16" s="167">
        <v>264.08600000000001</v>
      </c>
      <c r="W16" s="164">
        <v>336.63</v>
      </c>
      <c r="X16" s="164">
        <v>215.999</v>
      </c>
      <c r="Y16" s="164">
        <v>177.053</v>
      </c>
      <c r="Z16" s="164">
        <v>165.84299999999999</v>
      </c>
      <c r="AA16" s="164">
        <v>240.947</v>
      </c>
      <c r="AB16" s="167">
        <v>127.476</v>
      </c>
      <c r="AC16" s="167">
        <v>50.853999999999999</v>
      </c>
      <c r="AD16" s="167">
        <v>54.124000000000002</v>
      </c>
      <c r="AE16" s="167">
        <v>76.069999999999993</v>
      </c>
      <c r="AF16" s="165">
        <v>94.001999999999995</v>
      </c>
    </row>
    <row r="17" spans="1:32">
      <c r="A17" s="235" t="s">
        <v>405</v>
      </c>
      <c r="B17" s="164">
        <v>1280</v>
      </c>
      <c r="C17" s="164">
        <v>1168</v>
      </c>
      <c r="D17" s="164">
        <v>1178</v>
      </c>
      <c r="E17" s="164">
        <v>1214</v>
      </c>
      <c r="F17" s="164">
        <v>1072</v>
      </c>
      <c r="G17" s="167">
        <v>1230.326</v>
      </c>
      <c r="H17" s="167">
        <v>1039.8530000000001</v>
      </c>
      <c r="I17" s="167">
        <v>1006.157</v>
      </c>
      <c r="J17" s="167">
        <v>977.57299999999998</v>
      </c>
      <c r="K17" s="167">
        <v>933.97900000000004</v>
      </c>
      <c r="L17" s="167">
        <v>1104.1980000000001</v>
      </c>
      <c r="M17" s="167">
        <v>944.07399999999996</v>
      </c>
      <c r="N17" s="167">
        <v>1031.4069999999999</v>
      </c>
      <c r="O17" s="167">
        <v>885.31200000000001</v>
      </c>
      <c r="P17" s="167">
        <v>858.30899999999997</v>
      </c>
      <c r="Q17" s="167">
        <v>762.46299999999997</v>
      </c>
      <c r="R17" s="167">
        <v>988.15</v>
      </c>
      <c r="S17" s="167">
        <v>726.69399999999996</v>
      </c>
      <c r="T17" s="167">
        <v>937.07399999999996</v>
      </c>
      <c r="U17" s="164">
        <v>555.73699999999997</v>
      </c>
      <c r="V17" s="167">
        <v>1010.271</v>
      </c>
      <c r="W17" s="164">
        <v>1294.068</v>
      </c>
      <c r="X17" s="164">
        <v>1159.326</v>
      </c>
      <c r="Y17" s="164">
        <v>1152.914</v>
      </c>
      <c r="Z17" s="164">
        <v>863.98400000000004</v>
      </c>
      <c r="AA17" s="164">
        <v>615.44500000000005</v>
      </c>
      <c r="AB17" s="167">
        <v>596.41800000000001</v>
      </c>
      <c r="AC17" s="167">
        <v>712.46299999999997</v>
      </c>
      <c r="AD17" s="167">
        <v>621.77599999999995</v>
      </c>
      <c r="AE17" s="167">
        <v>671.78499999999997</v>
      </c>
      <c r="AF17" s="165">
        <v>519.34100000000001</v>
      </c>
    </row>
    <row r="18" spans="1:32" ht="15" customHeight="1">
      <c r="A18" s="419" t="s">
        <v>1257</v>
      </c>
      <c r="B18" s="865">
        <v>7280</v>
      </c>
      <c r="C18" s="865">
        <v>7373</v>
      </c>
      <c r="D18" s="865">
        <v>6225</v>
      </c>
      <c r="E18" s="865">
        <v>8021</v>
      </c>
      <c r="F18" s="865">
        <v>6024</v>
      </c>
      <c r="G18" s="866">
        <v>6000.88</v>
      </c>
      <c r="H18" s="866">
        <v>6172.6260000000002</v>
      </c>
      <c r="I18" s="866">
        <v>5209.8959999999997</v>
      </c>
      <c r="J18" s="866">
        <v>3689.58</v>
      </c>
      <c r="K18" s="866">
        <v>3673.268</v>
      </c>
      <c r="L18" s="866">
        <v>4029.8009999999999</v>
      </c>
      <c r="M18" s="866">
        <v>3198.7060000000001</v>
      </c>
      <c r="N18" s="866">
        <v>3038.3040000000001</v>
      </c>
      <c r="O18" s="866">
        <v>3012.8490000000002</v>
      </c>
      <c r="P18" s="866">
        <v>3531.3139999999999</v>
      </c>
      <c r="Q18" s="866">
        <v>3930.1990000000001</v>
      </c>
      <c r="R18" s="866">
        <v>5165.4269999999997</v>
      </c>
      <c r="S18" s="866">
        <v>4256.585</v>
      </c>
      <c r="T18" s="866">
        <v>4678.509</v>
      </c>
      <c r="U18" s="865">
        <v>4184.3680000000004</v>
      </c>
      <c r="V18" s="866">
        <v>4079.0790000000002</v>
      </c>
      <c r="W18" s="865">
        <v>4096.1279999999997</v>
      </c>
      <c r="X18" s="865">
        <v>4148.7860000000001</v>
      </c>
      <c r="Y18" s="865">
        <v>3928.5549999999998</v>
      </c>
      <c r="Z18" s="865">
        <v>4132.4679999999998</v>
      </c>
      <c r="AA18" s="865">
        <v>3700.8029999999999</v>
      </c>
      <c r="AB18" s="866">
        <v>4503.1980000000003</v>
      </c>
      <c r="AC18" s="866">
        <v>4673.4660000000003</v>
      </c>
      <c r="AD18" s="866">
        <v>5253.7139999999999</v>
      </c>
      <c r="AE18" s="866">
        <v>4921.3999999999996</v>
      </c>
      <c r="AF18" s="2942">
        <v>3775.72</v>
      </c>
    </row>
    <row r="19" spans="1:32" ht="20.85" customHeight="1">
      <c r="A19" s="1079" t="s">
        <v>265</v>
      </c>
      <c r="B19" s="1080">
        <v>41876</v>
      </c>
      <c r="C19" s="1080">
        <v>48007</v>
      </c>
      <c r="D19" s="1080">
        <v>46027</v>
      </c>
      <c r="E19" s="1080">
        <v>45741</v>
      </c>
      <c r="F19" s="1080">
        <v>41167</v>
      </c>
      <c r="G19" s="1080">
        <v>43360.072</v>
      </c>
      <c r="H19" s="1080">
        <v>46159.101999999999</v>
      </c>
      <c r="I19" s="1080">
        <v>49301.938000000002</v>
      </c>
      <c r="J19" s="1080">
        <v>44726.841</v>
      </c>
      <c r="K19" s="1080">
        <v>40522.429000000004</v>
      </c>
      <c r="L19" s="1080">
        <v>42171.413999999997</v>
      </c>
      <c r="M19" s="1080">
        <v>43668.921999999999</v>
      </c>
      <c r="N19" s="1080">
        <v>36338.182000000001</v>
      </c>
      <c r="O19" s="1080">
        <v>36061.854999999996</v>
      </c>
      <c r="P19" s="1080">
        <v>34070.428000000007</v>
      </c>
      <c r="Q19" s="1080">
        <v>34961.262999999999</v>
      </c>
      <c r="R19" s="1080">
        <v>37074.936000000002</v>
      </c>
      <c r="S19" s="1080">
        <v>28621.549000000003</v>
      </c>
      <c r="T19" s="1080">
        <v>34686.168999999994</v>
      </c>
      <c r="U19" s="1080">
        <v>32727.072999999997</v>
      </c>
      <c r="V19" s="2084">
        <v>35567.981999999996</v>
      </c>
      <c r="W19" s="1080">
        <v>32979.783000000003</v>
      </c>
      <c r="X19" s="1081">
        <v>32241.350000000002</v>
      </c>
      <c r="Y19" s="1080">
        <v>37650.214999999997</v>
      </c>
      <c r="Z19" s="1080">
        <v>37028.220999999998</v>
      </c>
      <c r="AA19" s="1080">
        <v>37436.944000000003</v>
      </c>
      <c r="AB19" s="2084">
        <v>38760.838000000003</v>
      </c>
      <c r="AC19" s="2084">
        <v>41063.990000000005</v>
      </c>
      <c r="AD19" s="2084">
        <v>40336.601999999999</v>
      </c>
      <c r="AE19" s="2084">
        <v>41962.808000000005</v>
      </c>
      <c r="AF19" s="1081">
        <v>34333.898000000001</v>
      </c>
    </row>
    <row r="20" spans="1:32" ht="15.75" customHeight="1">
      <c r="A20" s="4224" t="s">
        <v>372</v>
      </c>
      <c r="B20" s="4224"/>
      <c r="C20" s="4224"/>
      <c r="D20" s="4224"/>
      <c r="E20" s="4224"/>
      <c r="F20" s="4224"/>
      <c r="G20" s="4224"/>
      <c r="H20" s="4224"/>
      <c r="I20" s="4224"/>
      <c r="J20" s="4224"/>
      <c r="K20" s="4224"/>
      <c r="L20" s="4224"/>
      <c r="M20" s="4224"/>
      <c r="N20" s="4224"/>
      <c r="O20" s="4224"/>
      <c r="P20" s="4224"/>
      <c r="Q20" s="4224"/>
      <c r="R20" s="4224"/>
      <c r="S20" s="4224"/>
      <c r="T20" s="4224"/>
      <c r="Y20"/>
      <c r="Z20"/>
      <c r="AA20"/>
    </row>
    <row r="21" spans="1:32" ht="18" customHeight="1">
      <c r="A21" s="479"/>
      <c r="B21" s="168">
        <v>1990</v>
      </c>
      <c r="C21" s="168">
        <v>1991</v>
      </c>
      <c r="D21" s="168">
        <v>1992</v>
      </c>
      <c r="E21" s="168">
        <v>1993</v>
      </c>
      <c r="F21" s="168">
        <v>1994</v>
      </c>
      <c r="G21" s="168">
        <v>1995</v>
      </c>
      <c r="H21" s="168">
        <v>1996</v>
      </c>
      <c r="I21" s="168">
        <v>1997</v>
      </c>
      <c r="J21" s="168">
        <v>1998</v>
      </c>
      <c r="K21" s="168">
        <v>1999</v>
      </c>
      <c r="L21" s="168">
        <v>2000</v>
      </c>
      <c r="M21" s="171">
        <v>2001</v>
      </c>
      <c r="N21" s="171">
        <v>2002</v>
      </c>
      <c r="O21" s="168">
        <v>2003</v>
      </c>
      <c r="P21" s="168">
        <v>2004</v>
      </c>
      <c r="Q21" s="168">
        <v>2005</v>
      </c>
      <c r="R21" s="168">
        <v>2006</v>
      </c>
      <c r="S21" s="168">
        <v>2007</v>
      </c>
      <c r="T21" s="168">
        <v>2008</v>
      </c>
      <c r="U21" s="168">
        <v>2009</v>
      </c>
      <c r="V21" s="168">
        <v>2010</v>
      </c>
      <c r="W21" s="168">
        <v>2011</v>
      </c>
      <c r="X21" s="168">
        <v>2012</v>
      </c>
      <c r="Y21" s="168">
        <v>2013</v>
      </c>
      <c r="Z21" s="168">
        <v>2014</v>
      </c>
      <c r="AA21" s="168">
        <v>2015</v>
      </c>
      <c r="AB21" s="168">
        <v>2016</v>
      </c>
      <c r="AC21" s="3241">
        <v>2017</v>
      </c>
      <c r="AD21" s="1622">
        <v>2018</v>
      </c>
      <c r="AE21" s="1622">
        <v>2019</v>
      </c>
      <c r="AF21" s="1622">
        <v>2020</v>
      </c>
    </row>
    <row r="22" spans="1:32">
      <c r="A22" s="235" t="s">
        <v>396</v>
      </c>
      <c r="B22" s="164">
        <v>290</v>
      </c>
      <c r="C22" s="164">
        <v>226</v>
      </c>
      <c r="D22" s="164">
        <v>442</v>
      </c>
      <c r="E22" s="164">
        <v>581</v>
      </c>
      <c r="F22" s="164">
        <v>766</v>
      </c>
      <c r="G22" s="868">
        <v>899.50699999999995</v>
      </c>
      <c r="H22" s="868">
        <v>669.91899999999998</v>
      </c>
      <c r="I22" s="868">
        <v>599.20799999999997</v>
      </c>
      <c r="J22" s="868">
        <v>895.78399999999999</v>
      </c>
      <c r="K22" s="868">
        <v>1334.759</v>
      </c>
      <c r="L22" s="868">
        <v>1047.22</v>
      </c>
      <c r="M22" s="868">
        <v>918.94500000000005</v>
      </c>
      <c r="N22" s="868">
        <v>953.74599999999998</v>
      </c>
      <c r="O22" s="868">
        <v>961.601</v>
      </c>
      <c r="P22" s="868">
        <v>1284.825</v>
      </c>
      <c r="Q22" s="868">
        <v>1214.8579999999999</v>
      </c>
      <c r="R22" s="868">
        <v>1215.72</v>
      </c>
      <c r="S22" s="868">
        <v>1417.0119999999999</v>
      </c>
      <c r="T22" s="868">
        <v>1304.175</v>
      </c>
      <c r="U22" s="1894">
        <v>731.31799999999998</v>
      </c>
      <c r="V22" s="1995">
        <v>316.274</v>
      </c>
      <c r="W22" s="1894">
        <v>413.10399999999998</v>
      </c>
      <c r="X22" s="1894">
        <v>321.80399999999997</v>
      </c>
      <c r="Y22" s="1894">
        <v>326.82499999999999</v>
      </c>
      <c r="Z22" s="1894">
        <v>611.40099999999995</v>
      </c>
      <c r="AA22" s="1894">
        <v>552.20000000000005</v>
      </c>
      <c r="AB22" s="1894">
        <v>442.18200000000002</v>
      </c>
      <c r="AC22" s="1995">
        <v>411.572</v>
      </c>
      <c r="AD22" s="1995">
        <v>494.79599999999999</v>
      </c>
      <c r="AE22" s="1995">
        <v>474.51100000000002</v>
      </c>
      <c r="AF22" s="1618">
        <v>495.18099999999998</v>
      </c>
    </row>
    <row r="23" spans="1:32">
      <c r="A23" s="235" t="s">
        <v>395</v>
      </c>
      <c r="B23" s="164">
        <v>1599</v>
      </c>
      <c r="C23" s="164">
        <v>1830</v>
      </c>
      <c r="D23" s="164">
        <v>2424</v>
      </c>
      <c r="E23" s="164">
        <v>3331</v>
      </c>
      <c r="F23" s="164">
        <v>3328</v>
      </c>
      <c r="G23" s="868">
        <v>3027.5129999999999</v>
      </c>
      <c r="H23" s="868">
        <v>2522.9229999999998</v>
      </c>
      <c r="I23" s="868">
        <v>2390.107</v>
      </c>
      <c r="J23" s="868">
        <v>2675.326</v>
      </c>
      <c r="K23" s="868">
        <v>3392.0540000000001</v>
      </c>
      <c r="L23" s="868">
        <v>3321.66</v>
      </c>
      <c r="M23" s="868">
        <v>3504.8580000000002</v>
      </c>
      <c r="N23" s="868">
        <v>3049.0929999999998</v>
      </c>
      <c r="O23" s="868">
        <v>2854.8409999999999</v>
      </c>
      <c r="P23" s="868">
        <v>4008.5729999999999</v>
      </c>
      <c r="Q23" s="868">
        <v>4669.6940000000004</v>
      </c>
      <c r="R23" s="868">
        <v>4470.6059999999998</v>
      </c>
      <c r="S23" s="868">
        <v>4371.6840000000002</v>
      </c>
      <c r="T23" s="868">
        <v>4341.4870000000001</v>
      </c>
      <c r="U23" s="164">
        <v>3866.5520000000001</v>
      </c>
      <c r="V23" s="167">
        <v>3116.7179999999998</v>
      </c>
      <c r="W23" s="164">
        <v>3025.4920000000002</v>
      </c>
      <c r="X23" s="164">
        <v>3009.6990000000001</v>
      </c>
      <c r="Y23" s="164">
        <v>2802.5</v>
      </c>
      <c r="Z23" s="164">
        <v>2512.8000000000002</v>
      </c>
      <c r="AA23" s="164">
        <v>2513.614</v>
      </c>
      <c r="AB23" s="164">
        <v>2980.6010000000001</v>
      </c>
      <c r="AC23" s="167">
        <v>3417.4789999999998</v>
      </c>
      <c r="AD23" s="167">
        <v>2914.386</v>
      </c>
      <c r="AE23" s="167">
        <v>2723.0569999999998</v>
      </c>
      <c r="AF23" s="165">
        <v>2974.7489999999998</v>
      </c>
    </row>
    <row r="24" spans="1:32">
      <c r="A24" s="235" t="s">
        <v>401</v>
      </c>
      <c r="B24" s="164">
        <v>1284</v>
      </c>
      <c r="C24" s="164">
        <v>595</v>
      </c>
      <c r="D24" s="164">
        <v>1083</v>
      </c>
      <c r="E24" s="164">
        <v>1840</v>
      </c>
      <c r="F24" s="164">
        <v>1905</v>
      </c>
      <c r="G24" s="868">
        <v>1955.1780000000001</v>
      </c>
      <c r="H24" s="868">
        <v>2252.0700000000002</v>
      </c>
      <c r="I24" s="868">
        <v>1714.087</v>
      </c>
      <c r="J24" s="868">
        <v>2658.76</v>
      </c>
      <c r="K24" s="868">
        <v>2691.9050000000002</v>
      </c>
      <c r="L24" s="868">
        <v>4058.6320000000001</v>
      </c>
      <c r="M24" s="868">
        <v>4165.9309999999996</v>
      </c>
      <c r="N24" s="868">
        <v>4658.6319999999996</v>
      </c>
      <c r="O24" s="868">
        <v>5517.2420000000002</v>
      </c>
      <c r="P24" s="868">
        <v>6761.4719999999998</v>
      </c>
      <c r="Q24" s="868">
        <v>8893.9429999999993</v>
      </c>
      <c r="R24" s="868">
        <v>9137.7029999999995</v>
      </c>
      <c r="S24" s="868">
        <v>9390.6589999999997</v>
      </c>
      <c r="T24" s="868">
        <v>7841.0950000000003</v>
      </c>
      <c r="U24" s="164">
        <v>6569.5789999999997</v>
      </c>
      <c r="V24" s="167">
        <v>5084.8770000000004</v>
      </c>
      <c r="W24" s="164">
        <v>4832.5339999999997</v>
      </c>
      <c r="X24" s="164">
        <v>4435.9449999999997</v>
      </c>
      <c r="Y24" s="164">
        <v>5530.2960000000003</v>
      </c>
      <c r="Z24" s="164">
        <v>6136.1419999999998</v>
      </c>
      <c r="AA24" s="164">
        <v>6487.4440000000004</v>
      </c>
      <c r="AB24" s="164">
        <v>7950.5870000000004</v>
      </c>
      <c r="AC24" s="167">
        <v>7507.6750000000002</v>
      </c>
      <c r="AD24" s="167">
        <v>6973.9880000000003</v>
      </c>
      <c r="AE24" s="167">
        <v>6457.5060000000003</v>
      </c>
      <c r="AF24" s="165">
        <v>6741.3410000000003</v>
      </c>
    </row>
    <row r="25" spans="1:32">
      <c r="A25" s="235" t="s">
        <v>402</v>
      </c>
      <c r="B25" s="164">
        <v>2155</v>
      </c>
      <c r="C25" s="164">
        <v>1697</v>
      </c>
      <c r="D25" s="164">
        <v>2389</v>
      </c>
      <c r="E25" s="164">
        <v>1704</v>
      </c>
      <c r="F25" s="164">
        <v>1659</v>
      </c>
      <c r="G25" s="868">
        <v>1106.3820000000001</v>
      </c>
      <c r="H25" s="868">
        <v>1055.1949999999999</v>
      </c>
      <c r="I25" s="868">
        <v>1021.2380000000001</v>
      </c>
      <c r="J25" s="868">
        <v>955.92600000000004</v>
      </c>
      <c r="K25" s="868">
        <v>1286.345</v>
      </c>
      <c r="L25" s="868">
        <v>1148.1990000000001</v>
      </c>
      <c r="M25" s="868">
        <v>1373.867</v>
      </c>
      <c r="N25" s="868">
        <v>1548.46</v>
      </c>
      <c r="O25" s="868">
        <v>783.21699999999998</v>
      </c>
      <c r="P25" s="868">
        <v>1332.0640000000001</v>
      </c>
      <c r="Q25" s="868">
        <v>1046.8800000000001</v>
      </c>
      <c r="R25" s="868">
        <v>1730.1130000000001</v>
      </c>
      <c r="S25" s="868">
        <v>2633.0349999999999</v>
      </c>
      <c r="T25" s="868">
        <v>1663.9179999999999</v>
      </c>
      <c r="U25" s="164">
        <v>2119.8670000000002</v>
      </c>
      <c r="V25" s="167">
        <v>1539.8219999999999</v>
      </c>
      <c r="W25" s="164">
        <v>1506.837</v>
      </c>
      <c r="X25" s="164">
        <v>1712.7239999999999</v>
      </c>
      <c r="Y25" s="164">
        <v>1341.145</v>
      </c>
      <c r="Z25" s="164">
        <v>1288.616</v>
      </c>
      <c r="AA25" s="164">
        <v>1582.1690000000001</v>
      </c>
      <c r="AB25" s="164">
        <v>1351.17</v>
      </c>
      <c r="AC25" s="167">
        <v>1334.923</v>
      </c>
      <c r="AD25" s="167">
        <v>1072.702</v>
      </c>
      <c r="AE25" s="167">
        <v>1056.6949999999999</v>
      </c>
      <c r="AF25" s="165">
        <v>1242.7639999999999</v>
      </c>
    </row>
    <row r="26" spans="1:32">
      <c r="A26" s="235" t="s">
        <v>403</v>
      </c>
      <c r="B26" s="164">
        <v>2182</v>
      </c>
      <c r="C26" s="164">
        <v>1815</v>
      </c>
      <c r="D26" s="164">
        <v>4385</v>
      </c>
      <c r="E26" s="164">
        <v>4777</v>
      </c>
      <c r="F26" s="164">
        <v>4758</v>
      </c>
      <c r="G26" s="868">
        <v>3954.5680000000002</v>
      </c>
      <c r="H26" s="868">
        <v>4231.0959999999995</v>
      </c>
      <c r="I26" s="868">
        <v>3652.319</v>
      </c>
      <c r="J26" s="868">
        <v>4774.1090000000004</v>
      </c>
      <c r="K26" s="868">
        <v>3934.5970000000002</v>
      </c>
      <c r="L26" s="868">
        <v>4347.7089999999998</v>
      </c>
      <c r="M26" s="868">
        <v>3994.4969999999998</v>
      </c>
      <c r="N26" s="868">
        <v>3575.82</v>
      </c>
      <c r="O26" s="868">
        <v>3880.78</v>
      </c>
      <c r="P26" s="868">
        <v>5056.2910000000002</v>
      </c>
      <c r="Q26" s="868">
        <v>5428.0940000000001</v>
      </c>
      <c r="R26" s="868">
        <v>5619.88</v>
      </c>
      <c r="S26" s="868">
        <v>5079.7920000000004</v>
      </c>
      <c r="T26" s="868">
        <v>4100.0550000000003</v>
      </c>
      <c r="U26" s="164">
        <v>3042.134</v>
      </c>
      <c r="V26" s="167">
        <v>1056.9860000000001</v>
      </c>
      <c r="W26" s="164">
        <v>1320.384</v>
      </c>
      <c r="X26" s="164">
        <v>1238.731</v>
      </c>
      <c r="Y26" s="164">
        <v>1659.816</v>
      </c>
      <c r="Z26" s="164">
        <v>2262.1930000000002</v>
      </c>
      <c r="AA26" s="164">
        <v>2045.367</v>
      </c>
      <c r="AB26" s="164">
        <v>1522.796</v>
      </c>
      <c r="AC26" s="167">
        <v>884.38699999999994</v>
      </c>
      <c r="AD26" s="167">
        <v>1537.5409999999999</v>
      </c>
      <c r="AE26" s="167">
        <v>1291.867</v>
      </c>
      <c r="AF26" s="165">
        <v>1797.269</v>
      </c>
    </row>
    <row r="27" spans="1:32">
      <c r="A27" s="235" t="s">
        <v>783</v>
      </c>
      <c r="B27" s="454">
        <v>399</v>
      </c>
      <c r="C27" s="454">
        <v>435</v>
      </c>
      <c r="D27" s="454">
        <v>553</v>
      </c>
      <c r="E27" s="454">
        <v>633</v>
      </c>
      <c r="F27" s="454">
        <v>702</v>
      </c>
      <c r="G27" s="869">
        <v>649.47299999999996</v>
      </c>
      <c r="H27" s="869">
        <v>615.553</v>
      </c>
      <c r="I27" s="869">
        <v>477.43200000000002</v>
      </c>
      <c r="J27" s="869">
        <v>499.16800000000001</v>
      </c>
      <c r="K27" s="869">
        <v>532.47400000000005</v>
      </c>
      <c r="L27" s="869">
        <v>761.08900000000006</v>
      </c>
      <c r="M27" s="869">
        <v>575.52599999999995</v>
      </c>
      <c r="N27" s="869">
        <v>597.92600000000004</v>
      </c>
      <c r="O27" s="869">
        <v>579.29600000000005</v>
      </c>
      <c r="P27" s="869">
        <v>599.09699999999998</v>
      </c>
      <c r="Q27" s="869">
        <v>613.28499999999997</v>
      </c>
      <c r="R27" s="869">
        <v>574.20399999999995</v>
      </c>
      <c r="S27" s="869">
        <v>548.98400000000004</v>
      </c>
      <c r="T27" s="869">
        <v>556.72900000000004</v>
      </c>
      <c r="U27" s="454">
        <v>412.47500000000002</v>
      </c>
      <c r="V27" s="2085">
        <v>254.41</v>
      </c>
      <c r="W27" s="454">
        <v>271.529</v>
      </c>
      <c r="X27" s="454">
        <v>302.81700000000001</v>
      </c>
      <c r="Y27" s="454">
        <v>288.12</v>
      </c>
      <c r="Z27" s="454">
        <v>276.12900000000002</v>
      </c>
      <c r="AA27" s="454">
        <v>270.37799999999999</v>
      </c>
      <c r="AB27" s="454">
        <v>189.33500000000001</v>
      </c>
      <c r="AC27" s="2085">
        <v>201.37700000000001</v>
      </c>
      <c r="AD27" s="2085">
        <v>161.28899999999999</v>
      </c>
      <c r="AE27" s="2085">
        <v>250.84899999999999</v>
      </c>
      <c r="AF27" s="1890">
        <v>255.10599999999999</v>
      </c>
    </row>
    <row r="28" spans="1:32" ht="16.5">
      <c r="A28" s="235" t="s">
        <v>1256</v>
      </c>
      <c r="B28" s="164">
        <v>108</v>
      </c>
      <c r="C28" s="164">
        <v>34</v>
      </c>
      <c r="D28" s="164">
        <v>85</v>
      </c>
      <c r="E28" s="164">
        <v>68</v>
      </c>
      <c r="F28" s="164">
        <v>92</v>
      </c>
      <c r="G28" s="868">
        <v>84.069000000000003</v>
      </c>
      <c r="H28" s="868">
        <v>55.86</v>
      </c>
      <c r="I28" s="868">
        <v>42.295000000000002</v>
      </c>
      <c r="J28" s="868">
        <v>43.52</v>
      </c>
      <c r="K28" s="868">
        <v>95.546999999999997</v>
      </c>
      <c r="L28" s="868">
        <v>291.27999999999997</v>
      </c>
      <c r="M28" s="868">
        <v>514.48599999999999</v>
      </c>
      <c r="N28" s="868">
        <v>385.72500000000002</v>
      </c>
      <c r="O28" s="868">
        <v>290.97699999999998</v>
      </c>
      <c r="P28" s="868">
        <v>534.84699999999998</v>
      </c>
      <c r="Q28" s="868">
        <v>456.78500000000003</v>
      </c>
      <c r="R28" s="868">
        <v>504.74099999999999</v>
      </c>
      <c r="S28" s="868">
        <v>505.13799999999998</v>
      </c>
      <c r="T28" s="868">
        <v>468.22500000000002</v>
      </c>
      <c r="U28" s="164">
        <v>592.35599999999999</v>
      </c>
      <c r="V28" s="167">
        <v>690.30600000000004</v>
      </c>
      <c r="W28" s="164">
        <v>766.93399999999997</v>
      </c>
      <c r="X28" s="164">
        <v>1134.123</v>
      </c>
      <c r="Y28" s="164">
        <v>1144.182</v>
      </c>
      <c r="Z28" s="164">
        <v>893.34699999999998</v>
      </c>
      <c r="AA28" s="164">
        <v>1235.8240000000001</v>
      </c>
      <c r="AB28" s="164">
        <v>864.42899999999997</v>
      </c>
      <c r="AC28" s="167">
        <v>1295.3520000000001</v>
      </c>
      <c r="AD28" s="167">
        <v>1355.229</v>
      </c>
      <c r="AE28" s="167">
        <v>1401.6980000000001</v>
      </c>
      <c r="AF28" s="165">
        <v>686.78300000000002</v>
      </c>
    </row>
    <row r="29" spans="1:32">
      <c r="A29" s="235" t="s">
        <v>404</v>
      </c>
      <c r="B29" s="164">
        <v>493</v>
      </c>
      <c r="C29" s="164">
        <v>488</v>
      </c>
      <c r="D29" s="164">
        <v>505</v>
      </c>
      <c r="E29" s="164">
        <v>501</v>
      </c>
      <c r="F29" s="164">
        <v>457</v>
      </c>
      <c r="G29" s="868">
        <v>428.38299999999998</v>
      </c>
      <c r="H29" s="868">
        <v>461.09899999999999</v>
      </c>
      <c r="I29" s="868">
        <v>497.14499999999998</v>
      </c>
      <c r="J29" s="868">
        <v>538.91099999999994</v>
      </c>
      <c r="K29" s="868">
        <v>549.94100000000003</v>
      </c>
      <c r="L29" s="868">
        <v>723.34900000000005</v>
      </c>
      <c r="M29" s="868">
        <v>651.73500000000001</v>
      </c>
      <c r="N29" s="868">
        <v>792.04399999999998</v>
      </c>
      <c r="O29" s="868">
        <v>822.89700000000005</v>
      </c>
      <c r="P29" s="868">
        <v>832.75400000000002</v>
      </c>
      <c r="Q29" s="868">
        <v>796.02</v>
      </c>
      <c r="R29" s="868">
        <v>866.59400000000005</v>
      </c>
      <c r="S29" s="868">
        <v>841.37699999999995</v>
      </c>
      <c r="T29" s="868">
        <v>899.21500000000003</v>
      </c>
      <c r="U29" s="164">
        <v>886.60900000000004</v>
      </c>
      <c r="V29" s="167">
        <v>913.28599999999994</v>
      </c>
      <c r="W29" s="164">
        <v>1108.191</v>
      </c>
      <c r="X29" s="164">
        <v>1277.5899999999999</v>
      </c>
      <c r="Y29" s="164">
        <v>1220.4459999999999</v>
      </c>
      <c r="Z29" s="164">
        <v>1246.8309999999999</v>
      </c>
      <c r="AA29" s="164">
        <v>1376.675</v>
      </c>
      <c r="AB29" s="164">
        <v>1819.383</v>
      </c>
      <c r="AC29" s="167">
        <v>2020.049</v>
      </c>
      <c r="AD29" s="167">
        <v>1874.1869999999999</v>
      </c>
      <c r="AE29" s="167">
        <v>1776.703</v>
      </c>
      <c r="AF29" s="165">
        <v>1775.2760000000001</v>
      </c>
    </row>
    <row r="30" spans="1:32">
      <c r="A30" s="235" t="s">
        <v>405</v>
      </c>
      <c r="B30" s="164">
        <v>435</v>
      </c>
      <c r="C30" s="164">
        <v>468</v>
      </c>
      <c r="D30" s="164">
        <v>522</v>
      </c>
      <c r="E30" s="164">
        <v>479</v>
      </c>
      <c r="F30" s="164">
        <v>485</v>
      </c>
      <c r="G30" s="868">
        <v>507.68200000000002</v>
      </c>
      <c r="H30" s="868">
        <v>518.84400000000005</v>
      </c>
      <c r="I30" s="868">
        <v>540.27099999999996</v>
      </c>
      <c r="J30" s="868">
        <v>555.1</v>
      </c>
      <c r="K30" s="868">
        <v>589.10699999999997</v>
      </c>
      <c r="L30" s="868">
        <v>538.85900000000004</v>
      </c>
      <c r="M30" s="868">
        <v>672.21299999999997</v>
      </c>
      <c r="N30" s="868">
        <v>682.01900000000001</v>
      </c>
      <c r="O30" s="868">
        <v>729.20399999999995</v>
      </c>
      <c r="P30" s="868">
        <v>683.10400000000004</v>
      </c>
      <c r="Q30" s="868">
        <v>659.94299999999998</v>
      </c>
      <c r="R30" s="868">
        <v>654.16700000000003</v>
      </c>
      <c r="S30" s="868">
        <v>627.79999999999995</v>
      </c>
      <c r="T30" s="868">
        <v>672.87800000000004</v>
      </c>
      <c r="U30" s="164">
        <v>815.14</v>
      </c>
      <c r="V30" s="167">
        <v>773.91800000000001</v>
      </c>
      <c r="W30" s="164">
        <v>759.68</v>
      </c>
      <c r="X30" s="164">
        <v>714.04300000000001</v>
      </c>
      <c r="Y30" s="164">
        <v>875.48900000000003</v>
      </c>
      <c r="Z30" s="164">
        <v>795.173</v>
      </c>
      <c r="AA30" s="164">
        <v>853.61900000000003</v>
      </c>
      <c r="AB30" s="164">
        <v>811.81700000000001</v>
      </c>
      <c r="AC30" s="167">
        <v>868.04899999999998</v>
      </c>
      <c r="AD30" s="167">
        <v>764.16200000000003</v>
      </c>
      <c r="AE30" s="167">
        <v>792.52300000000002</v>
      </c>
      <c r="AF30" s="165">
        <v>734.49599999999998</v>
      </c>
    </row>
    <row r="31" spans="1:32" ht="15" customHeight="1">
      <c r="A31" s="870" t="s">
        <v>1257</v>
      </c>
      <c r="B31" s="454">
        <v>1137</v>
      </c>
      <c r="C31" s="454">
        <v>1094</v>
      </c>
      <c r="D31" s="454">
        <v>946</v>
      </c>
      <c r="E31" s="454">
        <v>896</v>
      </c>
      <c r="F31" s="454">
        <v>1356</v>
      </c>
      <c r="G31" s="869">
        <v>1673.895</v>
      </c>
      <c r="H31" s="869">
        <v>1734.152</v>
      </c>
      <c r="I31" s="869">
        <v>1730.963</v>
      </c>
      <c r="J31" s="869">
        <v>1593.422</v>
      </c>
      <c r="K31" s="869">
        <v>2257.3240000000001</v>
      </c>
      <c r="L31" s="869">
        <v>2362.8130000000001</v>
      </c>
      <c r="M31" s="869">
        <v>2123.2539999999999</v>
      </c>
      <c r="N31" s="869">
        <v>2340.268</v>
      </c>
      <c r="O31" s="869">
        <v>2428.2429999999999</v>
      </c>
      <c r="P31" s="869">
        <v>2725.6990000000001</v>
      </c>
      <c r="Q31" s="869">
        <v>2521.1750000000002</v>
      </c>
      <c r="R31" s="869">
        <v>2571.8919999999998</v>
      </c>
      <c r="S31" s="869">
        <v>2664.9769999999999</v>
      </c>
      <c r="T31" s="869">
        <v>3634.1619999999998</v>
      </c>
      <c r="U31" s="454">
        <v>3300.69</v>
      </c>
      <c r="V31" s="2085">
        <v>4233.6490000000003</v>
      </c>
      <c r="W31" s="454">
        <v>4030.1190000000001</v>
      </c>
      <c r="X31" s="454">
        <v>4541.8969999999999</v>
      </c>
      <c r="Y31" s="454">
        <v>5027.8710000000001</v>
      </c>
      <c r="Z31" s="454">
        <v>5213.9970000000003</v>
      </c>
      <c r="AA31" s="454">
        <v>5288.973</v>
      </c>
      <c r="AB31" s="454">
        <v>4900.375</v>
      </c>
      <c r="AC31" s="2085">
        <v>5568.03</v>
      </c>
      <c r="AD31" s="2085">
        <v>5498.6130000000003</v>
      </c>
      <c r="AE31" s="2085">
        <v>5801.2870000000003</v>
      </c>
      <c r="AF31" s="1890">
        <v>5512.88</v>
      </c>
    </row>
    <row r="32" spans="1:32" ht="20.85" customHeight="1">
      <c r="A32" s="1079" t="s">
        <v>406</v>
      </c>
      <c r="B32" s="1080">
        <v>10082</v>
      </c>
      <c r="C32" s="1080">
        <v>8682</v>
      </c>
      <c r="D32" s="1080">
        <v>13334</v>
      </c>
      <c r="E32" s="1080">
        <v>14810</v>
      </c>
      <c r="F32" s="1080">
        <v>15508</v>
      </c>
      <c r="G32" s="1080">
        <v>14286.650000000001</v>
      </c>
      <c r="H32" s="1080">
        <v>14116.711000000001</v>
      </c>
      <c r="I32" s="1080">
        <v>12665.065000000002</v>
      </c>
      <c r="J32" s="1080">
        <v>15190.026000000003</v>
      </c>
      <c r="K32" s="1080">
        <v>16664.053</v>
      </c>
      <c r="L32" s="1080">
        <v>18600.810000000005</v>
      </c>
      <c r="M32" s="1080">
        <v>18495.312000000002</v>
      </c>
      <c r="N32" s="1080">
        <v>18583.733</v>
      </c>
      <c r="O32" s="1080">
        <v>18848.298000000003</v>
      </c>
      <c r="P32" s="1080">
        <v>23818.726000000002</v>
      </c>
      <c r="Q32" s="1080">
        <v>26300.677</v>
      </c>
      <c r="R32" s="1080">
        <v>27345.620000000006</v>
      </c>
      <c r="S32" s="1080">
        <v>28080.457999999999</v>
      </c>
      <c r="T32" s="1080">
        <v>25481.939000000002</v>
      </c>
      <c r="U32" s="1080">
        <v>22336.719999999998</v>
      </c>
      <c r="V32" s="2084">
        <v>17980.246000000003</v>
      </c>
      <c r="W32" s="1080">
        <v>18034.804</v>
      </c>
      <c r="X32" s="1080">
        <v>18689.373</v>
      </c>
      <c r="Y32" s="1080">
        <v>20216.690000000002</v>
      </c>
      <c r="Z32" s="1080">
        <v>21236.629000000004</v>
      </c>
      <c r="AA32" s="1080">
        <v>22206.262999999999</v>
      </c>
      <c r="AB32" s="1080">
        <v>22832.674999999999</v>
      </c>
      <c r="AC32" s="2084">
        <v>23508.893</v>
      </c>
      <c r="AD32" s="2084">
        <v>22646.893</v>
      </c>
      <c r="AE32" s="2084">
        <v>22026.696</v>
      </c>
      <c r="AF32" s="1081">
        <v>22215.845000000001</v>
      </c>
    </row>
    <row r="33" spans="1:32" ht="8.1" customHeight="1">
      <c r="AA33" s="60"/>
      <c r="AB33" s="975"/>
      <c r="AC33" s="975"/>
      <c r="AD33" s="975"/>
      <c r="AE33" s="975"/>
      <c r="AF33" s="975"/>
    </row>
    <row r="34" spans="1:32" ht="29.25" customHeight="1">
      <c r="A34" s="2228" t="s">
        <v>611</v>
      </c>
      <c r="B34" s="2229">
        <v>2558</v>
      </c>
      <c r="C34" s="2229">
        <v>2162</v>
      </c>
      <c r="D34" s="2229">
        <v>1817</v>
      </c>
      <c r="E34" s="2229">
        <v>2271</v>
      </c>
      <c r="F34" s="2229">
        <v>2104</v>
      </c>
      <c r="G34" s="2229">
        <v>2114.962</v>
      </c>
      <c r="H34" s="2229">
        <v>2082.9259999999999</v>
      </c>
      <c r="I34" s="2229">
        <v>2206.3670000000002</v>
      </c>
      <c r="J34" s="2229">
        <v>2097.203</v>
      </c>
      <c r="K34" s="2229">
        <v>2139.3130000000001</v>
      </c>
      <c r="L34" s="2229">
        <v>2247.23</v>
      </c>
      <c r="M34" s="2229">
        <v>2280.1030000000001</v>
      </c>
      <c r="N34" s="2229">
        <v>2444.9659999999999</v>
      </c>
      <c r="O34" s="2229">
        <v>2663.8690000000001</v>
      </c>
      <c r="P34" s="2229">
        <v>2725.5540000000001</v>
      </c>
      <c r="Q34" s="2229">
        <v>2553.21</v>
      </c>
      <c r="R34" s="2229">
        <v>2640.7640000000001</v>
      </c>
      <c r="S34" s="2229">
        <v>3144.1550000000002</v>
      </c>
      <c r="T34" s="2229">
        <v>3049.9830000000002</v>
      </c>
      <c r="U34" s="2229">
        <v>2796.1439999999998</v>
      </c>
      <c r="V34" s="2229">
        <v>2845.2550000000001</v>
      </c>
      <c r="W34" s="2229">
        <v>2791.7710000000002</v>
      </c>
      <c r="X34" s="2229">
        <v>2607.337</v>
      </c>
      <c r="Y34" s="2229">
        <v>2355.5059999999999</v>
      </c>
      <c r="Z34" s="2229">
        <v>2300.7979999999998</v>
      </c>
      <c r="AA34" s="2229">
        <v>2357.268</v>
      </c>
      <c r="AB34" s="2229">
        <v>2854.8809999999999</v>
      </c>
      <c r="AC34" s="3243">
        <v>2319.8200000000002</v>
      </c>
      <c r="AD34" s="3243">
        <v>1714.36</v>
      </c>
      <c r="AE34" s="3243">
        <v>977.58799999999997</v>
      </c>
      <c r="AF34" s="2230">
        <v>1291.96</v>
      </c>
    </row>
    <row r="35" spans="1:32" ht="8.1" customHeight="1"/>
    <row r="36" spans="1:32" ht="8.1" customHeight="1"/>
    <row r="37" spans="1:32" s="66" customFormat="1" ht="15" customHeight="1">
      <c r="A37" s="238" t="s">
        <v>874</v>
      </c>
      <c r="B37" s="871"/>
      <c r="C37" s="871"/>
      <c r="D37" s="871"/>
      <c r="E37" s="871"/>
      <c r="F37" s="871"/>
      <c r="G37" s="871"/>
      <c r="H37" s="871"/>
      <c r="I37" s="871"/>
      <c r="J37" s="871"/>
      <c r="T37"/>
    </row>
    <row r="38" spans="1:32" s="66" customFormat="1" ht="15" customHeight="1">
      <c r="A38" s="238" t="s">
        <v>875</v>
      </c>
      <c r="T38"/>
    </row>
    <row r="39" spans="1:32" s="66" customFormat="1" ht="15" customHeight="1">
      <c r="A39" s="66" t="s">
        <v>1190</v>
      </c>
    </row>
    <row r="40" spans="1:32">
      <c r="A40" s="438"/>
      <c r="B40" s="438"/>
    </row>
    <row r="41" spans="1:32">
      <c r="A41" s="395"/>
      <c r="B41" s="438"/>
    </row>
  </sheetData>
  <mergeCells count="2">
    <mergeCell ref="A20:T20"/>
    <mergeCell ref="A7:T7"/>
  </mergeCells>
  <phoneticPr fontId="21" type="noConversion"/>
  <printOptions horizontalCentered="1" verticalCentered="1"/>
  <pageMargins left="0.33" right="0.56000000000000005" top="0.5" bottom="0.5" header="0.51181102362204722" footer="0.51181102362204722"/>
  <pageSetup paperSize="9" scale="55" orientation="landscape"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15">
    <tabColor indexed="15"/>
    <pageSetUpPr fitToPage="1"/>
  </sheetPr>
  <dimension ref="A1:AF51"/>
  <sheetViews>
    <sheetView showGridLines="0" workbookViewId="0">
      <pane xSplit="1" ySplit="5" topLeftCell="B8" activePane="bottomRight" state="frozen"/>
      <selection pane="topRight" activeCell="B1" sqref="B1"/>
      <selection pane="bottomLeft" activeCell="A6" sqref="A6"/>
      <selection pane="bottomRight" activeCell="A8" sqref="A8"/>
    </sheetView>
  </sheetViews>
  <sheetFormatPr baseColWidth="10" defaultColWidth="9" defaultRowHeight="15.75"/>
  <cols>
    <col min="1" max="1" width="25" style="61" customWidth="1"/>
    <col min="2" max="17" width="7.75" style="61" customWidth="1"/>
    <col min="18" max="16384" width="9" style="61"/>
  </cols>
  <sheetData>
    <row r="1" spans="1:32" ht="13.15" customHeight="1">
      <c r="A1" s="403" t="s">
        <v>88</v>
      </c>
      <c r="B1" s="1011"/>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11"/>
      <c r="AC1" s="1039"/>
      <c r="AD1" s="404"/>
      <c r="AE1" s="404"/>
      <c r="AF1" s="405"/>
    </row>
    <row r="2" spans="1:32" ht="18" customHeight="1">
      <c r="A2" s="232"/>
      <c r="B2" s="1013" t="s">
        <v>957</v>
      </c>
      <c r="C2" s="1046"/>
      <c r="D2" s="1046"/>
      <c r="E2" s="1046"/>
      <c r="F2" s="1046"/>
      <c r="G2" s="1046"/>
      <c r="H2" s="1046"/>
      <c r="I2" s="1046"/>
      <c r="J2" s="1046"/>
      <c r="K2" s="1046"/>
      <c r="L2" s="1046"/>
      <c r="M2" s="1046"/>
      <c r="N2" s="1046"/>
      <c r="O2" s="1046"/>
      <c r="P2" s="1046"/>
      <c r="Q2" s="1046"/>
      <c r="R2" s="1046"/>
      <c r="S2" s="1046"/>
      <c r="T2" s="1046"/>
      <c r="U2" s="1046"/>
      <c r="V2" s="1046"/>
      <c r="W2" s="1046"/>
      <c r="X2" s="1046"/>
      <c r="Y2" s="1046"/>
      <c r="Z2" s="1046"/>
      <c r="AA2" s="1046"/>
      <c r="AB2" s="1046"/>
      <c r="AC2" s="1047"/>
      <c r="AD2" s="197" t="s">
        <v>112</v>
      </c>
      <c r="AE2" s="1406"/>
      <c r="AF2" s="539"/>
    </row>
    <row r="3" spans="1:32" ht="18" customHeight="1">
      <c r="A3" s="232"/>
      <c r="B3" s="1013" t="s">
        <v>1051</v>
      </c>
      <c r="C3" s="1046"/>
      <c r="D3" s="1046"/>
      <c r="E3" s="1046"/>
      <c r="F3" s="1046"/>
      <c r="G3" s="1046"/>
      <c r="H3" s="1046"/>
      <c r="I3" s="1046"/>
      <c r="J3" s="1046"/>
      <c r="K3" s="1046"/>
      <c r="L3" s="1046"/>
      <c r="M3" s="1046"/>
      <c r="N3" s="1046"/>
      <c r="O3" s="1046"/>
      <c r="P3" s="1046"/>
      <c r="Q3" s="1046"/>
      <c r="R3" s="1046"/>
      <c r="S3" s="1046"/>
      <c r="T3" s="1046"/>
      <c r="U3" s="1046"/>
      <c r="V3" s="1046"/>
      <c r="W3" s="1046"/>
      <c r="X3" s="1046"/>
      <c r="Y3" s="1046"/>
      <c r="Z3" s="1046"/>
      <c r="AA3" s="1046"/>
      <c r="AB3" s="1046"/>
      <c r="AC3" s="1047"/>
      <c r="AD3" s="197" t="s">
        <v>254</v>
      </c>
      <c r="AE3" s="1406"/>
      <c r="AF3" s="539"/>
    </row>
    <row r="4" spans="1:32" ht="18" customHeight="1">
      <c r="A4" s="214"/>
      <c r="B4" s="1041" t="s">
        <v>104</v>
      </c>
      <c r="C4" s="1014"/>
      <c r="D4" s="1014"/>
      <c r="E4" s="1014"/>
      <c r="F4" s="1014"/>
      <c r="G4" s="1014"/>
      <c r="H4" s="1014"/>
      <c r="I4" s="1014"/>
      <c r="J4" s="1014"/>
      <c r="K4" s="1014"/>
      <c r="L4" s="1014"/>
      <c r="M4" s="1014"/>
      <c r="N4" s="1014"/>
      <c r="O4" s="1014"/>
      <c r="P4" s="1014"/>
      <c r="Q4" s="1014"/>
      <c r="R4" s="1014"/>
      <c r="S4" s="1014"/>
      <c r="T4" s="1014"/>
      <c r="U4" s="1014"/>
      <c r="V4" s="1014"/>
      <c r="W4" s="1014"/>
      <c r="X4" s="1014"/>
      <c r="Y4" s="1014"/>
      <c r="Z4" s="1014"/>
      <c r="AA4" s="1014"/>
      <c r="AB4" s="1014"/>
      <c r="AC4" s="1015"/>
      <c r="AD4" s="720" t="s">
        <v>1681</v>
      </c>
      <c r="AE4" s="1406"/>
      <c r="AF4" s="539"/>
    </row>
    <row r="5" spans="1:32" ht="13.15" customHeight="1">
      <c r="A5" s="408"/>
      <c r="B5" s="1021"/>
      <c r="C5" s="1021"/>
      <c r="D5" s="1021"/>
      <c r="E5" s="1021"/>
      <c r="F5" s="1021"/>
      <c r="G5" s="1021"/>
      <c r="H5" s="1021"/>
      <c r="I5" s="1021"/>
      <c r="J5" s="1021"/>
      <c r="K5" s="1021"/>
      <c r="L5" s="1021"/>
      <c r="M5" s="1021"/>
      <c r="N5" s="1021"/>
      <c r="O5" s="1021"/>
      <c r="P5" s="1021"/>
      <c r="Q5" s="1021"/>
      <c r="R5" s="1021"/>
      <c r="S5" s="1021"/>
      <c r="T5" s="1021"/>
      <c r="U5" s="1021"/>
      <c r="V5" s="1021"/>
      <c r="W5" s="1021"/>
      <c r="X5" s="1021"/>
      <c r="Y5" s="1021"/>
      <c r="Z5" s="1021"/>
      <c r="AA5" s="1021"/>
      <c r="AB5" s="1021"/>
      <c r="AC5" s="1071"/>
      <c r="AD5" s="409"/>
      <c r="AE5" s="409"/>
      <c r="AF5" s="410"/>
    </row>
    <row r="6" spans="1:32" ht="8.1" customHeight="1">
      <c r="A6" s="60"/>
      <c r="B6" s="60"/>
      <c r="C6" s="60"/>
      <c r="D6" s="60"/>
      <c r="E6" s="60"/>
      <c r="F6" s="60"/>
      <c r="G6" s="60"/>
      <c r="H6" s="60"/>
    </row>
    <row r="7" spans="1:32" ht="14.45" customHeight="1">
      <c r="A7" s="4226" t="s">
        <v>1258</v>
      </c>
      <c r="B7" s="4226"/>
      <c r="C7" s="4226"/>
      <c r="D7" s="4226"/>
      <c r="E7" s="4226"/>
      <c r="F7" s="4226"/>
      <c r="G7" s="4226"/>
      <c r="H7" s="4226"/>
      <c r="I7" s="4226"/>
      <c r="J7" s="4226"/>
      <c r="K7" s="4226"/>
      <c r="L7" s="4226"/>
      <c r="M7" s="4226"/>
      <c r="N7" s="4226"/>
      <c r="O7" s="4226"/>
      <c r="P7" s="4226"/>
      <c r="Q7" s="4226"/>
    </row>
    <row r="8" spans="1:32" ht="17.45" customHeight="1">
      <c r="A8" s="742"/>
      <c r="B8" s="168">
        <v>1990</v>
      </c>
      <c r="C8" s="168">
        <v>1991</v>
      </c>
      <c r="D8" s="168">
        <v>1992</v>
      </c>
      <c r="E8" s="168">
        <v>1993</v>
      </c>
      <c r="F8" s="168">
        <v>1994</v>
      </c>
      <c r="G8" s="168">
        <v>1995</v>
      </c>
      <c r="H8" s="168">
        <v>1996</v>
      </c>
      <c r="I8" s="168">
        <v>1997</v>
      </c>
      <c r="J8" s="168">
        <v>1998</v>
      </c>
      <c r="K8" s="168">
        <v>1999</v>
      </c>
      <c r="L8" s="168">
        <v>2000</v>
      </c>
      <c r="M8" s="171">
        <v>2001</v>
      </c>
      <c r="N8" s="171">
        <v>2002</v>
      </c>
      <c r="O8" s="171">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2" ht="18" customHeight="1">
      <c r="A9" s="77" t="s">
        <v>411</v>
      </c>
      <c r="B9" s="872"/>
      <c r="C9" s="872"/>
      <c r="D9" s="872"/>
      <c r="E9" s="872"/>
      <c r="F9" s="872"/>
      <c r="G9" s="872"/>
      <c r="H9" s="70"/>
      <c r="I9" s="70"/>
      <c r="J9" s="70"/>
      <c r="K9" s="70"/>
      <c r="L9" s="70"/>
      <c r="M9" s="70"/>
      <c r="N9" s="70"/>
      <c r="O9" s="1234"/>
      <c r="P9" s="1234"/>
      <c r="Q9" s="1234"/>
      <c r="R9" s="1234"/>
      <c r="S9" s="1816"/>
      <c r="T9" s="1234"/>
      <c r="U9" s="1816"/>
      <c r="V9" s="1816"/>
      <c r="W9" s="1816"/>
      <c r="X9" s="1816"/>
      <c r="Y9" s="1816"/>
      <c r="Z9" s="1234"/>
      <c r="AA9" s="1234"/>
      <c r="AB9" s="1234"/>
      <c r="AC9" s="1234"/>
      <c r="AD9" s="1234"/>
      <c r="AE9" s="1234"/>
      <c r="AF9" s="457"/>
    </row>
    <row r="10" spans="1:32" ht="15" customHeight="1">
      <c r="A10" s="385" t="s">
        <v>412</v>
      </c>
      <c r="B10" s="762">
        <v>356513</v>
      </c>
      <c r="C10" s="762">
        <v>279403</v>
      </c>
      <c r="D10" s="762">
        <v>241805</v>
      </c>
      <c r="E10" s="762">
        <v>221802</v>
      </c>
      <c r="F10" s="762">
        <v>207077</v>
      </c>
      <c r="G10" s="762">
        <v>192739</v>
      </c>
      <c r="H10" s="762">
        <v>187207</v>
      </c>
      <c r="I10" s="762">
        <v>177129</v>
      </c>
      <c r="J10" s="762">
        <v>166007</v>
      </c>
      <c r="K10" s="762">
        <v>161255</v>
      </c>
      <c r="L10" s="762">
        <v>167660</v>
      </c>
      <c r="M10" s="762">
        <v>175335</v>
      </c>
      <c r="N10" s="762">
        <v>181747</v>
      </c>
      <c r="O10" s="762">
        <v>179085</v>
      </c>
      <c r="P10" s="762">
        <v>181926</v>
      </c>
      <c r="Q10" s="762">
        <v>177907</v>
      </c>
      <c r="R10" s="762">
        <v>176321</v>
      </c>
      <c r="S10" s="762">
        <v>180409.054</v>
      </c>
      <c r="T10" s="762">
        <v>175313.02000000002</v>
      </c>
      <c r="U10" s="762">
        <v>169857.14199999999</v>
      </c>
      <c r="V10" s="762">
        <v>169403</v>
      </c>
      <c r="W10" s="762">
        <v>176502</v>
      </c>
      <c r="X10" s="762">
        <v>185432</v>
      </c>
      <c r="Y10" s="762">
        <v>182995</v>
      </c>
      <c r="Z10" s="762">
        <v>178178</v>
      </c>
      <c r="AA10" s="762">
        <v>178065</v>
      </c>
      <c r="AB10" s="762">
        <v>171552.348</v>
      </c>
      <c r="AC10" s="763">
        <v>171285.704</v>
      </c>
      <c r="AD10" s="763">
        <v>166257.552</v>
      </c>
      <c r="AE10" s="763">
        <v>131314.11600000001</v>
      </c>
      <c r="AF10" s="2530">
        <v>107377.26</v>
      </c>
    </row>
    <row r="11" spans="1:32" ht="15" customHeight="1">
      <c r="A11" s="338" t="s">
        <v>419</v>
      </c>
      <c r="B11" s="762">
        <v>2012</v>
      </c>
      <c r="C11" s="762">
        <v>3014</v>
      </c>
      <c r="D11" s="762">
        <v>3482</v>
      </c>
      <c r="E11" s="762">
        <v>2675</v>
      </c>
      <c r="F11" s="762">
        <v>2416</v>
      </c>
      <c r="G11" s="762">
        <v>2152</v>
      </c>
      <c r="H11" s="762">
        <v>1859</v>
      </c>
      <c r="I11" s="762">
        <v>1934</v>
      </c>
      <c r="J11" s="762">
        <v>2070</v>
      </c>
      <c r="K11" s="762">
        <v>2053</v>
      </c>
      <c r="L11" s="762">
        <v>1796</v>
      </c>
      <c r="M11" s="762">
        <v>1996.902</v>
      </c>
      <c r="N11" s="762">
        <v>848</v>
      </c>
      <c r="O11" s="762">
        <v>35</v>
      </c>
      <c r="P11" s="762">
        <v>13</v>
      </c>
      <c r="Q11" s="762">
        <v>9</v>
      </c>
      <c r="R11" s="762">
        <v>53</v>
      </c>
      <c r="S11" s="762">
        <v>27</v>
      </c>
      <c r="T11" s="762">
        <v>28</v>
      </c>
      <c r="U11" s="762">
        <v>10</v>
      </c>
      <c r="V11" s="762">
        <v>0</v>
      </c>
      <c r="W11" s="762">
        <v>0</v>
      </c>
      <c r="X11" s="762">
        <v>0</v>
      </c>
      <c r="Y11" s="762">
        <v>18</v>
      </c>
      <c r="Z11" s="762">
        <v>13</v>
      </c>
      <c r="AA11" s="762">
        <v>21.893999999999998</v>
      </c>
      <c r="AB11" s="762">
        <v>25.783000000000001</v>
      </c>
      <c r="AC11" s="763">
        <v>23.231000000000002</v>
      </c>
      <c r="AD11" s="763">
        <v>20.771999999999998</v>
      </c>
      <c r="AE11" s="763">
        <v>24.204000000000001</v>
      </c>
      <c r="AF11" s="2530">
        <v>28.401</v>
      </c>
    </row>
    <row r="12" spans="1:32" ht="15" customHeight="1">
      <c r="A12" s="338" t="s">
        <v>793</v>
      </c>
      <c r="B12" s="762">
        <v>1030</v>
      </c>
      <c r="C12" s="762">
        <v>525</v>
      </c>
      <c r="D12" s="762">
        <v>740</v>
      </c>
      <c r="E12" s="762">
        <v>628</v>
      </c>
      <c r="F12" s="762">
        <v>-41</v>
      </c>
      <c r="G12" s="762">
        <v>-177</v>
      </c>
      <c r="H12" s="762">
        <v>131</v>
      </c>
      <c r="I12" s="762">
        <v>-141</v>
      </c>
      <c r="J12" s="762">
        <v>121</v>
      </c>
      <c r="K12" s="762">
        <v>-371</v>
      </c>
      <c r="L12" s="762">
        <v>247</v>
      </c>
      <c r="M12" s="762">
        <v>-37</v>
      </c>
      <c r="N12" s="762">
        <v>-139</v>
      </c>
      <c r="O12" s="762">
        <v>227</v>
      </c>
      <c r="P12" s="762">
        <v>-9</v>
      </c>
      <c r="Q12" s="762">
        <v>-46</v>
      </c>
      <c r="R12" s="762">
        <v>38</v>
      </c>
      <c r="S12" s="762">
        <v>35</v>
      </c>
      <c r="T12" s="762">
        <v>-132</v>
      </c>
      <c r="U12" s="762">
        <v>40</v>
      </c>
      <c r="V12" s="762">
        <v>75</v>
      </c>
      <c r="W12" s="762">
        <v>-193</v>
      </c>
      <c r="X12" s="762">
        <v>15</v>
      </c>
      <c r="Y12" s="762">
        <v>0</v>
      </c>
      <c r="Z12" s="762">
        <v>-54</v>
      </c>
      <c r="AA12" s="762">
        <v>-223</v>
      </c>
      <c r="AB12" s="762">
        <v>340</v>
      </c>
      <c r="AC12" s="763">
        <v>-59</v>
      </c>
      <c r="AD12" s="763">
        <v>-24.655999999990918</v>
      </c>
      <c r="AE12" s="763">
        <v>81.038999999987652</v>
      </c>
      <c r="AF12" s="2530">
        <v>-43.873999999998134</v>
      </c>
    </row>
    <row r="13" spans="1:32" ht="18" customHeight="1">
      <c r="A13" s="1070" t="s">
        <v>414</v>
      </c>
      <c r="B13" s="1072">
        <v>359556</v>
      </c>
      <c r="C13" s="1072">
        <v>282941</v>
      </c>
      <c r="D13" s="1072">
        <v>246026</v>
      </c>
      <c r="E13" s="1072">
        <v>225105</v>
      </c>
      <c r="F13" s="1072">
        <v>209452</v>
      </c>
      <c r="G13" s="1072">
        <v>194714</v>
      </c>
      <c r="H13" s="1072">
        <v>189197</v>
      </c>
      <c r="I13" s="1072">
        <v>178922</v>
      </c>
      <c r="J13" s="1072">
        <v>168198</v>
      </c>
      <c r="K13" s="1072">
        <v>162937</v>
      </c>
      <c r="L13" s="1072">
        <v>169703</v>
      </c>
      <c r="M13" s="1072">
        <v>177294.902</v>
      </c>
      <c r="N13" s="1072">
        <v>182456</v>
      </c>
      <c r="O13" s="1072">
        <v>179347</v>
      </c>
      <c r="P13" s="1072">
        <v>181930</v>
      </c>
      <c r="Q13" s="1072">
        <v>177870</v>
      </c>
      <c r="R13" s="1072">
        <v>176412</v>
      </c>
      <c r="S13" s="1072">
        <v>180471.054</v>
      </c>
      <c r="T13" s="1072">
        <v>175209.02000000002</v>
      </c>
      <c r="U13" s="1072">
        <v>169907.14199999999</v>
      </c>
      <c r="V13" s="1072">
        <v>169478</v>
      </c>
      <c r="W13" s="1072">
        <v>176309</v>
      </c>
      <c r="X13" s="1072">
        <v>185447</v>
      </c>
      <c r="Y13" s="1072">
        <v>183013</v>
      </c>
      <c r="Z13" s="1072">
        <v>178137</v>
      </c>
      <c r="AA13" s="1072">
        <v>177863.894</v>
      </c>
      <c r="AB13" s="1072">
        <v>171918.13099999999</v>
      </c>
      <c r="AC13" s="3499">
        <v>171249.935</v>
      </c>
      <c r="AD13" s="3499">
        <v>166253.66800000001</v>
      </c>
      <c r="AE13" s="3499">
        <v>131419.359</v>
      </c>
      <c r="AF13" s="3500">
        <v>107361.787</v>
      </c>
    </row>
    <row r="14" spans="1:32" ht="12.2" customHeight="1">
      <c r="A14" s="77"/>
      <c r="B14" s="875"/>
      <c r="C14" s="875"/>
      <c r="D14" s="875"/>
      <c r="E14" s="875"/>
      <c r="F14" s="875"/>
      <c r="G14" s="875"/>
      <c r="H14" s="875"/>
      <c r="I14" s="875"/>
      <c r="J14" s="875"/>
      <c r="K14" s="875"/>
      <c r="L14" s="875"/>
      <c r="M14" s="875"/>
      <c r="N14" s="875"/>
      <c r="O14" s="875"/>
      <c r="P14" s="875"/>
      <c r="Q14" s="875"/>
      <c r="R14" s="875"/>
      <c r="S14" s="875"/>
      <c r="T14" s="875"/>
      <c r="U14" s="875"/>
      <c r="V14" s="875"/>
      <c r="W14" s="875"/>
      <c r="X14" s="875"/>
      <c r="Y14" s="875"/>
      <c r="Z14" s="875"/>
      <c r="AA14" s="875"/>
      <c r="AB14" s="875"/>
      <c r="AC14" s="876"/>
      <c r="AD14" s="876"/>
      <c r="AE14" s="876"/>
      <c r="AF14" s="3501"/>
    </row>
    <row r="15" spans="1:32" ht="12" customHeight="1">
      <c r="A15" s="77" t="s">
        <v>415</v>
      </c>
      <c r="B15" s="875"/>
      <c r="C15" s="875"/>
      <c r="D15" s="875"/>
      <c r="E15" s="875"/>
      <c r="F15" s="875"/>
      <c r="G15" s="875"/>
      <c r="H15" s="875"/>
      <c r="I15" s="875"/>
      <c r="J15" s="875"/>
      <c r="K15" s="875"/>
      <c r="L15" s="875"/>
      <c r="M15" s="875"/>
      <c r="N15" s="875"/>
      <c r="O15" s="875"/>
      <c r="P15" s="875"/>
      <c r="Q15" s="875"/>
      <c r="R15" s="875"/>
      <c r="S15" s="875"/>
      <c r="T15" s="875"/>
      <c r="U15" s="875"/>
      <c r="V15" s="875"/>
      <c r="W15" s="875"/>
      <c r="X15" s="875"/>
      <c r="Y15" s="875"/>
      <c r="Z15" s="875"/>
      <c r="AA15" s="875"/>
      <c r="AB15" s="875"/>
      <c r="AC15" s="876"/>
      <c r="AD15" s="876"/>
      <c r="AE15" s="876"/>
      <c r="AF15" s="3501"/>
    </row>
    <row r="16" spans="1:32" ht="12" hidden="1" customHeight="1">
      <c r="A16" s="236" t="s">
        <v>374</v>
      </c>
      <c r="B16" s="762">
        <v>0</v>
      </c>
      <c r="C16" s="762">
        <v>0</v>
      </c>
      <c r="D16" s="762">
        <v>0</v>
      </c>
      <c r="E16" s="762">
        <v>0</v>
      </c>
      <c r="F16" s="762">
        <v>0</v>
      </c>
      <c r="G16" s="762">
        <v>0</v>
      </c>
      <c r="H16" s="762">
        <v>0</v>
      </c>
      <c r="I16" s="762">
        <v>0</v>
      </c>
      <c r="J16" s="762">
        <v>0</v>
      </c>
      <c r="K16" s="762">
        <v>0</v>
      </c>
      <c r="L16" s="762">
        <v>0</v>
      </c>
      <c r="M16" s="762">
        <v>0</v>
      </c>
      <c r="N16" s="762">
        <v>0</v>
      </c>
      <c r="O16" s="762">
        <v>0</v>
      </c>
      <c r="P16" s="762">
        <v>0</v>
      </c>
      <c r="Q16" s="762">
        <v>0</v>
      </c>
      <c r="R16" s="762">
        <v>0</v>
      </c>
      <c r="S16" s="762">
        <v>0</v>
      </c>
      <c r="T16" s="762">
        <v>0</v>
      </c>
      <c r="U16" s="762">
        <v>0</v>
      </c>
      <c r="V16" s="762">
        <v>0</v>
      </c>
      <c r="W16" s="762">
        <v>0</v>
      </c>
      <c r="X16" s="762">
        <v>0</v>
      </c>
      <c r="Y16" s="762">
        <v>0</v>
      </c>
      <c r="Z16" s="762">
        <v>0</v>
      </c>
      <c r="AA16" s="762">
        <v>0</v>
      </c>
      <c r="AB16" s="762">
        <v>0</v>
      </c>
      <c r="AC16" s="763">
        <v>0</v>
      </c>
      <c r="AD16" s="763">
        <v>0</v>
      </c>
      <c r="AE16" s="763">
        <v>0</v>
      </c>
      <c r="AF16" s="2530">
        <v>0</v>
      </c>
    </row>
    <row r="17" spans="1:32" ht="12" hidden="1" customHeight="1">
      <c r="A17" s="236" t="s">
        <v>417</v>
      </c>
      <c r="B17" s="762">
        <v>0</v>
      </c>
      <c r="C17" s="762">
        <v>0</v>
      </c>
      <c r="D17" s="762">
        <v>0</v>
      </c>
      <c r="E17" s="762">
        <v>0</v>
      </c>
      <c r="F17" s="762">
        <v>0</v>
      </c>
      <c r="G17" s="762">
        <v>0</v>
      </c>
      <c r="H17" s="762">
        <v>0</v>
      </c>
      <c r="I17" s="762">
        <v>0</v>
      </c>
      <c r="J17" s="762">
        <v>0</v>
      </c>
      <c r="K17" s="762">
        <v>0</v>
      </c>
      <c r="L17" s="762">
        <v>0</v>
      </c>
      <c r="M17" s="762">
        <v>0</v>
      </c>
      <c r="N17" s="762">
        <v>0</v>
      </c>
      <c r="O17" s="762">
        <v>0</v>
      </c>
      <c r="P17" s="762">
        <v>0</v>
      </c>
      <c r="Q17" s="762">
        <v>0</v>
      </c>
      <c r="R17" s="762">
        <v>0</v>
      </c>
      <c r="S17" s="762">
        <v>0</v>
      </c>
      <c r="T17" s="762">
        <v>0</v>
      </c>
      <c r="U17" s="762">
        <v>0</v>
      </c>
      <c r="V17" s="762">
        <v>0</v>
      </c>
      <c r="W17" s="762">
        <v>0</v>
      </c>
      <c r="X17" s="762">
        <v>0</v>
      </c>
      <c r="Y17" s="762">
        <v>0</v>
      </c>
      <c r="Z17" s="762">
        <v>0</v>
      </c>
      <c r="AA17" s="762">
        <v>0</v>
      </c>
      <c r="AB17" s="762">
        <v>0</v>
      </c>
      <c r="AC17" s="763">
        <v>0</v>
      </c>
      <c r="AD17" s="763">
        <v>0</v>
      </c>
      <c r="AE17" s="763">
        <v>0</v>
      </c>
      <c r="AF17" s="2530">
        <v>0</v>
      </c>
    </row>
    <row r="18" spans="1:32" ht="27.75" customHeight="1">
      <c r="A18" s="1850" t="s">
        <v>375</v>
      </c>
      <c r="B18" s="762">
        <v>123821</v>
      </c>
      <c r="C18" s="762">
        <v>79081</v>
      </c>
      <c r="D18" s="762">
        <v>54193</v>
      </c>
      <c r="E18" s="762">
        <v>47491</v>
      </c>
      <c r="F18" s="762">
        <v>38270</v>
      </c>
      <c r="G18" s="762">
        <v>30673</v>
      </c>
      <c r="H18" s="762">
        <v>27343</v>
      </c>
      <c r="I18" s="762">
        <v>22511</v>
      </c>
      <c r="J18" s="762">
        <v>16952</v>
      </c>
      <c r="K18" s="762">
        <v>14959</v>
      </c>
      <c r="L18" s="762">
        <v>14080</v>
      </c>
      <c r="M18" s="762">
        <v>13909</v>
      </c>
      <c r="N18" s="762">
        <v>13778</v>
      </c>
      <c r="O18" s="762">
        <v>13470</v>
      </c>
      <c r="P18" s="762">
        <v>13946</v>
      </c>
      <c r="Q18" s="762">
        <v>13984</v>
      </c>
      <c r="R18" s="762">
        <v>14529</v>
      </c>
      <c r="S18" s="762">
        <v>14356</v>
      </c>
      <c r="T18" s="762">
        <v>15037</v>
      </c>
      <c r="U18" s="762">
        <v>15649</v>
      </c>
      <c r="V18" s="762">
        <v>16742</v>
      </c>
      <c r="W18" s="762">
        <v>18132</v>
      </c>
      <c r="X18" s="762">
        <v>18101</v>
      </c>
      <c r="Y18" s="762">
        <v>18052</v>
      </c>
      <c r="Z18" s="762">
        <v>17170</v>
      </c>
      <c r="AA18" s="762">
        <v>16892.775000000001</v>
      </c>
      <c r="AB18" s="762">
        <v>15909.402</v>
      </c>
      <c r="AC18" s="763">
        <v>17248.805</v>
      </c>
      <c r="AD18" s="763">
        <v>17173.246999999999</v>
      </c>
      <c r="AE18" s="763">
        <v>15640.22</v>
      </c>
      <c r="AF18" s="2530">
        <v>13564.359</v>
      </c>
    </row>
    <row r="19" spans="1:32" ht="15" customHeight="1">
      <c r="A19" s="2529" t="s">
        <v>1439</v>
      </c>
      <c r="B19" s="762">
        <v>189655</v>
      </c>
      <c r="C19" s="762">
        <v>170197</v>
      </c>
      <c r="D19" s="762">
        <v>168782</v>
      </c>
      <c r="E19" s="762">
        <v>160341</v>
      </c>
      <c r="F19" s="762">
        <v>157234</v>
      </c>
      <c r="G19" s="762">
        <v>158214</v>
      </c>
      <c r="H19" s="762">
        <v>159599</v>
      </c>
      <c r="I19" s="762">
        <v>155227</v>
      </c>
      <c r="J19" s="762">
        <v>150176</v>
      </c>
      <c r="K19" s="762">
        <v>147008</v>
      </c>
      <c r="L19" s="762">
        <v>154961</v>
      </c>
      <c r="M19" s="762">
        <v>162941.829</v>
      </c>
      <c r="N19" s="762">
        <v>168216</v>
      </c>
      <c r="O19" s="762">
        <v>165259</v>
      </c>
      <c r="P19" s="762">
        <v>167385</v>
      </c>
      <c r="Q19" s="762">
        <v>163162</v>
      </c>
      <c r="R19" s="762">
        <v>161016</v>
      </c>
      <c r="S19" s="762">
        <v>165239</v>
      </c>
      <c r="T19" s="762">
        <v>159420</v>
      </c>
      <c r="U19" s="762">
        <v>153442</v>
      </c>
      <c r="V19" s="762">
        <v>151949</v>
      </c>
      <c r="W19" s="762">
        <v>157373</v>
      </c>
      <c r="X19" s="762">
        <v>166331</v>
      </c>
      <c r="Y19" s="762">
        <v>164052</v>
      </c>
      <c r="Z19" s="762">
        <v>159067</v>
      </c>
      <c r="AA19" s="762">
        <v>159352.95499999999</v>
      </c>
      <c r="AB19" s="762">
        <v>155233.098</v>
      </c>
      <c r="AC19" s="763">
        <v>153214.679</v>
      </c>
      <c r="AD19" s="763">
        <v>148218.76800000001</v>
      </c>
      <c r="AE19" s="763">
        <v>115034.59699999999</v>
      </c>
      <c r="AF19" s="2530">
        <v>93074.601999999999</v>
      </c>
    </row>
    <row r="20" spans="1:32" ht="15" customHeight="1">
      <c r="A20" s="338" t="s">
        <v>376</v>
      </c>
      <c r="B20" s="762">
        <v>38525</v>
      </c>
      <c r="C20" s="762">
        <v>29977</v>
      </c>
      <c r="D20" s="762">
        <v>20365</v>
      </c>
      <c r="E20" s="762">
        <v>15582</v>
      </c>
      <c r="F20" s="762">
        <v>13123</v>
      </c>
      <c r="G20" s="762">
        <v>5504</v>
      </c>
      <c r="H20" s="762">
        <v>2095</v>
      </c>
      <c r="I20" s="762">
        <v>1130</v>
      </c>
      <c r="J20" s="762">
        <v>1053</v>
      </c>
      <c r="K20" s="762">
        <v>957</v>
      </c>
      <c r="L20" s="762">
        <v>653</v>
      </c>
      <c r="M20" s="762">
        <v>438.22199999999998</v>
      </c>
      <c r="N20" s="762">
        <v>457</v>
      </c>
      <c r="O20" s="762">
        <v>615</v>
      </c>
      <c r="P20" s="762">
        <v>602</v>
      </c>
      <c r="Q20" s="762">
        <v>723</v>
      </c>
      <c r="R20" s="762">
        <v>866</v>
      </c>
      <c r="S20" s="762">
        <v>875</v>
      </c>
      <c r="T20" s="762">
        <v>736</v>
      </c>
      <c r="U20" s="762">
        <v>777</v>
      </c>
      <c r="V20" s="762">
        <v>786</v>
      </c>
      <c r="W20" s="762">
        <v>798</v>
      </c>
      <c r="X20" s="762">
        <v>738</v>
      </c>
      <c r="Y20" s="762">
        <v>730</v>
      </c>
      <c r="Z20" s="762">
        <v>729</v>
      </c>
      <c r="AA20" s="762">
        <v>705.20100000000002</v>
      </c>
      <c r="AB20" s="762">
        <v>775.75</v>
      </c>
      <c r="AC20" s="763">
        <v>786.11</v>
      </c>
      <c r="AD20" s="763">
        <v>861.65300000000002</v>
      </c>
      <c r="AE20" s="763">
        <v>744.54200000000003</v>
      </c>
      <c r="AF20" s="2530">
        <v>722.42100000000005</v>
      </c>
    </row>
    <row r="21" spans="1:32" ht="15" customHeight="1">
      <c r="A21" s="338" t="s">
        <v>377</v>
      </c>
      <c r="B21" s="762">
        <v>7512</v>
      </c>
      <c r="C21" s="762">
        <v>3684</v>
      </c>
      <c r="D21" s="762">
        <v>2685</v>
      </c>
      <c r="E21" s="762">
        <v>1690</v>
      </c>
      <c r="F21" s="762">
        <v>824</v>
      </c>
      <c r="G21" s="762">
        <v>321</v>
      </c>
      <c r="H21" s="762">
        <v>159</v>
      </c>
      <c r="I21" s="762">
        <v>52</v>
      </c>
      <c r="J21" s="762">
        <v>15</v>
      </c>
      <c r="K21" s="762">
        <v>12</v>
      </c>
      <c r="L21" s="762">
        <v>8</v>
      </c>
      <c r="M21" s="762">
        <v>5.1740000000000004</v>
      </c>
      <c r="N21" s="762">
        <v>4</v>
      </c>
      <c r="O21" s="762">
        <v>3</v>
      </c>
      <c r="P21" s="762">
        <v>0</v>
      </c>
      <c r="Q21" s="762">
        <v>0</v>
      </c>
      <c r="R21" s="762">
        <v>0</v>
      </c>
      <c r="S21" s="762">
        <v>1</v>
      </c>
      <c r="T21" s="762">
        <v>1</v>
      </c>
      <c r="U21" s="762">
        <v>1</v>
      </c>
      <c r="V21" s="762">
        <v>1</v>
      </c>
      <c r="W21" s="762">
        <v>1</v>
      </c>
      <c r="X21" s="762">
        <v>1</v>
      </c>
      <c r="Y21" s="762">
        <v>0</v>
      </c>
      <c r="Z21" s="762">
        <v>0</v>
      </c>
      <c r="AA21" s="762">
        <v>0</v>
      </c>
      <c r="AB21" s="762">
        <v>0.222</v>
      </c>
      <c r="AC21" s="763">
        <v>0.49</v>
      </c>
      <c r="AD21" s="763">
        <v>0</v>
      </c>
      <c r="AE21" s="763">
        <v>0</v>
      </c>
      <c r="AF21" s="2530">
        <v>0</v>
      </c>
    </row>
    <row r="22" spans="1:32" ht="15" customHeight="1">
      <c r="A22" s="338" t="s">
        <v>378</v>
      </c>
      <c r="B22" s="762">
        <v>42</v>
      </c>
      <c r="C22" s="762">
        <v>3</v>
      </c>
      <c r="D22" s="762">
        <v>2</v>
      </c>
      <c r="E22" s="762">
        <v>1</v>
      </c>
      <c r="F22" s="762">
        <v>2</v>
      </c>
      <c r="G22" s="762">
        <v>1</v>
      </c>
      <c r="H22" s="762">
        <v>1</v>
      </c>
      <c r="I22" s="762">
        <v>1</v>
      </c>
      <c r="J22" s="762">
        <v>3</v>
      </c>
      <c r="K22" s="762">
        <v>1</v>
      </c>
      <c r="L22" s="762">
        <v>1</v>
      </c>
      <c r="M22" s="762">
        <v>1.04</v>
      </c>
      <c r="N22" s="762">
        <v>1</v>
      </c>
      <c r="O22" s="762">
        <v>1</v>
      </c>
      <c r="P22" s="762">
        <v>1</v>
      </c>
      <c r="Q22" s="762">
        <v>1</v>
      </c>
      <c r="R22" s="762">
        <v>1</v>
      </c>
      <c r="S22" s="762">
        <v>0</v>
      </c>
      <c r="T22" s="762">
        <v>15</v>
      </c>
      <c r="U22" s="762">
        <v>38</v>
      </c>
      <c r="V22" s="762">
        <v>0</v>
      </c>
      <c r="W22" s="762">
        <v>5</v>
      </c>
      <c r="X22" s="762">
        <v>276</v>
      </c>
      <c r="Y22" s="762">
        <v>179</v>
      </c>
      <c r="Z22" s="762">
        <v>1171</v>
      </c>
      <c r="AA22" s="762">
        <v>913.50400000000002</v>
      </c>
      <c r="AB22" s="762">
        <v>0</v>
      </c>
      <c r="AC22" s="763">
        <v>0</v>
      </c>
      <c r="AD22" s="763">
        <v>0</v>
      </c>
      <c r="AE22" s="763">
        <v>0</v>
      </c>
      <c r="AF22" s="2530">
        <v>0.40500000000000003</v>
      </c>
    </row>
    <row r="23" spans="1:32" ht="18" customHeight="1">
      <c r="A23" s="1023" t="s">
        <v>418</v>
      </c>
      <c r="B23" s="1074">
        <v>359556</v>
      </c>
      <c r="C23" s="1074">
        <v>282941</v>
      </c>
      <c r="D23" s="1074">
        <v>246026</v>
      </c>
      <c r="E23" s="1074">
        <v>225105</v>
      </c>
      <c r="F23" s="1074">
        <v>209452</v>
      </c>
      <c r="G23" s="1074">
        <v>194714</v>
      </c>
      <c r="H23" s="1074">
        <v>189197</v>
      </c>
      <c r="I23" s="1074">
        <v>178922</v>
      </c>
      <c r="J23" s="1074">
        <v>168198</v>
      </c>
      <c r="K23" s="1074">
        <v>162937</v>
      </c>
      <c r="L23" s="1074">
        <v>169703</v>
      </c>
      <c r="M23" s="1074">
        <v>177295</v>
      </c>
      <c r="N23" s="1074">
        <v>182456</v>
      </c>
      <c r="O23" s="1074">
        <v>179347</v>
      </c>
      <c r="P23" s="1074">
        <v>181934</v>
      </c>
      <c r="Q23" s="1074">
        <v>177870</v>
      </c>
      <c r="R23" s="1074">
        <v>176412</v>
      </c>
      <c r="S23" s="1074">
        <v>180471</v>
      </c>
      <c r="T23" s="1074">
        <v>175209</v>
      </c>
      <c r="U23" s="1074">
        <v>169907</v>
      </c>
      <c r="V23" s="1074">
        <v>169478</v>
      </c>
      <c r="W23" s="1074">
        <v>176309</v>
      </c>
      <c r="X23" s="1074">
        <v>185447</v>
      </c>
      <c r="Y23" s="1074">
        <v>183013</v>
      </c>
      <c r="Z23" s="1074">
        <v>178137</v>
      </c>
      <c r="AA23" s="1074">
        <v>177864.43499999997</v>
      </c>
      <c r="AB23" s="1074">
        <v>171918.47200000001</v>
      </c>
      <c r="AC23" s="2857">
        <v>171250.08399999997</v>
      </c>
      <c r="AD23" s="2857">
        <v>166253.66800000001</v>
      </c>
      <c r="AE23" s="2857">
        <v>131419.359</v>
      </c>
      <c r="AF23" s="1075">
        <v>107361.787</v>
      </c>
    </row>
    <row r="24" spans="1:32" ht="8.1" customHeight="1">
      <c r="A24" s="395"/>
      <c r="B24" s="867"/>
      <c r="C24" s="867"/>
      <c r="D24" s="867"/>
      <c r="E24" s="438"/>
      <c r="F24" s="438"/>
      <c r="G24" s="438"/>
      <c r="H24" s="438"/>
      <c r="I24" s="438"/>
      <c r="J24" s="438"/>
      <c r="K24" s="438"/>
      <c r="L24" s="438"/>
      <c r="M24" s="438"/>
      <c r="N24" s="438"/>
      <c r="O24" s="438"/>
      <c r="P24" s="438"/>
      <c r="Q24" s="438"/>
      <c r="S24" s="881"/>
      <c r="T24" s="881"/>
      <c r="U24" s="881"/>
      <c r="V24" s="881"/>
      <c r="W24" s="881"/>
      <c r="X24" s="881"/>
      <c r="Y24" s="881"/>
      <c r="Z24" s="881"/>
      <c r="AA24" s="881"/>
      <c r="AB24" s="881"/>
    </row>
    <row r="25" spans="1:32" ht="14.45" customHeight="1">
      <c r="A25" s="4226" t="s">
        <v>1259</v>
      </c>
      <c r="B25" s="4226"/>
      <c r="C25" s="4226"/>
      <c r="D25" s="4226"/>
      <c r="E25" s="4226"/>
      <c r="F25" s="4226"/>
      <c r="G25" s="4226"/>
      <c r="H25" s="4226"/>
      <c r="I25" s="4226"/>
      <c r="J25" s="4226"/>
      <c r="K25" s="4226"/>
      <c r="L25" s="4226"/>
      <c r="M25" s="4226"/>
      <c r="N25" s="4226"/>
      <c r="O25" s="4226"/>
      <c r="P25" s="4226"/>
      <c r="Q25" s="4226"/>
      <c r="S25" s="455"/>
      <c r="T25" s="455"/>
      <c r="U25" s="455"/>
      <c r="V25" s="455"/>
      <c r="W25" s="455"/>
      <c r="X25" s="455"/>
      <c r="Y25" s="455"/>
      <c r="Z25" s="455"/>
      <c r="AA25" s="455"/>
      <c r="AB25" s="455"/>
    </row>
    <row r="26" spans="1:32" ht="18" customHeight="1">
      <c r="A26" s="878"/>
      <c r="B26" s="168">
        <v>1990</v>
      </c>
      <c r="C26" s="168">
        <v>1991</v>
      </c>
      <c r="D26" s="168">
        <v>1992</v>
      </c>
      <c r="E26" s="168">
        <v>1993</v>
      </c>
      <c r="F26" s="168">
        <v>1994</v>
      </c>
      <c r="G26" s="168">
        <v>1995</v>
      </c>
      <c r="H26" s="168">
        <v>1996</v>
      </c>
      <c r="I26" s="168">
        <v>1997</v>
      </c>
      <c r="J26" s="168">
        <v>1998</v>
      </c>
      <c r="K26" s="168">
        <v>1999</v>
      </c>
      <c r="L26" s="168">
        <v>2000</v>
      </c>
      <c r="M26" s="171">
        <v>2001</v>
      </c>
      <c r="N26" s="171">
        <v>2002</v>
      </c>
      <c r="O26" s="168">
        <v>2003</v>
      </c>
      <c r="P26" s="168">
        <v>2004</v>
      </c>
      <c r="Q26" s="168">
        <v>2005</v>
      </c>
      <c r="R26" s="171">
        <v>2006</v>
      </c>
      <c r="S26" s="1815">
        <v>2007</v>
      </c>
      <c r="T26" s="666">
        <v>2008</v>
      </c>
      <c r="U26" s="1815">
        <v>2009</v>
      </c>
      <c r="V26" s="1815">
        <v>2010</v>
      </c>
      <c r="W26" s="1815">
        <v>2011</v>
      </c>
      <c r="X26" s="1815">
        <v>2012</v>
      </c>
      <c r="Y26" s="1622">
        <v>2013</v>
      </c>
      <c r="Z26" s="171">
        <v>2014</v>
      </c>
      <c r="AA26" s="1622">
        <v>2015</v>
      </c>
      <c r="AB26" s="1622">
        <v>2016</v>
      </c>
      <c r="AC26" s="1622">
        <v>2017</v>
      </c>
      <c r="AD26" s="1622">
        <v>2018</v>
      </c>
      <c r="AE26" s="1622">
        <v>2019</v>
      </c>
      <c r="AF26" s="1622">
        <v>2020</v>
      </c>
    </row>
    <row r="27" spans="1:32" ht="15" customHeight="1">
      <c r="A27" s="77" t="s">
        <v>411</v>
      </c>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407"/>
      <c r="AE27" s="1407"/>
      <c r="AF27" s="3502"/>
    </row>
    <row r="28" spans="1:32" ht="14.1" customHeight="1">
      <c r="A28" s="385" t="s">
        <v>784</v>
      </c>
      <c r="B28" s="762">
        <v>48212</v>
      </c>
      <c r="C28" s="762">
        <v>26611</v>
      </c>
      <c r="D28" s="762">
        <v>16936</v>
      </c>
      <c r="E28" s="762">
        <v>14060</v>
      </c>
      <c r="F28" s="762">
        <v>11130</v>
      </c>
      <c r="G28" s="762">
        <v>8943</v>
      </c>
      <c r="H28" s="762">
        <v>8482</v>
      </c>
      <c r="I28" s="762">
        <v>6953</v>
      </c>
      <c r="J28" s="762">
        <v>5600</v>
      </c>
      <c r="K28" s="762">
        <v>5236</v>
      </c>
      <c r="L28" s="762">
        <v>5238</v>
      </c>
      <c r="M28" s="762">
        <v>5139</v>
      </c>
      <c r="N28" s="762">
        <v>4942</v>
      </c>
      <c r="O28" s="762">
        <v>4843</v>
      </c>
      <c r="P28" s="762">
        <v>5256</v>
      </c>
      <c r="Q28" s="762">
        <v>5252</v>
      </c>
      <c r="R28" s="762">
        <v>5624</v>
      </c>
      <c r="S28" s="762">
        <v>5382</v>
      </c>
      <c r="T28" s="762">
        <v>5933</v>
      </c>
      <c r="U28" s="762">
        <v>5751</v>
      </c>
      <c r="V28" s="762">
        <v>6253</v>
      </c>
      <c r="W28" s="762">
        <v>6922</v>
      </c>
      <c r="X28" s="762">
        <v>6781</v>
      </c>
      <c r="Y28" s="762">
        <v>6971</v>
      </c>
      <c r="Z28" s="762">
        <v>6708</v>
      </c>
      <c r="AA28" s="762">
        <v>6657.1929999999993</v>
      </c>
      <c r="AB28" s="762">
        <v>6418.2059999999992</v>
      </c>
      <c r="AC28" s="762">
        <v>6705.1210000000001</v>
      </c>
      <c r="AD28" s="763">
        <v>6612.1019999999999</v>
      </c>
      <c r="AE28" s="763">
        <v>5949.0040000000008</v>
      </c>
      <c r="AF28" s="2530">
        <v>5203.46</v>
      </c>
    </row>
    <row r="29" spans="1:32" ht="14.1" customHeight="1">
      <c r="A29" s="338" t="s">
        <v>413</v>
      </c>
      <c r="B29" s="762">
        <v>749</v>
      </c>
      <c r="C29" s="762">
        <v>120</v>
      </c>
      <c r="D29" s="762">
        <v>202</v>
      </c>
      <c r="E29" s="762">
        <v>399</v>
      </c>
      <c r="F29" s="762">
        <v>350</v>
      </c>
      <c r="G29" s="762">
        <v>436</v>
      </c>
      <c r="H29" s="762">
        <v>504</v>
      </c>
      <c r="I29" s="762">
        <v>335</v>
      </c>
      <c r="J29" s="762">
        <v>187</v>
      </c>
      <c r="K29" s="762">
        <v>112</v>
      </c>
      <c r="L29" s="762">
        <v>59</v>
      </c>
      <c r="M29" s="762">
        <v>55</v>
      </c>
      <c r="N29" s="762">
        <v>41</v>
      </c>
      <c r="O29" s="762">
        <v>146</v>
      </c>
      <c r="P29" s="762">
        <v>91</v>
      </c>
      <c r="Q29" s="762">
        <v>96</v>
      </c>
      <c r="R29" s="762">
        <v>159</v>
      </c>
      <c r="S29" s="762">
        <v>124</v>
      </c>
      <c r="T29" s="762">
        <v>94</v>
      </c>
      <c r="U29" s="762">
        <v>121</v>
      </c>
      <c r="V29" s="762">
        <v>104</v>
      </c>
      <c r="W29" s="762">
        <v>83</v>
      </c>
      <c r="X29" s="762">
        <v>57</v>
      </c>
      <c r="Y29" s="762">
        <v>73</v>
      </c>
      <c r="Z29" s="762">
        <v>75</v>
      </c>
      <c r="AA29" s="762">
        <v>39.244999999999997</v>
      </c>
      <c r="AB29" s="762">
        <v>19.722000000000001</v>
      </c>
      <c r="AC29" s="762">
        <v>8.4290000000000003</v>
      </c>
      <c r="AD29" s="763">
        <v>14.581</v>
      </c>
      <c r="AE29" s="763">
        <v>14.286000000000001</v>
      </c>
      <c r="AF29" s="2530">
        <v>14.68</v>
      </c>
    </row>
    <row r="30" spans="1:32" ht="14.1" customHeight="1">
      <c r="A30" s="338" t="s">
        <v>793</v>
      </c>
      <c r="B30" s="762">
        <v>70</v>
      </c>
      <c r="C30" s="762">
        <v>-174</v>
      </c>
      <c r="D30" s="762">
        <v>81</v>
      </c>
      <c r="E30" s="762">
        <v>18</v>
      </c>
      <c r="F30" s="762">
        <v>10</v>
      </c>
      <c r="G30" s="762">
        <v>0</v>
      </c>
      <c r="H30" s="762">
        <v>-6</v>
      </c>
      <c r="I30" s="762">
        <v>-22</v>
      </c>
      <c r="J30" s="762">
        <v>-29</v>
      </c>
      <c r="K30" s="762">
        <v>21</v>
      </c>
      <c r="L30" s="762">
        <v>2</v>
      </c>
      <c r="M30" s="762">
        <v>-12</v>
      </c>
      <c r="N30" s="762">
        <v>13</v>
      </c>
      <c r="O30" s="762">
        <v>54</v>
      </c>
      <c r="P30" s="762">
        <v>-16</v>
      </c>
      <c r="Q30" s="762">
        <v>-7</v>
      </c>
      <c r="R30" s="762">
        <v>-72</v>
      </c>
      <c r="S30" s="762">
        <v>21</v>
      </c>
      <c r="T30" s="762">
        <v>29</v>
      </c>
      <c r="U30" s="762">
        <v>-12</v>
      </c>
      <c r="V30" s="762">
        <v>14</v>
      </c>
      <c r="W30" s="762">
        <v>-177</v>
      </c>
      <c r="X30" s="762">
        <v>77</v>
      </c>
      <c r="Y30" s="762">
        <v>104</v>
      </c>
      <c r="Z30" s="762">
        <v>-44</v>
      </c>
      <c r="AA30" s="762">
        <v>-16</v>
      </c>
      <c r="AB30" s="762">
        <v>48</v>
      </c>
      <c r="AC30" s="762">
        <v>-21</v>
      </c>
      <c r="AD30" s="763">
        <v>2.3519999999999932</v>
      </c>
      <c r="AE30" s="763">
        <v>-55.714000000001704</v>
      </c>
      <c r="AF30" s="2530">
        <v>-7.6350000000008365</v>
      </c>
    </row>
    <row r="31" spans="1:32" ht="15" customHeight="1">
      <c r="A31" s="1042" t="s">
        <v>414</v>
      </c>
      <c r="B31" s="1076">
        <v>49031</v>
      </c>
      <c r="C31" s="1076">
        <v>26557</v>
      </c>
      <c r="D31" s="1076">
        <v>17218</v>
      </c>
      <c r="E31" s="1076">
        <v>14478</v>
      </c>
      <c r="F31" s="1076">
        <v>11490</v>
      </c>
      <c r="G31" s="1076">
        <v>9380</v>
      </c>
      <c r="H31" s="1076">
        <v>8980</v>
      </c>
      <c r="I31" s="1076">
        <v>7266</v>
      </c>
      <c r="J31" s="1076">
        <v>5758</v>
      </c>
      <c r="K31" s="1076">
        <v>5369</v>
      </c>
      <c r="L31" s="1076">
        <v>5299</v>
      </c>
      <c r="M31" s="1076">
        <v>5182</v>
      </c>
      <c r="N31" s="1076">
        <v>4996</v>
      </c>
      <c r="O31" s="1076">
        <v>5043</v>
      </c>
      <c r="P31" s="1076">
        <v>5331</v>
      </c>
      <c r="Q31" s="1076">
        <v>5341</v>
      </c>
      <c r="R31" s="1076">
        <v>5711</v>
      </c>
      <c r="S31" s="1076">
        <v>5527</v>
      </c>
      <c r="T31" s="1076">
        <v>6056</v>
      </c>
      <c r="U31" s="1076">
        <v>5860</v>
      </c>
      <c r="V31" s="1076">
        <v>6371</v>
      </c>
      <c r="W31" s="1076">
        <v>6828</v>
      </c>
      <c r="X31" s="1076">
        <v>6915</v>
      </c>
      <c r="Y31" s="1076">
        <v>7148</v>
      </c>
      <c r="Z31" s="1076">
        <v>6739</v>
      </c>
      <c r="AA31" s="1076">
        <v>6680.4379999999992</v>
      </c>
      <c r="AB31" s="1076">
        <v>6485.927999999999</v>
      </c>
      <c r="AC31" s="1076">
        <v>6692.55</v>
      </c>
      <c r="AD31" s="3615">
        <v>6629.0349999999999</v>
      </c>
      <c r="AE31" s="3615">
        <v>5907.5759999999991</v>
      </c>
      <c r="AF31" s="1073">
        <v>5210.5049999999992</v>
      </c>
    </row>
    <row r="32" spans="1:32" ht="12.2" customHeight="1">
      <c r="A32" s="77"/>
      <c r="B32" s="875"/>
      <c r="C32" s="875"/>
      <c r="D32" s="875"/>
      <c r="E32" s="875"/>
      <c r="F32" s="875"/>
      <c r="G32" s="875"/>
      <c r="H32" s="875"/>
      <c r="I32" s="875"/>
      <c r="J32" s="875"/>
      <c r="K32" s="875"/>
      <c r="L32" s="875"/>
      <c r="M32" s="875"/>
      <c r="N32" s="875"/>
      <c r="O32" s="875"/>
      <c r="P32" s="875"/>
      <c r="Q32" s="875"/>
      <c r="R32" s="875"/>
      <c r="S32" s="875"/>
      <c r="T32" s="875"/>
      <c r="U32" s="875"/>
      <c r="V32" s="875"/>
      <c r="W32" s="875"/>
      <c r="X32" s="875"/>
      <c r="Y32" s="875"/>
      <c r="Z32" s="875"/>
      <c r="AA32" s="875"/>
      <c r="AB32" s="875"/>
      <c r="AC32" s="875"/>
      <c r="AD32" s="876"/>
      <c r="AE32" s="876"/>
      <c r="AF32" s="3501"/>
    </row>
    <row r="33" spans="1:32" ht="18" customHeight="1">
      <c r="A33" s="77" t="s">
        <v>415</v>
      </c>
      <c r="B33" s="875"/>
      <c r="C33" s="875"/>
      <c r="D33" s="875"/>
      <c r="E33" s="875"/>
      <c r="F33" s="875"/>
      <c r="G33" s="875"/>
      <c r="H33" s="875"/>
      <c r="I33" s="875"/>
      <c r="J33" s="875"/>
      <c r="K33" s="875"/>
      <c r="L33" s="875"/>
      <c r="M33" s="875"/>
      <c r="N33" s="875"/>
      <c r="O33" s="875"/>
      <c r="P33" s="875"/>
      <c r="Q33" s="875"/>
      <c r="R33" s="875"/>
      <c r="S33" s="875"/>
      <c r="T33" s="875"/>
      <c r="U33" s="875"/>
      <c r="V33" s="875"/>
      <c r="W33" s="875"/>
      <c r="X33" s="875"/>
      <c r="Y33" s="875"/>
      <c r="Z33" s="875"/>
      <c r="AA33" s="875"/>
      <c r="AB33" s="875"/>
      <c r="AC33" s="875"/>
      <c r="AD33" s="876"/>
      <c r="AE33" s="876"/>
      <c r="AF33" s="3501"/>
    </row>
    <row r="34" spans="1:32" ht="13.15" customHeight="1">
      <c r="A34" s="385" t="s">
        <v>420</v>
      </c>
      <c r="B34" s="762">
        <v>9914</v>
      </c>
      <c r="C34" s="762">
        <v>3957</v>
      </c>
      <c r="D34" s="762">
        <v>2200</v>
      </c>
      <c r="E34" s="762">
        <v>1316</v>
      </c>
      <c r="F34" s="762">
        <v>1308</v>
      </c>
      <c r="G34" s="762">
        <v>721</v>
      </c>
      <c r="H34" s="762">
        <v>464</v>
      </c>
      <c r="I34" s="762">
        <v>166</v>
      </c>
      <c r="J34" s="762">
        <v>61</v>
      </c>
      <c r="K34" s="762">
        <v>52</v>
      </c>
      <c r="L34" s="762">
        <v>44</v>
      </c>
      <c r="M34" s="762">
        <v>42</v>
      </c>
      <c r="N34" s="762">
        <v>38</v>
      </c>
      <c r="O34" s="762">
        <v>38</v>
      </c>
      <c r="P34" s="762">
        <v>31</v>
      </c>
      <c r="Q34" s="762">
        <v>30</v>
      </c>
      <c r="R34" s="762">
        <v>23</v>
      </c>
      <c r="S34" s="762">
        <v>28</v>
      </c>
      <c r="T34" s="762">
        <v>38</v>
      </c>
      <c r="U34" s="762">
        <v>35</v>
      </c>
      <c r="V34" s="762">
        <v>18</v>
      </c>
      <c r="W34" s="762">
        <v>39</v>
      </c>
      <c r="X34" s="762">
        <v>20</v>
      </c>
      <c r="Y34" s="762">
        <v>28</v>
      </c>
      <c r="Z34" s="762">
        <v>10</v>
      </c>
      <c r="AA34" s="762">
        <v>22.983000000000001</v>
      </c>
      <c r="AB34" s="762">
        <v>24.128</v>
      </c>
      <c r="AC34" s="762">
        <v>28.126000000000001</v>
      </c>
      <c r="AD34" s="763">
        <v>27.408000000000001</v>
      </c>
      <c r="AE34" s="763">
        <v>3.0160000000000005</v>
      </c>
      <c r="AF34" s="2530">
        <v>29.388999999999999</v>
      </c>
    </row>
    <row r="35" spans="1:32" ht="13.15" customHeight="1">
      <c r="A35" s="385" t="s">
        <v>794</v>
      </c>
      <c r="B35" s="762">
        <v>24587</v>
      </c>
      <c r="C35" s="762">
        <v>14642</v>
      </c>
      <c r="D35" s="762">
        <v>8890</v>
      </c>
      <c r="E35" s="762">
        <v>7861</v>
      </c>
      <c r="F35" s="762">
        <v>5402</v>
      </c>
      <c r="G35" s="762">
        <v>4037</v>
      </c>
      <c r="H35" s="762">
        <v>3939</v>
      </c>
      <c r="I35" s="762">
        <v>2698</v>
      </c>
      <c r="J35" s="762">
        <v>1538</v>
      </c>
      <c r="K35" s="762">
        <v>1337</v>
      </c>
      <c r="L35" s="762">
        <v>1081</v>
      </c>
      <c r="M35" s="762">
        <v>1037</v>
      </c>
      <c r="N35" s="762">
        <v>930</v>
      </c>
      <c r="O35" s="762">
        <v>1010</v>
      </c>
      <c r="P35" s="762">
        <v>861</v>
      </c>
      <c r="Q35" s="762">
        <v>865</v>
      </c>
      <c r="R35" s="762">
        <v>1032</v>
      </c>
      <c r="S35" s="762">
        <v>689</v>
      </c>
      <c r="T35" s="762">
        <v>992</v>
      </c>
      <c r="U35" s="762">
        <v>1086</v>
      </c>
      <c r="V35" s="762">
        <v>1151</v>
      </c>
      <c r="W35" s="762">
        <v>981</v>
      </c>
      <c r="X35" s="762">
        <v>969</v>
      </c>
      <c r="Y35" s="762">
        <v>1009</v>
      </c>
      <c r="Z35" s="762">
        <v>734</v>
      </c>
      <c r="AA35" s="762">
        <v>714.64800000000002</v>
      </c>
      <c r="AB35" s="762">
        <v>700.81000000000006</v>
      </c>
      <c r="AC35" s="762">
        <v>722.928</v>
      </c>
      <c r="AD35" s="763">
        <v>697.96899999999994</v>
      </c>
      <c r="AE35" s="763">
        <v>604.26400000000001</v>
      </c>
      <c r="AF35" s="2530">
        <v>555.94200000000001</v>
      </c>
    </row>
    <row r="36" spans="1:32" ht="13.15" customHeight="1">
      <c r="A36" s="338" t="s">
        <v>443</v>
      </c>
      <c r="B36" s="762">
        <v>11670</v>
      </c>
      <c r="C36" s="762">
        <v>6565</v>
      </c>
      <c r="D36" s="762">
        <v>5189</v>
      </c>
      <c r="E36" s="762">
        <v>4477</v>
      </c>
      <c r="F36" s="762">
        <v>4071</v>
      </c>
      <c r="G36" s="762">
        <v>4016</v>
      </c>
      <c r="H36" s="762">
        <v>3931</v>
      </c>
      <c r="I36" s="762">
        <v>3814</v>
      </c>
      <c r="J36" s="762">
        <v>3689</v>
      </c>
      <c r="K36" s="762">
        <v>3541</v>
      </c>
      <c r="L36" s="762">
        <v>3654</v>
      </c>
      <c r="M36" s="762">
        <v>3527</v>
      </c>
      <c r="N36" s="762">
        <v>3459</v>
      </c>
      <c r="O36" s="762">
        <v>3432</v>
      </c>
      <c r="P36" s="762">
        <v>3853</v>
      </c>
      <c r="Q36" s="762">
        <v>3781</v>
      </c>
      <c r="R36" s="762">
        <v>3816</v>
      </c>
      <c r="S36" s="762">
        <v>3904</v>
      </c>
      <c r="T36" s="762">
        <v>3906</v>
      </c>
      <c r="U36" s="762">
        <v>3616</v>
      </c>
      <c r="V36" s="762">
        <v>3951</v>
      </c>
      <c r="W36" s="762">
        <v>4436</v>
      </c>
      <c r="X36" s="762">
        <v>4534</v>
      </c>
      <c r="Y36" s="762">
        <v>4651</v>
      </c>
      <c r="Z36" s="762">
        <v>4473</v>
      </c>
      <c r="AA36" s="762">
        <v>4497.6130000000003</v>
      </c>
      <c r="AB36" s="762">
        <v>4381.63</v>
      </c>
      <c r="AC36" s="762">
        <v>4454.34</v>
      </c>
      <c r="AD36" s="763">
        <v>4426.6489999999994</v>
      </c>
      <c r="AE36" s="763">
        <v>3982.2569999999996</v>
      </c>
      <c r="AF36" s="2530">
        <v>3558.3789999999995</v>
      </c>
    </row>
    <row r="37" spans="1:32" ht="13.15" customHeight="1">
      <c r="A37" s="338" t="s">
        <v>461</v>
      </c>
      <c r="B37" s="762">
        <v>2861</v>
      </c>
      <c r="C37" s="762">
        <v>1394</v>
      </c>
      <c r="D37" s="762">
        <v>940</v>
      </c>
      <c r="E37" s="762">
        <v>824</v>
      </c>
      <c r="F37" s="762">
        <v>710</v>
      </c>
      <c r="G37" s="762">
        <v>606</v>
      </c>
      <c r="H37" s="762">
        <v>646</v>
      </c>
      <c r="I37" s="762">
        <v>588</v>
      </c>
      <c r="J37" s="762">
        <v>473</v>
      </c>
      <c r="K37" s="762">
        <v>440</v>
      </c>
      <c r="L37" s="762">
        <v>520</v>
      </c>
      <c r="M37" s="762">
        <v>576</v>
      </c>
      <c r="N37" s="762">
        <v>569</v>
      </c>
      <c r="O37" s="762">
        <v>563</v>
      </c>
      <c r="P37" s="762">
        <v>586</v>
      </c>
      <c r="Q37" s="762">
        <v>665</v>
      </c>
      <c r="R37" s="762">
        <v>840</v>
      </c>
      <c r="S37" s="762">
        <v>906</v>
      </c>
      <c r="T37" s="762">
        <v>1120</v>
      </c>
      <c r="U37" s="762">
        <v>1123</v>
      </c>
      <c r="V37" s="762">
        <v>1251</v>
      </c>
      <c r="W37" s="762">
        <v>1372</v>
      </c>
      <c r="X37" s="762">
        <v>1392</v>
      </c>
      <c r="Y37" s="762">
        <v>1460</v>
      </c>
      <c r="Z37" s="762">
        <v>1522</v>
      </c>
      <c r="AA37" s="762">
        <v>1444.3820000000001</v>
      </c>
      <c r="AB37" s="762">
        <v>1379.7629999999999</v>
      </c>
      <c r="AC37" s="762">
        <v>1486.4479999999999</v>
      </c>
      <c r="AD37" s="763">
        <v>1477.009</v>
      </c>
      <c r="AE37" s="763">
        <v>1318.039</v>
      </c>
      <c r="AF37" s="2530">
        <v>1066.7950000000001</v>
      </c>
    </row>
    <row r="38" spans="1:32" s="879" customFormat="1" ht="15" customHeight="1">
      <c r="A38" s="1745" t="s">
        <v>418</v>
      </c>
      <c r="B38" s="1074">
        <v>49031</v>
      </c>
      <c r="C38" s="1074">
        <v>26557</v>
      </c>
      <c r="D38" s="1074">
        <v>17218</v>
      </c>
      <c r="E38" s="1074">
        <v>14478</v>
      </c>
      <c r="F38" s="1074">
        <v>11491</v>
      </c>
      <c r="G38" s="1074">
        <v>9380</v>
      </c>
      <c r="H38" s="1074">
        <v>8980</v>
      </c>
      <c r="I38" s="1074">
        <v>7266</v>
      </c>
      <c r="J38" s="1074">
        <v>5761</v>
      </c>
      <c r="K38" s="1074">
        <v>5370</v>
      </c>
      <c r="L38" s="1074">
        <v>5299</v>
      </c>
      <c r="M38" s="1074">
        <v>5182</v>
      </c>
      <c r="N38" s="1074">
        <v>4996</v>
      </c>
      <c r="O38" s="1074">
        <v>5043</v>
      </c>
      <c r="P38" s="1074">
        <v>5331</v>
      </c>
      <c r="Q38" s="1074">
        <v>5341</v>
      </c>
      <c r="R38" s="1074">
        <v>5711</v>
      </c>
      <c r="S38" s="1074">
        <v>5527</v>
      </c>
      <c r="T38" s="1074">
        <v>6056</v>
      </c>
      <c r="U38" s="1074">
        <v>5860</v>
      </c>
      <c r="V38" s="1074">
        <v>6371</v>
      </c>
      <c r="W38" s="1074">
        <v>6828</v>
      </c>
      <c r="X38" s="1074">
        <v>6915</v>
      </c>
      <c r="Y38" s="1074">
        <v>7148</v>
      </c>
      <c r="Z38" s="1074">
        <v>6739</v>
      </c>
      <c r="AA38" s="1074">
        <v>6679.6260000000002</v>
      </c>
      <c r="AB38" s="1074">
        <v>6486.3310000000001</v>
      </c>
      <c r="AC38" s="1074">
        <v>6691.8420000000006</v>
      </c>
      <c r="AD38" s="2857">
        <v>6629.0349999999999</v>
      </c>
      <c r="AE38" s="2857">
        <v>5907.5759999999991</v>
      </c>
      <c r="AF38" s="1075">
        <v>5210.5049999999992</v>
      </c>
    </row>
    <row r="39" spans="1:32" s="66" customFormat="1" ht="2.85" customHeight="1"/>
    <row r="40" spans="1:32" s="66" customFormat="1" ht="15" customHeight="1">
      <c r="A40" s="66" t="s">
        <v>876</v>
      </c>
    </row>
    <row r="41" spans="1:32" s="66" customFormat="1" ht="15" customHeight="1">
      <c r="A41" s="124" t="s">
        <v>1440</v>
      </c>
    </row>
    <row r="42" spans="1:32" ht="10.5" customHeight="1">
      <c r="A42" s="395"/>
    </row>
    <row r="43" spans="1:32" ht="10.5" customHeight="1">
      <c r="A43" s="395"/>
    </row>
    <row r="44" spans="1:32" ht="10.5" customHeight="1">
      <c r="A44" s="395"/>
    </row>
    <row r="45" spans="1:32" ht="10.5" customHeight="1">
      <c r="A45" s="395"/>
    </row>
    <row r="46" spans="1:32" ht="10.5" customHeight="1"/>
    <row r="47" spans="1:32" ht="10.5" customHeight="1"/>
    <row r="48" spans="1:32" ht="10.5" customHeight="1"/>
    <row r="49" ht="10.5" customHeight="1"/>
    <row r="50" ht="10.5" customHeight="1"/>
    <row r="51" ht="10.5" customHeight="1"/>
  </sheetData>
  <mergeCells count="2">
    <mergeCell ref="A7:Q7"/>
    <mergeCell ref="A25:Q25"/>
  </mergeCells>
  <phoneticPr fontId="21" type="noConversion"/>
  <printOptions horizontalCentered="1" verticalCentered="1"/>
  <pageMargins left="0.39" right="0.18" top="0.59055118110236227" bottom="0.49" header="0.55118110236220474" footer="0.51181102362204722"/>
  <pageSetup paperSize="9" scale="46" orientation="landscape" r:id="rId1"/>
  <headerFooter alignWithMargins="0"/>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1">
    <tabColor indexed="15"/>
    <pageSetUpPr fitToPage="1"/>
  </sheetPr>
  <dimension ref="A1:BB480"/>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6.5" style="61" customWidth="1"/>
    <col min="2" max="13" width="6.75" style="61" customWidth="1"/>
    <col min="14" max="18" width="7.75" style="61" customWidth="1"/>
    <col min="19" max="29" width="7.75" customWidth="1"/>
    <col min="30" max="30" width="7.75" style="3583" customWidth="1"/>
    <col min="31" max="34" width="7.75" customWidth="1"/>
    <col min="35" max="40" width="9" customWidth="1"/>
    <col min="41" max="16384" width="9" style="61"/>
  </cols>
  <sheetData>
    <row r="1" spans="1:54" s="662" customFormat="1" ht="13.15" customHeight="1">
      <c r="A1" s="376"/>
      <c r="B1" s="1011"/>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12"/>
      <c r="AC1" s="404"/>
      <c r="AD1" s="404"/>
      <c r="AE1" s="405"/>
      <c r="AF1" s="406"/>
      <c r="AH1"/>
      <c r="AI1"/>
      <c r="AJ1"/>
      <c r="AK1"/>
      <c r="AL1"/>
      <c r="AM1"/>
      <c r="AN1"/>
      <c r="AO1"/>
      <c r="AP1"/>
      <c r="AQ1"/>
      <c r="AR1"/>
      <c r="AS1"/>
      <c r="AT1"/>
      <c r="AU1"/>
      <c r="AV1"/>
      <c r="AW1"/>
      <c r="AX1"/>
      <c r="AY1"/>
      <c r="AZ1"/>
      <c r="BA1"/>
      <c r="BB1"/>
    </row>
    <row r="2" spans="1:54" s="662" customFormat="1" ht="18" customHeight="1">
      <c r="A2" s="232"/>
      <c r="B2" s="1013" t="s">
        <v>382</v>
      </c>
      <c r="C2" s="1034"/>
      <c r="D2" s="1034"/>
      <c r="E2" s="1034"/>
      <c r="F2" s="1034"/>
      <c r="G2" s="1034"/>
      <c r="H2" s="1034"/>
      <c r="I2" s="1034"/>
      <c r="J2" s="1034"/>
      <c r="K2" s="1034"/>
      <c r="L2" s="1034"/>
      <c r="M2" s="1034"/>
      <c r="N2" s="1034"/>
      <c r="O2" s="1034"/>
      <c r="P2" s="1034"/>
      <c r="Q2" s="1034"/>
      <c r="R2" s="1034"/>
      <c r="S2" s="1034"/>
      <c r="T2" s="1034"/>
      <c r="U2" s="1034"/>
      <c r="V2" s="1034"/>
      <c r="W2" s="1034"/>
      <c r="X2" s="1034"/>
      <c r="Y2" s="1034"/>
      <c r="Z2" s="1034"/>
      <c r="AA2" s="1034"/>
      <c r="AB2" s="1035"/>
      <c r="AC2" s="3343" t="s">
        <v>112</v>
      </c>
      <c r="AD2" s="406"/>
      <c r="AE2" s="215"/>
      <c r="AF2" s="406"/>
      <c r="AH2"/>
      <c r="AI2"/>
      <c r="AJ2"/>
      <c r="AK2"/>
      <c r="AL2"/>
      <c r="AM2"/>
      <c r="AN2"/>
      <c r="AO2"/>
      <c r="AP2"/>
      <c r="AQ2"/>
      <c r="AR2"/>
      <c r="AS2"/>
      <c r="AT2"/>
      <c r="AU2"/>
      <c r="AV2"/>
      <c r="AW2"/>
      <c r="AX2"/>
      <c r="AY2"/>
      <c r="AZ2"/>
      <c r="BA2"/>
      <c r="BB2"/>
    </row>
    <row r="3" spans="1:54" s="662" customFormat="1" ht="18" customHeight="1">
      <c r="A3" s="232"/>
      <c r="B3" s="1067"/>
      <c r="C3" s="1067"/>
      <c r="D3" s="1067"/>
      <c r="E3" s="1067"/>
      <c r="F3" s="1067"/>
      <c r="G3" s="1067"/>
      <c r="H3" s="1067"/>
      <c r="I3" s="1067"/>
      <c r="J3" s="1067"/>
      <c r="K3" s="1067"/>
      <c r="L3" s="1067"/>
      <c r="M3" s="1067"/>
      <c r="N3" s="1067"/>
      <c r="O3" s="1067"/>
      <c r="P3" s="1067"/>
      <c r="Q3" s="1067"/>
      <c r="R3" s="1067"/>
      <c r="S3" s="1067"/>
      <c r="T3" s="1067"/>
      <c r="U3" s="1067"/>
      <c r="V3" s="1067"/>
      <c r="W3" s="1067"/>
      <c r="X3" s="1067"/>
      <c r="Y3" s="1067"/>
      <c r="Z3" s="1067"/>
      <c r="AA3" s="1067"/>
      <c r="AB3" s="1068"/>
      <c r="AC3" s="3343" t="s">
        <v>255</v>
      </c>
      <c r="AD3" s="406"/>
      <c r="AE3" s="215"/>
      <c r="AF3" s="406"/>
      <c r="AH3"/>
      <c r="AI3"/>
      <c r="AJ3"/>
      <c r="AK3"/>
      <c r="AL3"/>
      <c r="AM3"/>
      <c r="AN3"/>
      <c r="AO3"/>
      <c r="AP3"/>
      <c r="AQ3"/>
      <c r="AR3"/>
      <c r="AS3"/>
      <c r="AT3"/>
      <c r="AU3"/>
      <c r="AV3"/>
      <c r="AW3"/>
      <c r="AX3"/>
      <c r="AY3"/>
      <c r="AZ3"/>
      <c r="BA3"/>
      <c r="BB3"/>
    </row>
    <row r="4" spans="1:54" s="662" customFormat="1" ht="18" customHeight="1">
      <c r="A4" s="214"/>
      <c r="B4" s="1041" t="s">
        <v>104</v>
      </c>
      <c r="C4" s="1018"/>
      <c r="D4" s="1018"/>
      <c r="E4" s="1018"/>
      <c r="F4" s="1018"/>
      <c r="G4" s="1018"/>
      <c r="H4" s="1018"/>
      <c r="I4" s="1018"/>
      <c r="J4" s="1018"/>
      <c r="K4" s="1018"/>
      <c r="L4" s="1018"/>
      <c r="M4" s="1018"/>
      <c r="N4" s="1018"/>
      <c r="O4" s="1018"/>
      <c r="P4" s="1018"/>
      <c r="Q4" s="1018"/>
      <c r="R4" s="1018"/>
      <c r="S4" s="1018"/>
      <c r="T4" s="1018"/>
      <c r="U4" s="1018"/>
      <c r="V4" s="1018"/>
      <c r="W4" s="1018"/>
      <c r="X4" s="1018"/>
      <c r="Y4" s="1018"/>
      <c r="Z4" s="1018"/>
      <c r="AA4" s="1018"/>
      <c r="AB4" s="1019"/>
      <c r="AC4" s="3165" t="s">
        <v>1666</v>
      </c>
      <c r="AD4" s="407"/>
      <c r="AE4" s="216"/>
      <c r="AF4" s="407"/>
      <c r="AH4"/>
      <c r="AI4"/>
      <c r="AJ4"/>
      <c r="AK4"/>
      <c r="AL4"/>
      <c r="AM4"/>
      <c r="AN4"/>
      <c r="AO4"/>
      <c r="AP4"/>
      <c r="AQ4"/>
      <c r="AR4"/>
      <c r="AS4"/>
      <c r="AT4"/>
      <c r="AU4"/>
      <c r="AV4"/>
      <c r="AW4"/>
      <c r="AX4"/>
      <c r="AY4"/>
      <c r="AZ4"/>
      <c r="BA4"/>
      <c r="BB4"/>
    </row>
    <row r="5" spans="1:54" s="662" customFormat="1" ht="13.15" customHeight="1">
      <c r="A5" s="880"/>
      <c r="B5" s="1021"/>
      <c r="C5" s="1021"/>
      <c r="D5" s="1021"/>
      <c r="E5" s="1021"/>
      <c r="F5" s="1021"/>
      <c r="G5" s="1021"/>
      <c r="H5" s="1021"/>
      <c r="I5" s="1021"/>
      <c r="J5" s="1021"/>
      <c r="K5" s="1021"/>
      <c r="L5" s="1021"/>
      <c r="M5" s="1021"/>
      <c r="N5" s="1021"/>
      <c r="O5" s="1021"/>
      <c r="P5" s="1021"/>
      <c r="Q5" s="1021"/>
      <c r="R5" s="1021"/>
      <c r="S5" s="1021"/>
      <c r="T5" s="1021"/>
      <c r="U5" s="1021"/>
      <c r="V5" s="1021"/>
      <c r="W5" s="1021"/>
      <c r="X5" s="1021"/>
      <c r="Y5" s="1021"/>
      <c r="Z5" s="1021"/>
      <c r="AA5" s="1021"/>
      <c r="AB5" s="1022"/>
      <c r="AC5" s="409"/>
      <c r="AD5" s="409"/>
      <c r="AE5" s="410"/>
      <c r="AF5" s="406"/>
      <c r="AH5"/>
      <c r="AI5"/>
      <c r="AJ5"/>
      <c r="AK5"/>
      <c r="AL5"/>
      <c r="AM5"/>
      <c r="AN5"/>
      <c r="AO5"/>
      <c r="AP5"/>
      <c r="AQ5"/>
      <c r="AR5"/>
      <c r="AS5"/>
      <c r="AT5"/>
      <c r="AU5"/>
      <c r="AV5"/>
      <c r="AW5"/>
      <c r="AX5"/>
      <c r="AY5"/>
      <c r="AZ5"/>
      <c r="BA5"/>
      <c r="BB5"/>
    </row>
    <row r="6" spans="1:54" ht="8.1" customHeight="1">
      <c r="A6" s="438"/>
    </row>
    <row r="7" spans="1:54" ht="14.45" customHeight="1">
      <c r="A7" s="4225" t="s">
        <v>833</v>
      </c>
      <c r="B7" s="4225"/>
      <c r="C7" s="4225"/>
      <c r="D7" s="4225"/>
      <c r="E7" s="4225"/>
      <c r="F7" s="4225"/>
      <c r="G7" s="4225"/>
      <c r="H7" s="4225"/>
      <c r="I7" s="4225"/>
      <c r="J7" s="4225"/>
      <c r="K7" s="4225"/>
      <c r="L7" s="4225"/>
      <c r="M7" s="4225"/>
      <c r="N7" s="4225"/>
      <c r="O7" s="4225"/>
      <c r="P7" s="4225"/>
    </row>
    <row r="8" spans="1:54" ht="14.45" customHeight="1">
      <c r="A8" s="742"/>
      <c r="B8" s="168">
        <v>1991</v>
      </c>
      <c r="C8" s="168">
        <v>1992</v>
      </c>
      <c r="D8" s="168">
        <v>1993</v>
      </c>
      <c r="E8" s="168">
        <v>1994</v>
      </c>
      <c r="F8" s="168">
        <v>1995</v>
      </c>
      <c r="G8" s="168">
        <v>1996</v>
      </c>
      <c r="H8" s="168">
        <v>1997</v>
      </c>
      <c r="I8" s="168">
        <v>1998</v>
      </c>
      <c r="J8" s="168">
        <v>1999</v>
      </c>
      <c r="K8" s="168">
        <v>2000</v>
      </c>
      <c r="L8" s="171">
        <v>2001</v>
      </c>
      <c r="M8" s="171">
        <v>2002</v>
      </c>
      <c r="N8" s="171">
        <v>2003</v>
      </c>
      <c r="O8" s="168">
        <v>2004</v>
      </c>
      <c r="P8" s="168">
        <v>2005</v>
      </c>
      <c r="Q8" s="168">
        <v>2006</v>
      </c>
      <c r="R8" s="168">
        <v>2007</v>
      </c>
      <c r="S8" s="168">
        <v>2008</v>
      </c>
      <c r="T8" s="168">
        <v>2009</v>
      </c>
      <c r="U8" s="456">
        <v>2010</v>
      </c>
      <c r="V8" s="1622">
        <v>2011</v>
      </c>
      <c r="W8" s="1622">
        <v>2012</v>
      </c>
      <c r="X8" s="1622">
        <v>2013</v>
      </c>
      <c r="Y8" s="1622">
        <v>2014</v>
      </c>
      <c r="Z8" s="1622">
        <v>2015</v>
      </c>
      <c r="AA8" s="1622">
        <v>2016</v>
      </c>
      <c r="AB8" s="1622">
        <v>2017</v>
      </c>
      <c r="AC8" s="1622">
        <v>2018</v>
      </c>
      <c r="AD8" s="1622">
        <v>2019</v>
      </c>
      <c r="AE8" s="1622">
        <v>2020</v>
      </c>
      <c r="AO8"/>
    </row>
    <row r="9" spans="1:54" ht="8.1" customHeight="1">
      <c r="A9" s="881"/>
      <c r="B9" s="882"/>
      <c r="C9" s="882"/>
      <c r="D9" s="882"/>
      <c r="E9" s="882"/>
      <c r="F9" s="882"/>
      <c r="G9" s="882"/>
      <c r="H9" s="882"/>
      <c r="I9" s="882"/>
      <c r="J9" s="882"/>
      <c r="K9" s="882"/>
      <c r="L9" s="882"/>
      <c r="M9" s="882"/>
      <c r="N9" s="882"/>
      <c r="R9" s="881"/>
      <c r="S9" s="1447"/>
      <c r="U9" s="1447"/>
      <c r="V9" s="1447"/>
      <c r="W9" s="1447"/>
      <c r="AC9" s="3309"/>
      <c r="AO9"/>
    </row>
    <row r="10" spans="1:54" s="101" customFormat="1" ht="15" customHeight="1">
      <c r="A10" s="172" t="s">
        <v>411</v>
      </c>
      <c r="B10" s="717"/>
      <c r="C10" s="717"/>
      <c r="D10" s="717"/>
      <c r="E10" s="717"/>
      <c r="F10" s="717"/>
      <c r="G10" s="717"/>
      <c r="H10" s="717"/>
      <c r="I10" s="717"/>
      <c r="J10" s="717"/>
      <c r="K10" s="717"/>
      <c r="L10" s="717"/>
      <c r="M10" s="717"/>
      <c r="N10" s="717"/>
      <c r="R10" s="672"/>
      <c r="S10" s="1448"/>
      <c r="T10"/>
      <c r="U10" s="1448"/>
      <c r="V10" s="1448"/>
      <c r="W10" s="1448"/>
      <c r="X10"/>
      <c r="Y10"/>
      <c r="Z10"/>
      <c r="AA10"/>
      <c r="AB10"/>
      <c r="AC10" s="3309"/>
      <c r="AD10" s="3583"/>
      <c r="AE10"/>
      <c r="AF10"/>
      <c r="AG10"/>
      <c r="AH10"/>
      <c r="AI10"/>
      <c r="AJ10"/>
      <c r="AK10"/>
      <c r="AL10"/>
      <c r="AM10"/>
      <c r="AN10"/>
      <c r="AO10"/>
    </row>
    <row r="11" spans="1:54" ht="15" customHeight="1">
      <c r="A11" s="1069" t="s">
        <v>462</v>
      </c>
      <c r="B11" s="1504">
        <v>621.36</v>
      </c>
      <c r="C11" s="1504">
        <v>622.79999999999995</v>
      </c>
      <c r="D11" s="1504">
        <v>623.16</v>
      </c>
      <c r="E11" s="1504">
        <v>662.4</v>
      </c>
      <c r="F11" s="1504">
        <v>679.68</v>
      </c>
      <c r="G11" s="1504">
        <v>737.64</v>
      </c>
      <c r="H11" s="1504">
        <v>724.68</v>
      </c>
      <c r="I11" s="1504">
        <v>699.49199999999996</v>
      </c>
      <c r="J11" s="1504">
        <v>747.14</v>
      </c>
      <c r="K11" s="1504">
        <v>706.62699999999995</v>
      </c>
      <c r="L11" s="1504">
        <v>713.34132921581033</v>
      </c>
      <c r="M11" s="1504">
        <v>711.47558162084545</v>
      </c>
      <c r="N11" s="1504">
        <v>740.61500000000001</v>
      </c>
      <c r="O11" s="1504">
        <v>685.34199999999998</v>
      </c>
      <c r="P11" s="1504">
        <v>661.72055418851767</v>
      </c>
      <c r="Q11" s="1504">
        <v>653.69585412432002</v>
      </c>
      <c r="R11" s="1504">
        <v>598.79150555662363</v>
      </c>
      <c r="S11" s="1504">
        <v>545.40899999999999</v>
      </c>
      <c r="T11" s="1504">
        <v>509.85500000000002</v>
      </c>
      <c r="U11" s="1504">
        <v>444.95299999999997</v>
      </c>
      <c r="V11" s="2209">
        <v>418.62700000000001</v>
      </c>
      <c r="W11" s="1504">
        <v>378.42500000000001</v>
      </c>
      <c r="X11" s="1504">
        <v>344.17500000000001</v>
      </c>
      <c r="Y11" s="2209">
        <v>323.31099999999998</v>
      </c>
      <c r="Z11" s="2209">
        <v>299.60399999999998</v>
      </c>
      <c r="AA11" s="2209">
        <v>276.68900000000002</v>
      </c>
      <c r="AB11" s="2209">
        <v>255.05974900213917</v>
      </c>
      <c r="AC11" s="2209">
        <v>218.75564982507262</v>
      </c>
      <c r="AD11" s="2209">
        <v>213.22950619925805</v>
      </c>
      <c r="AE11" s="1505">
        <v>181.31051707267966</v>
      </c>
      <c r="AO11"/>
    </row>
    <row r="12" spans="1:54" ht="15" customHeight="1">
      <c r="A12" s="1503"/>
      <c r="B12" s="1506"/>
      <c r="C12" s="1506"/>
      <c r="D12" s="1506"/>
      <c r="E12" s="1506"/>
      <c r="F12" s="1506"/>
      <c r="G12" s="1506"/>
      <c r="H12" s="1506"/>
      <c r="I12" s="1506"/>
      <c r="J12" s="1506"/>
      <c r="K12" s="1506"/>
      <c r="L12" s="1506"/>
      <c r="M12" s="1506"/>
      <c r="N12" s="1506"/>
      <c r="O12" s="1506"/>
      <c r="P12" s="1506"/>
      <c r="Q12" s="1506"/>
      <c r="R12" s="1506"/>
      <c r="S12" s="1506"/>
      <c r="T12" s="1506"/>
      <c r="U12" s="2071"/>
      <c r="V12" s="2210"/>
      <c r="W12" s="2464"/>
      <c r="X12" s="2464"/>
      <c r="Y12" s="2210"/>
      <c r="Z12" s="2210"/>
      <c r="AA12" s="2210"/>
      <c r="AB12" s="2210"/>
      <c r="AC12" s="2210"/>
      <c r="AD12" s="2210"/>
      <c r="AE12" s="2072"/>
      <c r="AO12"/>
    </row>
    <row r="13" spans="1:54" ht="15" customHeight="1">
      <c r="A13" s="1070" t="s">
        <v>465</v>
      </c>
      <c r="B13" s="1507">
        <v>2063.52</v>
      </c>
      <c r="C13" s="1507">
        <v>2115.7199999999998</v>
      </c>
      <c r="D13" s="1507">
        <v>2265.48</v>
      </c>
      <c r="E13" s="1507">
        <v>2376</v>
      </c>
      <c r="F13" s="1507">
        <v>2574</v>
      </c>
      <c r="G13" s="1507">
        <v>2922.84</v>
      </c>
      <c r="H13" s="1507">
        <v>2848.32</v>
      </c>
      <c r="I13" s="1507">
        <v>2760.1919999999996</v>
      </c>
      <c r="J13" s="1507">
        <v>2865.2339999999999</v>
      </c>
      <c r="K13" s="1507">
        <v>2841.6970000000001</v>
      </c>
      <c r="L13" s="1507">
        <v>2951.4230000000002</v>
      </c>
      <c r="M13" s="1507">
        <v>3063.7090000000003</v>
      </c>
      <c r="N13" s="1507">
        <v>3187.328</v>
      </c>
      <c r="O13" s="1507">
        <v>3389.857</v>
      </c>
      <c r="P13" s="1507">
        <v>3420.663</v>
      </c>
      <c r="Q13" s="1507">
        <v>3519.1410000000005</v>
      </c>
      <c r="R13" s="1507">
        <v>3323.694</v>
      </c>
      <c r="S13" s="1507">
        <v>3480.4710000000005</v>
      </c>
      <c r="T13" s="1507">
        <v>3551.2780000000002</v>
      </c>
      <c r="U13" s="1507">
        <v>3731.1479999999997</v>
      </c>
      <c r="V13" s="2211">
        <v>3572.5219999999999</v>
      </c>
      <c r="W13" s="1507">
        <v>3696.2719999999999</v>
      </c>
      <c r="X13" s="1507">
        <v>3744.75</v>
      </c>
      <c r="Y13" s="2211">
        <v>3604.5670000000005</v>
      </c>
      <c r="Z13" s="2211">
        <v>4284.8529999999992</v>
      </c>
      <c r="AA13" s="2211">
        <v>4156.3760000000002</v>
      </c>
      <c r="AB13" s="2211">
        <v>4059.46</v>
      </c>
      <c r="AC13" s="2211">
        <v>4453.5039999999999</v>
      </c>
      <c r="AD13" s="2211">
        <v>5712.8829999999998</v>
      </c>
      <c r="AE13" s="1508">
        <v>5354.2610000000004</v>
      </c>
      <c r="AO13"/>
    </row>
    <row r="14" spans="1:54" ht="13.15" customHeight="1">
      <c r="A14" s="236" t="s">
        <v>463</v>
      </c>
      <c r="B14" s="1509"/>
      <c r="C14" s="1509"/>
      <c r="D14" s="1509"/>
      <c r="E14" s="1509"/>
      <c r="F14" s="1509"/>
      <c r="G14" s="1509"/>
      <c r="H14" s="1509"/>
      <c r="I14" s="1510"/>
      <c r="J14" s="1510"/>
      <c r="K14" s="1510"/>
      <c r="L14" s="1510"/>
      <c r="M14" s="1510"/>
      <c r="N14" s="1510"/>
      <c r="O14" s="1510"/>
      <c r="P14" s="1510"/>
      <c r="Q14" s="1510"/>
      <c r="R14" s="1510"/>
      <c r="S14" s="1510"/>
      <c r="T14" s="1510"/>
      <c r="U14" s="1509"/>
      <c r="V14" s="1510"/>
      <c r="W14" s="1509"/>
      <c r="X14" s="1509"/>
      <c r="Y14" s="1510"/>
      <c r="Z14" s="1510"/>
      <c r="AA14" s="1510"/>
      <c r="AB14" s="1510"/>
      <c r="AC14" s="1510"/>
      <c r="AD14" s="1510"/>
      <c r="AE14" s="2013"/>
      <c r="AO14"/>
    </row>
    <row r="15" spans="1:54" ht="14.1" customHeight="1">
      <c r="A15" s="236" t="s">
        <v>466</v>
      </c>
      <c r="B15" s="1514">
        <v>789.48</v>
      </c>
      <c r="C15" s="1514">
        <v>834.48</v>
      </c>
      <c r="D15" s="1514">
        <v>883.44</v>
      </c>
      <c r="E15" s="1514">
        <v>793.44</v>
      </c>
      <c r="F15" s="1514">
        <v>840.96</v>
      </c>
      <c r="G15" s="1514">
        <v>996.84</v>
      </c>
      <c r="H15" s="1514">
        <v>831.96</v>
      </c>
      <c r="I15" s="1515">
        <v>746.47400000000005</v>
      </c>
      <c r="J15" s="1515">
        <v>704.73299999999995</v>
      </c>
      <c r="K15" s="1515">
        <v>628.51300000000003</v>
      </c>
      <c r="L15" s="1515">
        <v>703.01599999999996</v>
      </c>
      <c r="M15" s="1515">
        <v>683.05899999999997</v>
      </c>
      <c r="N15" s="1515">
        <v>644.37</v>
      </c>
      <c r="O15" s="1515">
        <v>748.779</v>
      </c>
      <c r="P15" s="1515">
        <v>735.19299999999998</v>
      </c>
      <c r="Q15" s="1515">
        <v>824.75300000000004</v>
      </c>
      <c r="R15" s="1515">
        <v>737.58900000000006</v>
      </c>
      <c r="S15" s="1515">
        <v>665.07100000000003</v>
      </c>
      <c r="T15" s="1515">
        <v>726.24800000000005</v>
      </c>
      <c r="U15" s="1531">
        <v>803.226</v>
      </c>
      <c r="V15" s="1515">
        <v>788.92100000000005</v>
      </c>
      <c r="W15" s="1531">
        <v>826.44100000000003</v>
      </c>
      <c r="X15" s="1531">
        <v>978.63699999999994</v>
      </c>
      <c r="Y15" s="1515">
        <v>867.52200000000005</v>
      </c>
      <c r="Z15" s="1515">
        <v>1235.875</v>
      </c>
      <c r="AA15" s="1515"/>
      <c r="AB15" s="1515"/>
      <c r="AC15" s="1515"/>
      <c r="AD15" s="1515"/>
      <c r="AE15" s="1516"/>
      <c r="AO15"/>
    </row>
    <row r="16" spans="1:54" ht="14.1" customHeight="1">
      <c r="A16" s="338" t="s">
        <v>467</v>
      </c>
      <c r="B16" s="1514">
        <v>340.92</v>
      </c>
      <c r="C16" s="1514">
        <v>387.36</v>
      </c>
      <c r="D16" s="1514">
        <v>393.12</v>
      </c>
      <c r="E16" s="1514">
        <v>424.8</v>
      </c>
      <c r="F16" s="1514">
        <v>469.44</v>
      </c>
      <c r="G16" s="1514">
        <v>632.16</v>
      </c>
      <c r="H16" s="1514">
        <v>754.92</v>
      </c>
      <c r="I16" s="1517">
        <v>695.423</v>
      </c>
      <c r="J16" s="1517">
        <v>720.27300000000002</v>
      </c>
      <c r="K16" s="1517">
        <v>757.96900000000005</v>
      </c>
      <c r="L16" s="1517">
        <v>831.26400000000001</v>
      </c>
      <c r="M16" s="1517">
        <v>964.66200000000003</v>
      </c>
      <c r="N16" s="1517">
        <v>987.8</v>
      </c>
      <c r="O16" s="1517">
        <v>1038.277</v>
      </c>
      <c r="P16" s="1517">
        <v>1097.8309999999999</v>
      </c>
      <c r="Q16" s="1517">
        <v>1069.2460000000001</v>
      </c>
      <c r="R16" s="1517">
        <v>1040.9110000000001</v>
      </c>
      <c r="S16" s="1517">
        <v>1137.048</v>
      </c>
      <c r="T16" s="1517">
        <v>1299.0619999999999</v>
      </c>
      <c r="U16" s="1532">
        <v>1307.1189999999999</v>
      </c>
      <c r="V16" s="1517">
        <v>1230.4469999999999</v>
      </c>
      <c r="W16" s="1532">
        <v>1287.2629999999999</v>
      </c>
      <c r="X16" s="1532">
        <v>1099.5229999999999</v>
      </c>
      <c r="Y16" s="1517">
        <v>1194.2270000000001</v>
      </c>
      <c r="Z16" s="1517">
        <v>1459.548</v>
      </c>
      <c r="AA16" s="1517"/>
      <c r="AB16" s="1517"/>
      <c r="AC16" s="1517"/>
      <c r="AD16" s="1517"/>
      <c r="AE16" s="1518"/>
      <c r="AO16"/>
    </row>
    <row r="17" spans="1:41" ht="14.1" customHeight="1">
      <c r="A17" s="338" t="s">
        <v>391</v>
      </c>
      <c r="B17" s="1514">
        <v>899.28</v>
      </c>
      <c r="C17" s="1514">
        <v>838.44</v>
      </c>
      <c r="D17" s="1514">
        <v>945.72</v>
      </c>
      <c r="E17" s="1514">
        <v>1095.48</v>
      </c>
      <c r="F17" s="1514">
        <v>1205.28</v>
      </c>
      <c r="G17" s="1514">
        <v>1218.96</v>
      </c>
      <c r="H17" s="1514">
        <v>1151.28</v>
      </c>
      <c r="I17" s="1517">
        <v>1225.2349999999999</v>
      </c>
      <c r="J17" s="1517">
        <v>1290.5070000000001</v>
      </c>
      <c r="K17" s="1517">
        <v>1299.9059999999999</v>
      </c>
      <c r="L17" s="1517">
        <v>1235.431</v>
      </c>
      <c r="M17" s="1517">
        <v>1249.6590000000001</v>
      </c>
      <c r="N17" s="1517">
        <v>1398.271</v>
      </c>
      <c r="O17" s="1517">
        <v>1466.6790000000001</v>
      </c>
      <c r="P17" s="1517">
        <v>1425.9380000000001</v>
      </c>
      <c r="Q17" s="1517">
        <v>1475.5050000000001</v>
      </c>
      <c r="R17" s="1517">
        <v>1436.06</v>
      </c>
      <c r="S17" s="1517">
        <v>1527.566</v>
      </c>
      <c r="T17" s="1517">
        <v>1343.539</v>
      </c>
      <c r="U17" s="1532">
        <v>1463.3040000000001</v>
      </c>
      <c r="V17" s="1517">
        <v>1422.373</v>
      </c>
      <c r="W17" s="1532">
        <v>1413.482</v>
      </c>
      <c r="X17" s="1532">
        <v>1448.087</v>
      </c>
      <c r="Y17" s="1517">
        <v>1391.163</v>
      </c>
      <c r="Z17" s="1517">
        <v>1484.664</v>
      </c>
      <c r="AA17" s="1517"/>
      <c r="AB17" s="1517"/>
      <c r="AC17" s="1517"/>
      <c r="AD17" s="1517"/>
      <c r="AE17" s="1518"/>
      <c r="AO17"/>
    </row>
    <row r="18" spans="1:41" ht="14.1" customHeight="1">
      <c r="A18" s="350" t="s">
        <v>468</v>
      </c>
      <c r="B18" s="1519">
        <v>33.840000000000003</v>
      </c>
      <c r="C18" s="1519">
        <v>55.44</v>
      </c>
      <c r="D18" s="1519">
        <v>43.2</v>
      </c>
      <c r="E18" s="1519">
        <v>62.28</v>
      </c>
      <c r="F18" s="1519">
        <v>58.32</v>
      </c>
      <c r="G18" s="1519">
        <v>74.88</v>
      </c>
      <c r="H18" s="1519">
        <v>110.16</v>
      </c>
      <c r="I18" s="1520">
        <v>93.06</v>
      </c>
      <c r="J18" s="1520">
        <v>149.721</v>
      </c>
      <c r="K18" s="1520">
        <v>155.309</v>
      </c>
      <c r="L18" s="1520">
        <v>181.71199999999999</v>
      </c>
      <c r="M18" s="1520">
        <v>166.32900000000001</v>
      </c>
      <c r="N18" s="1520">
        <v>156.887</v>
      </c>
      <c r="O18" s="1520">
        <v>136.12200000000001</v>
      </c>
      <c r="P18" s="1520">
        <v>161.70099999999999</v>
      </c>
      <c r="Q18" s="1520">
        <v>149.637</v>
      </c>
      <c r="R18" s="1520">
        <v>109.134</v>
      </c>
      <c r="S18" s="1520">
        <v>150.786</v>
      </c>
      <c r="T18" s="1520">
        <v>182.429</v>
      </c>
      <c r="U18" s="1519">
        <v>157.499</v>
      </c>
      <c r="V18" s="1520">
        <v>130.78100000000001</v>
      </c>
      <c r="W18" s="1519">
        <v>169.08600000000001</v>
      </c>
      <c r="X18" s="1519">
        <v>218.50299999999999</v>
      </c>
      <c r="Y18" s="1520">
        <v>151.655</v>
      </c>
      <c r="Z18" s="1520">
        <v>104.76600000000001</v>
      </c>
      <c r="AA18" s="1520"/>
      <c r="AB18" s="1520"/>
      <c r="AC18" s="1520"/>
      <c r="AD18" s="1520"/>
      <c r="AE18" s="1521"/>
      <c r="AO18"/>
    </row>
    <row r="19" spans="1:41" ht="15" customHeight="1">
      <c r="A19" s="1044" t="s">
        <v>392</v>
      </c>
      <c r="B19" s="1522">
        <v>2684.88</v>
      </c>
      <c r="C19" s="1522">
        <v>2738.5199999999995</v>
      </c>
      <c r="D19" s="1522">
        <v>2888.64</v>
      </c>
      <c r="E19" s="1522">
        <v>3038.4</v>
      </c>
      <c r="F19" s="1522">
        <v>3253.68</v>
      </c>
      <c r="G19" s="1522">
        <v>3660.48</v>
      </c>
      <c r="H19" s="1522">
        <v>3573</v>
      </c>
      <c r="I19" s="1522">
        <v>3459.6839999999993</v>
      </c>
      <c r="J19" s="1522">
        <v>3612.3739999999998</v>
      </c>
      <c r="K19" s="1522">
        <v>3548.3240000000001</v>
      </c>
      <c r="L19" s="1522">
        <v>3664.7643292158104</v>
      </c>
      <c r="M19" s="1522">
        <v>3775.1845816208456</v>
      </c>
      <c r="N19" s="1522">
        <v>3927.9430000000002</v>
      </c>
      <c r="O19" s="1522">
        <v>4075.1990000000001</v>
      </c>
      <c r="P19" s="1522">
        <v>4082.3835541885178</v>
      </c>
      <c r="Q19" s="1522">
        <v>4172.8368541243208</v>
      </c>
      <c r="R19" s="1522">
        <v>3922.4855055566236</v>
      </c>
      <c r="S19" s="1522">
        <v>4025.8800000000006</v>
      </c>
      <c r="T19" s="1522">
        <v>4061.1330000000003</v>
      </c>
      <c r="U19" s="1522">
        <v>4176.1009999999997</v>
      </c>
      <c r="V19" s="2212">
        <v>3991.1489999999999</v>
      </c>
      <c r="W19" s="1522">
        <v>4074.6970000000001</v>
      </c>
      <c r="X19" s="1522">
        <v>4088.9250000000002</v>
      </c>
      <c r="Y19" s="2212">
        <v>3927.8780000000006</v>
      </c>
      <c r="Z19" s="2212">
        <v>4584.4569999999994</v>
      </c>
      <c r="AA19" s="2212">
        <v>4433.0650000000005</v>
      </c>
      <c r="AB19" s="2212">
        <v>4314.5197490021392</v>
      </c>
      <c r="AC19" s="2212">
        <v>4672.2596498250723</v>
      </c>
      <c r="AD19" s="2212">
        <v>5926.112506199258</v>
      </c>
      <c r="AE19" s="1523">
        <v>5535.5715170726799</v>
      </c>
      <c r="AO19"/>
    </row>
    <row r="20" spans="1:41" ht="7.15" customHeight="1">
      <c r="A20" s="177"/>
      <c r="B20" s="1524"/>
      <c r="C20" s="1524"/>
      <c r="D20" s="1524"/>
      <c r="E20" s="1524"/>
      <c r="F20" s="1524"/>
      <c r="G20" s="1524"/>
      <c r="H20" s="1524"/>
      <c r="I20" s="1524"/>
      <c r="J20" s="1524"/>
      <c r="K20" s="1524"/>
      <c r="L20" s="1525"/>
      <c r="M20" s="1525"/>
      <c r="N20" s="1525"/>
      <c r="O20" s="1525"/>
      <c r="P20" s="1525"/>
      <c r="Q20" s="1525"/>
      <c r="AA20" s="2822"/>
    </row>
    <row r="21" spans="1:41" ht="15" customHeight="1">
      <c r="A21" s="172" t="s">
        <v>393</v>
      </c>
      <c r="B21" s="1526"/>
      <c r="C21" s="1526"/>
      <c r="D21" s="1526"/>
      <c r="E21" s="1526"/>
      <c r="F21" s="1526"/>
      <c r="G21" s="1526"/>
      <c r="H21" s="1526"/>
      <c r="I21" s="1526"/>
      <c r="J21" s="1526"/>
      <c r="K21" s="1526"/>
      <c r="L21" s="1526"/>
      <c r="M21" s="1526"/>
      <c r="N21" s="1526"/>
      <c r="O21" s="1526"/>
      <c r="P21" s="1526"/>
      <c r="Q21" s="1526"/>
      <c r="Z21" s="2079"/>
      <c r="AA21" s="2079"/>
      <c r="AB21" s="2079"/>
    </row>
    <row r="22" spans="1:41" ht="15" customHeight="1">
      <c r="A22" s="1069" t="s">
        <v>464</v>
      </c>
      <c r="B22" s="1504">
        <v>1687.71</v>
      </c>
      <c r="C22" s="1504">
        <v>1724.0730000000001</v>
      </c>
      <c r="D22" s="1504">
        <v>1850.835</v>
      </c>
      <c r="E22" s="1504">
        <v>1882.2809999999999</v>
      </c>
      <c r="F22" s="1504">
        <v>2024.568</v>
      </c>
      <c r="G22" s="1504">
        <v>2272.5839999999998</v>
      </c>
      <c r="H22" s="1504">
        <v>2169.422</v>
      </c>
      <c r="I22" s="1504">
        <v>2195.415</v>
      </c>
      <c r="J22" s="1504">
        <v>2200.6930000000002</v>
      </c>
      <c r="K22" s="1504">
        <v>2204.0059999999999</v>
      </c>
      <c r="L22" s="1504">
        <v>2324.3890000000001</v>
      </c>
      <c r="M22" s="1504">
        <v>2290.2289999999998</v>
      </c>
      <c r="N22" s="1504">
        <v>2232.0022770800001</v>
      </c>
      <c r="O22" s="1504">
        <v>2216.7080000000001</v>
      </c>
      <c r="P22" s="1504">
        <v>2098.5606615319025</v>
      </c>
      <c r="Q22" s="1504">
        <v>2189.0567267935062</v>
      </c>
      <c r="R22" s="1504">
        <v>2103.6876057987679</v>
      </c>
      <c r="S22" s="1504">
        <v>2176.8692677876124</v>
      </c>
      <c r="T22" s="1504">
        <v>2034.0094187401937</v>
      </c>
      <c r="U22" s="1504">
        <v>2247.3270000000002</v>
      </c>
      <c r="V22" s="2209">
        <v>2038.222</v>
      </c>
      <c r="W22" s="1504">
        <v>2122.681</v>
      </c>
      <c r="X22" s="2209">
        <v>2184.3049999999998</v>
      </c>
      <c r="Y22" s="2209">
        <v>1956.4860000000001</v>
      </c>
      <c r="Z22" s="2209">
        <v>2056.5390000000002</v>
      </c>
      <c r="AA22" s="2209">
        <v>2130.5360000000001</v>
      </c>
      <c r="AB22" s="2209">
        <v>2131.9580000000001</v>
      </c>
      <c r="AC22" s="2209">
        <v>2081.6439999999998</v>
      </c>
      <c r="AD22" s="1504">
        <v>2084.877</v>
      </c>
      <c r="AE22" s="1505">
        <v>2007.8898989999998</v>
      </c>
    </row>
    <row r="23" spans="1:41" ht="13.15" customHeight="1">
      <c r="A23" s="35" t="s">
        <v>463</v>
      </c>
      <c r="B23" s="1527"/>
      <c r="C23" s="1527"/>
      <c r="D23" s="1527"/>
      <c r="E23" s="1527"/>
      <c r="F23" s="1528"/>
      <c r="G23" s="1528"/>
      <c r="H23" s="1529"/>
      <c r="I23" s="1529"/>
      <c r="J23" s="1529"/>
      <c r="K23" s="1530"/>
      <c r="L23" s="1512"/>
      <c r="M23" s="1513"/>
      <c r="N23" s="1511"/>
      <c r="O23" s="1511"/>
      <c r="P23" s="1511"/>
      <c r="Q23" s="1511"/>
      <c r="R23" s="1511"/>
      <c r="S23" s="1511"/>
      <c r="T23" s="1511"/>
      <c r="U23" s="1511"/>
      <c r="V23" s="1513"/>
      <c r="W23" s="1511"/>
      <c r="X23" s="1513"/>
      <c r="Y23" s="2827"/>
      <c r="Z23" s="2827"/>
      <c r="AA23" s="2827"/>
      <c r="AB23" s="2827"/>
      <c r="AC23" s="2827"/>
      <c r="AD23" s="2483"/>
      <c r="AE23" s="2237"/>
    </row>
    <row r="24" spans="1:41" ht="14.1" customHeight="1">
      <c r="A24" s="236" t="s">
        <v>383</v>
      </c>
      <c r="B24" s="1531">
        <v>709.42600000000004</v>
      </c>
      <c r="C24" s="1531">
        <v>723.13</v>
      </c>
      <c r="D24" s="1531">
        <v>720.94799999999998</v>
      </c>
      <c r="E24" s="1531">
        <v>734.46799999999996</v>
      </c>
      <c r="F24" s="1531">
        <v>747.47900000000004</v>
      </c>
      <c r="G24" s="1531">
        <v>739.60799999999995</v>
      </c>
      <c r="H24" s="1531">
        <v>739.33399999999995</v>
      </c>
      <c r="I24" s="1531">
        <v>752.125</v>
      </c>
      <c r="J24" s="1531">
        <v>779.36500000000001</v>
      </c>
      <c r="K24" s="1531">
        <v>811.74800000000005</v>
      </c>
      <c r="L24" s="1531">
        <v>794.11099999999999</v>
      </c>
      <c r="M24" s="1531">
        <v>781.49900000000002</v>
      </c>
      <c r="N24" s="1531">
        <v>809.30527708</v>
      </c>
      <c r="O24" s="1531">
        <v>821.44399999999996</v>
      </c>
      <c r="P24" s="1531">
        <v>741.85799999999995</v>
      </c>
      <c r="Q24" s="1531">
        <v>763.85400000000004</v>
      </c>
      <c r="R24" s="1531">
        <v>811.11099999999999</v>
      </c>
      <c r="S24" s="1531">
        <v>812.51900000000001</v>
      </c>
      <c r="T24" s="1531">
        <v>704.44899999999996</v>
      </c>
      <c r="U24" s="1531">
        <v>796.59500000000003</v>
      </c>
      <c r="V24" s="1515">
        <v>793.74099999999999</v>
      </c>
      <c r="W24" s="1531">
        <v>792.35</v>
      </c>
      <c r="X24" s="1515">
        <v>799.84900000000005</v>
      </c>
      <c r="Y24" s="1515">
        <v>779.678</v>
      </c>
      <c r="Z24" s="1515">
        <v>779.01400000000001</v>
      </c>
      <c r="AA24" s="1515">
        <v>811.52200000000005</v>
      </c>
      <c r="AB24" s="1515">
        <v>845.80399999999997</v>
      </c>
      <c r="AC24" s="1515">
        <v>791.08799999999997</v>
      </c>
      <c r="AD24" s="1531">
        <v>773.10400000000004</v>
      </c>
      <c r="AE24" s="1516">
        <v>734.13967699999989</v>
      </c>
    </row>
    <row r="25" spans="1:41" ht="14.1" customHeight="1">
      <c r="A25" s="236" t="s">
        <v>384</v>
      </c>
      <c r="B25" s="1531">
        <v>46.093000000000004</v>
      </c>
      <c r="C25" s="1531">
        <v>48.441000000000003</v>
      </c>
      <c r="D25" s="1531">
        <v>52.820999999999998</v>
      </c>
      <c r="E25" s="1531">
        <v>58.47</v>
      </c>
      <c r="F25" s="1531">
        <v>63.884999999999998</v>
      </c>
      <c r="G25" s="1531">
        <v>62.362000000000002</v>
      </c>
      <c r="H25" s="1531">
        <v>56.259</v>
      </c>
      <c r="I25" s="1531">
        <v>57.622999999999998</v>
      </c>
      <c r="J25" s="1531">
        <v>59.268000000000001</v>
      </c>
      <c r="K25" s="1531">
        <v>59.929000000000002</v>
      </c>
      <c r="L25" s="1531">
        <v>52.914000000000001</v>
      </c>
      <c r="M25" s="1531">
        <v>46.555999999999997</v>
      </c>
      <c r="N25" s="1531">
        <v>49.827711999999998</v>
      </c>
      <c r="O25" s="1531">
        <v>54.829000000000001</v>
      </c>
      <c r="P25" s="1531">
        <v>31.757999999999999</v>
      </c>
      <c r="Q25" s="1531">
        <v>56.176000000000002</v>
      </c>
      <c r="R25" s="1531">
        <v>56.003</v>
      </c>
      <c r="S25" s="1531">
        <v>52.167000000000002</v>
      </c>
      <c r="T25" s="1531">
        <v>43.978000000000002</v>
      </c>
      <c r="U25" s="1531">
        <v>47.603999999999999</v>
      </c>
      <c r="V25" s="1515">
        <v>47.72</v>
      </c>
      <c r="W25" s="1531">
        <v>46.98</v>
      </c>
      <c r="X25" s="1515">
        <v>47.518000000000001</v>
      </c>
      <c r="Y25" s="1515">
        <v>45.975999999999999</v>
      </c>
      <c r="Z25" s="1515">
        <v>46.170999999999999</v>
      </c>
      <c r="AA25" s="1515">
        <v>46.155000000000001</v>
      </c>
      <c r="AB25" s="1515">
        <v>46.777999999999999</v>
      </c>
      <c r="AC25" s="1515">
        <v>50.764000000000003</v>
      </c>
      <c r="AD25" s="1531">
        <v>46.8</v>
      </c>
      <c r="AE25" s="1516">
        <v>47.454325000000004</v>
      </c>
    </row>
    <row r="26" spans="1:41" ht="14.1" customHeight="1">
      <c r="A26" s="236" t="s">
        <v>6</v>
      </c>
      <c r="B26" s="1531">
        <v>68.876999999999995</v>
      </c>
      <c r="C26" s="1531">
        <v>68.974000000000004</v>
      </c>
      <c r="D26" s="1531">
        <v>67.704999999999998</v>
      </c>
      <c r="E26" s="1531">
        <v>73.480999999999995</v>
      </c>
      <c r="F26" s="1531">
        <v>71.057000000000002</v>
      </c>
      <c r="G26" s="1531">
        <v>75.563000000000002</v>
      </c>
      <c r="H26" s="1531">
        <v>76.432000000000002</v>
      </c>
      <c r="I26" s="1531">
        <v>75.924000000000007</v>
      </c>
      <c r="J26" s="1531">
        <v>83.114999999999995</v>
      </c>
      <c r="K26" s="1531">
        <v>83.962000000000003</v>
      </c>
      <c r="L26" s="1531">
        <v>82.251999999999995</v>
      </c>
      <c r="M26" s="1531">
        <v>87.158000000000001</v>
      </c>
      <c r="N26" s="1531">
        <v>97.011696000000001</v>
      </c>
      <c r="O26" s="1531">
        <v>99.182000000000002</v>
      </c>
      <c r="P26" s="1531">
        <v>98.313999999999993</v>
      </c>
      <c r="Q26" s="1531">
        <v>94.528000000000006</v>
      </c>
      <c r="R26" s="1531">
        <v>98.926000000000002</v>
      </c>
      <c r="S26" s="1531">
        <v>96.68</v>
      </c>
      <c r="T26" s="1531">
        <v>96.045000000000002</v>
      </c>
      <c r="U26" s="1531">
        <v>105.39700000000001</v>
      </c>
      <c r="V26" s="1515">
        <v>107.81100000000001</v>
      </c>
      <c r="W26" s="1531">
        <v>109.621</v>
      </c>
      <c r="X26" s="1515">
        <v>112.105</v>
      </c>
      <c r="Y26" s="1515">
        <v>111.80800000000001</v>
      </c>
      <c r="Z26" s="1515">
        <v>111.129</v>
      </c>
      <c r="AA26" s="1515">
        <v>116.93600000000001</v>
      </c>
      <c r="AB26" s="1515">
        <v>118.06699999999999</v>
      </c>
      <c r="AC26" s="1515">
        <v>114.846</v>
      </c>
      <c r="AD26" s="1531">
        <v>113.91800000000001</v>
      </c>
      <c r="AE26" s="1516">
        <v>111.62179300000001</v>
      </c>
    </row>
    <row r="27" spans="1:41" ht="14.1" customHeight="1">
      <c r="A27" s="236" t="s">
        <v>7</v>
      </c>
      <c r="B27" s="1531">
        <v>35.259</v>
      </c>
      <c r="C27" s="1531">
        <v>37.195</v>
      </c>
      <c r="D27" s="1531">
        <v>45.826999999999998</v>
      </c>
      <c r="E27" s="1531">
        <v>52.332999999999998</v>
      </c>
      <c r="F27" s="1531">
        <v>66.105999999999995</v>
      </c>
      <c r="G27" s="1531">
        <v>62.33</v>
      </c>
      <c r="H27" s="1531">
        <v>66.200999999999993</v>
      </c>
      <c r="I27" s="1531">
        <v>62.043999999999997</v>
      </c>
      <c r="J27" s="1531">
        <v>74.656000000000006</v>
      </c>
      <c r="K27" s="1531">
        <v>78.709999999999994</v>
      </c>
      <c r="L27" s="1531">
        <v>77.739999999999995</v>
      </c>
      <c r="M27" s="1531">
        <v>69.534000000000006</v>
      </c>
      <c r="N27" s="1531">
        <v>76.815712000000005</v>
      </c>
      <c r="O27" s="1531">
        <v>65.024000000000001</v>
      </c>
      <c r="P27" s="1531">
        <v>83.641999999999996</v>
      </c>
      <c r="Q27" s="1531">
        <v>75.861999999999995</v>
      </c>
      <c r="R27" s="1531">
        <v>94.125</v>
      </c>
      <c r="S27" s="1531">
        <v>86.478999999999999</v>
      </c>
      <c r="T27" s="1531">
        <v>78.484999999999999</v>
      </c>
      <c r="U27" s="1531">
        <v>86.667000000000002</v>
      </c>
      <c r="V27" s="1515">
        <v>80.066999999999993</v>
      </c>
      <c r="W27" s="1531">
        <v>78.242999999999995</v>
      </c>
      <c r="X27" s="1515">
        <v>79.549000000000007</v>
      </c>
      <c r="Y27" s="1515">
        <v>81.230999999999995</v>
      </c>
      <c r="Z27" s="1515">
        <v>79.453000000000003</v>
      </c>
      <c r="AA27" s="1515">
        <v>79.947000000000003</v>
      </c>
      <c r="AB27" s="1515">
        <v>82.114999999999995</v>
      </c>
      <c r="AC27" s="1515">
        <v>69.816000000000003</v>
      </c>
      <c r="AD27" s="1531">
        <v>69.319999999999993</v>
      </c>
      <c r="AE27" s="1516">
        <v>67.481797</v>
      </c>
    </row>
    <row r="28" spans="1:41" ht="14.1" customHeight="1">
      <c r="A28" s="236" t="s">
        <v>785</v>
      </c>
      <c r="B28" s="1531">
        <v>188.125</v>
      </c>
      <c r="C28" s="1531">
        <v>202.24100000000001</v>
      </c>
      <c r="D28" s="1531">
        <v>205.29400000000001</v>
      </c>
      <c r="E28" s="1531">
        <v>192.34700000000001</v>
      </c>
      <c r="F28" s="1531">
        <v>202.095</v>
      </c>
      <c r="G28" s="1531">
        <v>191.90700000000001</v>
      </c>
      <c r="H28" s="1531">
        <v>186.69800000000001</v>
      </c>
      <c r="I28" s="1531">
        <v>194.15600000000001</v>
      </c>
      <c r="J28" s="1531">
        <v>200.49299999999999</v>
      </c>
      <c r="K28" s="1531">
        <v>223.22499999999999</v>
      </c>
      <c r="L28" s="1531">
        <v>215.316</v>
      </c>
      <c r="M28" s="1531">
        <v>219.214</v>
      </c>
      <c r="N28" s="1531">
        <v>193.04013308</v>
      </c>
      <c r="O28" s="1531">
        <v>207.56899999999999</v>
      </c>
      <c r="P28" s="1531">
        <v>169.44399999999999</v>
      </c>
      <c r="Q28" s="1531">
        <v>166.43600000000001</v>
      </c>
      <c r="R28" s="1531">
        <v>187.82</v>
      </c>
      <c r="S28" s="1531">
        <v>202.12</v>
      </c>
      <c r="T28" s="1531">
        <v>182.26900000000001</v>
      </c>
      <c r="U28" s="1531">
        <v>203.61500000000001</v>
      </c>
      <c r="V28" s="1515">
        <v>208.89400000000001</v>
      </c>
      <c r="W28" s="1531">
        <v>216.667</v>
      </c>
      <c r="X28" s="1515">
        <v>216.76900000000001</v>
      </c>
      <c r="Y28" s="1515">
        <v>211.12799999999999</v>
      </c>
      <c r="Z28" s="1515">
        <v>205.827</v>
      </c>
      <c r="AA28" s="1515">
        <v>223.45699999999999</v>
      </c>
      <c r="AB28" s="1515">
        <v>246.64</v>
      </c>
      <c r="AC28" s="1515">
        <v>219.06299999999999</v>
      </c>
      <c r="AD28" s="1531">
        <v>213.99100000000001</v>
      </c>
      <c r="AE28" s="1516">
        <v>213.681826</v>
      </c>
    </row>
    <row r="29" spans="1:41" ht="14.1" customHeight="1">
      <c r="A29" s="236" t="s">
        <v>8</v>
      </c>
      <c r="B29" s="1531">
        <v>20.692</v>
      </c>
      <c r="C29" s="1531">
        <v>21.135999999999999</v>
      </c>
      <c r="D29" s="1531">
        <v>19.645</v>
      </c>
      <c r="E29" s="1531">
        <v>21.041</v>
      </c>
      <c r="F29" s="1531">
        <v>21.516999999999999</v>
      </c>
      <c r="G29" s="1531">
        <v>20.597000000000001</v>
      </c>
      <c r="H29" s="1531">
        <v>20.375</v>
      </c>
      <c r="I29" s="1531">
        <v>20.47</v>
      </c>
      <c r="J29" s="1531">
        <v>20.782</v>
      </c>
      <c r="K29" s="1531">
        <v>21.757000000000001</v>
      </c>
      <c r="L29" s="1531">
        <v>20.425999999999998</v>
      </c>
      <c r="M29" s="1531">
        <v>18.693000000000001</v>
      </c>
      <c r="N29" s="1531">
        <v>20.87828</v>
      </c>
      <c r="O29" s="1531">
        <v>20.812000000000001</v>
      </c>
      <c r="P29" s="1531">
        <v>20.100000000000001</v>
      </c>
      <c r="Q29" s="1531">
        <v>21.527999999999999</v>
      </c>
      <c r="R29" s="1531">
        <v>20.029</v>
      </c>
      <c r="S29" s="1531">
        <v>20.507999999999999</v>
      </c>
      <c r="T29" s="1531">
        <v>17.838999999999999</v>
      </c>
      <c r="U29" s="1531">
        <v>20.614000000000001</v>
      </c>
      <c r="V29" s="1515">
        <v>20.125</v>
      </c>
      <c r="W29" s="1531">
        <v>19.971</v>
      </c>
      <c r="X29" s="1515">
        <v>21.198</v>
      </c>
      <c r="Y29" s="1515">
        <v>21.177</v>
      </c>
      <c r="Z29" s="1515">
        <v>22.126999999999999</v>
      </c>
      <c r="AA29" s="1515">
        <v>23.262</v>
      </c>
      <c r="AB29" s="1515">
        <v>23.966000000000001</v>
      </c>
      <c r="AC29" s="1515">
        <v>22.033000000000001</v>
      </c>
      <c r="AD29" s="1531">
        <v>21.513000000000002</v>
      </c>
      <c r="AE29" s="1516">
        <v>19.767992999999997</v>
      </c>
    </row>
    <row r="30" spans="1:41" ht="14.1" customHeight="1">
      <c r="A30" s="236" t="s">
        <v>9</v>
      </c>
      <c r="B30" s="1531">
        <v>47.975999999999999</v>
      </c>
      <c r="C30" s="1531">
        <v>49.34</v>
      </c>
      <c r="D30" s="1531">
        <v>54.226999999999997</v>
      </c>
      <c r="E30" s="1531">
        <v>54.798999999999999</v>
      </c>
      <c r="F30" s="1531">
        <v>62.552</v>
      </c>
      <c r="G30" s="1531">
        <v>61.758000000000003</v>
      </c>
      <c r="H30" s="1531">
        <v>62.192999999999998</v>
      </c>
      <c r="I30" s="1531">
        <v>67.525000000000006</v>
      </c>
      <c r="J30" s="1531">
        <v>64.445999999999998</v>
      </c>
      <c r="K30" s="1531">
        <v>64.784000000000006</v>
      </c>
      <c r="L30" s="1531">
        <v>62.273000000000003</v>
      </c>
      <c r="M30" s="1531">
        <v>63.470999999999997</v>
      </c>
      <c r="N30" s="1531">
        <v>62.869696000000005</v>
      </c>
      <c r="O30" s="1531">
        <v>64.021000000000001</v>
      </c>
      <c r="P30" s="1531">
        <v>59.695</v>
      </c>
      <c r="Q30" s="1531">
        <v>51.34</v>
      </c>
      <c r="R30" s="1531">
        <v>55.491</v>
      </c>
      <c r="S30" s="1531">
        <v>61.152999999999999</v>
      </c>
      <c r="T30" s="1531">
        <v>56.523000000000003</v>
      </c>
      <c r="U30" s="1531">
        <v>60.54</v>
      </c>
      <c r="V30" s="1515">
        <v>61.113999999999997</v>
      </c>
      <c r="W30" s="1531">
        <v>60.091999999999999</v>
      </c>
      <c r="X30" s="1515">
        <v>61.570999999999998</v>
      </c>
      <c r="Y30" s="1515">
        <v>63.067999999999998</v>
      </c>
      <c r="Z30" s="1515">
        <v>62.180999999999997</v>
      </c>
      <c r="AA30" s="1515">
        <v>63.482999999999997</v>
      </c>
      <c r="AB30" s="1515">
        <v>63.878</v>
      </c>
      <c r="AC30" s="1515">
        <v>60.448</v>
      </c>
      <c r="AD30" s="1531">
        <v>62.277000000000001</v>
      </c>
      <c r="AE30" s="1516">
        <v>59.033172</v>
      </c>
    </row>
    <row r="31" spans="1:41" ht="14.1" customHeight="1">
      <c r="A31" s="236" t="s">
        <v>10</v>
      </c>
      <c r="B31" s="1531">
        <v>102.158</v>
      </c>
      <c r="C31" s="1531">
        <v>96.096000000000004</v>
      </c>
      <c r="D31" s="1531">
        <v>85.686999999999998</v>
      </c>
      <c r="E31" s="1531">
        <v>93.938000000000002</v>
      </c>
      <c r="F31" s="1531">
        <v>68.231999999999999</v>
      </c>
      <c r="G31" s="1531">
        <v>67.438999999999993</v>
      </c>
      <c r="H31" s="1531">
        <v>69.406999999999996</v>
      </c>
      <c r="I31" s="1531">
        <v>75.024000000000001</v>
      </c>
      <c r="J31" s="1531">
        <v>79.751999999999995</v>
      </c>
      <c r="K31" s="1531">
        <v>80.331999999999994</v>
      </c>
      <c r="L31" s="1531">
        <v>80.548000000000002</v>
      </c>
      <c r="M31" s="1531">
        <v>80.673000000000002</v>
      </c>
      <c r="N31" s="1531">
        <v>92.962503999999996</v>
      </c>
      <c r="O31" s="1531">
        <v>92.814999999999998</v>
      </c>
      <c r="P31" s="1531">
        <v>68.778000000000006</v>
      </c>
      <c r="Q31" s="1531">
        <v>84.673000000000002</v>
      </c>
      <c r="R31" s="1531">
        <v>89.989000000000004</v>
      </c>
      <c r="S31" s="1531">
        <v>92.546999999999997</v>
      </c>
      <c r="T31" s="1531">
        <v>56.609000000000002</v>
      </c>
      <c r="U31" s="1531">
        <v>77.754000000000005</v>
      </c>
      <c r="V31" s="1515">
        <v>78.17</v>
      </c>
      <c r="W31" s="1531">
        <v>70.881</v>
      </c>
      <c r="X31" s="1515">
        <v>63.966000000000001</v>
      </c>
      <c r="Y31" s="1515">
        <v>64.072000000000003</v>
      </c>
      <c r="Z31" s="1515">
        <v>65.292000000000002</v>
      </c>
      <c r="AA31" s="1515">
        <v>66.600999999999999</v>
      </c>
      <c r="AB31" s="1515">
        <v>67.561000000000007</v>
      </c>
      <c r="AC31" s="1515">
        <v>69.33</v>
      </c>
      <c r="AD31" s="1531">
        <v>64.484999999999999</v>
      </c>
      <c r="AE31" s="1516">
        <v>57.518498000000001</v>
      </c>
    </row>
    <row r="32" spans="1:41" ht="14.1" customHeight="1">
      <c r="A32" s="236" t="s">
        <v>11</v>
      </c>
      <c r="B32" s="1531">
        <v>26.309000000000001</v>
      </c>
      <c r="C32" s="1531">
        <v>25.611000000000001</v>
      </c>
      <c r="D32" s="1531">
        <v>23.864999999999998</v>
      </c>
      <c r="E32" s="1531">
        <v>23.516999999999999</v>
      </c>
      <c r="F32" s="1531">
        <v>30.815999999999999</v>
      </c>
      <c r="G32" s="1531">
        <v>31.99</v>
      </c>
      <c r="H32" s="1531">
        <v>37.988</v>
      </c>
      <c r="I32" s="1531">
        <v>38.781999999999996</v>
      </c>
      <c r="J32" s="1531">
        <v>38.302</v>
      </c>
      <c r="K32" s="1531">
        <v>38.564</v>
      </c>
      <c r="L32" s="1531">
        <v>39.847999999999999</v>
      </c>
      <c r="M32" s="1531">
        <v>40.049999999999997</v>
      </c>
      <c r="N32" s="1531">
        <v>38.639448000000002</v>
      </c>
      <c r="O32" s="1531">
        <v>39.468000000000004</v>
      </c>
      <c r="P32" s="1531">
        <v>36.206000000000003</v>
      </c>
      <c r="Q32" s="1531">
        <v>40.439</v>
      </c>
      <c r="R32" s="1531">
        <v>38.588000000000001</v>
      </c>
      <c r="S32" s="1531">
        <v>38.436</v>
      </c>
      <c r="T32" s="1531">
        <v>32.92</v>
      </c>
      <c r="U32" s="1531">
        <v>38.738</v>
      </c>
      <c r="V32" s="1515">
        <v>37.457999999999998</v>
      </c>
      <c r="W32" s="1531">
        <v>37.026000000000003</v>
      </c>
      <c r="X32" s="1515">
        <v>36.616999999999997</v>
      </c>
      <c r="Y32" s="1515">
        <v>36.984999999999999</v>
      </c>
      <c r="Z32" s="1515">
        <v>39.374000000000002</v>
      </c>
      <c r="AA32" s="1515">
        <v>40.619999999999997</v>
      </c>
      <c r="AB32" s="1515">
        <v>41.021000000000001</v>
      </c>
      <c r="AC32" s="1515">
        <v>41.808999999999997</v>
      </c>
      <c r="AD32" s="1531">
        <v>40.978999999999999</v>
      </c>
      <c r="AE32" s="1516">
        <v>36.359249000000005</v>
      </c>
    </row>
    <row r="33" spans="1:40" ht="14.1" customHeight="1">
      <c r="A33" s="236" t="s">
        <v>12</v>
      </c>
      <c r="B33" s="1531">
        <v>32.338999999999999</v>
      </c>
      <c r="C33" s="1531">
        <v>30.021999999999998</v>
      </c>
      <c r="D33" s="1531">
        <v>26.88</v>
      </c>
      <c r="E33" s="1531">
        <v>24.594999999999999</v>
      </c>
      <c r="F33" s="1531">
        <v>27.547000000000001</v>
      </c>
      <c r="G33" s="1531">
        <v>27.959</v>
      </c>
      <c r="H33" s="1531">
        <v>26.341000000000001</v>
      </c>
      <c r="I33" s="1531">
        <v>24.405000000000001</v>
      </c>
      <c r="J33" s="1531">
        <v>23.353999999999999</v>
      </c>
      <c r="K33" s="1531">
        <v>22.6</v>
      </c>
      <c r="L33" s="1531">
        <v>23.117000000000001</v>
      </c>
      <c r="M33" s="1531">
        <v>22.279</v>
      </c>
      <c r="N33" s="1531">
        <v>28.869847999999998</v>
      </c>
      <c r="O33" s="1531">
        <v>29.184999999999999</v>
      </c>
      <c r="P33" s="1531">
        <v>29.228999999999999</v>
      </c>
      <c r="Q33" s="1531">
        <v>29.77</v>
      </c>
      <c r="R33" s="1531">
        <v>29.379000000000001</v>
      </c>
      <c r="S33" s="1531">
        <v>26.751000000000001</v>
      </c>
      <c r="T33" s="1531">
        <v>22.606999999999999</v>
      </c>
      <c r="U33" s="1531">
        <v>25.396000000000001</v>
      </c>
      <c r="V33" s="1515">
        <v>22.658000000000001</v>
      </c>
      <c r="W33" s="1531">
        <v>24.486999999999998</v>
      </c>
      <c r="X33" s="1515">
        <v>24.952999999999999</v>
      </c>
      <c r="Y33" s="1515">
        <v>21.934000000000001</v>
      </c>
      <c r="Z33" s="1515">
        <v>22.963000000000001</v>
      </c>
      <c r="AA33" s="1515">
        <v>23.805</v>
      </c>
      <c r="AB33" s="1515">
        <v>24.251999999999999</v>
      </c>
      <c r="AC33" s="1515">
        <v>23.922000000000001</v>
      </c>
      <c r="AD33" s="1531">
        <v>23.76</v>
      </c>
      <c r="AE33" s="1516">
        <v>20.718836</v>
      </c>
    </row>
    <row r="34" spans="1:40" ht="14.1" customHeight="1">
      <c r="A34" s="236" t="s">
        <v>13</v>
      </c>
      <c r="B34" s="1531">
        <v>35.988999999999997</v>
      </c>
      <c r="C34" s="1531">
        <v>36.337000000000003</v>
      </c>
      <c r="D34" s="1531">
        <v>34.814999999999998</v>
      </c>
      <c r="E34" s="1531">
        <v>33.863</v>
      </c>
      <c r="F34" s="1531">
        <v>37.860999999999997</v>
      </c>
      <c r="G34" s="1531">
        <v>41.732999999999997</v>
      </c>
      <c r="H34" s="1531">
        <v>42.747999999999998</v>
      </c>
      <c r="I34" s="1531">
        <v>40.494999999999997</v>
      </c>
      <c r="J34" s="1531">
        <v>39.933999999999997</v>
      </c>
      <c r="K34" s="1531">
        <v>38.142000000000003</v>
      </c>
      <c r="L34" s="1531">
        <v>39.712000000000003</v>
      </c>
      <c r="M34" s="1531">
        <v>39.351999999999997</v>
      </c>
      <c r="N34" s="1531">
        <v>42.386063999999998</v>
      </c>
      <c r="O34" s="1531">
        <v>43.683999999999997</v>
      </c>
      <c r="P34" s="1531">
        <v>42.664000000000001</v>
      </c>
      <c r="Q34" s="1531">
        <v>38.484999999999999</v>
      </c>
      <c r="R34" s="1531">
        <v>39.122</v>
      </c>
      <c r="S34" s="1531">
        <v>37.755000000000003</v>
      </c>
      <c r="T34" s="1531">
        <v>31.631</v>
      </c>
      <c r="U34" s="1531">
        <v>37.840000000000003</v>
      </c>
      <c r="V34" s="1515">
        <v>37.109000000000002</v>
      </c>
      <c r="W34" s="1531">
        <v>36.149000000000001</v>
      </c>
      <c r="X34" s="1515">
        <v>39.848999999999997</v>
      </c>
      <c r="Y34" s="1515">
        <v>34.246000000000002</v>
      </c>
      <c r="Z34" s="1515">
        <v>36.445999999999998</v>
      </c>
      <c r="AA34" s="1515">
        <v>36.646000000000001</v>
      </c>
      <c r="AB34" s="1515">
        <v>38.987000000000002</v>
      </c>
      <c r="AC34" s="1515">
        <v>37.372999999999998</v>
      </c>
      <c r="AD34" s="1531">
        <v>36.006</v>
      </c>
      <c r="AE34" s="1516">
        <v>27.949702000000002</v>
      </c>
    </row>
    <row r="35" spans="1:40" ht="14.1" customHeight="1">
      <c r="A35" s="236"/>
      <c r="B35" s="1531"/>
      <c r="C35" s="1531"/>
      <c r="D35" s="1531"/>
      <c r="E35" s="1531"/>
      <c r="F35" s="1531" t="s">
        <v>88</v>
      </c>
      <c r="G35" s="1531"/>
      <c r="H35" s="1531"/>
      <c r="I35" s="1531"/>
      <c r="J35" s="1531"/>
      <c r="K35" s="1531"/>
      <c r="L35" s="1531"/>
      <c r="M35" s="1531"/>
      <c r="N35" s="1531"/>
      <c r="O35" s="1531"/>
      <c r="P35" s="1531"/>
      <c r="Q35" s="1531"/>
      <c r="R35" s="1531"/>
      <c r="S35" s="1531"/>
      <c r="T35" s="1531"/>
      <c r="U35" s="1531"/>
      <c r="V35" s="1515"/>
      <c r="W35" s="1531"/>
      <c r="X35" s="1515"/>
      <c r="Y35" s="1515"/>
      <c r="Z35" s="1515"/>
      <c r="AA35" s="1515"/>
      <c r="AB35" s="1515"/>
      <c r="AC35" s="1515"/>
      <c r="AD35" s="1531"/>
      <c r="AE35" s="1516"/>
    </row>
    <row r="36" spans="1:40" ht="14.1" customHeight="1">
      <c r="A36" s="338" t="s">
        <v>385</v>
      </c>
      <c r="B36" s="1532">
        <v>305.33199999999999</v>
      </c>
      <c r="C36" s="1532">
        <v>306.99099999999999</v>
      </c>
      <c r="D36" s="1532">
        <v>328.9190000000001</v>
      </c>
      <c r="E36" s="1532">
        <v>365.82899999999995</v>
      </c>
      <c r="F36" s="1532">
        <v>397.589</v>
      </c>
      <c r="G36" s="1532">
        <v>493.74900000000002</v>
      </c>
      <c r="H36" s="1532">
        <v>473.05700000000002</v>
      </c>
      <c r="I36" s="1532">
        <v>475.72300000000001</v>
      </c>
      <c r="J36" s="1532">
        <v>469.62900000000002</v>
      </c>
      <c r="K36" s="1532">
        <v>444.52600000000001</v>
      </c>
      <c r="L36" s="1532">
        <v>505.36399999999998</v>
      </c>
      <c r="M36" s="1532">
        <v>506.12599999999998</v>
      </c>
      <c r="N36" s="1532">
        <v>379.75900000000001</v>
      </c>
      <c r="O36" s="1532">
        <v>377.81</v>
      </c>
      <c r="P36" s="1532">
        <v>368.62504560668754</v>
      </c>
      <c r="Q36" s="1532">
        <v>461.18969069569226</v>
      </c>
      <c r="R36" s="1532">
        <v>393.21386905237313</v>
      </c>
      <c r="S36" s="1532">
        <v>416.72983369408632</v>
      </c>
      <c r="T36" s="1532">
        <v>392.80601793493423</v>
      </c>
      <c r="U36" s="1532">
        <v>425.39699999999999</v>
      </c>
      <c r="V36" s="1517">
        <v>390.36200000000002</v>
      </c>
      <c r="W36" s="1532">
        <v>363.72399999999999</v>
      </c>
      <c r="X36" s="1517">
        <v>411.06200000000001</v>
      </c>
      <c r="Y36" s="1517">
        <v>388.57900000000001</v>
      </c>
      <c r="Z36" s="1517">
        <v>408.81200000000001</v>
      </c>
      <c r="AA36" s="1517">
        <v>401.86500000000001</v>
      </c>
      <c r="AB36" s="1517">
        <v>390.78699999999998</v>
      </c>
      <c r="AC36" s="1517">
        <v>365.57100000000003</v>
      </c>
      <c r="AD36" s="1532">
        <v>380.613</v>
      </c>
      <c r="AE36" s="1518">
        <v>352.94278000000003</v>
      </c>
    </row>
    <row r="37" spans="1:40" ht="14.1" customHeight="1">
      <c r="A37" s="338" t="s">
        <v>386</v>
      </c>
      <c r="B37" s="1532">
        <v>673</v>
      </c>
      <c r="C37" s="1532">
        <v>694</v>
      </c>
      <c r="D37" s="1532">
        <v>801</v>
      </c>
      <c r="E37" s="1532">
        <v>782</v>
      </c>
      <c r="F37" s="1532">
        <v>879.5</v>
      </c>
      <c r="G37" s="1532">
        <v>1039.2270000000001</v>
      </c>
      <c r="H37" s="1532">
        <v>957.03099999999995</v>
      </c>
      <c r="I37" s="1532">
        <v>967.56700000000001</v>
      </c>
      <c r="J37" s="1532">
        <v>951.69899999999996</v>
      </c>
      <c r="K37" s="1532">
        <v>947.73199999999997</v>
      </c>
      <c r="L37" s="1532">
        <v>1024.914</v>
      </c>
      <c r="M37" s="1532">
        <v>1002.604</v>
      </c>
      <c r="N37" s="1532">
        <v>1042.9380000000001</v>
      </c>
      <c r="O37" s="1532">
        <v>1017.454</v>
      </c>
      <c r="P37" s="1532">
        <v>984.9503914869963</v>
      </c>
      <c r="Q37" s="1532">
        <v>959.56737643434451</v>
      </c>
      <c r="R37" s="1532">
        <v>893.51745742262221</v>
      </c>
      <c r="S37" s="1532">
        <v>940.47620380891499</v>
      </c>
      <c r="T37" s="1532">
        <v>928.3112195598103</v>
      </c>
      <c r="U37" s="1532">
        <v>1016.567</v>
      </c>
      <c r="V37" s="1517">
        <v>845.34799999999996</v>
      </c>
      <c r="W37" s="1532">
        <v>916.51300000000003</v>
      </c>
      <c r="X37" s="1517">
        <v>966.005</v>
      </c>
      <c r="Y37" s="1517">
        <v>780.75699999999995</v>
      </c>
      <c r="Z37" s="1517">
        <v>861.30600000000004</v>
      </c>
      <c r="AA37" s="1517">
        <v>911.30200000000002</v>
      </c>
      <c r="AB37" s="1517">
        <v>889.52</v>
      </c>
      <c r="AC37" s="1517">
        <v>919.78700000000003</v>
      </c>
      <c r="AD37" s="1532">
        <v>925.31299999999999</v>
      </c>
      <c r="AE37" s="1518">
        <v>913.874188</v>
      </c>
    </row>
    <row r="38" spans="1:40" ht="14.1" customHeight="1">
      <c r="A38" s="350" t="s">
        <v>387</v>
      </c>
      <c r="B38" s="1519">
        <v>0</v>
      </c>
      <c r="C38" s="1519">
        <v>0</v>
      </c>
      <c r="D38" s="1519">
        <v>0</v>
      </c>
      <c r="E38" s="1519">
        <v>0</v>
      </c>
      <c r="F38" s="1519">
        <v>0</v>
      </c>
      <c r="G38" s="1519">
        <v>0</v>
      </c>
      <c r="H38" s="1519">
        <v>0</v>
      </c>
      <c r="I38" s="1519">
        <v>0</v>
      </c>
      <c r="J38" s="1519">
        <v>0</v>
      </c>
      <c r="K38" s="1519">
        <v>0</v>
      </c>
      <c r="L38" s="1519">
        <v>0</v>
      </c>
      <c r="M38" s="1519">
        <v>0</v>
      </c>
      <c r="N38" s="1519">
        <v>0</v>
      </c>
      <c r="O38" s="1519">
        <v>0</v>
      </c>
      <c r="P38" s="1519">
        <v>3.1272244382184482</v>
      </c>
      <c r="Q38" s="1519">
        <v>4.4456596634694234</v>
      </c>
      <c r="R38" s="1519">
        <v>5.8452793237728002</v>
      </c>
      <c r="S38" s="1519">
        <v>7.1442302846111998</v>
      </c>
      <c r="T38" s="1519">
        <v>8.4431812454495994</v>
      </c>
      <c r="U38" s="1519">
        <v>8.7680000000000007</v>
      </c>
      <c r="V38" s="1520">
        <v>8.7710000000000008</v>
      </c>
      <c r="W38" s="1519">
        <v>8.8689999999999998</v>
      </c>
      <c r="X38" s="1520">
        <v>7.3890000000000002</v>
      </c>
      <c r="Y38" s="1520">
        <v>7.4720000000000004</v>
      </c>
      <c r="Z38" s="1520">
        <v>7.407</v>
      </c>
      <c r="AA38" s="1520">
        <v>5.8479999999999999</v>
      </c>
      <c r="AB38" s="1520">
        <v>5.8479999999999999</v>
      </c>
      <c r="AC38" s="1520">
        <v>5.1980000000000004</v>
      </c>
      <c r="AD38" s="1519">
        <v>5.8479999999999999</v>
      </c>
      <c r="AE38" s="1521">
        <v>6.9332539999999998</v>
      </c>
    </row>
    <row r="39" spans="1:40" ht="2.85" customHeight="1">
      <c r="S39" s="61"/>
    </row>
    <row r="40" spans="1:40" ht="13.7" customHeight="1">
      <c r="A40" s="238" t="s">
        <v>388</v>
      </c>
      <c r="F40" s="1790"/>
      <c r="G40" s="1790"/>
      <c r="H40" s="1790"/>
      <c r="I40" s="1790"/>
      <c r="J40" s="1790"/>
      <c r="K40" s="1790"/>
      <c r="L40" s="1790"/>
      <c r="M40" s="1790"/>
      <c r="N40" s="1790"/>
      <c r="O40" s="1790"/>
      <c r="P40" s="1790"/>
      <c r="Q40" s="1790"/>
      <c r="R40" s="1790"/>
    </row>
    <row r="41" spans="1:40" s="66" customFormat="1" ht="15" customHeight="1">
      <c r="A41" s="66" t="s">
        <v>389</v>
      </c>
      <c r="B41" s="885"/>
      <c r="F41" s="1791"/>
      <c r="G41" s="1791"/>
      <c r="H41" s="1791"/>
      <c r="I41" s="1791"/>
      <c r="J41" s="1791"/>
      <c r="K41" s="1791"/>
      <c r="L41" s="1791"/>
      <c r="M41" s="1791"/>
      <c r="N41"/>
      <c r="O41"/>
      <c r="P41"/>
      <c r="Q41"/>
      <c r="R41"/>
      <c r="S41"/>
      <c r="T41"/>
      <c r="U41"/>
      <c r="V41"/>
      <c r="W41"/>
      <c r="X41"/>
      <c r="Y41"/>
      <c r="Z41"/>
      <c r="AA41"/>
      <c r="AB41"/>
      <c r="AC41"/>
      <c r="AD41" s="3583"/>
      <c r="AE41"/>
      <c r="AF41"/>
      <c r="AG41"/>
      <c r="AH41"/>
      <c r="AI41"/>
      <c r="AJ41"/>
      <c r="AK41"/>
      <c r="AL41"/>
      <c r="AM41"/>
      <c r="AN41"/>
    </row>
    <row r="42" spans="1:40" s="66" customFormat="1" ht="15" customHeight="1">
      <c r="A42" s="238" t="s">
        <v>390</v>
      </c>
      <c r="K42" s="209"/>
      <c r="L42" s="209"/>
      <c r="N42"/>
      <c r="O42"/>
      <c r="P42"/>
      <c r="Q42"/>
      <c r="R42"/>
      <c r="S42"/>
      <c r="T42"/>
      <c r="U42"/>
      <c r="V42"/>
      <c r="W42"/>
      <c r="X42"/>
      <c r="Y42"/>
      <c r="Z42"/>
      <c r="AA42"/>
      <c r="AB42"/>
      <c r="AC42"/>
      <c r="AD42" s="3583"/>
      <c r="AE42"/>
      <c r="AF42"/>
      <c r="AG42"/>
      <c r="AH42"/>
      <c r="AI42"/>
      <c r="AJ42"/>
      <c r="AK42"/>
      <c r="AL42"/>
      <c r="AM42"/>
      <c r="AN42"/>
    </row>
    <row r="43" spans="1:40" s="66" customFormat="1" ht="15" customHeight="1">
      <c r="K43" s="209"/>
      <c r="L43" s="209"/>
      <c r="S43"/>
      <c r="T43"/>
      <c r="U43"/>
      <c r="V43"/>
      <c r="W43"/>
      <c r="X43"/>
      <c r="Y43"/>
      <c r="Z43"/>
      <c r="AA43"/>
      <c r="AB43"/>
      <c r="AC43"/>
      <c r="AD43" s="3583"/>
      <c r="AE43"/>
      <c r="AF43"/>
      <c r="AG43"/>
      <c r="AH43"/>
      <c r="AI43"/>
      <c r="AJ43"/>
      <c r="AK43"/>
      <c r="AL43"/>
      <c r="AM43"/>
      <c r="AN43"/>
    </row>
    <row r="44" spans="1:40" s="66" customFormat="1" ht="15" customHeight="1">
      <c r="A44" s="66" t="s">
        <v>1179</v>
      </c>
      <c r="K44" s="209"/>
      <c r="L44" s="209"/>
      <c r="S44"/>
      <c r="T44"/>
      <c r="U44"/>
      <c r="V44"/>
      <c r="W44"/>
      <c r="X44"/>
      <c r="Y44"/>
      <c r="Z44"/>
      <c r="AA44"/>
      <c r="AB44"/>
      <c r="AC44"/>
      <c r="AD44" s="3583"/>
      <c r="AE44"/>
      <c r="AF44"/>
      <c r="AG44"/>
      <c r="AH44"/>
      <c r="AI44"/>
      <c r="AJ44"/>
      <c r="AK44"/>
      <c r="AL44"/>
      <c r="AM44"/>
      <c r="AN44"/>
    </row>
    <row r="45" spans="1:40" ht="13.15" customHeight="1">
      <c r="K45" s="746"/>
      <c r="L45" s="746"/>
    </row>
    <row r="46" spans="1:40" ht="14.45" customHeight="1">
      <c r="A46" s="742"/>
      <c r="B46" s="168">
        <v>1991</v>
      </c>
      <c r="C46" s="168">
        <v>1992</v>
      </c>
      <c r="D46" s="168">
        <v>1993</v>
      </c>
      <c r="E46" s="168">
        <v>1994</v>
      </c>
      <c r="F46" s="168">
        <v>1995</v>
      </c>
      <c r="G46" s="168">
        <v>1996</v>
      </c>
      <c r="H46" s="168">
        <v>1997</v>
      </c>
      <c r="I46" s="168">
        <v>1998</v>
      </c>
      <c r="J46" s="168">
        <v>1999</v>
      </c>
      <c r="K46" s="168">
        <v>2000</v>
      </c>
      <c r="L46" s="171">
        <v>2001</v>
      </c>
      <c r="M46" s="171">
        <v>2002</v>
      </c>
      <c r="N46" s="171">
        <v>2003</v>
      </c>
      <c r="O46" s="168">
        <v>2004</v>
      </c>
      <c r="P46" s="168">
        <v>2005</v>
      </c>
      <c r="Q46" s="168">
        <v>2006</v>
      </c>
      <c r="R46" s="168">
        <v>2007</v>
      </c>
      <c r="S46" s="168">
        <v>2008</v>
      </c>
      <c r="T46" s="168">
        <v>2009</v>
      </c>
      <c r="U46" s="456">
        <v>2010</v>
      </c>
      <c r="V46" s="1622">
        <v>2011</v>
      </c>
      <c r="W46" s="1622">
        <v>2012</v>
      </c>
      <c r="X46" s="1622">
        <v>2013</v>
      </c>
      <c r="Y46" s="1622">
        <v>2014</v>
      </c>
      <c r="Z46" s="1622">
        <v>2015</v>
      </c>
      <c r="AA46" s="1622">
        <v>2016</v>
      </c>
      <c r="AB46" s="1622">
        <v>2017</v>
      </c>
      <c r="AC46" s="1622">
        <v>2018</v>
      </c>
      <c r="AD46" s="1622">
        <v>2019</v>
      </c>
    </row>
    <row r="47" spans="1:40" ht="15" customHeight="1">
      <c r="A47" s="1069" t="s">
        <v>462</v>
      </c>
      <c r="B47" s="1504">
        <v>621.36</v>
      </c>
      <c r="C47" s="1504">
        <v>622.79999999999995</v>
      </c>
      <c r="D47" s="1504">
        <v>623.16</v>
      </c>
      <c r="E47" s="1504">
        <v>662.4</v>
      </c>
      <c r="F47" s="1504">
        <v>679.68</v>
      </c>
      <c r="G47" s="1504">
        <v>737.64</v>
      </c>
      <c r="H47" s="1504">
        <v>724.68</v>
      </c>
      <c r="I47" s="1504">
        <f>[16]Bilanz_98!$C$24/1000</f>
        <v>699.49199999999996</v>
      </c>
      <c r="J47" s="1504">
        <f>[16]Bilanz_99!$C$24/1000</f>
        <v>747.14</v>
      </c>
      <c r="K47" s="1504">
        <f>[16]Bilanz_00!$C$24/1000</f>
        <v>706.62699999999995</v>
      </c>
      <c r="L47" s="1504">
        <f>[16]Bilanz_01!$C$24/1000</f>
        <v>713.34132921581033</v>
      </c>
      <c r="M47" s="1504">
        <f>[16]Bilanz_02!$D$24/1000</f>
        <v>711.47558162084545</v>
      </c>
      <c r="N47" s="1504">
        <f>[16]Bilanz_03!$D$24/1000</f>
        <v>740.61500000000001</v>
      </c>
      <c r="O47" s="1504">
        <f>[16]Bilanz_04!$D$24/1000</f>
        <v>685.34199999999998</v>
      </c>
      <c r="P47" s="1504">
        <f>[16]Bilanz_05!$D$24/1000</f>
        <v>661.72055418851767</v>
      </c>
      <c r="Q47" s="1504">
        <f>[16]Bilanz_06!$D$24/1000</f>
        <v>653.69585412432002</v>
      </c>
      <c r="R47" s="1504">
        <f>[16]Bilanz_07!$D$24/1000</f>
        <v>598.79150555662363</v>
      </c>
      <c r="S47" s="1504">
        <f>[16]Bilanz_08!$D$24/1000</f>
        <v>545.40899999999999</v>
      </c>
      <c r="T47" s="1504">
        <f>[16]Bilanz_09!$D$24/1000</f>
        <v>509.85500000000002</v>
      </c>
      <c r="U47" s="1504">
        <f>[16]Bilanz_10!$D$24/1000</f>
        <v>444.95299999999997</v>
      </c>
      <c r="V47" s="2209">
        <f>[16]Bilanz_11!$D$24/1000</f>
        <v>418.62700000000001</v>
      </c>
      <c r="W47" s="1504">
        <f>[16]Bilanz_12!$D$24/1000</f>
        <v>378.42500000000001</v>
      </c>
      <c r="X47" s="1504">
        <f>[17]Bilanz_13!$D$24/1000</f>
        <v>344.17500000000001</v>
      </c>
      <c r="Y47" s="2209">
        <f>[17]Bilanz_14!$D$24/1000</f>
        <v>323.31099999999998</v>
      </c>
      <c r="Z47" s="2209">
        <f>[17]Bilanz_15!$D$24/1000</f>
        <v>299.60399999999998</v>
      </c>
      <c r="AA47" s="1505">
        <f>[18]Bilanz_2016!$D$24/1000</f>
        <v>276.68900000000002</v>
      </c>
      <c r="AB47" s="1505">
        <f>[19]Bilanz_2017!D24/1000</f>
        <v>255.06</v>
      </c>
      <c r="AC47" s="1505">
        <f>AC11</f>
        <v>218.75564982507262</v>
      </c>
      <c r="AD47" s="1505">
        <f>AD11</f>
        <v>213.22950619925805</v>
      </c>
    </row>
    <row r="48" spans="1:40" ht="14.1" customHeight="1">
      <c r="A48" s="236" t="s">
        <v>466</v>
      </c>
      <c r="B48" s="1514">
        <v>789.48</v>
      </c>
      <c r="C48" s="1514">
        <v>834.48</v>
      </c>
      <c r="D48" s="1514">
        <v>883.44</v>
      </c>
      <c r="E48" s="1514">
        <v>793.44</v>
      </c>
      <c r="F48" s="1514">
        <v>840.96</v>
      </c>
      <c r="G48" s="1514">
        <v>996.84</v>
      </c>
      <c r="H48" s="1514">
        <v>831.96</v>
      </c>
      <c r="I48" s="1515">
        <f>[16]Bilanz_98!$E$24/1000</f>
        <v>746.47400000000005</v>
      </c>
      <c r="J48" s="1515">
        <f>[16]Bilanz_99!$E$24/1000</f>
        <v>704.73299999999995</v>
      </c>
      <c r="K48" s="1515">
        <f>[16]Bilanz_00!$E$24/1000</f>
        <v>628.51300000000003</v>
      </c>
      <c r="L48" s="1515">
        <f>[16]Bilanz_01!$E$24/1000</f>
        <v>703.01599999999996</v>
      </c>
      <c r="M48" s="1515">
        <f>[16]Bilanz_02!$F$24/1000</f>
        <v>683.05899999999997</v>
      </c>
      <c r="N48" s="1515">
        <f>[16]Bilanz_03!$F$24/1000</f>
        <v>644.37</v>
      </c>
      <c r="O48" s="1515">
        <f>[16]Bilanz_04!$F$24/1000</f>
        <v>748.779</v>
      </c>
      <c r="P48" s="1515">
        <f>[16]Bilanz_05!$F$24/1000</f>
        <v>735.19299999999998</v>
      </c>
      <c r="Q48" s="1515">
        <f>[16]Bilanz_06!$F$24/1000</f>
        <v>824.75300000000004</v>
      </c>
      <c r="R48" s="1515">
        <f>[16]Bilanz_07!$F$24/1000</f>
        <v>737.58900000000006</v>
      </c>
      <c r="S48" s="1515">
        <f>[16]Bilanz_08!$F$24/1000</f>
        <v>665.07100000000003</v>
      </c>
      <c r="T48" s="1515">
        <f>[16]Bilanz_09!$F$24/1000</f>
        <v>726.24800000000005</v>
      </c>
      <c r="U48" s="1531">
        <f>[16]Bilanz_10!$F$24/1000</f>
        <v>803.226</v>
      </c>
      <c r="V48" s="1515">
        <f>[16]Bilanz_11!$F$24/1000</f>
        <v>788.92100000000005</v>
      </c>
      <c r="W48" s="1531">
        <f>[16]Bilanz_12!$F$24/1000</f>
        <v>826.44100000000003</v>
      </c>
      <c r="X48" s="1531">
        <f>[17]Bilanz_13!$F$24/1000</f>
        <v>978.63699999999994</v>
      </c>
      <c r="Y48" s="1515">
        <f>[17]Bilanz_14!$F$24/1000</f>
        <v>867.52200000000005</v>
      </c>
      <c r="Z48" s="1515">
        <f>[17]Bilanz_15!$F$24/1000</f>
        <v>1235.875</v>
      </c>
      <c r="AA48" s="1516"/>
      <c r="AB48" s="1516"/>
      <c r="AC48" s="1516"/>
      <c r="AD48" s="1516"/>
    </row>
    <row r="49" spans="1:30" ht="14.1" customHeight="1">
      <c r="A49" s="338" t="s">
        <v>467</v>
      </c>
      <c r="B49" s="1514">
        <v>340.92</v>
      </c>
      <c r="C49" s="1514">
        <v>387.36</v>
      </c>
      <c r="D49" s="1514">
        <v>393.12</v>
      </c>
      <c r="E49" s="1514">
        <v>424.8</v>
      </c>
      <c r="F49" s="1514">
        <v>469.44</v>
      </c>
      <c r="G49" s="1514">
        <v>632.16</v>
      </c>
      <c r="H49" s="1514">
        <v>754.92</v>
      </c>
      <c r="I49" s="1517">
        <f>[16]Bilanz_98!$F$24/1000</f>
        <v>695.423</v>
      </c>
      <c r="J49" s="1517">
        <f>[16]Bilanz_99!$F$24/1000</f>
        <v>720.27300000000002</v>
      </c>
      <c r="K49" s="1517">
        <f>[16]Bilanz_00!$F$24/1000</f>
        <v>757.96900000000005</v>
      </c>
      <c r="L49" s="1517">
        <f>[16]Bilanz_01!$F$24/1000</f>
        <v>831.26400000000001</v>
      </c>
      <c r="M49" s="1517">
        <f>[16]Bilanz_02!$G$24/1000</f>
        <v>964.66200000000003</v>
      </c>
      <c r="N49" s="1517">
        <f>[16]Bilanz_03!$G$24/1000</f>
        <v>987.8</v>
      </c>
      <c r="O49" s="1517">
        <f>[16]Bilanz_04!$G$24/1000</f>
        <v>1038.277</v>
      </c>
      <c r="P49" s="1517">
        <f>[16]Bilanz_05!$G$24/1000</f>
        <v>1097.8309999999999</v>
      </c>
      <c r="Q49" s="1517">
        <f>[16]Bilanz_06!$G$24/1000</f>
        <v>1069.2460000000001</v>
      </c>
      <c r="R49" s="1517">
        <f>[16]Bilanz_07!$G$24/1000</f>
        <v>1040.9110000000001</v>
      </c>
      <c r="S49" s="1517">
        <f>[16]Bilanz_08!$G$24/1000</f>
        <v>1137.048</v>
      </c>
      <c r="T49" s="1517">
        <f>[16]Bilanz_09!$G$24/1000</f>
        <v>1299.0619999999999</v>
      </c>
      <c r="U49" s="1532">
        <f>[16]Bilanz_10!$G$24/1000</f>
        <v>1307.1189999999999</v>
      </c>
      <c r="V49" s="1517">
        <f>[16]Bilanz_11!$G$24/1000</f>
        <v>1230.4469999999999</v>
      </c>
      <c r="W49" s="1532">
        <f>[16]Bilanz_12!$G$24/1000</f>
        <v>1287.2629999999999</v>
      </c>
      <c r="X49" s="1532">
        <f>[17]Bilanz_13!$G$24/1000</f>
        <v>1099.5229999999999</v>
      </c>
      <c r="Y49" s="1517">
        <f>[17]Bilanz_14!$G$24/1000</f>
        <v>1194.2270000000001</v>
      </c>
      <c r="Z49" s="1517">
        <f>[17]Bilanz_15!$G$24/1000</f>
        <v>1459.548</v>
      </c>
      <c r="AA49" s="1518"/>
      <c r="AB49" s="1518"/>
      <c r="AC49" s="1518"/>
      <c r="AD49" s="1518"/>
    </row>
    <row r="50" spans="1:30" ht="14.1" customHeight="1">
      <c r="A50" s="338" t="s">
        <v>391</v>
      </c>
      <c r="B50" s="1514">
        <v>899.28</v>
      </c>
      <c r="C50" s="1514">
        <v>838.44</v>
      </c>
      <c r="D50" s="1514">
        <v>945.72</v>
      </c>
      <c r="E50" s="1514">
        <v>1095.48</v>
      </c>
      <c r="F50" s="1514">
        <v>1205.28</v>
      </c>
      <c r="G50" s="1514">
        <v>1218.96</v>
      </c>
      <c r="H50" s="1514">
        <v>1151.28</v>
      </c>
      <c r="I50" s="1517">
        <f>[16]Bilanz_98!$G$24/1000</f>
        <v>1225.2349999999999</v>
      </c>
      <c r="J50" s="1517">
        <f>[16]Bilanz_99!$G$24/1000</f>
        <v>1290.5070000000001</v>
      </c>
      <c r="K50" s="1517">
        <f>[16]Bilanz_00!$G$24/1000</f>
        <v>1299.9059999999999</v>
      </c>
      <c r="L50" s="1517">
        <f>[16]Bilanz_01!$G$24/1000</f>
        <v>1235.431</v>
      </c>
      <c r="M50" s="1517">
        <f>[16]Bilanz_02!$H$24/1000</f>
        <v>1249.6590000000001</v>
      </c>
      <c r="N50" s="1517">
        <f>[16]Bilanz_03!$H$24/1000</f>
        <v>1398.271</v>
      </c>
      <c r="O50" s="1517">
        <f>[16]Bilanz_04!$H$24/1000</f>
        <v>1466.6790000000001</v>
      </c>
      <c r="P50" s="1517">
        <f>[16]Bilanz_05!$H$24/1000</f>
        <v>1425.9380000000001</v>
      </c>
      <c r="Q50" s="1517">
        <f>[16]Bilanz_06!$H$24/1000</f>
        <v>1475.5050000000001</v>
      </c>
      <c r="R50" s="1517">
        <f>[16]Bilanz_07!$H$24/1000</f>
        <v>1436.06</v>
      </c>
      <c r="S50" s="1517">
        <f>[16]Bilanz_08!$H$24/1000</f>
        <v>1527.566</v>
      </c>
      <c r="T50" s="1517">
        <f>[16]Bilanz_09!$H$24/1000</f>
        <v>1343.539</v>
      </c>
      <c r="U50" s="1532">
        <f>[16]Bilanz_10!$H$24/1000</f>
        <v>1463.3040000000001</v>
      </c>
      <c r="V50" s="1517">
        <f>[16]Bilanz_11!$H$24/1000</f>
        <v>1422.373</v>
      </c>
      <c r="W50" s="1532">
        <f>[16]Bilanz_12!$H$24/1000</f>
        <v>1413.482</v>
      </c>
      <c r="X50" s="1532">
        <f>[17]Bilanz_13!$H$24/1000</f>
        <v>1448.087</v>
      </c>
      <c r="Y50" s="1517">
        <f>[17]Bilanz_14!$H$24/1000</f>
        <v>1391.163</v>
      </c>
      <c r="Z50" s="1517">
        <f>[17]Bilanz_15!$H$24/1000</f>
        <v>1484.664</v>
      </c>
      <c r="AA50" s="1518"/>
      <c r="AB50" s="1518"/>
      <c r="AC50" s="1518"/>
      <c r="AD50" s="1518"/>
    </row>
    <row r="51" spans="1:30" ht="14.1" customHeight="1">
      <c r="A51" s="350" t="s">
        <v>468</v>
      </c>
      <c r="B51" s="1519">
        <v>33.840000000000003</v>
      </c>
      <c r="C51" s="1519">
        <v>55.44</v>
      </c>
      <c r="D51" s="1519">
        <v>43.2</v>
      </c>
      <c r="E51" s="1519">
        <v>62.28</v>
      </c>
      <c r="F51" s="1519">
        <v>58.32</v>
      </c>
      <c r="G51" s="1519">
        <v>74.88</v>
      </c>
      <c r="H51" s="1519">
        <v>110.16</v>
      </c>
      <c r="I51" s="1520">
        <f>[16]Bilanz_98!$H$24/1000</f>
        <v>93.06</v>
      </c>
      <c r="J51" s="1520">
        <f>[16]Bilanz_99!$H$24/1000</f>
        <v>149.721</v>
      </c>
      <c r="K51" s="1520">
        <f>[16]Bilanz_00!$H$24/1000</f>
        <v>155.309</v>
      </c>
      <c r="L51" s="1520">
        <f>[16]Bilanz_01!$H$24/1000</f>
        <v>181.71199999999999</v>
      </c>
      <c r="M51" s="1520">
        <f>[16]Bilanz_02!$I$24/1000</f>
        <v>166.32900000000001</v>
      </c>
      <c r="N51" s="1520">
        <f>[16]Bilanz_03!$I$24/1000</f>
        <v>156.887</v>
      </c>
      <c r="O51" s="1520">
        <f>[16]Bilanz_04!$I$24/1000</f>
        <v>136.12200000000001</v>
      </c>
      <c r="P51" s="1520">
        <f>[16]Bilanz_05!$I$24/1000</f>
        <v>161.70099999999999</v>
      </c>
      <c r="Q51" s="1520">
        <f>[16]Bilanz_06!$I$24/1000</f>
        <v>149.637</v>
      </c>
      <c r="R51" s="1520">
        <f>[16]Bilanz_07!$I$24/1000</f>
        <v>109.134</v>
      </c>
      <c r="S51" s="1520">
        <f>[16]Bilanz_08!$I$24/1000</f>
        <v>150.786</v>
      </c>
      <c r="T51" s="1520">
        <f>[16]Bilanz_09!$I$24/1000</f>
        <v>182.429</v>
      </c>
      <c r="U51" s="1519">
        <f>[16]Bilanz_10!$I$24/1000</f>
        <v>157.499</v>
      </c>
      <c r="V51" s="1520">
        <f>[16]Bilanz_11!$I$24/1000</f>
        <v>130.78100000000001</v>
      </c>
      <c r="W51" s="1519">
        <f>[16]Bilanz_12!$I$24/1000</f>
        <v>169.08600000000001</v>
      </c>
      <c r="X51" s="1519">
        <f>[17]Bilanz_13!$I$24/1000</f>
        <v>218.50299999999999</v>
      </c>
      <c r="Y51" s="1520">
        <f>[17]Bilanz_14!$I$24/1000</f>
        <v>151.655</v>
      </c>
      <c r="Z51" s="1520">
        <f>[17]Bilanz_15!$I$24/1000</f>
        <v>104.76600000000001</v>
      </c>
      <c r="AA51" s="1521"/>
      <c r="AB51" s="1521"/>
      <c r="AC51" s="1521"/>
      <c r="AD51" s="1521"/>
    </row>
    <row r="52" spans="1:30">
      <c r="A52" s="2321" t="s">
        <v>1540</v>
      </c>
      <c r="K52" s="746"/>
      <c r="L52" s="746"/>
      <c r="AA52" s="2822">
        <f>AA13</f>
        <v>4156.3760000000002</v>
      </c>
      <c r="AB52" s="2822">
        <f>AB13</f>
        <v>4059.46</v>
      </c>
      <c r="AC52" s="2822">
        <f>AC13</f>
        <v>4453.5039999999999</v>
      </c>
      <c r="AD52" s="2822">
        <f>AD13</f>
        <v>5712.8829999999998</v>
      </c>
    </row>
    <row r="53" spans="1:30">
      <c r="K53" s="746"/>
      <c r="L53" s="746"/>
    </row>
    <row r="54" spans="1:30">
      <c r="K54" s="746"/>
      <c r="L54" s="746"/>
    </row>
    <row r="55" spans="1:30">
      <c r="K55" s="746"/>
      <c r="L55" s="746"/>
    </row>
    <row r="56" spans="1:30">
      <c r="K56" s="746"/>
      <c r="L56" s="746"/>
    </row>
    <row r="57" spans="1:30">
      <c r="K57" s="746"/>
      <c r="L57" s="746"/>
    </row>
    <row r="58" spans="1:30">
      <c r="K58" s="746"/>
      <c r="L58" s="746"/>
    </row>
    <row r="59" spans="1:30">
      <c r="K59" s="746"/>
      <c r="L59" s="746"/>
    </row>
    <row r="60" spans="1:30">
      <c r="K60" s="746"/>
      <c r="L60" s="746"/>
    </row>
    <row r="61" spans="1:30">
      <c r="K61" s="746"/>
      <c r="L61" s="746"/>
    </row>
    <row r="62" spans="1:30">
      <c r="K62" s="746"/>
      <c r="L62" s="746"/>
    </row>
    <row r="63" spans="1:30">
      <c r="K63" s="746"/>
      <c r="L63" s="746"/>
    </row>
    <row r="64" spans="1:30">
      <c r="K64" s="746"/>
      <c r="L64" s="746"/>
    </row>
    <row r="65" spans="11:12">
      <c r="K65" s="746"/>
      <c r="L65" s="746"/>
    </row>
    <row r="66" spans="11:12">
      <c r="K66" s="746"/>
      <c r="L66" s="746"/>
    </row>
    <row r="67" spans="11:12">
      <c r="K67" s="746"/>
      <c r="L67" s="746"/>
    </row>
    <row r="68" spans="11:12">
      <c r="K68" s="746"/>
      <c r="L68" s="746"/>
    </row>
    <row r="69" spans="11:12">
      <c r="K69" s="746"/>
      <c r="L69" s="746"/>
    </row>
    <row r="70" spans="11:12">
      <c r="K70" s="746"/>
      <c r="L70" s="746"/>
    </row>
    <row r="71" spans="11:12">
      <c r="K71" s="746"/>
      <c r="L71" s="746"/>
    </row>
    <row r="72" spans="11:12">
      <c r="K72" s="746"/>
      <c r="L72" s="746"/>
    </row>
    <row r="73" spans="11:12">
      <c r="K73" s="746"/>
      <c r="L73" s="746"/>
    </row>
    <row r="74" spans="11:12">
      <c r="K74" s="746"/>
      <c r="L74" s="746"/>
    </row>
    <row r="75" spans="11:12">
      <c r="K75" s="746"/>
      <c r="L75" s="746"/>
    </row>
    <row r="76" spans="11:12">
      <c r="K76" s="746"/>
      <c r="L76" s="746"/>
    </row>
    <row r="77" spans="11:12">
      <c r="K77" s="746"/>
      <c r="L77" s="746"/>
    </row>
    <row r="78" spans="11:12">
      <c r="K78" s="746"/>
      <c r="L78" s="746"/>
    </row>
    <row r="79" spans="11:12">
      <c r="K79" s="746"/>
      <c r="L79" s="746"/>
    </row>
    <row r="80" spans="11:12">
      <c r="K80" s="746"/>
      <c r="L80" s="746"/>
    </row>
    <row r="81" spans="11:12">
      <c r="K81" s="746"/>
      <c r="L81" s="746"/>
    </row>
    <row r="82" spans="11:12">
      <c r="K82" s="746"/>
      <c r="L82" s="746"/>
    </row>
    <row r="83" spans="11:12">
      <c r="K83" s="746"/>
      <c r="L83" s="746"/>
    </row>
    <row r="84" spans="11:12">
      <c r="K84" s="746"/>
      <c r="L84" s="746"/>
    </row>
    <row r="85" spans="11:12">
      <c r="K85" s="746"/>
      <c r="L85" s="746"/>
    </row>
    <row r="86" spans="11:12">
      <c r="K86" s="746"/>
      <c r="L86" s="746"/>
    </row>
    <row r="87" spans="11:12">
      <c r="K87" s="746"/>
      <c r="L87" s="746"/>
    </row>
    <row r="88" spans="11:12">
      <c r="K88" s="746"/>
      <c r="L88" s="746"/>
    </row>
    <row r="89" spans="11:12">
      <c r="K89" s="746"/>
      <c r="L89" s="746"/>
    </row>
    <row r="90" spans="11:12">
      <c r="K90" s="746"/>
      <c r="L90" s="746"/>
    </row>
    <row r="91" spans="11:12">
      <c r="K91" s="746"/>
      <c r="L91" s="746"/>
    </row>
    <row r="92" spans="11:12">
      <c r="K92" s="746"/>
      <c r="L92" s="746"/>
    </row>
    <row r="93" spans="11:12">
      <c r="K93" s="746"/>
      <c r="L93" s="746"/>
    </row>
    <row r="94" spans="11:12">
      <c r="K94" s="746"/>
      <c r="L94" s="746"/>
    </row>
    <row r="95" spans="11:12">
      <c r="K95" s="746"/>
      <c r="L95" s="746"/>
    </row>
    <row r="96" spans="11:12">
      <c r="K96" s="746"/>
      <c r="L96" s="746"/>
    </row>
    <row r="97" spans="11:12">
      <c r="K97" s="746"/>
      <c r="L97" s="746"/>
    </row>
    <row r="98" spans="11:12">
      <c r="K98" s="746"/>
      <c r="L98" s="746"/>
    </row>
    <row r="99" spans="11:12">
      <c r="K99" s="746"/>
      <c r="L99" s="746"/>
    </row>
    <row r="100" spans="11:12">
      <c r="K100" s="746"/>
      <c r="L100" s="746"/>
    </row>
    <row r="101" spans="11:12">
      <c r="K101" s="746"/>
      <c r="L101" s="746"/>
    </row>
    <row r="102" spans="11:12">
      <c r="K102" s="746"/>
      <c r="L102" s="746"/>
    </row>
    <row r="103" spans="11:12">
      <c r="K103" s="746"/>
      <c r="L103" s="746"/>
    </row>
    <row r="104" spans="11:12">
      <c r="K104" s="746"/>
      <c r="L104" s="746"/>
    </row>
    <row r="105" spans="11:12">
      <c r="K105" s="746"/>
      <c r="L105" s="746"/>
    </row>
    <row r="106" spans="11:12">
      <c r="K106" s="746"/>
      <c r="L106" s="746"/>
    </row>
    <row r="107" spans="11:12">
      <c r="K107" s="746"/>
      <c r="L107" s="746"/>
    </row>
    <row r="108" spans="11:12">
      <c r="K108" s="746"/>
      <c r="L108" s="746"/>
    </row>
    <row r="109" spans="11:12">
      <c r="K109" s="746"/>
      <c r="L109" s="746"/>
    </row>
    <row r="110" spans="11:12">
      <c r="K110" s="746"/>
      <c r="L110" s="746"/>
    </row>
    <row r="111" spans="11:12">
      <c r="K111" s="746"/>
      <c r="L111" s="746"/>
    </row>
    <row r="112" spans="11:12">
      <c r="K112" s="746"/>
      <c r="L112" s="746"/>
    </row>
    <row r="113" spans="11:12">
      <c r="K113" s="746"/>
      <c r="L113" s="746"/>
    </row>
    <row r="114" spans="11:12">
      <c r="K114" s="746"/>
      <c r="L114" s="746"/>
    </row>
    <row r="115" spans="11:12">
      <c r="K115" s="746"/>
      <c r="L115" s="746"/>
    </row>
    <row r="116" spans="11:12">
      <c r="K116" s="746"/>
      <c r="L116" s="746"/>
    </row>
    <row r="117" spans="11:12">
      <c r="K117" s="746"/>
      <c r="L117" s="746"/>
    </row>
    <row r="118" spans="11:12">
      <c r="K118" s="746"/>
      <c r="L118" s="746"/>
    </row>
    <row r="119" spans="11:12">
      <c r="K119" s="746"/>
      <c r="L119" s="746"/>
    </row>
    <row r="120" spans="11:12">
      <c r="K120" s="746"/>
      <c r="L120" s="746"/>
    </row>
    <row r="121" spans="11:12">
      <c r="K121" s="746"/>
      <c r="L121" s="746"/>
    </row>
    <row r="122" spans="11:12">
      <c r="K122" s="746"/>
      <c r="L122" s="746"/>
    </row>
    <row r="123" spans="11:12">
      <c r="K123" s="746"/>
      <c r="L123" s="746"/>
    </row>
    <row r="124" spans="11:12">
      <c r="K124" s="746"/>
      <c r="L124" s="746"/>
    </row>
    <row r="125" spans="11:12">
      <c r="K125" s="746"/>
      <c r="L125" s="746"/>
    </row>
    <row r="126" spans="11:12">
      <c r="K126" s="746"/>
      <c r="L126" s="746"/>
    </row>
    <row r="127" spans="11:12">
      <c r="K127" s="746"/>
      <c r="L127" s="746"/>
    </row>
    <row r="128" spans="11:12">
      <c r="K128" s="746"/>
      <c r="L128" s="746"/>
    </row>
    <row r="129" spans="11:12">
      <c r="K129" s="746"/>
      <c r="L129" s="746"/>
    </row>
    <row r="130" spans="11:12">
      <c r="K130" s="746"/>
      <c r="L130" s="746"/>
    </row>
    <row r="131" spans="11:12">
      <c r="K131" s="746"/>
      <c r="L131" s="746"/>
    </row>
    <row r="132" spans="11:12">
      <c r="K132" s="746"/>
      <c r="L132" s="746"/>
    </row>
    <row r="133" spans="11:12">
      <c r="K133" s="746"/>
      <c r="L133" s="746"/>
    </row>
    <row r="134" spans="11:12">
      <c r="K134" s="746"/>
      <c r="L134" s="746"/>
    </row>
    <row r="135" spans="11:12">
      <c r="K135" s="746"/>
      <c r="L135" s="746"/>
    </row>
    <row r="136" spans="11:12">
      <c r="K136" s="746"/>
      <c r="L136" s="746"/>
    </row>
    <row r="137" spans="11:12">
      <c r="K137" s="746"/>
      <c r="L137" s="746"/>
    </row>
    <row r="138" spans="11:12">
      <c r="K138" s="746"/>
      <c r="L138" s="746"/>
    </row>
    <row r="139" spans="11:12">
      <c r="K139" s="746"/>
      <c r="L139" s="746"/>
    </row>
    <row r="140" spans="11:12">
      <c r="K140" s="746"/>
      <c r="L140" s="746"/>
    </row>
    <row r="141" spans="11:12">
      <c r="K141" s="746"/>
      <c r="L141" s="746"/>
    </row>
    <row r="142" spans="11:12">
      <c r="K142" s="746"/>
      <c r="L142" s="746"/>
    </row>
    <row r="143" spans="11:12">
      <c r="K143" s="746"/>
      <c r="L143" s="746"/>
    </row>
    <row r="144" spans="11:12">
      <c r="K144" s="746"/>
      <c r="L144" s="746"/>
    </row>
    <row r="145" spans="11:12">
      <c r="K145" s="746"/>
      <c r="L145" s="746"/>
    </row>
    <row r="146" spans="11:12">
      <c r="K146" s="746"/>
      <c r="L146" s="746"/>
    </row>
    <row r="147" spans="11:12">
      <c r="K147" s="746"/>
      <c r="L147" s="746"/>
    </row>
    <row r="148" spans="11:12">
      <c r="K148" s="746"/>
      <c r="L148" s="746"/>
    </row>
    <row r="149" spans="11:12">
      <c r="K149" s="746"/>
      <c r="L149" s="746"/>
    </row>
    <row r="150" spans="11:12">
      <c r="K150" s="746"/>
      <c r="L150" s="746"/>
    </row>
    <row r="151" spans="11:12">
      <c r="K151" s="746"/>
      <c r="L151" s="746"/>
    </row>
    <row r="152" spans="11:12">
      <c r="K152" s="746"/>
      <c r="L152" s="746"/>
    </row>
    <row r="153" spans="11:12">
      <c r="K153" s="746"/>
      <c r="L153" s="746"/>
    </row>
    <row r="154" spans="11:12">
      <c r="K154" s="746"/>
      <c r="L154" s="746"/>
    </row>
    <row r="155" spans="11:12">
      <c r="K155" s="746"/>
      <c r="L155" s="746"/>
    </row>
    <row r="156" spans="11:12">
      <c r="K156" s="746"/>
      <c r="L156" s="746"/>
    </row>
    <row r="157" spans="11:12">
      <c r="K157" s="746"/>
      <c r="L157" s="746"/>
    </row>
    <row r="158" spans="11:12">
      <c r="K158" s="746"/>
      <c r="L158" s="746"/>
    </row>
    <row r="159" spans="11:12">
      <c r="K159" s="746"/>
      <c r="L159" s="746"/>
    </row>
    <row r="160" spans="11:12">
      <c r="K160" s="746"/>
      <c r="L160" s="746"/>
    </row>
    <row r="161" spans="11:12">
      <c r="K161" s="746"/>
      <c r="L161" s="746"/>
    </row>
    <row r="162" spans="11:12">
      <c r="K162" s="746"/>
      <c r="L162" s="746"/>
    </row>
    <row r="163" spans="11:12">
      <c r="K163" s="746"/>
      <c r="L163" s="746"/>
    </row>
    <row r="164" spans="11:12">
      <c r="K164" s="746"/>
      <c r="L164" s="746"/>
    </row>
    <row r="165" spans="11:12">
      <c r="K165" s="746"/>
      <c r="L165" s="746"/>
    </row>
    <row r="166" spans="11:12">
      <c r="K166" s="746"/>
      <c r="L166" s="746"/>
    </row>
    <row r="167" spans="11:12">
      <c r="K167" s="746"/>
      <c r="L167" s="746"/>
    </row>
    <row r="168" spans="11:12">
      <c r="K168" s="746"/>
      <c r="L168" s="746"/>
    </row>
    <row r="169" spans="11:12">
      <c r="K169" s="746"/>
      <c r="L169" s="746"/>
    </row>
    <row r="170" spans="11:12">
      <c r="K170" s="746"/>
      <c r="L170" s="746"/>
    </row>
    <row r="171" spans="11:12">
      <c r="K171" s="746"/>
      <c r="L171" s="746"/>
    </row>
    <row r="172" spans="11:12">
      <c r="K172" s="746"/>
      <c r="L172" s="746"/>
    </row>
    <row r="173" spans="11:12">
      <c r="K173" s="746"/>
      <c r="L173" s="746"/>
    </row>
    <row r="174" spans="11:12">
      <c r="K174" s="746"/>
      <c r="L174" s="746"/>
    </row>
    <row r="175" spans="11:12">
      <c r="K175" s="746"/>
      <c r="L175" s="746"/>
    </row>
    <row r="176" spans="11:12">
      <c r="K176" s="746"/>
      <c r="L176" s="746"/>
    </row>
    <row r="177" spans="11:12">
      <c r="K177" s="746"/>
      <c r="L177" s="746"/>
    </row>
    <row r="178" spans="11:12">
      <c r="K178" s="746"/>
      <c r="L178" s="746"/>
    </row>
    <row r="179" spans="11:12">
      <c r="K179" s="746"/>
      <c r="L179" s="746"/>
    </row>
    <row r="180" spans="11:12">
      <c r="K180" s="746"/>
      <c r="L180" s="746"/>
    </row>
    <row r="181" spans="11:12">
      <c r="K181" s="746"/>
      <c r="L181" s="746"/>
    </row>
    <row r="182" spans="11:12">
      <c r="K182" s="746"/>
      <c r="L182" s="746"/>
    </row>
    <row r="183" spans="11:12">
      <c r="K183" s="746"/>
      <c r="L183" s="746"/>
    </row>
    <row r="184" spans="11:12">
      <c r="K184" s="746"/>
      <c r="L184" s="746"/>
    </row>
    <row r="185" spans="11:12">
      <c r="K185" s="746"/>
      <c r="L185" s="746"/>
    </row>
    <row r="186" spans="11:12">
      <c r="K186" s="746"/>
      <c r="L186" s="746"/>
    </row>
    <row r="187" spans="11:12">
      <c r="K187" s="746"/>
      <c r="L187" s="746"/>
    </row>
    <row r="188" spans="11:12">
      <c r="K188" s="746"/>
      <c r="L188" s="746"/>
    </row>
    <row r="189" spans="11:12">
      <c r="K189" s="746"/>
      <c r="L189" s="746"/>
    </row>
    <row r="190" spans="11:12">
      <c r="K190" s="746"/>
      <c r="L190" s="746"/>
    </row>
    <row r="191" spans="11:12">
      <c r="K191" s="746"/>
      <c r="L191" s="746"/>
    </row>
    <row r="192" spans="11:12">
      <c r="K192" s="746"/>
      <c r="L192" s="746"/>
    </row>
    <row r="193" spans="11:12">
      <c r="K193" s="746"/>
      <c r="L193" s="746"/>
    </row>
    <row r="194" spans="11:12">
      <c r="K194" s="746"/>
      <c r="L194" s="746"/>
    </row>
    <row r="195" spans="11:12">
      <c r="K195" s="746"/>
      <c r="L195" s="746"/>
    </row>
    <row r="196" spans="11:12">
      <c r="K196" s="746"/>
      <c r="L196" s="746"/>
    </row>
    <row r="197" spans="11:12">
      <c r="K197" s="746"/>
      <c r="L197" s="746"/>
    </row>
    <row r="198" spans="11:12">
      <c r="K198" s="746"/>
      <c r="L198" s="746"/>
    </row>
    <row r="199" spans="11:12">
      <c r="K199" s="746"/>
      <c r="L199" s="746"/>
    </row>
    <row r="200" spans="11:12">
      <c r="K200" s="746"/>
      <c r="L200" s="746"/>
    </row>
    <row r="201" spans="11:12">
      <c r="K201" s="746"/>
      <c r="L201" s="746"/>
    </row>
    <row r="202" spans="11:12">
      <c r="K202" s="746"/>
      <c r="L202" s="746"/>
    </row>
    <row r="203" spans="11:12">
      <c r="K203" s="746"/>
      <c r="L203" s="746"/>
    </row>
    <row r="204" spans="11:12">
      <c r="K204" s="746"/>
      <c r="L204" s="746"/>
    </row>
    <row r="205" spans="11:12">
      <c r="K205" s="746"/>
      <c r="L205" s="746"/>
    </row>
    <row r="206" spans="11:12">
      <c r="K206" s="746"/>
      <c r="L206" s="746"/>
    </row>
    <row r="207" spans="11:12">
      <c r="K207" s="746"/>
      <c r="L207" s="746"/>
    </row>
    <row r="208" spans="11:12">
      <c r="K208" s="746"/>
      <c r="L208" s="746"/>
    </row>
    <row r="209" spans="11:12">
      <c r="K209" s="746"/>
      <c r="L209" s="746"/>
    </row>
    <row r="210" spans="11:12">
      <c r="K210" s="746"/>
      <c r="L210" s="746"/>
    </row>
    <row r="211" spans="11:12">
      <c r="K211" s="746"/>
      <c r="L211" s="746"/>
    </row>
    <row r="212" spans="11:12">
      <c r="K212" s="746"/>
      <c r="L212" s="746"/>
    </row>
    <row r="213" spans="11:12">
      <c r="K213" s="746"/>
      <c r="L213" s="746"/>
    </row>
    <row r="214" spans="11:12">
      <c r="K214" s="746"/>
      <c r="L214" s="746"/>
    </row>
    <row r="215" spans="11:12">
      <c r="K215" s="746"/>
      <c r="L215" s="746"/>
    </row>
    <row r="216" spans="11:12">
      <c r="K216" s="746"/>
      <c r="L216" s="746"/>
    </row>
    <row r="217" spans="11:12">
      <c r="K217" s="746"/>
      <c r="L217" s="746"/>
    </row>
    <row r="218" spans="11:12">
      <c r="K218" s="746"/>
      <c r="L218" s="746"/>
    </row>
    <row r="219" spans="11:12">
      <c r="K219" s="746"/>
      <c r="L219" s="746"/>
    </row>
    <row r="220" spans="11:12">
      <c r="K220" s="746"/>
      <c r="L220" s="746"/>
    </row>
    <row r="221" spans="11:12">
      <c r="K221" s="746"/>
      <c r="L221" s="746"/>
    </row>
    <row r="222" spans="11:12">
      <c r="K222" s="746"/>
      <c r="L222" s="746"/>
    </row>
    <row r="223" spans="11:12">
      <c r="K223" s="746"/>
      <c r="L223" s="746"/>
    </row>
    <row r="224" spans="11:12">
      <c r="K224" s="746"/>
      <c r="L224" s="746"/>
    </row>
    <row r="225" spans="11:12">
      <c r="K225" s="746"/>
      <c r="L225" s="746"/>
    </row>
    <row r="226" spans="11:12">
      <c r="K226" s="746"/>
      <c r="L226" s="746"/>
    </row>
    <row r="227" spans="11:12">
      <c r="K227" s="746"/>
      <c r="L227" s="746"/>
    </row>
    <row r="228" spans="11:12">
      <c r="K228" s="746"/>
      <c r="L228" s="746"/>
    </row>
    <row r="229" spans="11:12">
      <c r="K229" s="746"/>
      <c r="L229" s="746"/>
    </row>
    <row r="230" spans="11:12">
      <c r="K230" s="746"/>
      <c r="L230" s="746"/>
    </row>
    <row r="231" spans="11:12">
      <c r="K231" s="746"/>
      <c r="L231" s="746"/>
    </row>
    <row r="232" spans="11:12">
      <c r="K232" s="746"/>
      <c r="L232" s="746"/>
    </row>
    <row r="233" spans="11:12">
      <c r="K233" s="746"/>
      <c r="L233" s="746"/>
    </row>
    <row r="234" spans="11:12">
      <c r="K234" s="746"/>
      <c r="L234" s="746"/>
    </row>
    <row r="235" spans="11:12">
      <c r="K235" s="746"/>
      <c r="L235" s="746"/>
    </row>
    <row r="236" spans="11:12">
      <c r="K236" s="746"/>
      <c r="L236" s="746"/>
    </row>
    <row r="237" spans="11:12">
      <c r="K237" s="746"/>
      <c r="L237" s="746"/>
    </row>
    <row r="238" spans="11:12">
      <c r="K238" s="746"/>
      <c r="L238" s="746"/>
    </row>
    <row r="239" spans="11:12">
      <c r="K239" s="746"/>
      <c r="L239" s="746"/>
    </row>
    <row r="240" spans="11:12">
      <c r="K240" s="746"/>
      <c r="L240" s="746"/>
    </row>
    <row r="241" spans="11:12">
      <c r="K241" s="746"/>
      <c r="L241" s="746"/>
    </row>
    <row r="242" spans="11:12">
      <c r="K242" s="746"/>
      <c r="L242" s="746"/>
    </row>
    <row r="243" spans="11:12">
      <c r="K243" s="746"/>
      <c r="L243" s="746"/>
    </row>
    <row r="244" spans="11:12">
      <c r="K244" s="746"/>
      <c r="L244" s="746"/>
    </row>
    <row r="245" spans="11:12">
      <c r="K245" s="746"/>
      <c r="L245" s="746"/>
    </row>
    <row r="246" spans="11:12">
      <c r="K246" s="746"/>
      <c r="L246" s="746"/>
    </row>
    <row r="247" spans="11:12">
      <c r="K247" s="746"/>
      <c r="L247" s="746"/>
    </row>
    <row r="248" spans="11:12">
      <c r="K248" s="746"/>
      <c r="L248" s="746"/>
    </row>
    <row r="249" spans="11:12">
      <c r="K249" s="746"/>
      <c r="L249" s="746"/>
    </row>
    <row r="250" spans="11:12">
      <c r="K250" s="746"/>
      <c r="L250" s="746"/>
    </row>
    <row r="251" spans="11:12">
      <c r="K251" s="746"/>
      <c r="L251" s="746"/>
    </row>
    <row r="252" spans="11:12">
      <c r="K252" s="746"/>
      <c r="L252" s="746"/>
    </row>
    <row r="253" spans="11:12">
      <c r="K253" s="746"/>
      <c r="L253" s="746"/>
    </row>
    <row r="254" spans="11:12">
      <c r="K254" s="746"/>
      <c r="L254" s="746"/>
    </row>
    <row r="255" spans="11:12">
      <c r="K255" s="746"/>
      <c r="L255" s="746"/>
    </row>
    <row r="256" spans="11:12">
      <c r="K256" s="746"/>
      <c r="L256" s="746"/>
    </row>
    <row r="257" spans="11:12">
      <c r="K257" s="746"/>
      <c r="L257" s="746"/>
    </row>
    <row r="258" spans="11:12">
      <c r="K258" s="746"/>
      <c r="L258" s="746"/>
    </row>
    <row r="259" spans="11:12">
      <c r="K259" s="746"/>
      <c r="L259" s="746"/>
    </row>
    <row r="260" spans="11:12">
      <c r="K260" s="746"/>
      <c r="L260" s="746"/>
    </row>
    <row r="261" spans="11:12">
      <c r="K261" s="746"/>
      <c r="L261" s="746"/>
    </row>
    <row r="262" spans="11:12">
      <c r="K262" s="746"/>
      <c r="L262" s="746"/>
    </row>
    <row r="263" spans="11:12">
      <c r="K263" s="746"/>
      <c r="L263" s="746"/>
    </row>
    <row r="264" spans="11:12">
      <c r="K264" s="746"/>
      <c r="L264" s="746"/>
    </row>
    <row r="265" spans="11:12">
      <c r="K265" s="746"/>
      <c r="L265" s="746"/>
    </row>
    <row r="266" spans="11:12">
      <c r="K266" s="746"/>
      <c r="L266" s="746"/>
    </row>
    <row r="267" spans="11:12">
      <c r="K267" s="746"/>
      <c r="L267" s="746"/>
    </row>
    <row r="268" spans="11:12">
      <c r="K268" s="746"/>
      <c r="L268" s="746"/>
    </row>
    <row r="269" spans="11:12">
      <c r="K269" s="746"/>
      <c r="L269" s="746"/>
    </row>
    <row r="270" spans="11:12">
      <c r="K270" s="746"/>
      <c r="L270" s="746"/>
    </row>
    <row r="271" spans="11:12">
      <c r="K271" s="746"/>
      <c r="L271" s="746"/>
    </row>
    <row r="272" spans="11:12">
      <c r="K272" s="746"/>
      <c r="L272" s="746"/>
    </row>
    <row r="273" spans="11:12">
      <c r="K273" s="746"/>
      <c r="L273" s="746"/>
    </row>
    <row r="274" spans="11:12">
      <c r="K274" s="746"/>
      <c r="L274" s="746"/>
    </row>
    <row r="275" spans="11:12">
      <c r="K275" s="746"/>
      <c r="L275" s="746"/>
    </row>
    <row r="276" spans="11:12">
      <c r="K276" s="746"/>
      <c r="L276" s="746"/>
    </row>
    <row r="277" spans="11:12">
      <c r="K277" s="746"/>
      <c r="L277" s="746"/>
    </row>
    <row r="278" spans="11:12">
      <c r="K278" s="746"/>
      <c r="L278" s="746"/>
    </row>
    <row r="279" spans="11:12">
      <c r="K279" s="746"/>
      <c r="L279" s="746"/>
    </row>
    <row r="280" spans="11:12">
      <c r="K280" s="746"/>
      <c r="L280" s="746"/>
    </row>
    <row r="281" spans="11:12">
      <c r="K281" s="746"/>
      <c r="L281" s="746"/>
    </row>
    <row r="282" spans="11:12">
      <c r="K282" s="746"/>
      <c r="L282" s="746"/>
    </row>
    <row r="283" spans="11:12">
      <c r="K283" s="746"/>
      <c r="L283" s="746"/>
    </row>
    <row r="284" spans="11:12">
      <c r="K284" s="746"/>
      <c r="L284" s="746"/>
    </row>
    <row r="285" spans="11:12">
      <c r="K285" s="746"/>
      <c r="L285" s="746"/>
    </row>
    <row r="286" spans="11:12">
      <c r="K286" s="746"/>
      <c r="L286" s="746"/>
    </row>
    <row r="287" spans="11:12">
      <c r="K287" s="746"/>
      <c r="L287" s="746"/>
    </row>
    <row r="288" spans="11:12">
      <c r="K288" s="746"/>
      <c r="L288" s="746"/>
    </row>
    <row r="289" spans="11:12">
      <c r="K289" s="746"/>
      <c r="L289" s="746"/>
    </row>
    <row r="290" spans="11:12">
      <c r="K290" s="746"/>
      <c r="L290" s="746"/>
    </row>
    <row r="291" spans="11:12">
      <c r="K291" s="746"/>
      <c r="L291" s="746"/>
    </row>
    <row r="292" spans="11:12">
      <c r="K292" s="746"/>
      <c r="L292" s="746"/>
    </row>
    <row r="293" spans="11:12">
      <c r="K293" s="746"/>
      <c r="L293" s="746"/>
    </row>
    <row r="294" spans="11:12">
      <c r="K294" s="746"/>
      <c r="L294" s="746"/>
    </row>
    <row r="295" spans="11:12">
      <c r="K295" s="746"/>
      <c r="L295" s="746"/>
    </row>
    <row r="296" spans="11:12">
      <c r="K296" s="746"/>
      <c r="L296" s="746"/>
    </row>
    <row r="297" spans="11:12">
      <c r="K297" s="746"/>
      <c r="L297" s="746"/>
    </row>
    <row r="298" spans="11:12">
      <c r="K298" s="746"/>
      <c r="L298" s="746"/>
    </row>
    <row r="299" spans="11:12">
      <c r="K299" s="746"/>
      <c r="L299" s="746"/>
    </row>
    <row r="300" spans="11:12">
      <c r="K300" s="746"/>
      <c r="L300" s="746"/>
    </row>
    <row r="301" spans="11:12">
      <c r="K301" s="746"/>
      <c r="L301" s="746"/>
    </row>
    <row r="302" spans="11:12">
      <c r="K302" s="746"/>
      <c r="L302" s="746"/>
    </row>
    <row r="303" spans="11:12">
      <c r="K303" s="746"/>
      <c r="L303" s="746"/>
    </row>
    <row r="304" spans="11:12">
      <c r="K304" s="746"/>
      <c r="L304" s="746"/>
    </row>
    <row r="305" spans="11:12">
      <c r="K305" s="746"/>
      <c r="L305" s="746"/>
    </row>
    <row r="306" spans="11:12">
      <c r="K306" s="746"/>
      <c r="L306" s="746"/>
    </row>
    <row r="307" spans="11:12">
      <c r="K307" s="746"/>
      <c r="L307" s="746"/>
    </row>
    <row r="308" spans="11:12">
      <c r="K308" s="746"/>
      <c r="L308" s="746"/>
    </row>
    <row r="309" spans="11:12">
      <c r="K309" s="746"/>
      <c r="L309" s="746"/>
    </row>
    <row r="310" spans="11:12">
      <c r="K310" s="746"/>
      <c r="L310" s="746"/>
    </row>
    <row r="311" spans="11:12">
      <c r="K311" s="746"/>
      <c r="L311" s="746"/>
    </row>
    <row r="312" spans="11:12">
      <c r="K312" s="746"/>
      <c r="L312" s="746"/>
    </row>
    <row r="313" spans="11:12">
      <c r="K313" s="746"/>
      <c r="L313" s="746"/>
    </row>
    <row r="314" spans="11:12">
      <c r="K314" s="746"/>
      <c r="L314" s="746"/>
    </row>
    <row r="315" spans="11:12">
      <c r="K315" s="746"/>
      <c r="L315" s="746"/>
    </row>
    <row r="316" spans="11:12">
      <c r="K316" s="746"/>
      <c r="L316" s="746"/>
    </row>
    <row r="317" spans="11:12">
      <c r="K317" s="746"/>
      <c r="L317" s="746"/>
    </row>
    <row r="318" spans="11:12">
      <c r="K318" s="746"/>
      <c r="L318" s="746"/>
    </row>
    <row r="319" spans="11:12">
      <c r="K319" s="746"/>
      <c r="L319" s="746"/>
    </row>
    <row r="320" spans="11:12">
      <c r="K320" s="746"/>
      <c r="L320" s="746"/>
    </row>
    <row r="321" spans="11:12">
      <c r="K321" s="746"/>
      <c r="L321" s="746"/>
    </row>
    <row r="322" spans="11:12">
      <c r="K322" s="746"/>
      <c r="L322" s="746"/>
    </row>
    <row r="323" spans="11:12">
      <c r="K323" s="746"/>
      <c r="L323" s="746"/>
    </row>
    <row r="324" spans="11:12">
      <c r="K324" s="746"/>
      <c r="L324" s="746"/>
    </row>
    <row r="325" spans="11:12">
      <c r="K325" s="746"/>
      <c r="L325" s="746"/>
    </row>
    <row r="326" spans="11:12">
      <c r="K326" s="746"/>
      <c r="L326" s="746"/>
    </row>
    <row r="327" spans="11:12">
      <c r="K327" s="746"/>
      <c r="L327" s="746"/>
    </row>
    <row r="328" spans="11:12">
      <c r="K328" s="746"/>
      <c r="L328" s="746"/>
    </row>
    <row r="329" spans="11:12">
      <c r="K329" s="746"/>
      <c r="L329" s="746"/>
    </row>
    <row r="330" spans="11:12">
      <c r="K330" s="746"/>
      <c r="L330" s="746"/>
    </row>
    <row r="331" spans="11:12">
      <c r="K331" s="746"/>
      <c r="L331" s="746"/>
    </row>
    <row r="332" spans="11:12">
      <c r="K332" s="746"/>
      <c r="L332" s="746"/>
    </row>
    <row r="333" spans="11:12">
      <c r="K333" s="746"/>
      <c r="L333" s="746"/>
    </row>
    <row r="334" spans="11:12">
      <c r="K334" s="746"/>
      <c r="L334" s="746"/>
    </row>
    <row r="335" spans="11:12">
      <c r="K335" s="746"/>
      <c r="L335" s="746"/>
    </row>
    <row r="336" spans="11:12">
      <c r="K336" s="746"/>
      <c r="L336" s="746"/>
    </row>
    <row r="337" spans="11:12">
      <c r="K337" s="746"/>
      <c r="L337" s="746"/>
    </row>
    <row r="338" spans="11:12">
      <c r="K338" s="746"/>
      <c r="L338" s="746"/>
    </row>
    <row r="339" spans="11:12">
      <c r="K339" s="746"/>
      <c r="L339" s="746"/>
    </row>
    <row r="340" spans="11:12">
      <c r="K340" s="746"/>
      <c r="L340" s="746"/>
    </row>
    <row r="341" spans="11:12">
      <c r="K341" s="746"/>
      <c r="L341" s="746"/>
    </row>
    <row r="342" spans="11:12">
      <c r="K342" s="746"/>
      <c r="L342" s="746"/>
    </row>
    <row r="343" spans="11:12">
      <c r="K343" s="746"/>
      <c r="L343" s="746"/>
    </row>
    <row r="344" spans="11:12">
      <c r="K344" s="746"/>
      <c r="L344" s="746"/>
    </row>
    <row r="345" spans="11:12">
      <c r="K345" s="746"/>
      <c r="L345" s="746"/>
    </row>
    <row r="346" spans="11:12">
      <c r="K346" s="746"/>
      <c r="L346" s="746"/>
    </row>
    <row r="347" spans="11:12">
      <c r="K347" s="746"/>
      <c r="L347" s="746"/>
    </row>
    <row r="348" spans="11:12">
      <c r="K348" s="746"/>
      <c r="L348" s="746"/>
    </row>
    <row r="349" spans="11:12">
      <c r="K349" s="746"/>
      <c r="L349" s="746"/>
    </row>
    <row r="350" spans="11:12">
      <c r="K350" s="746"/>
      <c r="L350" s="746"/>
    </row>
    <row r="351" spans="11:12">
      <c r="K351" s="746"/>
      <c r="L351" s="746"/>
    </row>
    <row r="352" spans="11:12">
      <c r="K352" s="746"/>
      <c r="L352" s="746"/>
    </row>
    <row r="353" spans="11:12">
      <c r="K353" s="746"/>
      <c r="L353" s="746"/>
    </row>
    <row r="354" spans="11:12">
      <c r="K354" s="746"/>
      <c r="L354" s="746"/>
    </row>
    <row r="355" spans="11:12">
      <c r="K355" s="746"/>
      <c r="L355" s="746"/>
    </row>
    <row r="356" spans="11:12">
      <c r="K356" s="746"/>
      <c r="L356" s="746"/>
    </row>
    <row r="357" spans="11:12">
      <c r="K357" s="746"/>
      <c r="L357" s="746"/>
    </row>
    <row r="358" spans="11:12">
      <c r="K358" s="746"/>
      <c r="L358" s="746"/>
    </row>
    <row r="359" spans="11:12">
      <c r="K359" s="746"/>
      <c r="L359" s="746"/>
    </row>
    <row r="360" spans="11:12">
      <c r="K360" s="746"/>
      <c r="L360" s="746"/>
    </row>
    <row r="361" spans="11:12">
      <c r="K361" s="746"/>
      <c r="L361" s="746"/>
    </row>
    <row r="362" spans="11:12">
      <c r="K362" s="746"/>
      <c r="L362" s="746"/>
    </row>
    <row r="363" spans="11:12">
      <c r="K363" s="746"/>
      <c r="L363" s="746"/>
    </row>
    <row r="364" spans="11:12">
      <c r="K364" s="746"/>
      <c r="L364" s="746"/>
    </row>
    <row r="365" spans="11:12">
      <c r="K365" s="746"/>
      <c r="L365" s="746"/>
    </row>
    <row r="366" spans="11:12">
      <c r="K366" s="746"/>
      <c r="L366" s="746"/>
    </row>
    <row r="367" spans="11:12">
      <c r="K367" s="746"/>
      <c r="L367" s="746"/>
    </row>
    <row r="368" spans="11:12">
      <c r="K368" s="746"/>
      <c r="L368" s="746"/>
    </row>
    <row r="369" spans="11:12">
      <c r="K369" s="746"/>
      <c r="L369" s="746"/>
    </row>
    <row r="370" spans="11:12">
      <c r="K370" s="746"/>
      <c r="L370" s="746"/>
    </row>
    <row r="371" spans="11:12">
      <c r="K371" s="746"/>
      <c r="L371" s="746"/>
    </row>
    <row r="372" spans="11:12">
      <c r="K372" s="746"/>
      <c r="L372" s="746"/>
    </row>
    <row r="373" spans="11:12">
      <c r="K373" s="746"/>
      <c r="L373" s="746"/>
    </row>
    <row r="374" spans="11:12">
      <c r="K374" s="746"/>
      <c r="L374" s="746"/>
    </row>
    <row r="375" spans="11:12">
      <c r="K375" s="746"/>
      <c r="L375" s="746"/>
    </row>
    <row r="376" spans="11:12">
      <c r="K376" s="746"/>
      <c r="L376" s="746"/>
    </row>
    <row r="377" spans="11:12">
      <c r="K377" s="746"/>
      <c r="L377" s="746"/>
    </row>
    <row r="378" spans="11:12">
      <c r="K378" s="746"/>
      <c r="L378" s="746"/>
    </row>
    <row r="379" spans="11:12">
      <c r="K379" s="746"/>
      <c r="L379" s="746"/>
    </row>
    <row r="380" spans="11:12">
      <c r="K380" s="746"/>
      <c r="L380" s="746"/>
    </row>
    <row r="381" spans="11:12">
      <c r="K381" s="746"/>
      <c r="L381" s="746"/>
    </row>
    <row r="382" spans="11:12">
      <c r="K382" s="746"/>
      <c r="L382" s="746"/>
    </row>
    <row r="383" spans="11:12">
      <c r="K383" s="746"/>
      <c r="L383" s="746"/>
    </row>
    <row r="384" spans="11:12">
      <c r="K384" s="746"/>
      <c r="L384" s="746"/>
    </row>
    <row r="385" spans="11:12">
      <c r="K385" s="746"/>
      <c r="L385" s="746"/>
    </row>
    <row r="386" spans="11:12">
      <c r="K386" s="746"/>
      <c r="L386" s="746"/>
    </row>
    <row r="387" spans="11:12">
      <c r="K387" s="746"/>
      <c r="L387" s="746"/>
    </row>
    <row r="388" spans="11:12">
      <c r="K388" s="746"/>
      <c r="L388" s="746"/>
    </row>
    <row r="389" spans="11:12">
      <c r="K389" s="746"/>
      <c r="L389" s="746"/>
    </row>
    <row r="390" spans="11:12">
      <c r="K390" s="746"/>
      <c r="L390" s="746"/>
    </row>
    <row r="391" spans="11:12">
      <c r="K391" s="746"/>
      <c r="L391" s="746"/>
    </row>
    <row r="392" spans="11:12">
      <c r="K392" s="746"/>
      <c r="L392" s="746"/>
    </row>
    <row r="393" spans="11:12">
      <c r="K393" s="746"/>
      <c r="L393" s="746"/>
    </row>
    <row r="394" spans="11:12">
      <c r="K394" s="746"/>
      <c r="L394" s="746"/>
    </row>
    <row r="395" spans="11:12">
      <c r="K395" s="746"/>
      <c r="L395" s="746"/>
    </row>
    <row r="396" spans="11:12">
      <c r="K396" s="746"/>
      <c r="L396" s="746"/>
    </row>
    <row r="397" spans="11:12">
      <c r="K397" s="746"/>
      <c r="L397" s="746"/>
    </row>
    <row r="398" spans="11:12">
      <c r="K398" s="746"/>
      <c r="L398" s="746"/>
    </row>
    <row r="399" spans="11:12">
      <c r="K399" s="746"/>
      <c r="L399" s="746"/>
    </row>
    <row r="400" spans="11:12">
      <c r="K400" s="746"/>
      <c r="L400" s="746"/>
    </row>
    <row r="401" spans="11:12">
      <c r="K401" s="746"/>
      <c r="L401" s="746"/>
    </row>
    <row r="402" spans="11:12">
      <c r="K402" s="746"/>
      <c r="L402" s="746"/>
    </row>
    <row r="403" spans="11:12">
      <c r="K403" s="746"/>
      <c r="L403" s="746"/>
    </row>
    <row r="404" spans="11:12">
      <c r="K404" s="746"/>
      <c r="L404" s="746"/>
    </row>
    <row r="405" spans="11:12">
      <c r="K405" s="746"/>
      <c r="L405" s="746"/>
    </row>
    <row r="406" spans="11:12">
      <c r="K406" s="746"/>
      <c r="L406" s="746"/>
    </row>
    <row r="407" spans="11:12">
      <c r="K407" s="746"/>
      <c r="L407" s="746"/>
    </row>
    <row r="408" spans="11:12">
      <c r="K408" s="746"/>
      <c r="L408" s="746"/>
    </row>
    <row r="409" spans="11:12">
      <c r="K409" s="746"/>
      <c r="L409" s="746"/>
    </row>
    <row r="410" spans="11:12">
      <c r="K410" s="746"/>
      <c r="L410" s="746"/>
    </row>
    <row r="411" spans="11:12">
      <c r="K411" s="746"/>
      <c r="L411" s="746"/>
    </row>
    <row r="412" spans="11:12">
      <c r="K412" s="746"/>
      <c r="L412" s="746"/>
    </row>
    <row r="413" spans="11:12">
      <c r="K413" s="746"/>
      <c r="L413" s="746"/>
    </row>
    <row r="414" spans="11:12">
      <c r="K414" s="746"/>
      <c r="L414" s="746"/>
    </row>
    <row r="415" spans="11:12">
      <c r="K415" s="746"/>
      <c r="L415" s="746"/>
    </row>
    <row r="416" spans="11:12">
      <c r="K416" s="746"/>
      <c r="L416" s="746"/>
    </row>
    <row r="417" spans="11:12">
      <c r="K417" s="746"/>
      <c r="L417" s="746"/>
    </row>
    <row r="418" spans="11:12">
      <c r="K418" s="746"/>
      <c r="L418" s="746"/>
    </row>
    <row r="419" spans="11:12">
      <c r="K419" s="746"/>
      <c r="L419" s="746"/>
    </row>
    <row r="420" spans="11:12">
      <c r="K420" s="746"/>
      <c r="L420" s="746"/>
    </row>
    <row r="421" spans="11:12">
      <c r="K421" s="746"/>
      <c r="L421" s="746"/>
    </row>
    <row r="422" spans="11:12">
      <c r="K422" s="746"/>
      <c r="L422" s="746"/>
    </row>
    <row r="423" spans="11:12">
      <c r="K423" s="746"/>
      <c r="L423" s="746"/>
    </row>
    <row r="424" spans="11:12">
      <c r="K424" s="746"/>
      <c r="L424" s="746"/>
    </row>
    <row r="425" spans="11:12">
      <c r="K425" s="746"/>
      <c r="L425" s="746"/>
    </row>
    <row r="426" spans="11:12">
      <c r="K426" s="746"/>
      <c r="L426" s="746"/>
    </row>
    <row r="427" spans="11:12">
      <c r="K427" s="746"/>
      <c r="L427" s="746"/>
    </row>
    <row r="428" spans="11:12">
      <c r="K428" s="746"/>
      <c r="L428" s="746"/>
    </row>
    <row r="429" spans="11:12">
      <c r="K429" s="746"/>
      <c r="L429" s="746"/>
    </row>
    <row r="430" spans="11:12">
      <c r="K430" s="746"/>
      <c r="L430" s="746"/>
    </row>
    <row r="431" spans="11:12">
      <c r="K431" s="746"/>
      <c r="L431" s="746"/>
    </row>
    <row r="432" spans="11:12">
      <c r="K432" s="746"/>
      <c r="L432" s="746"/>
    </row>
    <row r="433" spans="11:12">
      <c r="K433" s="746"/>
      <c r="L433" s="746"/>
    </row>
    <row r="434" spans="11:12">
      <c r="K434" s="746"/>
      <c r="L434" s="746"/>
    </row>
    <row r="435" spans="11:12">
      <c r="K435" s="746"/>
      <c r="L435" s="746"/>
    </row>
    <row r="436" spans="11:12">
      <c r="K436" s="746"/>
      <c r="L436" s="746"/>
    </row>
    <row r="437" spans="11:12">
      <c r="K437" s="746"/>
      <c r="L437" s="746"/>
    </row>
    <row r="438" spans="11:12">
      <c r="K438" s="746"/>
      <c r="L438" s="746"/>
    </row>
    <row r="439" spans="11:12">
      <c r="K439" s="746"/>
      <c r="L439" s="746"/>
    </row>
    <row r="440" spans="11:12">
      <c r="K440" s="746"/>
      <c r="L440" s="746"/>
    </row>
    <row r="441" spans="11:12">
      <c r="K441" s="746"/>
      <c r="L441" s="746"/>
    </row>
    <row r="442" spans="11:12">
      <c r="K442" s="746"/>
      <c r="L442" s="746"/>
    </row>
    <row r="443" spans="11:12">
      <c r="K443" s="746"/>
      <c r="L443" s="746"/>
    </row>
    <row r="444" spans="11:12">
      <c r="K444" s="746"/>
      <c r="L444" s="746"/>
    </row>
    <row r="445" spans="11:12">
      <c r="K445" s="746"/>
      <c r="L445" s="746"/>
    </row>
    <row r="446" spans="11:12">
      <c r="K446" s="746"/>
      <c r="L446" s="746"/>
    </row>
    <row r="447" spans="11:12">
      <c r="K447" s="746"/>
      <c r="L447" s="746"/>
    </row>
    <row r="448" spans="11:12">
      <c r="K448" s="746"/>
      <c r="L448" s="746"/>
    </row>
    <row r="449" spans="11:12">
      <c r="K449" s="746"/>
      <c r="L449" s="746"/>
    </row>
    <row r="450" spans="11:12">
      <c r="K450" s="746"/>
      <c r="L450" s="746"/>
    </row>
    <row r="451" spans="11:12">
      <c r="K451" s="746"/>
      <c r="L451" s="746"/>
    </row>
    <row r="452" spans="11:12">
      <c r="K452" s="746"/>
      <c r="L452" s="746"/>
    </row>
    <row r="453" spans="11:12">
      <c r="K453" s="746"/>
      <c r="L453" s="746"/>
    </row>
    <row r="454" spans="11:12">
      <c r="K454" s="746"/>
      <c r="L454" s="746"/>
    </row>
    <row r="455" spans="11:12">
      <c r="K455" s="746"/>
      <c r="L455" s="746"/>
    </row>
    <row r="456" spans="11:12">
      <c r="K456" s="746"/>
      <c r="L456" s="746"/>
    </row>
    <row r="457" spans="11:12">
      <c r="K457" s="746"/>
      <c r="L457" s="746"/>
    </row>
    <row r="458" spans="11:12">
      <c r="K458" s="746"/>
      <c r="L458" s="746"/>
    </row>
    <row r="459" spans="11:12">
      <c r="K459" s="746"/>
      <c r="L459" s="746"/>
    </row>
    <row r="460" spans="11:12">
      <c r="K460" s="746"/>
      <c r="L460" s="746"/>
    </row>
    <row r="461" spans="11:12">
      <c r="K461" s="746"/>
      <c r="L461" s="746"/>
    </row>
    <row r="462" spans="11:12">
      <c r="K462" s="746"/>
      <c r="L462" s="746"/>
    </row>
    <row r="463" spans="11:12">
      <c r="K463" s="746"/>
      <c r="L463" s="746"/>
    </row>
    <row r="464" spans="11:12">
      <c r="K464" s="746"/>
      <c r="L464" s="746"/>
    </row>
    <row r="465" spans="11:12">
      <c r="K465" s="746"/>
      <c r="L465" s="746"/>
    </row>
    <row r="466" spans="11:12">
      <c r="K466" s="746"/>
      <c r="L466" s="746"/>
    </row>
    <row r="467" spans="11:12">
      <c r="K467" s="746"/>
      <c r="L467" s="746"/>
    </row>
    <row r="468" spans="11:12">
      <c r="K468" s="746"/>
      <c r="L468" s="746"/>
    </row>
    <row r="469" spans="11:12">
      <c r="K469" s="746"/>
      <c r="L469" s="746"/>
    </row>
    <row r="470" spans="11:12">
      <c r="K470" s="746"/>
      <c r="L470" s="746"/>
    </row>
    <row r="471" spans="11:12">
      <c r="K471" s="746"/>
      <c r="L471" s="746"/>
    </row>
    <row r="472" spans="11:12">
      <c r="K472" s="746"/>
      <c r="L472" s="746"/>
    </row>
    <row r="473" spans="11:12">
      <c r="K473" s="746"/>
      <c r="L473" s="746"/>
    </row>
    <row r="474" spans="11:12">
      <c r="K474" s="746"/>
      <c r="L474" s="746"/>
    </row>
    <row r="475" spans="11:12">
      <c r="K475" s="746"/>
      <c r="L475" s="746"/>
    </row>
    <row r="476" spans="11:12">
      <c r="K476" s="746"/>
      <c r="L476" s="746"/>
    </row>
    <row r="477" spans="11:12">
      <c r="K477" s="746"/>
      <c r="L477" s="746"/>
    </row>
    <row r="478" spans="11:12">
      <c r="K478" s="746"/>
      <c r="L478" s="746"/>
    </row>
    <row r="479" spans="11:12">
      <c r="K479" s="746"/>
      <c r="L479" s="746"/>
    </row>
    <row r="480" spans="11:12">
      <c r="K480" s="746"/>
      <c r="L480" s="746"/>
    </row>
  </sheetData>
  <mergeCells count="1">
    <mergeCell ref="A7:P7"/>
  </mergeCells>
  <phoneticPr fontId="21" type="noConversion"/>
  <printOptions horizontalCentered="1" verticalCentered="1"/>
  <pageMargins left="0.46" right="0.49" top="0.55118110236220474" bottom="0.38" header="0.51181102362204722" footer="0.3"/>
  <pageSetup paperSize="9" scale="51" orientation="landscape" r:id="rId1"/>
  <headerFooter alignWithMargins="0"/>
  <drawing r:id="rId2"/>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Tabelle26">
    <tabColor indexed="15"/>
    <pageSetUpPr fitToPage="1"/>
  </sheetPr>
  <dimension ref="A1:AC60"/>
  <sheetViews>
    <sheetView showGridLines="0" workbookViewId="0">
      <pane xSplit="1" ySplit="7" topLeftCell="B8" activePane="bottomRight" state="frozen"/>
      <selection pane="topRight" activeCell="B1" sqref="B1"/>
      <selection pane="bottomLeft" activeCell="A8" sqref="A8"/>
      <selection pane="bottomRight" activeCell="A5" sqref="A5"/>
    </sheetView>
  </sheetViews>
  <sheetFormatPr baseColWidth="10" defaultColWidth="9" defaultRowHeight="15.75"/>
  <cols>
    <col min="1" max="1" width="30.5" style="61" customWidth="1"/>
    <col min="2" max="18" width="8.75" style="61" customWidth="1"/>
    <col min="19" max="16384" width="9" style="61"/>
  </cols>
  <sheetData>
    <row r="1" spans="1:29" s="662" customFormat="1" ht="13.15" customHeight="1">
      <c r="A1" s="403"/>
      <c r="B1" s="1011"/>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442"/>
      <c r="AB1" s="404"/>
      <c r="AC1" s="405"/>
    </row>
    <row r="2" spans="1:29" s="662" customFormat="1" ht="18" customHeight="1">
      <c r="A2" s="232"/>
      <c r="B2" s="1013" t="s">
        <v>959</v>
      </c>
      <c r="C2" s="1046"/>
      <c r="D2" s="1046"/>
      <c r="E2" s="1046"/>
      <c r="F2" s="1046"/>
      <c r="G2" s="1046"/>
      <c r="H2" s="1308"/>
      <c r="I2" s="1308"/>
      <c r="J2" s="1308"/>
      <c r="K2" s="1308"/>
      <c r="L2" s="1308"/>
      <c r="M2" s="1308"/>
      <c r="N2" s="1308"/>
      <c r="O2" s="1308"/>
      <c r="P2" s="1308"/>
      <c r="Q2" s="1308"/>
      <c r="R2" s="1308"/>
      <c r="S2" s="1308"/>
      <c r="T2" s="1308"/>
      <c r="U2" s="1308"/>
      <c r="V2" s="1308"/>
      <c r="W2" s="1308"/>
      <c r="X2" s="1308"/>
      <c r="Y2" s="1308"/>
      <c r="Z2" s="1047"/>
      <c r="AA2" s="197" t="s">
        <v>112</v>
      </c>
      <c r="AB2" s="406"/>
      <c r="AC2" s="215"/>
    </row>
    <row r="3" spans="1:29" s="662" customFormat="1" ht="18" customHeight="1">
      <c r="A3" s="232"/>
      <c r="B3" s="1059"/>
      <c r="C3" s="1059"/>
      <c r="D3" s="1059"/>
      <c r="E3" s="1059"/>
      <c r="F3" s="1059"/>
      <c r="G3" s="1059"/>
      <c r="H3" s="1728"/>
      <c r="I3" s="1728"/>
      <c r="J3" s="1728"/>
      <c r="K3" s="1728"/>
      <c r="L3" s="1728"/>
      <c r="M3" s="1728"/>
      <c r="N3" s="1728"/>
      <c r="O3" s="1728"/>
      <c r="P3" s="1728"/>
      <c r="Q3" s="1728"/>
      <c r="R3" s="1728"/>
      <c r="S3" s="1728"/>
      <c r="T3" s="1728"/>
      <c r="U3" s="1728"/>
      <c r="V3" s="1728"/>
      <c r="W3" s="1728"/>
      <c r="X3" s="1728"/>
      <c r="Y3" s="1728"/>
      <c r="Z3" s="1729"/>
      <c r="AA3" s="197" t="s">
        <v>496</v>
      </c>
      <c r="AB3" s="406"/>
      <c r="AC3" s="215"/>
    </row>
    <row r="4" spans="1:29" s="662" customFormat="1" ht="18" customHeight="1">
      <c r="A4" s="214"/>
      <c r="B4" s="1041" t="s">
        <v>104</v>
      </c>
      <c r="C4" s="1014"/>
      <c r="D4" s="1014"/>
      <c r="E4" s="1014"/>
      <c r="F4" s="1014"/>
      <c r="G4" s="1014"/>
      <c r="H4" s="1014"/>
      <c r="I4" s="1014"/>
      <c r="J4" s="1014"/>
      <c r="K4" s="1014"/>
      <c r="L4" s="1014"/>
      <c r="M4" s="1014"/>
      <c r="N4" s="1014"/>
      <c r="O4" s="1014"/>
      <c r="P4" s="1014"/>
      <c r="Q4" s="1014"/>
      <c r="R4" s="1014"/>
      <c r="S4" s="1014"/>
      <c r="T4" s="1014"/>
      <c r="U4" s="1014"/>
      <c r="V4" s="1014"/>
      <c r="W4" s="1014"/>
      <c r="X4" s="1014"/>
      <c r="Y4" s="1014"/>
      <c r="Z4" s="1014"/>
      <c r="AA4" s="720" t="s">
        <v>1622</v>
      </c>
      <c r="AB4" s="407"/>
      <c r="AC4" s="216"/>
    </row>
    <row r="5" spans="1:29" s="662" customFormat="1" ht="13.15" customHeight="1">
      <c r="A5" s="408"/>
      <c r="B5" s="1021"/>
      <c r="C5" s="1021"/>
      <c r="D5" s="1021"/>
      <c r="E5" s="1021"/>
      <c r="F5" s="1021"/>
      <c r="G5" s="1021"/>
      <c r="H5" s="1021"/>
      <c r="I5" s="1021"/>
      <c r="J5" s="1021"/>
      <c r="K5" s="1021"/>
      <c r="L5" s="1021"/>
      <c r="M5" s="1021"/>
      <c r="N5" s="1021"/>
      <c r="O5" s="1021"/>
      <c r="P5" s="1021"/>
      <c r="Q5" s="1021"/>
      <c r="R5" s="1021"/>
      <c r="S5" s="1021"/>
      <c r="T5" s="1021"/>
      <c r="U5" s="1021"/>
      <c r="V5" s="1021"/>
      <c r="W5" s="1021"/>
      <c r="X5" s="1021"/>
      <c r="Y5" s="1021"/>
      <c r="Z5" s="1021"/>
      <c r="AA5" s="647"/>
      <c r="AB5" s="409"/>
      <c r="AC5" s="410"/>
    </row>
    <row r="6" spans="1:29" ht="8.1" customHeight="1"/>
    <row r="7" spans="1:29" ht="15" customHeight="1">
      <c r="A7" s="886" t="s">
        <v>1032</v>
      </c>
      <c r="B7" s="886"/>
      <c r="C7" s="886"/>
      <c r="D7" s="886"/>
      <c r="E7" s="886"/>
      <c r="F7" s="886"/>
      <c r="G7" s="886"/>
      <c r="H7" s="886"/>
      <c r="I7" s="886"/>
      <c r="J7" s="886"/>
      <c r="K7" s="886"/>
      <c r="L7" s="886"/>
      <c r="M7" s="886"/>
      <c r="N7" s="886"/>
      <c r="O7" s="886"/>
      <c r="P7" s="886"/>
      <c r="Q7" s="886"/>
      <c r="R7" s="886"/>
    </row>
    <row r="8" spans="1:29" ht="14.45" customHeight="1">
      <c r="A8"/>
      <c r="B8" s="383">
        <v>1991</v>
      </c>
      <c r="C8" s="383">
        <v>1992</v>
      </c>
      <c r="D8" s="168">
        <v>1993</v>
      </c>
      <c r="E8" s="168">
        <v>1994</v>
      </c>
      <c r="F8" s="168">
        <v>1995</v>
      </c>
      <c r="G8" s="168">
        <v>1996</v>
      </c>
      <c r="H8" s="168">
        <v>1997</v>
      </c>
      <c r="I8" s="168">
        <v>1998</v>
      </c>
      <c r="J8" s="168">
        <v>1999</v>
      </c>
      <c r="K8" s="171">
        <v>2000</v>
      </c>
      <c r="L8" s="168">
        <v>2001</v>
      </c>
      <c r="M8" s="168">
        <v>2002</v>
      </c>
      <c r="N8" s="168">
        <v>2003</v>
      </c>
      <c r="O8" s="168">
        <v>2004</v>
      </c>
      <c r="P8" s="168">
        <v>2005</v>
      </c>
      <c r="Q8" s="168">
        <v>2006</v>
      </c>
      <c r="R8" s="168">
        <v>2007</v>
      </c>
      <c r="S8" s="168">
        <v>2008</v>
      </c>
      <c r="T8" s="168">
        <v>2009</v>
      </c>
      <c r="U8" s="168">
        <v>2010</v>
      </c>
      <c r="V8" s="168">
        <v>2011</v>
      </c>
      <c r="W8" s="168">
        <v>2012</v>
      </c>
      <c r="X8" s="168">
        <v>2013</v>
      </c>
      <c r="Y8" s="168">
        <v>2014</v>
      </c>
      <c r="Z8" s="168">
        <v>2015</v>
      </c>
      <c r="AA8" s="168">
        <v>2016</v>
      </c>
      <c r="AB8" s="168">
        <v>2017</v>
      </c>
      <c r="AC8" s="168">
        <v>2018</v>
      </c>
    </row>
    <row r="9" spans="1:29" ht="10.15" customHeight="1">
      <c r="A9" s="888"/>
      <c r="B9" s="889"/>
      <c r="C9" s="889"/>
      <c r="D9" s="882"/>
      <c r="E9" s="882"/>
      <c r="F9" s="882"/>
      <c r="G9" s="882"/>
      <c r="H9" s="882"/>
      <c r="I9" s="882"/>
      <c r="J9" s="882"/>
      <c r="K9" s="882"/>
      <c r="L9" s="882"/>
      <c r="M9" s="882"/>
      <c r="N9" s="882"/>
      <c r="O9" s="882"/>
      <c r="P9" s="882"/>
      <c r="Q9" s="882"/>
      <c r="R9" s="882"/>
      <c r="S9" s="887"/>
    </row>
    <row r="10" spans="1:29" s="101" customFormat="1" ht="14.45" customHeight="1">
      <c r="A10" s="890" t="s">
        <v>411</v>
      </c>
      <c r="B10" s="891"/>
      <c r="C10" s="891"/>
      <c r="D10" s="891"/>
      <c r="E10" s="891"/>
      <c r="F10" s="891"/>
      <c r="G10" s="891"/>
      <c r="H10" s="891"/>
      <c r="I10" s="891"/>
      <c r="J10" s="891"/>
      <c r="K10" s="891"/>
      <c r="L10" s="891"/>
      <c r="M10" s="891"/>
      <c r="N10" s="891"/>
      <c r="O10" s="891"/>
      <c r="P10" s="891"/>
      <c r="Q10" s="891"/>
      <c r="R10" s="891"/>
    </row>
    <row r="11" spans="1:29" s="101" customFormat="1" ht="15" customHeight="1">
      <c r="A11" s="236" t="s">
        <v>470</v>
      </c>
      <c r="B11" s="892">
        <v>66481</v>
      </c>
      <c r="C11" s="892">
        <v>65899</v>
      </c>
      <c r="D11" s="892">
        <v>58283</v>
      </c>
      <c r="E11" s="892">
        <v>52406</v>
      </c>
      <c r="F11" s="893">
        <v>53565</v>
      </c>
      <c r="G11" s="893">
        <v>48196</v>
      </c>
      <c r="H11" s="893">
        <v>46096</v>
      </c>
      <c r="I11" s="893">
        <v>40960</v>
      </c>
      <c r="J11" s="893">
        <v>39523</v>
      </c>
      <c r="K11" s="894">
        <v>33591</v>
      </c>
      <c r="L11" s="895">
        <v>27361</v>
      </c>
      <c r="M11" s="896">
        <v>26363</v>
      </c>
      <c r="N11" s="1235">
        <v>25873</v>
      </c>
      <c r="O11" s="1235">
        <v>25872</v>
      </c>
      <c r="P11" s="1235">
        <v>24907</v>
      </c>
      <c r="Q11" s="895">
        <v>20882</v>
      </c>
      <c r="R11" s="896">
        <v>21532</v>
      </c>
      <c r="S11" s="1928">
        <v>17171</v>
      </c>
      <c r="T11" s="2025">
        <v>13766</v>
      </c>
      <c r="U11" s="1928">
        <v>12900</v>
      </c>
      <c r="V11" s="2025">
        <v>12059</v>
      </c>
      <c r="W11" s="1928">
        <v>10770</v>
      </c>
      <c r="X11" s="1928">
        <v>7566</v>
      </c>
      <c r="Y11" s="1928">
        <v>7640</v>
      </c>
      <c r="Z11" s="1928">
        <v>6223</v>
      </c>
      <c r="AA11" s="1928">
        <v>3849</v>
      </c>
      <c r="AB11" s="1928">
        <v>3669</v>
      </c>
      <c r="AC11" s="1837">
        <v>2584</v>
      </c>
    </row>
    <row r="12" spans="1:29" s="101" customFormat="1" ht="15" customHeight="1">
      <c r="A12" s="338" t="s">
        <v>86</v>
      </c>
      <c r="B12" s="897">
        <v>20436</v>
      </c>
      <c r="C12" s="897">
        <v>19030</v>
      </c>
      <c r="D12" s="897">
        <v>15564</v>
      </c>
      <c r="E12" s="897">
        <v>14061</v>
      </c>
      <c r="F12" s="898">
        <v>14090</v>
      </c>
      <c r="G12" s="898">
        <v>13605</v>
      </c>
      <c r="H12" s="898">
        <v>13554</v>
      </c>
      <c r="I12" s="898">
        <v>13189</v>
      </c>
      <c r="J12" s="898">
        <v>10933</v>
      </c>
      <c r="K12" s="899">
        <v>11514</v>
      </c>
      <c r="L12" s="900">
        <v>9040</v>
      </c>
      <c r="M12" s="901">
        <v>8921</v>
      </c>
      <c r="N12" s="899">
        <v>9524</v>
      </c>
      <c r="O12" s="899">
        <v>10288</v>
      </c>
      <c r="P12" s="899">
        <v>10177</v>
      </c>
      <c r="Q12" s="900">
        <v>10354</v>
      </c>
      <c r="R12" s="901">
        <v>10501</v>
      </c>
      <c r="S12" s="1929">
        <v>10251</v>
      </c>
      <c r="T12" s="2026">
        <v>8435</v>
      </c>
      <c r="U12" s="1929">
        <v>10599</v>
      </c>
      <c r="V12" s="2026">
        <v>10399</v>
      </c>
      <c r="W12" s="1929">
        <v>10385</v>
      </c>
      <c r="X12" s="1929">
        <v>10755</v>
      </c>
      <c r="Y12" s="1929">
        <v>11537</v>
      </c>
      <c r="Z12" s="1929">
        <v>12210</v>
      </c>
      <c r="AA12" s="1929">
        <v>12391</v>
      </c>
      <c r="AB12" s="1929">
        <v>12300</v>
      </c>
      <c r="AC12" s="1819">
        <v>12300</v>
      </c>
    </row>
    <row r="13" spans="1:29" s="101" customFormat="1" ht="15" customHeight="1">
      <c r="A13" s="350" t="s">
        <v>535</v>
      </c>
      <c r="B13" s="902">
        <v>882</v>
      </c>
      <c r="C13" s="902">
        <v>690</v>
      </c>
      <c r="D13" s="902">
        <v>598</v>
      </c>
      <c r="E13" s="902">
        <v>470</v>
      </c>
      <c r="F13" s="903">
        <v>386</v>
      </c>
      <c r="G13" s="903">
        <v>372</v>
      </c>
      <c r="H13" s="903">
        <v>324</v>
      </c>
      <c r="I13" s="903">
        <v>183</v>
      </c>
      <c r="J13" s="903">
        <v>167</v>
      </c>
      <c r="K13" s="904">
        <v>150</v>
      </c>
      <c r="L13" s="905">
        <v>138</v>
      </c>
      <c r="M13" s="906">
        <v>122</v>
      </c>
      <c r="N13" s="904">
        <v>113</v>
      </c>
      <c r="O13" s="904">
        <v>101</v>
      </c>
      <c r="P13" s="904">
        <v>91</v>
      </c>
      <c r="Q13" s="905">
        <v>95</v>
      </c>
      <c r="R13" s="906">
        <v>88</v>
      </c>
      <c r="S13" s="1930">
        <v>0</v>
      </c>
      <c r="T13" s="2027">
        <v>0</v>
      </c>
      <c r="U13" s="1930">
        <v>0</v>
      </c>
      <c r="V13" s="2027">
        <v>0</v>
      </c>
      <c r="W13" s="1930">
        <v>0</v>
      </c>
      <c r="X13" s="1930">
        <v>0</v>
      </c>
      <c r="Y13" s="1930"/>
      <c r="Z13" s="1930"/>
      <c r="AA13" s="1930"/>
      <c r="AB13" s="1930"/>
      <c r="AC13" s="1820"/>
    </row>
    <row r="14" spans="1:29" s="101" customFormat="1" ht="15" customHeight="1">
      <c r="A14" s="385" t="s">
        <v>108</v>
      </c>
      <c r="B14" s="892">
        <v>45163</v>
      </c>
      <c r="C14" s="892">
        <v>46179</v>
      </c>
      <c r="D14" s="892">
        <v>42121</v>
      </c>
      <c r="E14" s="892">
        <v>37875</v>
      </c>
      <c r="F14" s="892">
        <v>39089</v>
      </c>
      <c r="G14" s="892">
        <v>34219</v>
      </c>
      <c r="H14" s="892">
        <v>32218</v>
      </c>
      <c r="I14" s="892">
        <v>27588</v>
      </c>
      <c r="J14" s="892">
        <v>28423</v>
      </c>
      <c r="K14" s="892">
        <v>21927</v>
      </c>
      <c r="L14" s="892">
        <v>18183</v>
      </c>
      <c r="M14" s="892">
        <v>17320</v>
      </c>
      <c r="N14" s="892">
        <v>16236</v>
      </c>
      <c r="O14" s="893">
        <v>15483</v>
      </c>
      <c r="P14" s="893">
        <v>14639</v>
      </c>
      <c r="Q14" s="892">
        <v>10433</v>
      </c>
      <c r="R14" s="918">
        <v>10943</v>
      </c>
      <c r="S14" s="1928">
        <v>6920</v>
      </c>
      <c r="T14" s="2025">
        <v>5331</v>
      </c>
      <c r="U14" s="1928">
        <v>2301</v>
      </c>
      <c r="V14" s="2025">
        <v>1660</v>
      </c>
      <c r="W14" s="1928">
        <v>385</v>
      </c>
      <c r="X14" s="2620" t="s">
        <v>88</v>
      </c>
      <c r="Y14" s="2620"/>
      <c r="Z14" s="2620"/>
      <c r="AA14" s="2620"/>
      <c r="AB14" s="2620"/>
      <c r="AC14" s="2577"/>
    </row>
    <row r="15" spans="1:29" s="101" customFormat="1" ht="15" customHeight="1">
      <c r="A15" s="338" t="s">
        <v>1132</v>
      </c>
      <c r="B15" s="897">
        <v>15716</v>
      </c>
      <c r="C15" s="897">
        <v>14729</v>
      </c>
      <c r="D15" s="897">
        <v>12078</v>
      </c>
      <c r="E15" s="897">
        <v>10919</v>
      </c>
      <c r="F15" s="898">
        <v>11102</v>
      </c>
      <c r="G15" s="898">
        <v>10663</v>
      </c>
      <c r="H15" s="898">
        <v>10744</v>
      </c>
      <c r="I15" s="898">
        <v>10279</v>
      </c>
      <c r="J15" s="898">
        <v>8568</v>
      </c>
      <c r="K15" s="899">
        <v>9115</v>
      </c>
      <c r="L15" s="900">
        <v>7265</v>
      </c>
      <c r="M15" s="901">
        <v>7226</v>
      </c>
      <c r="N15" s="899">
        <v>7827</v>
      </c>
      <c r="O15" s="899">
        <v>8479</v>
      </c>
      <c r="P15" s="899">
        <v>8397</v>
      </c>
      <c r="Q15" s="900">
        <v>8372</v>
      </c>
      <c r="R15" s="901">
        <v>8441</v>
      </c>
      <c r="S15" s="1929">
        <v>8246</v>
      </c>
      <c r="T15" s="2026">
        <v>6771</v>
      </c>
      <c r="U15" s="1929">
        <v>8150</v>
      </c>
      <c r="V15" s="2026">
        <v>7990</v>
      </c>
      <c r="W15" s="1929">
        <v>8050</v>
      </c>
      <c r="X15" s="1929">
        <v>8379</v>
      </c>
      <c r="Y15" s="1929">
        <v>8740</v>
      </c>
      <c r="Z15" s="1929">
        <v>9250</v>
      </c>
      <c r="AA15" s="1929">
        <v>9387</v>
      </c>
      <c r="AB15" s="1929">
        <v>9200</v>
      </c>
      <c r="AC15" s="1819">
        <v>9200</v>
      </c>
    </row>
    <row r="16" spans="1:29" s="101" customFormat="1" ht="15" customHeight="1">
      <c r="A16" s="350" t="s">
        <v>471</v>
      </c>
      <c r="B16" s="902">
        <v>860</v>
      </c>
      <c r="C16" s="902">
        <v>677</v>
      </c>
      <c r="D16" s="902">
        <v>585</v>
      </c>
      <c r="E16" s="902">
        <v>460</v>
      </c>
      <c r="F16" s="903">
        <v>379</v>
      </c>
      <c r="G16" s="903">
        <v>357</v>
      </c>
      <c r="H16" s="903">
        <v>318</v>
      </c>
      <c r="I16" s="903">
        <v>185</v>
      </c>
      <c r="J16" s="903">
        <v>169</v>
      </c>
      <c r="K16" s="904">
        <v>146</v>
      </c>
      <c r="L16" s="905">
        <v>140</v>
      </c>
      <c r="M16" s="906">
        <v>124</v>
      </c>
      <c r="N16" s="904">
        <v>114</v>
      </c>
      <c r="O16" s="904">
        <v>102</v>
      </c>
      <c r="P16" s="904">
        <v>92</v>
      </c>
      <c r="Q16" s="905">
        <v>96</v>
      </c>
      <c r="R16" s="906">
        <v>89</v>
      </c>
      <c r="S16" s="1930">
        <v>0</v>
      </c>
      <c r="T16" s="2027">
        <v>0</v>
      </c>
      <c r="U16" s="1930">
        <v>0</v>
      </c>
      <c r="V16" s="2027">
        <v>0</v>
      </c>
      <c r="W16" s="1930">
        <v>0</v>
      </c>
      <c r="X16" s="1930">
        <v>0</v>
      </c>
      <c r="Y16" s="1930"/>
      <c r="Z16" s="1930"/>
      <c r="AA16" s="1930"/>
      <c r="AB16" s="1930"/>
      <c r="AC16" s="1820"/>
    </row>
    <row r="17" spans="1:29" s="101" customFormat="1" ht="15" customHeight="1">
      <c r="A17" s="385" t="s">
        <v>275</v>
      </c>
      <c r="B17" s="907">
        <v>61739</v>
      </c>
      <c r="C17" s="907">
        <v>61585</v>
      </c>
      <c r="D17" s="907">
        <v>54784</v>
      </c>
      <c r="E17" s="907">
        <v>49254</v>
      </c>
      <c r="F17" s="907">
        <v>50570</v>
      </c>
      <c r="G17" s="907">
        <v>45239</v>
      </c>
      <c r="H17" s="907">
        <v>43280</v>
      </c>
      <c r="I17" s="907">
        <v>38052</v>
      </c>
      <c r="J17" s="907">
        <v>37160</v>
      </c>
      <c r="K17" s="907">
        <v>31188</v>
      </c>
      <c r="L17" s="907">
        <v>25588</v>
      </c>
      <c r="M17" s="907">
        <v>24670</v>
      </c>
      <c r="N17" s="907">
        <v>24177</v>
      </c>
      <c r="O17" s="908">
        <v>24064</v>
      </c>
      <c r="P17" s="908">
        <v>23128</v>
      </c>
      <c r="Q17" s="907">
        <v>18901</v>
      </c>
      <c r="R17" s="1817">
        <v>19473</v>
      </c>
      <c r="S17" s="1931">
        <v>15166</v>
      </c>
      <c r="T17" s="2028">
        <v>12102</v>
      </c>
      <c r="U17" s="1931">
        <v>10451</v>
      </c>
      <c r="V17" s="2028">
        <v>9650</v>
      </c>
      <c r="W17" s="1931">
        <v>8435</v>
      </c>
      <c r="X17" s="1931">
        <v>5190</v>
      </c>
      <c r="Y17" s="1931">
        <v>4843</v>
      </c>
      <c r="Z17" s="1931">
        <v>3263</v>
      </c>
      <c r="AA17" s="1931">
        <v>845</v>
      </c>
      <c r="AB17" s="1931">
        <v>569</v>
      </c>
      <c r="AC17" s="1838">
        <v>516</v>
      </c>
    </row>
    <row r="18" spans="1:29" s="101" customFormat="1" ht="15" customHeight="1">
      <c r="A18" s="3156" t="s">
        <v>472</v>
      </c>
      <c r="B18" s="897">
        <v>6053</v>
      </c>
      <c r="C18" s="897">
        <v>6126</v>
      </c>
      <c r="D18" s="897">
        <v>6185</v>
      </c>
      <c r="E18" s="897">
        <v>6049</v>
      </c>
      <c r="F18" s="898">
        <v>5944</v>
      </c>
      <c r="G18" s="898">
        <v>5598</v>
      </c>
      <c r="H18" s="898">
        <v>5394</v>
      </c>
      <c r="I18" s="898">
        <v>4827</v>
      </c>
      <c r="J18" s="898">
        <v>4375</v>
      </c>
      <c r="K18" s="899">
        <v>3965</v>
      </c>
      <c r="L18" s="900">
        <v>3953</v>
      </c>
      <c r="M18" s="901">
        <v>3242</v>
      </c>
      <c r="N18" s="899">
        <v>3125</v>
      </c>
      <c r="O18" s="899">
        <v>3449</v>
      </c>
      <c r="P18" s="899">
        <v>3329</v>
      </c>
      <c r="Q18" s="900">
        <v>2883</v>
      </c>
      <c r="R18" s="901">
        <v>2789</v>
      </c>
      <c r="S18" s="1929">
        <v>2187</v>
      </c>
      <c r="T18" s="2026">
        <v>1282</v>
      </c>
      <c r="U18" s="1929">
        <v>1231</v>
      </c>
      <c r="V18" s="2026">
        <v>908</v>
      </c>
      <c r="W18" s="1929">
        <v>849</v>
      </c>
      <c r="X18" s="1929">
        <v>592</v>
      </c>
      <c r="Y18" s="1929">
        <v>591</v>
      </c>
      <c r="Z18" s="1929">
        <v>327</v>
      </c>
      <c r="AA18" s="1929">
        <v>222</v>
      </c>
      <c r="AB18" s="1929">
        <v>240</v>
      </c>
      <c r="AC18" s="1819">
        <v>158</v>
      </c>
    </row>
    <row r="19" spans="1:29" s="101" customFormat="1" ht="15" customHeight="1">
      <c r="A19" s="338" t="s">
        <v>282</v>
      </c>
      <c r="B19" s="897">
        <v>424</v>
      </c>
      <c r="C19" s="909" t="s">
        <v>88</v>
      </c>
      <c r="D19" s="909" t="s">
        <v>88</v>
      </c>
      <c r="E19" s="897">
        <v>7496</v>
      </c>
      <c r="F19" s="898">
        <v>3054</v>
      </c>
      <c r="G19" s="898">
        <v>294</v>
      </c>
      <c r="H19" s="898">
        <v>1438</v>
      </c>
      <c r="I19" s="898">
        <v>797</v>
      </c>
      <c r="J19" s="910" t="s">
        <v>88</v>
      </c>
      <c r="K19" s="899">
        <v>1921</v>
      </c>
      <c r="L19" s="900">
        <v>1996</v>
      </c>
      <c r="M19" s="901">
        <v>64</v>
      </c>
      <c r="N19" s="899">
        <v>317</v>
      </c>
      <c r="O19" s="899">
        <v>440</v>
      </c>
      <c r="P19" s="899">
        <v>33</v>
      </c>
      <c r="Q19" s="909" t="s">
        <v>109</v>
      </c>
      <c r="R19" s="911" t="s">
        <v>109</v>
      </c>
      <c r="S19" s="1929">
        <v>684</v>
      </c>
      <c r="T19" s="2026">
        <v>309</v>
      </c>
      <c r="U19" s="1929">
        <v>119</v>
      </c>
      <c r="V19" s="2026">
        <v>290</v>
      </c>
      <c r="W19" s="1929">
        <v>362</v>
      </c>
      <c r="X19" s="1929">
        <v>74</v>
      </c>
      <c r="Y19" s="1929">
        <v>186</v>
      </c>
      <c r="Z19" s="1929">
        <v>69</v>
      </c>
      <c r="AA19" s="1929">
        <v>626</v>
      </c>
      <c r="AB19" s="1929">
        <v>725</v>
      </c>
      <c r="AC19" s="1819">
        <v>1671</v>
      </c>
    </row>
    <row r="20" spans="1:29" s="101" customFormat="1" ht="15" customHeight="1">
      <c r="A20" s="338" t="s">
        <v>283</v>
      </c>
      <c r="B20" s="909" t="s">
        <v>266</v>
      </c>
      <c r="C20" s="909" t="s">
        <v>88</v>
      </c>
      <c r="D20" s="909" t="s">
        <v>88</v>
      </c>
      <c r="E20" s="909" t="s">
        <v>88</v>
      </c>
      <c r="F20" s="910" t="s">
        <v>88</v>
      </c>
      <c r="G20" s="898">
        <v>795</v>
      </c>
      <c r="H20" s="898">
        <v>17</v>
      </c>
      <c r="I20" s="898">
        <v>80</v>
      </c>
      <c r="J20" s="898">
        <v>58</v>
      </c>
      <c r="K20" s="899" t="s">
        <v>88</v>
      </c>
      <c r="L20" s="909" t="s">
        <v>88</v>
      </c>
      <c r="M20" s="911">
        <v>317</v>
      </c>
      <c r="N20" s="899">
        <v>269</v>
      </c>
      <c r="O20" s="899">
        <v>28</v>
      </c>
      <c r="P20" s="899" t="s">
        <v>88</v>
      </c>
      <c r="Q20" s="900">
        <v>65</v>
      </c>
      <c r="R20" s="901">
        <v>140</v>
      </c>
      <c r="S20" s="1929">
        <v>46</v>
      </c>
      <c r="T20" s="2026">
        <v>60</v>
      </c>
      <c r="U20" s="1929">
        <v>73</v>
      </c>
      <c r="V20" s="2026">
        <v>0</v>
      </c>
      <c r="W20" s="1929">
        <v>42</v>
      </c>
      <c r="X20" s="1929">
        <v>130</v>
      </c>
      <c r="Y20" s="1929">
        <v>5</v>
      </c>
      <c r="Z20" s="1929">
        <v>96</v>
      </c>
      <c r="AA20" s="1929">
        <v>3</v>
      </c>
      <c r="AB20" s="1929">
        <v>37</v>
      </c>
      <c r="AC20" s="1819">
        <v>44</v>
      </c>
    </row>
    <row r="21" spans="1:29" s="101" customFormat="1" ht="15" customHeight="1">
      <c r="A21" s="236" t="s">
        <v>282</v>
      </c>
      <c r="B21" s="892"/>
      <c r="C21" s="892"/>
      <c r="D21" s="892"/>
      <c r="E21" s="892"/>
      <c r="F21" s="892"/>
      <c r="G21" s="892"/>
      <c r="H21" s="892"/>
      <c r="I21" s="892"/>
      <c r="J21" s="892"/>
      <c r="K21" s="892"/>
      <c r="L21" s="892"/>
      <c r="M21" s="892"/>
      <c r="N21" s="892"/>
      <c r="O21" s="892"/>
      <c r="P21" s="893" t="s">
        <v>88</v>
      </c>
      <c r="Q21" s="892"/>
      <c r="R21" s="1821"/>
      <c r="S21" s="1932"/>
      <c r="T21" s="1821"/>
      <c r="U21" s="1932"/>
      <c r="V21" s="892"/>
      <c r="W21" s="893"/>
      <c r="X21" s="893"/>
      <c r="Y21" s="893"/>
      <c r="Z21" s="893"/>
      <c r="AA21" s="893"/>
      <c r="AB21" s="893"/>
      <c r="AC21" s="2148"/>
    </row>
    <row r="22" spans="1:29" s="101" customFormat="1" ht="15" customHeight="1">
      <c r="A22" s="385" t="s">
        <v>284</v>
      </c>
      <c r="B22" s="907">
        <v>1309</v>
      </c>
      <c r="C22" s="907">
        <v>1093</v>
      </c>
      <c r="D22" s="907">
        <v>429</v>
      </c>
      <c r="E22" s="914" t="s">
        <v>88</v>
      </c>
      <c r="F22" s="914" t="s">
        <v>88</v>
      </c>
      <c r="G22" s="914" t="s">
        <v>88</v>
      </c>
      <c r="H22" s="914" t="s">
        <v>88</v>
      </c>
      <c r="I22" s="914" t="s">
        <v>88</v>
      </c>
      <c r="J22" s="914" t="s">
        <v>88</v>
      </c>
      <c r="K22" s="914" t="s">
        <v>88</v>
      </c>
      <c r="L22" s="914" t="s">
        <v>88</v>
      </c>
      <c r="M22" s="914" t="s">
        <v>88</v>
      </c>
      <c r="N22" s="914" t="s">
        <v>88</v>
      </c>
      <c r="O22" s="914" t="s">
        <v>88</v>
      </c>
      <c r="P22" s="915" t="s">
        <v>88</v>
      </c>
      <c r="Q22" s="914"/>
      <c r="R22" s="914"/>
      <c r="S22" s="915"/>
      <c r="T22" s="914"/>
      <c r="U22" s="915"/>
      <c r="V22" s="914"/>
      <c r="W22" s="915"/>
      <c r="X22" s="915"/>
      <c r="Y22" s="915"/>
      <c r="Z22" s="915"/>
      <c r="AA22" s="915"/>
      <c r="AB22" s="915"/>
      <c r="AC22" s="1823"/>
    </row>
    <row r="23" spans="1:29" s="101" customFormat="1" ht="15" customHeight="1">
      <c r="A23" s="236" t="s">
        <v>312</v>
      </c>
      <c r="B23" s="892" t="s">
        <v>88</v>
      </c>
      <c r="C23" s="892" t="s">
        <v>88</v>
      </c>
      <c r="D23" s="892" t="s">
        <v>88</v>
      </c>
      <c r="E23" s="892" t="s">
        <v>88</v>
      </c>
      <c r="F23" s="892" t="s">
        <v>88</v>
      </c>
      <c r="G23" s="892" t="s">
        <v>88</v>
      </c>
      <c r="H23" s="892" t="s">
        <v>88</v>
      </c>
      <c r="I23" s="892" t="s">
        <v>88</v>
      </c>
      <c r="J23" s="892" t="s">
        <v>88</v>
      </c>
      <c r="K23" s="892" t="s">
        <v>88</v>
      </c>
      <c r="L23" s="892" t="s">
        <v>88</v>
      </c>
      <c r="M23" s="892" t="s">
        <v>88</v>
      </c>
      <c r="N23" s="892" t="s">
        <v>88</v>
      </c>
      <c r="O23" s="892" t="s">
        <v>88</v>
      </c>
      <c r="P23" s="893" t="s">
        <v>88</v>
      </c>
      <c r="Q23" s="892"/>
      <c r="R23" s="892"/>
      <c r="S23" s="1932"/>
      <c r="T23" s="1821"/>
      <c r="U23" s="1932"/>
      <c r="V23" s="1821"/>
      <c r="W23" s="1932"/>
      <c r="X23" s="1932"/>
      <c r="Y23" s="1932"/>
      <c r="Z23" s="1932"/>
      <c r="AA23" s="1932"/>
      <c r="AB23" s="1932"/>
      <c r="AC23" s="1822"/>
    </row>
    <row r="24" spans="1:29" s="101" customFormat="1" ht="15" customHeight="1">
      <c r="A24" s="385" t="s">
        <v>285</v>
      </c>
      <c r="B24" s="914" t="s">
        <v>88</v>
      </c>
      <c r="C24" s="907">
        <v>791</v>
      </c>
      <c r="D24" s="914" t="s">
        <v>88</v>
      </c>
      <c r="E24" s="914" t="s">
        <v>88</v>
      </c>
      <c r="F24" s="914" t="s">
        <v>88</v>
      </c>
      <c r="G24" s="914" t="s">
        <v>88</v>
      </c>
      <c r="H24" s="914" t="s">
        <v>88</v>
      </c>
      <c r="I24" s="914" t="s">
        <v>88</v>
      </c>
      <c r="J24" s="914" t="s">
        <v>88</v>
      </c>
      <c r="K24" s="914" t="s">
        <v>88</v>
      </c>
      <c r="L24" s="914" t="s">
        <v>88</v>
      </c>
      <c r="M24" s="914" t="s">
        <v>88</v>
      </c>
      <c r="N24" s="914" t="s">
        <v>88</v>
      </c>
      <c r="O24" s="914" t="s">
        <v>88</v>
      </c>
      <c r="P24" s="915" t="s">
        <v>88</v>
      </c>
      <c r="Q24" s="914"/>
      <c r="R24" s="914"/>
      <c r="S24" s="915"/>
      <c r="T24" s="914"/>
      <c r="U24" s="915"/>
      <c r="V24" s="914"/>
      <c r="W24" s="915"/>
      <c r="X24" s="915"/>
      <c r="Y24" s="915"/>
      <c r="Z24" s="915"/>
      <c r="AA24" s="915"/>
      <c r="AB24" s="915"/>
      <c r="AC24" s="1823"/>
    </row>
    <row r="25" spans="1:29" s="101" customFormat="1" ht="15" customHeight="1">
      <c r="A25" s="3156" t="s">
        <v>286</v>
      </c>
      <c r="B25" s="897">
        <v>465</v>
      </c>
      <c r="C25" s="897">
        <v>664</v>
      </c>
      <c r="D25" s="897">
        <v>609</v>
      </c>
      <c r="E25" s="897">
        <v>364</v>
      </c>
      <c r="F25" s="897">
        <v>1096</v>
      </c>
      <c r="G25" s="897">
        <v>2637</v>
      </c>
      <c r="H25" s="897">
        <v>2001</v>
      </c>
      <c r="I25" s="897">
        <v>643</v>
      </c>
      <c r="J25" s="897">
        <v>166</v>
      </c>
      <c r="K25" s="900">
        <v>785</v>
      </c>
      <c r="L25" s="900">
        <v>111</v>
      </c>
      <c r="M25" s="901">
        <v>145</v>
      </c>
      <c r="N25" s="899">
        <v>661</v>
      </c>
      <c r="O25" s="899">
        <v>245</v>
      </c>
      <c r="P25" s="899" t="s">
        <v>88</v>
      </c>
      <c r="Q25" s="900">
        <v>147</v>
      </c>
      <c r="R25" s="901">
        <v>331</v>
      </c>
      <c r="S25" s="1929">
        <v>653</v>
      </c>
      <c r="T25" s="2026">
        <v>145</v>
      </c>
      <c r="U25" s="1929">
        <v>69</v>
      </c>
      <c r="V25" s="2026">
        <v>25</v>
      </c>
      <c r="W25" s="1929">
        <v>0</v>
      </c>
      <c r="X25" s="1929">
        <v>0</v>
      </c>
      <c r="Y25" s="1929">
        <v>0</v>
      </c>
      <c r="Z25" s="1929"/>
      <c r="AA25" s="3207" t="s">
        <v>109</v>
      </c>
      <c r="AB25" s="3207" t="s">
        <v>109</v>
      </c>
      <c r="AC25" s="3039" t="s">
        <v>109</v>
      </c>
    </row>
    <row r="26" spans="1:29" s="101" customFormat="1" ht="15" customHeight="1">
      <c r="A26" s="338" t="s">
        <v>525</v>
      </c>
      <c r="B26" s="897">
        <v>1212</v>
      </c>
      <c r="C26" s="897">
        <v>1030</v>
      </c>
      <c r="D26" s="897">
        <v>1126</v>
      </c>
      <c r="E26" s="897">
        <v>2300</v>
      </c>
      <c r="F26" s="897">
        <v>1796</v>
      </c>
      <c r="G26" s="897">
        <v>1373</v>
      </c>
      <c r="H26" s="897">
        <v>1355</v>
      </c>
      <c r="I26" s="897">
        <v>2317</v>
      </c>
      <c r="J26" s="897">
        <v>2441</v>
      </c>
      <c r="K26" s="900">
        <v>1683</v>
      </c>
      <c r="L26" s="900">
        <v>3135</v>
      </c>
      <c r="M26" s="901">
        <v>3483</v>
      </c>
      <c r="N26" s="899">
        <v>707</v>
      </c>
      <c r="O26" s="899">
        <v>11049</v>
      </c>
      <c r="P26" s="899">
        <v>10943</v>
      </c>
      <c r="Q26" s="900">
        <v>11969</v>
      </c>
      <c r="R26" s="901">
        <v>9429</v>
      </c>
      <c r="S26" s="1929">
        <v>8213</v>
      </c>
      <c r="T26" s="2026">
        <v>5757</v>
      </c>
      <c r="U26" s="1929">
        <v>8967</v>
      </c>
      <c r="V26" s="2026">
        <v>6438</v>
      </c>
      <c r="W26" s="1929">
        <v>5825</v>
      </c>
      <c r="X26" s="1929">
        <v>6816</v>
      </c>
      <c r="Y26" s="1929">
        <v>6478</v>
      </c>
      <c r="Z26" s="1929">
        <v>5391</v>
      </c>
      <c r="AA26" s="1929">
        <v>3833</v>
      </c>
      <c r="AB26" s="1929">
        <v>4597</v>
      </c>
      <c r="AC26" s="1819">
        <v>3013</v>
      </c>
    </row>
    <row r="27" spans="1:29" s="101" customFormat="1" ht="15" customHeight="1">
      <c r="A27" s="338" t="s">
        <v>287</v>
      </c>
      <c r="B27" s="897">
        <v>14511</v>
      </c>
      <c r="C27" s="897">
        <v>15070</v>
      </c>
      <c r="D27" s="897">
        <v>13789</v>
      </c>
      <c r="E27" s="897">
        <v>16081</v>
      </c>
      <c r="F27" s="897">
        <v>16915</v>
      </c>
      <c r="G27" s="897">
        <v>18330</v>
      </c>
      <c r="H27" s="897">
        <v>21935</v>
      </c>
      <c r="I27" s="897">
        <v>24521</v>
      </c>
      <c r="J27" s="897">
        <v>24275</v>
      </c>
      <c r="K27" s="897">
        <v>27655</v>
      </c>
      <c r="L27" s="900">
        <v>32727</v>
      </c>
      <c r="M27" s="901">
        <v>31025</v>
      </c>
      <c r="N27" s="899">
        <v>36717</v>
      </c>
      <c r="O27" s="899">
        <v>29370</v>
      </c>
      <c r="P27" s="899">
        <v>28381</v>
      </c>
      <c r="Q27" s="900">
        <v>33856</v>
      </c>
      <c r="R27" s="901">
        <v>36463</v>
      </c>
      <c r="S27" s="1929">
        <v>37127</v>
      </c>
      <c r="T27" s="2026">
        <v>32527</v>
      </c>
      <c r="U27" s="1929">
        <v>35624</v>
      </c>
      <c r="V27" s="2026">
        <v>38528</v>
      </c>
      <c r="W27" s="1929">
        <v>38576</v>
      </c>
      <c r="X27" s="1929">
        <v>41778</v>
      </c>
      <c r="Y27" s="1929">
        <v>43208</v>
      </c>
      <c r="Z27" s="1929">
        <v>41498</v>
      </c>
      <c r="AA27" s="1929">
        <v>43356</v>
      </c>
      <c r="AB27" s="1929">
        <v>38983</v>
      </c>
      <c r="AC27" s="1819">
        <v>38093</v>
      </c>
    </row>
    <row r="28" spans="1:29" s="101" customFormat="1" ht="15" customHeight="1">
      <c r="A28" s="236" t="s">
        <v>786</v>
      </c>
      <c r="B28" s="912" t="s">
        <v>88</v>
      </c>
      <c r="C28" s="912" t="s">
        <v>88</v>
      </c>
      <c r="D28" s="912" t="s">
        <v>88</v>
      </c>
      <c r="E28" s="912" t="s">
        <v>88</v>
      </c>
      <c r="F28" s="912" t="s">
        <v>88</v>
      </c>
      <c r="G28" s="912" t="s">
        <v>88</v>
      </c>
      <c r="H28" s="893">
        <v>1032</v>
      </c>
      <c r="I28" s="893">
        <v>3371</v>
      </c>
      <c r="J28" s="893">
        <v>3516</v>
      </c>
      <c r="K28" s="894">
        <v>4624</v>
      </c>
      <c r="L28" s="905">
        <v>4520</v>
      </c>
      <c r="M28" s="906">
        <v>4839</v>
      </c>
      <c r="N28" s="904">
        <v>2551</v>
      </c>
      <c r="O28" s="904">
        <v>3544</v>
      </c>
      <c r="P28" s="904">
        <v>1583</v>
      </c>
      <c r="Q28" s="905">
        <v>3177</v>
      </c>
      <c r="R28" s="906">
        <v>4416</v>
      </c>
      <c r="S28" s="1930">
        <v>4459</v>
      </c>
      <c r="T28" s="2027">
        <v>3550</v>
      </c>
      <c r="U28" s="1930">
        <v>5802</v>
      </c>
      <c r="V28" s="2027">
        <v>6866</v>
      </c>
      <c r="W28" s="1930">
        <v>8021</v>
      </c>
      <c r="X28" s="1930">
        <v>6334</v>
      </c>
      <c r="Y28" s="1930">
        <v>6001</v>
      </c>
      <c r="Z28" s="1930">
        <v>6119</v>
      </c>
      <c r="AA28" s="1930">
        <v>5988</v>
      </c>
      <c r="AB28" s="1930">
        <v>2564</v>
      </c>
      <c r="AC28" s="1820">
        <v>832</v>
      </c>
    </row>
    <row r="29" spans="1:29" s="101" customFormat="1" ht="14.45" customHeight="1">
      <c r="A29" s="1060" t="s">
        <v>293</v>
      </c>
      <c r="B29" s="1061">
        <v>85713</v>
      </c>
      <c r="C29" s="1061">
        <v>86359</v>
      </c>
      <c r="D29" s="1061">
        <v>76922</v>
      </c>
      <c r="E29" s="1061">
        <v>81544</v>
      </c>
      <c r="F29" s="1061">
        <v>79375</v>
      </c>
      <c r="G29" s="1061">
        <v>74266</v>
      </c>
      <c r="H29" s="1061">
        <v>76452</v>
      </c>
      <c r="I29" s="1061">
        <v>74608</v>
      </c>
      <c r="J29" s="1061">
        <v>71991</v>
      </c>
      <c r="K29" s="1061">
        <v>71821</v>
      </c>
      <c r="L29" s="1061">
        <v>72030</v>
      </c>
      <c r="M29" s="1062">
        <v>67785</v>
      </c>
      <c r="N29" s="1062">
        <v>68524</v>
      </c>
      <c r="O29" s="1062">
        <v>72189</v>
      </c>
      <c r="P29" s="1062">
        <v>67397</v>
      </c>
      <c r="Q29" s="1061">
        <v>70998</v>
      </c>
      <c r="R29" s="1818">
        <v>73041</v>
      </c>
      <c r="S29" s="1062">
        <v>68535</v>
      </c>
      <c r="T29" s="1061">
        <v>55732</v>
      </c>
      <c r="U29" s="1062">
        <v>62336</v>
      </c>
      <c r="V29" s="1061">
        <v>62705</v>
      </c>
      <c r="W29" s="1062">
        <v>62110</v>
      </c>
      <c r="X29" s="1062">
        <v>60914</v>
      </c>
      <c r="Y29" s="1062">
        <v>61312</v>
      </c>
      <c r="Z29" s="1062">
        <v>56763</v>
      </c>
      <c r="AA29" s="1062">
        <v>54873</v>
      </c>
      <c r="AB29" s="1062">
        <v>47715</v>
      </c>
      <c r="AC29" s="1824">
        <v>44327</v>
      </c>
    </row>
    <row r="30" spans="1:29" s="101" customFormat="1" ht="8.1" customHeight="1">
      <c r="A30" s="917"/>
      <c r="B30" s="918"/>
      <c r="C30" s="918"/>
      <c r="D30" s="918"/>
      <c r="E30" s="918"/>
      <c r="F30" s="918"/>
      <c r="G30" s="918"/>
      <c r="H30" s="918"/>
      <c r="I30" s="918"/>
      <c r="J30" s="918"/>
      <c r="K30" s="919"/>
      <c r="L30" s="913"/>
      <c r="M30" s="913"/>
      <c r="N30" s="913"/>
      <c r="O30" s="913"/>
      <c r="P30" s="913"/>
      <c r="Q30" s="913"/>
      <c r="R30" s="913"/>
      <c r="T30" s="2029"/>
      <c r="U30" s="2030"/>
    </row>
    <row r="31" spans="1:29" s="101" customFormat="1" ht="14.45" customHeight="1">
      <c r="A31" s="890" t="s">
        <v>415</v>
      </c>
      <c r="B31" s="920"/>
      <c r="C31" s="920"/>
      <c r="D31" s="920"/>
      <c r="E31" s="920"/>
      <c r="F31" s="920"/>
      <c r="G31" s="920"/>
      <c r="H31" s="920"/>
      <c r="I31" s="920"/>
      <c r="J31" s="921"/>
      <c r="K31" s="921"/>
      <c r="L31" s="921"/>
      <c r="M31" s="921"/>
      <c r="N31" s="921"/>
      <c r="O31" s="921"/>
      <c r="P31" s="921"/>
      <c r="Q31" s="921"/>
      <c r="R31" s="921"/>
      <c r="T31" s="2029"/>
      <c r="U31" s="2030"/>
    </row>
    <row r="32" spans="1:29" s="101" customFormat="1" ht="15" customHeight="1">
      <c r="A32" s="385" t="s">
        <v>294</v>
      </c>
      <c r="B32" s="907">
        <v>1814</v>
      </c>
      <c r="C32" s="907">
        <v>1669</v>
      </c>
      <c r="D32" s="907">
        <v>1482</v>
      </c>
      <c r="E32" s="907">
        <v>1389</v>
      </c>
      <c r="F32" s="908">
        <v>1319</v>
      </c>
      <c r="G32" s="915"/>
      <c r="H32" s="915"/>
      <c r="I32" s="915"/>
      <c r="J32" s="915"/>
      <c r="K32" s="915"/>
      <c r="L32" s="914"/>
      <c r="M32" s="916"/>
      <c r="N32" s="915"/>
      <c r="O32" s="1408"/>
      <c r="P32" s="1408"/>
      <c r="Q32" s="1680"/>
      <c r="R32" s="1825"/>
      <c r="S32" s="1408"/>
      <c r="T32" s="1680"/>
      <c r="U32" s="1408"/>
      <c r="V32" s="1680"/>
      <c r="W32" s="1408"/>
      <c r="X32" s="1408"/>
      <c r="Y32" s="1408"/>
      <c r="Z32" s="1408"/>
      <c r="AA32" s="1408"/>
      <c r="AB32" s="1408"/>
      <c r="AC32" s="1829"/>
    </row>
    <row r="33" spans="1:29" s="101" customFormat="1" ht="15" customHeight="1">
      <c r="A33" s="236" t="s">
        <v>295</v>
      </c>
      <c r="B33" s="892">
        <v>91</v>
      </c>
      <c r="C33" s="892">
        <v>80</v>
      </c>
      <c r="D33" s="892">
        <v>69</v>
      </c>
      <c r="E33" s="892">
        <v>53</v>
      </c>
      <c r="F33" s="893">
        <v>45</v>
      </c>
      <c r="G33" s="893">
        <v>35</v>
      </c>
      <c r="H33" s="893">
        <v>28</v>
      </c>
      <c r="I33" s="893">
        <v>22</v>
      </c>
      <c r="J33" s="893">
        <v>14</v>
      </c>
      <c r="K33" s="893">
        <v>8</v>
      </c>
      <c r="L33" s="900">
        <v>6</v>
      </c>
      <c r="M33" s="901">
        <v>3</v>
      </c>
      <c r="N33" s="899">
        <v>1</v>
      </c>
      <c r="O33" s="899">
        <v>1</v>
      </c>
      <c r="P33" s="899">
        <v>1</v>
      </c>
      <c r="Q33" s="900">
        <v>1</v>
      </c>
      <c r="R33" s="901">
        <v>1</v>
      </c>
      <c r="S33" s="899">
        <v>1</v>
      </c>
      <c r="T33" s="900">
        <v>1</v>
      </c>
      <c r="U33" s="899">
        <v>2</v>
      </c>
      <c r="V33" s="900">
        <v>1</v>
      </c>
      <c r="W33" s="899">
        <v>1</v>
      </c>
      <c r="X33" s="899">
        <v>1</v>
      </c>
      <c r="Y33" s="899">
        <v>1</v>
      </c>
      <c r="Z33" s="899">
        <v>1</v>
      </c>
      <c r="AA33" s="899">
        <v>1</v>
      </c>
      <c r="AB33" s="899">
        <v>1</v>
      </c>
      <c r="AC33" s="1830">
        <v>1</v>
      </c>
    </row>
    <row r="34" spans="1:29" s="101" customFormat="1" ht="15" customHeight="1">
      <c r="A34" s="350" t="s">
        <v>296</v>
      </c>
      <c r="B34" s="902">
        <v>718</v>
      </c>
      <c r="C34" s="902">
        <v>644</v>
      </c>
      <c r="D34" s="902">
        <v>611</v>
      </c>
      <c r="E34" s="902">
        <v>541</v>
      </c>
      <c r="F34" s="903">
        <v>493</v>
      </c>
      <c r="G34" s="903">
        <v>466</v>
      </c>
      <c r="H34" s="903">
        <v>396</v>
      </c>
      <c r="I34" s="903">
        <v>334</v>
      </c>
      <c r="J34" s="903">
        <v>269</v>
      </c>
      <c r="K34" s="903">
        <v>234</v>
      </c>
      <c r="L34" s="922">
        <v>228</v>
      </c>
      <c r="M34" s="923">
        <v>165</v>
      </c>
      <c r="N34" s="926">
        <v>149</v>
      </c>
      <c r="O34" s="926">
        <v>136</v>
      </c>
      <c r="P34" s="926">
        <v>126</v>
      </c>
      <c r="Q34" s="922">
        <v>121</v>
      </c>
      <c r="R34" s="923">
        <v>109</v>
      </c>
      <c r="S34" s="926">
        <v>110</v>
      </c>
      <c r="T34" s="922">
        <v>108</v>
      </c>
      <c r="U34" s="926">
        <v>107</v>
      </c>
      <c r="V34" s="922">
        <v>98</v>
      </c>
      <c r="W34" s="926">
        <v>96</v>
      </c>
      <c r="X34" s="926">
        <v>89</v>
      </c>
      <c r="Y34" s="926">
        <v>78</v>
      </c>
      <c r="Z34" s="926">
        <v>74</v>
      </c>
      <c r="AA34" s="926">
        <v>64</v>
      </c>
      <c r="AB34" s="926">
        <v>61</v>
      </c>
      <c r="AC34" s="1831">
        <v>59</v>
      </c>
    </row>
    <row r="35" spans="1:29" s="101" customFormat="1" ht="15" customHeight="1">
      <c r="A35" s="385" t="s">
        <v>297</v>
      </c>
      <c r="B35" s="907">
        <v>131</v>
      </c>
      <c r="C35" s="907">
        <v>108</v>
      </c>
      <c r="D35" s="907">
        <v>81</v>
      </c>
      <c r="E35" s="907">
        <v>34</v>
      </c>
      <c r="F35" s="908">
        <v>4</v>
      </c>
      <c r="G35" s="908">
        <v>3</v>
      </c>
      <c r="H35" s="908">
        <v>8</v>
      </c>
      <c r="I35" s="908">
        <v>1</v>
      </c>
      <c r="J35" s="908">
        <v>0</v>
      </c>
      <c r="K35" s="908">
        <v>12</v>
      </c>
      <c r="L35" s="895">
        <v>40</v>
      </c>
      <c r="M35" s="896">
        <v>37</v>
      </c>
      <c r="N35" s="1235"/>
      <c r="O35" s="1235"/>
      <c r="P35" s="1235"/>
      <c r="Q35" s="895"/>
      <c r="R35" s="896"/>
      <c r="S35" s="1235"/>
      <c r="T35" s="895"/>
      <c r="U35" s="1235"/>
      <c r="V35" s="895"/>
      <c r="W35" s="1235"/>
      <c r="X35" s="1235"/>
      <c r="Y35" s="1235"/>
      <c r="Z35" s="1235"/>
      <c r="AA35" s="1235"/>
      <c r="AB35" s="1235"/>
      <c r="AC35" s="1832"/>
    </row>
    <row r="36" spans="1:29" s="101" customFormat="1" ht="15" customHeight="1">
      <c r="A36" s="338" t="s">
        <v>298</v>
      </c>
      <c r="B36" s="897">
        <v>38594</v>
      </c>
      <c r="C36" s="897">
        <v>38520</v>
      </c>
      <c r="D36" s="897">
        <v>35681</v>
      </c>
      <c r="E36" s="897">
        <v>39542</v>
      </c>
      <c r="F36" s="898">
        <v>41487</v>
      </c>
      <c r="G36" s="898">
        <v>40577</v>
      </c>
      <c r="H36" s="898">
        <v>44293</v>
      </c>
      <c r="I36" s="898">
        <v>43372</v>
      </c>
      <c r="J36" s="898">
        <v>44315</v>
      </c>
      <c r="K36" s="898">
        <v>42663</v>
      </c>
      <c r="L36" s="900">
        <v>43319</v>
      </c>
      <c r="M36" s="901">
        <v>40946</v>
      </c>
      <c r="N36" s="899">
        <v>41957</v>
      </c>
      <c r="O36" s="899">
        <v>45858</v>
      </c>
      <c r="P36" s="899">
        <v>42860</v>
      </c>
      <c r="Q36" s="900">
        <v>44998</v>
      </c>
      <c r="R36" s="901">
        <v>46173</v>
      </c>
      <c r="S36" s="899">
        <v>42970</v>
      </c>
      <c r="T36" s="900">
        <v>37536</v>
      </c>
      <c r="U36" s="899">
        <v>39249</v>
      </c>
      <c r="V36" s="900">
        <v>40342</v>
      </c>
      <c r="W36" s="899">
        <v>40105</v>
      </c>
      <c r="X36" s="899">
        <v>41613</v>
      </c>
      <c r="Y36" s="899">
        <v>39405</v>
      </c>
      <c r="Z36" s="899">
        <v>35953</v>
      </c>
      <c r="AA36" s="899">
        <v>35196</v>
      </c>
      <c r="AB36" s="899">
        <v>28013</v>
      </c>
      <c r="AC36" s="1830">
        <v>24621</v>
      </c>
    </row>
    <row r="37" spans="1:29" s="101" customFormat="1" ht="15" customHeight="1">
      <c r="A37" s="3156" t="s">
        <v>87</v>
      </c>
      <c r="B37" s="897">
        <v>9676</v>
      </c>
      <c r="C37" s="897">
        <v>9505</v>
      </c>
      <c r="D37" s="897">
        <v>10621</v>
      </c>
      <c r="E37" s="897">
        <v>10183</v>
      </c>
      <c r="F37" s="898">
        <v>8386</v>
      </c>
      <c r="G37" s="898">
        <v>9788</v>
      </c>
      <c r="H37" s="898">
        <v>7476</v>
      </c>
      <c r="I37" s="898">
        <v>7690</v>
      </c>
      <c r="J37" s="898">
        <v>6152</v>
      </c>
      <c r="K37" s="898">
        <v>5414</v>
      </c>
      <c r="L37" s="900">
        <v>5722</v>
      </c>
      <c r="M37" s="901">
        <v>5404</v>
      </c>
      <c r="N37" s="899">
        <v>6234</v>
      </c>
      <c r="O37" s="899">
        <v>6032</v>
      </c>
      <c r="P37" s="899">
        <v>5629</v>
      </c>
      <c r="Q37" s="900">
        <v>5717</v>
      </c>
      <c r="R37" s="901">
        <v>6123</v>
      </c>
      <c r="S37" s="899">
        <v>5259</v>
      </c>
      <c r="T37" s="900">
        <v>3340</v>
      </c>
      <c r="U37" s="899">
        <v>3022</v>
      </c>
      <c r="V37" s="900">
        <v>2480</v>
      </c>
      <c r="W37" s="899">
        <v>2815</v>
      </c>
      <c r="X37" s="899">
        <v>1317</v>
      </c>
      <c r="Y37" s="899">
        <v>1688</v>
      </c>
      <c r="Z37" s="899">
        <v>1031</v>
      </c>
      <c r="AA37" s="899">
        <v>564</v>
      </c>
      <c r="AB37" s="899">
        <v>611</v>
      </c>
      <c r="AC37" s="1830">
        <v>494</v>
      </c>
    </row>
    <row r="38" spans="1:29" s="101" customFormat="1" ht="15" customHeight="1">
      <c r="A38" s="338" t="s">
        <v>299</v>
      </c>
      <c r="B38" s="897">
        <v>881</v>
      </c>
      <c r="C38" s="897">
        <v>563</v>
      </c>
      <c r="D38" s="897">
        <v>100</v>
      </c>
      <c r="E38" s="909"/>
      <c r="F38" s="909"/>
      <c r="G38" s="909"/>
      <c r="H38" s="909"/>
      <c r="I38" s="909"/>
      <c r="J38" s="909"/>
      <c r="K38" s="909"/>
      <c r="L38" s="900">
        <v>38</v>
      </c>
      <c r="M38" s="901"/>
      <c r="N38" s="899"/>
      <c r="O38" s="899"/>
      <c r="P38" s="899"/>
      <c r="Q38" s="900"/>
      <c r="R38" s="901"/>
      <c r="S38" s="899"/>
      <c r="T38" s="900"/>
      <c r="U38" s="899"/>
      <c r="V38" s="900"/>
      <c r="W38" s="899"/>
      <c r="X38" s="899"/>
      <c r="Y38" s="899"/>
      <c r="Z38" s="899"/>
      <c r="AA38" s="899"/>
      <c r="AB38" s="899"/>
      <c r="AC38" s="1830"/>
    </row>
    <row r="39" spans="1:29" s="101" customFormat="1" ht="15" customHeight="1">
      <c r="A39" s="338" t="s">
        <v>615</v>
      </c>
      <c r="B39" s="897">
        <v>15953</v>
      </c>
      <c r="C39" s="897">
        <v>14257</v>
      </c>
      <c r="D39" s="897">
        <v>13066</v>
      </c>
      <c r="E39" s="897">
        <v>14832</v>
      </c>
      <c r="F39" s="898">
        <v>14953</v>
      </c>
      <c r="G39" s="898">
        <v>14107</v>
      </c>
      <c r="H39" s="898">
        <v>15172</v>
      </c>
      <c r="I39" s="898">
        <v>14722</v>
      </c>
      <c r="J39" s="898">
        <v>13729</v>
      </c>
      <c r="K39" s="898">
        <v>15786</v>
      </c>
      <c r="L39" s="900">
        <v>14634</v>
      </c>
      <c r="M39" s="901">
        <v>14666</v>
      </c>
      <c r="N39" s="899">
        <v>14588</v>
      </c>
      <c r="O39" s="899">
        <v>14836</v>
      </c>
      <c r="P39" s="899">
        <v>14389</v>
      </c>
      <c r="Q39" s="900">
        <v>15339</v>
      </c>
      <c r="R39" s="901">
        <v>15825</v>
      </c>
      <c r="S39" s="899">
        <v>15140</v>
      </c>
      <c r="T39" s="900">
        <v>10758</v>
      </c>
      <c r="U39" s="899">
        <v>15156</v>
      </c>
      <c r="V39" s="900">
        <v>14598</v>
      </c>
      <c r="W39" s="899">
        <v>14119</v>
      </c>
      <c r="X39" s="899">
        <v>14863</v>
      </c>
      <c r="Y39" s="899">
        <v>16337</v>
      </c>
      <c r="Z39" s="899">
        <v>16090</v>
      </c>
      <c r="AA39" s="899">
        <v>16107</v>
      </c>
      <c r="AB39" s="899">
        <v>16138</v>
      </c>
      <c r="AC39" s="1830">
        <v>16360</v>
      </c>
    </row>
    <row r="40" spans="1:29" s="101" customFormat="1" ht="15" customHeight="1">
      <c r="A40" s="338" t="s">
        <v>367</v>
      </c>
      <c r="B40" s="897">
        <v>9999</v>
      </c>
      <c r="C40" s="897">
        <v>9878</v>
      </c>
      <c r="D40" s="897">
        <v>9703</v>
      </c>
      <c r="E40" s="897">
        <v>10272</v>
      </c>
      <c r="F40" s="898">
        <v>8644</v>
      </c>
      <c r="G40" s="898">
        <v>6479</v>
      </c>
      <c r="H40" s="898">
        <v>6613</v>
      </c>
      <c r="I40" s="898">
        <v>6813</v>
      </c>
      <c r="J40" s="898">
        <v>5896</v>
      </c>
      <c r="K40" s="898">
        <v>5794</v>
      </c>
      <c r="L40" s="900">
        <v>5274</v>
      </c>
      <c r="M40" s="901">
        <v>4571</v>
      </c>
      <c r="N40" s="899">
        <v>4465</v>
      </c>
      <c r="O40" s="899">
        <v>4281</v>
      </c>
      <c r="P40" s="899">
        <v>3403</v>
      </c>
      <c r="Q40" s="900">
        <v>3258</v>
      </c>
      <c r="R40" s="901">
        <v>3327</v>
      </c>
      <c r="S40" s="899">
        <v>3441</v>
      </c>
      <c r="T40" s="900">
        <v>2788</v>
      </c>
      <c r="U40" s="899">
        <v>3203</v>
      </c>
      <c r="V40" s="900">
        <v>2993</v>
      </c>
      <c r="W40" s="899">
        <v>2844</v>
      </c>
      <c r="X40" s="899">
        <v>2256</v>
      </c>
      <c r="Y40" s="899">
        <v>2534</v>
      </c>
      <c r="Z40" s="899">
        <v>2362</v>
      </c>
      <c r="AA40" s="899">
        <v>2332</v>
      </c>
      <c r="AB40" s="899">
        <v>2368</v>
      </c>
      <c r="AC40" s="1830">
        <v>2030</v>
      </c>
    </row>
    <row r="41" spans="1:29" s="101" customFormat="1" ht="15" customHeight="1">
      <c r="A41" s="338" t="s">
        <v>300</v>
      </c>
      <c r="B41" s="897">
        <v>2481</v>
      </c>
      <c r="C41" s="897">
        <v>1977</v>
      </c>
      <c r="D41" s="897">
        <v>2018</v>
      </c>
      <c r="E41" s="897">
        <v>2122</v>
      </c>
      <c r="F41" s="898">
        <v>2175</v>
      </c>
      <c r="G41" s="898">
        <v>1854</v>
      </c>
      <c r="H41" s="898">
        <v>1662</v>
      </c>
      <c r="I41" s="898">
        <v>1291</v>
      </c>
      <c r="J41" s="898">
        <v>1158</v>
      </c>
      <c r="K41" s="898">
        <v>1480</v>
      </c>
      <c r="L41" s="900">
        <v>1485</v>
      </c>
      <c r="M41" s="901">
        <v>1450</v>
      </c>
      <c r="N41" s="899">
        <v>962</v>
      </c>
      <c r="O41" s="899">
        <v>890</v>
      </c>
      <c r="P41" s="899">
        <v>827</v>
      </c>
      <c r="Q41" s="900">
        <v>1088</v>
      </c>
      <c r="R41" s="901">
        <v>1310</v>
      </c>
      <c r="S41" s="899">
        <v>1409</v>
      </c>
      <c r="T41" s="900">
        <v>1051</v>
      </c>
      <c r="U41" s="899">
        <v>1536</v>
      </c>
      <c r="V41" s="900">
        <v>1874</v>
      </c>
      <c r="W41" s="899">
        <v>2035</v>
      </c>
      <c r="X41" s="899">
        <v>675</v>
      </c>
      <c r="Y41" s="899">
        <v>1199</v>
      </c>
      <c r="Z41" s="899">
        <v>1151</v>
      </c>
      <c r="AA41" s="899">
        <v>515</v>
      </c>
      <c r="AB41" s="899">
        <v>445</v>
      </c>
      <c r="AC41" s="1830">
        <v>428</v>
      </c>
    </row>
    <row r="42" spans="1:29" s="101" customFormat="1" ht="15" customHeight="1">
      <c r="A42" s="350" t="s">
        <v>301</v>
      </c>
      <c r="B42" s="902">
        <v>202</v>
      </c>
      <c r="C42" s="902">
        <v>185</v>
      </c>
      <c r="D42" s="902">
        <v>115</v>
      </c>
      <c r="E42" s="902">
        <v>51</v>
      </c>
      <c r="F42" s="903">
        <v>28</v>
      </c>
      <c r="G42" s="903">
        <v>34</v>
      </c>
      <c r="H42" s="903">
        <v>29</v>
      </c>
      <c r="I42" s="903">
        <v>25</v>
      </c>
      <c r="J42" s="903">
        <v>29</v>
      </c>
      <c r="K42" s="903">
        <v>33</v>
      </c>
      <c r="L42" s="905">
        <v>16</v>
      </c>
      <c r="M42" s="906">
        <v>8</v>
      </c>
      <c r="N42" s="904">
        <v>5</v>
      </c>
      <c r="O42" s="904">
        <v>3</v>
      </c>
      <c r="P42" s="904">
        <v>2</v>
      </c>
      <c r="Q42" s="905">
        <v>1</v>
      </c>
      <c r="R42" s="906">
        <v>1</v>
      </c>
      <c r="S42" s="904">
        <v>1</v>
      </c>
      <c r="T42" s="905">
        <v>0</v>
      </c>
      <c r="U42" s="904">
        <v>0</v>
      </c>
      <c r="V42" s="905">
        <v>1</v>
      </c>
      <c r="W42" s="3040" t="s">
        <v>109</v>
      </c>
      <c r="X42" s="3040" t="s">
        <v>109</v>
      </c>
      <c r="Y42" s="3040" t="s">
        <v>109</v>
      </c>
      <c r="Z42" s="3040" t="s">
        <v>109</v>
      </c>
      <c r="AA42" s="3040" t="s">
        <v>109</v>
      </c>
      <c r="AB42" s="3040" t="s">
        <v>109</v>
      </c>
      <c r="AC42" s="3041" t="s">
        <v>109</v>
      </c>
    </row>
    <row r="43" spans="1:29" s="101" customFormat="1" ht="15" customHeight="1">
      <c r="A43" s="236" t="s">
        <v>473</v>
      </c>
      <c r="B43" s="924">
        <v>77917</v>
      </c>
      <c r="C43" s="924">
        <v>74993</v>
      </c>
      <c r="D43" s="924">
        <v>71385</v>
      </c>
      <c r="E43" s="924">
        <v>77036</v>
      </c>
      <c r="F43" s="924">
        <v>75677</v>
      </c>
      <c r="G43" s="924">
        <v>72842</v>
      </c>
      <c r="H43" s="924">
        <v>75253</v>
      </c>
      <c r="I43" s="924">
        <v>73914</v>
      </c>
      <c r="J43" s="924">
        <v>71279</v>
      </c>
      <c r="K43" s="924">
        <v>71182</v>
      </c>
      <c r="L43" s="925">
        <v>70528</v>
      </c>
      <c r="M43" s="924">
        <v>67082</v>
      </c>
      <c r="N43" s="924">
        <v>68211</v>
      </c>
      <c r="O43" s="1235">
        <v>71900</v>
      </c>
      <c r="P43" s="1235">
        <v>67110</v>
      </c>
      <c r="Q43" s="895">
        <v>70401</v>
      </c>
      <c r="R43" s="896">
        <v>72759</v>
      </c>
      <c r="S43" s="1235">
        <v>68220</v>
      </c>
      <c r="T43" s="895">
        <v>55473</v>
      </c>
      <c r="U43" s="1235">
        <v>62166</v>
      </c>
      <c r="V43" s="895">
        <v>62288</v>
      </c>
      <c r="W43" s="1235">
        <v>61918</v>
      </c>
      <c r="X43" s="1235">
        <v>60724</v>
      </c>
      <c r="Y43" s="1235">
        <v>61163</v>
      </c>
      <c r="Z43" s="1235">
        <v>56587</v>
      </c>
      <c r="AA43" s="1235">
        <v>54714</v>
      </c>
      <c r="AB43" s="1235">
        <v>47575</v>
      </c>
      <c r="AC43" s="1832">
        <v>43933</v>
      </c>
    </row>
    <row r="44" spans="1:29" s="101" customFormat="1" ht="15" customHeight="1">
      <c r="A44" s="338" t="s">
        <v>302</v>
      </c>
      <c r="B44" s="897">
        <v>4776</v>
      </c>
      <c r="C44" s="897">
        <v>2697</v>
      </c>
      <c r="D44" s="897">
        <v>1610</v>
      </c>
      <c r="E44" s="897">
        <v>1637</v>
      </c>
      <c r="F44" s="898">
        <v>1497</v>
      </c>
      <c r="G44" s="898">
        <v>873</v>
      </c>
      <c r="H44" s="898">
        <v>680</v>
      </c>
      <c r="I44" s="898">
        <v>388</v>
      </c>
      <c r="J44" s="898">
        <v>331</v>
      </c>
      <c r="K44" s="898">
        <v>249</v>
      </c>
      <c r="L44" s="922">
        <v>217</v>
      </c>
      <c r="M44" s="926">
        <v>192</v>
      </c>
      <c r="N44" s="926">
        <v>154</v>
      </c>
      <c r="O44" s="926">
        <v>155</v>
      </c>
      <c r="P44" s="926">
        <v>157</v>
      </c>
      <c r="Q44" s="922">
        <v>161</v>
      </c>
      <c r="R44" s="923">
        <v>141</v>
      </c>
      <c r="S44" s="926">
        <v>140</v>
      </c>
      <c r="T44" s="922">
        <v>150</v>
      </c>
      <c r="U44" s="926">
        <v>158</v>
      </c>
      <c r="V44" s="922">
        <v>148</v>
      </c>
      <c r="W44" s="926">
        <v>139</v>
      </c>
      <c r="X44" s="926">
        <v>175</v>
      </c>
      <c r="Y44" s="926">
        <v>140</v>
      </c>
      <c r="Z44" s="926">
        <v>101</v>
      </c>
      <c r="AA44" s="926">
        <v>93</v>
      </c>
      <c r="AB44" s="926">
        <v>90</v>
      </c>
      <c r="AC44" s="1831">
        <v>333</v>
      </c>
    </row>
    <row r="45" spans="1:29" s="101" customFormat="1" ht="15" customHeight="1">
      <c r="A45" s="350" t="s">
        <v>303</v>
      </c>
      <c r="B45" s="902">
        <v>317</v>
      </c>
      <c r="C45" s="902">
        <v>190</v>
      </c>
      <c r="D45" s="902">
        <v>108</v>
      </c>
      <c r="E45" s="902">
        <v>123</v>
      </c>
      <c r="F45" s="903">
        <v>86</v>
      </c>
      <c r="G45" s="903">
        <v>68</v>
      </c>
      <c r="H45" s="903">
        <v>64</v>
      </c>
      <c r="I45" s="903">
        <v>40</v>
      </c>
      <c r="J45" s="903">
        <v>31</v>
      </c>
      <c r="K45" s="903">
        <v>16</v>
      </c>
      <c r="L45" s="905">
        <v>3</v>
      </c>
      <c r="M45" s="904">
        <v>7</v>
      </c>
      <c r="N45" s="904">
        <v>3</v>
      </c>
      <c r="O45" s="904">
        <v>3</v>
      </c>
      <c r="P45" s="904">
        <v>3</v>
      </c>
      <c r="Q45" s="905">
        <v>2</v>
      </c>
      <c r="R45" s="906">
        <v>2</v>
      </c>
      <c r="S45" s="904">
        <v>5</v>
      </c>
      <c r="T45" s="905">
        <v>1</v>
      </c>
      <c r="U45" s="904">
        <v>2</v>
      </c>
      <c r="V45" s="905">
        <v>1</v>
      </c>
      <c r="W45" s="904">
        <v>0</v>
      </c>
      <c r="X45" s="904">
        <v>0</v>
      </c>
      <c r="Y45" s="904">
        <v>0</v>
      </c>
      <c r="Z45" s="904">
        <v>0</v>
      </c>
      <c r="AA45" s="904">
        <v>0</v>
      </c>
      <c r="AB45" s="904">
        <v>0</v>
      </c>
      <c r="AC45" s="1833">
        <v>0</v>
      </c>
    </row>
    <row r="46" spans="1:29" s="101" customFormat="1" ht="16.149999999999999" customHeight="1">
      <c r="A46" s="927" t="s">
        <v>304</v>
      </c>
      <c r="B46" s="928">
        <v>83010</v>
      </c>
      <c r="C46" s="928">
        <v>77880</v>
      </c>
      <c r="D46" s="928">
        <v>73103</v>
      </c>
      <c r="E46" s="928">
        <v>78796</v>
      </c>
      <c r="F46" s="928">
        <v>77260</v>
      </c>
      <c r="G46" s="928">
        <v>73783</v>
      </c>
      <c r="H46" s="928">
        <v>75997</v>
      </c>
      <c r="I46" s="928">
        <v>74342</v>
      </c>
      <c r="J46" s="928">
        <v>71641</v>
      </c>
      <c r="K46" s="928">
        <v>71447</v>
      </c>
      <c r="L46" s="928">
        <v>70748</v>
      </c>
      <c r="M46" s="929">
        <v>67281</v>
      </c>
      <c r="N46" s="929">
        <v>68368</v>
      </c>
      <c r="O46" s="929">
        <v>72058</v>
      </c>
      <c r="P46" s="929">
        <v>67270</v>
      </c>
      <c r="Q46" s="1681">
        <v>70564</v>
      </c>
      <c r="R46" s="1826">
        <v>72902</v>
      </c>
      <c r="S46" s="1933">
        <v>68365</v>
      </c>
      <c r="T46" s="1681">
        <v>55624</v>
      </c>
      <c r="U46" s="1933">
        <v>62326</v>
      </c>
      <c r="V46" s="1681">
        <v>62437</v>
      </c>
      <c r="W46" s="1933">
        <v>62057</v>
      </c>
      <c r="X46" s="1933">
        <v>60899</v>
      </c>
      <c r="Y46" s="1933">
        <v>61303</v>
      </c>
      <c r="Z46" s="1933">
        <v>56688</v>
      </c>
      <c r="AA46" s="1933">
        <v>54807</v>
      </c>
      <c r="AB46" s="1933">
        <v>47665</v>
      </c>
      <c r="AC46" s="1834">
        <v>44266</v>
      </c>
    </row>
    <row r="47" spans="1:29" s="101" customFormat="1" ht="14.45" customHeight="1">
      <c r="A47" s="1063" t="s">
        <v>305</v>
      </c>
      <c r="B47" s="1064">
        <v>85633</v>
      </c>
      <c r="C47" s="1064">
        <v>80273</v>
      </c>
      <c r="D47" s="1064">
        <v>75265</v>
      </c>
      <c r="E47" s="1064">
        <v>80779</v>
      </c>
      <c r="F47" s="1064">
        <v>79117</v>
      </c>
      <c r="G47" s="1064">
        <v>74284</v>
      </c>
      <c r="H47" s="1064">
        <v>76421</v>
      </c>
      <c r="I47" s="1064">
        <v>74698</v>
      </c>
      <c r="J47" s="1064">
        <v>71924</v>
      </c>
      <c r="K47" s="1064">
        <v>71689</v>
      </c>
      <c r="L47" s="1064">
        <v>70982</v>
      </c>
      <c r="M47" s="1065">
        <v>67449</v>
      </c>
      <c r="N47" s="1065">
        <v>68518</v>
      </c>
      <c r="O47" s="1065">
        <v>72195</v>
      </c>
      <c r="P47" s="1065">
        <v>67397</v>
      </c>
      <c r="Q47" s="1064">
        <v>70686</v>
      </c>
      <c r="R47" s="1224">
        <v>73012</v>
      </c>
      <c r="S47" s="1065">
        <v>68476</v>
      </c>
      <c r="T47" s="1064">
        <v>55733</v>
      </c>
      <c r="U47" s="1065">
        <v>62435</v>
      </c>
      <c r="V47" s="1064">
        <v>62536</v>
      </c>
      <c r="W47" s="1065">
        <v>62154</v>
      </c>
      <c r="X47" s="1065">
        <v>60989</v>
      </c>
      <c r="Y47" s="1065">
        <v>61382</v>
      </c>
      <c r="Z47" s="1065">
        <v>56763</v>
      </c>
      <c r="AA47" s="1065">
        <v>54872</v>
      </c>
      <c r="AB47" s="1065">
        <v>47727</v>
      </c>
      <c r="AC47" s="1066">
        <v>44326</v>
      </c>
    </row>
    <row r="48" spans="1:29" s="101" customFormat="1" ht="15" customHeight="1">
      <c r="A48" s="338" t="s">
        <v>306</v>
      </c>
      <c r="B48" s="900" t="s">
        <v>88</v>
      </c>
      <c r="C48" s="900">
        <v>5755</v>
      </c>
      <c r="D48" s="900">
        <v>1484</v>
      </c>
      <c r="E48" s="925" t="s">
        <v>88</v>
      </c>
      <c r="F48" s="925" t="s">
        <v>88</v>
      </c>
      <c r="G48" s="925" t="s">
        <v>88</v>
      </c>
      <c r="H48" s="925" t="s">
        <v>88</v>
      </c>
      <c r="I48" s="925" t="s">
        <v>88</v>
      </c>
      <c r="J48" s="899">
        <v>119</v>
      </c>
      <c r="K48" s="925" t="s">
        <v>88</v>
      </c>
      <c r="L48" s="925" t="s">
        <v>88</v>
      </c>
      <c r="M48" s="925" t="s">
        <v>88</v>
      </c>
      <c r="N48" s="925" t="s">
        <v>88</v>
      </c>
      <c r="O48" s="925" t="s">
        <v>88</v>
      </c>
      <c r="P48" s="1235" t="s">
        <v>88</v>
      </c>
      <c r="Q48" s="895">
        <v>318</v>
      </c>
      <c r="R48" s="896">
        <v>25</v>
      </c>
      <c r="S48" s="1235">
        <v>62</v>
      </c>
      <c r="T48" s="895" t="s">
        <v>88</v>
      </c>
      <c r="U48" s="1235" t="s">
        <v>88</v>
      </c>
      <c r="V48" s="895" t="s">
        <v>88</v>
      </c>
      <c r="W48" s="1235"/>
      <c r="X48" s="1235"/>
      <c r="Y48" s="1235"/>
      <c r="Z48" s="1235"/>
      <c r="AA48" s="1235"/>
      <c r="AB48" s="1235"/>
      <c r="AC48" s="1832"/>
    </row>
    <row r="49" spans="1:29" s="101" customFormat="1" ht="15" customHeight="1">
      <c r="A49" s="338" t="s">
        <v>283</v>
      </c>
      <c r="B49" s="897">
        <v>71</v>
      </c>
      <c r="C49" s="900">
        <v>318</v>
      </c>
      <c r="D49" s="900">
        <v>165</v>
      </c>
      <c r="E49" s="900">
        <v>781</v>
      </c>
      <c r="F49" s="899">
        <v>273</v>
      </c>
      <c r="G49" s="925" t="s">
        <v>88</v>
      </c>
      <c r="H49" s="925" t="s">
        <v>88</v>
      </c>
      <c r="I49" s="925" t="s">
        <v>88</v>
      </c>
      <c r="J49" s="925" t="s">
        <v>88</v>
      </c>
      <c r="K49" s="926">
        <v>82</v>
      </c>
      <c r="L49" s="900">
        <v>188</v>
      </c>
      <c r="M49" s="925" t="s">
        <v>88</v>
      </c>
      <c r="N49" s="925" t="s">
        <v>88</v>
      </c>
      <c r="O49" s="925" t="s">
        <v>88</v>
      </c>
      <c r="P49" s="924">
        <v>16</v>
      </c>
      <c r="Q49" s="925"/>
      <c r="R49" s="1827"/>
      <c r="S49" s="924"/>
      <c r="T49" s="925">
        <v>-8</v>
      </c>
      <c r="U49" s="924">
        <v>-138</v>
      </c>
      <c r="V49" s="925">
        <v>127</v>
      </c>
      <c r="W49" s="924"/>
      <c r="X49" s="924"/>
      <c r="Y49" s="924"/>
      <c r="Z49" s="924"/>
      <c r="AA49" s="924"/>
      <c r="AB49" s="924"/>
      <c r="AC49" s="1835"/>
    </row>
    <row r="50" spans="1:29" s="101" customFormat="1" ht="15" customHeight="1">
      <c r="A50" s="350" t="s">
        <v>127</v>
      </c>
      <c r="B50" s="930">
        <v>9</v>
      </c>
      <c r="C50" s="930">
        <v>13</v>
      </c>
      <c r="D50" s="930">
        <v>8</v>
      </c>
      <c r="E50" s="905">
        <v>-16</v>
      </c>
      <c r="F50" s="904">
        <v>-15</v>
      </c>
      <c r="G50" s="904">
        <v>-18</v>
      </c>
      <c r="H50" s="930">
        <v>31</v>
      </c>
      <c r="I50" s="904">
        <v>-90</v>
      </c>
      <c r="J50" s="904">
        <v>-52</v>
      </c>
      <c r="K50" s="930">
        <v>50</v>
      </c>
      <c r="L50" s="930">
        <v>860</v>
      </c>
      <c r="M50" s="931">
        <v>1336</v>
      </c>
      <c r="N50" s="931">
        <v>6</v>
      </c>
      <c r="O50" s="905">
        <v>-6</v>
      </c>
      <c r="P50" s="904">
        <v>-16</v>
      </c>
      <c r="Q50" s="905">
        <v>-6</v>
      </c>
      <c r="R50" s="906">
        <v>4</v>
      </c>
      <c r="S50" s="904">
        <v>-3</v>
      </c>
      <c r="T50" s="905">
        <v>7</v>
      </c>
      <c r="U50" s="904">
        <v>39</v>
      </c>
      <c r="V50" s="905">
        <v>42</v>
      </c>
      <c r="W50" s="904">
        <v>-44</v>
      </c>
      <c r="X50" s="904">
        <v>-75</v>
      </c>
      <c r="Y50" s="904">
        <v>-70</v>
      </c>
      <c r="Z50" s="904">
        <v>0</v>
      </c>
      <c r="AA50" s="904">
        <v>1</v>
      </c>
      <c r="AB50" s="904">
        <v>-12</v>
      </c>
      <c r="AC50" s="1833">
        <v>1</v>
      </c>
    </row>
    <row r="51" spans="1:29" ht="14.45" customHeight="1">
      <c r="A51" s="1063" t="s">
        <v>307</v>
      </c>
      <c r="B51" s="1433">
        <v>85713</v>
      </c>
      <c r="C51" s="1433">
        <v>86359</v>
      </c>
      <c r="D51" s="1433">
        <v>76922</v>
      </c>
      <c r="E51" s="1433">
        <v>81544</v>
      </c>
      <c r="F51" s="1433">
        <v>79375</v>
      </c>
      <c r="G51" s="1433">
        <v>74266</v>
      </c>
      <c r="H51" s="1433">
        <v>76452</v>
      </c>
      <c r="I51" s="1433">
        <v>74608</v>
      </c>
      <c r="J51" s="1433">
        <v>71991</v>
      </c>
      <c r="K51" s="1433">
        <v>71821</v>
      </c>
      <c r="L51" s="1433">
        <v>72030</v>
      </c>
      <c r="M51" s="1434">
        <v>68785</v>
      </c>
      <c r="N51" s="1434">
        <v>68524</v>
      </c>
      <c r="O51" s="1434">
        <v>72189</v>
      </c>
      <c r="P51" s="1434">
        <v>67397</v>
      </c>
      <c r="Q51" s="1433">
        <v>70998</v>
      </c>
      <c r="R51" s="1828">
        <v>73041</v>
      </c>
      <c r="S51" s="1434">
        <v>68535</v>
      </c>
      <c r="T51" s="1433">
        <v>55732</v>
      </c>
      <c r="U51" s="1434">
        <v>62336</v>
      </c>
      <c r="V51" s="1433">
        <v>62705</v>
      </c>
      <c r="W51" s="1434">
        <v>62110</v>
      </c>
      <c r="X51" s="1434">
        <v>60914</v>
      </c>
      <c r="Y51" s="1434">
        <v>61312</v>
      </c>
      <c r="Z51" s="1434">
        <v>56763</v>
      </c>
      <c r="AA51" s="1434">
        <v>54873</v>
      </c>
      <c r="AB51" s="1434">
        <v>47715</v>
      </c>
      <c r="AC51" s="1836">
        <v>44327</v>
      </c>
    </row>
    <row r="52" spans="1:29" s="101" customFormat="1" ht="2.85" customHeight="1">
      <c r="A52" s="66"/>
      <c r="B52" s="66"/>
      <c r="C52" s="66"/>
      <c r="D52" s="66"/>
      <c r="K52" s="932"/>
      <c r="L52" s="14"/>
    </row>
    <row r="53" spans="1:29" s="101" customFormat="1" ht="15" customHeight="1">
      <c r="A53" s="66" t="s">
        <v>259</v>
      </c>
      <c r="B53" s="66"/>
      <c r="C53" s="66"/>
      <c r="D53" s="66"/>
      <c r="K53" s="932"/>
      <c r="L53" s="14"/>
    </row>
    <row r="54" spans="1:29" s="101" customFormat="1" ht="15" customHeight="1">
      <c r="A54" s="66" t="s">
        <v>526</v>
      </c>
      <c r="B54" s="66"/>
      <c r="C54" s="66"/>
      <c r="D54" s="66"/>
      <c r="K54" s="932"/>
      <c r="L54" s="14"/>
    </row>
    <row r="55" spans="1:29" s="101" customFormat="1" ht="15" customHeight="1">
      <c r="A55" s="66" t="s">
        <v>1131</v>
      </c>
      <c r="B55" s="66"/>
      <c r="C55" s="66"/>
      <c r="D55" s="66"/>
      <c r="K55" s="932"/>
      <c r="L55" s="14"/>
    </row>
    <row r="56" spans="1:29" ht="15" customHeight="1">
      <c r="A56" s="66" t="s">
        <v>102</v>
      </c>
      <c r="B56" s="933"/>
      <c r="C56" s="933"/>
      <c r="D56" s="933"/>
      <c r="K56" s="934"/>
      <c r="L56" s="746"/>
    </row>
    <row r="57" spans="1:29" ht="15" customHeight="1">
      <c r="A57" s="66"/>
      <c r="K57" s="934"/>
      <c r="L57" s="746"/>
    </row>
    <row r="58" spans="1:29" ht="13.15" customHeight="1">
      <c r="K58" s="934"/>
      <c r="L58" s="746"/>
    </row>
    <row r="59" spans="1:29" ht="13.15" customHeight="1">
      <c r="K59" s="746"/>
      <c r="L59" s="746"/>
    </row>
    <row r="60" spans="1:29" ht="13.15" customHeight="1">
      <c r="K60" s="746"/>
      <c r="L60" s="746"/>
    </row>
  </sheetData>
  <phoneticPr fontId="21" type="noConversion"/>
  <printOptions horizontalCentered="1" verticalCentered="1"/>
  <pageMargins left="0" right="0" top="0.51181102362204722" bottom="0.47244094488188981" header="0.51181102362204722" footer="0.51181102362204722"/>
  <pageSetup paperSize="9" scale="48" orientation="landscape"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Tabelle18">
    <tabColor indexed="15"/>
    <pageSetUpPr fitToPage="1"/>
  </sheetPr>
  <dimension ref="A1:AF56"/>
  <sheetViews>
    <sheetView showGridLines="0" workbookViewId="0">
      <pane xSplit="1" ySplit="7" topLeftCell="B10" activePane="bottomRight" state="frozen"/>
      <selection pane="topRight" activeCell="B1" sqref="B1"/>
      <selection pane="bottomLeft" activeCell="A8" sqref="A8"/>
      <selection pane="bottomRight" activeCell="AE1" sqref="A1:AE42"/>
    </sheetView>
  </sheetViews>
  <sheetFormatPr baseColWidth="10" defaultColWidth="9" defaultRowHeight="15.75"/>
  <cols>
    <col min="1" max="1" width="21.125" style="10" customWidth="1"/>
    <col min="2" max="17" width="8.25" style="10" customWidth="1"/>
    <col min="18" max="16384" width="9" style="10"/>
  </cols>
  <sheetData>
    <row r="1" spans="1:32" s="111" customFormat="1" ht="13.15" customHeight="1">
      <c r="A1" s="403" t="s">
        <v>88</v>
      </c>
      <c r="B1" s="1011"/>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53"/>
      <c r="AC1" s="326"/>
      <c r="AD1" s="326"/>
      <c r="AE1" s="327"/>
      <c r="AF1" s="467"/>
    </row>
    <row r="2" spans="1:32" s="111" customFormat="1" ht="18" customHeight="1">
      <c r="A2" s="232"/>
      <c r="B2" s="1013" t="s">
        <v>474</v>
      </c>
      <c r="C2" s="1034"/>
      <c r="D2" s="1034"/>
      <c r="E2" s="1034"/>
      <c r="F2" s="1034"/>
      <c r="G2" s="1034"/>
      <c r="H2" s="1034"/>
      <c r="I2" s="1034"/>
      <c r="J2" s="1034"/>
      <c r="K2" s="1034"/>
      <c r="L2" s="1034"/>
      <c r="M2" s="1034"/>
      <c r="N2" s="1034"/>
      <c r="O2" s="1034"/>
      <c r="P2" s="1034"/>
      <c r="Q2" s="1034"/>
      <c r="R2" s="1034"/>
      <c r="S2" s="1034"/>
      <c r="T2" s="1034"/>
      <c r="U2" s="1034"/>
      <c r="V2" s="1034"/>
      <c r="W2" s="1034"/>
      <c r="X2" s="1034"/>
      <c r="Y2" s="1034"/>
      <c r="Z2" s="1034"/>
      <c r="AA2" s="1034"/>
      <c r="AB2" s="1035"/>
      <c r="AC2" s="4227" t="s">
        <v>112</v>
      </c>
      <c r="AD2" s="4228"/>
      <c r="AE2" s="4229"/>
      <c r="AF2" s="467"/>
    </row>
    <row r="3" spans="1:32" s="111" customFormat="1" ht="18" customHeight="1">
      <c r="A3" s="232"/>
      <c r="B3" s="1013" t="s">
        <v>796</v>
      </c>
      <c r="C3" s="1034"/>
      <c r="D3" s="1034"/>
      <c r="E3" s="1034"/>
      <c r="F3" s="1034"/>
      <c r="G3" s="1034"/>
      <c r="H3" s="1034"/>
      <c r="I3" s="1034"/>
      <c r="J3" s="1034"/>
      <c r="K3" s="1034"/>
      <c r="L3" s="1034"/>
      <c r="M3" s="1034"/>
      <c r="N3" s="1034"/>
      <c r="O3" s="1034"/>
      <c r="P3" s="1034"/>
      <c r="Q3" s="1034"/>
      <c r="R3" s="1034"/>
      <c r="S3" s="1034"/>
      <c r="T3" s="1034"/>
      <c r="U3" s="1034"/>
      <c r="V3" s="1034"/>
      <c r="W3" s="1034"/>
      <c r="X3" s="1034"/>
      <c r="Y3" s="1034"/>
      <c r="Z3" s="1034"/>
      <c r="AA3" s="1034"/>
      <c r="AB3" s="1035"/>
      <c r="AC3" s="4227" t="s">
        <v>256</v>
      </c>
      <c r="AD3" s="4228"/>
      <c r="AE3" s="4229"/>
      <c r="AF3" s="467"/>
    </row>
    <row r="4" spans="1:32" s="111" customFormat="1" ht="17.45" customHeight="1">
      <c r="A4" s="328"/>
      <c r="B4" s="1041" t="s">
        <v>104</v>
      </c>
      <c r="C4" s="1018"/>
      <c r="D4" s="1018"/>
      <c r="E4" s="1018"/>
      <c r="F4" s="1018"/>
      <c r="G4" s="1018"/>
      <c r="H4" s="1018"/>
      <c r="I4" s="1018"/>
      <c r="J4" s="1018"/>
      <c r="K4" s="1018"/>
      <c r="L4" s="1018"/>
      <c r="M4" s="1018"/>
      <c r="N4" s="1018"/>
      <c r="O4" s="1018"/>
      <c r="P4" s="1018"/>
      <c r="Q4" s="1018"/>
      <c r="R4" s="1018"/>
      <c r="S4" s="1018"/>
      <c r="T4" s="1018"/>
      <c r="U4" s="1018"/>
      <c r="V4" s="1018"/>
      <c r="W4" s="1018"/>
      <c r="X4" s="1018"/>
      <c r="Y4" s="1018"/>
      <c r="Z4" s="1018"/>
      <c r="AA4" s="1018"/>
      <c r="AB4" s="1019"/>
      <c r="AC4" s="4201" t="s">
        <v>1704</v>
      </c>
      <c r="AD4" s="4207"/>
      <c r="AE4" s="4208"/>
      <c r="AF4" s="407"/>
    </row>
    <row r="5" spans="1:32" s="111" customFormat="1" ht="13.15" customHeight="1">
      <c r="A5" s="331"/>
      <c r="B5" s="1021"/>
      <c r="C5" s="1054"/>
      <c r="D5" s="1054"/>
      <c r="E5" s="1054"/>
      <c r="F5" s="1054"/>
      <c r="G5" s="1054"/>
      <c r="H5" s="1055"/>
      <c r="I5" s="1055"/>
      <c r="J5" s="1055"/>
      <c r="K5" s="1055"/>
      <c r="L5" s="1055"/>
      <c r="M5" s="1055"/>
      <c r="N5" s="1055"/>
      <c r="O5" s="1055"/>
      <c r="P5" s="1055"/>
      <c r="Q5" s="1055"/>
      <c r="R5" s="1055"/>
      <c r="S5" s="1055"/>
      <c r="T5" s="1055"/>
      <c r="U5" s="1055"/>
      <c r="V5" s="1055"/>
      <c r="W5" s="1055"/>
      <c r="X5" s="1055"/>
      <c r="Y5" s="1055"/>
      <c r="Z5" s="1055"/>
      <c r="AA5" s="1055"/>
      <c r="AB5" s="1056"/>
      <c r="AC5" s="332"/>
      <c r="AD5" s="332"/>
      <c r="AE5" s="333"/>
      <c r="AF5" s="467"/>
    </row>
    <row r="6" spans="1:32" ht="8.1" customHeight="1">
      <c r="A6" s="9"/>
      <c r="B6" s="228"/>
      <c r="C6" s="228"/>
      <c r="D6" s="228"/>
      <c r="E6" s="228"/>
      <c r="F6" s="228"/>
      <c r="G6" s="228"/>
    </row>
    <row r="7" spans="1:32" ht="15" customHeight="1">
      <c r="A7" s="935" t="s">
        <v>1032</v>
      </c>
      <c r="B7" s="935"/>
      <c r="C7" s="935"/>
      <c r="D7" s="935"/>
      <c r="E7" s="935"/>
      <c r="F7" s="935"/>
      <c r="G7" s="935"/>
      <c r="H7" s="935"/>
      <c r="I7" s="935"/>
      <c r="J7" s="935"/>
      <c r="K7" s="935"/>
      <c r="L7" s="935"/>
      <c r="M7" s="935"/>
      <c r="N7" s="935"/>
      <c r="O7" s="935"/>
      <c r="P7" s="935"/>
      <c r="Q7" s="935"/>
    </row>
    <row r="8" spans="1:32" s="102" customFormat="1" ht="14.45" customHeight="1">
      <c r="A8" s="479" t="s">
        <v>475</v>
      </c>
      <c r="B8" s="936">
        <v>1991</v>
      </c>
      <c r="C8" s="936">
        <v>1992</v>
      </c>
      <c r="D8" s="936">
        <v>1993</v>
      </c>
      <c r="E8" s="936">
        <v>1994</v>
      </c>
      <c r="F8" s="936">
        <v>1995</v>
      </c>
      <c r="G8" s="936">
        <v>1996</v>
      </c>
      <c r="H8" s="936">
        <v>1997</v>
      </c>
      <c r="I8" s="936">
        <v>1998</v>
      </c>
      <c r="J8" s="936">
        <v>1999</v>
      </c>
      <c r="K8" s="936">
        <v>2000</v>
      </c>
      <c r="L8" s="936">
        <v>2001</v>
      </c>
      <c r="M8" s="936">
        <v>2002</v>
      </c>
      <c r="N8" s="936">
        <v>2003</v>
      </c>
      <c r="O8" s="936">
        <v>2004</v>
      </c>
      <c r="P8" s="936">
        <v>2005</v>
      </c>
      <c r="Q8" s="936">
        <v>2006</v>
      </c>
      <c r="R8" s="936">
        <v>2007</v>
      </c>
      <c r="S8" s="936">
        <v>2008</v>
      </c>
      <c r="T8" s="936">
        <v>2009</v>
      </c>
      <c r="U8" s="936">
        <v>2010</v>
      </c>
      <c r="V8" s="936">
        <v>2011</v>
      </c>
      <c r="W8" s="936">
        <v>2012</v>
      </c>
      <c r="X8" s="936">
        <v>2013</v>
      </c>
      <c r="Y8" s="936">
        <v>2014</v>
      </c>
      <c r="Z8" s="936">
        <v>2015</v>
      </c>
      <c r="AA8" s="936">
        <v>2016</v>
      </c>
      <c r="AB8" s="936">
        <v>2017</v>
      </c>
      <c r="AC8" s="936">
        <v>2018</v>
      </c>
      <c r="AD8" s="936">
        <v>2019</v>
      </c>
      <c r="AE8" s="936">
        <v>2020</v>
      </c>
    </row>
    <row r="9" spans="1:32" s="102" customFormat="1" ht="14.65" customHeight="1">
      <c r="A9" s="385" t="s">
        <v>476</v>
      </c>
      <c r="B9" s="937">
        <v>502</v>
      </c>
      <c r="C9" s="937">
        <v>498</v>
      </c>
      <c r="D9" s="937">
        <v>438</v>
      </c>
      <c r="E9" s="937">
        <v>341</v>
      </c>
      <c r="F9" s="937">
        <v>425</v>
      </c>
      <c r="G9" s="937">
        <v>216</v>
      </c>
      <c r="H9" s="937">
        <v>194</v>
      </c>
      <c r="I9" s="937">
        <v>125</v>
      </c>
      <c r="J9" s="937">
        <v>103</v>
      </c>
      <c r="K9" s="937">
        <v>250</v>
      </c>
      <c r="L9" s="938">
        <v>239</v>
      </c>
      <c r="M9" s="937">
        <v>180</v>
      </c>
      <c r="N9" s="937">
        <v>161</v>
      </c>
      <c r="O9" s="1405">
        <v>449</v>
      </c>
      <c r="P9" s="1405">
        <v>207</v>
      </c>
      <c r="Q9" s="1405">
        <v>279</v>
      </c>
      <c r="R9" s="1797">
        <v>23</v>
      </c>
      <c r="S9" s="1797">
        <v>459</v>
      </c>
      <c r="T9" s="1797">
        <v>408</v>
      </c>
      <c r="U9" s="1405">
        <v>179</v>
      </c>
      <c r="V9" s="1797">
        <v>62</v>
      </c>
      <c r="W9" s="1797">
        <v>48</v>
      </c>
      <c r="X9" s="1405">
        <v>19</v>
      </c>
      <c r="Y9" s="1405">
        <v>1</v>
      </c>
      <c r="Z9" s="1405">
        <v>15</v>
      </c>
      <c r="AA9" s="1405"/>
      <c r="AB9" s="1405"/>
      <c r="AC9" s="1797"/>
      <c r="AD9" s="4016"/>
      <c r="AE9" s="4017"/>
    </row>
    <row r="10" spans="1:32" s="102" customFormat="1" ht="14.65" customHeight="1">
      <c r="A10" s="338" t="s">
        <v>477</v>
      </c>
      <c r="B10" s="939">
        <v>454</v>
      </c>
      <c r="C10" s="939">
        <v>431</v>
      </c>
      <c r="D10" s="939">
        <v>374</v>
      </c>
      <c r="E10" s="939">
        <v>900</v>
      </c>
      <c r="F10" s="939">
        <v>640</v>
      </c>
      <c r="G10" s="939">
        <v>458</v>
      </c>
      <c r="H10" s="939">
        <v>343</v>
      </c>
      <c r="I10" s="939">
        <v>465</v>
      </c>
      <c r="J10" s="939">
        <v>512</v>
      </c>
      <c r="K10" s="939">
        <v>271</v>
      </c>
      <c r="L10" s="940">
        <v>419</v>
      </c>
      <c r="M10" s="939">
        <v>455</v>
      </c>
      <c r="N10" s="939">
        <v>3</v>
      </c>
      <c r="O10" s="1402">
        <v>132</v>
      </c>
      <c r="P10" s="1402" t="s">
        <v>88</v>
      </c>
      <c r="Q10" s="1402" t="s">
        <v>88</v>
      </c>
      <c r="R10" s="939" t="s">
        <v>88</v>
      </c>
      <c r="S10" s="939"/>
      <c r="T10" s="939"/>
      <c r="U10" s="1402"/>
      <c r="V10" s="939"/>
      <c r="W10" s="939"/>
      <c r="X10" s="1402"/>
      <c r="Y10" s="1402"/>
      <c r="Z10" s="1402"/>
      <c r="AA10" s="1402"/>
      <c r="AB10" s="1402"/>
      <c r="AC10" s="939"/>
      <c r="AD10" s="940"/>
      <c r="AE10" s="4018"/>
    </row>
    <row r="11" spans="1:32" s="102" customFormat="1" ht="14.65" customHeight="1">
      <c r="A11" s="338" t="s">
        <v>107</v>
      </c>
      <c r="B11" s="939">
        <v>179</v>
      </c>
      <c r="C11" s="939">
        <v>526</v>
      </c>
      <c r="D11" s="939">
        <v>174</v>
      </c>
      <c r="E11" s="939">
        <v>953</v>
      </c>
      <c r="F11" s="939">
        <v>689</v>
      </c>
      <c r="G11" s="939">
        <v>675</v>
      </c>
      <c r="H11" s="939">
        <v>567</v>
      </c>
      <c r="I11" s="939">
        <v>1352</v>
      </c>
      <c r="J11" s="939">
        <v>1518</v>
      </c>
      <c r="K11" s="939">
        <v>631</v>
      </c>
      <c r="L11" s="940">
        <v>1999</v>
      </c>
      <c r="M11" s="939">
        <v>2285</v>
      </c>
      <c r="N11" s="939">
        <v>55</v>
      </c>
      <c r="O11" s="1402">
        <v>188</v>
      </c>
      <c r="P11" s="1402" t="s">
        <v>88</v>
      </c>
      <c r="Q11" s="1402" t="s">
        <v>88</v>
      </c>
      <c r="R11" s="939" t="s">
        <v>88</v>
      </c>
      <c r="S11" s="939"/>
      <c r="T11" s="939"/>
      <c r="U11" s="1402"/>
      <c r="V11" s="939"/>
      <c r="W11" s="939"/>
      <c r="X11" s="1402"/>
      <c r="Y11" s="1402"/>
      <c r="Z11" s="1402"/>
      <c r="AA11" s="1402"/>
      <c r="AB11" s="1402"/>
      <c r="AC11" s="939"/>
      <c r="AD11" s="940"/>
      <c r="AE11" s="4018"/>
    </row>
    <row r="12" spans="1:32" s="102" customFormat="1" ht="14.65" customHeight="1">
      <c r="A12" s="338" t="s">
        <v>478</v>
      </c>
      <c r="B12" s="939">
        <v>7</v>
      </c>
      <c r="C12" s="939">
        <v>25</v>
      </c>
      <c r="D12" s="939">
        <v>9</v>
      </c>
      <c r="E12" s="939">
        <v>4</v>
      </c>
      <c r="F12" s="939">
        <v>1</v>
      </c>
      <c r="G12" s="939">
        <v>1</v>
      </c>
      <c r="H12" s="939" t="s">
        <v>88</v>
      </c>
      <c r="I12" s="939" t="s">
        <v>88</v>
      </c>
      <c r="J12" s="939">
        <v>14</v>
      </c>
      <c r="K12" s="939">
        <v>24</v>
      </c>
      <c r="L12" s="940">
        <v>24</v>
      </c>
      <c r="M12" s="939">
        <v>13</v>
      </c>
      <c r="N12" s="939" t="s">
        <v>88</v>
      </c>
      <c r="O12" s="939" t="s">
        <v>88</v>
      </c>
      <c r="P12" s="1402" t="s">
        <v>88</v>
      </c>
      <c r="Q12" s="1402" t="s">
        <v>88</v>
      </c>
      <c r="R12" s="939" t="s">
        <v>88</v>
      </c>
      <c r="S12" s="939"/>
      <c r="T12" s="939"/>
      <c r="U12" s="1402"/>
      <c r="V12" s="939"/>
      <c r="W12" s="939"/>
      <c r="X12" s="1402"/>
      <c r="Y12" s="1402"/>
      <c r="Z12" s="1402"/>
      <c r="AA12" s="1402"/>
      <c r="AB12" s="1402"/>
      <c r="AC12" s="939"/>
      <c r="AD12" s="940"/>
      <c r="AE12" s="4018"/>
    </row>
    <row r="13" spans="1:32" s="102" customFormat="1" ht="14.65" customHeight="1">
      <c r="A13" s="338" t="s">
        <v>192</v>
      </c>
      <c r="B13" s="939">
        <v>281</v>
      </c>
      <c r="C13" s="939">
        <v>76</v>
      </c>
      <c r="D13" s="939">
        <v>127</v>
      </c>
      <c r="E13" s="939">
        <v>99</v>
      </c>
      <c r="F13" s="939">
        <v>39</v>
      </c>
      <c r="G13" s="939">
        <v>7</v>
      </c>
      <c r="H13" s="939">
        <v>120</v>
      </c>
      <c r="I13" s="939">
        <v>41</v>
      </c>
      <c r="J13" s="939">
        <v>69</v>
      </c>
      <c r="K13" s="939">
        <v>40</v>
      </c>
      <c r="L13" s="940">
        <v>83</v>
      </c>
      <c r="M13" s="939">
        <v>99</v>
      </c>
      <c r="N13" s="939">
        <v>0</v>
      </c>
      <c r="O13" s="1402">
        <v>4</v>
      </c>
      <c r="P13" s="1402" t="s">
        <v>88</v>
      </c>
      <c r="Q13" s="1402" t="s">
        <v>88</v>
      </c>
      <c r="R13" s="939" t="s">
        <v>88</v>
      </c>
      <c r="S13" s="939"/>
      <c r="T13" s="939"/>
      <c r="U13" s="1402"/>
      <c r="V13" s="939"/>
      <c r="W13" s="939"/>
      <c r="X13" s="1402"/>
      <c r="Y13" s="1402"/>
      <c r="Z13" s="1402"/>
      <c r="AA13" s="1402"/>
      <c r="AB13" s="1402"/>
      <c r="AC13" s="939"/>
      <c r="AD13" s="940"/>
      <c r="AE13" s="4018"/>
    </row>
    <row r="14" spans="1:32" s="102" customFormat="1" ht="14.65" customHeight="1">
      <c r="A14" s="338" t="s">
        <v>260</v>
      </c>
      <c r="B14" s="939" t="s">
        <v>88</v>
      </c>
      <c r="C14" s="941" t="s">
        <v>88</v>
      </c>
      <c r="D14" s="941" t="s">
        <v>88</v>
      </c>
      <c r="E14" s="941" t="s">
        <v>88</v>
      </c>
      <c r="F14" s="941" t="s">
        <v>88</v>
      </c>
      <c r="G14" s="942">
        <v>1</v>
      </c>
      <c r="H14" s="942">
        <v>4</v>
      </c>
      <c r="I14" s="939" t="s">
        <v>88</v>
      </c>
      <c r="J14" s="939" t="s">
        <v>88</v>
      </c>
      <c r="K14" s="939" t="s">
        <v>88</v>
      </c>
      <c r="L14" s="939" t="s">
        <v>88</v>
      </c>
      <c r="M14" s="939" t="s">
        <v>88</v>
      </c>
      <c r="N14" s="939" t="s">
        <v>88</v>
      </c>
      <c r="O14" s="939" t="s">
        <v>88</v>
      </c>
      <c r="P14" s="1402" t="s">
        <v>88</v>
      </c>
      <c r="Q14" s="1402" t="s">
        <v>88</v>
      </c>
      <c r="R14" s="939" t="s">
        <v>88</v>
      </c>
      <c r="S14" s="939"/>
      <c r="T14" s="939"/>
      <c r="U14" s="1402"/>
      <c r="V14" s="939"/>
      <c r="W14" s="939"/>
      <c r="X14" s="1402"/>
      <c r="Y14" s="1402"/>
      <c r="Z14" s="1402"/>
      <c r="AA14" s="1402"/>
      <c r="AB14" s="1402"/>
      <c r="AC14" s="939"/>
      <c r="AD14" s="940"/>
      <c r="AE14" s="4018"/>
    </row>
    <row r="15" spans="1:32" s="102" customFormat="1" ht="14.65" customHeight="1">
      <c r="A15" s="338" t="s">
        <v>479</v>
      </c>
      <c r="B15" s="939">
        <v>1</v>
      </c>
      <c r="C15" s="941" t="s">
        <v>88</v>
      </c>
      <c r="D15" s="941" t="s">
        <v>88</v>
      </c>
      <c r="E15" s="939">
        <v>1</v>
      </c>
      <c r="F15" s="941" t="s">
        <v>88</v>
      </c>
      <c r="G15" s="941" t="s">
        <v>88</v>
      </c>
      <c r="H15" s="939">
        <v>21</v>
      </c>
      <c r="I15" s="939">
        <v>1</v>
      </c>
      <c r="J15" s="939">
        <v>1</v>
      </c>
      <c r="K15" s="939" t="s">
        <v>88</v>
      </c>
      <c r="L15" s="943">
        <v>21</v>
      </c>
      <c r="M15" s="939" t="s">
        <v>88</v>
      </c>
      <c r="N15" s="939" t="s">
        <v>88</v>
      </c>
      <c r="O15" s="939" t="s">
        <v>88</v>
      </c>
      <c r="P15" s="1402" t="s">
        <v>88</v>
      </c>
      <c r="Q15" s="1402" t="s">
        <v>88</v>
      </c>
      <c r="R15" s="939" t="s">
        <v>88</v>
      </c>
      <c r="S15" s="939"/>
      <c r="T15" s="939"/>
      <c r="U15" s="1402"/>
      <c r="V15" s="939"/>
      <c r="W15" s="939"/>
      <c r="X15" s="1402"/>
      <c r="Y15" s="1402"/>
      <c r="Z15" s="1402"/>
      <c r="AA15" s="1402"/>
      <c r="AB15" s="1402"/>
      <c r="AC15" s="939"/>
      <c r="AD15" s="940"/>
      <c r="AE15" s="4018"/>
    </row>
    <row r="16" spans="1:32" s="102" customFormat="1" ht="14.65" customHeight="1">
      <c r="A16" s="338" t="s">
        <v>754</v>
      </c>
      <c r="B16" s="939" t="s">
        <v>88</v>
      </c>
      <c r="C16" s="941" t="s">
        <v>88</v>
      </c>
      <c r="D16" s="941" t="s">
        <v>88</v>
      </c>
      <c r="E16" s="941" t="s">
        <v>88</v>
      </c>
      <c r="F16" s="941" t="s">
        <v>88</v>
      </c>
      <c r="G16" s="941" t="s">
        <v>88</v>
      </c>
      <c r="H16" s="939" t="s">
        <v>88</v>
      </c>
      <c r="I16" s="939">
        <v>2</v>
      </c>
      <c r="J16" s="939">
        <v>14</v>
      </c>
      <c r="K16" s="939">
        <v>11</v>
      </c>
      <c r="L16" s="939" t="s">
        <v>88</v>
      </c>
      <c r="M16" s="939" t="s">
        <v>88</v>
      </c>
      <c r="N16" s="939" t="s">
        <v>88</v>
      </c>
      <c r="O16" s="939" t="s">
        <v>88</v>
      </c>
      <c r="P16" s="1402" t="s">
        <v>88</v>
      </c>
      <c r="Q16" s="1402" t="s">
        <v>88</v>
      </c>
      <c r="R16" s="939" t="s">
        <v>88</v>
      </c>
      <c r="S16" s="939"/>
      <c r="T16" s="939"/>
      <c r="U16" s="1402"/>
      <c r="V16" s="939"/>
      <c r="W16" s="939"/>
      <c r="X16" s="1402"/>
      <c r="Y16" s="1402"/>
      <c r="Z16" s="1402"/>
      <c r="AA16" s="1402"/>
      <c r="AB16" s="1402"/>
      <c r="AC16" s="939"/>
      <c r="AD16" s="940"/>
      <c r="AE16" s="4018"/>
    </row>
    <row r="17" spans="1:31" s="102" customFormat="1" ht="14.65" customHeight="1">
      <c r="A17" s="338" t="s">
        <v>480</v>
      </c>
      <c r="B17" s="939">
        <v>3</v>
      </c>
      <c r="C17" s="939">
        <v>2</v>
      </c>
      <c r="D17" s="939">
        <v>4</v>
      </c>
      <c r="E17" s="939">
        <v>2</v>
      </c>
      <c r="F17" s="941" t="s">
        <v>88</v>
      </c>
      <c r="G17" s="941" t="s">
        <v>88</v>
      </c>
      <c r="H17" s="941" t="s">
        <v>88</v>
      </c>
      <c r="I17" s="939">
        <v>327</v>
      </c>
      <c r="J17" s="939">
        <v>203</v>
      </c>
      <c r="K17" s="939">
        <v>454</v>
      </c>
      <c r="L17" s="940">
        <v>274</v>
      </c>
      <c r="M17" s="939">
        <v>359</v>
      </c>
      <c r="N17" s="939">
        <v>515</v>
      </c>
      <c r="O17" s="1402">
        <v>416</v>
      </c>
      <c r="P17" s="1402">
        <v>144</v>
      </c>
      <c r="Q17" s="1402">
        <v>701</v>
      </c>
      <c r="R17" s="939">
        <v>744</v>
      </c>
      <c r="S17" s="939">
        <v>482</v>
      </c>
      <c r="T17" s="939" t="s">
        <v>88</v>
      </c>
      <c r="U17" s="1402">
        <v>86</v>
      </c>
      <c r="V17" s="939">
        <v>33</v>
      </c>
      <c r="W17" s="939">
        <v>7</v>
      </c>
      <c r="X17" s="1402">
        <v>3</v>
      </c>
      <c r="Y17" s="1402">
        <v>1</v>
      </c>
      <c r="Z17" s="1402">
        <v>0</v>
      </c>
      <c r="AA17" s="1402"/>
      <c r="AB17" s="1402"/>
      <c r="AC17" s="939"/>
      <c r="AD17" s="940"/>
      <c r="AE17" s="4018"/>
    </row>
    <row r="18" spans="1:31" s="102" customFormat="1" ht="14.65" customHeight="1">
      <c r="A18" s="338" t="s">
        <v>481</v>
      </c>
      <c r="B18" s="939" t="s">
        <v>88</v>
      </c>
      <c r="C18" s="939">
        <v>10</v>
      </c>
      <c r="D18" s="939" t="s">
        <v>88</v>
      </c>
      <c r="E18" s="939" t="s">
        <v>88</v>
      </c>
      <c r="F18" s="939">
        <v>2</v>
      </c>
      <c r="G18" s="939">
        <v>2</v>
      </c>
      <c r="H18" s="939">
        <v>1</v>
      </c>
      <c r="I18" s="941" t="s">
        <v>88</v>
      </c>
      <c r="J18" s="939">
        <v>7</v>
      </c>
      <c r="K18" s="939">
        <v>2</v>
      </c>
      <c r="L18" s="940">
        <v>2</v>
      </c>
      <c r="M18" s="939">
        <v>1</v>
      </c>
      <c r="N18" s="939" t="s">
        <v>88</v>
      </c>
      <c r="O18" s="939" t="s">
        <v>88</v>
      </c>
      <c r="P18" s="1402" t="s">
        <v>88</v>
      </c>
      <c r="Q18" s="1402" t="s">
        <v>88</v>
      </c>
      <c r="R18" s="939"/>
      <c r="S18" s="939"/>
      <c r="T18" s="939"/>
      <c r="U18" s="1402"/>
      <c r="V18" s="939"/>
      <c r="W18" s="939"/>
      <c r="X18" s="1402"/>
      <c r="Y18" s="1402"/>
      <c r="Z18" s="1402"/>
      <c r="AA18" s="1402"/>
      <c r="AB18" s="1402"/>
      <c r="AC18" s="939"/>
      <c r="AD18" s="940"/>
      <c r="AE18" s="4018"/>
    </row>
    <row r="19" spans="1:31" s="102" customFormat="1" ht="14.65" customHeight="1">
      <c r="A19" s="35" t="s">
        <v>482</v>
      </c>
      <c r="B19" s="939" t="s">
        <v>88</v>
      </c>
      <c r="C19" s="939" t="s">
        <v>88</v>
      </c>
      <c r="D19" s="939" t="s">
        <v>88</v>
      </c>
      <c r="E19" s="939" t="s">
        <v>88</v>
      </c>
      <c r="F19" s="939" t="s">
        <v>88</v>
      </c>
      <c r="G19" s="945">
        <v>14</v>
      </c>
      <c r="H19" s="945" t="s">
        <v>88</v>
      </c>
      <c r="I19" s="945">
        <v>5</v>
      </c>
      <c r="J19" s="939" t="s">
        <v>88</v>
      </c>
      <c r="K19" s="939" t="s">
        <v>88</v>
      </c>
      <c r="L19" s="943">
        <v>7</v>
      </c>
      <c r="M19" s="944">
        <v>47</v>
      </c>
      <c r="N19" s="939" t="s">
        <v>88</v>
      </c>
      <c r="O19" s="939" t="s">
        <v>88</v>
      </c>
      <c r="P19" s="1402" t="s">
        <v>88</v>
      </c>
      <c r="Q19" s="1402" t="s">
        <v>88</v>
      </c>
      <c r="R19" s="939"/>
      <c r="S19" s="939"/>
      <c r="T19" s="939"/>
      <c r="U19" s="1402"/>
      <c r="V19" s="939"/>
      <c r="W19" s="939"/>
      <c r="X19" s="1402"/>
      <c r="Y19" s="1402"/>
      <c r="Z19" s="1402"/>
      <c r="AA19" s="1402"/>
      <c r="AB19" s="1402"/>
      <c r="AC19" s="939"/>
      <c r="AD19" s="940"/>
      <c r="AE19" s="4018"/>
    </row>
    <row r="20" spans="1:31" s="102" customFormat="1" ht="14.65" customHeight="1">
      <c r="A20" s="338" t="s">
        <v>640</v>
      </c>
      <c r="B20" s="939" t="s">
        <v>88</v>
      </c>
      <c r="C20" s="939" t="s">
        <v>88</v>
      </c>
      <c r="D20" s="939" t="s">
        <v>88</v>
      </c>
      <c r="E20" s="939" t="s">
        <v>88</v>
      </c>
      <c r="F20" s="939" t="s">
        <v>88</v>
      </c>
      <c r="G20" s="939" t="s">
        <v>88</v>
      </c>
      <c r="H20" s="939" t="s">
        <v>88</v>
      </c>
      <c r="I20" s="939" t="s">
        <v>88</v>
      </c>
      <c r="J20" s="939" t="s">
        <v>88</v>
      </c>
      <c r="K20" s="939" t="s">
        <v>88</v>
      </c>
      <c r="L20" s="1284">
        <v>6</v>
      </c>
      <c r="M20" s="944">
        <v>5</v>
      </c>
      <c r="N20" s="939" t="s">
        <v>88</v>
      </c>
      <c r="O20" s="939" t="s">
        <v>88</v>
      </c>
      <c r="P20" s="1402" t="s">
        <v>88</v>
      </c>
      <c r="Q20" s="1402" t="s">
        <v>88</v>
      </c>
      <c r="R20" s="939"/>
      <c r="S20" s="939"/>
      <c r="T20" s="939"/>
      <c r="U20" s="1402"/>
      <c r="V20" s="939"/>
      <c r="W20" s="939"/>
      <c r="X20" s="1402"/>
      <c r="Y20" s="1402"/>
      <c r="Z20" s="1402"/>
      <c r="AA20" s="1402"/>
      <c r="AB20" s="1402"/>
      <c r="AC20" s="939"/>
      <c r="AD20" s="940"/>
      <c r="AE20" s="4018"/>
    </row>
    <row r="21" spans="1:31" s="102" customFormat="1" ht="14.65" customHeight="1">
      <c r="A21" s="385" t="s">
        <v>483</v>
      </c>
      <c r="B21" s="937">
        <v>4388</v>
      </c>
      <c r="C21" s="937">
        <v>3821</v>
      </c>
      <c r="D21" s="937">
        <v>4054</v>
      </c>
      <c r="E21" s="937">
        <v>4620</v>
      </c>
      <c r="F21" s="937">
        <v>4216</v>
      </c>
      <c r="G21" s="937">
        <v>4255</v>
      </c>
      <c r="H21" s="937">
        <v>5696</v>
      </c>
      <c r="I21" s="937">
        <v>4924</v>
      </c>
      <c r="J21" s="937">
        <v>7574</v>
      </c>
      <c r="K21" s="946">
        <v>9124</v>
      </c>
      <c r="L21" s="947">
        <v>9762</v>
      </c>
      <c r="M21" s="946">
        <v>9192</v>
      </c>
      <c r="N21" s="946">
        <v>9801</v>
      </c>
      <c r="O21" s="1403">
        <v>8954</v>
      </c>
      <c r="P21" s="1403">
        <v>8211</v>
      </c>
      <c r="Q21" s="1403">
        <v>8967</v>
      </c>
      <c r="R21" s="946">
        <v>6370</v>
      </c>
      <c r="S21" s="946">
        <v>5401</v>
      </c>
      <c r="T21" s="946">
        <v>4225</v>
      </c>
      <c r="U21" s="1403">
        <v>6058</v>
      </c>
      <c r="V21" s="946">
        <v>5139</v>
      </c>
      <c r="W21" s="946">
        <v>3971</v>
      </c>
      <c r="X21" s="1403">
        <v>4325</v>
      </c>
      <c r="Y21" s="1403">
        <v>4389</v>
      </c>
      <c r="Z21" s="1403">
        <v>4096</v>
      </c>
      <c r="AA21" s="1403">
        <v>3706</v>
      </c>
      <c r="AB21" s="1403">
        <v>2679</v>
      </c>
      <c r="AC21" s="1403">
        <v>1639</v>
      </c>
      <c r="AD21" s="1403">
        <v>1402</v>
      </c>
      <c r="AE21" s="4019">
        <v>1197</v>
      </c>
    </row>
    <row r="22" spans="1:31" s="102" customFormat="1" ht="14.65" customHeight="1">
      <c r="A22" s="338" t="s">
        <v>742</v>
      </c>
      <c r="B22" s="939">
        <v>971</v>
      </c>
      <c r="C22" s="939">
        <v>980</v>
      </c>
      <c r="D22" s="939">
        <v>824</v>
      </c>
      <c r="E22" s="939">
        <v>1121</v>
      </c>
      <c r="F22" s="939">
        <v>1331</v>
      </c>
      <c r="G22" s="939">
        <v>1242</v>
      </c>
      <c r="H22" s="939">
        <v>1222</v>
      </c>
      <c r="I22" s="939">
        <v>1232</v>
      </c>
      <c r="J22" s="939">
        <v>1421</v>
      </c>
      <c r="K22" s="944">
        <v>1415</v>
      </c>
      <c r="L22" s="948">
        <v>1230</v>
      </c>
      <c r="M22" s="944">
        <v>1272</v>
      </c>
      <c r="N22" s="944">
        <v>1313</v>
      </c>
      <c r="O22" s="1284">
        <v>857</v>
      </c>
      <c r="P22" s="1284">
        <v>880</v>
      </c>
      <c r="Q22" s="1284">
        <v>931</v>
      </c>
      <c r="R22" s="944">
        <v>617</v>
      </c>
      <c r="S22" s="944">
        <v>351</v>
      </c>
      <c r="T22" s="944">
        <v>280</v>
      </c>
      <c r="U22" s="1284">
        <v>442</v>
      </c>
      <c r="V22" s="944">
        <v>360</v>
      </c>
      <c r="W22" s="944">
        <v>323</v>
      </c>
      <c r="X22" s="1284">
        <v>690</v>
      </c>
      <c r="Y22" s="1284">
        <v>659</v>
      </c>
      <c r="Z22" s="1284">
        <v>832</v>
      </c>
      <c r="AA22" s="1284">
        <v>539</v>
      </c>
      <c r="AB22" s="1284">
        <v>441</v>
      </c>
      <c r="AC22" s="1284">
        <v>280</v>
      </c>
      <c r="AD22" s="1284">
        <v>282</v>
      </c>
      <c r="AE22" s="4020">
        <v>193</v>
      </c>
    </row>
    <row r="23" spans="1:31" s="102" customFormat="1" ht="14.65" customHeight="1">
      <c r="A23" s="338" t="s">
        <v>844</v>
      </c>
      <c r="B23" s="939" t="s">
        <v>88</v>
      </c>
      <c r="C23" s="939" t="s">
        <v>88</v>
      </c>
      <c r="D23" s="939" t="s">
        <v>88</v>
      </c>
      <c r="E23" s="939" t="s">
        <v>88</v>
      </c>
      <c r="F23" s="939" t="s">
        <v>88</v>
      </c>
      <c r="G23" s="939" t="s">
        <v>88</v>
      </c>
      <c r="H23" s="939" t="s">
        <v>88</v>
      </c>
      <c r="I23" s="939" t="s">
        <v>88</v>
      </c>
      <c r="J23" s="939" t="s">
        <v>88</v>
      </c>
      <c r="K23" s="939" t="s">
        <v>88</v>
      </c>
      <c r="L23" s="939" t="s">
        <v>88</v>
      </c>
      <c r="M23" s="939" t="s">
        <v>88</v>
      </c>
      <c r="N23" s="1279">
        <v>428</v>
      </c>
      <c r="O23" s="1404">
        <v>422</v>
      </c>
      <c r="P23" s="1404" t="s">
        <v>88</v>
      </c>
      <c r="Q23" s="1404" t="s">
        <v>88</v>
      </c>
      <c r="R23" s="1798">
        <v>1442</v>
      </c>
      <c r="S23" s="1798">
        <v>1529</v>
      </c>
      <c r="T23" s="1798">
        <v>975</v>
      </c>
      <c r="U23" s="2090">
        <v>1741</v>
      </c>
      <c r="V23" s="1798">
        <v>1431</v>
      </c>
      <c r="W23" s="1798">
        <v>2355</v>
      </c>
      <c r="X23" s="2090">
        <v>3327</v>
      </c>
      <c r="Y23" s="2090">
        <v>5974</v>
      </c>
      <c r="Z23" s="2090">
        <v>3305</v>
      </c>
      <c r="AA23" s="2090">
        <v>3053</v>
      </c>
      <c r="AB23" s="2090">
        <v>2889</v>
      </c>
      <c r="AC23" s="2090">
        <v>2982</v>
      </c>
      <c r="AD23" s="2090">
        <v>2603</v>
      </c>
      <c r="AE23" s="4021">
        <v>0</v>
      </c>
    </row>
    <row r="24" spans="1:31" s="102" customFormat="1" ht="14.65" customHeight="1">
      <c r="A24" s="1107" t="s">
        <v>989</v>
      </c>
      <c r="B24" s="1108">
        <v>6786</v>
      </c>
      <c r="C24" s="1108">
        <v>6369</v>
      </c>
      <c r="D24" s="1108">
        <v>6004</v>
      </c>
      <c r="E24" s="1108">
        <v>8041</v>
      </c>
      <c r="F24" s="1109">
        <v>7343</v>
      </c>
      <c r="G24" s="1108">
        <v>6871</v>
      </c>
      <c r="H24" s="1108">
        <v>8168</v>
      </c>
      <c r="I24" s="1108">
        <v>8474</v>
      </c>
      <c r="J24" s="1108">
        <v>11436</v>
      </c>
      <c r="K24" s="1108">
        <v>12222</v>
      </c>
      <c r="L24" s="1110">
        <v>14066</v>
      </c>
      <c r="M24" s="1108">
        <v>13908</v>
      </c>
      <c r="N24" s="1108">
        <v>12276</v>
      </c>
      <c r="O24" s="1110">
        <v>11422</v>
      </c>
      <c r="P24" s="1110">
        <v>9442</v>
      </c>
      <c r="Q24" s="1110">
        <v>10878</v>
      </c>
      <c r="R24" s="1108">
        <v>9196</v>
      </c>
      <c r="S24" s="1108">
        <v>8222</v>
      </c>
      <c r="T24" s="1108">
        <v>5888</v>
      </c>
      <c r="U24" s="1110">
        <v>8506</v>
      </c>
      <c r="V24" s="1108">
        <v>7025</v>
      </c>
      <c r="W24" s="1108">
        <v>6704</v>
      </c>
      <c r="X24" s="1110">
        <v>8364</v>
      </c>
      <c r="Y24" s="1110">
        <v>11024</v>
      </c>
      <c r="Z24" s="1110">
        <v>8248</v>
      </c>
      <c r="AA24" s="1110">
        <v>7298</v>
      </c>
      <c r="AB24" s="1110">
        <v>6009</v>
      </c>
      <c r="AC24" s="1110">
        <v>4901</v>
      </c>
      <c r="AD24" s="1110">
        <v>4287</v>
      </c>
      <c r="AE24" s="4022">
        <v>1390</v>
      </c>
    </row>
    <row r="25" spans="1:31" s="102" customFormat="1" ht="14.65" customHeight="1">
      <c r="A25" s="338" t="s">
        <v>484</v>
      </c>
      <c r="B25" s="939">
        <v>248</v>
      </c>
      <c r="C25" s="939">
        <v>280</v>
      </c>
      <c r="D25" s="939">
        <v>307</v>
      </c>
      <c r="E25" s="939">
        <v>296</v>
      </c>
      <c r="F25" s="939">
        <v>260</v>
      </c>
      <c r="G25" s="939">
        <v>207</v>
      </c>
      <c r="H25" s="939">
        <v>205</v>
      </c>
      <c r="I25" s="939">
        <v>212</v>
      </c>
      <c r="J25" s="939">
        <v>630</v>
      </c>
      <c r="K25" s="944">
        <v>1289</v>
      </c>
      <c r="L25" s="948">
        <v>2927</v>
      </c>
      <c r="M25" s="944">
        <v>2687</v>
      </c>
      <c r="N25" s="944">
        <v>3218</v>
      </c>
      <c r="O25" s="1284">
        <v>6011</v>
      </c>
      <c r="P25" s="1284">
        <v>6756</v>
      </c>
      <c r="Q25" s="1284">
        <v>9302</v>
      </c>
      <c r="R25" s="944">
        <v>8603</v>
      </c>
      <c r="S25" s="944">
        <v>8011</v>
      </c>
      <c r="T25" s="944">
        <v>9536</v>
      </c>
      <c r="U25" s="1284">
        <v>10590</v>
      </c>
      <c r="V25" s="944">
        <v>11092</v>
      </c>
      <c r="W25" s="944">
        <v>11546</v>
      </c>
      <c r="X25" s="1284">
        <v>13091</v>
      </c>
      <c r="Y25" s="1284">
        <v>13722</v>
      </c>
      <c r="Z25" s="1284">
        <v>16724</v>
      </c>
      <c r="AA25" s="1284">
        <v>17947</v>
      </c>
      <c r="AB25" s="1284">
        <v>19810</v>
      </c>
      <c r="AC25" s="1284">
        <v>19254</v>
      </c>
      <c r="AD25" s="1284">
        <v>19361</v>
      </c>
      <c r="AE25" s="4020">
        <v>14457</v>
      </c>
    </row>
    <row r="26" spans="1:31" s="102" customFormat="1" ht="14.65" customHeight="1">
      <c r="A26" s="338" t="s">
        <v>485</v>
      </c>
      <c r="B26" s="939">
        <v>120</v>
      </c>
      <c r="C26" s="939">
        <v>102</v>
      </c>
      <c r="D26" s="939">
        <v>77</v>
      </c>
      <c r="E26" s="939">
        <v>116</v>
      </c>
      <c r="F26" s="939">
        <v>70</v>
      </c>
      <c r="G26" s="939">
        <v>38</v>
      </c>
      <c r="H26" s="939">
        <v>53</v>
      </c>
      <c r="I26" s="939">
        <v>74</v>
      </c>
      <c r="J26" s="939">
        <v>172</v>
      </c>
      <c r="K26" s="944">
        <v>354</v>
      </c>
      <c r="L26" s="948">
        <v>699</v>
      </c>
      <c r="M26" s="944">
        <v>275</v>
      </c>
      <c r="N26" s="944">
        <v>644</v>
      </c>
      <c r="O26" s="1284">
        <v>1387</v>
      </c>
      <c r="P26" s="1284">
        <v>1228</v>
      </c>
      <c r="Q26" s="1284">
        <v>1271</v>
      </c>
      <c r="R26" s="944">
        <v>1897</v>
      </c>
      <c r="S26" s="944">
        <v>1740</v>
      </c>
      <c r="T26" s="944">
        <v>1321</v>
      </c>
      <c r="U26" s="1284">
        <v>856</v>
      </c>
      <c r="V26" s="944">
        <v>857</v>
      </c>
      <c r="W26" s="944">
        <v>395</v>
      </c>
      <c r="X26" s="1284">
        <v>680</v>
      </c>
      <c r="Y26" s="1284">
        <v>435</v>
      </c>
      <c r="Z26" s="1284">
        <v>561</v>
      </c>
      <c r="AA26" s="1284">
        <v>636</v>
      </c>
      <c r="AB26" s="1284">
        <v>171</v>
      </c>
      <c r="AC26" s="1284">
        <v>73</v>
      </c>
      <c r="AD26" s="1284">
        <v>51</v>
      </c>
      <c r="AE26" s="4020">
        <v>26</v>
      </c>
    </row>
    <row r="27" spans="1:31" s="102" customFormat="1" ht="14.65" customHeight="1">
      <c r="A27" s="338" t="s">
        <v>486</v>
      </c>
      <c r="B27" s="939">
        <v>1444</v>
      </c>
      <c r="C27" s="939">
        <v>1291</v>
      </c>
      <c r="D27" s="939">
        <v>902</v>
      </c>
      <c r="E27" s="939">
        <v>590</v>
      </c>
      <c r="F27" s="939">
        <v>2683</v>
      </c>
      <c r="G27" s="939">
        <v>2261</v>
      </c>
      <c r="H27" s="939">
        <v>1165</v>
      </c>
      <c r="I27" s="939">
        <v>1513</v>
      </c>
      <c r="J27" s="939">
        <v>941</v>
      </c>
      <c r="K27" s="939">
        <v>885</v>
      </c>
      <c r="L27" s="948">
        <v>828</v>
      </c>
      <c r="M27" s="944">
        <v>868</v>
      </c>
      <c r="N27" s="944">
        <v>1283</v>
      </c>
      <c r="O27" s="1284">
        <v>1541</v>
      </c>
      <c r="P27" s="1284">
        <v>1472</v>
      </c>
      <c r="Q27" s="1284">
        <v>2190</v>
      </c>
      <c r="R27" s="944">
        <v>2905</v>
      </c>
      <c r="S27" s="944">
        <v>5662</v>
      </c>
      <c r="T27" s="944">
        <v>5104</v>
      </c>
      <c r="U27" s="1284">
        <v>5727</v>
      </c>
      <c r="V27" s="944">
        <v>8139</v>
      </c>
      <c r="W27" s="944">
        <v>9809</v>
      </c>
      <c r="X27" s="1284">
        <v>12044</v>
      </c>
      <c r="Y27" s="1284">
        <v>11099</v>
      </c>
      <c r="Z27" s="1284">
        <v>10913</v>
      </c>
      <c r="AA27" s="1284">
        <v>9547</v>
      </c>
      <c r="AB27" s="1284">
        <v>9142</v>
      </c>
      <c r="AC27" s="1284">
        <v>9958</v>
      </c>
      <c r="AD27" s="1284">
        <v>8111</v>
      </c>
      <c r="AE27" s="4020">
        <v>5838</v>
      </c>
    </row>
    <row r="28" spans="1:31" s="102" customFormat="1" ht="14.65" customHeight="1">
      <c r="A28" s="338" t="s">
        <v>1039</v>
      </c>
      <c r="B28" s="939">
        <v>406</v>
      </c>
      <c r="C28" s="939">
        <v>201</v>
      </c>
      <c r="D28" s="939">
        <v>34</v>
      </c>
      <c r="E28" s="939">
        <v>12</v>
      </c>
      <c r="F28" s="939">
        <v>102</v>
      </c>
      <c r="G28" s="939">
        <v>96</v>
      </c>
      <c r="H28" s="939">
        <v>474</v>
      </c>
      <c r="I28" s="939">
        <v>890</v>
      </c>
      <c r="J28" s="939">
        <v>759</v>
      </c>
      <c r="K28" s="944">
        <v>866</v>
      </c>
      <c r="L28" s="948">
        <v>1214</v>
      </c>
      <c r="M28" s="944">
        <v>1046</v>
      </c>
      <c r="N28" s="944">
        <v>1295</v>
      </c>
      <c r="O28" s="1284">
        <v>2123</v>
      </c>
      <c r="P28" s="1284">
        <v>1566</v>
      </c>
      <c r="Q28" s="1284">
        <v>1608</v>
      </c>
      <c r="R28" s="944">
        <v>1838</v>
      </c>
      <c r="S28" s="944">
        <v>1673</v>
      </c>
      <c r="T28" s="944">
        <v>1070</v>
      </c>
      <c r="U28" s="1284">
        <v>1203</v>
      </c>
      <c r="V28" s="944">
        <v>1736</v>
      </c>
      <c r="W28" s="944">
        <v>1516</v>
      </c>
      <c r="X28" s="1284">
        <v>1214</v>
      </c>
      <c r="Y28" s="1284">
        <v>1462</v>
      </c>
      <c r="Z28" s="1284">
        <v>1316</v>
      </c>
      <c r="AA28" s="1284">
        <v>1487</v>
      </c>
      <c r="AB28" s="1284">
        <v>1524</v>
      </c>
      <c r="AC28" s="1284">
        <v>1585</v>
      </c>
      <c r="AD28" s="1284">
        <v>1252</v>
      </c>
      <c r="AE28" s="4020">
        <v>1266</v>
      </c>
    </row>
    <row r="29" spans="1:31" s="102" customFormat="1" ht="14.65" customHeight="1">
      <c r="A29" s="338" t="s">
        <v>487</v>
      </c>
      <c r="B29" s="939">
        <v>446</v>
      </c>
      <c r="C29" s="939">
        <v>622</v>
      </c>
      <c r="D29" s="939">
        <v>784</v>
      </c>
      <c r="E29" s="939">
        <v>1218</v>
      </c>
      <c r="F29" s="939">
        <v>997</v>
      </c>
      <c r="G29" s="939">
        <v>2254</v>
      </c>
      <c r="H29" s="939">
        <v>3715</v>
      </c>
      <c r="I29" s="939">
        <v>3098</v>
      </c>
      <c r="J29" s="939">
        <v>2841</v>
      </c>
      <c r="K29" s="944">
        <v>2744</v>
      </c>
      <c r="L29" s="948">
        <v>5797</v>
      </c>
      <c r="M29" s="944">
        <v>5932</v>
      </c>
      <c r="N29" s="944">
        <v>5918</v>
      </c>
      <c r="O29" s="1284">
        <v>4719</v>
      </c>
      <c r="P29" s="1284">
        <v>4757</v>
      </c>
      <c r="Q29" s="1284">
        <v>3997</v>
      </c>
      <c r="R29" s="944">
        <v>6932</v>
      </c>
      <c r="S29" s="944">
        <v>5792</v>
      </c>
      <c r="T29" s="944">
        <v>5194</v>
      </c>
      <c r="U29" s="1284">
        <v>7627</v>
      </c>
      <c r="V29" s="944">
        <v>10826</v>
      </c>
      <c r="W29" s="944">
        <v>9352</v>
      </c>
      <c r="X29" s="1284">
        <v>9999</v>
      </c>
      <c r="Y29" s="1284">
        <v>7381</v>
      </c>
      <c r="Z29" s="1284">
        <v>9948</v>
      </c>
      <c r="AA29" s="1284">
        <v>10788</v>
      </c>
      <c r="AB29" s="1284">
        <v>6511</v>
      </c>
      <c r="AC29" s="1284">
        <v>3886</v>
      </c>
      <c r="AD29" s="1284">
        <v>1828</v>
      </c>
      <c r="AE29" s="4020">
        <v>1921</v>
      </c>
    </row>
    <row r="30" spans="1:31" s="102" customFormat="1" ht="14.65" customHeight="1">
      <c r="A30" s="338" t="s">
        <v>488</v>
      </c>
      <c r="B30" s="939">
        <v>5496</v>
      </c>
      <c r="C30" s="939">
        <v>5975</v>
      </c>
      <c r="D30" s="939">
        <v>4629</v>
      </c>
      <c r="E30" s="939">
        <v>5204</v>
      </c>
      <c r="F30" s="939">
        <v>4228</v>
      </c>
      <c r="G30" s="939">
        <v>5781</v>
      </c>
      <c r="H30" s="939">
        <v>7230</v>
      </c>
      <c r="I30" s="939">
        <v>6739</v>
      </c>
      <c r="J30" s="939">
        <v>5767</v>
      </c>
      <c r="K30" s="944">
        <v>4659</v>
      </c>
      <c r="L30" s="948">
        <v>4581</v>
      </c>
      <c r="M30" s="944">
        <v>4980</v>
      </c>
      <c r="N30" s="944">
        <v>8962</v>
      </c>
      <c r="O30" s="1284">
        <v>9876</v>
      </c>
      <c r="P30" s="1284">
        <v>8239</v>
      </c>
      <c r="Q30" s="1284">
        <v>8668</v>
      </c>
      <c r="R30" s="944">
        <v>6506</v>
      </c>
      <c r="S30" s="944">
        <v>8226</v>
      </c>
      <c r="T30" s="944">
        <v>5250</v>
      </c>
      <c r="U30" s="1284">
        <v>3331</v>
      </c>
      <c r="V30" s="944">
        <v>2644</v>
      </c>
      <c r="W30" s="944">
        <v>1972</v>
      </c>
      <c r="X30" s="1284">
        <v>2533</v>
      </c>
      <c r="Y30" s="1284">
        <v>5082</v>
      </c>
      <c r="Z30" s="1284">
        <v>3400</v>
      </c>
      <c r="AA30" s="1284">
        <v>2003</v>
      </c>
      <c r="AB30" s="1284">
        <v>1630</v>
      </c>
      <c r="AC30" s="1284">
        <v>1058</v>
      </c>
      <c r="AD30" s="1284">
        <v>759</v>
      </c>
      <c r="AE30" s="4020">
        <v>392</v>
      </c>
    </row>
    <row r="31" spans="1:31" s="102" customFormat="1" ht="14.65" customHeight="1">
      <c r="A31" s="338" t="s">
        <v>489</v>
      </c>
      <c r="B31" s="939">
        <v>1353</v>
      </c>
      <c r="C31" s="939">
        <v>1470</v>
      </c>
      <c r="D31" s="939">
        <v>1573</v>
      </c>
      <c r="E31" s="939">
        <v>1592</v>
      </c>
      <c r="F31" s="939">
        <v>939</v>
      </c>
      <c r="G31" s="939">
        <v>1211</v>
      </c>
      <c r="H31" s="939">
        <v>819</v>
      </c>
      <c r="I31" s="939">
        <v>2380</v>
      </c>
      <c r="J31" s="939">
        <v>2384</v>
      </c>
      <c r="K31" s="944">
        <v>4237</v>
      </c>
      <c r="L31" s="948">
        <v>4089</v>
      </c>
      <c r="M31" s="944">
        <v>4518</v>
      </c>
      <c r="N31" s="944">
        <v>5022</v>
      </c>
      <c r="O31" s="1284">
        <v>4357</v>
      </c>
      <c r="P31" s="1284">
        <v>3549</v>
      </c>
      <c r="Q31" s="1284">
        <v>5372</v>
      </c>
      <c r="R31" s="944">
        <v>6720</v>
      </c>
      <c r="S31" s="944">
        <v>5540</v>
      </c>
      <c r="T31" s="944">
        <v>3758</v>
      </c>
      <c r="U31" s="1284">
        <v>4303</v>
      </c>
      <c r="V31" s="944">
        <v>4280</v>
      </c>
      <c r="W31" s="944">
        <v>4451</v>
      </c>
      <c r="X31" s="1284">
        <v>4739</v>
      </c>
      <c r="Y31" s="1284">
        <v>5673</v>
      </c>
      <c r="Z31" s="1284">
        <v>5737</v>
      </c>
      <c r="AA31" s="1284">
        <v>6608</v>
      </c>
      <c r="AB31" s="1284">
        <v>5634</v>
      </c>
      <c r="AC31" s="1284">
        <v>5196</v>
      </c>
      <c r="AD31" s="1284">
        <v>4771</v>
      </c>
      <c r="AE31" s="4020">
        <v>3906</v>
      </c>
    </row>
    <row r="32" spans="1:31" s="102" customFormat="1" ht="14.65" customHeight="1">
      <c r="A32" s="338" t="s">
        <v>743</v>
      </c>
      <c r="B32" s="939">
        <v>322</v>
      </c>
      <c r="C32" s="939">
        <v>281</v>
      </c>
      <c r="D32" s="939">
        <v>344</v>
      </c>
      <c r="E32" s="939">
        <v>397</v>
      </c>
      <c r="F32" s="939">
        <v>422</v>
      </c>
      <c r="G32" s="939">
        <v>323</v>
      </c>
      <c r="H32" s="939">
        <v>362</v>
      </c>
      <c r="I32" s="939">
        <v>368</v>
      </c>
      <c r="J32" s="939">
        <v>906</v>
      </c>
      <c r="K32" s="944">
        <v>1056</v>
      </c>
      <c r="L32" s="948">
        <v>1594</v>
      </c>
      <c r="M32" s="944">
        <v>1559</v>
      </c>
      <c r="N32" s="944">
        <v>1482</v>
      </c>
      <c r="O32" s="1284">
        <v>1819</v>
      </c>
      <c r="P32" s="1284">
        <v>1219</v>
      </c>
      <c r="Q32" s="1284">
        <v>920</v>
      </c>
      <c r="R32" s="944">
        <v>920</v>
      </c>
      <c r="S32" s="944">
        <v>642</v>
      </c>
      <c r="T32" s="944">
        <v>146</v>
      </c>
      <c r="U32" s="1284">
        <v>206</v>
      </c>
      <c r="V32" s="944">
        <v>195</v>
      </c>
      <c r="W32" s="944">
        <v>11</v>
      </c>
      <c r="X32" s="1284">
        <v>8</v>
      </c>
      <c r="Y32" s="1284">
        <v>124</v>
      </c>
      <c r="Z32" s="1284">
        <v>91</v>
      </c>
      <c r="AA32" s="1284">
        <v>140</v>
      </c>
      <c r="AB32" s="1284">
        <v>184</v>
      </c>
      <c r="AC32" s="1284">
        <v>146</v>
      </c>
      <c r="AD32" s="1284">
        <v>68</v>
      </c>
      <c r="AE32" s="4020">
        <v>58</v>
      </c>
    </row>
    <row r="33" spans="1:31" s="102" customFormat="1" ht="14.65" customHeight="1">
      <c r="A33" s="338" t="s">
        <v>491</v>
      </c>
      <c r="B33" s="939">
        <v>120</v>
      </c>
      <c r="C33" s="939">
        <v>441</v>
      </c>
      <c r="D33" s="939">
        <v>253</v>
      </c>
      <c r="E33" s="939">
        <v>269</v>
      </c>
      <c r="F33" s="939">
        <v>194</v>
      </c>
      <c r="G33" s="939">
        <v>248</v>
      </c>
      <c r="H33" s="939">
        <v>109</v>
      </c>
      <c r="I33" s="939">
        <v>38</v>
      </c>
      <c r="J33" s="939">
        <v>134</v>
      </c>
      <c r="K33" s="944">
        <v>149</v>
      </c>
      <c r="L33" s="948">
        <v>405</v>
      </c>
      <c r="M33" s="944">
        <v>381</v>
      </c>
      <c r="N33" s="944">
        <v>405</v>
      </c>
      <c r="O33" s="1284">
        <v>838</v>
      </c>
      <c r="P33" s="1284">
        <v>206</v>
      </c>
      <c r="Q33" s="1284">
        <v>1509</v>
      </c>
      <c r="R33" s="944">
        <v>1168</v>
      </c>
      <c r="S33" s="944">
        <v>513</v>
      </c>
      <c r="T33" s="944">
        <v>86</v>
      </c>
      <c r="U33" s="1284">
        <v>70</v>
      </c>
      <c r="V33" s="944">
        <v>34</v>
      </c>
      <c r="W33" s="944">
        <v>0</v>
      </c>
      <c r="X33" s="1284">
        <v>0</v>
      </c>
      <c r="Y33" s="1284">
        <v>0</v>
      </c>
      <c r="Z33" s="1284">
        <v>53</v>
      </c>
      <c r="AA33" s="1284">
        <v>180</v>
      </c>
      <c r="AB33" s="1284"/>
      <c r="AC33" s="1284"/>
      <c r="AD33" s="1284"/>
      <c r="AE33" s="4020"/>
    </row>
    <row r="34" spans="1:31" s="102" customFormat="1" ht="14.65" customHeight="1">
      <c r="A34" s="338" t="s">
        <v>492</v>
      </c>
      <c r="B34" s="939">
        <v>14</v>
      </c>
      <c r="C34" s="939">
        <v>58</v>
      </c>
      <c r="D34" s="939">
        <v>180</v>
      </c>
      <c r="E34" s="939">
        <v>177</v>
      </c>
      <c r="F34" s="939">
        <v>193</v>
      </c>
      <c r="G34" s="939">
        <v>22</v>
      </c>
      <c r="H34" s="939">
        <v>519</v>
      </c>
      <c r="I34" s="939">
        <v>351</v>
      </c>
      <c r="J34" s="939">
        <v>499</v>
      </c>
      <c r="K34" s="944">
        <v>445</v>
      </c>
      <c r="L34" s="948">
        <v>464</v>
      </c>
      <c r="M34" s="944">
        <v>62</v>
      </c>
      <c r="N34" s="944">
        <v>131</v>
      </c>
      <c r="O34" s="1284">
        <v>16</v>
      </c>
      <c r="P34" s="1284">
        <v>1</v>
      </c>
      <c r="Q34" s="1284">
        <v>108</v>
      </c>
      <c r="R34" s="944">
        <v>25</v>
      </c>
      <c r="S34" s="944">
        <v>92</v>
      </c>
      <c r="T34" s="944">
        <v>353</v>
      </c>
      <c r="U34" s="1284">
        <v>432</v>
      </c>
      <c r="V34" s="944">
        <v>161</v>
      </c>
      <c r="W34" s="944">
        <v>112</v>
      </c>
      <c r="X34" s="1284">
        <v>59</v>
      </c>
      <c r="Y34" s="1284">
        <v>0</v>
      </c>
      <c r="Z34" s="1284">
        <v>0</v>
      </c>
      <c r="AA34" s="1284"/>
      <c r="AB34" s="1284"/>
      <c r="AC34" s="1284"/>
      <c r="AD34" s="1284"/>
      <c r="AE34" s="4020"/>
    </row>
    <row r="35" spans="1:31" s="102" customFormat="1" ht="14.65" customHeight="1">
      <c r="A35" s="35" t="s">
        <v>493</v>
      </c>
      <c r="B35" s="942">
        <v>20</v>
      </c>
      <c r="C35" s="942">
        <v>194</v>
      </c>
      <c r="D35" s="942">
        <v>109</v>
      </c>
      <c r="E35" s="942">
        <v>194</v>
      </c>
      <c r="F35" s="942">
        <v>286</v>
      </c>
      <c r="G35" s="942">
        <v>392</v>
      </c>
      <c r="H35" s="942">
        <v>313</v>
      </c>
      <c r="I35" s="942">
        <v>334</v>
      </c>
      <c r="J35" s="942">
        <v>247</v>
      </c>
      <c r="K35" s="945">
        <v>431</v>
      </c>
      <c r="L35" s="949">
        <v>1093</v>
      </c>
      <c r="M35" s="945">
        <v>913</v>
      </c>
      <c r="N35" s="945">
        <v>1050</v>
      </c>
      <c r="O35" s="943">
        <v>888</v>
      </c>
      <c r="P35" s="943">
        <v>1465</v>
      </c>
      <c r="Q35" s="943">
        <v>677</v>
      </c>
      <c r="R35" s="945">
        <v>766</v>
      </c>
      <c r="S35" s="945">
        <v>1887</v>
      </c>
      <c r="T35" s="945">
        <v>1699</v>
      </c>
      <c r="U35" s="943">
        <v>2332</v>
      </c>
      <c r="V35" s="945">
        <v>1389</v>
      </c>
      <c r="W35" s="945">
        <v>2054</v>
      </c>
      <c r="X35" s="943">
        <v>135</v>
      </c>
      <c r="Y35" s="943">
        <v>204</v>
      </c>
      <c r="Z35" s="943">
        <v>519</v>
      </c>
      <c r="AA35" s="943">
        <v>546</v>
      </c>
      <c r="AB35" s="943">
        <v>716</v>
      </c>
      <c r="AC35" s="943">
        <v>908</v>
      </c>
      <c r="AD35" s="943">
        <v>1750</v>
      </c>
      <c r="AE35" s="4023">
        <v>2561</v>
      </c>
    </row>
    <row r="36" spans="1:31" s="102" customFormat="1" ht="14.65" customHeight="1">
      <c r="A36" s="950" t="s">
        <v>494</v>
      </c>
      <c r="B36" s="951">
        <v>9989</v>
      </c>
      <c r="C36" s="951">
        <v>10915</v>
      </c>
      <c r="D36" s="951">
        <v>9192</v>
      </c>
      <c r="E36" s="951">
        <v>10065</v>
      </c>
      <c r="F36" s="951">
        <v>10374</v>
      </c>
      <c r="G36" s="951">
        <v>12833</v>
      </c>
      <c r="H36" s="951">
        <v>14964</v>
      </c>
      <c r="I36" s="951">
        <v>15997</v>
      </c>
      <c r="J36" s="951">
        <v>15280</v>
      </c>
      <c r="K36" s="951">
        <v>17115</v>
      </c>
      <c r="L36" s="951">
        <v>23691</v>
      </c>
      <c r="M36" s="951">
        <v>23221</v>
      </c>
      <c r="N36" s="951">
        <v>29410</v>
      </c>
      <c r="O36" s="1294">
        <v>33575</v>
      </c>
      <c r="P36" s="1294">
        <v>30458</v>
      </c>
      <c r="Q36" s="1294">
        <v>35622</v>
      </c>
      <c r="R36" s="951">
        <v>38280</v>
      </c>
      <c r="S36" s="951">
        <v>39778</v>
      </c>
      <c r="T36" s="951">
        <v>33517</v>
      </c>
      <c r="U36" s="1294">
        <v>36677</v>
      </c>
      <c r="V36" s="951">
        <v>41353</v>
      </c>
      <c r="W36" s="951">
        <v>41218</v>
      </c>
      <c r="X36" s="1294">
        <v>44502</v>
      </c>
      <c r="Y36" s="1294">
        <v>45182</v>
      </c>
      <c r="Z36" s="1294">
        <v>49262</v>
      </c>
      <c r="AA36" s="1294">
        <v>49882</v>
      </c>
      <c r="AB36" s="1294">
        <v>45322</v>
      </c>
      <c r="AC36" s="1294">
        <v>42064</v>
      </c>
      <c r="AD36" s="1294">
        <v>37951</v>
      </c>
      <c r="AE36" s="4024">
        <v>30425</v>
      </c>
    </row>
    <row r="37" spans="1:31" s="102" customFormat="1" ht="14.65" customHeight="1">
      <c r="A37" s="950" t="s">
        <v>1297</v>
      </c>
      <c r="B37" s="951"/>
      <c r="C37" s="951"/>
      <c r="D37" s="951"/>
      <c r="E37" s="951"/>
      <c r="F37" s="951"/>
      <c r="G37" s="951"/>
      <c r="H37" s="951"/>
      <c r="I37" s="951">
        <v>3340</v>
      </c>
      <c r="J37" s="951">
        <v>3586</v>
      </c>
      <c r="K37" s="951">
        <v>4522</v>
      </c>
      <c r="L37" s="1294"/>
      <c r="M37" s="951"/>
      <c r="N37" s="951"/>
      <c r="O37" s="1294"/>
      <c r="P37" s="1294"/>
      <c r="Q37" s="1294"/>
      <c r="R37" s="951"/>
      <c r="S37" s="951"/>
      <c r="T37" s="951"/>
      <c r="U37" s="1294"/>
      <c r="V37" s="951"/>
      <c r="W37" s="951"/>
      <c r="X37" s="1294"/>
      <c r="Y37" s="1294"/>
      <c r="Z37" s="1294"/>
      <c r="AA37" s="1294"/>
      <c r="AB37" s="1294"/>
      <c r="AC37" s="951"/>
      <c r="AD37" s="1294"/>
      <c r="AE37" s="4024"/>
    </row>
    <row r="38" spans="1:31" s="102" customFormat="1" ht="14.65" customHeight="1">
      <c r="A38" s="952" t="s">
        <v>495</v>
      </c>
      <c r="B38" s="1057">
        <v>16775</v>
      </c>
      <c r="C38" s="1057">
        <v>17284</v>
      </c>
      <c r="D38" s="1057">
        <v>15196</v>
      </c>
      <c r="E38" s="1057">
        <v>18106</v>
      </c>
      <c r="F38" s="1057">
        <v>17717</v>
      </c>
      <c r="G38" s="1057">
        <v>19704</v>
      </c>
      <c r="H38" s="1057">
        <v>23132</v>
      </c>
      <c r="I38" s="1057">
        <v>27811</v>
      </c>
      <c r="J38" s="1057">
        <v>30302</v>
      </c>
      <c r="K38" s="1057">
        <v>33859</v>
      </c>
      <c r="L38" s="1058">
        <v>37757</v>
      </c>
      <c r="M38" s="1057">
        <v>37129</v>
      </c>
      <c r="N38" s="1057">
        <v>41686</v>
      </c>
      <c r="O38" s="1058">
        <v>44997</v>
      </c>
      <c r="P38" s="1058">
        <v>39900</v>
      </c>
      <c r="Q38" s="1058">
        <v>46500</v>
      </c>
      <c r="R38" s="1057">
        <v>47476</v>
      </c>
      <c r="S38" s="1057">
        <v>48000</v>
      </c>
      <c r="T38" s="1057">
        <v>39405</v>
      </c>
      <c r="U38" s="1058">
        <v>45183</v>
      </c>
      <c r="V38" s="1057">
        <v>48378</v>
      </c>
      <c r="W38" s="1057">
        <v>47922</v>
      </c>
      <c r="X38" s="1058">
        <v>52866</v>
      </c>
      <c r="Y38" s="1058">
        <v>56206</v>
      </c>
      <c r="Z38" s="1058">
        <v>57510</v>
      </c>
      <c r="AA38" s="1058">
        <v>57180</v>
      </c>
      <c r="AB38" s="1058">
        <v>51331</v>
      </c>
      <c r="AC38" s="1057">
        <v>46965</v>
      </c>
      <c r="AD38" s="1058">
        <v>42238</v>
      </c>
      <c r="AE38" s="4025">
        <v>31815</v>
      </c>
    </row>
    <row r="39" spans="1:31" s="102" customFormat="1" ht="2.85" customHeight="1">
      <c r="B39" s="101"/>
      <c r="C39" s="172"/>
      <c r="D39" s="172"/>
      <c r="E39" s="172"/>
      <c r="F39" s="172"/>
      <c r="G39" s="172"/>
      <c r="H39" s="172"/>
      <c r="I39" s="172"/>
      <c r="J39" s="172"/>
      <c r="K39" s="172"/>
      <c r="S39" s="1934"/>
      <c r="T39" s="1935"/>
    </row>
    <row r="40" spans="1:31" s="102" customFormat="1" ht="14.45" customHeight="1">
      <c r="A40" s="66" t="s">
        <v>1296</v>
      </c>
      <c r="B40" s="101"/>
      <c r="C40" s="172"/>
      <c r="D40" s="172"/>
      <c r="E40" s="172"/>
      <c r="F40" s="172"/>
      <c r="G40" s="172"/>
      <c r="H40" s="172"/>
      <c r="I40" s="172"/>
      <c r="J40" s="172"/>
      <c r="K40" s="172"/>
    </row>
    <row r="41" spans="1:31" s="102" customFormat="1" ht="14.45" customHeight="1">
      <c r="A41" s="66" t="s">
        <v>990</v>
      </c>
    </row>
    <row r="42" spans="1:31" ht="14.45" customHeight="1">
      <c r="A42" s="66" t="s">
        <v>1295</v>
      </c>
      <c r="B42" s="61"/>
      <c r="C42" s="60"/>
      <c r="D42" s="60"/>
      <c r="E42" s="60"/>
      <c r="F42" s="60"/>
      <c r="G42" s="60"/>
      <c r="H42" s="60"/>
      <c r="I42" s="60"/>
      <c r="J42" s="60"/>
      <c r="K42" s="60"/>
    </row>
    <row r="43" spans="1:31">
      <c r="A43" s="61"/>
      <c r="B43" s="61"/>
      <c r="C43" s="60"/>
      <c r="D43" s="60"/>
      <c r="E43" s="60"/>
      <c r="F43" s="60"/>
      <c r="G43" s="60"/>
      <c r="H43" s="60"/>
      <c r="I43" s="60"/>
      <c r="J43" s="60"/>
      <c r="K43" s="60"/>
    </row>
    <row r="44" spans="1:31">
      <c r="A44" s="61"/>
      <c r="B44" s="61"/>
      <c r="C44" s="60"/>
      <c r="D44" s="60"/>
      <c r="E44" s="60"/>
      <c r="F44" s="60"/>
      <c r="G44" s="60"/>
      <c r="H44" s="60"/>
      <c r="I44" s="60"/>
      <c r="J44" s="60"/>
      <c r="K44" s="60"/>
    </row>
    <row r="45" spans="1:31">
      <c r="A45" s="61"/>
      <c r="B45" s="61"/>
      <c r="C45" s="60"/>
      <c r="D45" s="60"/>
      <c r="E45" s="60"/>
      <c r="F45" s="60"/>
      <c r="G45" s="60"/>
      <c r="H45" s="60"/>
      <c r="I45" s="60"/>
      <c r="J45" s="60"/>
      <c r="K45" s="60"/>
    </row>
    <row r="46" spans="1:31">
      <c r="A46" s="61"/>
      <c r="B46" s="61"/>
      <c r="C46" s="60"/>
      <c r="D46" s="60"/>
      <c r="E46" s="60"/>
      <c r="F46" s="60"/>
      <c r="G46" s="60"/>
      <c r="H46" s="60"/>
      <c r="I46" s="60"/>
      <c r="J46" s="60"/>
      <c r="K46" s="60"/>
    </row>
    <row r="47" spans="1:31">
      <c r="A47" s="61"/>
      <c r="B47" s="61"/>
      <c r="C47" s="60"/>
      <c r="D47" s="60"/>
      <c r="E47" s="60"/>
      <c r="F47" s="60"/>
      <c r="G47" s="60"/>
      <c r="H47" s="60"/>
      <c r="I47" s="60"/>
      <c r="J47" s="60"/>
      <c r="K47" s="60"/>
    </row>
    <row r="48" spans="1:31">
      <c r="A48" s="61"/>
      <c r="B48" s="61"/>
      <c r="C48" s="61"/>
      <c r="D48" s="61"/>
      <c r="E48" s="61"/>
      <c r="F48" s="61"/>
      <c r="G48" s="61"/>
      <c r="H48" s="61"/>
      <c r="I48" s="61"/>
      <c r="J48" s="61"/>
      <c r="K48" s="61"/>
    </row>
    <row r="49" spans="1:11">
      <c r="A49" s="61"/>
      <c r="B49" s="61"/>
      <c r="C49" s="61"/>
      <c r="D49" s="61"/>
      <c r="E49" s="61"/>
      <c r="F49" s="61"/>
      <c r="G49" s="61"/>
      <c r="H49" s="61"/>
      <c r="I49" s="61"/>
      <c r="J49" s="61"/>
      <c r="K49" s="61"/>
    </row>
    <row r="50" spans="1:11">
      <c r="A50" s="61"/>
      <c r="B50" s="61"/>
      <c r="C50" s="61"/>
      <c r="D50" s="61"/>
      <c r="E50" s="61"/>
      <c r="F50" s="61"/>
      <c r="G50" s="61"/>
      <c r="H50" s="61"/>
      <c r="I50" s="61"/>
      <c r="J50" s="61"/>
      <c r="K50" s="61"/>
    </row>
    <row r="51" spans="1:11">
      <c r="A51" s="61"/>
      <c r="B51" s="61"/>
      <c r="C51" s="61"/>
      <c r="D51" s="61"/>
      <c r="E51" s="61"/>
      <c r="F51" s="61"/>
      <c r="G51" s="61"/>
      <c r="H51" s="61"/>
      <c r="I51" s="61"/>
      <c r="J51" s="61"/>
      <c r="K51" s="61"/>
    </row>
    <row r="52" spans="1:11">
      <c r="A52" s="61"/>
      <c r="B52" s="61"/>
      <c r="C52" s="61"/>
      <c r="D52" s="61"/>
      <c r="E52" s="61"/>
      <c r="F52" s="61"/>
      <c r="G52" s="61"/>
      <c r="H52" s="61"/>
      <c r="I52" s="61"/>
      <c r="J52" s="61"/>
      <c r="K52" s="61"/>
    </row>
    <row r="53" spans="1:11">
      <c r="A53" s="61"/>
      <c r="B53" s="61"/>
      <c r="C53" s="61"/>
      <c r="D53" s="61"/>
      <c r="E53" s="61"/>
      <c r="F53" s="61"/>
      <c r="G53" s="61"/>
      <c r="H53" s="61"/>
      <c r="I53" s="61"/>
      <c r="J53" s="61"/>
      <c r="K53" s="61"/>
    </row>
    <row r="54" spans="1:11">
      <c r="A54" s="61"/>
      <c r="B54" s="61"/>
      <c r="C54" s="61"/>
      <c r="D54" s="61"/>
      <c r="E54" s="61"/>
      <c r="F54" s="61"/>
      <c r="G54" s="61"/>
      <c r="H54" s="61"/>
      <c r="I54" s="61"/>
      <c r="J54" s="61"/>
      <c r="K54" s="61"/>
    </row>
    <row r="55" spans="1:11">
      <c r="A55" s="61"/>
      <c r="B55" s="61"/>
      <c r="C55" s="61"/>
      <c r="D55" s="61"/>
      <c r="E55" s="61"/>
      <c r="F55" s="61"/>
      <c r="G55" s="61"/>
      <c r="H55" s="61"/>
      <c r="I55" s="61"/>
      <c r="J55" s="61"/>
      <c r="K55" s="61"/>
    </row>
    <row r="56" spans="1:11">
      <c r="A56" s="61"/>
      <c r="B56" s="61"/>
      <c r="C56" s="61"/>
      <c r="D56" s="61"/>
      <c r="E56" s="61"/>
      <c r="F56" s="61"/>
      <c r="G56" s="61"/>
      <c r="H56" s="61"/>
      <c r="I56" s="61"/>
      <c r="J56" s="61"/>
      <c r="K56" s="61"/>
    </row>
  </sheetData>
  <mergeCells count="3">
    <mergeCell ref="AC2:AE2"/>
    <mergeCell ref="AC3:AE3"/>
    <mergeCell ref="AC4:AE4"/>
  </mergeCells>
  <phoneticPr fontId="21" type="noConversion"/>
  <printOptions horizontalCentered="1" verticalCentered="1"/>
  <pageMargins left="0.59055118110236227" right="0.59055118110236227" top="0.49" bottom="0.55118110236220474" header="0.51181102362204722" footer="0.51181102362204722"/>
  <pageSetup paperSize="9" scale="45" orientation="landscape"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Tabelle29">
    <tabColor indexed="15"/>
    <pageSetUpPr fitToPage="1"/>
  </sheetPr>
  <dimension ref="A1:BJE81"/>
  <sheetViews>
    <sheetView showGridLines="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5.75"/>
  <cols>
    <col min="1" max="1" width="27.75" style="61" customWidth="1"/>
    <col min="2" max="5" width="5.625" style="61" customWidth="1"/>
    <col min="6" max="6" width="6" style="61" customWidth="1"/>
    <col min="7" max="18" width="5.625" style="61" customWidth="1"/>
    <col min="19" max="21" width="5.875" style="61" customWidth="1"/>
    <col min="22" max="32" width="6.5" style="61" customWidth="1"/>
    <col min="33" max="103" width="6.5" style="4098" customWidth="1"/>
    <col min="104" max="1617" width="9" style="4098"/>
    <col min="1618" max="16384" width="9" style="61"/>
  </cols>
  <sheetData>
    <row r="1" spans="1:1617" s="662" customFormat="1" ht="12.2" customHeight="1">
      <c r="A1" s="403" t="s">
        <v>88</v>
      </c>
      <c r="B1" s="1011"/>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11"/>
      <c r="AC1" s="1011"/>
      <c r="AD1" s="442"/>
      <c r="AE1" s="404"/>
      <c r="AF1" s="405"/>
      <c r="AG1" s="4114"/>
      <c r="AH1" s="4114"/>
      <c r="AI1" s="4114"/>
      <c r="AJ1" s="4098"/>
      <c r="AK1" s="4098"/>
      <c r="AL1" s="4098"/>
      <c r="AM1" s="4098"/>
      <c r="AN1" s="4098"/>
      <c r="AO1" s="4098"/>
      <c r="AP1" s="4098"/>
      <c r="AQ1" s="4098"/>
      <c r="AR1" s="4098"/>
      <c r="AS1" s="4098"/>
      <c r="AT1" s="4098"/>
      <c r="AU1" s="4098"/>
      <c r="AV1" s="4098"/>
      <c r="AW1" s="4098"/>
      <c r="AX1" s="4098"/>
      <c r="AY1" s="4098"/>
      <c r="AZ1" s="4098"/>
      <c r="BA1" s="4098"/>
      <c r="BB1" s="4098"/>
      <c r="BC1" s="4098"/>
      <c r="BD1" s="4098"/>
      <c r="BE1" s="4098"/>
      <c r="BF1" s="4098"/>
      <c r="BG1" s="4098"/>
      <c r="BH1" s="4098"/>
      <c r="BI1" s="4098"/>
      <c r="BJ1" s="4098"/>
      <c r="BK1" s="4098"/>
      <c r="BL1" s="4098"/>
      <c r="BM1" s="4098"/>
      <c r="BN1" s="4098"/>
      <c r="BO1" s="4098"/>
      <c r="BP1" s="4098"/>
      <c r="BQ1" s="4098"/>
      <c r="BR1" s="4098"/>
      <c r="BS1" s="4098"/>
      <c r="BT1" s="4098"/>
      <c r="BU1" s="4098"/>
      <c r="BV1" s="4098"/>
      <c r="BW1" s="4098"/>
      <c r="BX1" s="4098"/>
      <c r="BY1" s="4098"/>
      <c r="BZ1" s="4098"/>
      <c r="CA1" s="4098"/>
      <c r="CB1" s="4098"/>
      <c r="CC1" s="4098"/>
      <c r="CD1" s="4098"/>
      <c r="CE1" s="4098"/>
      <c r="CF1" s="4098"/>
      <c r="CG1" s="4098"/>
      <c r="CH1" s="4098"/>
      <c r="CI1" s="4098"/>
      <c r="CJ1" s="4098"/>
      <c r="CK1" s="4098"/>
      <c r="CL1" s="4098"/>
      <c r="CM1" s="4098"/>
      <c r="CN1" s="4098"/>
      <c r="CO1" s="4098"/>
      <c r="CP1" s="4098"/>
      <c r="CQ1" s="4098"/>
      <c r="CR1" s="4098"/>
      <c r="CS1" s="4098"/>
      <c r="CT1" s="4098"/>
      <c r="CU1" s="4098"/>
      <c r="CV1" s="4098"/>
      <c r="CW1" s="4098"/>
      <c r="CX1" s="4098"/>
      <c r="CY1" s="4098"/>
      <c r="CZ1" s="4098"/>
      <c r="DA1" s="4098"/>
      <c r="DB1" s="4098"/>
      <c r="DC1" s="4098"/>
      <c r="DD1" s="4098"/>
      <c r="DE1" s="4098"/>
      <c r="DF1" s="4098"/>
      <c r="DG1" s="4098"/>
      <c r="DH1" s="4098"/>
      <c r="DI1" s="4098"/>
      <c r="DJ1" s="4098"/>
      <c r="DK1" s="4098"/>
      <c r="DL1" s="4098"/>
      <c r="DM1" s="4098"/>
      <c r="DN1" s="4098"/>
      <c r="DO1" s="4098"/>
      <c r="DP1" s="4098"/>
      <c r="DQ1" s="4098"/>
      <c r="DR1" s="4098"/>
      <c r="DS1" s="4098"/>
      <c r="DT1" s="4098"/>
      <c r="DU1" s="4098"/>
      <c r="DV1" s="4098"/>
      <c r="DW1" s="4098"/>
      <c r="DX1" s="4098"/>
      <c r="DY1" s="4098"/>
      <c r="DZ1" s="4098"/>
      <c r="EA1" s="4098"/>
      <c r="EB1" s="4098"/>
      <c r="EC1" s="4098"/>
      <c r="ED1" s="4098"/>
      <c r="EE1" s="4098"/>
      <c r="EF1" s="4098"/>
      <c r="EG1" s="4098"/>
      <c r="EH1" s="4098"/>
      <c r="EI1" s="4098"/>
      <c r="EJ1" s="4098"/>
      <c r="EK1" s="4098"/>
      <c r="EL1" s="4098"/>
      <c r="EM1" s="4098"/>
      <c r="EN1" s="4098"/>
      <c r="EO1" s="4098"/>
      <c r="EP1" s="4098"/>
      <c r="EQ1" s="4098"/>
      <c r="ER1" s="4098"/>
      <c r="ES1" s="4098"/>
      <c r="ET1" s="4098"/>
      <c r="EU1" s="4098"/>
      <c r="EV1" s="4098"/>
      <c r="EW1" s="4098"/>
      <c r="EX1" s="4098"/>
      <c r="EY1" s="4098"/>
      <c r="EZ1" s="4098"/>
      <c r="FA1" s="4098"/>
      <c r="FB1" s="4098"/>
      <c r="FC1" s="4098"/>
      <c r="FD1" s="4098"/>
      <c r="FE1" s="4098"/>
      <c r="FF1" s="4098"/>
      <c r="FG1" s="4098"/>
      <c r="FH1" s="4098"/>
      <c r="FI1" s="4098"/>
      <c r="FJ1" s="4098"/>
      <c r="FK1" s="4098"/>
      <c r="FL1" s="4098"/>
      <c r="FM1" s="4098"/>
      <c r="FN1" s="4098"/>
      <c r="FO1" s="4098"/>
      <c r="FP1" s="4098"/>
      <c r="FQ1" s="4098"/>
      <c r="FR1" s="4098"/>
      <c r="FS1" s="4098"/>
      <c r="FT1" s="4098"/>
      <c r="FU1" s="4098"/>
      <c r="FV1" s="4098"/>
      <c r="FW1" s="4098"/>
      <c r="FX1" s="4098"/>
      <c r="FY1" s="4098"/>
      <c r="FZ1" s="4098"/>
      <c r="GA1" s="4098"/>
      <c r="GB1" s="4098"/>
      <c r="GC1" s="4098"/>
      <c r="GD1" s="4098"/>
      <c r="GE1" s="4098"/>
      <c r="GF1" s="4098"/>
      <c r="GG1" s="4098"/>
      <c r="GH1" s="4098"/>
      <c r="GI1" s="4098"/>
      <c r="GJ1" s="4098"/>
      <c r="GK1" s="4098"/>
      <c r="GL1" s="4098"/>
      <c r="GM1" s="4098"/>
      <c r="GN1" s="4098"/>
      <c r="GO1" s="4098"/>
      <c r="GP1" s="4098"/>
      <c r="GQ1" s="4098"/>
      <c r="GR1" s="4098"/>
      <c r="GS1" s="4098"/>
      <c r="GT1" s="4098"/>
      <c r="GU1" s="4098"/>
      <c r="GV1" s="4098"/>
      <c r="GW1" s="4098"/>
      <c r="GX1" s="4098"/>
      <c r="GY1" s="4098"/>
      <c r="GZ1" s="4098"/>
      <c r="HA1" s="4098"/>
      <c r="HB1" s="4098"/>
      <c r="HC1" s="4098"/>
      <c r="HD1" s="4098"/>
      <c r="HE1" s="4098"/>
      <c r="HF1" s="4098"/>
      <c r="HG1" s="4098"/>
      <c r="HH1" s="4098"/>
      <c r="HI1" s="4098"/>
      <c r="HJ1" s="4098"/>
      <c r="HK1" s="4098"/>
      <c r="HL1" s="4098"/>
      <c r="HM1" s="4098"/>
      <c r="HN1" s="4098"/>
      <c r="HO1" s="4098"/>
      <c r="HP1" s="4098"/>
      <c r="HQ1" s="4098"/>
      <c r="HR1" s="4098"/>
      <c r="HS1" s="4098"/>
      <c r="HT1" s="4098"/>
      <c r="HU1" s="4098"/>
      <c r="HV1" s="4098"/>
      <c r="HW1" s="4098"/>
      <c r="HX1" s="4098"/>
      <c r="HY1" s="4098"/>
      <c r="HZ1" s="4098"/>
      <c r="IA1" s="4098"/>
      <c r="IB1" s="4098"/>
      <c r="IC1" s="4098"/>
      <c r="ID1" s="4098"/>
      <c r="IE1" s="4098"/>
      <c r="IF1" s="4098"/>
      <c r="IG1" s="4098"/>
      <c r="IH1" s="4098"/>
      <c r="II1" s="4098"/>
      <c r="IJ1" s="4098"/>
      <c r="IK1" s="4098"/>
      <c r="IL1" s="4098"/>
      <c r="IM1" s="4098"/>
      <c r="IN1" s="4098"/>
      <c r="IO1" s="4098"/>
      <c r="IP1" s="4098"/>
      <c r="IQ1" s="4098"/>
      <c r="IR1" s="4098"/>
      <c r="IS1" s="4098"/>
      <c r="IT1" s="4098"/>
      <c r="IU1" s="4098"/>
      <c r="IV1" s="4098"/>
      <c r="IW1" s="4098"/>
      <c r="IX1" s="4098"/>
      <c r="IY1" s="4098"/>
      <c r="IZ1" s="4098"/>
      <c r="JA1" s="4098"/>
      <c r="JB1" s="4098"/>
      <c r="JC1" s="4098"/>
      <c r="JD1" s="4098"/>
      <c r="JE1" s="4098"/>
      <c r="JF1" s="4098"/>
      <c r="JG1" s="4098"/>
      <c r="JH1" s="4098"/>
      <c r="JI1" s="4098"/>
      <c r="JJ1" s="4098"/>
      <c r="JK1" s="4098"/>
      <c r="JL1" s="4098"/>
      <c r="JM1" s="4098"/>
      <c r="JN1" s="4098"/>
      <c r="JO1" s="4098"/>
      <c r="JP1" s="4098"/>
      <c r="JQ1" s="4098"/>
      <c r="JR1" s="4098"/>
      <c r="JS1" s="4098"/>
      <c r="JT1" s="4098"/>
      <c r="JU1" s="4098"/>
      <c r="JV1" s="4098"/>
      <c r="JW1" s="4098"/>
      <c r="JX1" s="4098"/>
      <c r="JY1" s="4098"/>
      <c r="JZ1" s="4098"/>
      <c r="KA1" s="4098"/>
      <c r="KB1" s="4098"/>
      <c r="KC1" s="4098"/>
      <c r="KD1" s="4098"/>
      <c r="KE1" s="4098"/>
      <c r="KF1" s="4098"/>
      <c r="KG1" s="4098"/>
      <c r="KH1" s="4098"/>
      <c r="KI1" s="4098"/>
      <c r="KJ1" s="4098"/>
      <c r="KK1" s="4098"/>
      <c r="KL1" s="4098"/>
      <c r="KM1" s="4098"/>
      <c r="KN1" s="4098"/>
      <c r="KO1" s="4098"/>
      <c r="KP1" s="4098"/>
      <c r="KQ1" s="4098"/>
      <c r="KR1" s="4098"/>
      <c r="KS1" s="4098"/>
      <c r="KT1" s="4098"/>
      <c r="KU1" s="4098"/>
      <c r="KV1" s="4098"/>
      <c r="KW1" s="4098"/>
      <c r="KX1" s="4098"/>
      <c r="KY1" s="4098"/>
      <c r="KZ1" s="4098"/>
      <c r="LA1" s="4098"/>
      <c r="LB1" s="4098"/>
      <c r="LC1" s="4098"/>
      <c r="LD1" s="4098"/>
      <c r="LE1" s="4098"/>
      <c r="LF1" s="4098"/>
      <c r="LG1" s="4098"/>
      <c r="LH1" s="4098"/>
      <c r="LI1" s="4098"/>
      <c r="LJ1" s="4098"/>
      <c r="LK1" s="4098"/>
      <c r="LL1" s="4098"/>
      <c r="LM1" s="4098"/>
      <c r="LN1" s="4098"/>
      <c r="LO1" s="4098"/>
      <c r="LP1" s="4098"/>
      <c r="LQ1" s="4098"/>
      <c r="LR1" s="4098"/>
      <c r="LS1" s="4098"/>
      <c r="LT1" s="4098"/>
      <c r="LU1" s="4098"/>
      <c r="LV1" s="4098"/>
      <c r="LW1" s="4098"/>
      <c r="LX1" s="4098"/>
      <c r="LY1" s="4098"/>
      <c r="LZ1" s="4098"/>
      <c r="MA1" s="4098"/>
      <c r="MB1" s="4098"/>
      <c r="MC1" s="4098"/>
      <c r="MD1" s="4098"/>
      <c r="ME1" s="4098"/>
      <c r="MF1" s="4098"/>
      <c r="MG1" s="4098"/>
      <c r="MH1" s="4098"/>
      <c r="MI1" s="4098"/>
      <c r="MJ1" s="4098"/>
      <c r="MK1" s="4098"/>
      <c r="ML1" s="4098"/>
      <c r="MM1" s="4098"/>
      <c r="MN1" s="4098"/>
      <c r="MO1" s="4098"/>
      <c r="MP1" s="4098"/>
      <c r="MQ1" s="4098"/>
      <c r="MR1" s="4098"/>
      <c r="MS1" s="4098"/>
      <c r="MT1" s="4098"/>
      <c r="MU1" s="4098"/>
      <c r="MV1" s="4098"/>
      <c r="MW1" s="4098"/>
      <c r="MX1" s="4098"/>
      <c r="MY1" s="4098"/>
      <c r="MZ1" s="4098"/>
      <c r="NA1" s="4098"/>
      <c r="NB1" s="4098"/>
      <c r="NC1" s="4098"/>
      <c r="ND1" s="4098"/>
      <c r="NE1" s="4098"/>
      <c r="NF1" s="4098"/>
      <c r="NG1" s="4098"/>
      <c r="NH1" s="4098"/>
      <c r="NI1" s="4098"/>
      <c r="NJ1" s="4098"/>
      <c r="NK1" s="4098"/>
      <c r="NL1" s="4098"/>
      <c r="NM1" s="4098"/>
      <c r="NN1" s="4098"/>
      <c r="NO1" s="4098"/>
      <c r="NP1" s="4098"/>
      <c r="NQ1" s="4098"/>
      <c r="NR1" s="4098"/>
      <c r="NS1" s="4098"/>
      <c r="NT1" s="4098"/>
      <c r="NU1" s="4098"/>
      <c r="NV1" s="4098"/>
      <c r="NW1" s="4098"/>
      <c r="NX1" s="4098"/>
      <c r="NY1" s="4098"/>
      <c r="NZ1" s="4098"/>
      <c r="OA1" s="4098"/>
      <c r="OB1" s="4098"/>
      <c r="OC1" s="4098"/>
      <c r="OD1" s="4098"/>
      <c r="OE1" s="4098"/>
      <c r="OF1" s="4098"/>
      <c r="OG1" s="4098"/>
      <c r="OH1" s="4098"/>
      <c r="OI1" s="4098"/>
      <c r="OJ1" s="4098"/>
      <c r="OK1" s="4098"/>
      <c r="OL1" s="4098"/>
      <c r="OM1" s="4098"/>
      <c r="ON1" s="4098"/>
      <c r="OO1" s="4098"/>
      <c r="OP1" s="4098"/>
      <c r="OQ1" s="4098"/>
      <c r="OR1" s="4098"/>
      <c r="OS1" s="4098"/>
      <c r="OT1" s="4098"/>
      <c r="OU1" s="4098"/>
      <c r="OV1" s="4098"/>
      <c r="OW1" s="4098"/>
      <c r="OX1" s="4098"/>
      <c r="OY1" s="4098"/>
      <c r="OZ1" s="4098"/>
      <c r="PA1" s="4098"/>
      <c r="PB1" s="4098"/>
      <c r="PC1" s="4098"/>
      <c r="PD1" s="4098"/>
      <c r="PE1" s="4098"/>
      <c r="PF1" s="4098"/>
      <c r="PG1" s="4098"/>
      <c r="PH1" s="4098"/>
      <c r="PI1" s="4098"/>
      <c r="PJ1" s="4098"/>
      <c r="PK1" s="4098"/>
      <c r="PL1" s="4098"/>
      <c r="PM1" s="4098"/>
      <c r="PN1" s="4098"/>
      <c r="PO1" s="4098"/>
      <c r="PP1" s="4098"/>
      <c r="PQ1" s="4098"/>
      <c r="PR1" s="4098"/>
      <c r="PS1" s="4098"/>
      <c r="PT1" s="4098"/>
      <c r="PU1" s="4098"/>
      <c r="PV1" s="4098"/>
      <c r="PW1" s="4098"/>
      <c r="PX1" s="4098"/>
      <c r="PY1" s="4098"/>
      <c r="PZ1" s="4098"/>
      <c r="QA1" s="4098"/>
      <c r="QB1" s="4098"/>
      <c r="QC1" s="4098"/>
      <c r="QD1" s="4098"/>
      <c r="QE1" s="4098"/>
      <c r="QF1" s="4098"/>
      <c r="QG1" s="4098"/>
      <c r="QH1" s="4098"/>
      <c r="QI1" s="4098"/>
      <c r="QJ1" s="4098"/>
      <c r="QK1" s="4098"/>
      <c r="QL1" s="4098"/>
      <c r="QM1" s="4098"/>
      <c r="QN1" s="4098"/>
      <c r="QO1" s="4098"/>
      <c r="QP1" s="4098"/>
      <c r="QQ1" s="4098"/>
      <c r="QR1" s="4098"/>
      <c r="QS1" s="4098"/>
      <c r="QT1" s="4098"/>
      <c r="QU1" s="4098"/>
      <c r="QV1" s="4098"/>
      <c r="QW1" s="4098"/>
      <c r="QX1" s="4098"/>
      <c r="QY1" s="4098"/>
      <c r="QZ1" s="4098"/>
      <c r="RA1" s="4098"/>
      <c r="RB1" s="4098"/>
      <c r="RC1" s="4098"/>
      <c r="RD1" s="4098"/>
      <c r="RE1" s="4098"/>
      <c r="RF1" s="4098"/>
      <c r="RG1" s="4098"/>
      <c r="RH1" s="4098"/>
      <c r="RI1" s="4098"/>
      <c r="RJ1" s="4098"/>
      <c r="RK1" s="4098"/>
      <c r="RL1" s="4098"/>
      <c r="RM1" s="4098"/>
      <c r="RN1" s="4098"/>
      <c r="RO1" s="4098"/>
      <c r="RP1" s="4098"/>
      <c r="RQ1" s="4098"/>
      <c r="RR1" s="4098"/>
      <c r="RS1" s="4098"/>
      <c r="RT1" s="4098"/>
      <c r="RU1" s="4098"/>
      <c r="RV1" s="4098"/>
      <c r="RW1" s="4098"/>
      <c r="RX1" s="4098"/>
      <c r="RY1" s="4098"/>
      <c r="RZ1" s="4098"/>
      <c r="SA1" s="4098"/>
      <c r="SB1" s="4098"/>
      <c r="SC1" s="4098"/>
      <c r="SD1" s="4098"/>
      <c r="SE1" s="4098"/>
      <c r="SF1" s="4098"/>
      <c r="SG1" s="4098"/>
      <c r="SH1" s="4098"/>
      <c r="SI1" s="4098"/>
      <c r="SJ1" s="4098"/>
      <c r="SK1" s="4098"/>
      <c r="SL1" s="4098"/>
      <c r="SM1" s="4098"/>
      <c r="SN1" s="4098"/>
      <c r="SO1" s="4098"/>
      <c r="SP1" s="4098"/>
      <c r="SQ1" s="4098"/>
      <c r="SR1" s="4098"/>
      <c r="SS1" s="4098"/>
      <c r="ST1" s="4098"/>
      <c r="SU1" s="4098"/>
      <c r="SV1" s="4098"/>
      <c r="SW1" s="4098"/>
      <c r="SX1" s="4098"/>
      <c r="SY1" s="4098"/>
      <c r="SZ1" s="4098"/>
      <c r="TA1" s="4098"/>
      <c r="TB1" s="4098"/>
      <c r="TC1" s="4098"/>
      <c r="TD1" s="4098"/>
      <c r="TE1" s="4098"/>
      <c r="TF1" s="4098"/>
      <c r="TG1" s="4098"/>
      <c r="TH1" s="4098"/>
      <c r="TI1" s="4098"/>
      <c r="TJ1" s="4098"/>
      <c r="TK1" s="4098"/>
      <c r="TL1" s="4098"/>
      <c r="TM1" s="4098"/>
      <c r="TN1" s="4098"/>
      <c r="TO1" s="4098"/>
      <c r="TP1" s="4098"/>
      <c r="TQ1" s="4098"/>
      <c r="TR1" s="4098"/>
      <c r="TS1" s="4098"/>
      <c r="TT1" s="4098"/>
      <c r="TU1" s="4098"/>
      <c r="TV1" s="4098"/>
      <c r="TW1" s="4098"/>
      <c r="TX1" s="4098"/>
      <c r="TY1" s="4098"/>
      <c r="TZ1" s="4098"/>
      <c r="UA1" s="4098"/>
      <c r="UB1" s="4098"/>
      <c r="UC1" s="4098"/>
      <c r="UD1" s="4098"/>
      <c r="UE1" s="4098"/>
      <c r="UF1" s="4098"/>
      <c r="UG1" s="4098"/>
      <c r="UH1" s="4098"/>
      <c r="UI1" s="4098"/>
      <c r="UJ1" s="4098"/>
      <c r="UK1" s="4098"/>
      <c r="UL1" s="4098"/>
      <c r="UM1" s="4098"/>
      <c r="UN1" s="4098"/>
      <c r="UO1" s="4098"/>
      <c r="UP1" s="4098"/>
      <c r="UQ1" s="4098"/>
      <c r="UR1" s="4098"/>
      <c r="US1" s="4098"/>
      <c r="UT1" s="4098"/>
      <c r="UU1" s="4098"/>
      <c r="UV1" s="4098"/>
      <c r="UW1" s="4098"/>
      <c r="UX1" s="4098"/>
      <c r="UY1" s="4098"/>
      <c r="UZ1" s="4098"/>
      <c r="VA1" s="4098"/>
      <c r="VB1" s="4098"/>
      <c r="VC1" s="4098"/>
      <c r="VD1" s="4098"/>
      <c r="VE1" s="4098"/>
      <c r="VF1" s="4098"/>
      <c r="VG1" s="4098"/>
      <c r="VH1" s="4098"/>
      <c r="VI1" s="4098"/>
      <c r="VJ1" s="4098"/>
      <c r="VK1" s="4098"/>
      <c r="VL1" s="4098"/>
      <c r="VM1" s="4098"/>
      <c r="VN1" s="4098"/>
      <c r="VO1" s="4098"/>
      <c r="VP1" s="4098"/>
      <c r="VQ1" s="4098"/>
      <c r="VR1" s="4098"/>
      <c r="VS1" s="4098"/>
      <c r="VT1" s="4098"/>
      <c r="VU1" s="4098"/>
      <c r="VV1" s="4098"/>
      <c r="VW1" s="4098"/>
      <c r="VX1" s="4098"/>
      <c r="VY1" s="4098"/>
      <c r="VZ1" s="4098"/>
      <c r="WA1" s="4098"/>
      <c r="WB1" s="4098"/>
      <c r="WC1" s="4098"/>
      <c r="WD1" s="4098"/>
      <c r="WE1" s="4098"/>
      <c r="WF1" s="4098"/>
      <c r="WG1" s="4098"/>
      <c r="WH1" s="4098"/>
      <c r="WI1" s="4098"/>
      <c r="WJ1" s="4098"/>
      <c r="WK1" s="4098"/>
      <c r="WL1" s="4098"/>
      <c r="WM1" s="4098"/>
      <c r="WN1" s="4098"/>
      <c r="WO1" s="4098"/>
      <c r="WP1" s="4098"/>
      <c r="WQ1" s="4098"/>
      <c r="WR1" s="4098"/>
      <c r="WS1" s="4098"/>
      <c r="WT1" s="4098"/>
      <c r="WU1" s="4098"/>
      <c r="WV1" s="4098"/>
      <c r="WW1" s="4098"/>
      <c r="WX1" s="4098"/>
      <c r="WY1" s="4098"/>
      <c r="WZ1" s="4098"/>
      <c r="XA1" s="4098"/>
      <c r="XB1" s="4098"/>
      <c r="XC1" s="4098"/>
      <c r="XD1" s="4098"/>
      <c r="XE1" s="4098"/>
      <c r="XF1" s="4098"/>
      <c r="XG1" s="4098"/>
      <c r="XH1" s="4098"/>
      <c r="XI1" s="4098"/>
      <c r="XJ1" s="4098"/>
      <c r="XK1" s="4098"/>
      <c r="XL1" s="4098"/>
      <c r="XM1" s="4098"/>
      <c r="XN1" s="4098"/>
      <c r="XO1" s="4098"/>
      <c r="XP1" s="4098"/>
      <c r="XQ1" s="4098"/>
      <c r="XR1" s="4098"/>
      <c r="XS1" s="4098"/>
      <c r="XT1" s="4098"/>
      <c r="XU1" s="4098"/>
      <c r="XV1" s="4098"/>
      <c r="XW1" s="4098"/>
      <c r="XX1" s="4098"/>
      <c r="XY1" s="4098"/>
      <c r="XZ1" s="4098"/>
      <c r="YA1" s="4098"/>
      <c r="YB1" s="4098"/>
      <c r="YC1" s="4098"/>
      <c r="YD1" s="4098"/>
      <c r="YE1" s="4098"/>
      <c r="YF1" s="4098"/>
      <c r="YG1" s="4098"/>
      <c r="YH1" s="4098"/>
      <c r="YI1" s="4098"/>
      <c r="YJ1" s="4098"/>
      <c r="YK1" s="4098"/>
      <c r="YL1" s="4098"/>
      <c r="YM1" s="4098"/>
      <c r="YN1" s="4098"/>
      <c r="YO1" s="4098"/>
      <c r="YP1" s="4098"/>
      <c r="YQ1" s="4098"/>
      <c r="YR1" s="4098"/>
      <c r="YS1" s="4098"/>
      <c r="YT1" s="4098"/>
      <c r="YU1" s="4098"/>
      <c r="YV1" s="4098"/>
      <c r="YW1" s="4098"/>
      <c r="YX1" s="4098"/>
      <c r="YY1" s="4098"/>
      <c r="YZ1" s="4098"/>
      <c r="ZA1" s="4098"/>
      <c r="ZB1" s="4098"/>
      <c r="ZC1" s="4098"/>
      <c r="ZD1" s="4098"/>
      <c r="ZE1" s="4098"/>
      <c r="ZF1" s="4098"/>
      <c r="ZG1" s="4098"/>
      <c r="ZH1" s="4098"/>
      <c r="ZI1" s="4098"/>
      <c r="ZJ1" s="4098"/>
      <c r="ZK1" s="4098"/>
      <c r="ZL1" s="4098"/>
      <c r="ZM1" s="4098"/>
      <c r="ZN1" s="4098"/>
      <c r="ZO1" s="4098"/>
      <c r="ZP1" s="4098"/>
      <c r="ZQ1" s="4098"/>
      <c r="ZR1" s="4098"/>
      <c r="ZS1" s="4098"/>
      <c r="ZT1" s="4098"/>
      <c r="ZU1" s="4098"/>
      <c r="ZV1" s="4098"/>
      <c r="ZW1" s="4098"/>
      <c r="ZX1" s="4098"/>
      <c r="ZY1" s="4098"/>
      <c r="ZZ1" s="4098"/>
      <c r="AAA1" s="4098"/>
      <c r="AAB1" s="4098"/>
      <c r="AAC1" s="4098"/>
      <c r="AAD1" s="4098"/>
      <c r="AAE1" s="4098"/>
      <c r="AAF1" s="4098"/>
      <c r="AAG1" s="4098"/>
      <c r="AAH1" s="4098"/>
      <c r="AAI1" s="4098"/>
      <c r="AAJ1" s="4098"/>
      <c r="AAK1" s="4098"/>
      <c r="AAL1" s="4098"/>
      <c r="AAM1" s="4098"/>
      <c r="AAN1" s="4098"/>
      <c r="AAO1" s="4098"/>
      <c r="AAP1" s="4098"/>
      <c r="AAQ1" s="4098"/>
      <c r="AAR1" s="4098"/>
      <c r="AAS1" s="4098"/>
      <c r="AAT1" s="4098"/>
      <c r="AAU1" s="4098"/>
      <c r="AAV1" s="4098"/>
      <c r="AAW1" s="4098"/>
      <c r="AAX1" s="4098"/>
      <c r="AAY1" s="4098"/>
      <c r="AAZ1" s="4098"/>
      <c r="ABA1" s="4098"/>
      <c r="ABB1" s="4098"/>
      <c r="ABC1" s="4098"/>
      <c r="ABD1" s="4098"/>
      <c r="ABE1" s="4098"/>
      <c r="ABF1" s="4098"/>
      <c r="ABG1" s="4098"/>
      <c r="ABH1" s="4098"/>
      <c r="ABI1" s="4098"/>
      <c r="ABJ1" s="4098"/>
      <c r="ABK1" s="4098"/>
      <c r="ABL1" s="4098"/>
      <c r="ABM1" s="4098"/>
      <c r="ABN1" s="4098"/>
      <c r="ABO1" s="4098"/>
      <c r="ABP1" s="4098"/>
      <c r="ABQ1" s="4098"/>
      <c r="ABR1" s="4098"/>
      <c r="ABS1" s="4098"/>
      <c r="ABT1" s="4098"/>
      <c r="ABU1" s="4098"/>
      <c r="ABV1" s="4098"/>
      <c r="ABW1" s="4098"/>
      <c r="ABX1" s="4098"/>
      <c r="ABY1" s="4098"/>
      <c r="ABZ1" s="4098"/>
      <c r="ACA1" s="4098"/>
      <c r="ACB1" s="4098"/>
      <c r="ACC1" s="4098"/>
      <c r="ACD1" s="4098"/>
      <c r="ACE1" s="4098"/>
      <c r="ACF1" s="4098"/>
      <c r="ACG1" s="4098"/>
      <c r="ACH1" s="4098"/>
      <c r="ACI1" s="4098"/>
      <c r="ACJ1" s="4098"/>
      <c r="ACK1" s="4098"/>
      <c r="ACL1" s="4098"/>
      <c r="ACM1" s="4098"/>
      <c r="ACN1" s="4098"/>
      <c r="ACO1" s="4098"/>
      <c r="ACP1" s="4098"/>
      <c r="ACQ1" s="4098"/>
      <c r="ACR1" s="4098"/>
      <c r="ACS1" s="4098"/>
      <c r="ACT1" s="4098"/>
      <c r="ACU1" s="4098"/>
      <c r="ACV1" s="4098"/>
      <c r="ACW1" s="4098"/>
      <c r="ACX1" s="4098"/>
      <c r="ACY1" s="4098"/>
      <c r="ACZ1" s="4098"/>
      <c r="ADA1" s="4098"/>
      <c r="ADB1" s="4098"/>
      <c r="ADC1" s="4098"/>
      <c r="ADD1" s="4098"/>
      <c r="ADE1" s="4098"/>
      <c r="ADF1" s="4098"/>
      <c r="ADG1" s="4098"/>
      <c r="ADH1" s="4098"/>
      <c r="ADI1" s="4098"/>
      <c r="ADJ1" s="4098"/>
      <c r="ADK1" s="4098"/>
      <c r="ADL1" s="4098"/>
      <c r="ADM1" s="4098"/>
      <c r="ADN1" s="4098"/>
      <c r="ADO1" s="4098"/>
      <c r="ADP1" s="4098"/>
      <c r="ADQ1" s="4098"/>
      <c r="ADR1" s="4098"/>
      <c r="ADS1" s="4098"/>
      <c r="ADT1" s="4098"/>
      <c r="ADU1" s="4098"/>
      <c r="ADV1" s="4098"/>
      <c r="ADW1" s="4098"/>
      <c r="ADX1" s="4098"/>
      <c r="ADY1" s="4098"/>
      <c r="ADZ1" s="4098"/>
      <c r="AEA1" s="4098"/>
      <c r="AEB1" s="4098"/>
      <c r="AEC1" s="4098"/>
      <c r="AED1" s="4098"/>
      <c r="AEE1" s="4098"/>
      <c r="AEF1" s="4098"/>
      <c r="AEG1" s="4098"/>
      <c r="AEH1" s="4098"/>
      <c r="AEI1" s="4098"/>
      <c r="AEJ1" s="4098"/>
      <c r="AEK1" s="4098"/>
      <c r="AEL1" s="4098"/>
      <c r="AEM1" s="4098"/>
      <c r="AEN1" s="4098"/>
      <c r="AEO1" s="4098"/>
      <c r="AEP1" s="4098"/>
      <c r="AEQ1" s="4098"/>
      <c r="AER1" s="4098"/>
      <c r="AES1" s="4098"/>
      <c r="AET1" s="4098"/>
      <c r="AEU1" s="4098"/>
      <c r="AEV1" s="4098"/>
      <c r="AEW1" s="4098"/>
      <c r="AEX1" s="4098"/>
      <c r="AEY1" s="4098"/>
      <c r="AEZ1" s="4098"/>
      <c r="AFA1" s="4098"/>
      <c r="AFB1" s="4098"/>
      <c r="AFC1" s="4098"/>
      <c r="AFD1" s="4098"/>
      <c r="AFE1" s="4098"/>
      <c r="AFF1" s="4098"/>
      <c r="AFG1" s="4098"/>
      <c r="AFH1" s="4098"/>
      <c r="AFI1" s="4098"/>
      <c r="AFJ1" s="4098"/>
      <c r="AFK1" s="4098"/>
      <c r="AFL1" s="4098"/>
      <c r="AFM1" s="4098"/>
      <c r="AFN1" s="4098"/>
      <c r="AFO1" s="4098"/>
      <c r="AFP1" s="4098"/>
      <c r="AFQ1" s="4098"/>
      <c r="AFR1" s="4098"/>
      <c r="AFS1" s="4098"/>
      <c r="AFT1" s="4098"/>
      <c r="AFU1" s="4098"/>
      <c r="AFV1" s="4098"/>
      <c r="AFW1" s="4098"/>
      <c r="AFX1" s="4098"/>
      <c r="AFY1" s="4098"/>
      <c r="AFZ1" s="4098"/>
      <c r="AGA1" s="4098"/>
      <c r="AGB1" s="4098"/>
      <c r="AGC1" s="4098"/>
      <c r="AGD1" s="4098"/>
      <c r="AGE1" s="4098"/>
      <c r="AGF1" s="4098"/>
      <c r="AGG1" s="4098"/>
      <c r="AGH1" s="4098"/>
      <c r="AGI1" s="4098"/>
      <c r="AGJ1" s="4098"/>
      <c r="AGK1" s="4098"/>
      <c r="AGL1" s="4098"/>
      <c r="AGM1" s="4098"/>
      <c r="AGN1" s="4098"/>
      <c r="AGO1" s="4098"/>
      <c r="AGP1" s="4098"/>
      <c r="AGQ1" s="4098"/>
      <c r="AGR1" s="4098"/>
      <c r="AGS1" s="4098"/>
      <c r="AGT1" s="4098"/>
      <c r="AGU1" s="4098"/>
      <c r="AGV1" s="4098"/>
      <c r="AGW1" s="4098"/>
      <c r="AGX1" s="4098"/>
      <c r="AGY1" s="4098"/>
      <c r="AGZ1" s="4098"/>
      <c r="AHA1" s="4098"/>
      <c r="AHB1" s="4098"/>
      <c r="AHC1" s="4098"/>
      <c r="AHD1" s="4098"/>
      <c r="AHE1" s="4098"/>
      <c r="AHF1" s="4098"/>
      <c r="AHG1" s="4098"/>
      <c r="AHH1" s="4098"/>
      <c r="AHI1" s="4098"/>
      <c r="AHJ1" s="4098"/>
      <c r="AHK1" s="4098"/>
      <c r="AHL1" s="4098"/>
      <c r="AHM1" s="4098"/>
      <c r="AHN1" s="4098"/>
      <c r="AHO1" s="4098"/>
      <c r="AHP1" s="4098"/>
      <c r="AHQ1" s="4098"/>
      <c r="AHR1" s="4098"/>
      <c r="AHS1" s="4098"/>
      <c r="AHT1" s="4098"/>
      <c r="AHU1" s="4098"/>
      <c r="AHV1" s="4098"/>
      <c r="AHW1" s="4098"/>
      <c r="AHX1" s="4098"/>
      <c r="AHY1" s="4098"/>
      <c r="AHZ1" s="4098"/>
      <c r="AIA1" s="4098"/>
      <c r="AIB1" s="4098"/>
      <c r="AIC1" s="4098"/>
      <c r="AID1" s="4098"/>
      <c r="AIE1" s="4098"/>
      <c r="AIF1" s="4098"/>
      <c r="AIG1" s="4098"/>
      <c r="AIH1" s="4098"/>
      <c r="AII1" s="4098"/>
      <c r="AIJ1" s="4098"/>
      <c r="AIK1" s="4098"/>
      <c r="AIL1" s="4098"/>
      <c r="AIM1" s="4098"/>
      <c r="AIN1" s="4098"/>
      <c r="AIO1" s="4098"/>
      <c r="AIP1" s="4098"/>
      <c r="AIQ1" s="4098"/>
      <c r="AIR1" s="4098"/>
      <c r="AIS1" s="4098"/>
      <c r="AIT1" s="4098"/>
      <c r="AIU1" s="4098"/>
      <c r="AIV1" s="4098"/>
      <c r="AIW1" s="4098"/>
      <c r="AIX1" s="4098"/>
      <c r="AIY1" s="4098"/>
      <c r="AIZ1" s="4098"/>
      <c r="AJA1" s="4098"/>
      <c r="AJB1" s="4098"/>
      <c r="AJC1" s="4098"/>
      <c r="AJD1" s="4098"/>
      <c r="AJE1" s="4098"/>
      <c r="AJF1" s="4098"/>
      <c r="AJG1" s="4098"/>
      <c r="AJH1" s="4098"/>
      <c r="AJI1" s="4098"/>
      <c r="AJJ1" s="4098"/>
      <c r="AJK1" s="4098"/>
      <c r="AJL1" s="4098"/>
      <c r="AJM1" s="4098"/>
      <c r="AJN1" s="4098"/>
      <c r="AJO1" s="4098"/>
      <c r="AJP1" s="4098"/>
      <c r="AJQ1" s="4098"/>
      <c r="AJR1" s="4098"/>
      <c r="AJS1" s="4098"/>
      <c r="AJT1" s="4098"/>
      <c r="AJU1" s="4098"/>
      <c r="AJV1" s="4098"/>
      <c r="AJW1" s="4098"/>
      <c r="AJX1" s="4098"/>
      <c r="AJY1" s="4098"/>
      <c r="AJZ1" s="4098"/>
      <c r="AKA1" s="4098"/>
      <c r="AKB1" s="4098"/>
      <c r="AKC1" s="4098"/>
      <c r="AKD1" s="4098"/>
      <c r="AKE1" s="4098"/>
      <c r="AKF1" s="4098"/>
      <c r="AKG1" s="4098"/>
      <c r="AKH1" s="4098"/>
      <c r="AKI1" s="4098"/>
      <c r="AKJ1" s="4098"/>
      <c r="AKK1" s="4098"/>
      <c r="AKL1" s="4098"/>
      <c r="AKM1" s="4098"/>
      <c r="AKN1" s="4098"/>
      <c r="AKO1" s="4098"/>
      <c r="AKP1" s="4098"/>
      <c r="AKQ1" s="4098"/>
      <c r="AKR1" s="4098"/>
      <c r="AKS1" s="4098"/>
      <c r="AKT1" s="4098"/>
      <c r="AKU1" s="4098"/>
      <c r="AKV1" s="4098"/>
      <c r="AKW1" s="4098"/>
      <c r="AKX1" s="4098"/>
      <c r="AKY1" s="4098"/>
      <c r="AKZ1" s="4098"/>
      <c r="ALA1" s="4098"/>
      <c r="ALB1" s="4098"/>
      <c r="ALC1" s="4098"/>
      <c r="ALD1" s="4098"/>
      <c r="ALE1" s="4098"/>
      <c r="ALF1" s="4098"/>
      <c r="ALG1" s="4098"/>
      <c r="ALH1" s="4098"/>
      <c r="ALI1" s="4098"/>
      <c r="ALJ1" s="4098"/>
      <c r="ALK1" s="4098"/>
      <c r="ALL1" s="4098"/>
      <c r="ALM1" s="4098"/>
      <c r="ALN1" s="4098"/>
      <c r="ALO1" s="4098"/>
      <c r="ALP1" s="4098"/>
      <c r="ALQ1" s="4098"/>
      <c r="ALR1" s="4098"/>
      <c r="ALS1" s="4098"/>
      <c r="ALT1" s="4098"/>
      <c r="ALU1" s="4098"/>
      <c r="ALV1" s="4098"/>
      <c r="ALW1" s="4098"/>
      <c r="ALX1" s="4098"/>
      <c r="ALY1" s="4098"/>
      <c r="ALZ1" s="4098"/>
      <c r="AMA1" s="4098"/>
      <c r="AMB1" s="4098"/>
      <c r="AMC1" s="4098"/>
      <c r="AMD1" s="4098"/>
      <c r="AME1" s="4098"/>
      <c r="AMF1" s="4098"/>
      <c r="AMG1" s="4098"/>
      <c r="AMH1" s="4098"/>
      <c r="AMI1" s="4098"/>
      <c r="AMJ1" s="4098"/>
      <c r="AMK1" s="4098"/>
      <c r="AML1" s="4098"/>
      <c r="AMM1" s="4098"/>
      <c r="AMN1" s="4098"/>
      <c r="AMO1" s="4098"/>
      <c r="AMP1" s="4098"/>
      <c r="AMQ1" s="4098"/>
      <c r="AMR1" s="4098"/>
      <c r="AMS1" s="4098"/>
      <c r="AMT1" s="4098"/>
      <c r="AMU1" s="4098"/>
      <c r="AMV1" s="4098"/>
      <c r="AMW1" s="4098"/>
      <c r="AMX1" s="4098"/>
      <c r="AMY1" s="4098"/>
      <c r="AMZ1" s="4098"/>
      <c r="ANA1" s="4098"/>
      <c r="ANB1" s="4098"/>
      <c r="ANC1" s="4098"/>
      <c r="AND1" s="4098"/>
      <c r="ANE1" s="4098"/>
      <c r="ANF1" s="4098"/>
      <c r="ANG1" s="4098"/>
      <c r="ANH1" s="4098"/>
      <c r="ANI1" s="4098"/>
      <c r="ANJ1" s="4098"/>
      <c r="ANK1" s="4098"/>
      <c r="ANL1" s="4098"/>
      <c r="ANM1" s="4098"/>
      <c r="ANN1" s="4098"/>
      <c r="ANO1" s="4098"/>
      <c r="ANP1" s="4098"/>
      <c r="ANQ1" s="4098"/>
      <c r="ANR1" s="4098"/>
      <c r="ANS1" s="4098"/>
      <c r="ANT1" s="4098"/>
      <c r="ANU1" s="4098"/>
      <c r="ANV1" s="4098"/>
      <c r="ANW1" s="4098"/>
      <c r="ANX1" s="4098"/>
      <c r="ANY1" s="4098"/>
      <c r="ANZ1" s="4098"/>
      <c r="AOA1" s="4098"/>
      <c r="AOB1" s="4098"/>
      <c r="AOC1" s="4098"/>
      <c r="AOD1" s="4098"/>
      <c r="AOE1" s="4098"/>
      <c r="AOF1" s="4098"/>
      <c r="AOG1" s="4098"/>
      <c r="AOH1" s="4098"/>
      <c r="AOI1" s="4098"/>
      <c r="AOJ1" s="4098"/>
      <c r="AOK1" s="4098"/>
      <c r="AOL1" s="4098"/>
      <c r="AOM1" s="4098"/>
      <c r="AON1" s="4098"/>
      <c r="AOO1" s="4098"/>
      <c r="AOP1" s="4098"/>
      <c r="AOQ1" s="4098"/>
      <c r="AOR1" s="4098"/>
      <c r="AOS1" s="4098"/>
      <c r="AOT1" s="4098"/>
      <c r="AOU1" s="4098"/>
      <c r="AOV1" s="4098"/>
      <c r="AOW1" s="4098"/>
      <c r="AOX1" s="4098"/>
      <c r="AOY1" s="4098"/>
      <c r="AOZ1" s="4098"/>
      <c r="APA1" s="4098"/>
      <c r="APB1" s="4098"/>
      <c r="APC1" s="4098"/>
      <c r="APD1" s="4098"/>
      <c r="APE1" s="4098"/>
      <c r="APF1" s="4098"/>
      <c r="APG1" s="4098"/>
      <c r="APH1" s="4098"/>
      <c r="API1" s="4098"/>
      <c r="APJ1" s="4098"/>
      <c r="APK1" s="4098"/>
      <c r="APL1" s="4098"/>
      <c r="APM1" s="4098"/>
      <c r="APN1" s="4098"/>
      <c r="APO1" s="4098"/>
      <c r="APP1" s="4098"/>
      <c r="APQ1" s="4098"/>
      <c r="APR1" s="4098"/>
      <c r="APS1" s="4098"/>
      <c r="APT1" s="4098"/>
      <c r="APU1" s="4098"/>
      <c r="APV1" s="4098"/>
      <c r="APW1" s="4098"/>
      <c r="APX1" s="4098"/>
      <c r="APY1" s="4098"/>
      <c r="APZ1" s="4098"/>
      <c r="AQA1" s="4098"/>
      <c r="AQB1" s="4098"/>
      <c r="AQC1" s="4098"/>
      <c r="AQD1" s="4098"/>
      <c r="AQE1" s="4098"/>
      <c r="AQF1" s="4098"/>
      <c r="AQG1" s="4098"/>
      <c r="AQH1" s="4098"/>
      <c r="AQI1" s="4098"/>
      <c r="AQJ1" s="4098"/>
      <c r="AQK1" s="4098"/>
      <c r="AQL1" s="4098"/>
      <c r="AQM1" s="4098"/>
      <c r="AQN1" s="4098"/>
      <c r="AQO1" s="4098"/>
      <c r="AQP1" s="4098"/>
      <c r="AQQ1" s="4098"/>
      <c r="AQR1" s="4098"/>
      <c r="AQS1" s="4098"/>
      <c r="AQT1" s="4098"/>
      <c r="AQU1" s="4098"/>
      <c r="AQV1" s="4098"/>
      <c r="AQW1" s="4098"/>
      <c r="AQX1" s="4098"/>
      <c r="AQY1" s="4098"/>
      <c r="AQZ1" s="4098"/>
      <c r="ARA1" s="4098"/>
      <c r="ARB1" s="4098"/>
      <c r="ARC1" s="4098"/>
      <c r="ARD1" s="4098"/>
      <c r="ARE1" s="4098"/>
      <c r="ARF1" s="4098"/>
      <c r="ARG1" s="4098"/>
      <c r="ARH1" s="4098"/>
      <c r="ARI1" s="4098"/>
      <c r="ARJ1" s="4098"/>
      <c r="ARK1" s="4098"/>
      <c r="ARL1" s="4098"/>
      <c r="ARM1" s="4098"/>
      <c r="ARN1" s="4098"/>
      <c r="ARO1" s="4098"/>
      <c r="ARP1" s="4098"/>
      <c r="ARQ1" s="4098"/>
      <c r="ARR1" s="4098"/>
      <c r="ARS1" s="4098"/>
      <c r="ART1" s="4098"/>
      <c r="ARU1" s="4098"/>
      <c r="ARV1" s="4098"/>
      <c r="ARW1" s="4098"/>
      <c r="ARX1" s="4098"/>
      <c r="ARY1" s="4098"/>
      <c r="ARZ1" s="4098"/>
      <c r="ASA1" s="4098"/>
      <c r="ASB1" s="4098"/>
      <c r="ASC1" s="4098"/>
      <c r="ASD1" s="4098"/>
      <c r="ASE1" s="4098"/>
      <c r="ASF1" s="4098"/>
      <c r="ASG1" s="4098"/>
      <c r="ASH1" s="4098"/>
      <c r="ASI1" s="4098"/>
      <c r="ASJ1" s="4098"/>
      <c r="ASK1" s="4098"/>
      <c r="ASL1" s="4098"/>
      <c r="ASM1" s="4098"/>
      <c r="ASN1" s="4098"/>
      <c r="ASO1" s="4098"/>
      <c r="ASP1" s="4098"/>
      <c r="ASQ1" s="4098"/>
      <c r="ASR1" s="4098"/>
      <c r="ASS1" s="4098"/>
      <c r="AST1" s="4098"/>
      <c r="ASU1" s="4098"/>
      <c r="ASV1" s="4098"/>
      <c r="ASW1" s="4098"/>
      <c r="ASX1" s="4098"/>
      <c r="ASY1" s="4098"/>
      <c r="ASZ1" s="4098"/>
      <c r="ATA1" s="4098"/>
      <c r="ATB1" s="4098"/>
      <c r="ATC1" s="4098"/>
      <c r="ATD1" s="4098"/>
      <c r="ATE1" s="4098"/>
      <c r="ATF1" s="4098"/>
      <c r="ATG1" s="4098"/>
      <c r="ATH1" s="4098"/>
      <c r="ATI1" s="4098"/>
      <c r="ATJ1" s="4098"/>
      <c r="ATK1" s="4098"/>
      <c r="ATL1" s="4098"/>
      <c r="ATM1" s="4098"/>
      <c r="ATN1" s="4098"/>
      <c r="ATO1" s="4098"/>
      <c r="ATP1" s="4098"/>
      <c r="ATQ1" s="4098"/>
      <c r="ATR1" s="4098"/>
      <c r="ATS1" s="4098"/>
      <c r="ATT1" s="4098"/>
      <c r="ATU1" s="4098"/>
      <c r="ATV1" s="4098"/>
      <c r="ATW1" s="4098"/>
      <c r="ATX1" s="4098"/>
      <c r="ATY1" s="4098"/>
      <c r="ATZ1" s="4098"/>
      <c r="AUA1" s="4098"/>
      <c r="AUB1" s="4098"/>
      <c r="AUC1" s="4098"/>
      <c r="AUD1" s="4098"/>
      <c r="AUE1" s="4098"/>
      <c r="AUF1" s="4098"/>
      <c r="AUG1" s="4098"/>
      <c r="AUH1" s="4098"/>
      <c r="AUI1" s="4098"/>
      <c r="AUJ1" s="4098"/>
      <c r="AUK1" s="4098"/>
      <c r="AUL1" s="4098"/>
      <c r="AUM1" s="4098"/>
      <c r="AUN1" s="4098"/>
      <c r="AUO1" s="4098"/>
      <c r="AUP1" s="4098"/>
      <c r="AUQ1" s="4098"/>
      <c r="AUR1" s="4098"/>
      <c r="AUS1" s="4098"/>
      <c r="AUT1" s="4098"/>
      <c r="AUU1" s="4098"/>
      <c r="AUV1" s="4098"/>
      <c r="AUW1" s="4098"/>
      <c r="AUX1" s="4098"/>
      <c r="AUY1" s="4098"/>
      <c r="AUZ1" s="4098"/>
      <c r="AVA1" s="4098"/>
      <c r="AVB1" s="4098"/>
      <c r="AVC1" s="4098"/>
      <c r="AVD1" s="4098"/>
      <c r="AVE1" s="4098"/>
      <c r="AVF1" s="4098"/>
      <c r="AVG1" s="4098"/>
      <c r="AVH1" s="4098"/>
      <c r="AVI1" s="4098"/>
      <c r="AVJ1" s="4098"/>
      <c r="AVK1" s="4098"/>
      <c r="AVL1" s="4098"/>
      <c r="AVM1" s="4098"/>
      <c r="AVN1" s="4098"/>
      <c r="AVO1" s="4098"/>
      <c r="AVP1" s="4098"/>
      <c r="AVQ1" s="4098"/>
      <c r="AVR1" s="4098"/>
      <c r="AVS1" s="4098"/>
      <c r="AVT1" s="4098"/>
      <c r="AVU1" s="4098"/>
      <c r="AVV1" s="4098"/>
      <c r="AVW1" s="4098"/>
      <c r="AVX1" s="4098"/>
      <c r="AVY1" s="4098"/>
      <c r="AVZ1" s="4098"/>
      <c r="AWA1" s="4098"/>
      <c r="AWB1" s="4098"/>
      <c r="AWC1" s="4098"/>
      <c r="AWD1" s="4098"/>
      <c r="AWE1" s="4098"/>
      <c r="AWF1" s="4098"/>
      <c r="AWG1" s="4098"/>
      <c r="AWH1" s="4098"/>
      <c r="AWI1" s="4098"/>
      <c r="AWJ1" s="4098"/>
      <c r="AWK1" s="4098"/>
      <c r="AWL1" s="4098"/>
      <c r="AWM1" s="4098"/>
      <c r="AWN1" s="4098"/>
      <c r="AWO1" s="4098"/>
      <c r="AWP1" s="4098"/>
      <c r="AWQ1" s="4098"/>
      <c r="AWR1" s="4098"/>
      <c r="AWS1" s="4098"/>
      <c r="AWT1" s="4098"/>
      <c r="AWU1" s="4098"/>
      <c r="AWV1" s="4098"/>
      <c r="AWW1" s="4098"/>
      <c r="AWX1" s="4098"/>
      <c r="AWY1" s="4098"/>
      <c r="AWZ1" s="4098"/>
      <c r="AXA1" s="4098"/>
      <c r="AXB1" s="4098"/>
      <c r="AXC1" s="4098"/>
      <c r="AXD1" s="4098"/>
      <c r="AXE1" s="4098"/>
      <c r="AXF1" s="4098"/>
      <c r="AXG1" s="4098"/>
      <c r="AXH1" s="4098"/>
      <c r="AXI1" s="4098"/>
      <c r="AXJ1" s="4098"/>
      <c r="AXK1" s="4098"/>
      <c r="AXL1" s="4098"/>
      <c r="AXM1" s="4098"/>
      <c r="AXN1" s="4098"/>
      <c r="AXO1" s="4098"/>
      <c r="AXP1" s="4098"/>
      <c r="AXQ1" s="4098"/>
      <c r="AXR1" s="4098"/>
      <c r="AXS1" s="4098"/>
      <c r="AXT1" s="4098"/>
      <c r="AXU1" s="4098"/>
      <c r="AXV1" s="4098"/>
      <c r="AXW1" s="4098"/>
      <c r="AXX1" s="4098"/>
      <c r="AXY1" s="4098"/>
      <c r="AXZ1" s="4098"/>
      <c r="AYA1" s="4098"/>
      <c r="AYB1" s="4098"/>
      <c r="AYC1" s="4098"/>
      <c r="AYD1" s="4098"/>
      <c r="AYE1" s="4098"/>
      <c r="AYF1" s="4098"/>
      <c r="AYG1" s="4098"/>
      <c r="AYH1" s="4098"/>
      <c r="AYI1" s="4098"/>
      <c r="AYJ1" s="4098"/>
      <c r="AYK1" s="4098"/>
      <c r="AYL1" s="4098"/>
      <c r="AYM1" s="4098"/>
      <c r="AYN1" s="4098"/>
      <c r="AYO1" s="4098"/>
      <c r="AYP1" s="4098"/>
      <c r="AYQ1" s="4098"/>
      <c r="AYR1" s="4098"/>
      <c r="AYS1" s="4098"/>
      <c r="AYT1" s="4098"/>
      <c r="AYU1" s="4098"/>
      <c r="AYV1" s="4098"/>
      <c r="AYW1" s="4098"/>
      <c r="AYX1" s="4098"/>
      <c r="AYY1" s="4098"/>
      <c r="AYZ1" s="4098"/>
      <c r="AZA1" s="4098"/>
      <c r="AZB1" s="4098"/>
      <c r="AZC1" s="4098"/>
      <c r="AZD1" s="4098"/>
      <c r="AZE1" s="4098"/>
      <c r="AZF1" s="4098"/>
      <c r="AZG1" s="4098"/>
      <c r="AZH1" s="4098"/>
      <c r="AZI1" s="4098"/>
      <c r="AZJ1" s="4098"/>
      <c r="AZK1" s="4098"/>
      <c r="AZL1" s="4098"/>
      <c r="AZM1" s="4098"/>
      <c r="AZN1" s="4098"/>
      <c r="AZO1" s="4098"/>
      <c r="AZP1" s="4098"/>
      <c r="AZQ1" s="4098"/>
      <c r="AZR1" s="4098"/>
      <c r="AZS1" s="4098"/>
      <c r="AZT1" s="4098"/>
      <c r="AZU1" s="4098"/>
      <c r="AZV1" s="4098"/>
      <c r="AZW1" s="4098"/>
      <c r="AZX1" s="4098"/>
      <c r="AZY1" s="4098"/>
      <c r="AZZ1" s="4098"/>
      <c r="BAA1" s="4098"/>
      <c r="BAB1" s="4098"/>
      <c r="BAC1" s="4098"/>
      <c r="BAD1" s="4098"/>
      <c r="BAE1" s="4098"/>
      <c r="BAF1" s="4098"/>
      <c r="BAG1" s="4098"/>
      <c r="BAH1" s="4098"/>
      <c r="BAI1" s="4098"/>
      <c r="BAJ1" s="4098"/>
      <c r="BAK1" s="4098"/>
      <c r="BAL1" s="4098"/>
      <c r="BAM1" s="4098"/>
      <c r="BAN1" s="4098"/>
      <c r="BAO1" s="4098"/>
      <c r="BAP1" s="4098"/>
      <c r="BAQ1" s="4098"/>
      <c r="BAR1" s="4098"/>
      <c r="BAS1" s="4098"/>
      <c r="BAT1" s="4098"/>
      <c r="BAU1" s="4098"/>
      <c r="BAV1" s="4098"/>
      <c r="BAW1" s="4098"/>
      <c r="BAX1" s="4098"/>
      <c r="BAY1" s="4098"/>
      <c r="BAZ1" s="4098"/>
      <c r="BBA1" s="4098"/>
      <c r="BBB1" s="4098"/>
      <c r="BBC1" s="4098"/>
      <c r="BBD1" s="4098"/>
      <c r="BBE1" s="4098"/>
      <c r="BBF1" s="4098"/>
      <c r="BBG1" s="4098"/>
      <c r="BBH1" s="4098"/>
      <c r="BBI1" s="4098"/>
      <c r="BBJ1" s="4098"/>
      <c r="BBK1" s="4098"/>
      <c r="BBL1" s="4098"/>
      <c r="BBM1" s="4098"/>
      <c r="BBN1" s="4098"/>
      <c r="BBO1" s="4098"/>
      <c r="BBP1" s="4098"/>
      <c r="BBQ1" s="4098"/>
      <c r="BBR1" s="4098"/>
      <c r="BBS1" s="4098"/>
      <c r="BBT1" s="4098"/>
      <c r="BBU1" s="4098"/>
      <c r="BBV1" s="4098"/>
      <c r="BBW1" s="4098"/>
      <c r="BBX1" s="4098"/>
      <c r="BBY1" s="4098"/>
      <c r="BBZ1" s="4098"/>
      <c r="BCA1" s="4098"/>
      <c r="BCB1" s="4098"/>
      <c r="BCC1" s="4098"/>
      <c r="BCD1" s="4098"/>
      <c r="BCE1" s="4098"/>
      <c r="BCF1" s="4098"/>
      <c r="BCG1" s="4098"/>
      <c r="BCH1" s="4098"/>
      <c r="BCI1" s="4098"/>
      <c r="BCJ1" s="4098"/>
      <c r="BCK1" s="4098"/>
      <c r="BCL1" s="4098"/>
      <c r="BCM1" s="4098"/>
      <c r="BCN1" s="4098"/>
      <c r="BCO1" s="4098"/>
      <c r="BCP1" s="4098"/>
      <c r="BCQ1" s="4098"/>
      <c r="BCR1" s="4098"/>
      <c r="BCS1" s="4098"/>
      <c r="BCT1" s="4098"/>
      <c r="BCU1" s="4098"/>
      <c r="BCV1" s="4098"/>
      <c r="BCW1" s="4098"/>
      <c r="BCX1" s="4098"/>
      <c r="BCY1" s="4098"/>
      <c r="BCZ1" s="4098"/>
      <c r="BDA1" s="4098"/>
      <c r="BDB1" s="4098"/>
      <c r="BDC1" s="4098"/>
      <c r="BDD1" s="4098"/>
      <c r="BDE1" s="4098"/>
      <c r="BDF1" s="4098"/>
      <c r="BDG1" s="4098"/>
      <c r="BDH1" s="4098"/>
      <c r="BDI1" s="4098"/>
      <c r="BDJ1" s="4098"/>
      <c r="BDK1" s="4098"/>
      <c r="BDL1" s="4098"/>
      <c r="BDM1" s="4098"/>
      <c r="BDN1" s="4098"/>
      <c r="BDO1" s="4098"/>
      <c r="BDP1" s="4098"/>
      <c r="BDQ1" s="4098"/>
      <c r="BDR1" s="4098"/>
      <c r="BDS1" s="4098"/>
      <c r="BDT1" s="4098"/>
      <c r="BDU1" s="4098"/>
      <c r="BDV1" s="4098"/>
      <c r="BDW1" s="4098"/>
      <c r="BDX1" s="4098"/>
      <c r="BDY1" s="4098"/>
      <c r="BDZ1" s="4098"/>
      <c r="BEA1" s="4098"/>
      <c r="BEB1" s="4098"/>
      <c r="BEC1" s="4098"/>
      <c r="BED1" s="4098"/>
      <c r="BEE1" s="4098"/>
      <c r="BEF1" s="4098"/>
      <c r="BEG1" s="4098"/>
      <c r="BEH1" s="4098"/>
      <c r="BEI1" s="4098"/>
      <c r="BEJ1" s="4098"/>
      <c r="BEK1" s="4098"/>
      <c r="BEL1" s="4098"/>
      <c r="BEM1" s="4098"/>
      <c r="BEN1" s="4098"/>
      <c r="BEO1" s="4098"/>
      <c r="BEP1" s="4098"/>
      <c r="BEQ1" s="4098"/>
      <c r="BER1" s="4098"/>
      <c r="BES1" s="4098"/>
      <c r="BET1" s="4098"/>
      <c r="BEU1" s="4098"/>
      <c r="BEV1" s="4098"/>
      <c r="BEW1" s="4098"/>
      <c r="BEX1" s="4098"/>
      <c r="BEY1" s="4098"/>
      <c r="BEZ1" s="4098"/>
      <c r="BFA1" s="4098"/>
      <c r="BFB1" s="4098"/>
      <c r="BFC1" s="4098"/>
      <c r="BFD1" s="4098"/>
      <c r="BFE1" s="4098"/>
      <c r="BFF1" s="4098"/>
      <c r="BFG1" s="4098"/>
      <c r="BFH1" s="4098"/>
      <c r="BFI1" s="4098"/>
      <c r="BFJ1" s="4098"/>
      <c r="BFK1" s="4098"/>
      <c r="BFL1" s="4098"/>
      <c r="BFM1" s="4098"/>
      <c r="BFN1" s="4098"/>
      <c r="BFO1" s="4098"/>
      <c r="BFP1" s="4098"/>
      <c r="BFQ1" s="4098"/>
      <c r="BFR1" s="4098"/>
      <c r="BFS1" s="4098"/>
      <c r="BFT1" s="4098"/>
      <c r="BFU1" s="4098"/>
      <c r="BFV1" s="4098"/>
      <c r="BFW1" s="4098"/>
      <c r="BFX1" s="4098"/>
      <c r="BFY1" s="4098"/>
      <c r="BFZ1" s="4098"/>
      <c r="BGA1" s="4098"/>
      <c r="BGB1" s="4098"/>
      <c r="BGC1" s="4098"/>
      <c r="BGD1" s="4098"/>
      <c r="BGE1" s="4098"/>
      <c r="BGF1" s="4098"/>
      <c r="BGG1" s="4098"/>
      <c r="BGH1" s="4098"/>
      <c r="BGI1" s="4098"/>
      <c r="BGJ1" s="4098"/>
      <c r="BGK1" s="4098"/>
      <c r="BGL1" s="4098"/>
      <c r="BGM1" s="4098"/>
      <c r="BGN1" s="4098"/>
      <c r="BGO1" s="4098"/>
      <c r="BGP1" s="4098"/>
      <c r="BGQ1" s="4098"/>
      <c r="BGR1" s="4098"/>
      <c r="BGS1" s="4098"/>
      <c r="BGT1" s="4098"/>
      <c r="BGU1" s="4098"/>
      <c r="BGV1" s="4098"/>
      <c r="BGW1" s="4098"/>
      <c r="BGX1" s="4098"/>
      <c r="BGY1" s="4098"/>
      <c r="BGZ1" s="4098"/>
      <c r="BHA1" s="4098"/>
      <c r="BHB1" s="4098"/>
      <c r="BHC1" s="4098"/>
      <c r="BHD1" s="4098"/>
      <c r="BHE1" s="4098"/>
      <c r="BHF1" s="4098"/>
      <c r="BHG1" s="4098"/>
      <c r="BHH1" s="4098"/>
      <c r="BHI1" s="4098"/>
      <c r="BHJ1" s="4098"/>
      <c r="BHK1" s="4098"/>
      <c r="BHL1" s="4098"/>
      <c r="BHM1" s="4098"/>
      <c r="BHN1" s="4098"/>
      <c r="BHO1" s="4098"/>
      <c r="BHP1" s="4098"/>
      <c r="BHQ1" s="4098"/>
      <c r="BHR1" s="4098"/>
      <c r="BHS1" s="4098"/>
      <c r="BHT1" s="4098"/>
      <c r="BHU1" s="4098"/>
      <c r="BHV1" s="4098"/>
      <c r="BHW1" s="4098"/>
      <c r="BHX1" s="4098"/>
      <c r="BHY1" s="4098"/>
      <c r="BHZ1" s="4098"/>
      <c r="BIA1" s="4098"/>
      <c r="BIB1" s="4098"/>
      <c r="BIC1" s="4098"/>
      <c r="BID1" s="4098"/>
      <c r="BIE1" s="4098"/>
      <c r="BIF1" s="4098"/>
      <c r="BIG1" s="4098"/>
      <c r="BIH1" s="4098"/>
      <c r="BII1" s="4098"/>
      <c r="BIJ1" s="4098"/>
      <c r="BIK1" s="4098"/>
      <c r="BIL1" s="4098"/>
      <c r="BIM1" s="4098"/>
      <c r="BIN1" s="4098"/>
      <c r="BIO1" s="4098"/>
      <c r="BIP1" s="4098"/>
      <c r="BIQ1" s="4098"/>
      <c r="BIR1" s="4098"/>
      <c r="BIS1" s="4098"/>
      <c r="BIT1" s="4098"/>
      <c r="BIU1" s="4098"/>
      <c r="BIV1" s="4098"/>
      <c r="BIW1" s="4098"/>
      <c r="BIX1" s="4098"/>
      <c r="BIY1" s="4098"/>
      <c r="BIZ1" s="4098"/>
      <c r="BJA1" s="4098"/>
      <c r="BJB1" s="4098"/>
      <c r="BJC1" s="4098"/>
      <c r="BJD1" s="4098"/>
      <c r="BJE1" s="4098"/>
    </row>
    <row r="2" spans="1:1617" s="662" customFormat="1" ht="18" customHeight="1">
      <c r="A2" s="232"/>
      <c r="B2" s="1013" t="s">
        <v>532</v>
      </c>
      <c r="C2" s="1046"/>
      <c r="D2" s="1046"/>
      <c r="E2" s="1046"/>
      <c r="F2" s="1046"/>
      <c r="G2" s="1046"/>
      <c r="H2" s="1046"/>
      <c r="I2" s="1047"/>
      <c r="J2" s="1308"/>
      <c r="K2" s="1308"/>
      <c r="L2" s="1308"/>
      <c r="M2" s="1308"/>
      <c r="N2" s="1308"/>
      <c r="O2" s="1308"/>
      <c r="P2" s="1308"/>
      <c r="Q2" s="1308"/>
      <c r="R2" s="1308"/>
      <c r="S2" s="1308"/>
      <c r="T2" s="1308"/>
      <c r="U2" s="1308"/>
      <c r="V2" s="1308"/>
      <c r="W2" s="1308"/>
      <c r="X2" s="1308"/>
      <c r="Y2" s="1308"/>
      <c r="Z2" s="1308"/>
      <c r="AA2" s="1308"/>
      <c r="AB2" s="1308"/>
      <c r="AC2" s="1308"/>
      <c r="AD2" s="4198" t="s">
        <v>112</v>
      </c>
      <c r="AE2" s="4199"/>
      <c r="AF2" s="4200"/>
      <c r="AG2" s="4115"/>
      <c r="AH2" s="4115"/>
      <c r="AI2" s="4115"/>
      <c r="AJ2" s="4098"/>
      <c r="AK2" s="4098"/>
      <c r="AL2" s="4098"/>
      <c r="AM2" s="4098"/>
      <c r="AN2" s="4098"/>
      <c r="AO2" s="4098"/>
      <c r="AP2" s="4098"/>
      <c r="AQ2" s="4098"/>
      <c r="AR2" s="4098"/>
      <c r="AS2" s="4098"/>
      <c r="AT2" s="4098"/>
      <c r="AU2" s="4098"/>
      <c r="AV2" s="4098"/>
      <c r="AW2" s="4098"/>
      <c r="AX2" s="4098"/>
      <c r="AY2" s="4098"/>
      <c r="AZ2" s="4098"/>
      <c r="BA2" s="4098"/>
      <c r="BB2" s="4098"/>
      <c r="BC2" s="4098"/>
      <c r="BD2" s="4098"/>
      <c r="BE2" s="4098"/>
      <c r="BF2" s="4098"/>
      <c r="BG2" s="4098"/>
      <c r="BH2" s="4098"/>
      <c r="BI2" s="4098"/>
      <c r="BJ2" s="4098"/>
      <c r="BK2" s="4098"/>
      <c r="BL2" s="4098"/>
      <c r="BM2" s="4098"/>
      <c r="BN2" s="4098"/>
      <c r="BO2" s="4098"/>
      <c r="BP2" s="4098"/>
      <c r="BQ2" s="4098"/>
      <c r="BR2" s="4098"/>
      <c r="BS2" s="4098"/>
      <c r="BT2" s="4098"/>
      <c r="BU2" s="4098"/>
      <c r="BV2" s="4098"/>
      <c r="BW2" s="4098"/>
      <c r="BX2" s="4098"/>
      <c r="BY2" s="4098"/>
      <c r="BZ2" s="4098"/>
      <c r="CA2" s="4098"/>
      <c r="CB2" s="4098"/>
      <c r="CC2" s="4098"/>
      <c r="CD2" s="4098"/>
      <c r="CE2" s="4098"/>
      <c r="CF2" s="4098"/>
      <c r="CG2" s="4098"/>
      <c r="CH2" s="4098"/>
      <c r="CI2" s="4098"/>
      <c r="CJ2" s="4098"/>
      <c r="CK2" s="4098"/>
      <c r="CL2" s="4098"/>
      <c r="CM2" s="4098"/>
      <c r="CN2" s="4098"/>
      <c r="CO2" s="4098"/>
      <c r="CP2" s="4098"/>
      <c r="CQ2" s="4098"/>
      <c r="CR2" s="4098"/>
      <c r="CS2" s="4098"/>
      <c r="CT2" s="4098"/>
      <c r="CU2" s="4098"/>
      <c r="CV2" s="4098"/>
      <c r="CW2" s="4098"/>
      <c r="CX2" s="4098"/>
      <c r="CY2" s="4098"/>
      <c r="CZ2" s="4098"/>
      <c r="DA2" s="4098"/>
      <c r="DB2" s="4098"/>
      <c r="DC2" s="4098"/>
      <c r="DD2" s="4098"/>
      <c r="DE2" s="4098"/>
      <c r="DF2" s="4098"/>
      <c r="DG2" s="4098"/>
      <c r="DH2" s="4098"/>
      <c r="DI2" s="4098"/>
      <c r="DJ2" s="4098"/>
      <c r="DK2" s="4098"/>
      <c r="DL2" s="4098"/>
      <c r="DM2" s="4098"/>
      <c r="DN2" s="4098"/>
      <c r="DO2" s="4098"/>
      <c r="DP2" s="4098"/>
      <c r="DQ2" s="4098"/>
      <c r="DR2" s="4098"/>
      <c r="DS2" s="4098"/>
      <c r="DT2" s="4098"/>
      <c r="DU2" s="4098"/>
      <c r="DV2" s="4098"/>
      <c r="DW2" s="4098"/>
      <c r="DX2" s="4098"/>
      <c r="DY2" s="4098"/>
      <c r="DZ2" s="4098"/>
      <c r="EA2" s="4098"/>
      <c r="EB2" s="4098"/>
      <c r="EC2" s="4098"/>
      <c r="ED2" s="4098"/>
      <c r="EE2" s="4098"/>
      <c r="EF2" s="4098"/>
      <c r="EG2" s="4098"/>
      <c r="EH2" s="4098"/>
      <c r="EI2" s="4098"/>
      <c r="EJ2" s="4098"/>
      <c r="EK2" s="4098"/>
      <c r="EL2" s="4098"/>
      <c r="EM2" s="4098"/>
      <c r="EN2" s="4098"/>
      <c r="EO2" s="4098"/>
      <c r="EP2" s="4098"/>
      <c r="EQ2" s="4098"/>
      <c r="ER2" s="4098"/>
      <c r="ES2" s="4098"/>
      <c r="ET2" s="4098"/>
      <c r="EU2" s="4098"/>
      <c r="EV2" s="4098"/>
      <c r="EW2" s="4098"/>
      <c r="EX2" s="4098"/>
      <c r="EY2" s="4098"/>
      <c r="EZ2" s="4098"/>
      <c r="FA2" s="4098"/>
      <c r="FB2" s="4098"/>
      <c r="FC2" s="4098"/>
      <c r="FD2" s="4098"/>
      <c r="FE2" s="4098"/>
      <c r="FF2" s="4098"/>
      <c r="FG2" s="4098"/>
      <c r="FH2" s="4098"/>
      <c r="FI2" s="4098"/>
      <c r="FJ2" s="4098"/>
      <c r="FK2" s="4098"/>
      <c r="FL2" s="4098"/>
      <c r="FM2" s="4098"/>
      <c r="FN2" s="4098"/>
      <c r="FO2" s="4098"/>
      <c r="FP2" s="4098"/>
      <c r="FQ2" s="4098"/>
      <c r="FR2" s="4098"/>
      <c r="FS2" s="4098"/>
      <c r="FT2" s="4098"/>
      <c r="FU2" s="4098"/>
      <c r="FV2" s="4098"/>
      <c r="FW2" s="4098"/>
      <c r="FX2" s="4098"/>
      <c r="FY2" s="4098"/>
      <c r="FZ2" s="4098"/>
      <c r="GA2" s="4098"/>
      <c r="GB2" s="4098"/>
      <c r="GC2" s="4098"/>
      <c r="GD2" s="4098"/>
      <c r="GE2" s="4098"/>
      <c r="GF2" s="4098"/>
      <c r="GG2" s="4098"/>
      <c r="GH2" s="4098"/>
      <c r="GI2" s="4098"/>
      <c r="GJ2" s="4098"/>
      <c r="GK2" s="4098"/>
      <c r="GL2" s="4098"/>
      <c r="GM2" s="4098"/>
      <c r="GN2" s="4098"/>
      <c r="GO2" s="4098"/>
      <c r="GP2" s="4098"/>
      <c r="GQ2" s="4098"/>
      <c r="GR2" s="4098"/>
      <c r="GS2" s="4098"/>
      <c r="GT2" s="4098"/>
      <c r="GU2" s="4098"/>
      <c r="GV2" s="4098"/>
      <c r="GW2" s="4098"/>
      <c r="GX2" s="4098"/>
      <c r="GY2" s="4098"/>
      <c r="GZ2" s="4098"/>
      <c r="HA2" s="4098"/>
      <c r="HB2" s="4098"/>
      <c r="HC2" s="4098"/>
      <c r="HD2" s="4098"/>
      <c r="HE2" s="4098"/>
      <c r="HF2" s="4098"/>
      <c r="HG2" s="4098"/>
      <c r="HH2" s="4098"/>
      <c r="HI2" s="4098"/>
      <c r="HJ2" s="4098"/>
      <c r="HK2" s="4098"/>
      <c r="HL2" s="4098"/>
      <c r="HM2" s="4098"/>
      <c r="HN2" s="4098"/>
      <c r="HO2" s="4098"/>
      <c r="HP2" s="4098"/>
      <c r="HQ2" s="4098"/>
      <c r="HR2" s="4098"/>
      <c r="HS2" s="4098"/>
      <c r="HT2" s="4098"/>
      <c r="HU2" s="4098"/>
      <c r="HV2" s="4098"/>
      <c r="HW2" s="4098"/>
      <c r="HX2" s="4098"/>
      <c r="HY2" s="4098"/>
      <c r="HZ2" s="4098"/>
      <c r="IA2" s="4098"/>
      <c r="IB2" s="4098"/>
      <c r="IC2" s="4098"/>
      <c r="ID2" s="4098"/>
      <c r="IE2" s="4098"/>
      <c r="IF2" s="4098"/>
      <c r="IG2" s="4098"/>
      <c r="IH2" s="4098"/>
      <c r="II2" s="4098"/>
      <c r="IJ2" s="4098"/>
      <c r="IK2" s="4098"/>
      <c r="IL2" s="4098"/>
      <c r="IM2" s="4098"/>
      <c r="IN2" s="4098"/>
      <c r="IO2" s="4098"/>
      <c r="IP2" s="4098"/>
      <c r="IQ2" s="4098"/>
      <c r="IR2" s="4098"/>
      <c r="IS2" s="4098"/>
      <c r="IT2" s="4098"/>
      <c r="IU2" s="4098"/>
      <c r="IV2" s="4098"/>
      <c r="IW2" s="4098"/>
      <c r="IX2" s="4098"/>
      <c r="IY2" s="4098"/>
      <c r="IZ2" s="4098"/>
      <c r="JA2" s="4098"/>
      <c r="JB2" s="4098"/>
      <c r="JC2" s="4098"/>
      <c r="JD2" s="4098"/>
      <c r="JE2" s="4098"/>
      <c r="JF2" s="4098"/>
      <c r="JG2" s="4098"/>
      <c r="JH2" s="4098"/>
      <c r="JI2" s="4098"/>
      <c r="JJ2" s="4098"/>
      <c r="JK2" s="4098"/>
      <c r="JL2" s="4098"/>
      <c r="JM2" s="4098"/>
      <c r="JN2" s="4098"/>
      <c r="JO2" s="4098"/>
      <c r="JP2" s="4098"/>
      <c r="JQ2" s="4098"/>
      <c r="JR2" s="4098"/>
      <c r="JS2" s="4098"/>
      <c r="JT2" s="4098"/>
      <c r="JU2" s="4098"/>
      <c r="JV2" s="4098"/>
      <c r="JW2" s="4098"/>
      <c r="JX2" s="4098"/>
      <c r="JY2" s="4098"/>
      <c r="JZ2" s="4098"/>
      <c r="KA2" s="4098"/>
      <c r="KB2" s="4098"/>
      <c r="KC2" s="4098"/>
      <c r="KD2" s="4098"/>
      <c r="KE2" s="4098"/>
      <c r="KF2" s="4098"/>
      <c r="KG2" s="4098"/>
      <c r="KH2" s="4098"/>
      <c r="KI2" s="4098"/>
      <c r="KJ2" s="4098"/>
      <c r="KK2" s="4098"/>
      <c r="KL2" s="4098"/>
      <c r="KM2" s="4098"/>
      <c r="KN2" s="4098"/>
      <c r="KO2" s="4098"/>
      <c r="KP2" s="4098"/>
      <c r="KQ2" s="4098"/>
      <c r="KR2" s="4098"/>
      <c r="KS2" s="4098"/>
      <c r="KT2" s="4098"/>
      <c r="KU2" s="4098"/>
      <c r="KV2" s="4098"/>
      <c r="KW2" s="4098"/>
      <c r="KX2" s="4098"/>
      <c r="KY2" s="4098"/>
      <c r="KZ2" s="4098"/>
      <c r="LA2" s="4098"/>
      <c r="LB2" s="4098"/>
      <c r="LC2" s="4098"/>
      <c r="LD2" s="4098"/>
      <c r="LE2" s="4098"/>
      <c r="LF2" s="4098"/>
      <c r="LG2" s="4098"/>
      <c r="LH2" s="4098"/>
      <c r="LI2" s="4098"/>
      <c r="LJ2" s="4098"/>
      <c r="LK2" s="4098"/>
      <c r="LL2" s="4098"/>
      <c r="LM2" s="4098"/>
      <c r="LN2" s="4098"/>
      <c r="LO2" s="4098"/>
      <c r="LP2" s="4098"/>
      <c r="LQ2" s="4098"/>
      <c r="LR2" s="4098"/>
      <c r="LS2" s="4098"/>
      <c r="LT2" s="4098"/>
      <c r="LU2" s="4098"/>
      <c r="LV2" s="4098"/>
      <c r="LW2" s="4098"/>
      <c r="LX2" s="4098"/>
      <c r="LY2" s="4098"/>
      <c r="LZ2" s="4098"/>
      <c r="MA2" s="4098"/>
      <c r="MB2" s="4098"/>
      <c r="MC2" s="4098"/>
      <c r="MD2" s="4098"/>
      <c r="ME2" s="4098"/>
      <c r="MF2" s="4098"/>
      <c r="MG2" s="4098"/>
      <c r="MH2" s="4098"/>
      <c r="MI2" s="4098"/>
      <c r="MJ2" s="4098"/>
      <c r="MK2" s="4098"/>
      <c r="ML2" s="4098"/>
      <c r="MM2" s="4098"/>
      <c r="MN2" s="4098"/>
      <c r="MO2" s="4098"/>
      <c r="MP2" s="4098"/>
      <c r="MQ2" s="4098"/>
      <c r="MR2" s="4098"/>
      <c r="MS2" s="4098"/>
      <c r="MT2" s="4098"/>
      <c r="MU2" s="4098"/>
      <c r="MV2" s="4098"/>
      <c r="MW2" s="4098"/>
      <c r="MX2" s="4098"/>
      <c r="MY2" s="4098"/>
      <c r="MZ2" s="4098"/>
      <c r="NA2" s="4098"/>
      <c r="NB2" s="4098"/>
      <c r="NC2" s="4098"/>
      <c r="ND2" s="4098"/>
      <c r="NE2" s="4098"/>
      <c r="NF2" s="4098"/>
      <c r="NG2" s="4098"/>
      <c r="NH2" s="4098"/>
      <c r="NI2" s="4098"/>
      <c r="NJ2" s="4098"/>
      <c r="NK2" s="4098"/>
      <c r="NL2" s="4098"/>
      <c r="NM2" s="4098"/>
      <c r="NN2" s="4098"/>
      <c r="NO2" s="4098"/>
      <c r="NP2" s="4098"/>
      <c r="NQ2" s="4098"/>
      <c r="NR2" s="4098"/>
      <c r="NS2" s="4098"/>
      <c r="NT2" s="4098"/>
      <c r="NU2" s="4098"/>
      <c r="NV2" s="4098"/>
      <c r="NW2" s="4098"/>
      <c r="NX2" s="4098"/>
      <c r="NY2" s="4098"/>
      <c r="NZ2" s="4098"/>
      <c r="OA2" s="4098"/>
      <c r="OB2" s="4098"/>
      <c r="OC2" s="4098"/>
      <c r="OD2" s="4098"/>
      <c r="OE2" s="4098"/>
      <c r="OF2" s="4098"/>
      <c r="OG2" s="4098"/>
      <c r="OH2" s="4098"/>
      <c r="OI2" s="4098"/>
      <c r="OJ2" s="4098"/>
      <c r="OK2" s="4098"/>
      <c r="OL2" s="4098"/>
      <c r="OM2" s="4098"/>
      <c r="ON2" s="4098"/>
      <c r="OO2" s="4098"/>
      <c r="OP2" s="4098"/>
      <c r="OQ2" s="4098"/>
      <c r="OR2" s="4098"/>
      <c r="OS2" s="4098"/>
      <c r="OT2" s="4098"/>
      <c r="OU2" s="4098"/>
      <c r="OV2" s="4098"/>
      <c r="OW2" s="4098"/>
      <c r="OX2" s="4098"/>
      <c r="OY2" s="4098"/>
      <c r="OZ2" s="4098"/>
      <c r="PA2" s="4098"/>
      <c r="PB2" s="4098"/>
      <c r="PC2" s="4098"/>
      <c r="PD2" s="4098"/>
      <c r="PE2" s="4098"/>
      <c r="PF2" s="4098"/>
      <c r="PG2" s="4098"/>
      <c r="PH2" s="4098"/>
      <c r="PI2" s="4098"/>
      <c r="PJ2" s="4098"/>
      <c r="PK2" s="4098"/>
      <c r="PL2" s="4098"/>
      <c r="PM2" s="4098"/>
      <c r="PN2" s="4098"/>
      <c r="PO2" s="4098"/>
      <c r="PP2" s="4098"/>
      <c r="PQ2" s="4098"/>
      <c r="PR2" s="4098"/>
      <c r="PS2" s="4098"/>
      <c r="PT2" s="4098"/>
      <c r="PU2" s="4098"/>
      <c r="PV2" s="4098"/>
      <c r="PW2" s="4098"/>
      <c r="PX2" s="4098"/>
      <c r="PY2" s="4098"/>
      <c r="PZ2" s="4098"/>
      <c r="QA2" s="4098"/>
      <c r="QB2" s="4098"/>
      <c r="QC2" s="4098"/>
      <c r="QD2" s="4098"/>
      <c r="QE2" s="4098"/>
      <c r="QF2" s="4098"/>
      <c r="QG2" s="4098"/>
      <c r="QH2" s="4098"/>
      <c r="QI2" s="4098"/>
      <c r="QJ2" s="4098"/>
      <c r="QK2" s="4098"/>
      <c r="QL2" s="4098"/>
      <c r="QM2" s="4098"/>
      <c r="QN2" s="4098"/>
      <c r="QO2" s="4098"/>
      <c r="QP2" s="4098"/>
      <c r="QQ2" s="4098"/>
      <c r="QR2" s="4098"/>
      <c r="QS2" s="4098"/>
      <c r="QT2" s="4098"/>
      <c r="QU2" s="4098"/>
      <c r="QV2" s="4098"/>
      <c r="QW2" s="4098"/>
      <c r="QX2" s="4098"/>
      <c r="QY2" s="4098"/>
      <c r="QZ2" s="4098"/>
      <c r="RA2" s="4098"/>
      <c r="RB2" s="4098"/>
      <c r="RC2" s="4098"/>
      <c r="RD2" s="4098"/>
      <c r="RE2" s="4098"/>
      <c r="RF2" s="4098"/>
      <c r="RG2" s="4098"/>
      <c r="RH2" s="4098"/>
      <c r="RI2" s="4098"/>
      <c r="RJ2" s="4098"/>
      <c r="RK2" s="4098"/>
      <c r="RL2" s="4098"/>
      <c r="RM2" s="4098"/>
      <c r="RN2" s="4098"/>
      <c r="RO2" s="4098"/>
      <c r="RP2" s="4098"/>
      <c r="RQ2" s="4098"/>
      <c r="RR2" s="4098"/>
      <c r="RS2" s="4098"/>
      <c r="RT2" s="4098"/>
      <c r="RU2" s="4098"/>
      <c r="RV2" s="4098"/>
      <c r="RW2" s="4098"/>
      <c r="RX2" s="4098"/>
      <c r="RY2" s="4098"/>
      <c r="RZ2" s="4098"/>
      <c r="SA2" s="4098"/>
      <c r="SB2" s="4098"/>
      <c r="SC2" s="4098"/>
      <c r="SD2" s="4098"/>
      <c r="SE2" s="4098"/>
      <c r="SF2" s="4098"/>
      <c r="SG2" s="4098"/>
      <c r="SH2" s="4098"/>
      <c r="SI2" s="4098"/>
      <c r="SJ2" s="4098"/>
      <c r="SK2" s="4098"/>
      <c r="SL2" s="4098"/>
      <c r="SM2" s="4098"/>
      <c r="SN2" s="4098"/>
      <c r="SO2" s="4098"/>
      <c r="SP2" s="4098"/>
      <c r="SQ2" s="4098"/>
      <c r="SR2" s="4098"/>
      <c r="SS2" s="4098"/>
      <c r="ST2" s="4098"/>
      <c r="SU2" s="4098"/>
      <c r="SV2" s="4098"/>
      <c r="SW2" s="4098"/>
      <c r="SX2" s="4098"/>
      <c r="SY2" s="4098"/>
      <c r="SZ2" s="4098"/>
      <c r="TA2" s="4098"/>
      <c r="TB2" s="4098"/>
      <c r="TC2" s="4098"/>
      <c r="TD2" s="4098"/>
      <c r="TE2" s="4098"/>
      <c r="TF2" s="4098"/>
      <c r="TG2" s="4098"/>
      <c r="TH2" s="4098"/>
      <c r="TI2" s="4098"/>
      <c r="TJ2" s="4098"/>
      <c r="TK2" s="4098"/>
      <c r="TL2" s="4098"/>
      <c r="TM2" s="4098"/>
      <c r="TN2" s="4098"/>
      <c r="TO2" s="4098"/>
      <c r="TP2" s="4098"/>
      <c r="TQ2" s="4098"/>
      <c r="TR2" s="4098"/>
      <c r="TS2" s="4098"/>
      <c r="TT2" s="4098"/>
      <c r="TU2" s="4098"/>
      <c r="TV2" s="4098"/>
      <c r="TW2" s="4098"/>
      <c r="TX2" s="4098"/>
      <c r="TY2" s="4098"/>
      <c r="TZ2" s="4098"/>
      <c r="UA2" s="4098"/>
      <c r="UB2" s="4098"/>
      <c r="UC2" s="4098"/>
      <c r="UD2" s="4098"/>
      <c r="UE2" s="4098"/>
      <c r="UF2" s="4098"/>
      <c r="UG2" s="4098"/>
      <c r="UH2" s="4098"/>
      <c r="UI2" s="4098"/>
      <c r="UJ2" s="4098"/>
      <c r="UK2" s="4098"/>
      <c r="UL2" s="4098"/>
      <c r="UM2" s="4098"/>
      <c r="UN2" s="4098"/>
      <c r="UO2" s="4098"/>
      <c r="UP2" s="4098"/>
      <c r="UQ2" s="4098"/>
      <c r="UR2" s="4098"/>
      <c r="US2" s="4098"/>
      <c r="UT2" s="4098"/>
      <c r="UU2" s="4098"/>
      <c r="UV2" s="4098"/>
      <c r="UW2" s="4098"/>
      <c r="UX2" s="4098"/>
      <c r="UY2" s="4098"/>
      <c r="UZ2" s="4098"/>
      <c r="VA2" s="4098"/>
      <c r="VB2" s="4098"/>
      <c r="VC2" s="4098"/>
      <c r="VD2" s="4098"/>
      <c r="VE2" s="4098"/>
      <c r="VF2" s="4098"/>
      <c r="VG2" s="4098"/>
      <c r="VH2" s="4098"/>
      <c r="VI2" s="4098"/>
      <c r="VJ2" s="4098"/>
      <c r="VK2" s="4098"/>
      <c r="VL2" s="4098"/>
      <c r="VM2" s="4098"/>
      <c r="VN2" s="4098"/>
      <c r="VO2" s="4098"/>
      <c r="VP2" s="4098"/>
      <c r="VQ2" s="4098"/>
      <c r="VR2" s="4098"/>
      <c r="VS2" s="4098"/>
      <c r="VT2" s="4098"/>
      <c r="VU2" s="4098"/>
      <c r="VV2" s="4098"/>
      <c r="VW2" s="4098"/>
      <c r="VX2" s="4098"/>
      <c r="VY2" s="4098"/>
      <c r="VZ2" s="4098"/>
      <c r="WA2" s="4098"/>
      <c r="WB2" s="4098"/>
      <c r="WC2" s="4098"/>
      <c r="WD2" s="4098"/>
      <c r="WE2" s="4098"/>
      <c r="WF2" s="4098"/>
      <c r="WG2" s="4098"/>
      <c r="WH2" s="4098"/>
      <c r="WI2" s="4098"/>
      <c r="WJ2" s="4098"/>
      <c r="WK2" s="4098"/>
      <c r="WL2" s="4098"/>
      <c r="WM2" s="4098"/>
      <c r="WN2" s="4098"/>
      <c r="WO2" s="4098"/>
      <c r="WP2" s="4098"/>
      <c r="WQ2" s="4098"/>
      <c r="WR2" s="4098"/>
      <c r="WS2" s="4098"/>
      <c r="WT2" s="4098"/>
      <c r="WU2" s="4098"/>
      <c r="WV2" s="4098"/>
      <c r="WW2" s="4098"/>
      <c r="WX2" s="4098"/>
      <c r="WY2" s="4098"/>
      <c r="WZ2" s="4098"/>
      <c r="XA2" s="4098"/>
      <c r="XB2" s="4098"/>
      <c r="XC2" s="4098"/>
      <c r="XD2" s="4098"/>
      <c r="XE2" s="4098"/>
      <c r="XF2" s="4098"/>
      <c r="XG2" s="4098"/>
      <c r="XH2" s="4098"/>
      <c r="XI2" s="4098"/>
      <c r="XJ2" s="4098"/>
      <c r="XK2" s="4098"/>
      <c r="XL2" s="4098"/>
      <c r="XM2" s="4098"/>
      <c r="XN2" s="4098"/>
      <c r="XO2" s="4098"/>
      <c r="XP2" s="4098"/>
      <c r="XQ2" s="4098"/>
      <c r="XR2" s="4098"/>
      <c r="XS2" s="4098"/>
      <c r="XT2" s="4098"/>
      <c r="XU2" s="4098"/>
      <c r="XV2" s="4098"/>
      <c r="XW2" s="4098"/>
      <c r="XX2" s="4098"/>
      <c r="XY2" s="4098"/>
      <c r="XZ2" s="4098"/>
      <c r="YA2" s="4098"/>
      <c r="YB2" s="4098"/>
      <c r="YC2" s="4098"/>
      <c r="YD2" s="4098"/>
      <c r="YE2" s="4098"/>
      <c r="YF2" s="4098"/>
      <c r="YG2" s="4098"/>
      <c r="YH2" s="4098"/>
      <c r="YI2" s="4098"/>
      <c r="YJ2" s="4098"/>
      <c r="YK2" s="4098"/>
      <c r="YL2" s="4098"/>
      <c r="YM2" s="4098"/>
      <c r="YN2" s="4098"/>
      <c r="YO2" s="4098"/>
      <c r="YP2" s="4098"/>
      <c r="YQ2" s="4098"/>
      <c r="YR2" s="4098"/>
      <c r="YS2" s="4098"/>
      <c r="YT2" s="4098"/>
      <c r="YU2" s="4098"/>
      <c r="YV2" s="4098"/>
      <c r="YW2" s="4098"/>
      <c r="YX2" s="4098"/>
      <c r="YY2" s="4098"/>
      <c r="YZ2" s="4098"/>
      <c r="ZA2" s="4098"/>
      <c r="ZB2" s="4098"/>
      <c r="ZC2" s="4098"/>
      <c r="ZD2" s="4098"/>
      <c r="ZE2" s="4098"/>
      <c r="ZF2" s="4098"/>
      <c r="ZG2" s="4098"/>
      <c r="ZH2" s="4098"/>
      <c r="ZI2" s="4098"/>
      <c r="ZJ2" s="4098"/>
      <c r="ZK2" s="4098"/>
      <c r="ZL2" s="4098"/>
      <c r="ZM2" s="4098"/>
      <c r="ZN2" s="4098"/>
      <c r="ZO2" s="4098"/>
      <c r="ZP2" s="4098"/>
      <c r="ZQ2" s="4098"/>
      <c r="ZR2" s="4098"/>
      <c r="ZS2" s="4098"/>
      <c r="ZT2" s="4098"/>
      <c r="ZU2" s="4098"/>
      <c r="ZV2" s="4098"/>
      <c r="ZW2" s="4098"/>
      <c r="ZX2" s="4098"/>
      <c r="ZY2" s="4098"/>
      <c r="ZZ2" s="4098"/>
      <c r="AAA2" s="4098"/>
      <c r="AAB2" s="4098"/>
      <c r="AAC2" s="4098"/>
      <c r="AAD2" s="4098"/>
      <c r="AAE2" s="4098"/>
      <c r="AAF2" s="4098"/>
      <c r="AAG2" s="4098"/>
      <c r="AAH2" s="4098"/>
      <c r="AAI2" s="4098"/>
      <c r="AAJ2" s="4098"/>
      <c r="AAK2" s="4098"/>
      <c r="AAL2" s="4098"/>
      <c r="AAM2" s="4098"/>
      <c r="AAN2" s="4098"/>
      <c r="AAO2" s="4098"/>
      <c r="AAP2" s="4098"/>
      <c r="AAQ2" s="4098"/>
      <c r="AAR2" s="4098"/>
      <c r="AAS2" s="4098"/>
      <c r="AAT2" s="4098"/>
      <c r="AAU2" s="4098"/>
      <c r="AAV2" s="4098"/>
      <c r="AAW2" s="4098"/>
      <c r="AAX2" s="4098"/>
      <c r="AAY2" s="4098"/>
      <c r="AAZ2" s="4098"/>
      <c r="ABA2" s="4098"/>
      <c r="ABB2" s="4098"/>
      <c r="ABC2" s="4098"/>
      <c r="ABD2" s="4098"/>
      <c r="ABE2" s="4098"/>
      <c r="ABF2" s="4098"/>
      <c r="ABG2" s="4098"/>
      <c r="ABH2" s="4098"/>
      <c r="ABI2" s="4098"/>
      <c r="ABJ2" s="4098"/>
      <c r="ABK2" s="4098"/>
      <c r="ABL2" s="4098"/>
      <c r="ABM2" s="4098"/>
      <c r="ABN2" s="4098"/>
      <c r="ABO2" s="4098"/>
      <c r="ABP2" s="4098"/>
      <c r="ABQ2" s="4098"/>
      <c r="ABR2" s="4098"/>
      <c r="ABS2" s="4098"/>
      <c r="ABT2" s="4098"/>
      <c r="ABU2" s="4098"/>
      <c r="ABV2" s="4098"/>
      <c r="ABW2" s="4098"/>
      <c r="ABX2" s="4098"/>
      <c r="ABY2" s="4098"/>
      <c r="ABZ2" s="4098"/>
      <c r="ACA2" s="4098"/>
      <c r="ACB2" s="4098"/>
      <c r="ACC2" s="4098"/>
      <c r="ACD2" s="4098"/>
      <c r="ACE2" s="4098"/>
      <c r="ACF2" s="4098"/>
      <c r="ACG2" s="4098"/>
      <c r="ACH2" s="4098"/>
      <c r="ACI2" s="4098"/>
      <c r="ACJ2" s="4098"/>
      <c r="ACK2" s="4098"/>
      <c r="ACL2" s="4098"/>
      <c r="ACM2" s="4098"/>
      <c r="ACN2" s="4098"/>
      <c r="ACO2" s="4098"/>
      <c r="ACP2" s="4098"/>
      <c r="ACQ2" s="4098"/>
      <c r="ACR2" s="4098"/>
      <c r="ACS2" s="4098"/>
      <c r="ACT2" s="4098"/>
      <c r="ACU2" s="4098"/>
      <c r="ACV2" s="4098"/>
      <c r="ACW2" s="4098"/>
      <c r="ACX2" s="4098"/>
      <c r="ACY2" s="4098"/>
      <c r="ACZ2" s="4098"/>
      <c r="ADA2" s="4098"/>
      <c r="ADB2" s="4098"/>
      <c r="ADC2" s="4098"/>
      <c r="ADD2" s="4098"/>
      <c r="ADE2" s="4098"/>
      <c r="ADF2" s="4098"/>
      <c r="ADG2" s="4098"/>
      <c r="ADH2" s="4098"/>
      <c r="ADI2" s="4098"/>
      <c r="ADJ2" s="4098"/>
      <c r="ADK2" s="4098"/>
      <c r="ADL2" s="4098"/>
      <c r="ADM2" s="4098"/>
      <c r="ADN2" s="4098"/>
      <c r="ADO2" s="4098"/>
      <c r="ADP2" s="4098"/>
      <c r="ADQ2" s="4098"/>
      <c r="ADR2" s="4098"/>
      <c r="ADS2" s="4098"/>
      <c r="ADT2" s="4098"/>
      <c r="ADU2" s="4098"/>
      <c r="ADV2" s="4098"/>
      <c r="ADW2" s="4098"/>
      <c r="ADX2" s="4098"/>
      <c r="ADY2" s="4098"/>
      <c r="ADZ2" s="4098"/>
      <c r="AEA2" s="4098"/>
      <c r="AEB2" s="4098"/>
      <c r="AEC2" s="4098"/>
      <c r="AED2" s="4098"/>
      <c r="AEE2" s="4098"/>
      <c r="AEF2" s="4098"/>
      <c r="AEG2" s="4098"/>
      <c r="AEH2" s="4098"/>
      <c r="AEI2" s="4098"/>
      <c r="AEJ2" s="4098"/>
      <c r="AEK2" s="4098"/>
      <c r="AEL2" s="4098"/>
      <c r="AEM2" s="4098"/>
      <c r="AEN2" s="4098"/>
      <c r="AEO2" s="4098"/>
      <c r="AEP2" s="4098"/>
      <c r="AEQ2" s="4098"/>
      <c r="AER2" s="4098"/>
      <c r="AES2" s="4098"/>
      <c r="AET2" s="4098"/>
      <c r="AEU2" s="4098"/>
      <c r="AEV2" s="4098"/>
      <c r="AEW2" s="4098"/>
      <c r="AEX2" s="4098"/>
      <c r="AEY2" s="4098"/>
      <c r="AEZ2" s="4098"/>
      <c r="AFA2" s="4098"/>
      <c r="AFB2" s="4098"/>
      <c r="AFC2" s="4098"/>
      <c r="AFD2" s="4098"/>
      <c r="AFE2" s="4098"/>
      <c r="AFF2" s="4098"/>
      <c r="AFG2" s="4098"/>
      <c r="AFH2" s="4098"/>
      <c r="AFI2" s="4098"/>
      <c r="AFJ2" s="4098"/>
      <c r="AFK2" s="4098"/>
      <c r="AFL2" s="4098"/>
      <c r="AFM2" s="4098"/>
      <c r="AFN2" s="4098"/>
      <c r="AFO2" s="4098"/>
      <c r="AFP2" s="4098"/>
      <c r="AFQ2" s="4098"/>
      <c r="AFR2" s="4098"/>
      <c r="AFS2" s="4098"/>
      <c r="AFT2" s="4098"/>
      <c r="AFU2" s="4098"/>
      <c r="AFV2" s="4098"/>
      <c r="AFW2" s="4098"/>
      <c r="AFX2" s="4098"/>
      <c r="AFY2" s="4098"/>
      <c r="AFZ2" s="4098"/>
      <c r="AGA2" s="4098"/>
      <c r="AGB2" s="4098"/>
      <c r="AGC2" s="4098"/>
      <c r="AGD2" s="4098"/>
      <c r="AGE2" s="4098"/>
      <c r="AGF2" s="4098"/>
      <c r="AGG2" s="4098"/>
      <c r="AGH2" s="4098"/>
      <c r="AGI2" s="4098"/>
      <c r="AGJ2" s="4098"/>
      <c r="AGK2" s="4098"/>
      <c r="AGL2" s="4098"/>
      <c r="AGM2" s="4098"/>
      <c r="AGN2" s="4098"/>
      <c r="AGO2" s="4098"/>
      <c r="AGP2" s="4098"/>
      <c r="AGQ2" s="4098"/>
      <c r="AGR2" s="4098"/>
      <c r="AGS2" s="4098"/>
      <c r="AGT2" s="4098"/>
      <c r="AGU2" s="4098"/>
      <c r="AGV2" s="4098"/>
      <c r="AGW2" s="4098"/>
      <c r="AGX2" s="4098"/>
      <c r="AGY2" s="4098"/>
      <c r="AGZ2" s="4098"/>
      <c r="AHA2" s="4098"/>
      <c r="AHB2" s="4098"/>
      <c r="AHC2" s="4098"/>
      <c r="AHD2" s="4098"/>
      <c r="AHE2" s="4098"/>
      <c r="AHF2" s="4098"/>
      <c r="AHG2" s="4098"/>
      <c r="AHH2" s="4098"/>
      <c r="AHI2" s="4098"/>
      <c r="AHJ2" s="4098"/>
      <c r="AHK2" s="4098"/>
      <c r="AHL2" s="4098"/>
      <c r="AHM2" s="4098"/>
      <c r="AHN2" s="4098"/>
      <c r="AHO2" s="4098"/>
      <c r="AHP2" s="4098"/>
      <c r="AHQ2" s="4098"/>
      <c r="AHR2" s="4098"/>
      <c r="AHS2" s="4098"/>
      <c r="AHT2" s="4098"/>
      <c r="AHU2" s="4098"/>
      <c r="AHV2" s="4098"/>
      <c r="AHW2" s="4098"/>
      <c r="AHX2" s="4098"/>
      <c r="AHY2" s="4098"/>
      <c r="AHZ2" s="4098"/>
      <c r="AIA2" s="4098"/>
      <c r="AIB2" s="4098"/>
      <c r="AIC2" s="4098"/>
      <c r="AID2" s="4098"/>
      <c r="AIE2" s="4098"/>
      <c r="AIF2" s="4098"/>
      <c r="AIG2" s="4098"/>
      <c r="AIH2" s="4098"/>
      <c r="AII2" s="4098"/>
      <c r="AIJ2" s="4098"/>
      <c r="AIK2" s="4098"/>
      <c r="AIL2" s="4098"/>
      <c r="AIM2" s="4098"/>
      <c r="AIN2" s="4098"/>
      <c r="AIO2" s="4098"/>
      <c r="AIP2" s="4098"/>
      <c r="AIQ2" s="4098"/>
      <c r="AIR2" s="4098"/>
      <c r="AIS2" s="4098"/>
      <c r="AIT2" s="4098"/>
      <c r="AIU2" s="4098"/>
      <c r="AIV2" s="4098"/>
      <c r="AIW2" s="4098"/>
      <c r="AIX2" s="4098"/>
      <c r="AIY2" s="4098"/>
      <c r="AIZ2" s="4098"/>
      <c r="AJA2" s="4098"/>
      <c r="AJB2" s="4098"/>
      <c r="AJC2" s="4098"/>
      <c r="AJD2" s="4098"/>
      <c r="AJE2" s="4098"/>
      <c r="AJF2" s="4098"/>
      <c r="AJG2" s="4098"/>
      <c r="AJH2" s="4098"/>
      <c r="AJI2" s="4098"/>
      <c r="AJJ2" s="4098"/>
      <c r="AJK2" s="4098"/>
      <c r="AJL2" s="4098"/>
      <c r="AJM2" s="4098"/>
      <c r="AJN2" s="4098"/>
      <c r="AJO2" s="4098"/>
      <c r="AJP2" s="4098"/>
      <c r="AJQ2" s="4098"/>
      <c r="AJR2" s="4098"/>
      <c r="AJS2" s="4098"/>
      <c r="AJT2" s="4098"/>
      <c r="AJU2" s="4098"/>
      <c r="AJV2" s="4098"/>
      <c r="AJW2" s="4098"/>
      <c r="AJX2" s="4098"/>
      <c r="AJY2" s="4098"/>
      <c r="AJZ2" s="4098"/>
      <c r="AKA2" s="4098"/>
      <c r="AKB2" s="4098"/>
      <c r="AKC2" s="4098"/>
      <c r="AKD2" s="4098"/>
      <c r="AKE2" s="4098"/>
      <c r="AKF2" s="4098"/>
      <c r="AKG2" s="4098"/>
      <c r="AKH2" s="4098"/>
      <c r="AKI2" s="4098"/>
      <c r="AKJ2" s="4098"/>
      <c r="AKK2" s="4098"/>
      <c r="AKL2" s="4098"/>
      <c r="AKM2" s="4098"/>
      <c r="AKN2" s="4098"/>
      <c r="AKO2" s="4098"/>
      <c r="AKP2" s="4098"/>
      <c r="AKQ2" s="4098"/>
      <c r="AKR2" s="4098"/>
      <c r="AKS2" s="4098"/>
      <c r="AKT2" s="4098"/>
      <c r="AKU2" s="4098"/>
      <c r="AKV2" s="4098"/>
      <c r="AKW2" s="4098"/>
      <c r="AKX2" s="4098"/>
      <c r="AKY2" s="4098"/>
      <c r="AKZ2" s="4098"/>
      <c r="ALA2" s="4098"/>
      <c r="ALB2" s="4098"/>
      <c r="ALC2" s="4098"/>
      <c r="ALD2" s="4098"/>
      <c r="ALE2" s="4098"/>
      <c r="ALF2" s="4098"/>
      <c r="ALG2" s="4098"/>
      <c r="ALH2" s="4098"/>
      <c r="ALI2" s="4098"/>
      <c r="ALJ2" s="4098"/>
      <c r="ALK2" s="4098"/>
      <c r="ALL2" s="4098"/>
      <c r="ALM2" s="4098"/>
      <c r="ALN2" s="4098"/>
      <c r="ALO2" s="4098"/>
      <c r="ALP2" s="4098"/>
      <c r="ALQ2" s="4098"/>
      <c r="ALR2" s="4098"/>
      <c r="ALS2" s="4098"/>
      <c r="ALT2" s="4098"/>
      <c r="ALU2" s="4098"/>
      <c r="ALV2" s="4098"/>
      <c r="ALW2" s="4098"/>
      <c r="ALX2" s="4098"/>
      <c r="ALY2" s="4098"/>
      <c r="ALZ2" s="4098"/>
      <c r="AMA2" s="4098"/>
      <c r="AMB2" s="4098"/>
      <c r="AMC2" s="4098"/>
      <c r="AMD2" s="4098"/>
      <c r="AME2" s="4098"/>
      <c r="AMF2" s="4098"/>
      <c r="AMG2" s="4098"/>
      <c r="AMH2" s="4098"/>
      <c r="AMI2" s="4098"/>
      <c r="AMJ2" s="4098"/>
      <c r="AMK2" s="4098"/>
      <c r="AML2" s="4098"/>
      <c r="AMM2" s="4098"/>
      <c r="AMN2" s="4098"/>
      <c r="AMO2" s="4098"/>
      <c r="AMP2" s="4098"/>
      <c r="AMQ2" s="4098"/>
      <c r="AMR2" s="4098"/>
      <c r="AMS2" s="4098"/>
      <c r="AMT2" s="4098"/>
      <c r="AMU2" s="4098"/>
      <c r="AMV2" s="4098"/>
      <c r="AMW2" s="4098"/>
      <c r="AMX2" s="4098"/>
      <c r="AMY2" s="4098"/>
      <c r="AMZ2" s="4098"/>
      <c r="ANA2" s="4098"/>
      <c r="ANB2" s="4098"/>
      <c r="ANC2" s="4098"/>
      <c r="AND2" s="4098"/>
      <c r="ANE2" s="4098"/>
      <c r="ANF2" s="4098"/>
      <c r="ANG2" s="4098"/>
      <c r="ANH2" s="4098"/>
      <c r="ANI2" s="4098"/>
      <c r="ANJ2" s="4098"/>
      <c r="ANK2" s="4098"/>
      <c r="ANL2" s="4098"/>
      <c r="ANM2" s="4098"/>
      <c r="ANN2" s="4098"/>
      <c r="ANO2" s="4098"/>
      <c r="ANP2" s="4098"/>
      <c r="ANQ2" s="4098"/>
      <c r="ANR2" s="4098"/>
      <c r="ANS2" s="4098"/>
      <c r="ANT2" s="4098"/>
      <c r="ANU2" s="4098"/>
      <c r="ANV2" s="4098"/>
      <c r="ANW2" s="4098"/>
      <c r="ANX2" s="4098"/>
      <c r="ANY2" s="4098"/>
      <c r="ANZ2" s="4098"/>
      <c r="AOA2" s="4098"/>
      <c r="AOB2" s="4098"/>
      <c r="AOC2" s="4098"/>
      <c r="AOD2" s="4098"/>
      <c r="AOE2" s="4098"/>
      <c r="AOF2" s="4098"/>
      <c r="AOG2" s="4098"/>
      <c r="AOH2" s="4098"/>
      <c r="AOI2" s="4098"/>
      <c r="AOJ2" s="4098"/>
      <c r="AOK2" s="4098"/>
      <c r="AOL2" s="4098"/>
      <c r="AOM2" s="4098"/>
      <c r="AON2" s="4098"/>
      <c r="AOO2" s="4098"/>
      <c r="AOP2" s="4098"/>
      <c r="AOQ2" s="4098"/>
      <c r="AOR2" s="4098"/>
      <c r="AOS2" s="4098"/>
      <c r="AOT2" s="4098"/>
      <c r="AOU2" s="4098"/>
      <c r="AOV2" s="4098"/>
      <c r="AOW2" s="4098"/>
      <c r="AOX2" s="4098"/>
      <c r="AOY2" s="4098"/>
      <c r="AOZ2" s="4098"/>
      <c r="APA2" s="4098"/>
      <c r="APB2" s="4098"/>
      <c r="APC2" s="4098"/>
      <c r="APD2" s="4098"/>
      <c r="APE2" s="4098"/>
      <c r="APF2" s="4098"/>
      <c r="APG2" s="4098"/>
      <c r="APH2" s="4098"/>
      <c r="API2" s="4098"/>
      <c r="APJ2" s="4098"/>
      <c r="APK2" s="4098"/>
      <c r="APL2" s="4098"/>
      <c r="APM2" s="4098"/>
      <c r="APN2" s="4098"/>
      <c r="APO2" s="4098"/>
      <c r="APP2" s="4098"/>
      <c r="APQ2" s="4098"/>
      <c r="APR2" s="4098"/>
      <c r="APS2" s="4098"/>
      <c r="APT2" s="4098"/>
      <c r="APU2" s="4098"/>
      <c r="APV2" s="4098"/>
      <c r="APW2" s="4098"/>
      <c r="APX2" s="4098"/>
      <c r="APY2" s="4098"/>
      <c r="APZ2" s="4098"/>
      <c r="AQA2" s="4098"/>
      <c r="AQB2" s="4098"/>
      <c r="AQC2" s="4098"/>
      <c r="AQD2" s="4098"/>
      <c r="AQE2" s="4098"/>
      <c r="AQF2" s="4098"/>
      <c r="AQG2" s="4098"/>
      <c r="AQH2" s="4098"/>
      <c r="AQI2" s="4098"/>
      <c r="AQJ2" s="4098"/>
      <c r="AQK2" s="4098"/>
      <c r="AQL2" s="4098"/>
      <c r="AQM2" s="4098"/>
      <c r="AQN2" s="4098"/>
      <c r="AQO2" s="4098"/>
      <c r="AQP2" s="4098"/>
      <c r="AQQ2" s="4098"/>
      <c r="AQR2" s="4098"/>
      <c r="AQS2" s="4098"/>
      <c r="AQT2" s="4098"/>
      <c r="AQU2" s="4098"/>
      <c r="AQV2" s="4098"/>
      <c r="AQW2" s="4098"/>
      <c r="AQX2" s="4098"/>
      <c r="AQY2" s="4098"/>
      <c r="AQZ2" s="4098"/>
      <c r="ARA2" s="4098"/>
      <c r="ARB2" s="4098"/>
      <c r="ARC2" s="4098"/>
      <c r="ARD2" s="4098"/>
      <c r="ARE2" s="4098"/>
      <c r="ARF2" s="4098"/>
      <c r="ARG2" s="4098"/>
      <c r="ARH2" s="4098"/>
      <c r="ARI2" s="4098"/>
      <c r="ARJ2" s="4098"/>
      <c r="ARK2" s="4098"/>
      <c r="ARL2" s="4098"/>
      <c r="ARM2" s="4098"/>
      <c r="ARN2" s="4098"/>
      <c r="ARO2" s="4098"/>
      <c r="ARP2" s="4098"/>
      <c r="ARQ2" s="4098"/>
      <c r="ARR2" s="4098"/>
      <c r="ARS2" s="4098"/>
      <c r="ART2" s="4098"/>
      <c r="ARU2" s="4098"/>
      <c r="ARV2" s="4098"/>
      <c r="ARW2" s="4098"/>
      <c r="ARX2" s="4098"/>
      <c r="ARY2" s="4098"/>
      <c r="ARZ2" s="4098"/>
      <c r="ASA2" s="4098"/>
      <c r="ASB2" s="4098"/>
      <c r="ASC2" s="4098"/>
      <c r="ASD2" s="4098"/>
      <c r="ASE2" s="4098"/>
      <c r="ASF2" s="4098"/>
      <c r="ASG2" s="4098"/>
      <c r="ASH2" s="4098"/>
      <c r="ASI2" s="4098"/>
      <c r="ASJ2" s="4098"/>
      <c r="ASK2" s="4098"/>
      <c r="ASL2" s="4098"/>
      <c r="ASM2" s="4098"/>
      <c r="ASN2" s="4098"/>
      <c r="ASO2" s="4098"/>
      <c r="ASP2" s="4098"/>
      <c r="ASQ2" s="4098"/>
      <c r="ASR2" s="4098"/>
      <c r="ASS2" s="4098"/>
      <c r="AST2" s="4098"/>
      <c r="ASU2" s="4098"/>
      <c r="ASV2" s="4098"/>
      <c r="ASW2" s="4098"/>
      <c r="ASX2" s="4098"/>
      <c r="ASY2" s="4098"/>
      <c r="ASZ2" s="4098"/>
      <c r="ATA2" s="4098"/>
      <c r="ATB2" s="4098"/>
      <c r="ATC2" s="4098"/>
      <c r="ATD2" s="4098"/>
      <c r="ATE2" s="4098"/>
      <c r="ATF2" s="4098"/>
      <c r="ATG2" s="4098"/>
      <c r="ATH2" s="4098"/>
      <c r="ATI2" s="4098"/>
      <c r="ATJ2" s="4098"/>
      <c r="ATK2" s="4098"/>
      <c r="ATL2" s="4098"/>
      <c r="ATM2" s="4098"/>
      <c r="ATN2" s="4098"/>
      <c r="ATO2" s="4098"/>
      <c r="ATP2" s="4098"/>
      <c r="ATQ2" s="4098"/>
      <c r="ATR2" s="4098"/>
      <c r="ATS2" s="4098"/>
      <c r="ATT2" s="4098"/>
      <c r="ATU2" s="4098"/>
      <c r="ATV2" s="4098"/>
      <c r="ATW2" s="4098"/>
      <c r="ATX2" s="4098"/>
      <c r="ATY2" s="4098"/>
      <c r="ATZ2" s="4098"/>
      <c r="AUA2" s="4098"/>
      <c r="AUB2" s="4098"/>
      <c r="AUC2" s="4098"/>
      <c r="AUD2" s="4098"/>
      <c r="AUE2" s="4098"/>
      <c r="AUF2" s="4098"/>
      <c r="AUG2" s="4098"/>
      <c r="AUH2" s="4098"/>
      <c r="AUI2" s="4098"/>
      <c r="AUJ2" s="4098"/>
      <c r="AUK2" s="4098"/>
      <c r="AUL2" s="4098"/>
      <c r="AUM2" s="4098"/>
      <c r="AUN2" s="4098"/>
      <c r="AUO2" s="4098"/>
      <c r="AUP2" s="4098"/>
      <c r="AUQ2" s="4098"/>
      <c r="AUR2" s="4098"/>
      <c r="AUS2" s="4098"/>
      <c r="AUT2" s="4098"/>
      <c r="AUU2" s="4098"/>
      <c r="AUV2" s="4098"/>
      <c r="AUW2" s="4098"/>
      <c r="AUX2" s="4098"/>
      <c r="AUY2" s="4098"/>
      <c r="AUZ2" s="4098"/>
      <c r="AVA2" s="4098"/>
      <c r="AVB2" s="4098"/>
      <c r="AVC2" s="4098"/>
      <c r="AVD2" s="4098"/>
      <c r="AVE2" s="4098"/>
      <c r="AVF2" s="4098"/>
      <c r="AVG2" s="4098"/>
      <c r="AVH2" s="4098"/>
      <c r="AVI2" s="4098"/>
      <c r="AVJ2" s="4098"/>
      <c r="AVK2" s="4098"/>
      <c r="AVL2" s="4098"/>
      <c r="AVM2" s="4098"/>
      <c r="AVN2" s="4098"/>
      <c r="AVO2" s="4098"/>
      <c r="AVP2" s="4098"/>
      <c r="AVQ2" s="4098"/>
      <c r="AVR2" s="4098"/>
      <c r="AVS2" s="4098"/>
      <c r="AVT2" s="4098"/>
      <c r="AVU2" s="4098"/>
      <c r="AVV2" s="4098"/>
      <c r="AVW2" s="4098"/>
      <c r="AVX2" s="4098"/>
      <c r="AVY2" s="4098"/>
      <c r="AVZ2" s="4098"/>
      <c r="AWA2" s="4098"/>
      <c r="AWB2" s="4098"/>
      <c r="AWC2" s="4098"/>
      <c r="AWD2" s="4098"/>
      <c r="AWE2" s="4098"/>
      <c r="AWF2" s="4098"/>
      <c r="AWG2" s="4098"/>
      <c r="AWH2" s="4098"/>
      <c r="AWI2" s="4098"/>
      <c r="AWJ2" s="4098"/>
      <c r="AWK2" s="4098"/>
      <c r="AWL2" s="4098"/>
      <c r="AWM2" s="4098"/>
      <c r="AWN2" s="4098"/>
      <c r="AWO2" s="4098"/>
      <c r="AWP2" s="4098"/>
      <c r="AWQ2" s="4098"/>
      <c r="AWR2" s="4098"/>
      <c r="AWS2" s="4098"/>
      <c r="AWT2" s="4098"/>
      <c r="AWU2" s="4098"/>
      <c r="AWV2" s="4098"/>
      <c r="AWW2" s="4098"/>
      <c r="AWX2" s="4098"/>
      <c r="AWY2" s="4098"/>
      <c r="AWZ2" s="4098"/>
      <c r="AXA2" s="4098"/>
      <c r="AXB2" s="4098"/>
      <c r="AXC2" s="4098"/>
      <c r="AXD2" s="4098"/>
      <c r="AXE2" s="4098"/>
      <c r="AXF2" s="4098"/>
      <c r="AXG2" s="4098"/>
      <c r="AXH2" s="4098"/>
      <c r="AXI2" s="4098"/>
      <c r="AXJ2" s="4098"/>
      <c r="AXK2" s="4098"/>
      <c r="AXL2" s="4098"/>
      <c r="AXM2" s="4098"/>
      <c r="AXN2" s="4098"/>
      <c r="AXO2" s="4098"/>
      <c r="AXP2" s="4098"/>
      <c r="AXQ2" s="4098"/>
      <c r="AXR2" s="4098"/>
      <c r="AXS2" s="4098"/>
      <c r="AXT2" s="4098"/>
      <c r="AXU2" s="4098"/>
      <c r="AXV2" s="4098"/>
      <c r="AXW2" s="4098"/>
      <c r="AXX2" s="4098"/>
      <c r="AXY2" s="4098"/>
      <c r="AXZ2" s="4098"/>
      <c r="AYA2" s="4098"/>
      <c r="AYB2" s="4098"/>
      <c r="AYC2" s="4098"/>
      <c r="AYD2" s="4098"/>
      <c r="AYE2" s="4098"/>
      <c r="AYF2" s="4098"/>
      <c r="AYG2" s="4098"/>
      <c r="AYH2" s="4098"/>
      <c r="AYI2" s="4098"/>
      <c r="AYJ2" s="4098"/>
      <c r="AYK2" s="4098"/>
      <c r="AYL2" s="4098"/>
      <c r="AYM2" s="4098"/>
      <c r="AYN2" s="4098"/>
      <c r="AYO2" s="4098"/>
      <c r="AYP2" s="4098"/>
      <c r="AYQ2" s="4098"/>
      <c r="AYR2" s="4098"/>
      <c r="AYS2" s="4098"/>
      <c r="AYT2" s="4098"/>
      <c r="AYU2" s="4098"/>
      <c r="AYV2" s="4098"/>
      <c r="AYW2" s="4098"/>
      <c r="AYX2" s="4098"/>
      <c r="AYY2" s="4098"/>
      <c r="AYZ2" s="4098"/>
      <c r="AZA2" s="4098"/>
      <c r="AZB2" s="4098"/>
      <c r="AZC2" s="4098"/>
      <c r="AZD2" s="4098"/>
      <c r="AZE2" s="4098"/>
      <c r="AZF2" s="4098"/>
      <c r="AZG2" s="4098"/>
      <c r="AZH2" s="4098"/>
      <c r="AZI2" s="4098"/>
      <c r="AZJ2" s="4098"/>
      <c r="AZK2" s="4098"/>
      <c r="AZL2" s="4098"/>
      <c r="AZM2" s="4098"/>
      <c r="AZN2" s="4098"/>
      <c r="AZO2" s="4098"/>
      <c r="AZP2" s="4098"/>
      <c r="AZQ2" s="4098"/>
      <c r="AZR2" s="4098"/>
      <c r="AZS2" s="4098"/>
      <c r="AZT2" s="4098"/>
      <c r="AZU2" s="4098"/>
      <c r="AZV2" s="4098"/>
      <c r="AZW2" s="4098"/>
      <c r="AZX2" s="4098"/>
      <c r="AZY2" s="4098"/>
      <c r="AZZ2" s="4098"/>
      <c r="BAA2" s="4098"/>
      <c r="BAB2" s="4098"/>
      <c r="BAC2" s="4098"/>
      <c r="BAD2" s="4098"/>
      <c r="BAE2" s="4098"/>
      <c r="BAF2" s="4098"/>
      <c r="BAG2" s="4098"/>
      <c r="BAH2" s="4098"/>
      <c r="BAI2" s="4098"/>
      <c r="BAJ2" s="4098"/>
      <c r="BAK2" s="4098"/>
      <c r="BAL2" s="4098"/>
      <c r="BAM2" s="4098"/>
      <c r="BAN2" s="4098"/>
      <c r="BAO2" s="4098"/>
      <c r="BAP2" s="4098"/>
      <c r="BAQ2" s="4098"/>
      <c r="BAR2" s="4098"/>
      <c r="BAS2" s="4098"/>
      <c r="BAT2" s="4098"/>
      <c r="BAU2" s="4098"/>
      <c r="BAV2" s="4098"/>
      <c r="BAW2" s="4098"/>
      <c r="BAX2" s="4098"/>
      <c r="BAY2" s="4098"/>
      <c r="BAZ2" s="4098"/>
      <c r="BBA2" s="4098"/>
      <c r="BBB2" s="4098"/>
      <c r="BBC2" s="4098"/>
      <c r="BBD2" s="4098"/>
      <c r="BBE2" s="4098"/>
      <c r="BBF2" s="4098"/>
      <c r="BBG2" s="4098"/>
      <c r="BBH2" s="4098"/>
      <c r="BBI2" s="4098"/>
      <c r="BBJ2" s="4098"/>
      <c r="BBK2" s="4098"/>
      <c r="BBL2" s="4098"/>
      <c r="BBM2" s="4098"/>
      <c r="BBN2" s="4098"/>
      <c r="BBO2" s="4098"/>
      <c r="BBP2" s="4098"/>
      <c r="BBQ2" s="4098"/>
      <c r="BBR2" s="4098"/>
      <c r="BBS2" s="4098"/>
      <c r="BBT2" s="4098"/>
      <c r="BBU2" s="4098"/>
      <c r="BBV2" s="4098"/>
      <c r="BBW2" s="4098"/>
      <c r="BBX2" s="4098"/>
      <c r="BBY2" s="4098"/>
      <c r="BBZ2" s="4098"/>
      <c r="BCA2" s="4098"/>
      <c r="BCB2" s="4098"/>
      <c r="BCC2" s="4098"/>
      <c r="BCD2" s="4098"/>
      <c r="BCE2" s="4098"/>
      <c r="BCF2" s="4098"/>
      <c r="BCG2" s="4098"/>
      <c r="BCH2" s="4098"/>
      <c r="BCI2" s="4098"/>
      <c r="BCJ2" s="4098"/>
      <c r="BCK2" s="4098"/>
      <c r="BCL2" s="4098"/>
      <c r="BCM2" s="4098"/>
      <c r="BCN2" s="4098"/>
      <c r="BCO2" s="4098"/>
      <c r="BCP2" s="4098"/>
      <c r="BCQ2" s="4098"/>
      <c r="BCR2" s="4098"/>
      <c r="BCS2" s="4098"/>
      <c r="BCT2" s="4098"/>
      <c r="BCU2" s="4098"/>
      <c r="BCV2" s="4098"/>
      <c r="BCW2" s="4098"/>
      <c r="BCX2" s="4098"/>
      <c r="BCY2" s="4098"/>
      <c r="BCZ2" s="4098"/>
      <c r="BDA2" s="4098"/>
      <c r="BDB2" s="4098"/>
      <c r="BDC2" s="4098"/>
      <c r="BDD2" s="4098"/>
      <c r="BDE2" s="4098"/>
      <c r="BDF2" s="4098"/>
      <c r="BDG2" s="4098"/>
      <c r="BDH2" s="4098"/>
      <c r="BDI2" s="4098"/>
      <c r="BDJ2" s="4098"/>
      <c r="BDK2" s="4098"/>
      <c r="BDL2" s="4098"/>
      <c r="BDM2" s="4098"/>
      <c r="BDN2" s="4098"/>
      <c r="BDO2" s="4098"/>
      <c r="BDP2" s="4098"/>
      <c r="BDQ2" s="4098"/>
      <c r="BDR2" s="4098"/>
      <c r="BDS2" s="4098"/>
      <c r="BDT2" s="4098"/>
      <c r="BDU2" s="4098"/>
      <c r="BDV2" s="4098"/>
      <c r="BDW2" s="4098"/>
      <c r="BDX2" s="4098"/>
      <c r="BDY2" s="4098"/>
      <c r="BDZ2" s="4098"/>
      <c r="BEA2" s="4098"/>
      <c r="BEB2" s="4098"/>
      <c r="BEC2" s="4098"/>
      <c r="BED2" s="4098"/>
      <c r="BEE2" s="4098"/>
      <c r="BEF2" s="4098"/>
      <c r="BEG2" s="4098"/>
      <c r="BEH2" s="4098"/>
      <c r="BEI2" s="4098"/>
      <c r="BEJ2" s="4098"/>
      <c r="BEK2" s="4098"/>
      <c r="BEL2" s="4098"/>
      <c r="BEM2" s="4098"/>
      <c r="BEN2" s="4098"/>
      <c r="BEO2" s="4098"/>
      <c r="BEP2" s="4098"/>
      <c r="BEQ2" s="4098"/>
      <c r="BER2" s="4098"/>
      <c r="BES2" s="4098"/>
      <c r="BET2" s="4098"/>
      <c r="BEU2" s="4098"/>
      <c r="BEV2" s="4098"/>
      <c r="BEW2" s="4098"/>
      <c r="BEX2" s="4098"/>
      <c r="BEY2" s="4098"/>
      <c r="BEZ2" s="4098"/>
      <c r="BFA2" s="4098"/>
      <c r="BFB2" s="4098"/>
      <c r="BFC2" s="4098"/>
      <c r="BFD2" s="4098"/>
      <c r="BFE2" s="4098"/>
      <c r="BFF2" s="4098"/>
      <c r="BFG2" s="4098"/>
      <c r="BFH2" s="4098"/>
      <c r="BFI2" s="4098"/>
      <c r="BFJ2" s="4098"/>
      <c r="BFK2" s="4098"/>
      <c r="BFL2" s="4098"/>
      <c r="BFM2" s="4098"/>
      <c r="BFN2" s="4098"/>
      <c r="BFO2" s="4098"/>
      <c r="BFP2" s="4098"/>
      <c r="BFQ2" s="4098"/>
      <c r="BFR2" s="4098"/>
      <c r="BFS2" s="4098"/>
      <c r="BFT2" s="4098"/>
      <c r="BFU2" s="4098"/>
      <c r="BFV2" s="4098"/>
      <c r="BFW2" s="4098"/>
      <c r="BFX2" s="4098"/>
      <c r="BFY2" s="4098"/>
      <c r="BFZ2" s="4098"/>
      <c r="BGA2" s="4098"/>
      <c r="BGB2" s="4098"/>
      <c r="BGC2" s="4098"/>
      <c r="BGD2" s="4098"/>
      <c r="BGE2" s="4098"/>
      <c r="BGF2" s="4098"/>
      <c r="BGG2" s="4098"/>
      <c r="BGH2" s="4098"/>
      <c r="BGI2" s="4098"/>
      <c r="BGJ2" s="4098"/>
      <c r="BGK2" s="4098"/>
      <c r="BGL2" s="4098"/>
      <c r="BGM2" s="4098"/>
      <c r="BGN2" s="4098"/>
      <c r="BGO2" s="4098"/>
      <c r="BGP2" s="4098"/>
      <c r="BGQ2" s="4098"/>
      <c r="BGR2" s="4098"/>
      <c r="BGS2" s="4098"/>
      <c r="BGT2" s="4098"/>
      <c r="BGU2" s="4098"/>
      <c r="BGV2" s="4098"/>
      <c r="BGW2" s="4098"/>
      <c r="BGX2" s="4098"/>
      <c r="BGY2" s="4098"/>
      <c r="BGZ2" s="4098"/>
      <c r="BHA2" s="4098"/>
      <c r="BHB2" s="4098"/>
      <c r="BHC2" s="4098"/>
      <c r="BHD2" s="4098"/>
      <c r="BHE2" s="4098"/>
      <c r="BHF2" s="4098"/>
      <c r="BHG2" s="4098"/>
      <c r="BHH2" s="4098"/>
      <c r="BHI2" s="4098"/>
      <c r="BHJ2" s="4098"/>
      <c r="BHK2" s="4098"/>
      <c r="BHL2" s="4098"/>
      <c r="BHM2" s="4098"/>
      <c r="BHN2" s="4098"/>
      <c r="BHO2" s="4098"/>
      <c r="BHP2" s="4098"/>
      <c r="BHQ2" s="4098"/>
      <c r="BHR2" s="4098"/>
      <c r="BHS2" s="4098"/>
      <c r="BHT2" s="4098"/>
      <c r="BHU2" s="4098"/>
      <c r="BHV2" s="4098"/>
      <c r="BHW2" s="4098"/>
      <c r="BHX2" s="4098"/>
      <c r="BHY2" s="4098"/>
      <c r="BHZ2" s="4098"/>
      <c r="BIA2" s="4098"/>
      <c r="BIB2" s="4098"/>
      <c r="BIC2" s="4098"/>
      <c r="BID2" s="4098"/>
      <c r="BIE2" s="4098"/>
      <c r="BIF2" s="4098"/>
      <c r="BIG2" s="4098"/>
      <c r="BIH2" s="4098"/>
      <c r="BII2" s="4098"/>
      <c r="BIJ2" s="4098"/>
      <c r="BIK2" s="4098"/>
      <c r="BIL2" s="4098"/>
      <c r="BIM2" s="4098"/>
      <c r="BIN2" s="4098"/>
      <c r="BIO2" s="4098"/>
      <c r="BIP2" s="4098"/>
      <c r="BIQ2" s="4098"/>
      <c r="BIR2" s="4098"/>
      <c r="BIS2" s="4098"/>
      <c r="BIT2" s="4098"/>
      <c r="BIU2" s="4098"/>
      <c r="BIV2" s="4098"/>
      <c r="BIW2" s="4098"/>
      <c r="BIX2" s="4098"/>
      <c r="BIY2" s="4098"/>
      <c r="BIZ2" s="4098"/>
      <c r="BJA2" s="4098"/>
      <c r="BJB2" s="4098"/>
      <c r="BJC2" s="4098"/>
      <c r="BJD2" s="4098"/>
      <c r="BJE2" s="4098"/>
    </row>
    <row r="3" spans="1:1617" s="662" customFormat="1" ht="17.45" customHeight="1">
      <c r="A3" s="232"/>
      <c r="B3" s="1043"/>
      <c r="C3" s="1043"/>
      <c r="D3" s="1043"/>
      <c r="E3" s="1043"/>
      <c r="F3" s="1043"/>
      <c r="G3" s="1043"/>
      <c r="H3" s="1043"/>
      <c r="I3" s="1043"/>
      <c r="J3" s="1043"/>
      <c r="K3" s="1043"/>
      <c r="L3" s="1043"/>
      <c r="M3" s="1043"/>
      <c r="N3" s="1043"/>
      <c r="O3" s="1043"/>
      <c r="P3" s="1043"/>
      <c r="Q3" s="1043"/>
      <c r="R3" s="1043"/>
      <c r="S3" s="1043"/>
      <c r="T3" s="1043"/>
      <c r="U3" s="1043"/>
      <c r="V3" s="1043"/>
      <c r="W3" s="1043"/>
      <c r="X3" s="1043"/>
      <c r="Y3" s="1043"/>
      <c r="Z3" s="1043"/>
      <c r="AA3" s="1043"/>
      <c r="AB3" s="1043"/>
      <c r="AC3" s="1043"/>
      <c r="AD3" s="4198" t="s">
        <v>853</v>
      </c>
      <c r="AE3" s="4199"/>
      <c r="AF3" s="4200"/>
      <c r="AG3" s="4115"/>
      <c r="AH3" s="4115"/>
      <c r="AI3" s="4115"/>
      <c r="AJ3" s="4098"/>
      <c r="AK3" s="4098"/>
      <c r="AL3" s="4098"/>
      <c r="AM3" s="4098"/>
      <c r="AN3" s="4098"/>
      <c r="AO3" s="4098"/>
      <c r="AP3" s="4098"/>
      <c r="AQ3" s="4098"/>
      <c r="AR3" s="4098"/>
      <c r="AS3" s="4098"/>
      <c r="AT3" s="4098"/>
      <c r="AU3" s="4098"/>
      <c r="AV3" s="4098"/>
      <c r="AW3" s="4098"/>
      <c r="AX3" s="4098"/>
      <c r="AY3" s="4098"/>
      <c r="AZ3" s="4098"/>
      <c r="BA3" s="4098"/>
      <c r="BB3" s="4098"/>
      <c r="BC3" s="4098"/>
      <c r="BD3" s="4098"/>
      <c r="BE3" s="4098"/>
      <c r="BF3" s="4098"/>
      <c r="BG3" s="4098"/>
      <c r="BH3" s="4098"/>
      <c r="BI3" s="4098"/>
      <c r="BJ3" s="4098"/>
      <c r="BK3" s="4098"/>
      <c r="BL3" s="4098"/>
      <c r="BM3" s="4098"/>
      <c r="BN3" s="4098"/>
      <c r="BO3" s="4098"/>
      <c r="BP3" s="4098"/>
      <c r="BQ3" s="4098"/>
      <c r="BR3" s="4098"/>
      <c r="BS3" s="4098"/>
      <c r="BT3" s="4098"/>
      <c r="BU3" s="4098"/>
      <c r="BV3" s="4098"/>
      <c r="BW3" s="4098"/>
      <c r="BX3" s="4098"/>
      <c r="BY3" s="4098"/>
      <c r="BZ3" s="4098"/>
      <c r="CA3" s="4098"/>
      <c r="CB3" s="4098"/>
      <c r="CC3" s="4098"/>
      <c r="CD3" s="4098"/>
      <c r="CE3" s="4098"/>
      <c r="CF3" s="4098"/>
      <c r="CG3" s="4098"/>
      <c r="CH3" s="4098"/>
      <c r="CI3" s="4098"/>
      <c r="CJ3" s="4098"/>
      <c r="CK3" s="4098"/>
      <c r="CL3" s="4098"/>
      <c r="CM3" s="4098"/>
      <c r="CN3" s="4098"/>
      <c r="CO3" s="4098"/>
      <c r="CP3" s="4098"/>
      <c r="CQ3" s="4098"/>
      <c r="CR3" s="4098"/>
      <c r="CS3" s="4098"/>
      <c r="CT3" s="4098"/>
      <c r="CU3" s="4098"/>
      <c r="CV3" s="4098"/>
      <c r="CW3" s="4098"/>
      <c r="CX3" s="4098"/>
      <c r="CY3" s="4098"/>
      <c r="CZ3" s="4098"/>
      <c r="DA3" s="4098"/>
      <c r="DB3" s="4098"/>
      <c r="DC3" s="4098"/>
      <c r="DD3" s="4098"/>
      <c r="DE3" s="4098"/>
      <c r="DF3" s="4098"/>
      <c r="DG3" s="4098"/>
      <c r="DH3" s="4098"/>
      <c r="DI3" s="4098"/>
      <c r="DJ3" s="4098"/>
      <c r="DK3" s="4098"/>
      <c r="DL3" s="4098"/>
      <c r="DM3" s="4098"/>
      <c r="DN3" s="4098"/>
      <c r="DO3" s="4098"/>
      <c r="DP3" s="4098"/>
      <c r="DQ3" s="4098"/>
      <c r="DR3" s="4098"/>
      <c r="DS3" s="4098"/>
      <c r="DT3" s="4098"/>
      <c r="DU3" s="4098"/>
      <c r="DV3" s="4098"/>
      <c r="DW3" s="4098"/>
      <c r="DX3" s="4098"/>
      <c r="DY3" s="4098"/>
      <c r="DZ3" s="4098"/>
      <c r="EA3" s="4098"/>
      <c r="EB3" s="4098"/>
      <c r="EC3" s="4098"/>
      <c r="ED3" s="4098"/>
      <c r="EE3" s="4098"/>
      <c r="EF3" s="4098"/>
      <c r="EG3" s="4098"/>
      <c r="EH3" s="4098"/>
      <c r="EI3" s="4098"/>
      <c r="EJ3" s="4098"/>
      <c r="EK3" s="4098"/>
      <c r="EL3" s="4098"/>
      <c r="EM3" s="4098"/>
      <c r="EN3" s="4098"/>
      <c r="EO3" s="4098"/>
      <c r="EP3" s="4098"/>
      <c r="EQ3" s="4098"/>
      <c r="ER3" s="4098"/>
      <c r="ES3" s="4098"/>
      <c r="ET3" s="4098"/>
      <c r="EU3" s="4098"/>
      <c r="EV3" s="4098"/>
      <c r="EW3" s="4098"/>
      <c r="EX3" s="4098"/>
      <c r="EY3" s="4098"/>
      <c r="EZ3" s="4098"/>
      <c r="FA3" s="4098"/>
      <c r="FB3" s="4098"/>
      <c r="FC3" s="4098"/>
      <c r="FD3" s="4098"/>
      <c r="FE3" s="4098"/>
      <c r="FF3" s="4098"/>
      <c r="FG3" s="4098"/>
      <c r="FH3" s="4098"/>
      <c r="FI3" s="4098"/>
      <c r="FJ3" s="4098"/>
      <c r="FK3" s="4098"/>
      <c r="FL3" s="4098"/>
      <c r="FM3" s="4098"/>
      <c r="FN3" s="4098"/>
      <c r="FO3" s="4098"/>
      <c r="FP3" s="4098"/>
      <c r="FQ3" s="4098"/>
      <c r="FR3" s="4098"/>
      <c r="FS3" s="4098"/>
      <c r="FT3" s="4098"/>
      <c r="FU3" s="4098"/>
      <c r="FV3" s="4098"/>
      <c r="FW3" s="4098"/>
      <c r="FX3" s="4098"/>
      <c r="FY3" s="4098"/>
      <c r="FZ3" s="4098"/>
      <c r="GA3" s="4098"/>
      <c r="GB3" s="4098"/>
      <c r="GC3" s="4098"/>
      <c r="GD3" s="4098"/>
      <c r="GE3" s="4098"/>
      <c r="GF3" s="4098"/>
      <c r="GG3" s="4098"/>
      <c r="GH3" s="4098"/>
      <c r="GI3" s="4098"/>
      <c r="GJ3" s="4098"/>
      <c r="GK3" s="4098"/>
      <c r="GL3" s="4098"/>
      <c r="GM3" s="4098"/>
      <c r="GN3" s="4098"/>
      <c r="GO3" s="4098"/>
      <c r="GP3" s="4098"/>
      <c r="GQ3" s="4098"/>
      <c r="GR3" s="4098"/>
      <c r="GS3" s="4098"/>
      <c r="GT3" s="4098"/>
      <c r="GU3" s="4098"/>
      <c r="GV3" s="4098"/>
      <c r="GW3" s="4098"/>
      <c r="GX3" s="4098"/>
      <c r="GY3" s="4098"/>
      <c r="GZ3" s="4098"/>
      <c r="HA3" s="4098"/>
      <c r="HB3" s="4098"/>
      <c r="HC3" s="4098"/>
      <c r="HD3" s="4098"/>
      <c r="HE3" s="4098"/>
      <c r="HF3" s="4098"/>
      <c r="HG3" s="4098"/>
      <c r="HH3" s="4098"/>
      <c r="HI3" s="4098"/>
      <c r="HJ3" s="4098"/>
      <c r="HK3" s="4098"/>
      <c r="HL3" s="4098"/>
      <c r="HM3" s="4098"/>
      <c r="HN3" s="4098"/>
      <c r="HO3" s="4098"/>
      <c r="HP3" s="4098"/>
      <c r="HQ3" s="4098"/>
      <c r="HR3" s="4098"/>
      <c r="HS3" s="4098"/>
      <c r="HT3" s="4098"/>
      <c r="HU3" s="4098"/>
      <c r="HV3" s="4098"/>
      <c r="HW3" s="4098"/>
      <c r="HX3" s="4098"/>
      <c r="HY3" s="4098"/>
      <c r="HZ3" s="4098"/>
      <c r="IA3" s="4098"/>
      <c r="IB3" s="4098"/>
      <c r="IC3" s="4098"/>
      <c r="ID3" s="4098"/>
      <c r="IE3" s="4098"/>
      <c r="IF3" s="4098"/>
      <c r="IG3" s="4098"/>
      <c r="IH3" s="4098"/>
      <c r="II3" s="4098"/>
      <c r="IJ3" s="4098"/>
      <c r="IK3" s="4098"/>
      <c r="IL3" s="4098"/>
      <c r="IM3" s="4098"/>
      <c r="IN3" s="4098"/>
      <c r="IO3" s="4098"/>
      <c r="IP3" s="4098"/>
      <c r="IQ3" s="4098"/>
      <c r="IR3" s="4098"/>
      <c r="IS3" s="4098"/>
      <c r="IT3" s="4098"/>
      <c r="IU3" s="4098"/>
      <c r="IV3" s="4098"/>
      <c r="IW3" s="4098"/>
      <c r="IX3" s="4098"/>
      <c r="IY3" s="4098"/>
      <c r="IZ3" s="4098"/>
      <c r="JA3" s="4098"/>
      <c r="JB3" s="4098"/>
      <c r="JC3" s="4098"/>
      <c r="JD3" s="4098"/>
      <c r="JE3" s="4098"/>
      <c r="JF3" s="4098"/>
      <c r="JG3" s="4098"/>
      <c r="JH3" s="4098"/>
      <c r="JI3" s="4098"/>
      <c r="JJ3" s="4098"/>
      <c r="JK3" s="4098"/>
      <c r="JL3" s="4098"/>
      <c r="JM3" s="4098"/>
      <c r="JN3" s="4098"/>
      <c r="JO3" s="4098"/>
      <c r="JP3" s="4098"/>
      <c r="JQ3" s="4098"/>
      <c r="JR3" s="4098"/>
      <c r="JS3" s="4098"/>
      <c r="JT3" s="4098"/>
      <c r="JU3" s="4098"/>
      <c r="JV3" s="4098"/>
      <c r="JW3" s="4098"/>
      <c r="JX3" s="4098"/>
      <c r="JY3" s="4098"/>
      <c r="JZ3" s="4098"/>
      <c r="KA3" s="4098"/>
      <c r="KB3" s="4098"/>
      <c r="KC3" s="4098"/>
      <c r="KD3" s="4098"/>
      <c r="KE3" s="4098"/>
      <c r="KF3" s="4098"/>
      <c r="KG3" s="4098"/>
      <c r="KH3" s="4098"/>
      <c r="KI3" s="4098"/>
      <c r="KJ3" s="4098"/>
      <c r="KK3" s="4098"/>
      <c r="KL3" s="4098"/>
      <c r="KM3" s="4098"/>
      <c r="KN3" s="4098"/>
      <c r="KO3" s="4098"/>
      <c r="KP3" s="4098"/>
      <c r="KQ3" s="4098"/>
      <c r="KR3" s="4098"/>
      <c r="KS3" s="4098"/>
      <c r="KT3" s="4098"/>
      <c r="KU3" s="4098"/>
      <c r="KV3" s="4098"/>
      <c r="KW3" s="4098"/>
      <c r="KX3" s="4098"/>
      <c r="KY3" s="4098"/>
      <c r="KZ3" s="4098"/>
      <c r="LA3" s="4098"/>
      <c r="LB3" s="4098"/>
      <c r="LC3" s="4098"/>
      <c r="LD3" s="4098"/>
      <c r="LE3" s="4098"/>
      <c r="LF3" s="4098"/>
      <c r="LG3" s="4098"/>
      <c r="LH3" s="4098"/>
      <c r="LI3" s="4098"/>
      <c r="LJ3" s="4098"/>
      <c r="LK3" s="4098"/>
      <c r="LL3" s="4098"/>
      <c r="LM3" s="4098"/>
      <c r="LN3" s="4098"/>
      <c r="LO3" s="4098"/>
      <c r="LP3" s="4098"/>
      <c r="LQ3" s="4098"/>
      <c r="LR3" s="4098"/>
      <c r="LS3" s="4098"/>
      <c r="LT3" s="4098"/>
      <c r="LU3" s="4098"/>
      <c r="LV3" s="4098"/>
      <c r="LW3" s="4098"/>
      <c r="LX3" s="4098"/>
      <c r="LY3" s="4098"/>
      <c r="LZ3" s="4098"/>
      <c r="MA3" s="4098"/>
      <c r="MB3" s="4098"/>
      <c r="MC3" s="4098"/>
      <c r="MD3" s="4098"/>
      <c r="ME3" s="4098"/>
      <c r="MF3" s="4098"/>
      <c r="MG3" s="4098"/>
      <c r="MH3" s="4098"/>
      <c r="MI3" s="4098"/>
      <c r="MJ3" s="4098"/>
      <c r="MK3" s="4098"/>
      <c r="ML3" s="4098"/>
      <c r="MM3" s="4098"/>
      <c r="MN3" s="4098"/>
      <c r="MO3" s="4098"/>
      <c r="MP3" s="4098"/>
      <c r="MQ3" s="4098"/>
      <c r="MR3" s="4098"/>
      <c r="MS3" s="4098"/>
      <c r="MT3" s="4098"/>
      <c r="MU3" s="4098"/>
      <c r="MV3" s="4098"/>
      <c r="MW3" s="4098"/>
      <c r="MX3" s="4098"/>
      <c r="MY3" s="4098"/>
      <c r="MZ3" s="4098"/>
      <c r="NA3" s="4098"/>
      <c r="NB3" s="4098"/>
      <c r="NC3" s="4098"/>
      <c r="ND3" s="4098"/>
      <c r="NE3" s="4098"/>
      <c r="NF3" s="4098"/>
      <c r="NG3" s="4098"/>
      <c r="NH3" s="4098"/>
      <c r="NI3" s="4098"/>
      <c r="NJ3" s="4098"/>
      <c r="NK3" s="4098"/>
      <c r="NL3" s="4098"/>
      <c r="NM3" s="4098"/>
      <c r="NN3" s="4098"/>
      <c r="NO3" s="4098"/>
      <c r="NP3" s="4098"/>
      <c r="NQ3" s="4098"/>
      <c r="NR3" s="4098"/>
      <c r="NS3" s="4098"/>
      <c r="NT3" s="4098"/>
      <c r="NU3" s="4098"/>
      <c r="NV3" s="4098"/>
      <c r="NW3" s="4098"/>
      <c r="NX3" s="4098"/>
      <c r="NY3" s="4098"/>
      <c r="NZ3" s="4098"/>
      <c r="OA3" s="4098"/>
      <c r="OB3" s="4098"/>
      <c r="OC3" s="4098"/>
      <c r="OD3" s="4098"/>
      <c r="OE3" s="4098"/>
      <c r="OF3" s="4098"/>
      <c r="OG3" s="4098"/>
      <c r="OH3" s="4098"/>
      <c r="OI3" s="4098"/>
      <c r="OJ3" s="4098"/>
      <c r="OK3" s="4098"/>
      <c r="OL3" s="4098"/>
      <c r="OM3" s="4098"/>
      <c r="ON3" s="4098"/>
      <c r="OO3" s="4098"/>
      <c r="OP3" s="4098"/>
      <c r="OQ3" s="4098"/>
      <c r="OR3" s="4098"/>
      <c r="OS3" s="4098"/>
      <c r="OT3" s="4098"/>
      <c r="OU3" s="4098"/>
      <c r="OV3" s="4098"/>
      <c r="OW3" s="4098"/>
      <c r="OX3" s="4098"/>
      <c r="OY3" s="4098"/>
      <c r="OZ3" s="4098"/>
      <c r="PA3" s="4098"/>
      <c r="PB3" s="4098"/>
      <c r="PC3" s="4098"/>
      <c r="PD3" s="4098"/>
      <c r="PE3" s="4098"/>
      <c r="PF3" s="4098"/>
      <c r="PG3" s="4098"/>
      <c r="PH3" s="4098"/>
      <c r="PI3" s="4098"/>
      <c r="PJ3" s="4098"/>
      <c r="PK3" s="4098"/>
      <c r="PL3" s="4098"/>
      <c r="PM3" s="4098"/>
      <c r="PN3" s="4098"/>
      <c r="PO3" s="4098"/>
      <c r="PP3" s="4098"/>
      <c r="PQ3" s="4098"/>
      <c r="PR3" s="4098"/>
      <c r="PS3" s="4098"/>
      <c r="PT3" s="4098"/>
      <c r="PU3" s="4098"/>
      <c r="PV3" s="4098"/>
      <c r="PW3" s="4098"/>
      <c r="PX3" s="4098"/>
      <c r="PY3" s="4098"/>
      <c r="PZ3" s="4098"/>
      <c r="QA3" s="4098"/>
      <c r="QB3" s="4098"/>
      <c r="QC3" s="4098"/>
      <c r="QD3" s="4098"/>
      <c r="QE3" s="4098"/>
      <c r="QF3" s="4098"/>
      <c r="QG3" s="4098"/>
      <c r="QH3" s="4098"/>
      <c r="QI3" s="4098"/>
      <c r="QJ3" s="4098"/>
      <c r="QK3" s="4098"/>
      <c r="QL3" s="4098"/>
      <c r="QM3" s="4098"/>
      <c r="QN3" s="4098"/>
      <c r="QO3" s="4098"/>
      <c r="QP3" s="4098"/>
      <c r="QQ3" s="4098"/>
      <c r="QR3" s="4098"/>
      <c r="QS3" s="4098"/>
      <c r="QT3" s="4098"/>
      <c r="QU3" s="4098"/>
      <c r="QV3" s="4098"/>
      <c r="QW3" s="4098"/>
      <c r="QX3" s="4098"/>
      <c r="QY3" s="4098"/>
      <c r="QZ3" s="4098"/>
      <c r="RA3" s="4098"/>
      <c r="RB3" s="4098"/>
      <c r="RC3" s="4098"/>
      <c r="RD3" s="4098"/>
      <c r="RE3" s="4098"/>
      <c r="RF3" s="4098"/>
      <c r="RG3" s="4098"/>
      <c r="RH3" s="4098"/>
      <c r="RI3" s="4098"/>
      <c r="RJ3" s="4098"/>
      <c r="RK3" s="4098"/>
      <c r="RL3" s="4098"/>
      <c r="RM3" s="4098"/>
      <c r="RN3" s="4098"/>
      <c r="RO3" s="4098"/>
      <c r="RP3" s="4098"/>
      <c r="RQ3" s="4098"/>
      <c r="RR3" s="4098"/>
      <c r="RS3" s="4098"/>
      <c r="RT3" s="4098"/>
      <c r="RU3" s="4098"/>
      <c r="RV3" s="4098"/>
      <c r="RW3" s="4098"/>
      <c r="RX3" s="4098"/>
      <c r="RY3" s="4098"/>
      <c r="RZ3" s="4098"/>
      <c r="SA3" s="4098"/>
      <c r="SB3" s="4098"/>
      <c r="SC3" s="4098"/>
      <c r="SD3" s="4098"/>
      <c r="SE3" s="4098"/>
      <c r="SF3" s="4098"/>
      <c r="SG3" s="4098"/>
      <c r="SH3" s="4098"/>
      <c r="SI3" s="4098"/>
      <c r="SJ3" s="4098"/>
      <c r="SK3" s="4098"/>
      <c r="SL3" s="4098"/>
      <c r="SM3" s="4098"/>
      <c r="SN3" s="4098"/>
      <c r="SO3" s="4098"/>
      <c r="SP3" s="4098"/>
      <c r="SQ3" s="4098"/>
      <c r="SR3" s="4098"/>
      <c r="SS3" s="4098"/>
      <c r="ST3" s="4098"/>
      <c r="SU3" s="4098"/>
      <c r="SV3" s="4098"/>
      <c r="SW3" s="4098"/>
      <c r="SX3" s="4098"/>
      <c r="SY3" s="4098"/>
      <c r="SZ3" s="4098"/>
      <c r="TA3" s="4098"/>
      <c r="TB3" s="4098"/>
      <c r="TC3" s="4098"/>
      <c r="TD3" s="4098"/>
      <c r="TE3" s="4098"/>
      <c r="TF3" s="4098"/>
      <c r="TG3" s="4098"/>
      <c r="TH3" s="4098"/>
      <c r="TI3" s="4098"/>
      <c r="TJ3" s="4098"/>
      <c r="TK3" s="4098"/>
      <c r="TL3" s="4098"/>
      <c r="TM3" s="4098"/>
      <c r="TN3" s="4098"/>
      <c r="TO3" s="4098"/>
      <c r="TP3" s="4098"/>
      <c r="TQ3" s="4098"/>
      <c r="TR3" s="4098"/>
      <c r="TS3" s="4098"/>
      <c r="TT3" s="4098"/>
      <c r="TU3" s="4098"/>
      <c r="TV3" s="4098"/>
      <c r="TW3" s="4098"/>
      <c r="TX3" s="4098"/>
      <c r="TY3" s="4098"/>
      <c r="TZ3" s="4098"/>
      <c r="UA3" s="4098"/>
      <c r="UB3" s="4098"/>
      <c r="UC3" s="4098"/>
      <c r="UD3" s="4098"/>
      <c r="UE3" s="4098"/>
      <c r="UF3" s="4098"/>
      <c r="UG3" s="4098"/>
      <c r="UH3" s="4098"/>
      <c r="UI3" s="4098"/>
      <c r="UJ3" s="4098"/>
      <c r="UK3" s="4098"/>
      <c r="UL3" s="4098"/>
      <c r="UM3" s="4098"/>
      <c r="UN3" s="4098"/>
      <c r="UO3" s="4098"/>
      <c r="UP3" s="4098"/>
      <c r="UQ3" s="4098"/>
      <c r="UR3" s="4098"/>
      <c r="US3" s="4098"/>
      <c r="UT3" s="4098"/>
      <c r="UU3" s="4098"/>
      <c r="UV3" s="4098"/>
      <c r="UW3" s="4098"/>
      <c r="UX3" s="4098"/>
      <c r="UY3" s="4098"/>
      <c r="UZ3" s="4098"/>
      <c r="VA3" s="4098"/>
      <c r="VB3" s="4098"/>
      <c r="VC3" s="4098"/>
      <c r="VD3" s="4098"/>
      <c r="VE3" s="4098"/>
      <c r="VF3" s="4098"/>
      <c r="VG3" s="4098"/>
      <c r="VH3" s="4098"/>
      <c r="VI3" s="4098"/>
      <c r="VJ3" s="4098"/>
      <c r="VK3" s="4098"/>
      <c r="VL3" s="4098"/>
      <c r="VM3" s="4098"/>
      <c r="VN3" s="4098"/>
      <c r="VO3" s="4098"/>
      <c r="VP3" s="4098"/>
      <c r="VQ3" s="4098"/>
      <c r="VR3" s="4098"/>
      <c r="VS3" s="4098"/>
      <c r="VT3" s="4098"/>
      <c r="VU3" s="4098"/>
      <c r="VV3" s="4098"/>
      <c r="VW3" s="4098"/>
      <c r="VX3" s="4098"/>
      <c r="VY3" s="4098"/>
      <c r="VZ3" s="4098"/>
      <c r="WA3" s="4098"/>
      <c r="WB3" s="4098"/>
      <c r="WC3" s="4098"/>
      <c r="WD3" s="4098"/>
      <c r="WE3" s="4098"/>
      <c r="WF3" s="4098"/>
      <c r="WG3" s="4098"/>
      <c r="WH3" s="4098"/>
      <c r="WI3" s="4098"/>
      <c r="WJ3" s="4098"/>
      <c r="WK3" s="4098"/>
      <c r="WL3" s="4098"/>
      <c r="WM3" s="4098"/>
      <c r="WN3" s="4098"/>
      <c r="WO3" s="4098"/>
      <c r="WP3" s="4098"/>
      <c r="WQ3" s="4098"/>
      <c r="WR3" s="4098"/>
      <c r="WS3" s="4098"/>
      <c r="WT3" s="4098"/>
      <c r="WU3" s="4098"/>
      <c r="WV3" s="4098"/>
      <c r="WW3" s="4098"/>
      <c r="WX3" s="4098"/>
      <c r="WY3" s="4098"/>
      <c r="WZ3" s="4098"/>
      <c r="XA3" s="4098"/>
      <c r="XB3" s="4098"/>
      <c r="XC3" s="4098"/>
      <c r="XD3" s="4098"/>
      <c r="XE3" s="4098"/>
      <c r="XF3" s="4098"/>
      <c r="XG3" s="4098"/>
      <c r="XH3" s="4098"/>
      <c r="XI3" s="4098"/>
      <c r="XJ3" s="4098"/>
      <c r="XK3" s="4098"/>
      <c r="XL3" s="4098"/>
      <c r="XM3" s="4098"/>
      <c r="XN3" s="4098"/>
      <c r="XO3" s="4098"/>
      <c r="XP3" s="4098"/>
      <c r="XQ3" s="4098"/>
      <c r="XR3" s="4098"/>
      <c r="XS3" s="4098"/>
      <c r="XT3" s="4098"/>
      <c r="XU3" s="4098"/>
      <c r="XV3" s="4098"/>
      <c r="XW3" s="4098"/>
      <c r="XX3" s="4098"/>
      <c r="XY3" s="4098"/>
      <c r="XZ3" s="4098"/>
      <c r="YA3" s="4098"/>
      <c r="YB3" s="4098"/>
      <c r="YC3" s="4098"/>
      <c r="YD3" s="4098"/>
      <c r="YE3" s="4098"/>
      <c r="YF3" s="4098"/>
      <c r="YG3" s="4098"/>
      <c r="YH3" s="4098"/>
      <c r="YI3" s="4098"/>
      <c r="YJ3" s="4098"/>
      <c r="YK3" s="4098"/>
      <c r="YL3" s="4098"/>
      <c r="YM3" s="4098"/>
      <c r="YN3" s="4098"/>
      <c r="YO3" s="4098"/>
      <c r="YP3" s="4098"/>
      <c r="YQ3" s="4098"/>
      <c r="YR3" s="4098"/>
      <c r="YS3" s="4098"/>
      <c r="YT3" s="4098"/>
      <c r="YU3" s="4098"/>
      <c r="YV3" s="4098"/>
      <c r="YW3" s="4098"/>
      <c r="YX3" s="4098"/>
      <c r="YY3" s="4098"/>
      <c r="YZ3" s="4098"/>
      <c r="ZA3" s="4098"/>
      <c r="ZB3" s="4098"/>
      <c r="ZC3" s="4098"/>
      <c r="ZD3" s="4098"/>
      <c r="ZE3" s="4098"/>
      <c r="ZF3" s="4098"/>
      <c r="ZG3" s="4098"/>
      <c r="ZH3" s="4098"/>
      <c r="ZI3" s="4098"/>
      <c r="ZJ3" s="4098"/>
      <c r="ZK3" s="4098"/>
      <c r="ZL3" s="4098"/>
      <c r="ZM3" s="4098"/>
      <c r="ZN3" s="4098"/>
      <c r="ZO3" s="4098"/>
      <c r="ZP3" s="4098"/>
      <c r="ZQ3" s="4098"/>
      <c r="ZR3" s="4098"/>
      <c r="ZS3" s="4098"/>
      <c r="ZT3" s="4098"/>
      <c r="ZU3" s="4098"/>
      <c r="ZV3" s="4098"/>
      <c r="ZW3" s="4098"/>
      <c r="ZX3" s="4098"/>
      <c r="ZY3" s="4098"/>
      <c r="ZZ3" s="4098"/>
      <c r="AAA3" s="4098"/>
      <c r="AAB3" s="4098"/>
      <c r="AAC3" s="4098"/>
      <c r="AAD3" s="4098"/>
      <c r="AAE3" s="4098"/>
      <c r="AAF3" s="4098"/>
      <c r="AAG3" s="4098"/>
      <c r="AAH3" s="4098"/>
      <c r="AAI3" s="4098"/>
      <c r="AAJ3" s="4098"/>
      <c r="AAK3" s="4098"/>
      <c r="AAL3" s="4098"/>
      <c r="AAM3" s="4098"/>
      <c r="AAN3" s="4098"/>
      <c r="AAO3" s="4098"/>
      <c r="AAP3" s="4098"/>
      <c r="AAQ3" s="4098"/>
      <c r="AAR3" s="4098"/>
      <c r="AAS3" s="4098"/>
      <c r="AAT3" s="4098"/>
      <c r="AAU3" s="4098"/>
      <c r="AAV3" s="4098"/>
      <c r="AAW3" s="4098"/>
      <c r="AAX3" s="4098"/>
      <c r="AAY3" s="4098"/>
      <c r="AAZ3" s="4098"/>
      <c r="ABA3" s="4098"/>
      <c r="ABB3" s="4098"/>
      <c r="ABC3" s="4098"/>
      <c r="ABD3" s="4098"/>
      <c r="ABE3" s="4098"/>
      <c r="ABF3" s="4098"/>
      <c r="ABG3" s="4098"/>
      <c r="ABH3" s="4098"/>
      <c r="ABI3" s="4098"/>
      <c r="ABJ3" s="4098"/>
      <c r="ABK3" s="4098"/>
      <c r="ABL3" s="4098"/>
      <c r="ABM3" s="4098"/>
      <c r="ABN3" s="4098"/>
      <c r="ABO3" s="4098"/>
      <c r="ABP3" s="4098"/>
      <c r="ABQ3" s="4098"/>
      <c r="ABR3" s="4098"/>
      <c r="ABS3" s="4098"/>
      <c r="ABT3" s="4098"/>
      <c r="ABU3" s="4098"/>
      <c r="ABV3" s="4098"/>
      <c r="ABW3" s="4098"/>
      <c r="ABX3" s="4098"/>
      <c r="ABY3" s="4098"/>
      <c r="ABZ3" s="4098"/>
      <c r="ACA3" s="4098"/>
      <c r="ACB3" s="4098"/>
      <c r="ACC3" s="4098"/>
      <c r="ACD3" s="4098"/>
      <c r="ACE3" s="4098"/>
      <c r="ACF3" s="4098"/>
      <c r="ACG3" s="4098"/>
      <c r="ACH3" s="4098"/>
      <c r="ACI3" s="4098"/>
      <c r="ACJ3" s="4098"/>
      <c r="ACK3" s="4098"/>
      <c r="ACL3" s="4098"/>
      <c r="ACM3" s="4098"/>
      <c r="ACN3" s="4098"/>
      <c r="ACO3" s="4098"/>
      <c r="ACP3" s="4098"/>
      <c r="ACQ3" s="4098"/>
      <c r="ACR3" s="4098"/>
      <c r="ACS3" s="4098"/>
      <c r="ACT3" s="4098"/>
      <c r="ACU3" s="4098"/>
      <c r="ACV3" s="4098"/>
      <c r="ACW3" s="4098"/>
      <c r="ACX3" s="4098"/>
      <c r="ACY3" s="4098"/>
      <c r="ACZ3" s="4098"/>
      <c r="ADA3" s="4098"/>
      <c r="ADB3" s="4098"/>
      <c r="ADC3" s="4098"/>
      <c r="ADD3" s="4098"/>
      <c r="ADE3" s="4098"/>
      <c r="ADF3" s="4098"/>
      <c r="ADG3" s="4098"/>
      <c r="ADH3" s="4098"/>
      <c r="ADI3" s="4098"/>
      <c r="ADJ3" s="4098"/>
      <c r="ADK3" s="4098"/>
      <c r="ADL3" s="4098"/>
      <c r="ADM3" s="4098"/>
      <c r="ADN3" s="4098"/>
      <c r="ADO3" s="4098"/>
      <c r="ADP3" s="4098"/>
      <c r="ADQ3" s="4098"/>
      <c r="ADR3" s="4098"/>
      <c r="ADS3" s="4098"/>
      <c r="ADT3" s="4098"/>
      <c r="ADU3" s="4098"/>
      <c r="ADV3" s="4098"/>
      <c r="ADW3" s="4098"/>
      <c r="ADX3" s="4098"/>
      <c r="ADY3" s="4098"/>
      <c r="ADZ3" s="4098"/>
      <c r="AEA3" s="4098"/>
      <c r="AEB3" s="4098"/>
      <c r="AEC3" s="4098"/>
      <c r="AED3" s="4098"/>
      <c r="AEE3" s="4098"/>
      <c r="AEF3" s="4098"/>
      <c r="AEG3" s="4098"/>
      <c r="AEH3" s="4098"/>
      <c r="AEI3" s="4098"/>
      <c r="AEJ3" s="4098"/>
      <c r="AEK3" s="4098"/>
      <c r="AEL3" s="4098"/>
      <c r="AEM3" s="4098"/>
      <c r="AEN3" s="4098"/>
      <c r="AEO3" s="4098"/>
      <c r="AEP3" s="4098"/>
      <c r="AEQ3" s="4098"/>
      <c r="AER3" s="4098"/>
      <c r="AES3" s="4098"/>
      <c r="AET3" s="4098"/>
      <c r="AEU3" s="4098"/>
      <c r="AEV3" s="4098"/>
      <c r="AEW3" s="4098"/>
      <c r="AEX3" s="4098"/>
      <c r="AEY3" s="4098"/>
      <c r="AEZ3" s="4098"/>
      <c r="AFA3" s="4098"/>
      <c r="AFB3" s="4098"/>
      <c r="AFC3" s="4098"/>
      <c r="AFD3" s="4098"/>
      <c r="AFE3" s="4098"/>
      <c r="AFF3" s="4098"/>
      <c r="AFG3" s="4098"/>
      <c r="AFH3" s="4098"/>
      <c r="AFI3" s="4098"/>
      <c r="AFJ3" s="4098"/>
      <c r="AFK3" s="4098"/>
      <c r="AFL3" s="4098"/>
      <c r="AFM3" s="4098"/>
      <c r="AFN3" s="4098"/>
      <c r="AFO3" s="4098"/>
      <c r="AFP3" s="4098"/>
      <c r="AFQ3" s="4098"/>
      <c r="AFR3" s="4098"/>
      <c r="AFS3" s="4098"/>
      <c r="AFT3" s="4098"/>
      <c r="AFU3" s="4098"/>
      <c r="AFV3" s="4098"/>
      <c r="AFW3" s="4098"/>
      <c r="AFX3" s="4098"/>
      <c r="AFY3" s="4098"/>
      <c r="AFZ3" s="4098"/>
      <c r="AGA3" s="4098"/>
      <c r="AGB3" s="4098"/>
      <c r="AGC3" s="4098"/>
      <c r="AGD3" s="4098"/>
      <c r="AGE3" s="4098"/>
      <c r="AGF3" s="4098"/>
      <c r="AGG3" s="4098"/>
      <c r="AGH3" s="4098"/>
      <c r="AGI3" s="4098"/>
      <c r="AGJ3" s="4098"/>
      <c r="AGK3" s="4098"/>
      <c r="AGL3" s="4098"/>
      <c r="AGM3" s="4098"/>
      <c r="AGN3" s="4098"/>
      <c r="AGO3" s="4098"/>
      <c r="AGP3" s="4098"/>
      <c r="AGQ3" s="4098"/>
      <c r="AGR3" s="4098"/>
      <c r="AGS3" s="4098"/>
      <c r="AGT3" s="4098"/>
      <c r="AGU3" s="4098"/>
      <c r="AGV3" s="4098"/>
      <c r="AGW3" s="4098"/>
      <c r="AGX3" s="4098"/>
      <c r="AGY3" s="4098"/>
      <c r="AGZ3" s="4098"/>
      <c r="AHA3" s="4098"/>
      <c r="AHB3" s="4098"/>
      <c r="AHC3" s="4098"/>
      <c r="AHD3" s="4098"/>
      <c r="AHE3" s="4098"/>
      <c r="AHF3" s="4098"/>
      <c r="AHG3" s="4098"/>
      <c r="AHH3" s="4098"/>
      <c r="AHI3" s="4098"/>
      <c r="AHJ3" s="4098"/>
      <c r="AHK3" s="4098"/>
      <c r="AHL3" s="4098"/>
      <c r="AHM3" s="4098"/>
      <c r="AHN3" s="4098"/>
      <c r="AHO3" s="4098"/>
      <c r="AHP3" s="4098"/>
      <c r="AHQ3" s="4098"/>
      <c r="AHR3" s="4098"/>
      <c r="AHS3" s="4098"/>
      <c r="AHT3" s="4098"/>
      <c r="AHU3" s="4098"/>
      <c r="AHV3" s="4098"/>
      <c r="AHW3" s="4098"/>
      <c r="AHX3" s="4098"/>
      <c r="AHY3" s="4098"/>
      <c r="AHZ3" s="4098"/>
      <c r="AIA3" s="4098"/>
      <c r="AIB3" s="4098"/>
      <c r="AIC3" s="4098"/>
      <c r="AID3" s="4098"/>
      <c r="AIE3" s="4098"/>
      <c r="AIF3" s="4098"/>
      <c r="AIG3" s="4098"/>
      <c r="AIH3" s="4098"/>
      <c r="AII3" s="4098"/>
      <c r="AIJ3" s="4098"/>
      <c r="AIK3" s="4098"/>
      <c r="AIL3" s="4098"/>
      <c r="AIM3" s="4098"/>
      <c r="AIN3" s="4098"/>
      <c r="AIO3" s="4098"/>
      <c r="AIP3" s="4098"/>
      <c r="AIQ3" s="4098"/>
      <c r="AIR3" s="4098"/>
      <c r="AIS3" s="4098"/>
      <c r="AIT3" s="4098"/>
      <c r="AIU3" s="4098"/>
      <c r="AIV3" s="4098"/>
      <c r="AIW3" s="4098"/>
      <c r="AIX3" s="4098"/>
      <c r="AIY3" s="4098"/>
      <c r="AIZ3" s="4098"/>
      <c r="AJA3" s="4098"/>
      <c r="AJB3" s="4098"/>
      <c r="AJC3" s="4098"/>
      <c r="AJD3" s="4098"/>
      <c r="AJE3" s="4098"/>
      <c r="AJF3" s="4098"/>
      <c r="AJG3" s="4098"/>
      <c r="AJH3" s="4098"/>
      <c r="AJI3" s="4098"/>
      <c r="AJJ3" s="4098"/>
      <c r="AJK3" s="4098"/>
      <c r="AJL3" s="4098"/>
      <c r="AJM3" s="4098"/>
      <c r="AJN3" s="4098"/>
      <c r="AJO3" s="4098"/>
      <c r="AJP3" s="4098"/>
      <c r="AJQ3" s="4098"/>
      <c r="AJR3" s="4098"/>
      <c r="AJS3" s="4098"/>
      <c r="AJT3" s="4098"/>
      <c r="AJU3" s="4098"/>
      <c r="AJV3" s="4098"/>
      <c r="AJW3" s="4098"/>
      <c r="AJX3" s="4098"/>
      <c r="AJY3" s="4098"/>
      <c r="AJZ3" s="4098"/>
      <c r="AKA3" s="4098"/>
      <c r="AKB3" s="4098"/>
      <c r="AKC3" s="4098"/>
      <c r="AKD3" s="4098"/>
      <c r="AKE3" s="4098"/>
      <c r="AKF3" s="4098"/>
      <c r="AKG3" s="4098"/>
      <c r="AKH3" s="4098"/>
      <c r="AKI3" s="4098"/>
      <c r="AKJ3" s="4098"/>
      <c r="AKK3" s="4098"/>
      <c r="AKL3" s="4098"/>
      <c r="AKM3" s="4098"/>
      <c r="AKN3" s="4098"/>
      <c r="AKO3" s="4098"/>
      <c r="AKP3" s="4098"/>
      <c r="AKQ3" s="4098"/>
      <c r="AKR3" s="4098"/>
      <c r="AKS3" s="4098"/>
      <c r="AKT3" s="4098"/>
      <c r="AKU3" s="4098"/>
      <c r="AKV3" s="4098"/>
      <c r="AKW3" s="4098"/>
      <c r="AKX3" s="4098"/>
      <c r="AKY3" s="4098"/>
      <c r="AKZ3" s="4098"/>
      <c r="ALA3" s="4098"/>
      <c r="ALB3" s="4098"/>
      <c r="ALC3" s="4098"/>
      <c r="ALD3" s="4098"/>
      <c r="ALE3" s="4098"/>
      <c r="ALF3" s="4098"/>
      <c r="ALG3" s="4098"/>
      <c r="ALH3" s="4098"/>
      <c r="ALI3" s="4098"/>
      <c r="ALJ3" s="4098"/>
      <c r="ALK3" s="4098"/>
      <c r="ALL3" s="4098"/>
      <c r="ALM3" s="4098"/>
      <c r="ALN3" s="4098"/>
      <c r="ALO3" s="4098"/>
      <c r="ALP3" s="4098"/>
      <c r="ALQ3" s="4098"/>
      <c r="ALR3" s="4098"/>
      <c r="ALS3" s="4098"/>
      <c r="ALT3" s="4098"/>
      <c r="ALU3" s="4098"/>
      <c r="ALV3" s="4098"/>
      <c r="ALW3" s="4098"/>
      <c r="ALX3" s="4098"/>
      <c r="ALY3" s="4098"/>
      <c r="ALZ3" s="4098"/>
      <c r="AMA3" s="4098"/>
      <c r="AMB3" s="4098"/>
      <c r="AMC3" s="4098"/>
      <c r="AMD3" s="4098"/>
      <c r="AME3" s="4098"/>
      <c r="AMF3" s="4098"/>
      <c r="AMG3" s="4098"/>
      <c r="AMH3" s="4098"/>
      <c r="AMI3" s="4098"/>
      <c r="AMJ3" s="4098"/>
      <c r="AMK3" s="4098"/>
      <c r="AML3" s="4098"/>
      <c r="AMM3" s="4098"/>
      <c r="AMN3" s="4098"/>
      <c r="AMO3" s="4098"/>
      <c r="AMP3" s="4098"/>
      <c r="AMQ3" s="4098"/>
      <c r="AMR3" s="4098"/>
      <c r="AMS3" s="4098"/>
      <c r="AMT3" s="4098"/>
      <c r="AMU3" s="4098"/>
      <c r="AMV3" s="4098"/>
      <c r="AMW3" s="4098"/>
      <c r="AMX3" s="4098"/>
      <c r="AMY3" s="4098"/>
      <c r="AMZ3" s="4098"/>
      <c r="ANA3" s="4098"/>
      <c r="ANB3" s="4098"/>
      <c r="ANC3" s="4098"/>
      <c r="AND3" s="4098"/>
      <c r="ANE3" s="4098"/>
      <c r="ANF3" s="4098"/>
      <c r="ANG3" s="4098"/>
      <c r="ANH3" s="4098"/>
      <c r="ANI3" s="4098"/>
      <c r="ANJ3" s="4098"/>
      <c r="ANK3" s="4098"/>
      <c r="ANL3" s="4098"/>
      <c r="ANM3" s="4098"/>
      <c r="ANN3" s="4098"/>
      <c r="ANO3" s="4098"/>
      <c r="ANP3" s="4098"/>
      <c r="ANQ3" s="4098"/>
      <c r="ANR3" s="4098"/>
      <c r="ANS3" s="4098"/>
      <c r="ANT3" s="4098"/>
      <c r="ANU3" s="4098"/>
      <c r="ANV3" s="4098"/>
      <c r="ANW3" s="4098"/>
      <c r="ANX3" s="4098"/>
      <c r="ANY3" s="4098"/>
      <c r="ANZ3" s="4098"/>
      <c r="AOA3" s="4098"/>
      <c r="AOB3" s="4098"/>
      <c r="AOC3" s="4098"/>
      <c r="AOD3" s="4098"/>
      <c r="AOE3" s="4098"/>
      <c r="AOF3" s="4098"/>
      <c r="AOG3" s="4098"/>
      <c r="AOH3" s="4098"/>
      <c r="AOI3" s="4098"/>
      <c r="AOJ3" s="4098"/>
      <c r="AOK3" s="4098"/>
      <c r="AOL3" s="4098"/>
      <c r="AOM3" s="4098"/>
      <c r="AON3" s="4098"/>
      <c r="AOO3" s="4098"/>
      <c r="AOP3" s="4098"/>
      <c r="AOQ3" s="4098"/>
      <c r="AOR3" s="4098"/>
      <c r="AOS3" s="4098"/>
      <c r="AOT3" s="4098"/>
      <c r="AOU3" s="4098"/>
      <c r="AOV3" s="4098"/>
      <c r="AOW3" s="4098"/>
      <c r="AOX3" s="4098"/>
      <c r="AOY3" s="4098"/>
      <c r="AOZ3" s="4098"/>
      <c r="APA3" s="4098"/>
      <c r="APB3" s="4098"/>
      <c r="APC3" s="4098"/>
      <c r="APD3" s="4098"/>
      <c r="APE3" s="4098"/>
      <c r="APF3" s="4098"/>
      <c r="APG3" s="4098"/>
      <c r="APH3" s="4098"/>
      <c r="API3" s="4098"/>
      <c r="APJ3" s="4098"/>
      <c r="APK3" s="4098"/>
      <c r="APL3" s="4098"/>
      <c r="APM3" s="4098"/>
      <c r="APN3" s="4098"/>
      <c r="APO3" s="4098"/>
      <c r="APP3" s="4098"/>
      <c r="APQ3" s="4098"/>
      <c r="APR3" s="4098"/>
      <c r="APS3" s="4098"/>
      <c r="APT3" s="4098"/>
      <c r="APU3" s="4098"/>
      <c r="APV3" s="4098"/>
      <c r="APW3" s="4098"/>
      <c r="APX3" s="4098"/>
      <c r="APY3" s="4098"/>
      <c r="APZ3" s="4098"/>
      <c r="AQA3" s="4098"/>
      <c r="AQB3" s="4098"/>
      <c r="AQC3" s="4098"/>
      <c r="AQD3" s="4098"/>
      <c r="AQE3" s="4098"/>
      <c r="AQF3" s="4098"/>
      <c r="AQG3" s="4098"/>
      <c r="AQH3" s="4098"/>
      <c r="AQI3" s="4098"/>
      <c r="AQJ3" s="4098"/>
      <c r="AQK3" s="4098"/>
      <c r="AQL3" s="4098"/>
      <c r="AQM3" s="4098"/>
      <c r="AQN3" s="4098"/>
      <c r="AQO3" s="4098"/>
      <c r="AQP3" s="4098"/>
      <c r="AQQ3" s="4098"/>
      <c r="AQR3" s="4098"/>
      <c r="AQS3" s="4098"/>
      <c r="AQT3" s="4098"/>
      <c r="AQU3" s="4098"/>
      <c r="AQV3" s="4098"/>
      <c r="AQW3" s="4098"/>
      <c r="AQX3" s="4098"/>
      <c r="AQY3" s="4098"/>
      <c r="AQZ3" s="4098"/>
      <c r="ARA3" s="4098"/>
      <c r="ARB3" s="4098"/>
      <c r="ARC3" s="4098"/>
      <c r="ARD3" s="4098"/>
      <c r="ARE3" s="4098"/>
      <c r="ARF3" s="4098"/>
      <c r="ARG3" s="4098"/>
      <c r="ARH3" s="4098"/>
      <c r="ARI3" s="4098"/>
      <c r="ARJ3" s="4098"/>
      <c r="ARK3" s="4098"/>
      <c r="ARL3" s="4098"/>
      <c r="ARM3" s="4098"/>
      <c r="ARN3" s="4098"/>
      <c r="ARO3" s="4098"/>
      <c r="ARP3" s="4098"/>
      <c r="ARQ3" s="4098"/>
      <c r="ARR3" s="4098"/>
      <c r="ARS3" s="4098"/>
      <c r="ART3" s="4098"/>
      <c r="ARU3" s="4098"/>
      <c r="ARV3" s="4098"/>
      <c r="ARW3" s="4098"/>
      <c r="ARX3" s="4098"/>
      <c r="ARY3" s="4098"/>
      <c r="ARZ3" s="4098"/>
      <c r="ASA3" s="4098"/>
      <c r="ASB3" s="4098"/>
      <c r="ASC3" s="4098"/>
      <c r="ASD3" s="4098"/>
      <c r="ASE3" s="4098"/>
      <c r="ASF3" s="4098"/>
      <c r="ASG3" s="4098"/>
      <c r="ASH3" s="4098"/>
      <c r="ASI3" s="4098"/>
      <c r="ASJ3" s="4098"/>
      <c r="ASK3" s="4098"/>
      <c r="ASL3" s="4098"/>
      <c r="ASM3" s="4098"/>
      <c r="ASN3" s="4098"/>
      <c r="ASO3" s="4098"/>
      <c r="ASP3" s="4098"/>
      <c r="ASQ3" s="4098"/>
      <c r="ASR3" s="4098"/>
      <c r="ASS3" s="4098"/>
      <c r="AST3" s="4098"/>
      <c r="ASU3" s="4098"/>
      <c r="ASV3" s="4098"/>
      <c r="ASW3" s="4098"/>
      <c r="ASX3" s="4098"/>
      <c r="ASY3" s="4098"/>
      <c r="ASZ3" s="4098"/>
      <c r="ATA3" s="4098"/>
      <c r="ATB3" s="4098"/>
      <c r="ATC3" s="4098"/>
      <c r="ATD3" s="4098"/>
      <c r="ATE3" s="4098"/>
      <c r="ATF3" s="4098"/>
      <c r="ATG3" s="4098"/>
      <c r="ATH3" s="4098"/>
      <c r="ATI3" s="4098"/>
      <c r="ATJ3" s="4098"/>
      <c r="ATK3" s="4098"/>
      <c r="ATL3" s="4098"/>
      <c r="ATM3" s="4098"/>
      <c r="ATN3" s="4098"/>
      <c r="ATO3" s="4098"/>
      <c r="ATP3" s="4098"/>
      <c r="ATQ3" s="4098"/>
      <c r="ATR3" s="4098"/>
      <c r="ATS3" s="4098"/>
      <c r="ATT3" s="4098"/>
      <c r="ATU3" s="4098"/>
      <c r="ATV3" s="4098"/>
      <c r="ATW3" s="4098"/>
      <c r="ATX3" s="4098"/>
      <c r="ATY3" s="4098"/>
      <c r="ATZ3" s="4098"/>
      <c r="AUA3" s="4098"/>
      <c r="AUB3" s="4098"/>
      <c r="AUC3" s="4098"/>
      <c r="AUD3" s="4098"/>
      <c r="AUE3" s="4098"/>
      <c r="AUF3" s="4098"/>
      <c r="AUG3" s="4098"/>
      <c r="AUH3" s="4098"/>
      <c r="AUI3" s="4098"/>
      <c r="AUJ3" s="4098"/>
      <c r="AUK3" s="4098"/>
      <c r="AUL3" s="4098"/>
      <c r="AUM3" s="4098"/>
      <c r="AUN3" s="4098"/>
      <c r="AUO3" s="4098"/>
      <c r="AUP3" s="4098"/>
      <c r="AUQ3" s="4098"/>
      <c r="AUR3" s="4098"/>
      <c r="AUS3" s="4098"/>
      <c r="AUT3" s="4098"/>
      <c r="AUU3" s="4098"/>
      <c r="AUV3" s="4098"/>
      <c r="AUW3" s="4098"/>
      <c r="AUX3" s="4098"/>
      <c r="AUY3" s="4098"/>
      <c r="AUZ3" s="4098"/>
      <c r="AVA3" s="4098"/>
      <c r="AVB3" s="4098"/>
      <c r="AVC3" s="4098"/>
      <c r="AVD3" s="4098"/>
      <c r="AVE3" s="4098"/>
      <c r="AVF3" s="4098"/>
      <c r="AVG3" s="4098"/>
      <c r="AVH3" s="4098"/>
      <c r="AVI3" s="4098"/>
      <c r="AVJ3" s="4098"/>
      <c r="AVK3" s="4098"/>
      <c r="AVL3" s="4098"/>
      <c r="AVM3" s="4098"/>
      <c r="AVN3" s="4098"/>
      <c r="AVO3" s="4098"/>
      <c r="AVP3" s="4098"/>
      <c r="AVQ3" s="4098"/>
      <c r="AVR3" s="4098"/>
      <c r="AVS3" s="4098"/>
      <c r="AVT3" s="4098"/>
      <c r="AVU3" s="4098"/>
      <c r="AVV3" s="4098"/>
      <c r="AVW3" s="4098"/>
      <c r="AVX3" s="4098"/>
      <c r="AVY3" s="4098"/>
      <c r="AVZ3" s="4098"/>
      <c r="AWA3" s="4098"/>
      <c r="AWB3" s="4098"/>
      <c r="AWC3" s="4098"/>
      <c r="AWD3" s="4098"/>
      <c r="AWE3" s="4098"/>
      <c r="AWF3" s="4098"/>
      <c r="AWG3" s="4098"/>
      <c r="AWH3" s="4098"/>
      <c r="AWI3" s="4098"/>
      <c r="AWJ3" s="4098"/>
      <c r="AWK3" s="4098"/>
      <c r="AWL3" s="4098"/>
      <c r="AWM3" s="4098"/>
      <c r="AWN3" s="4098"/>
      <c r="AWO3" s="4098"/>
      <c r="AWP3" s="4098"/>
      <c r="AWQ3" s="4098"/>
      <c r="AWR3" s="4098"/>
      <c r="AWS3" s="4098"/>
      <c r="AWT3" s="4098"/>
      <c r="AWU3" s="4098"/>
      <c r="AWV3" s="4098"/>
      <c r="AWW3" s="4098"/>
      <c r="AWX3" s="4098"/>
      <c r="AWY3" s="4098"/>
      <c r="AWZ3" s="4098"/>
      <c r="AXA3" s="4098"/>
      <c r="AXB3" s="4098"/>
      <c r="AXC3" s="4098"/>
      <c r="AXD3" s="4098"/>
      <c r="AXE3" s="4098"/>
      <c r="AXF3" s="4098"/>
      <c r="AXG3" s="4098"/>
      <c r="AXH3" s="4098"/>
      <c r="AXI3" s="4098"/>
      <c r="AXJ3" s="4098"/>
      <c r="AXK3" s="4098"/>
      <c r="AXL3" s="4098"/>
      <c r="AXM3" s="4098"/>
      <c r="AXN3" s="4098"/>
      <c r="AXO3" s="4098"/>
      <c r="AXP3" s="4098"/>
      <c r="AXQ3" s="4098"/>
      <c r="AXR3" s="4098"/>
      <c r="AXS3" s="4098"/>
      <c r="AXT3" s="4098"/>
      <c r="AXU3" s="4098"/>
      <c r="AXV3" s="4098"/>
      <c r="AXW3" s="4098"/>
      <c r="AXX3" s="4098"/>
      <c r="AXY3" s="4098"/>
      <c r="AXZ3" s="4098"/>
      <c r="AYA3" s="4098"/>
      <c r="AYB3" s="4098"/>
      <c r="AYC3" s="4098"/>
      <c r="AYD3" s="4098"/>
      <c r="AYE3" s="4098"/>
      <c r="AYF3" s="4098"/>
      <c r="AYG3" s="4098"/>
      <c r="AYH3" s="4098"/>
      <c r="AYI3" s="4098"/>
      <c r="AYJ3" s="4098"/>
      <c r="AYK3" s="4098"/>
      <c r="AYL3" s="4098"/>
      <c r="AYM3" s="4098"/>
      <c r="AYN3" s="4098"/>
      <c r="AYO3" s="4098"/>
      <c r="AYP3" s="4098"/>
      <c r="AYQ3" s="4098"/>
      <c r="AYR3" s="4098"/>
      <c r="AYS3" s="4098"/>
      <c r="AYT3" s="4098"/>
      <c r="AYU3" s="4098"/>
      <c r="AYV3" s="4098"/>
      <c r="AYW3" s="4098"/>
      <c r="AYX3" s="4098"/>
      <c r="AYY3" s="4098"/>
      <c r="AYZ3" s="4098"/>
      <c r="AZA3" s="4098"/>
      <c r="AZB3" s="4098"/>
      <c r="AZC3" s="4098"/>
      <c r="AZD3" s="4098"/>
      <c r="AZE3" s="4098"/>
      <c r="AZF3" s="4098"/>
      <c r="AZG3" s="4098"/>
      <c r="AZH3" s="4098"/>
      <c r="AZI3" s="4098"/>
      <c r="AZJ3" s="4098"/>
      <c r="AZK3" s="4098"/>
      <c r="AZL3" s="4098"/>
      <c r="AZM3" s="4098"/>
      <c r="AZN3" s="4098"/>
      <c r="AZO3" s="4098"/>
      <c r="AZP3" s="4098"/>
      <c r="AZQ3" s="4098"/>
      <c r="AZR3" s="4098"/>
      <c r="AZS3" s="4098"/>
      <c r="AZT3" s="4098"/>
      <c r="AZU3" s="4098"/>
      <c r="AZV3" s="4098"/>
      <c r="AZW3" s="4098"/>
      <c r="AZX3" s="4098"/>
      <c r="AZY3" s="4098"/>
      <c r="AZZ3" s="4098"/>
      <c r="BAA3" s="4098"/>
      <c r="BAB3" s="4098"/>
      <c r="BAC3" s="4098"/>
      <c r="BAD3" s="4098"/>
      <c r="BAE3" s="4098"/>
      <c r="BAF3" s="4098"/>
      <c r="BAG3" s="4098"/>
      <c r="BAH3" s="4098"/>
      <c r="BAI3" s="4098"/>
      <c r="BAJ3" s="4098"/>
      <c r="BAK3" s="4098"/>
      <c r="BAL3" s="4098"/>
      <c r="BAM3" s="4098"/>
      <c r="BAN3" s="4098"/>
      <c r="BAO3" s="4098"/>
      <c r="BAP3" s="4098"/>
      <c r="BAQ3" s="4098"/>
      <c r="BAR3" s="4098"/>
      <c r="BAS3" s="4098"/>
      <c r="BAT3" s="4098"/>
      <c r="BAU3" s="4098"/>
      <c r="BAV3" s="4098"/>
      <c r="BAW3" s="4098"/>
      <c r="BAX3" s="4098"/>
      <c r="BAY3" s="4098"/>
      <c r="BAZ3" s="4098"/>
      <c r="BBA3" s="4098"/>
      <c r="BBB3" s="4098"/>
      <c r="BBC3" s="4098"/>
      <c r="BBD3" s="4098"/>
      <c r="BBE3" s="4098"/>
      <c r="BBF3" s="4098"/>
      <c r="BBG3" s="4098"/>
      <c r="BBH3" s="4098"/>
      <c r="BBI3" s="4098"/>
      <c r="BBJ3" s="4098"/>
      <c r="BBK3" s="4098"/>
      <c r="BBL3" s="4098"/>
      <c r="BBM3" s="4098"/>
      <c r="BBN3" s="4098"/>
      <c r="BBO3" s="4098"/>
      <c r="BBP3" s="4098"/>
      <c r="BBQ3" s="4098"/>
      <c r="BBR3" s="4098"/>
      <c r="BBS3" s="4098"/>
      <c r="BBT3" s="4098"/>
      <c r="BBU3" s="4098"/>
      <c r="BBV3" s="4098"/>
      <c r="BBW3" s="4098"/>
      <c r="BBX3" s="4098"/>
      <c r="BBY3" s="4098"/>
      <c r="BBZ3" s="4098"/>
      <c r="BCA3" s="4098"/>
      <c r="BCB3" s="4098"/>
      <c r="BCC3" s="4098"/>
      <c r="BCD3" s="4098"/>
      <c r="BCE3" s="4098"/>
      <c r="BCF3" s="4098"/>
      <c r="BCG3" s="4098"/>
      <c r="BCH3" s="4098"/>
      <c r="BCI3" s="4098"/>
      <c r="BCJ3" s="4098"/>
      <c r="BCK3" s="4098"/>
      <c r="BCL3" s="4098"/>
      <c r="BCM3" s="4098"/>
      <c r="BCN3" s="4098"/>
      <c r="BCO3" s="4098"/>
      <c r="BCP3" s="4098"/>
      <c r="BCQ3" s="4098"/>
      <c r="BCR3" s="4098"/>
      <c r="BCS3" s="4098"/>
      <c r="BCT3" s="4098"/>
      <c r="BCU3" s="4098"/>
      <c r="BCV3" s="4098"/>
      <c r="BCW3" s="4098"/>
      <c r="BCX3" s="4098"/>
      <c r="BCY3" s="4098"/>
      <c r="BCZ3" s="4098"/>
      <c r="BDA3" s="4098"/>
      <c r="BDB3" s="4098"/>
      <c r="BDC3" s="4098"/>
      <c r="BDD3" s="4098"/>
      <c r="BDE3" s="4098"/>
      <c r="BDF3" s="4098"/>
      <c r="BDG3" s="4098"/>
      <c r="BDH3" s="4098"/>
      <c r="BDI3" s="4098"/>
      <c r="BDJ3" s="4098"/>
      <c r="BDK3" s="4098"/>
      <c r="BDL3" s="4098"/>
      <c r="BDM3" s="4098"/>
      <c r="BDN3" s="4098"/>
      <c r="BDO3" s="4098"/>
      <c r="BDP3" s="4098"/>
      <c r="BDQ3" s="4098"/>
      <c r="BDR3" s="4098"/>
      <c r="BDS3" s="4098"/>
      <c r="BDT3" s="4098"/>
      <c r="BDU3" s="4098"/>
      <c r="BDV3" s="4098"/>
      <c r="BDW3" s="4098"/>
      <c r="BDX3" s="4098"/>
      <c r="BDY3" s="4098"/>
      <c r="BDZ3" s="4098"/>
      <c r="BEA3" s="4098"/>
      <c r="BEB3" s="4098"/>
      <c r="BEC3" s="4098"/>
      <c r="BED3" s="4098"/>
      <c r="BEE3" s="4098"/>
      <c r="BEF3" s="4098"/>
      <c r="BEG3" s="4098"/>
      <c r="BEH3" s="4098"/>
      <c r="BEI3" s="4098"/>
      <c r="BEJ3" s="4098"/>
      <c r="BEK3" s="4098"/>
      <c r="BEL3" s="4098"/>
      <c r="BEM3" s="4098"/>
      <c r="BEN3" s="4098"/>
      <c r="BEO3" s="4098"/>
      <c r="BEP3" s="4098"/>
      <c r="BEQ3" s="4098"/>
      <c r="BER3" s="4098"/>
      <c r="BES3" s="4098"/>
      <c r="BET3" s="4098"/>
      <c r="BEU3" s="4098"/>
      <c r="BEV3" s="4098"/>
      <c r="BEW3" s="4098"/>
      <c r="BEX3" s="4098"/>
      <c r="BEY3" s="4098"/>
      <c r="BEZ3" s="4098"/>
      <c r="BFA3" s="4098"/>
      <c r="BFB3" s="4098"/>
      <c r="BFC3" s="4098"/>
      <c r="BFD3" s="4098"/>
      <c r="BFE3" s="4098"/>
      <c r="BFF3" s="4098"/>
      <c r="BFG3" s="4098"/>
      <c r="BFH3" s="4098"/>
      <c r="BFI3" s="4098"/>
      <c r="BFJ3" s="4098"/>
      <c r="BFK3" s="4098"/>
      <c r="BFL3" s="4098"/>
      <c r="BFM3" s="4098"/>
      <c r="BFN3" s="4098"/>
      <c r="BFO3" s="4098"/>
      <c r="BFP3" s="4098"/>
      <c r="BFQ3" s="4098"/>
      <c r="BFR3" s="4098"/>
      <c r="BFS3" s="4098"/>
      <c r="BFT3" s="4098"/>
      <c r="BFU3" s="4098"/>
      <c r="BFV3" s="4098"/>
      <c r="BFW3" s="4098"/>
      <c r="BFX3" s="4098"/>
      <c r="BFY3" s="4098"/>
      <c r="BFZ3" s="4098"/>
      <c r="BGA3" s="4098"/>
      <c r="BGB3" s="4098"/>
      <c r="BGC3" s="4098"/>
      <c r="BGD3" s="4098"/>
      <c r="BGE3" s="4098"/>
      <c r="BGF3" s="4098"/>
      <c r="BGG3" s="4098"/>
      <c r="BGH3" s="4098"/>
      <c r="BGI3" s="4098"/>
      <c r="BGJ3" s="4098"/>
      <c r="BGK3" s="4098"/>
      <c r="BGL3" s="4098"/>
      <c r="BGM3" s="4098"/>
      <c r="BGN3" s="4098"/>
      <c r="BGO3" s="4098"/>
      <c r="BGP3" s="4098"/>
      <c r="BGQ3" s="4098"/>
      <c r="BGR3" s="4098"/>
      <c r="BGS3" s="4098"/>
      <c r="BGT3" s="4098"/>
      <c r="BGU3" s="4098"/>
      <c r="BGV3" s="4098"/>
      <c r="BGW3" s="4098"/>
      <c r="BGX3" s="4098"/>
      <c r="BGY3" s="4098"/>
      <c r="BGZ3" s="4098"/>
      <c r="BHA3" s="4098"/>
      <c r="BHB3" s="4098"/>
      <c r="BHC3" s="4098"/>
      <c r="BHD3" s="4098"/>
      <c r="BHE3" s="4098"/>
      <c r="BHF3" s="4098"/>
      <c r="BHG3" s="4098"/>
      <c r="BHH3" s="4098"/>
      <c r="BHI3" s="4098"/>
      <c r="BHJ3" s="4098"/>
      <c r="BHK3" s="4098"/>
      <c r="BHL3" s="4098"/>
      <c r="BHM3" s="4098"/>
      <c r="BHN3" s="4098"/>
      <c r="BHO3" s="4098"/>
      <c r="BHP3" s="4098"/>
      <c r="BHQ3" s="4098"/>
      <c r="BHR3" s="4098"/>
      <c r="BHS3" s="4098"/>
      <c r="BHT3" s="4098"/>
      <c r="BHU3" s="4098"/>
      <c r="BHV3" s="4098"/>
      <c r="BHW3" s="4098"/>
      <c r="BHX3" s="4098"/>
      <c r="BHY3" s="4098"/>
      <c r="BHZ3" s="4098"/>
      <c r="BIA3" s="4098"/>
      <c r="BIB3" s="4098"/>
      <c r="BIC3" s="4098"/>
      <c r="BID3" s="4098"/>
      <c r="BIE3" s="4098"/>
      <c r="BIF3" s="4098"/>
      <c r="BIG3" s="4098"/>
      <c r="BIH3" s="4098"/>
      <c r="BII3" s="4098"/>
      <c r="BIJ3" s="4098"/>
      <c r="BIK3" s="4098"/>
      <c r="BIL3" s="4098"/>
      <c r="BIM3" s="4098"/>
      <c r="BIN3" s="4098"/>
      <c r="BIO3" s="4098"/>
      <c r="BIP3" s="4098"/>
      <c r="BIQ3" s="4098"/>
      <c r="BIR3" s="4098"/>
      <c r="BIS3" s="4098"/>
      <c r="BIT3" s="4098"/>
      <c r="BIU3" s="4098"/>
      <c r="BIV3" s="4098"/>
      <c r="BIW3" s="4098"/>
      <c r="BIX3" s="4098"/>
      <c r="BIY3" s="4098"/>
      <c r="BIZ3" s="4098"/>
      <c r="BJA3" s="4098"/>
      <c r="BJB3" s="4098"/>
      <c r="BJC3" s="4098"/>
      <c r="BJD3" s="4098"/>
      <c r="BJE3" s="4098"/>
    </row>
    <row r="4" spans="1:1617" s="662" customFormat="1" ht="16.149999999999999" customHeight="1">
      <c r="A4" s="214"/>
      <c r="B4" s="1041" t="s">
        <v>104</v>
      </c>
      <c r="C4" s="1014"/>
      <c r="D4" s="1014"/>
      <c r="E4" s="1014"/>
      <c r="F4" s="1014"/>
      <c r="G4" s="1014"/>
      <c r="H4" s="1014"/>
      <c r="I4" s="1015"/>
      <c r="J4" s="1040"/>
      <c r="K4" s="1040"/>
      <c r="L4" s="1040"/>
      <c r="M4" s="1040"/>
      <c r="N4" s="1040"/>
      <c r="O4" s="1040"/>
      <c r="P4" s="1040"/>
      <c r="Q4" s="1040"/>
      <c r="R4" s="1040"/>
      <c r="S4" s="1040"/>
      <c r="T4" s="1040"/>
      <c r="U4" s="1040"/>
      <c r="V4" s="1040"/>
      <c r="W4" s="1040"/>
      <c r="X4" s="1040"/>
      <c r="Y4" s="1040"/>
      <c r="Z4" s="1040"/>
      <c r="AA4" s="1040"/>
      <c r="AB4" s="1040"/>
      <c r="AC4" s="1040"/>
      <c r="AD4" s="4201" t="s">
        <v>1690</v>
      </c>
      <c r="AE4" s="4202"/>
      <c r="AF4" s="4203"/>
      <c r="AG4" s="4116"/>
      <c r="AH4" s="4116"/>
      <c r="AI4" s="4116"/>
      <c r="AJ4" s="4098"/>
      <c r="AK4" s="4098"/>
      <c r="AL4" s="4098"/>
      <c r="AM4" s="4098"/>
      <c r="AN4" s="4098"/>
      <c r="AO4" s="4098"/>
      <c r="AP4" s="4098"/>
      <c r="AQ4" s="4098"/>
      <c r="AR4" s="4098"/>
      <c r="AS4" s="4098"/>
      <c r="AT4" s="4098"/>
      <c r="AU4" s="4098"/>
      <c r="AV4" s="4098"/>
      <c r="AW4" s="4098"/>
      <c r="AX4" s="4098"/>
      <c r="AY4" s="4098"/>
      <c r="AZ4" s="4098"/>
      <c r="BA4" s="4098"/>
      <c r="BB4" s="4098"/>
      <c r="BC4" s="4098"/>
      <c r="BD4" s="4098"/>
      <c r="BE4" s="4098"/>
      <c r="BF4" s="4098"/>
      <c r="BG4" s="4098"/>
      <c r="BH4" s="4098"/>
      <c r="BI4" s="4098"/>
      <c r="BJ4" s="4098"/>
      <c r="BK4" s="4098"/>
      <c r="BL4" s="4098"/>
      <c r="BM4" s="4098"/>
      <c r="BN4" s="4098"/>
      <c r="BO4" s="4098"/>
      <c r="BP4" s="4098"/>
      <c r="BQ4" s="4098"/>
      <c r="BR4" s="4098"/>
      <c r="BS4" s="4098"/>
      <c r="BT4" s="4098"/>
      <c r="BU4" s="4098"/>
      <c r="BV4" s="4098"/>
      <c r="BW4" s="4098"/>
      <c r="BX4" s="4098"/>
      <c r="BY4" s="4098"/>
      <c r="BZ4" s="4098"/>
      <c r="CA4" s="4098"/>
      <c r="CB4" s="4098"/>
      <c r="CC4" s="4098"/>
      <c r="CD4" s="4098"/>
      <c r="CE4" s="4098"/>
      <c r="CF4" s="4098"/>
      <c r="CG4" s="4098"/>
      <c r="CH4" s="4098"/>
      <c r="CI4" s="4098"/>
      <c r="CJ4" s="4098"/>
      <c r="CK4" s="4098"/>
      <c r="CL4" s="4098"/>
      <c r="CM4" s="4098"/>
      <c r="CN4" s="4098"/>
      <c r="CO4" s="4098"/>
      <c r="CP4" s="4098"/>
      <c r="CQ4" s="4098"/>
      <c r="CR4" s="4098"/>
      <c r="CS4" s="4098"/>
      <c r="CT4" s="4098"/>
      <c r="CU4" s="4098"/>
      <c r="CV4" s="4098"/>
      <c r="CW4" s="4098"/>
      <c r="CX4" s="4098"/>
      <c r="CY4" s="4098"/>
      <c r="CZ4" s="4098"/>
      <c r="DA4" s="4098"/>
      <c r="DB4" s="4098"/>
      <c r="DC4" s="4098"/>
      <c r="DD4" s="4098"/>
      <c r="DE4" s="4098"/>
      <c r="DF4" s="4098"/>
      <c r="DG4" s="4098"/>
      <c r="DH4" s="4098"/>
      <c r="DI4" s="4098"/>
      <c r="DJ4" s="4098"/>
      <c r="DK4" s="4098"/>
      <c r="DL4" s="4098"/>
      <c r="DM4" s="4098"/>
      <c r="DN4" s="4098"/>
      <c r="DO4" s="4098"/>
      <c r="DP4" s="4098"/>
      <c r="DQ4" s="4098"/>
      <c r="DR4" s="4098"/>
      <c r="DS4" s="4098"/>
      <c r="DT4" s="4098"/>
      <c r="DU4" s="4098"/>
      <c r="DV4" s="4098"/>
      <c r="DW4" s="4098"/>
      <c r="DX4" s="4098"/>
      <c r="DY4" s="4098"/>
      <c r="DZ4" s="4098"/>
      <c r="EA4" s="4098"/>
      <c r="EB4" s="4098"/>
      <c r="EC4" s="4098"/>
      <c r="ED4" s="4098"/>
      <c r="EE4" s="4098"/>
      <c r="EF4" s="4098"/>
      <c r="EG4" s="4098"/>
      <c r="EH4" s="4098"/>
      <c r="EI4" s="4098"/>
      <c r="EJ4" s="4098"/>
      <c r="EK4" s="4098"/>
      <c r="EL4" s="4098"/>
      <c r="EM4" s="4098"/>
      <c r="EN4" s="4098"/>
      <c r="EO4" s="4098"/>
      <c r="EP4" s="4098"/>
      <c r="EQ4" s="4098"/>
      <c r="ER4" s="4098"/>
      <c r="ES4" s="4098"/>
      <c r="ET4" s="4098"/>
      <c r="EU4" s="4098"/>
      <c r="EV4" s="4098"/>
      <c r="EW4" s="4098"/>
      <c r="EX4" s="4098"/>
      <c r="EY4" s="4098"/>
      <c r="EZ4" s="4098"/>
      <c r="FA4" s="4098"/>
      <c r="FB4" s="4098"/>
      <c r="FC4" s="4098"/>
      <c r="FD4" s="4098"/>
      <c r="FE4" s="4098"/>
      <c r="FF4" s="4098"/>
      <c r="FG4" s="4098"/>
      <c r="FH4" s="4098"/>
      <c r="FI4" s="4098"/>
      <c r="FJ4" s="4098"/>
      <c r="FK4" s="4098"/>
      <c r="FL4" s="4098"/>
      <c r="FM4" s="4098"/>
      <c r="FN4" s="4098"/>
      <c r="FO4" s="4098"/>
      <c r="FP4" s="4098"/>
      <c r="FQ4" s="4098"/>
      <c r="FR4" s="4098"/>
      <c r="FS4" s="4098"/>
      <c r="FT4" s="4098"/>
      <c r="FU4" s="4098"/>
      <c r="FV4" s="4098"/>
      <c r="FW4" s="4098"/>
      <c r="FX4" s="4098"/>
      <c r="FY4" s="4098"/>
      <c r="FZ4" s="4098"/>
      <c r="GA4" s="4098"/>
      <c r="GB4" s="4098"/>
      <c r="GC4" s="4098"/>
      <c r="GD4" s="4098"/>
      <c r="GE4" s="4098"/>
      <c r="GF4" s="4098"/>
      <c r="GG4" s="4098"/>
      <c r="GH4" s="4098"/>
      <c r="GI4" s="4098"/>
      <c r="GJ4" s="4098"/>
      <c r="GK4" s="4098"/>
      <c r="GL4" s="4098"/>
      <c r="GM4" s="4098"/>
      <c r="GN4" s="4098"/>
      <c r="GO4" s="4098"/>
      <c r="GP4" s="4098"/>
      <c r="GQ4" s="4098"/>
      <c r="GR4" s="4098"/>
      <c r="GS4" s="4098"/>
      <c r="GT4" s="4098"/>
      <c r="GU4" s="4098"/>
      <c r="GV4" s="4098"/>
      <c r="GW4" s="4098"/>
      <c r="GX4" s="4098"/>
      <c r="GY4" s="4098"/>
      <c r="GZ4" s="4098"/>
      <c r="HA4" s="4098"/>
      <c r="HB4" s="4098"/>
      <c r="HC4" s="4098"/>
      <c r="HD4" s="4098"/>
      <c r="HE4" s="4098"/>
      <c r="HF4" s="4098"/>
      <c r="HG4" s="4098"/>
      <c r="HH4" s="4098"/>
      <c r="HI4" s="4098"/>
      <c r="HJ4" s="4098"/>
      <c r="HK4" s="4098"/>
      <c r="HL4" s="4098"/>
      <c r="HM4" s="4098"/>
      <c r="HN4" s="4098"/>
      <c r="HO4" s="4098"/>
      <c r="HP4" s="4098"/>
      <c r="HQ4" s="4098"/>
      <c r="HR4" s="4098"/>
      <c r="HS4" s="4098"/>
      <c r="HT4" s="4098"/>
      <c r="HU4" s="4098"/>
      <c r="HV4" s="4098"/>
      <c r="HW4" s="4098"/>
      <c r="HX4" s="4098"/>
      <c r="HY4" s="4098"/>
      <c r="HZ4" s="4098"/>
      <c r="IA4" s="4098"/>
      <c r="IB4" s="4098"/>
      <c r="IC4" s="4098"/>
      <c r="ID4" s="4098"/>
      <c r="IE4" s="4098"/>
      <c r="IF4" s="4098"/>
      <c r="IG4" s="4098"/>
      <c r="IH4" s="4098"/>
      <c r="II4" s="4098"/>
      <c r="IJ4" s="4098"/>
      <c r="IK4" s="4098"/>
      <c r="IL4" s="4098"/>
      <c r="IM4" s="4098"/>
      <c r="IN4" s="4098"/>
      <c r="IO4" s="4098"/>
      <c r="IP4" s="4098"/>
      <c r="IQ4" s="4098"/>
      <c r="IR4" s="4098"/>
      <c r="IS4" s="4098"/>
      <c r="IT4" s="4098"/>
      <c r="IU4" s="4098"/>
      <c r="IV4" s="4098"/>
      <c r="IW4" s="4098"/>
      <c r="IX4" s="4098"/>
      <c r="IY4" s="4098"/>
      <c r="IZ4" s="4098"/>
      <c r="JA4" s="4098"/>
      <c r="JB4" s="4098"/>
      <c r="JC4" s="4098"/>
      <c r="JD4" s="4098"/>
      <c r="JE4" s="4098"/>
      <c r="JF4" s="4098"/>
      <c r="JG4" s="4098"/>
      <c r="JH4" s="4098"/>
      <c r="JI4" s="4098"/>
      <c r="JJ4" s="4098"/>
      <c r="JK4" s="4098"/>
      <c r="JL4" s="4098"/>
      <c r="JM4" s="4098"/>
      <c r="JN4" s="4098"/>
      <c r="JO4" s="4098"/>
      <c r="JP4" s="4098"/>
      <c r="JQ4" s="4098"/>
      <c r="JR4" s="4098"/>
      <c r="JS4" s="4098"/>
      <c r="JT4" s="4098"/>
      <c r="JU4" s="4098"/>
      <c r="JV4" s="4098"/>
      <c r="JW4" s="4098"/>
      <c r="JX4" s="4098"/>
      <c r="JY4" s="4098"/>
      <c r="JZ4" s="4098"/>
      <c r="KA4" s="4098"/>
      <c r="KB4" s="4098"/>
      <c r="KC4" s="4098"/>
      <c r="KD4" s="4098"/>
      <c r="KE4" s="4098"/>
      <c r="KF4" s="4098"/>
      <c r="KG4" s="4098"/>
      <c r="KH4" s="4098"/>
      <c r="KI4" s="4098"/>
      <c r="KJ4" s="4098"/>
      <c r="KK4" s="4098"/>
      <c r="KL4" s="4098"/>
      <c r="KM4" s="4098"/>
      <c r="KN4" s="4098"/>
      <c r="KO4" s="4098"/>
      <c r="KP4" s="4098"/>
      <c r="KQ4" s="4098"/>
      <c r="KR4" s="4098"/>
      <c r="KS4" s="4098"/>
      <c r="KT4" s="4098"/>
      <c r="KU4" s="4098"/>
      <c r="KV4" s="4098"/>
      <c r="KW4" s="4098"/>
      <c r="KX4" s="4098"/>
      <c r="KY4" s="4098"/>
      <c r="KZ4" s="4098"/>
      <c r="LA4" s="4098"/>
      <c r="LB4" s="4098"/>
      <c r="LC4" s="4098"/>
      <c r="LD4" s="4098"/>
      <c r="LE4" s="4098"/>
      <c r="LF4" s="4098"/>
      <c r="LG4" s="4098"/>
      <c r="LH4" s="4098"/>
      <c r="LI4" s="4098"/>
      <c r="LJ4" s="4098"/>
      <c r="LK4" s="4098"/>
      <c r="LL4" s="4098"/>
      <c r="LM4" s="4098"/>
      <c r="LN4" s="4098"/>
      <c r="LO4" s="4098"/>
      <c r="LP4" s="4098"/>
      <c r="LQ4" s="4098"/>
      <c r="LR4" s="4098"/>
      <c r="LS4" s="4098"/>
      <c r="LT4" s="4098"/>
      <c r="LU4" s="4098"/>
      <c r="LV4" s="4098"/>
      <c r="LW4" s="4098"/>
      <c r="LX4" s="4098"/>
      <c r="LY4" s="4098"/>
      <c r="LZ4" s="4098"/>
      <c r="MA4" s="4098"/>
      <c r="MB4" s="4098"/>
      <c r="MC4" s="4098"/>
      <c r="MD4" s="4098"/>
      <c r="ME4" s="4098"/>
      <c r="MF4" s="4098"/>
      <c r="MG4" s="4098"/>
      <c r="MH4" s="4098"/>
      <c r="MI4" s="4098"/>
      <c r="MJ4" s="4098"/>
      <c r="MK4" s="4098"/>
      <c r="ML4" s="4098"/>
      <c r="MM4" s="4098"/>
      <c r="MN4" s="4098"/>
      <c r="MO4" s="4098"/>
      <c r="MP4" s="4098"/>
      <c r="MQ4" s="4098"/>
      <c r="MR4" s="4098"/>
      <c r="MS4" s="4098"/>
      <c r="MT4" s="4098"/>
      <c r="MU4" s="4098"/>
      <c r="MV4" s="4098"/>
      <c r="MW4" s="4098"/>
      <c r="MX4" s="4098"/>
      <c r="MY4" s="4098"/>
      <c r="MZ4" s="4098"/>
      <c r="NA4" s="4098"/>
      <c r="NB4" s="4098"/>
      <c r="NC4" s="4098"/>
      <c r="ND4" s="4098"/>
      <c r="NE4" s="4098"/>
      <c r="NF4" s="4098"/>
      <c r="NG4" s="4098"/>
      <c r="NH4" s="4098"/>
      <c r="NI4" s="4098"/>
      <c r="NJ4" s="4098"/>
      <c r="NK4" s="4098"/>
      <c r="NL4" s="4098"/>
      <c r="NM4" s="4098"/>
      <c r="NN4" s="4098"/>
      <c r="NO4" s="4098"/>
      <c r="NP4" s="4098"/>
      <c r="NQ4" s="4098"/>
      <c r="NR4" s="4098"/>
      <c r="NS4" s="4098"/>
      <c r="NT4" s="4098"/>
      <c r="NU4" s="4098"/>
      <c r="NV4" s="4098"/>
      <c r="NW4" s="4098"/>
      <c r="NX4" s="4098"/>
      <c r="NY4" s="4098"/>
      <c r="NZ4" s="4098"/>
      <c r="OA4" s="4098"/>
      <c r="OB4" s="4098"/>
      <c r="OC4" s="4098"/>
      <c r="OD4" s="4098"/>
      <c r="OE4" s="4098"/>
      <c r="OF4" s="4098"/>
      <c r="OG4" s="4098"/>
      <c r="OH4" s="4098"/>
      <c r="OI4" s="4098"/>
      <c r="OJ4" s="4098"/>
      <c r="OK4" s="4098"/>
      <c r="OL4" s="4098"/>
      <c r="OM4" s="4098"/>
      <c r="ON4" s="4098"/>
      <c r="OO4" s="4098"/>
      <c r="OP4" s="4098"/>
      <c r="OQ4" s="4098"/>
      <c r="OR4" s="4098"/>
      <c r="OS4" s="4098"/>
      <c r="OT4" s="4098"/>
      <c r="OU4" s="4098"/>
      <c r="OV4" s="4098"/>
      <c r="OW4" s="4098"/>
      <c r="OX4" s="4098"/>
      <c r="OY4" s="4098"/>
      <c r="OZ4" s="4098"/>
      <c r="PA4" s="4098"/>
      <c r="PB4" s="4098"/>
      <c r="PC4" s="4098"/>
      <c r="PD4" s="4098"/>
      <c r="PE4" s="4098"/>
      <c r="PF4" s="4098"/>
      <c r="PG4" s="4098"/>
      <c r="PH4" s="4098"/>
      <c r="PI4" s="4098"/>
      <c r="PJ4" s="4098"/>
      <c r="PK4" s="4098"/>
      <c r="PL4" s="4098"/>
      <c r="PM4" s="4098"/>
      <c r="PN4" s="4098"/>
      <c r="PO4" s="4098"/>
      <c r="PP4" s="4098"/>
      <c r="PQ4" s="4098"/>
      <c r="PR4" s="4098"/>
      <c r="PS4" s="4098"/>
      <c r="PT4" s="4098"/>
      <c r="PU4" s="4098"/>
      <c r="PV4" s="4098"/>
      <c r="PW4" s="4098"/>
      <c r="PX4" s="4098"/>
      <c r="PY4" s="4098"/>
      <c r="PZ4" s="4098"/>
      <c r="QA4" s="4098"/>
      <c r="QB4" s="4098"/>
      <c r="QC4" s="4098"/>
      <c r="QD4" s="4098"/>
      <c r="QE4" s="4098"/>
      <c r="QF4" s="4098"/>
      <c r="QG4" s="4098"/>
      <c r="QH4" s="4098"/>
      <c r="QI4" s="4098"/>
      <c r="QJ4" s="4098"/>
      <c r="QK4" s="4098"/>
      <c r="QL4" s="4098"/>
      <c r="QM4" s="4098"/>
      <c r="QN4" s="4098"/>
      <c r="QO4" s="4098"/>
      <c r="QP4" s="4098"/>
      <c r="QQ4" s="4098"/>
      <c r="QR4" s="4098"/>
      <c r="QS4" s="4098"/>
      <c r="QT4" s="4098"/>
      <c r="QU4" s="4098"/>
      <c r="QV4" s="4098"/>
      <c r="QW4" s="4098"/>
      <c r="QX4" s="4098"/>
      <c r="QY4" s="4098"/>
      <c r="QZ4" s="4098"/>
      <c r="RA4" s="4098"/>
      <c r="RB4" s="4098"/>
      <c r="RC4" s="4098"/>
      <c r="RD4" s="4098"/>
      <c r="RE4" s="4098"/>
      <c r="RF4" s="4098"/>
      <c r="RG4" s="4098"/>
      <c r="RH4" s="4098"/>
      <c r="RI4" s="4098"/>
      <c r="RJ4" s="4098"/>
      <c r="RK4" s="4098"/>
      <c r="RL4" s="4098"/>
      <c r="RM4" s="4098"/>
      <c r="RN4" s="4098"/>
      <c r="RO4" s="4098"/>
      <c r="RP4" s="4098"/>
      <c r="RQ4" s="4098"/>
      <c r="RR4" s="4098"/>
      <c r="RS4" s="4098"/>
      <c r="RT4" s="4098"/>
      <c r="RU4" s="4098"/>
      <c r="RV4" s="4098"/>
      <c r="RW4" s="4098"/>
      <c r="RX4" s="4098"/>
      <c r="RY4" s="4098"/>
      <c r="RZ4" s="4098"/>
      <c r="SA4" s="4098"/>
      <c r="SB4" s="4098"/>
      <c r="SC4" s="4098"/>
      <c r="SD4" s="4098"/>
      <c r="SE4" s="4098"/>
      <c r="SF4" s="4098"/>
      <c r="SG4" s="4098"/>
      <c r="SH4" s="4098"/>
      <c r="SI4" s="4098"/>
      <c r="SJ4" s="4098"/>
      <c r="SK4" s="4098"/>
      <c r="SL4" s="4098"/>
      <c r="SM4" s="4098"/>
      <c r="SN4" s="4098"/>
      <c r="SO4" s="4098"/>
      <c r="SP4" s="4098"/>
      <c r="SQ4" s="4098"/>
      <c r="SR4" s="4098"/>
      <c r="SS4" s="4098"/>
      <c r="ST4" s="4098"/>
      <c r="SU4" s="4098"/>
      <c r="SV4" s="4098"/>
      <c r="SW4" s="4098"/>
      <c r="SX4" s="4098"/>
      <c r="SY4" s="4098"/>
      <c r="SZ4" s="4098"/>
      <c r="TA4" s="4098"/>
      <c r="TB4" s="4098"/>
      <c r="TC4" s="4098"/>
      <c r="TD4" s="4098"/>
      <c r="TE4" s="4098"/>
      <c r="TF4" s="4098"/>
      <c r="TG4" s="4098"/>
      <c r="TH4" s="4098"/>
      <c r="TI4" s="4098"/>
      <c r="TJ4" s="4098"/>
      <c r="TK4" s="4098"/>
      <c r="TL4" s="4098"/>
      <c r="TM4" s="4098"/>
      <c r="TN4" s="4098"/>
      <c r="TO4" s="4098"/>
      <c r="TP4" s="4098"/>
      <c r="TQ4" s="4098"/>
      <c r="TR4" s="4098"/>
      <c r="TS4" s="4098"/>
      <c r="TT4" s="4098"/>
      <c r="TU4" s="4098"/>
      <c r="TV4" s="4098"/>
      <c r="TW4" s="4098"/>
      <c r="TX4" s="4098"/>
      <c r="TY4" s="4098"/>
      <c r="TZ4" s="4098"/>
      <c r="UA4" s="4098"/>
      <c r="UB4" s="4098"/>
      <c r="UC4" s="4098"/>
      <c r="UD4" s="4098"/>
      <c r="UE4" s="4098"/>
      <c r="UF4" s="4098"/>
      <c r="UG4" s="4098"/>
      <c r="UH4" s="4098"/>
      <c r="UI4" s="4098"/>
      <c r="UJ4" s="4098"/>
      <c r="UK4" s="4098"/>
      <c r="UL4" s="4098"/>
      <c r="UM4" s="4098"/>
      <c r="UN4" s="4098"/>
      <c r="UO4" s="4098"/>
      <c r="UP4" s="4098"/>
      <c r="UQ4" s="4098"/>
      <c r="UR4" s="4098"/>
      <c r="US4" s="4098"/>
      <c r="UT4" s="4098"/>
      <c r="UU4" s="4098"/>
      <c r="UV4" s="4098"/>
      <c r="UW4" s="4098"/>
      <c r="UX4" s="4098"/>
      <c r="UY4" s="4098"/>
      <c r="UZ4" s="4098"/>
      <c r="VA4" s="4098"/>
      <c r="VB4" s="4098"/>
      <c r="VC4" s="4098"/>
      <c r="VD4" s="4098"/>
      <c r="VE4" s="4098"/>
      <c r="VF4" s="4098"/>
      <c r="VG4" s="4098"/>
      <c r="VH4" s="4098"/>
      <c r="VI4" s="4098"/>
      <c r="VJ4" s="4098"/>
      <c r="VK4" s="4098"/>
      <c r="VL4" s="4098"/>
      <c r="VM4" s="4098"/>
      <c r="VN4" s="4098"/>
      <c r="VO4" s="4098"/>
      <c r="VP4" s="4098"/>
      <c r="VQ4" s="4098"/>
      <c r="VR4" s="4098"/>
      <c r="VS4" s="4098"/>
      <c r="VT4" s="4098"/>
      <c r="VU4" s="4098"/>
      <c r="VV4" s="4098"/>
      <c r="VW4" s="4098"/>
      <c r="VX4" s="4098"/>
      <c r="VY4" s="4098"/>
      <c r="VZ4" s="4098"/>
      <c r="WA4" s="4098"/>
      <c r="WB4" s="4098"/>
      <c r="WC4" s="4098"/>
      <c r="WD4" s="4098"/>
      <c r="WE4" s="4098"/>
      <c r="WF4" s="4098"/>
      <c r="WG4" s="4098"/>
      <c r="WH4" s="4098"/>
      <c r="WI4" s="4098"/>
      <c r="WJ4" s="4098"/>
      <c r="WK4" s="4098"/>
      <c r="WL4" s="4098"/>
      <c r="WM4" s="4098"/>
      <c r="WN4" s="4098"/>
      <c r="WO4" s="4098"/>
      <c r="WP4" s="4098"/>
      <c r="WQ4" s="4098"/>
      <c r="WR4" s="4098"/>
      <c r="WS4" s="4098"/>
      <c r="WT4" s="4098"/>
      <c r="WU4" s="4098"/>
      <c r="WV4" s="4098"/>
      <c r="WW4" s="4098"/>
      <c r="WX4" s="4098"/>
      <c r="WY4" s="4098"/>
      <c r="WZ4" s="4098"/>
      <c r="XA4" s="4098"/>
      <c r="XB4" s="4098"/>
      <c r="XC4" s="4098"/>
      <c r="XD4" s="4098"/>
      <c r="XE4" s="4098"/>
      <c r="XF4" s="4098"/>
      <c r="XG4" s="4098"/>
      <c r="XH4" s="4098"/>
      <c r="XI4" s="4098"/>
      <c r="XJ4" s="4098"/>
      <c r="XK4" s="4098"/>
      <c r="XL4" s="4098"/>
      <c r="XM4" s="4098"/>
      <c r="XN4" s="4098"/>
      <c r="XO4" s="4098"/>
      <c r="XP4" s="4098"/>
      <c r="XQ4" s="4098"/>
      <c r="XR4" s="4098"/>
      <c r="XS4" s="4098"/>
      <c r="XT4" s="4098"/>
      <c r="XU4" s="4098"/>
      <c r="XV4" s="4098"/>
      <c r="XW4" s="4098"/>
      <c r="XX4" s="4098"/>
      <c r="XY4" s="4098"/>
      <c r="XZ4" s="4098"/>
      <c r="YA4" s="4098"/>
      <c r="YB4" s="4098"/>
      <c r="YC4" s="4098"/>
      <c r="YD4" s="4098"/>
      <c r="YE4" s="4098"/>
      <c r="YF4" s="4098"/>
      <c r="YG4" s="4098"/>
      <c r="YH4" s="4098"/>
      <c r="YI4" s="4098"/>
      <c r="YJ4" s="4098"/>
      <c r="YK4" s="4098"/>
      <c r="YL4" s="4098"/>
      <c r="YM4" s="4098"/>
      <c r="YN4" s="4098"/>
      <c r="YO4" s="4098"/>
      <c r="YP4" s="4098"/>
      <c r="YQ4" s="4098"/>
      <c r="YR4" s="4098"/>
      <c r="YS4" s="4098"/>
      <c r="YT4" s="4098"/>
      <c r="YU4" s="4098"/>
      <c r="YV4" s="4098"/>
      <c r="YW4" s="4098"/>
      <c r="YX4" s="4098"/>
      <c r="YY4" s="4098"/>
      <c r="YZ4" s="4098"/>
      <c r="ZA4" s="4098"/>
      <c r="ZB4" s="4098"/>
      <c r="ZC4" s="4098"/>
      <c r="ZD4" s="4098"/>
      <c r="ZE4" s="4098"/>
      <c r="ZF4" s="4098"/>
      <c r="ZG4" s="4098"/>
      <c r="ZH4" s="4098"/>
      <c r="ZI4" s="4098"/>
      <c r="ZJ4" s="4098"/>
      <c r="ZK4" s="4098"/>
      <c r="ZL4" s="4098"/>
      <c r="ZM4" s="4098"/>
      <c r="ZN4" s="4098"/>
      <c r="ZO4" s="4098"/>
      <c r="ZP4" s="4098"/>
      <c r="ZQ4" s="4098"/>
      <c r="ZR4" s="4098"/>
      <c r="ZS4" s="4098"/>
      <c r="ZT4" s="4098"/>
      <c r="ZU4" s="4098"/>
      <c r="ZV4" s="4098"/>
      <c r="ZW4" s="4098"/>
      <c r="ZX4" s="4098"/>
      <c r="ZY4" s="4098"/>
      <c r="ZZ4" s="4098"/>
      <c r="AAA4" s="4098"/>
      <c r="AAB4" s="4098"/>
      <c r="AAC4" s="4098"/>
      <c r="AAD4" s="4098"/>
      <c r="AAE4" s="4098"/>
      <c r="AAF4" s="4098"/>
      <c r="AAG4" s="4098"/>
      <c r="AAH4" s="4098"/>
      <c r="AAI4" s="4098"/>
      <c r="AAJ4" s="4098"/>
      <c r="AAK4" s="4098"/>
      <c r="AAL4" s="4098"/>
      <c r="AAM4" s="4098"/>
      <c r="AAN4" s="4098"/>
      <c r="AAO4" s="4098"/>
      <c r="AAP4" s="4098"/>
      <c r="AAQ4" s="4098"/>
      <c r="AAR4" s="4098"/>
      <c r="AAS4" s="4098"/>
      <c r="AAT4" s="4098"/>
      <c r="AAU4" s="4098"/>
      <c r="AAV4" s="4098"/>
      <c r="AAW4" s="4098"/>
      <c r="AAX4" s="4098"/>
      <c r="AAY4" s="4098"/>
      <c r="AAZ4" s="4098"/>
      <c r="ABA4" s="4098"/>
      <c r="ABB4" s="4098"/>
      <c r="ABC4" s="4098"/>
      <c r="ABD4" s="4098"/>
      <c r="ABE4" s="4098"/>
      <c r="ABF4" s="4098"/>
      <c r="ABG4" s="4098"/>
      <c r="ABH4" s="4098"/>
      <c r="ABI4" s="4098"/>
      <c r="ABJ4" s="4098"/>
      <c r="ABK4" s="4098"/>
      <c r="ABL4" s="4098"/>
      <c r="ABM4" s="4098"/>
      <c r="ABN4" s="4098"/>
      <c r="ABO4" s="4098"/>
      <c r="ABP4" s="4098"/>
      <c r="ABQ4" s="4098"/>
      <c r="ABR4" s="4098"/>
      <c r="ABS4" s="4098"/>
      <c r="ABT4" s="4098"/>
      <c r="ABU4" s="4098"/>
      <c r="ABV4" s="4098"/>
      <c r="ABW4" s="4098"/>
      <c r="ABX4" s="4098"/>
      <c r="ABY4" s="4098"/>
      <c r="ABZ4" s="4098"/>
      <c r="ACA4" s="4098"/>
      <c r="ACB4" s="4098"/>
      <c r="ACC4" s="4098"/>
      <c r="ACD4" s="4098"/>
      <c r="ACE4" s="4098"/>
      <c r="ACF4" s="4098"/>
      <c r="ACG4" s="4098"/>
      <c r="ACH4" s="4098"/>
      <c r="ACI4" s="4098"/>
      <c r="ACJ4" s="4098"/>
      <c r="ACK4" s="4098"/>
      <c r="ACL4" s="4098"/>
      <c r="ACM4" s="4098"/>
      <c r="ACN4" s="4098"/>
      <c r="ACO4" s="4098"/>
      <c r="ACP4" s="4098"/>
      <c r="ACQ4" s="4098"/>
      <c r="ACR4" s="4098"/>
      <c r="ACS4" s="4098"/>
      <c r="ACT4" s="4098"/>
      <c r="ACU4" s="4098"/>
      <c r="ACV4" s="4098"/>
      <c r="ACW4" s="4098"/>
      <c r="ACX4" s="4098"/>
      <c r="ACY4" s="4098"/>
      <c r="ACZ4" s="4098"/>
      <c r="ADA4" s="4098"/>
      <c r="ADB4" s="4098"/>
      <c r="ADC4" s="4098"/>
      <c r="ADD4" s="4098"/>
      <c r="ADE4" s="4098"/>
      <c r="ADF4" s="4098"/>
      <c r="ADG4" s="4098"/>
      <c r="ADH4" s="4098"/>
      <c r="ADI4" s="4098"/>
      <c r="ADJ4" s="4098"/>
      <c r="ADK4" s="4098"/>
      <c r="ADL4" s="4098"/>
      <c r="ADM4" s="4098"/>
      <c r="ADN4" s="4098"/>
      <c r="ADO4" s="4098"/>
      <c r="ADP4" s="4098"/>
      <c r="ADQ4" s="4098"/>
      <c r="ADR4" s="4098"/>
      <c r="ADS4" s="4098"/>
      <c r="ADT4" s="4098"/>
      <c r="ADU4" s="4098"/>
      <c r="ADV4" s="4098"/>
      <c r="ADW4" s="4098"/>
      <c r="ADX4" s="4098"/>
      <c r="ADY4" s="4098"/>
      <c r="ADZ4" s="4098"/>
      <c r="AEA4" s="4098"/>
      <c r="AEB4" s="4098"/>
      <c r="AEC4" s="4098"/>
      <c r="AED4" s="4098"/>
      <c r="AEE4" s="4098"/>
      <c r="AEF4" s="4098"/>
      <c r="AEG4" s="4098"/>
      <c r="AEH4" s="4098"/>
      <c r="AEI4" s="4098"/>
      <c r="AEJ4" s="4098"/>
      <c r="AEK4" s="4098"/>
      <c r="AEL4" s="4098"/>
      <c r="AEM4" s="4098"/>
      <c r="AEN4" s="4098"/>
      <c r="AEO4" s="4098"/>
      <c r="AEP4" s="4098"/>
      <c r="AEQ4" s="4098"/>
      <c r="AER4" s="4098"/>
      <c r="AES4" s="4098"/>
      <c r="AET4" s="4098"/>
      <c r="AEU4" s="4098"/>
      <c r="AEV4" s="4098"/>
      <c r="AEW4" s="4098"/>
      <c r="AEX4" s="4098"/>
      <c r="AEY4" s="4098"/>
      <c r="AEZ4" s="4098"/>
      <c r="AFA4" s="4098"/>
      <c r="AFB4" s="4098"/>
      <c r="AFC4" s="4098"/>
      <c r="AFD4" s="4098"/>
      <c r="AFE4" s="4098"/>
      <c r="AFF4" s="4098"/>
      <c r="AFG4" s="4098"/>
      <c r="AFH4" s="4098"/>
      <c r="AFI4" s="4098"/>
      <c r="AFJ4" s="4098"/>
      <c r="AFK4" s="4098"/>
      <c r="AFL4" s="4098"/>
      <c r="AFM4" s="4098"/>
      <c r="AFN4" s="4098"/>
      <c r="AFO4" s="4098"/>
      <c r="AFP4" s="4098"/>
      <c r="AFQ4" s="4098"/>
      <c r="AFR4" s="4098"/>
      <c r="AFS4" s="4098"/>
      <c r="AFT4" s="4098"/>
      <c r="AFU4" s="4098"/>
      <c r="AFV4" s="4098"/>
      <c r="AFW4" s="4098"/>
      <c r="AFX4" s="4098"/>
      <c r="AFY4" s="4098"/>
      <c r="AFZ4" s="4098"/>
      <c r="AGA4" s="4098"/>
      <c r="AGB4" s="4098"/>
      <c r="AGC4" s="4098"/>
      <c r="AGD4" s="4098"/>
      <c r="AGE4" s="4098"/>
      <c r="AGF4" s="4098"/>
      <c r="AGG4" s="4098"/>
      <c r="AGH4" s="4098"/>
      <c r="AGI4" s="4098"/>
      <c r="AGJ4" s="4098"/>
      <c r="AGK4" s="4098"/>
      <c r="AGL4" s="4098"/>
      <c r="AGM4" s="4098"/>
      <c r="AGN4" s="4098"/>
      <c r="AGO4" s="4098"/>
      <c r="AGP4" s="4098"/>
      <c r="AGQ4" s="4098"/>
      <c r="AGR4" s="4098"/>
      <c r="AGS4" s="4098"/>
      <c r="AGT4" s="4098"/>
      <c r="AGU4" s="4098"/>
      <c r="AGV4" s="4098"/>
      <c r="AGW4" s="4098"/>
      <c r="AGX4" s="4098"/>
      <c r="AGY4" s="4098"/>
      <c r="AGZ4" s="4098"/>
      <c r="AHA4" s="4098"/>
      <c r="AHB4" s="4098"/>
      <c r="AHC4" s="4098"/>
      <c r="AHD4" s="4098"/>
      <c r="AHE4" s="4098"/>
      <c r="AHF4" s="4098"/>
      <c r="AHG4" s="4098"/>
      <c r="AHH4" s="4098"/>
      <c r="AHI4" s="4098"/>
      <c r="AHJ4" s="4098"/>
      <c r="AHK4" s="4098"/>
      <c r="AHL4" s="4098"/>
      <c r="AHM4" s="4098"/>
      <c r="AHN4" s="4098"/>
      <c r="AHO4" s="4098"/>
      <c r="AHP4" s="4098"/>
      <c r="AHQ4" s="4098"/>
      <c r="AHR4" s="4098"/>
      <c r="AHS4" s="4098"/>
      <c r="AHT4" s="4098"/>
      <c r="AHU4" s="4098"/>
      <c r="AHV4" s="4098"/>
      <c r="AHW4" s="4098"/>
      <c r="AHX4" s="4098"/>
      <c r="AHY4" s="4098"/>
      <c r="AHZ4" s="4098"/>
      <c r="AIA4" s="4098"/>
      <c r="AIB4" s="4098"/>
      <c r="AIC4" s="4098"/>
      <c r="AID4" s="4098"/>
      <c r="AIE4" s="4098"/>
      <c r="AIF4" s="4098"/>
      <c r="AIG4" s="4098"/>
      <c r="AIH4" s="4098"/>
      <c r="AII4" s="4098"/>
      <c r="AIJ4" s="4098"/>
      <c r="AIK4" s="4098"/>
      <c r="AIL4" s="4098"/>
      <c r="AIM4" s="4098"/>
      <c r="AIN4" s="4098"/>
      <c r="AIO4" s="4098"/>
      <c r="AIP4" s="4098"/>
      <c r="AIQ4" s="4098"/>
      <c r="AIR4" s="4098"/>
      <c r="AIS4" s="4098"/>
      <c r="AIT4" s="4098"/>
      <c r="AIU4" s="4098"/>
      <c r="AIV4" s="4098"/>
      <c r="AIW4" s="4098"/>
      <c r="AIX4" s="4098"/>
      <c r="AIY4" s="4098"/>
      <c r="AIZ4" s="4098"/>
      <c r="AJA4" s="4098"/>
      <c r="AJB4" s="4098"/>
      <c r="AJC4" s="4098"/>
      <c r="AJD4" s="4098"/>
      <c r="AJE4" s="4098"/>
      <c r="AJF4" s="4098"/>
      <c r="AJG4" s="4098"/>
      <c r="AJH4" s="4098"/>
      <c r="AJI4" s="4098"/>
      <c r="AJJ4" s="4098"/>
      <c r="AJK4" s="4098"/>
      <c r="AJL4" s="4098"/>
      <c r="AJM4" s="4098"/>
      <c r="AJN4" s="4098"/>
      <c r="AJO4" s="4098"/>
      <c r="AJP4" s="4098"/>
      <c r="AJQ4" s="4098"/>
      <c r="AJR4" s="4098"/>
      <c r="AJS4" s="4098"/>
      <c r="AJT4" s="4098"/>
      <c r="AJU4" s="4098"/>
      <c r="AJV4" s="4098"/>
      <c r="AJW4" s="4098"/>
      <c r="AJX4" s="4098"/>
      <c r="AJY4" s="4098"/>
      <c r="AJZ4" s="4098"/>
      <c r="AKA4" s="4098"/>
      <c r="AKB4" s="4098"/>
      <c r="AKC4" s="4098"/>
      <c r="AKD4" s="4098"/>
      <c r="AKE4" s="4098"/>
      <c r="AKF4" s="4098"/>
      <c r="AKG4" s="4098"/>
      <c r="AKH4" s="4098"/>
      <c r="AKI4" s="4098"/>
      <c r="AKJ4" s="4098"/>
      <c r="AKK4" s="4098"/>
      <c r="AKL4" s="4098"/>
      <c r="AKM4" s="4098"/>
      <c r="AKN4" s="4098"/>
      <c r="AKO4" s="4098"/>
      <c r="AKP4" s="4098"/>
      <c r="AKQ4" s="4098"/>
      <c r="AKR4" s="4098"/>
      <c r="AKS4" s="4098"/>
      <c r="AKT4" s="4098"/>
      <c r="AKU4" s="4098"/>
      <c r="AKV4" s="4098"/>
      <c r="AKW4" s="4098"/>
      <c r="AKX4" s="4098"/>
      <c r="AKY4" s="4098"/>
      <c r="AKZ4" s="4098"/>
      <c r="ALA4" s="4098"/>
      <c r="ALB4" s="4098"/>
      <c r="ALC4" s="4098"/>
      <c r="ALD4" s="4098"/>
      <c r="ALE4" s="4098"/>
      <c r="ALF4" s="4098"/>
      <c r="ALG4" s="4098"/>
      <c r="ALH4" s="4098"/>
      <c r="ALI4" s="4098"/>
      <c r="ALJ4" s="4098"/>
      <c r="ALK4" s="4098"/>
      <c r="ALL4" s="4098"/>
      <c r="ALM4" s="4098"/>
      <c r="ALN4" s="4098"/>
      <c r="ALO4" s="4098"/>
      <c r="ALP4" s="4098"/>
      <c r="ALQ4" s="4098"/>
      <c r="ALR4" s="4098"/>
      <c r="ALS4" s="4098"/>
      <c r="ALT4" s="4098"/>
      <c r="ALU4" s="4098"/>
      <c r="ALV4" s="4098"/>
      <c r="ALW4" s="4098"/>
      <c r="ALX4" s="4098"/>
      <c r="ALY4" s="4098"/>
      <c r="ALZ4" s="4098"/>
      <c r="AMA4" s="4098"/>
      <c r="AMB4" s="4098"/>
      <c r="AMC4" s="4098"/>
      <c r="AMD4" s="4098"/>
      <c r="AME4" s="4098"/>
      <c r="AMF4" s="4098"/>
      <c r="AMG4" s="4098"/>
      <c r="AMH4" s="4098"/>
      <c r="AMI4" s="4098"/>
      <c r="AMJ4" s="4098"/>
      <c r="AMK4" s="4098"/>
      <c r="AML4" s="4098"/>
      <c r="AMM4" s="4098"/>
      <c r="AMN4" s="4098"/>
      <c r="AMO4" s="4098"/>
      <c r="AMP4" s="4098"/>
      <c r="AMQ4" s="4098"/>
      <c r="AMR4" s="4098"/>
      <c r="AMS4" s="4098"/>
      <c r="AMT4" s="4098"/>
      <c r="AMU4" s="4098"/>
      <c r="AMV4" s="4098"/>
      <c r="AMW4" s="4098"/>
      <c r="AMX4" s="4098"/>
      <c r="AMY4" s="4098"/>
      <c r="AMZ4" s="4098"/>
      <c r="ANA4" s="4098"/>
      <c r="ANB4" s="4098"/>
      <c r="ANC4" s="4098"/>
      <c r="AND4" s="4098"/>
      <c r="ANE4" s="4098"/>
      <c r="ANF4" s="4098"/>
      <c r="ANG4" s="4098"/>
      <c r="ANH4" s="4098"/>
      <c r="ANI4" s="4098"/>
      <c r="ANJ4" s="4098"/>
      <c r="ANK4" s="4098"/>
      <c r="ANL4" s="4098"/>
      <c r="ANM4" s="4098"/>
      <c r="ANN4" s="4098"/>
      <c r="ANO4" s="4098"/>
      <c r="ANP4" s="4098"/>
      <c r="ANQ4" s="4098"/>
      <c r="ANR4" s="4098"/>
      <c r="ANS4" s="4098"/>
      <c r="ANT4" s="4098"/>
      <c r="ANU4" s="4098"/>
      <c r="ANV4" s="4098"/>
      <c r="ANW4" s="4098"/>
      <c r="ANX4" s="4098"/>
      <c r="ANY4" s="4098"/>
      <c r="ANZ4" s="4098"/>
      <c r="AOA4" s="4098"/>
      <c r="AOB4" s="4098"/>
      <c r="AOC4" s="4098"/>
      <c r="AOD4" s="4098"/>
      <c r="AOE4" s="4098"/>
      <c r="AOF4" s="4098"/>
      <c r="AOG4" s="4098"/>
      <c r="AOH4" s="4098"/>
      <c r="AOI4" s="4098"/>
      <c r="AOJ4" s="4098"/>
      <c r="AOK4" s="4098"/>
      <c r="AOL4" s="4098"/>
      <c r="AOM4" s="4098"/>
      <c r="AON4" s="4098"/>
      <c r="AOO4" s="4098"/>
      <c r="AOP4" s="4098"/>
      <c r="AOQ4" s="4098"/>
      <c r="AOR4" s="4098"/>
      <c r="AOS4" s="4098"/>
      <c r="AOT4" s="4098"/>
      <c r="AOU4" s="4098"/>
      <c r="AOV4" s="4098"/>
      <c r="AOW4" s="4098"/>
      <c r="AOX4" s="4098"/>
      <c r="AOY4" s="4098"/>
      <c r="AOZ4" s="4098"/>
      <c r="APA4" s="4098"/>
      <c r="APB4" s="4098"/>
      <c r="APC4" s="4098"/>
      <c r="APD4" s="4098"/>
      <c r="APE4" s="4098"/>
      <c r="APF4" s="4098"/>
      <c r="APG4" s="4098"/>
      <c r="APH4" s="4098"/>
      <c r="API4" s="4098"/>
      <c r="APJ4" s="4098"/>
      <c r="APK4" s="4098"/>
      <c r="APL4" s="4098"/>
      <c r="APM4" s="4098"/>
      <c r="APN4" s="4098"/>
      <c r="APO4" s="4098"/>
      <c r="APP4" s="4098"/>
      <c r="APQ4" s="4098"/>
      <c r="APR4" s="4098"/>
      <c r="APS4" s="4098"/>
      <c r="APT4" s="4098"/>
      <c r="APU4" s="4098"/>
      <c r="APV4" s="4098"/>
      <c r="APW4" s="4098"/>
      <c r="APX4" s="4098"/>
      <c r="APY4" s="4098"/>
      <c r="APZ4" s="4098"/>
      <c r="AQA4" s="4098"/>
      <c r="AQB4" s="4098"/>
      <c r="AQC4" s="4098"/>
      <c r="AQD4" s="4098"/>
      <c r="AQE4" s="4098"/>
      <c r="AQF4" s="4098"/>
      <c r="AQG4" s="4098"/>
      <c r="AQH4" s="4098"/>
      <c r="AQI4" s="4098"/>
      <c r="AQJ4" s="4098"/>
      <c r="AQK4" s="4098"/>
      <c r="AQL4" s="4098"/>
      <c r="AQM4" s="4098"/>
      <c r="AQN4" s="4098"/>
      <c r="AQO4" s="4098"/>
      <c r="AQP4" s="4098"/>
      <c r="AQQ4" s="4098"/>
      <c r="AQR4" s="4098"/>
      <c r="AQS4" s="4098"/>
      <c r="AQT4" s="4098"/>
      <c r="AQU4" s="4098"/>
      <c r="AQV4" s="4098"/>
      <c r="AQW4" s="4098"/>
      <c r="AQX4" s="4098"/>
      <c r="AQY4" s="4098"/>
      <c r="AQZ4" s="4098"/>
      <c r="ARA4" s="4098"/>
      <c r="ARB4" s="4098"/>
      <c r="ARC4" s="4098"/>
      <c r="ARD4" s="4098"/>
      <c r="ARE4" s="4098"/>
      <c r="ARF4" s="4098"/>
      <c r="ARG4" s="4098"/>
      <c r="ARH4" s="4098"/>
      <c r="ARI4" s="4098"/>
      <c r="ARJ4" s="4098"/>
      <c r="ARK4" s="4098"/>
      <c r="ARL4" s="4098"/>
      <c r="ARM4" s="4098"/>
      <c r="ARN4" s="4098"/>
      <c r="ARO4" s="4098"/>
      <c r="ARP4" s="4098"/>
      <c r="ARQ4" s="4098"/>
      <c r="ARR4" s="4098"/>
      <c r="ARS4" s="4098"/>
      <c r="ART4" s="4098"/>
      <c r="ARU4" s="4098"/>
      <c r="ARV4" s="4098"/>
      <c r="ARW4" s="4098"/>
      <c r="ARX4" s="4098"/>
      <c r="ARY4" s="4098"/>
      <c r="ARZ4" s="4098"/>
      <c r="ASA4" s="4098"/>
      <c r="ASB4" s="4098"/>
      <c r="ASC4" s="4098"/>
      <c r="ASD4" s="4098"/>
      <c r="ASE4" s="4098"/>
      <c r="ASF4" s="4098"/>
      <c r="ASG4" s="4098"/>
      <c r="ASH4" s="4098"/>
      <c r="ASI4" s="4098"/>
      <c r="ASJ4" s="4098"/>
      <c r="ASK4" s="4098"/>
      <c r="ASL4" s="4098"/>
      <c r="ASM4" s="4098"/>
      <c r="ASN4" s="4098"/>
      <c r="ASO4" s="4098"/>
      <c r="ASP4" s="4098"/>
      <c r="ASQ4" s="4098"/>
      <c r="ASR4" s="4098"/>
      <c r="ASS4" s="4098"/>
      <c r="AST4" s="4098"/>
      <c r="ASU4" s="4098"/>
      <c r="ASV4" s="4098"/>
      <c r="ASW4" s="4098"/>
      <c r="ASX4" s="4098"/>
      <c r="ASY4" s="4098"/>
      <c r="ASZ4" s="4098"/>
      <c r="ATA4" s="4098"/>
      <c r="ATB4" s="4098"/>
      <c r="ATC4" s="4098"/>
      <c r="ATD4" s="4098"/>
      <c r="ATE4" s="4098"/>
      <c r="ATF4" s="4098"/>
      <c r="ATG4" s="4098"/>
      <c r="ATH4" s="4098"/>
      <c r="ATI4" s="4098"/>
      <c r="ATJ4" s="4098"/>
      <c r="ATK4" s="4098"/>
      <c r="ATL4" s="4098"/>
      <c r="ATM4" s="4098"/>
      <c r="ATN4" s="4098"/>
      <c r="ATO4" s="4098"/>
      <c r="ATP4" s="4098"/>
      <c r="ATQ4" s="4098"/>
      <c r="ATR4" s="4098"/>
      <c r="ATS4" s="4098"/>
      <c r="ATT4" s="4098"/>
      <c r="ATU4" s="4098"/>
      <c r="ATV4" s="4098"/>
      <c r="ATW4" s="4098"/>
      <c r="ATX4" s="4098"/>
      <c r="ATY4" s="4098"/>
      <c r="ATZ4" s="4098"/>
      <c r="AUA4" s="4098"/>
      <c r="AUB4" s="4098"/>
      <c r="AUC4" s="4098"/>
      <c r="AUD4" s="4098"/>
      <c r="AUE4" s="4098"/>
      <c r="AUF4" s="4098"/>
      <c r="AUG4" s="4098"/>
      <c r="AUH4" s="4098"/>
      <c r="AUI4" s="4098"/>
      <c r="AUJ4" s="4098"/>
      <c r="AUK4" s="4098"/>
      <c r="AUL4" s="4098"/>
      <c r="AUM4" s="4098"/>
      <c r="AUN4" s="4098"/>
      <c r="AUO4" s="4098"/>
      <c r="AUP4" s="4098"/>
      <c r="AUQ4" s="4098"/>
      <c r="AUR4" s="4098"/>
      <c r="AUS4" s="4098"/>
      <c r="AUT4" s="4098"/>
      <c r="AUU4" s="4098"/>
      <c r="AUV4" s="4098"/>
      <c r="AUW4" s="4098"/>
      <c r="AUX4" s="4098"/>
      <c r="AUY4" s="4098"/>
      <c r="AUZ4" s="4098"/>
      <c r="AVA4" s="4098"/>
      <c r="AVB4" s="4098"/>
      <c r="AVC4" s="4098"/>
      <c r="AVD4" s="4098"/>
      <c r="AVE4" s="4098"/>
      <c r="AVF4" s="4098"/>
      <c r="AVG4" s="4098"/>
      <c r="AVH4" s="4098"/>
      <c r="AVI4" s="4098"/>
      <c r="AVJ4" s="4098"/>
      <c r="AVK4" s="4098"/>
      <c r="AVL4" s="4098"/>
      <c r="AVM4" s="4098"/>
      <c r="AVN4" s="4098"/>
      <c r="AVO4" s="4098"/>
      <c r="AVP4" s="4098"/>
      <c r="AVQ4" s="4098"/>
      <c r="AVR4" s="4098"/>
      <c r="AVS4" s="4098"/>
      <c r="AVT4" s="4098"/>
      <c r="AVU4" s="4098"/>
      <c r="AVV4" s="4098"/>
      <c r="AVW4" s="4098"/>
      <c r="AVX4" s="4098"/>
      <c r="AVY4" s="4098"/>
      <c r="AVZ4" s="4098"/>
      <c r="AWA4" s="4098"/>
      <c r="AWB4" s="4098"/>
      <c r="AWC4" s="4098"/>
      <c r="AWD4" s="4098"/>
      <c r="AWE4" s="4098"/>
      <c r="AWF4" s="4098"/>
      <c r="AWG4" s="4098"/>
      <c r="AWH4" s="4098"/>
      <c r="AWI4" s="4098"/>
      <c r="AWJ4" s="4098"/>
      <c r="AWK4" s="4098"/>
      <c r="AWL4" s="4098"/>
      <c r="AWM4" s="4098"/>
      <c r="AWN4" s="4098"/>
      <c r="AWO4" s="4098"/>
      <c r="AWP4" s="4098"/>
      <c r="AWQ4" s="4098"/>
      <c r="AWR4" s="4098"/>
      <c r="AWS4" s="4098"/>
      <c r="AWT4" s="4098"/>
      <c r="AWU4" s="4098"/>
      <c r="AWV4" s="4098"/>
      <c r="AWW4" s="4098"/>
      <c r="AWX4" s="4098"/>
      <c r="AWY4" s="4098"/>
      <c r="AWZ4" s="4098"/>
      <c r="AXA4" s="4098"/>
      <c r="AXB4" s="4098"/>
      <c r="AXC4" s="4098"/>
      <c r="AXD4" s="4098"/>
      <c r="AXE4" s="4098"/>
      <c r="AXF4" s="4098"/>
      <c r="AXG4" s="4098"/>
      <c r="AXH4" s="4098"/>
      <c r="AXI4" s="4098"/>
      <c r="AXJ4" s="4098"/>
      <c r="AXK4" s="4098"/>
      <c r="AXL4" s="4098"/>
      <c r="AXM4" s="4098"/>
      <c r="AXN4" s="4098"/>
      <c r="AXO4" s="4098"/>
      <c r="AXP4" s="4098"/>
      <c r="AXQ4" s="4098"/>
      <c r="AXR4" s="4098"/>
      <c r="AXS4" s="4098"/>
      <c r="AXT4" s="4098"/>
      <c r="AXU4" s="4098"/>
      <c r="AXV4" s="4098"/>
      <c r="AXW4" s="4098"/>
      <c r="AXX4" s="4098"/>
      <c r="AXY4" s="4098"/>
      <c r="AXZ4" s="4098"/>
      <c r="AYA4" s="4098"/>
      <c r="AYB4" s="4098"/>
      <c r="AYC4" s="4098"/>
      <c r="AYD4" s="4098"/>
      <c r="AYE4" s="4098"/>
      <c r="AYF4" s="4098"/>
      <c r="AYG4" s="4098"/>
      <c r="AYH4" s="4098"/>
      <c r="AYI4" s="4098"/>
      <c r="AYJ4" s="4098"/>
      <c r="AYK4" s="4098"/>
      <c r="AYL4" s="4098"/>
      <c r="AYM4" s="4098"/>
      <c r="AYN4" s="4098"/>
      <c r="AYO4" s="4098"/>
      <c r="AYP4" s="4098"/>
      <c r="AYQ4" s="4098"/>
      <c r="AYR4" s="4098"/>
      <c r="AYS4" s="4098"/>
      <c r="AYT4" s="4098"/>
      <c r="AYU4" s="4098"/>
      <c r="AYV4" s="4098"/>
      <c r="AYW4" s="4098"/>
      <c r="AYX4" s="4098"/>
      <c r="AYY4" s="4098"/>
      <c r="AYZ4" s="4098"/>
      <c r="AZA4" s="4098"/>
      <c r="AZB4" s="4098"/>
      <c r="AZC4" s="4098"/>
      <c r="AZD4" s="4098"/>
      <c r="AZE4" s="4098"/>
      <c r="AZF4" s="4098"/>
      <c r="AZG4" s="4098"/>
      <c r="AZH4" s="4098"/>
      <c r="AZI4" s="4098"/>
      <c r="AZJ4" s="4098"/>
      <c r="AZK4" s="4098"/>
      <c r="AZL4" s="4098"/>
      <c r="AZM4" s="4098"/>
      <c r="AZN4" s="4098"/>
      <c r="AZO4" s="4098"/>
      <c r="AZP4" s="4098"/>
      <c r="AZQ4" s="4098"/>
      <c r="AZR4" s="4098"/>
      <c r="AZS4" s="4098"/>
      <c r="AZT4" s="4098"/>
      <c r="AZU4" s="4098"/>
      <c r="AZV4" s="4098"/>
      <c r="AZW4" s="4098"/>
      <c r="AZX4" s="4098"/>
      <c r="AZY4" s="4098"/>
      <c r="AZZ4" s="4098"/>
      <c r="BAA4" s="4098"/>
      <c r="BAB4" s="4098"/>
      <c r="BAC4" s="4098"/>
      <c r="BAD4" s="4098"/>
      <c r="BAE4" s="4098"/>
      <c r="BAF4" s="4098"/>
      <c r="BAG4" s="4098"/>
      <c r="BAH4" s="4098"/>
      <c r="BAI4" s="4098"/>
      <c r="BAJ4" s="4098"/>
      <c r="BAK4" s="4098"/>
      <c r="BAL4" s="4098"/>
      <c r="BAM4" s="4098"/>
      <c r="BAN4" s="4098"/>
      <c r="BAO4" s="4098"/>
      <c r="BAP4" s="4098"/>
      <c r="BAQ4" s="4098"/>
      <c r="BAR4" s="4098"/>
      <c r="BAS4" s="4098"/>
      <c r="BAT4" s="4098"/>
      <c r="BAU4" s="4098"/>
      <c r="BAV4" s="4098"/>
      <c r="BAW4" s="4098"/>
      <c r="BAX4" s="4098"/>
      <c r="BAY4" s="4098"/>
      <c r="BAZ4" s="4098"/>
      <c r="BBA4" s="4098"/>
      <c r="BBB4" s="4098"/>
      <c r="BBC4" s="4098"/>
      <c r="BBD4" s="4098"/>
      <c r="BBE4" s="4098"/>
      <c r="BBF4" s="4098"/>
      <c r="BBG4" s="4098"/>
      <c r="BBH4" s="4098"/>
      <c r="BBI4" s="4098"/>
      <c r="BBJ4" s="4098"/>
      <c r="BBK4" s="4098"/>
      <c r="BBL4" s="4098"/>
      <c r="BBM4" s="4098"/>
      <c r="BBN4" s="4098"/>
      <c r="BBO4" s="4098"/>
      <c r="BBP4" s="4098"/>
      <c r="BBQ4" s="4098"/>
      <c r="BBR4" s="4098"/>
      <c r="BBS4" s="4098"/>
      <c r="BBT4" s="4098"/>
      <c r="BBU4" s="4098"/>
      <c r="BBV4" s="4098"/>
      <c r="BBW4" s="4098"/>
      <c r="BBX4" s="4098"/>
      <c r="BBY4" s="4098"/>
      <c r="BBZ4" s="4098"/>
      <c r="BCA4" s="4098"/>
      <c r="BCB4" s="4098"/>
      <c r="BCC4" s="4098"/>
      <c r="BCD4" s="4098"/>
      <c r="BCE4" s="4098"/>
      <c r="BCF4" s="4098"/>
      <c r="BCG4" s="4098"/>
      <c r="BCH4" s="4098"/>
      <c r="BCI4" s="4098"/>
      <c r="BCJ4" s="4098"/>
      <c r="BCK4" s="4098"/>
      <c r="BCL4" s="4098"/>
      <c r="BCM4" s="4098"/>
      <c r="BCN4" s="4098"/>
      <c r="BCO4" s="4098"/>
      <c r="BCP4" s="4098"/>
      <c r="BCQ4" s="4098"/>
      <c r="BCR4" s="4098"/>
      <c r="BCS4" s="4098"/>
      <c r="BCT4" s="4098"/>
      <c r="BCU4" s="4098"/>
      <c r="BCV4" s="4098"/>
      <c r="BCW4" s="4098"/>
      <c r="BCX4" s="4098"/>
      <c r="BCY4" s="4098"/>
      <c r="BCZ4" s="4098"/>
      <c r="BDA4" s="4098"/>
      <c r="BDB4" s="4098"/>
      <c r="BDC4" s="4098"/>
      <c r="BDD4" s="4098"/>
      <c r="BDE4" s="4098"/>
      <c r="BDF4" s="4098"/>
      <c r="BDG4" s="4098"/>
      <c r="BDH4" s="4098"/>
      <c r="BDI4" s="4098"/>
      <c r="BDJ4" s="4098"/>
      <c r="BDK4" s="4098"/>
      <c r="BDL4" s="4098"/>
      <c r="BDM4" s="4098"/>
      <c r="BDN4" s="4098"/>
      <c r="BDO4" s="4098"/>
      <c r="BDP4" s="4098"/>
      <c r="BDQ4" s="4098"/>
      <c r="BDR4" s="4098"/>
      <c r="BDS4" s="4098"/>
      <c r="BDT4" s="4098"/>
      <c r="BDU4" s="4098"/>
      <c r="BDV4" s="4098"/>
      <c r="BDW4" s="4098"/>
      <c r="BDX4" s="4098"/>
      <c r="BDY4" s="4098"/>
      <c r="BDZ4" s="4098"/>
      <c r="BEA4" s="4098"/>
      <c r="BEB4" s="4098"/>
      <c r="BEC4" s="4098"/>
      <c r="BED4" s="4098"/>
      <c r="BEE4" s="4098"/>
      <c r="BEF4" s="4098"/>
      <c r="BEG4" s="4098"/>
      <c r="BEH4" s="4098"/>
      <c r="BEI4" s="4098"/>
      <c r="BEJ4" s="4098"/>
      <c r="BEK4" s="4098"/>
      <c r="BEL4" s="4098"/>
      <c r="BEM4" s="4098"/>
      <c r="BEN4" s="4098"/>
      <c r="BEO4" s="4098"/>
      <c r="BEP4" s="4098"/>
      <c r="BEQ4" s="4098"/>
      <c r="BER4" s="4098"/>
      <c r="BES4" s="4098"/>
      <c r="BET4" s="4098"/>
      <c r="BEU4" s="4098"/>
      <c r="BEV4" s="4098"/>
      <c r="BEW4" s="4098"/>
      <c r="BEX4" s="4098"/>
      <c r="BEY4" s="4098"/>
      <c r="BEZ4" s="4098"/>
      <c r="BFA4" s="4098"/>
      <c r="BFB4" s="4098"/>
      <c r="BFC4" s="4098"/>
      <c r="BFD4" s="4098"/>
      <c r="BFE4" s="4098"/>
      <c r="BFF4" s="4098"/>
      <c r="BFG4" s="4098"/>
      <c r="BFH4" s="4098"/>
      <c r="BFI4" s="4098"/>
      <c r="BFJ4" s="4098"/>
      <c r="BFK4" s="4098"/>
      <c r="BFL4" s="4098"/>
      <c r="BFM4" s="4098"/>
      <c r="BFN4" s="4098"/>
      <c r="BFO4" s="4098"/>
      <c r="BFP4" s="4098"/>
      <c r="BFQ4" s="4098"/>
      <c r="BFR4" s="4098"/>
      <c r="BFS4" s="4098"/>
      <c r="BFT4" s="4098"/>
      <c r="BFU4" s="4098"/>
      <c r="BFV4" s="4098"/>
      <c r="BFW4" s="4098"/>
      <c r="BFX4" s="4098"/>
      <c r="BFY4" s="4098"/>
      <c r="BFZ4" s="4098"/>
      <c r="BGA4" s="4098"/>
      <c r="BGB4" s="4098"/>
      <c r="BGC4" s="4098"/>
      <c r="BGD4" s="4098"/>
      <c r="BGE4" s="4098"/>
      <c r="BGF4" s="4098"/>
      <c r="BGG4" s="4098"/>
      <c r="BGH4" s="4098"/>
      <c r="BGI4" s="4098"/>
      <c r="BGJ4" s="4098"/>
      <c r="BGK4" s="4098"/>
      <c r="BGL4" s="4098"/>
      <c r="BGM4" s="4098"/>
      <c r="BGN4" s="4098"/>
      <c r="BGO4" s="4098"/>
      <c r="BGP4" s="4098"/>
      <c r="BGQ4" s="4098"/>
      <c r="BGR4" s="4098"/>
      <c r="BGS4" s="4098"/>
      <c r="BGT4" s="4098"/>
      <c r="BGU4" s="4098"/>
      <c r="BGV4" s="4098"/>
      <c r="BGW4" s="4098"/>
      <c r="BGX4" s="4098"/>
      <c r="BGY4" s="4098"/>
      <c r="BGZ4" s="4098"/>
      <c r="BHA4" s="4098"/>
      <c r="BHB4" s="4098"/>
      <c r="BHC4" s="4098"/>
      <c r="BHD4" s="4098"/>
      <c r="BHE4" s="4098"/>
      <c r="BHF4" s="4098"/>
      <c r="BHG4" s="4098"/>
      <c r="BHH4" s="4098"/>
      <c r="BHI4" s="4098"/>
      <c r="BHJ4" s="4098"/>
      <c r="BHK4" s="4098"/>
      <c r="BHL4" s="4098"/>
      <c r="BHM4" s="4098"/>
      <c r="BHN4" s="4098"/>
      <c r="BHO4" s="4098"/>
      <c r="BHP4" s="4098"/>
      <c r="BHQ4" s="4098"/>
      <c r="BHR4" s="4098"/>
      <c r="BHS4" s="4098"/>
      <c r="BHT4" s="4098"/>
      <c r="BHU4" s="4098"/>
      <c r="BHV4" s="4098"/>
      <c r="BHW4" s="4098"/>
      <c r="BHX4" s="4098"/>
      <c r="BHY4" s="4098"/>
      <c r="BHZ4" s="4098"/>
      <c r="BIA4" s="4098"/>
      <c r="BIB4" s="4098"/>
      <c r="BIC4" s="4098"/>
      <c r="BID4" s="4098"/>
      <c r="BIE4" s="4098"/>
      <c r="BIF4" s="4098"/>
      <c r="BIG4" s="4098"/>
      <c r="BIH4" s="4098"/>
      <c r="BII4" s="4098"/>
      <c r="BIJ4" s="4098"/>
      <c r="BIK4" s="4098"/>
      <c r="BIL4" s="4098"/>
      <c r="BIM4" s="4098"/>
      <c r="BIN4" s="4098"/>
      <c r="BIO4" s="4098"/>
      <c r="BIP4" s="4098"/>
      <c r="BIQ4" s="4098"/>
      <c r="BIR4" s="4098"/>
      <c r="BIS4" s="4098"/>
      <c r="BIT4" s="4098"/>
      <c r="BIU4" s="4098"/>
      <c r="BIV4" s="4098"/>
      <c r="BIW4" s="4098"/>
      <c r="BIX4" s="4098"/>
      <c r="BIY4" s="4098"/>
      <c r="BIZ4" s="4098"/>
      <c r="BJA4" s="4098"/>
      <c r="BJB4" s="4098"/>
      <c r="BJC4" s="4098"/>
      <c r="BJD4" s="4098"/>
      <c r="BJE4" s="4098"/>
    </row>
    <row r="5" spans="1:1617" s="662" customFormat="1" ht="13.15" customHeight="1">
      <c r="A5" s="408"/>
      <c r="B5" s="1021"/>
      <c r="C5" s="1021"/>
      <c r="D5" s="1021"/>
      <c r="E5" s="1021"/>
      <c r="F5" s="1021"/>
      <c r="G5" s="1021"/>
      <c r="H5" s="1021"/>
      <c r="I5" s="1021"/>
      <c r="J5" s="1021"/>
      <c r="K5" s="1021"/>
      <c r="L5" s="1021"/>
      <c r="M5" s="1021"/>
      <c r="N5" s="1021"/>
      <c r="O5" s="1021"/>
      <c r="P5" s="1021"/>
      <c r="Q5" s="1021"/>
      <c r="R5" s="1021"/>
      <c r="S5" s="1021"/>
      <c r="T5" s="1021"/>
      <c r="U5" s="1021"/>
      <c r="V5" s="1021"/>
      <c r="W5" s="1021"/>
      <c r="X5" s="1021"/>
      <c r="Y5" s="1021"/>
      <c r="Z5" s="1021"/>
      <c r="AA5" s="1021"/>
      <c r="AB5" s="1021"/>
      <c r="AC5" s="1021"/>
      <c r="AD5" s="647"/>
      <c r="AE5" s="409"/>
      <c r="AF5" s="410"/>
      <c r="AG5" s="4114"/>
      <c r="AH5" s="4114"/>
      <c r="AI5" s="4114"/>
      <c r="AJ5" s="4098"/>
      <c r="AK5" s="4098"/>
      <c r="AL5" s="4098"/>
      <c r="AM5" s="4098"/>
      <c r="AN5" s="4098"/>
      <c r="AO5" s="4098"/>
      <c r="AP5" s="4098"/>
      <c r="AQ5" s="4098"/>
      <c r="AR5" s="4098"/>
      <c r="AS5" s="4098"/>
      <c r="AT5" s="4098"/>
      <c r="AU5" s="4098"/>
      <c r="AV5" s="4098"/>
      <c r="AW5" s="4098"/>
      <c r="AX5" s="4098"/>
      <c r="AY5" s="4098"/>
      <c r="AZ5" s="4098"/>
      <c r="BA5" s="4098"/>
      <c r="BB5" s="4098"/>
      <c r="BC5" s="4098"/>
      <c r="BD5" s="4098"/>
      <c r="BE5" s="4098"/>
      <c r="BF5" s="4098"/>
      <c r="BG5" s="4098"/>
      <c r="BH5" s="4098"/>
      <c r="BI5" s="4098"/>
      <c r="BJ5" s="4098"/>
      <c r="BK5" s="4098"/>
      <c r="BL5" s="4098"/>
      <c r="BM5" s="4098"/>
      <c r="BN5" s="4098"/>
      <c r="BO5" s="4098"/>
      <c r="BP5" s="4098"/>
      <c r="BQ5" s="4098"/>
      <c r="BR5" s="4098"/>
      <c r="BS5" s="4098"/>
      <c r="BT5" s="4098"/>
      <c r="BU5" s="4098"/>
      <c r="BV5" s="4098"/>
      <c r="BW5" s="4098"/>
      <c r="BX5" s="4098"/>
      <c r="BY5" s="4098"/>
      <c r="BZ5" s="4098"/>
      <c r="CA5" s="4098"/>
      <c r="CB5" s="4098"/>
      <c r="CC5" s="4098"/>
      <c r="CD5" s="4098"/>
      <c r="CE5" s="4098"/>
      <c r="CF5" s="4098"/>
      <c r="CG5" s="4098"/>
      <c r="CH5" s="4098"/>
      <c r="CI5" s="4098"/>
      <c r="CJ5" s="4098"/>
      <c r="CK5" s="4098"/>
      <c r="CL5" s="4098"/>
      <c r="CM5" s="4098"/>
      <c r="CN5" s="4098"/>
      <c r="CO5" s="4098"/>
      <c r="CP5" s="4098"/>
      <c r="CQ5" s="4098"/>
      <c r="CR5" s="4098"/>
      <c r="CS5" s="4098"/>
      <c r="CT5" s="4098"/>
      <c r="CU5" s="4098"/>
      <c r="CV5" s="4098"/>
      <c r="CW5" s="4098"/>
      <c r="CX5" s="4098"/>
      <c r="CY5" s="4098"/>
      <c r="CZ5" s="4098"/>
      <c r="DA5" s="4098"/>
      <c r="DB5" s="4098"/>
      <c r="DC5" s="4098"/>
      <c r="DD5" s="4098"/>
      <c r="DE5" s="4098"/>
      <c r="DF5" s="4098"/>
      <c r="DG5" s="4098"/>
      <c r="DH5" s="4098"/>
      <c r="DI5" s="4098"/>
      <c r="DJ5" s="4098"/>
      <c r="DK5" s="4098"/>
      <c r="DL5" s="4098"/>
      <c r="DM5" s="4098"/>
      <c r="DN5" s="4098"/>
      <c r="DO5" s="4098"/>
      <c r="DP5" s="4098"/>
      <c r="DQ5" s="4098"/>
      <c r="DR5" s="4098"/>
      <c r="DS5" s="4098"/>
      <c r="DT5" s="4098"/>
      <c r="DU5" s="4098"/>
      <c r="DV5" s="4098"/>
      <c r="DW5" s="4098"/>
      <c r="DX5" s="4098"/>
      <c r="DY5" s="4098"/>
      <c r="DZ5" s="4098"/>
      <c r="EA5" s="4098"/>
      <c r="EB5" s="4098"/>
      <c r="EC5" s="4098"/>
      <c r="ED5" s="4098"/>
      <c r="EE5" s="4098"/>
      <c r="EF5" s="4098"/>
      <c r="EG5" s="4098"/>
      <c r="EH5" s="4098"/>
      <c r="EI5" s="4098"/>
      <c r="EJ5" s="4098"/>
      <c r="EK5" s="4098"/>
      <c r="EL5" s="4098"/>
      <c r="EM5" s="4098"/>
      <c r="EN5" s="4098"/>
      <c r="EO5" s="4098"/>
      <c r="EP5" s="4098"/>
      <c r="EQ5" s="4098"/>
      <c r="ER5" s="4098"/>
      <c r="ES5" s="4098"/>
      <c r="ET5" s="4098"/>
      <c r="EU5" s="4098"/>
      <c r="EV5" s="4098"/>
      <c r="EW5" s="4098"/>
      <c r="EX5" s="4098"/>
      <c r="EY5" s="4098"/>
      <c r="EZ5" s="4098"/>
      <c r="FA5" s="4098"/>
      <c r="FB5" s="4098"/>
      <c r="FC5" s="4098"/>
      <c r="FD5" s="4098"/>
      <c r="FE5" s="4098"/>
      <c r="FF5" s="4098"/>
      <c r="FG5" s="4098"/>
      <c r="FH5" s="4098"/>
      <c r="FI5" s="4098"/>
      <c r="FJ5" s="4098"/>
      <c r="FK5" s="4098"/>
      <c r="FL5" s="4098"/>
      <c r="FM5" s="4098"/>
      <c r="FN5" s="4098"/>
      <c r="FO5" s="4098"/>
      <c r="FP5" s="4098"/>
      <c r="FQ5" s="4098"/>
      <c r="FR5" s="4098"/>
      <c r="FS5" s="4098"/>
      <c r="FT5" s="4098"/>
      <c r="FU5" s="4098"/>
      <c r="FV5" s="4098"/>
      <c r="FW5" s="4098"/>
      <c r="FX5" s="4098"/>
      <c r="FY5" s="4098"/>
      <c r="FZ5" s="4098"/>
      <c r="GA5" s="4098"/>
      <c r="GB5" s="4098"/>
      <c r="GC5" s="4098"/>
      <c r="GD5" s="4098"/>
      <c r="GE5" s="4098"/>
      <c r="GF5" s="4098"/>
      <c r="GG5" s="4098"/>
      <c r="GH5" s="4098"/>
      <c r="GI5" s="4098"/>
      <c r="GJ5" s="4098"/>
      <c r="GK5" s="4098"/>
      <c r="GL5" s="4098"/>
      <c r="GM5" s="4098"/>
      <c r="GN5" s="4098"/>
      <c r="GO5" s="4098"/>
      <c r="GP5" s="4098"/>
      <c r="GQ5" s="4098"/>
      <c r="GR5" s="4098"/>
      <c r="GS5" s="4098"/>
      <c r="GT5" s="4098"/>
      <c r="GU5" s="4098"/>
      <c r="GV5" s="4098"/>
      <c r="GW5" s="4098"/>
      <c r="GX5" s="4098"/>
      <c r="GY5" s="4098"/>
      <c r="GZ5" s="4098"/>
      <c r="HA5" s="4098"/>
      <c r="HB5" s="4098"/>
      <c r="HC5" s="4098"/>
      <c r="HD5" s="4098"/>
      <c r="HE5" s="4098"/>
      <c r="HF5" s="4098"/>
      <c r="HG5" s="4098"/>
      <c r="HH5" s="4098"/>
      <c r="HI5" s="4098"/>
      <c r="HJ5" s="4098"/>
      <c r="HK5" s="4098"/>
      <c r="HL5" s="4098"/>
      <c r="HM5" s="4098"/>
      <c r="HN5" s="4098"/>
      <c r="HO5" s="4098"/>
      <c r="HP5" s="4098"/>
      <c r="HQ5" s="4098"/>
      <c r="HR5" s="4098"/>
      <c r="HS5" s="4098"/>
      <c r="HT5" s="4098"/>
      <c r="HU5" s="4098"/>
      <c r="HV5" s="4098"/>
      <c r="HW5" s="4098"/>
      <c r="HX5" s="4098"/>
      <c r="HY5" s="4098"/>
      <c r="HZ5" s="4098"/>
      <c r="IA5" s="4098"/>
      <c r="IB5" s="4098"/>
      <c r="IC5" s="4098"/>
      <c r="ID5" s="4098"/>
      <c r="IE5" s="4098"/>
      <c r="IF5" s="4098"/>
      <c r="IG5" s="4098"/>
      <c r="IH5" s="4098"/>
      <c r="II5" s="4098"/>
      <c r="IJ5" s="4098"/>
      <c r="IK5" s="4098"/>
      <c r="IL5" s="4098"/>
      <c r="IM5" s="4098"/>
      <c r="IN5" s="4098"/>
      <c r="IO5" s="4098"/>
      <c r="IP5" s="4098"/>
      <c r="IQ5" s="4098"/>
      <c r="IR5" s="4098"/>
      <c r="IS5" s="4098"/>
      <c r="IT5" s="4098"/>
      <c r="IU5" s="4098"/>
      <c r="IV5" s="4098"/>
      <c r="IW5" s="4098"/>
      <c r="IX5" s="4098"/>
      <c r="IY5" s="4098"/>
      <c r="IZ5" s="4098"/>
      <c r="JA5" s="4098"/>
      <c r="JB5" s="4098"/>
      <c r="JC5" s="4098"/>
      <c r="JD5" s="4098"/>
      <c r="JE5" s="4098"/>
      <c r="JF5" s="4098"/>
      <c r="JG5" s="4098"/>
      <c r="JH5" s="4098"/>
      <c r="JI5" s="4098"/>
      <c r="JJ5" s="4098"/>
      <c r="JK5" s="4098"/>
      <c r="JL5" s="4098"/>
      <c r="JM5" s="4098"/>
      <c r="JN5" s="4098"/>
      <c r="JO5" s="4098"/>
      <c r="JP5" s="4098"/>
      <c r="JQ5" s="4098"/>
      <c r="JR5" s="4098"/>
      <c r="JS5" s="4098"/>
      <c r="JT5" s="4098"/>
      <c r="JU5" s="4098"/>
      <c r="JV5" s="4098"/>
      <c r="JW5" s="4098"/>
      <c r="JX5" s="4098"/>
      <c r="JY5" s="4098"/>
      <c r="JZ5" s="4098"/>
      <c r="KA5" s="4098"/>
      <c r="KB5" s="4098"/>
      <c r="KC5" s="4098"/>
      <c r="KD5" s="4098"/>
      <c r="KE5" s="4098"/>
      <c r="KF5" s="4098"/>
      <c r="KG5" s="4098"/>
      <c r="KH5" s="4098"/>
      <c r="KI5" s="4098"/>
      <c r="KJ5" s="4098"/>
      <c r="KK5" s="4098"/>
      <c r="KL5" s="4098"/>
      <c r="KM5" s="4098"/>
      <c r="KN5" s="4098"/>
      <c r="KO5" s="4098"/>
      <c r="KP5" s="4098"/>
      <c r="KQ5" s="4098"/>
      <c r="KR5" s="4098"/>
      <c r="KS5" s="4098"/>
      <c r="KT5" s="4098"/>
      <c r="KU5" s="4098"/>
      <c r="KV5" s="4098"/>
      <c r="KW5" s="4098"/>
      <c r="KX5" s="4098"/>
      <c r="KY5" s="4098"/>
      <c r="KZ5" s="4098"/>
      <c r="LA5" s="4098"/>
      <c r="LB5" s="4098"/>
      <c r="LC5" s="4098"/>
      <c r="LD5" s="4098"/>
      <c r="LE5" s="4098"/>
      <c r="LF5" s="4098"/>
      <c r="LG5" s="4098"/>
      <c r="LH5" s="4098"/>
      <c r="LI5" s="4098"/>
      <c r="LJ5" s="4098"/>
      <c r="LK5" s="4098"/>
      <c r="LL5" s="4098"/>
      <c r="LM5" s="4098"/>
      <c r="LN5" s="4098"/>
      <c r="LO5" s="4098"/>
      <c r="LP5" s="4098"/>
      <c r="LQ5" s="4098"/>
      <c r="LR5" s="4098"/>
      <c r="LS5" s="4098"/>
      <c r="LT5" s="4098"/>
      <c r="LU5" s="4098"/>
      <c r="LV5" s="4098"/>
      <c r="LW5" s="4098"/>
      <c r="LX5" s="4098"/>
      <c r="LY5" s="4098"/>
      <c r="LZ5" s="4098"/>
      <c r="MA5" s="4098"/>
      <c r="MB5" s="4098"/>
      <c r="MC5" s="4098"/>
      <c r="MD5" s="4098"/>
      <c r="ME5" s="4098"/>
      <c r="MF5" s="4098"/>
      <c r="MG5" s="4098"/>
      <c r="MH5" s="4098"/>
      <c r="MI5" s="4098"/>
      <c r="MJ5" s="4098"/>
      <c r="MK5" s="4098"/>
      <c r="ML5" s="4098"/>
      <c r="MM5" s="4098"/>
      <c r="MN5" s="4098"/>
      <c r="MO5" s="4098"/>
      <c r="MP5" s="4098"/>
      <c r="MQ5" s="4098"/>
      <c r="MR5" s="4098"/>
      <c r="MS5" s="4098"/>
      <c r="MT5" s="4098"/>
      <c r="MU5" s="4098"/>
      <c r="MV5" s="4098"/>
      <c r="MW5" s="4098"/>
      <c r="MX5" s="4098"/>
      <c r="MY5" s="4098"/>
      <c r="MZ5" s="4098"/>
      <c r="NA5" s="4098"/>
      <c r="NB5" s="4098"/>
      <c r="NC5" s="4098"/>
      <c r="ND5" s="4098"/>
      <c r="NE5" s="4098"/>
      <c r="NF5" s="4098"/>
      <c r="NG5" s="4098"/>
      <c r="NH5" s="4098"/>
      <c r="NI5" s="4098"/>
      <c r="NJ5" s="4098"/>
      <c r="NK5" s="4098"/>
      <c r="NL5" s="4098"/>
      <c r="NM5" s="4098"/>
      <c r="NN5" s="4098"/>
      <c r="NO5" s="4098"/>
      <c r="NP5" s="4098"/>
      <c r="NQ5" s="4098"/>
      <c r="NR5" s="4098"/>
      <c r="NS5" s="4098"/>
      <c r="NT5" s="4098"/>
      <c r="NU5" s="4098"/>
      <c r="NV5" s="4098"/>
      <c r="NW5" s="4098"/>
      <c r="NX5" s="4098"/>
      <c r="NY5" s="4098"/>
      <c r="NZ5" s="4098"/>
      <c r="OA5" s="4098"/>
      <c r="OB5" s="4098"/>
      <c r="OC5" s="4098"/>
      <c r="OD5" s="4098"/>
      <c r="OE5" s="4098"/>
      <c r="OF5" s="4098"/>
      <c r="OG5" s="4098"/>
      <c r="OH5" s="4098"/>
      <c r="OI5" s="4098"/>
      <c r="OJ5" s="4098"/>
      <c r="OK5" s="4098"/>
      <c r="OL5" s="4098"/>
      <c r="OM5" s="4098"/>
      <c r="ON5" s="4098"/>
      <c r="OO5" s="4098"/>
      <c r="OP5" s="4098"/>
      <c r="OQ5" s="4098"/>
      <c r="OR5" s="4098"/>
      <c r="OS5" s="4098"/>
      <c r="OT5" s="4098"/>
      <c r="OU5" s="4098"/>
      <c r="OV5" s="4098"/>
      <c r="OW5" s="4098"/>
      <c r="OX5" s="4098"/>
      <c r="OY5" s="4098"/>
      <c r="OZ5" s="4098"/>
      <c r="PA5" s="4098"/>
      <c r="PB5" s="4098"/>
      <c r="PC5" s="4098"/>
      <c r="PD5" s="4098"/>
      <c r="PE5" s="4098"/>
      <c r="PF5" s="4098"/>
      <c r="PG5" s="4098"/>
      <c r="PH5" s="4098"/>
      <c r="PI5" s="4098"/>
      <c r="PJ5" s="4098"/>
      <c r="PK5" s="4098"/>
      <c r="PL5" s="4098"/>
      <c r="PM5" s="4098"/>
      <c r="PN5" s="4098"/>
      <c r="PO5" s="4098"/>
      <c r="PP5" s="4098"/>
      <c r="PQ5" s="4098"/>
      <c r="PR5" s="4098"/>
      <c r="PS5" s="4098"/>
      <c r="PT5" s="4098"/>
      <c r="PU5" s="4098"/>
      <c r="PV5" s="4098"/>
      <c r="PW5" s="4098"/>
      <c r="PX5" s="4098"/>
      <c r="PY5" s="4098"/>
      <c r="PZ5" s="4098"/>
      <c r="QA5" s="4098"/>
      <c r="QB5" s="4098"/>
      <c r="QC5" s="4098"/>
      <c r="QD5" s="4098"/>
      <c r="QE5" s="4098"/>
      <c r="QF5" s="4098"/>
      <c r="QG5" s="4098"/>
      <c r="QH5" s="4098"/>
      <c r="QI5" s="4098"/>
      <c r="QJ5" s="4098"/>
      <c r="QK5" s="4098"/>
      <c r="QL5" s="4098"/>
      <c r="QM5" s="4098"/>
      <c r="QN5" s="4098"/>
      <c r="QO5" s="4098"/>
      <c r="QP5" s="4098"/>
      <c r="QQ5" s="4098"/>
      <c r="QR5" s="4098"/>
      <c r="QS5" s="4098"/>
      <c r="QT5" s="4098"/>
      <c r="QU5" s="4098"/>
      <c r="QV5" s="4098"/>
      <c r="QW5" s="4098"/>
      <c r="QX5" s="4098"/>
      <c r="QY5" s="4098"/>
      <c r="QZ5" s="4098"/>
      <c r="RA5" s="4098"/>
      <c r="RB5" s="4098"/>
      <c r="RC5" s="4098"/>
      <c r="RD5" s="4098"/>
      <c r="RE5" s="4098"/>
      <c r="RF5" s="4098"/>
      <c r="RG5" s="4098"/>
      <c r="RH5" s="4098"/>
      <c r="RI5" s="4098"/>
      <c r="RJ5" s="4098"/>
      <c r="RK5" s="4098"/>
      <c r="RL5" s="4098"/>
      <c r="RM5" s="4098"/>
      <c r="RN5" s="4098"/>
      <c r="RO5" s="4098"/>
      <c r="RP5" s="4098"/>
      <c r="RQ5" s="4098"/>
      <c r="RR5" s="4098"/>
      <c r="RS5" s="4098"/>
      <c r="RT5" s="4098"/>
      <c r="RU5" s="4098"/>
      <c r="RV5" s="4098"/>
      <c r="RW5" s="4098"/>
      <c r="RX5" s="4098"/>
      <c r="RY5" s="4098"/>
      <c r="RZ5" s="4098"/>
      <c r="SA5" s="4098"/>
      <c r="SB5" s="4098"/>
      <c r="SC5" s="4098"/>
      <c r="SD5" s="4098"/>
      <c r="SE5" s="4098"/>
      <c r="SF5" s="4098"/>
      <c r="SG5" s="4098"/>
      <c r="SH5" s="4098"/>
      <c r="SI5" s="4098"/>
      <c r="SJ5" s="4098"/>
      <c r="SK5" s="4098"/>
      <c r="SL5" s="4098"/>
      <c r="SM5" s="4098"/>
      <c r="SN5" s="4098"/>
      <c r="SO5" s="4098"/>
      <c r="SP5" s="4098"/>
      <c r="SQ5" s="4098"/>
      <c r="SR5" s="4098"/>
      <c r="SS5" s="4098"/>
      <c r="ST5" s="4098"/>
      <c r="SU5" s="4098"/>
      <c r="SV5" s="4098"/>
      <c r="SW5" s="4098"/>
      <c r="SX5" s="4098"/>
      <c r="SY5" s="4098"/>
      <c r="SZ5" s="4098"/>
      <c r="TA5" s="4098"/>
      <c r="TB5" s="4098"/>
      <c r="TC5" s="4098"/>
      <c r="TD5" s="4098"/>
      <c r="TE5" s="4098"/>
      <c r="TF5" s="4098"/>
      <c r="TG5" s="4098"/>
      <c r="TH5" s="4098"/>
      <c r="TI5" s="4098"/>
      <c r="TJ5" s="4098"/>
      <c r="TK5" s="4098"/>
      <c r="TL5" s="4098"/>
      <c r="TM5" s="4098"/>
      <c r="TN5" s="4098"/>
      <c r="TO5" s="4098"/>
      <c r="TP5" s="4098"/>
      <c r="TQ5" s="4098"/>
      <c r="TR5" s="4098"/>
      <c r="TS5" s="4098"/>
      <c r="TT5" s="4098"/>
      <c r="TU5" s="4098"/>
      <c r="TV5" s="4098"/>
      <c r="TW5" s="4098"/>
      <c r="TX5" s="4098"/>
      <c r="TY5" s="4098"/>
      <c r="TZ5" s="4098"/>
      <c r="UA5" s="4098"/>
      <c r="UB5" s="4098"/>
      <c r="UC5" s="4098"/>
      <c r="UD5" s="4098"/>
      <c r="UE5" s="4098"/>
      <c r="UF5" s="4098"/>
      <c r="UG5" s="4098"/>
      <c r="UH5" s="4098"/>
      <c r="UI5" s="4098"/>
      <c r="UJ5" s="4098"/>
      <c r="UK5" s="4098"/>
      <c r="UL5" s="4098"/>
      <c r="UM5" s="4098"/>
      <c r="UN5" s="4098"/>
      <c r="UO5" s="4098"/>
      <c r="UP5" s="4098"/>
      <c r="UQ5" s="4098"/>
      <c r="UR5" s="4098"/>
      <c r="US5" s="4098"/>
      <c r="UT5" s="4098"/>
      <c r="UU5" s="4098"/>
      <c r="UV5" s="4098"/>
      <c r="UW5" s="4098"/>
      <c r="UX5" s="4098"/>
      <c r="UY5" s="4098"/>
      <c r="UZ5" s="4098"/>
      <c r="VA5" s="4098"/>
      <c r="VB5" s="4098"/>
      <c r="VC5" s="4098"/>
      <c r="VD5" s="4098"/>
      <c r="VE5" s="4098"/>
      <c r="VF5" s="4098"/>
      <c r="VG5" s="4098"/>
      <c r="VH5" s="4098"/>
      <c r="VI5" s="4098"/>
      <c r="VJ5" s="4098"/>
      <c r="VK5" s="4098"/>
      <c r="VL5" s="4098"/>
      <c r="VM5" s="4098"/>
      <c r="VN5" s="4098"/>
      <c r="VO5" s="4098"/>
      <c r="VP5" s="4098"/>
      <c r="VQ5" s="4098"/>
      <c r="VR5" s="4098"/>
      <c r="VS5" s="4098"/>
      <c r="VT5" s="4098"/>
      <c r="VU5" s="4098"/>
      <c r="VV5" s="4098"/>
      <c r="VW5" s="4098"/>
      <c r="VX5" s="4098"/>
      <c r="VY5" s="4098"/>
      <c r="VZ5" s="4098"/>
      <c r="WA5" s="4098"/>
      <c r="WB5" s="4098"/>
      <c r="WC5" s="4098"/>
      <c r="WD5" s="4098"/>
      <c r="WE5" s="4098"/>
      <c r="WF5" s="4098"/>
      <c r="WG5" s="4098"/>
      <c r="WH5" s="4098"/>
      <c r="WI5" s="4098"/>
      <c r="WJ5" s="4098"/>
      <c r="WK5" s="4098"/>
      <c r="WL5" s="4098"/>
      <c r="WM5" s="4098"/>
      <c r="WN5" s="4098"/>
      <c r="WO5" s="4098"/>
      <c r="WP5" s="4098"/>
      <c r="WQ5" s="4098"/>
      <c r="WR5" s="4098"/>
      <c r="WS5" s="4098"/>
      <c r="WT5" s="4098"/>
      <c r="WU5" s="4098"/>
      <c r="WV5" s="4098"/>
      <c r="WW5" s="4098"/>
      <c r="WX5" s="4098"/>
      <c r="WY5" s="4098"/>
      <c r="WZ5" s="4098"/>
      <c r="XA5" s="4098"/>
      <c r="XB5" s="4098"/>
      <c r="XC5" s="4098"/>
      <c r="XD5" s="4098"/>
      <c r="XE5" s="4098"/>
      <c r="XF5" s="4098"/>
      <c r="XG5" s="4098"/>
      <c r="XH5" s="4098"/>
      <c r="XI5" s="4098"/>
      <c r="XJ5" s="4098"/>
      <c r="XK5" s="4098"/>
      <c r="XL5" s="4098"/>
      <c r="XM5" s="4098"/>
      <c r="XN5" s="4098"/>
      <c r="XO5" s="4098"/>
      <c r="XP5" s="4098"/>
      <c r="XQ5" s="4098"/>
      <c r="XR5" s="4098"/>
      <c r="XS5" s="4098"/>
      <c r="XT5" s="4098"/>
      <c r="XU5" s="4098"/>
      <c r="XV5" s="4098"/>
      <c r="XW5" s="4098"/>
      <c r="XX5" s="4098"/>
      <c r="XY5" s="4098"/>
      <c r="XZ5" s="4098"/>
      <c r="YA5" s="4098"/>
      <c r="YB5" s="4098"/>
      <c r="YC5" s="4098"/>
      <c r="YD5" s="4098"/>
      <c r="YE5" s="4098"/>
      <c r="YF5" s="4098"/>
      <c r="YG5" s="4098"/>
      <c r="YH5" s="4098"/>
      <c r="YI5" s="4098"/>
      <c r="YJ5" s="4098"/>
      <c r="YK5" s="4098"/>
      <c r="YL5" s="4098"/>
      <c r="YM5" s="4098"/>
      <c r="YN5" s="4098"/>
      <c r="YO5" s="4098"/>
      <c r="YP5" s="4098"/>
      <c r="YQ5" s="4098"/>
      <c r="YR5" s="4098"/>
      <c r="YS5" s="4098"/>
      <c r="YT5" s="4098"/>
      <c r="YU5" s="4098"/>
      <c r="YV5" s="4098"/>
      <c r="YW5" s="4098"/>
      <c r="YX5" s="4098"/>
      <c r="YY5" s="4098"/>
      <c r="YZ5" s="4098"/>
      <c r="ZA5" s="4098"/>
      <c r="ZB5" s="4098"/>
      <c r="ZC5" s="4098"/>
      <c r="ZD5" s="4098"/>
      <c r="ZE5" s="4098"/>
      <c r="ZF5" s="4098"/>
      <c r="ZG5" s="4098"/>
      <c r="ZH5" s="4098"/>
      <c r="ZI5" s="4098"/>
      <c r="ZJ5" s="4098"/>
      <c r="ZK5" s="4098"/>
      <c r="ZL5" s="4098"/>
      <c r="ZM5" s="4098"/>
      <c r="ZN5" s="4098"/>
      <c r="ZO5" s="4098"/>
      <c r="ZP5" s="4098"/>
      <c r="ZQ5" s="4098"/>
      <c r="ZR5" s="4098"/>
      <c r="ZS5" s="4098"/>
      <c r="ZT5" s="4098"/>
      <c r="ZU5" s="4098"/>
      <c r="ZV5" s="4098"/>
      <c r="ZW5" s="4098"/>
      <c r="ZX5" s="4098"/>
      <c r="ZY5" s="4098"/>
      <c r="ZZ5" s="4098"/>
      <c r="AAA5" s="4098"/>
      <c r="AAB5" s="4098"/>
      <c r="AAC5" s="4098"/>
      <c r="AAD5" s="4098"/>
      <c r="AAE5" s="4098"/>
      <c r="AAF5" s="4098"/>
      <c r="AAG5" s="4098"/>
      <c r="AAH5" s="4098"/>
      <c r="AAI5" s="4098"/>
      <c r="AAJ5" s="4098"/>
      <c r="AAK5" s="4098"/>
      <c r="AAL5" s="4098"/>
      <c r="AAM5" s="4098"/>
      <c r="AAN5" s="4098"/>
      <c r="AAO5" s="4098"/>
      <c r="AAP5" s="4098"/>
      <c r="AAQ5" s="4098"/>
      <c r="AAR5" s="4098"/>
      <c r="AAS5" s="4098"/>
      <c r="AAT5" s="4098"/>
      <c r="AAU5" s="4098"/>
      <c r="AAV5" s="4098"/>
      <c r="AAW5" s="4098"/>
      <c r="AAX5" s="4098"/>
      <c r="AAY5" s="4098"/>
      <c r="AAZ5" s="4098"/>
      <c r="ABA5" s="4098"/>
      <c r="ABB5" s="4098"/>
      <c r="ABC5" s="4098"/>
      <c r="ABD5" s="4098"/>
      <c r="ABE5" s="4098"/>
      <c r="ABF5" s="4098"/>
      <c r="ABG5" s="4098"/>
      <c r="ABH5" s="4098"/>
      <c r="ABI5" s="4098"/>
      <c r="ABJ5" s="4098"/>
      <c r="ABK5" s="4098"/>
      <c r="ABL5" s="4098"/>
      <c r="ABM5" s="4098"/>
      <c r="ABN5" s="4098"/>
      <c r="ABO5" s="4098"/>
      <c r="ABP5" s="4098"/>
      <c r="ABQ5" s="4098"/>
      <c r="ABR5" s="4098"/>
      <c r="ABS5" s="4098"/>
      <c r="ABT5" s="4098"/>
      <c r="ABU5" s="4098"/>
      <c r="ABV5" s="4098"/>
      <c r="ABW5" s="4098"/>
      <c r="ABX5" s="4098"/>
      <c r="ABY5" s="4098"/>
      <c r="ABZ5" s="4098"/>
      <c r="ACA5" s="4098"/>
      <c r="ACB5" s="4098"/>
      <c r="ACC5" s="4098"/>
      <c r="ACD5" s="4098"/>
      <c r="ACE5" s="4098"/>
      <c r="ACF5" s="4098"/>
      <c r="ACG5" s="4098"/>
      <c r="ACH5" s="4098"/>
      <c r="ACI5" s="4098"/>
      <c r="ACJ5" s="4098"/>
      <c r="ACK5" s="4098"/>
      <c r="ACL5" s="4098"/>
      <c r="ACM5" s="4098"/>
      <c r="ACN5" s="4098"/>
      <c r="ACO5" s="4098"/>
      <c r="ACP5" s="4098"/>
      <c r="ACQ5" s="4098"/>
      <c r="ACR5" s="4098"/>
      <c r="ACS5" s="4098"/>
      <c r="ACT5" s="4098"/>
      <c r="ACU5" s="4098"/>
      <c r="ACV5" s="4098"/>
      <c r="ACW5" s="4098"/>
      <c r="ACX5" s="4098"/>
      <c r="ACY5" s="4098"/>
      <c r="ACZ5" s="4098"/>
      <c r="ADA5" s="4098"/>
      <c r="ADB5" s="4098"/>
      <c r="ADC5" s="4098"/>
      <c r="ADD5" s="4098"/>
      <c r="ADE5" s="4098"/>
      <c r="ADF5" s="4098"/>
      <c r="ADG5" s="4098"/>
      <c r="ADH5" s="4098"/>
      <c r="ADI5" s="4098"/>
      <c r="ADJ5" s="4098"/>
      <c r="ADK5" s="4098"/>
      <c r="ADL5" s="4098"/>
      <c r="ADM5" s="4098"/>
      <c r="ADN5" s="4098"/>
      <c r="ADO5" s="4098"/>
      <c r="ADP5" s="4098"/>
      <c r="ADQ5" s="4098"/>
      <c r="ADR5" s="4098"/>
      <c r="ADS5" s="4098"/>
      <c r="ADT5" s="4098"/>
      <c r="ADU5" s="4098"/>
      <c r="ADV5" s="4098"/>
      <c r="ADW5" s="4098"/>
      <c r="ADX5" s="4098"/>
      <c r="ADY5" s="4098"/>
      <c r="ADZ5" s="4098"/>
      <c r="AEA5" s="4098"/>
      <c r="AEB5" s="4098"/>
      <c r="AEC5" s="4098"/>
      <c r="AED5" s="4098"/>
      <c r="AEE5" s="4098"/>
      <c r="AEF5" s="4098"/>
      <c r="AEG5" s="4098"/>
      <c r="AEH5" s="4098"/>
      <c r="AEI5" s="4098"/>
      <c r="AEJ5" s="4098"/>
      <c r="AEK5" s="4098"/>
      <c r="AEL5" s="4098"/>
      <c r="AEM5" s="4098"/>
      <c r="AEN5" s="4098"/>
      <c r="AEO5" s="4098"/>
      <c r="AEP5" s="4098"/>
      <c r="AEQ5" s="4098"/>
      <c r="AER5" s="4098"/>
      <c r="AES5" s="4098"/>
      <c r="AET5" s="4098"/>
      <c r="AEU5" s="4098"/>
      <c r="AEV5" s="4098"/>
      <c r="AEW5" s="4098"/>
      <c r="AEX5" s="4098"/>
      <c r="AEY5" s="4098"/>
      <c r="AEZ5" s="4098"/>
      <c r="AFA5" s="4098"/>
      <c r="AFB5" s="4098"/>
      <c r="AFC5" s="4098"/>
      <c r="AFD5" s="4098"/>
      <c r="AFE5" s="4098"/>
      <c r="AFF5" s="4098"/>
      <c r="AFG5" s="4098"/>
      <c r="AFH5" s="4098"/>
      <c r="AFI5" s="4098"/>
      <c r="AFJ5" s="4098"/>
      <c r="AFK5" s="4098"/>
      <c r="AFL5" s="4098"/>
      <c r="AFM5" s="4098"/>
      <c r="AFN5" s="4098"/>
      <c r="AFO5" s="4098"/>
      <c r="AFP5" s="4098"/>
      <c r="AFQ5" s="4098"/>
      <c r="AFR5" s="4098"/>
      <c r="AFS5" s="4098"/>
      <c r="AFT5" s="4098"/>
      <c r="AFU5" s="4098"/>
      <c r="AFV5" s="4098"/>
      <c r="AFW5" s="4098"/>
      <c r="AFX5" s="4098"/>
      <c r="AFY5" s="4098"/>
      <c r="AFZ5" s="4098"/>
      <c r="AGA5" s="4098"/>
      <c r="AGB5" s="4098"/>
      <c r="AGC5" s="4098"/>
      <c r="AGD5" s="4098"/>
      <c r="AGE5" s="4098"/>
      <c r="AGF5" s="4098"/>
      <c r="AGG5" s="4098"/>
      <c r="AGH5" s="4098"/>
      <c r="AGI5" s="4098"/>
      <c r="AGJ5" s="4098"/>
      <c r="AGK5" s="4098"/>
      <c r="AGL5" s="4098"/>
      <c r="AGM5" s="4098"/>
      <c r="AGN5" s="4098"/>
      <c r="AGO5" s="4098"/>
      <c r="AGP5" s="4098"/>
      <c r="AGQ5" s="4098"/>
      <c r="AGR5" s="4098"/>
      <c r="AGS5" s="4098"/>
      <c r="AGT5" s="4098"/>
      <c r="AGU5" s="4098"/>
      <c r="AGV5" s="4098"/>
      <c r="AGW5" s="4098"/>
      <c r="AGX5" s="4098"/>
      <c r="AGY5" s="4098"/>
      <c r="AGZ5" s="4098"/>
      <c r="AHA5" s="4098"/>
      <c r="AHB5" s="4098"/>
      <c r="AHC5" s="4098"/>
      <c r="AHD5" s="4098"/>
      <c r="AHE5" s="4098"/>
      <c r="AHF5" s="4098"/>
      <c r="AHG5" s="4098"/>
      <c r="AHH5" s="4098"/>
      <c r="AHI5" s="4098"/>
      <c r="AHJ5" s="4098"/>
      <c r="AHK5" s="4098"/>
      <c r="AHL5" s="4098"/>
      <c r="AHM5" s="4098"/>
      <c r="AHN5" s="4098"/>
      <c r="AHO5" s="4098"/>
      <c r="AHP5" s="4098"/>
      <c r="AHQ5" s="4098"/>
      <c r="AHR5" s="4098"/>
      <c r="AHS5" s="4098"/>
      <c r="AHT5" s="4098"/>
      <c r="AHU5" s="4098"/>
      <c r="AHV5" s="4098"/>
      <c r="AHW5" s="4098"/>
      <c r="AHX5" s="4098"/>
      <c r="AHY5" s="4098"/>
      <c r="AHZ5" s="4098"/>
      <c r="AIA5" s="4098"/>
      <c r="AIB5" s="4098"/>
      <c r="AIC5" s="4098"/>
      <c r="AID5" s="4098"/>
      <c r="AIE5" s="4098"/>
      <c r="AIF5" s="4098"/>
      <c r="AIG5" s="4098"/>
      <c r="AIH5" s="4098"/>
      <c r="AII5" s="4098"/>
      <c r="AIJ5" s="4098"/>
      <c r="AIK5" s="4098"/>
      <c r="AIL5" s="4098"/>
      <c r="AIM5" s="4098"/>
      <c r="AIN5" s="4098"/>
      <c r="AIO5" s="4098"/>
      <c r="AIP5" s="4098"/>
      <c r="AIQ5" s="4098"/>
      <c r="AIR5" s="4098"/>
      <c r="AIS5" s="4098"/>
      <c r="AIT5" s="4098"/>
      <c r="AIU5" s="4098"/>
      <c r="AIV5" s="4098"/>
      <c r="AIW5" s="4098"/>
      <c r="AIX5" s="4098"/>
      <c r="AIY5" s="4098"/>
      <c r="AIZ5" s="4098"/>
      <c r="AJA5" s="4098"/>
      <c r="AJB5" s="4098"/>
      <c r="AJC5" s="4098"/>
      <c r="AJD5" s="4098"/>
      <c r="AJE5" s="4098"/>
      <c r="AJF5" s="4098"/>
      <c r="AJG5" s="4098"/>
      <c r="AJH5" s="4098"/>
      <c r="AJI5" s="4098"/>
      <c r="AJJ5" s="4098"/>
      <c r="AJK5" s="4098"/>
      <c r="AJL5" s="4098"/>
      <c r="AJM5" s="4098"/>
      <c r="AJN5" s="4098"/>
      <c r="AJO5" s="4098"/>
      <c r="AJP5" s="4098"/>
      <c r="AJQ5" s="4098"/>
      <c r="AJR5" s="4098"/>
      <c r="AJS5" s="4098"/>
      <c r="AJT5" s="4098"/>
      <c r="AJU5" s="4098"/>
      <c r="AJV5" s="4098"/>
      <c r="AJW5" s="4098"/>
      <c r="AJX5" s="4098"/>
      <c r="AJY5" s="4098"/>
      <c r="AJZ5" s="4098"/>
      <c r="AKA5" s="4098"/>
      <c r="AKB5" s="4098"/>
      <c r="AKC5" s="4098"/>
      <c r="AKD5" s="4098"/>
      <c r="AKE5" s="4098"/>
      <c r="AKF5" s="4098"/>
      <c r="AKG5" s="4098"/>
      <c r="AKH5" s="4098"/>
      <c r="AKI5" s="4098"/>
      <c r="AKJ5" s="4098"/>
      <c r="AKK5" s="4098"/>
      <c r="AKL5" s="4098"/>
      <c r="AKM5" s="4098"/>
      <c r="AKN5" s="4098"/>
      <c r="AKO5" s="4098"/>
      <c r="AKP5" s="4098"/>
      <c r="AKQ5" s="4098"/>
      <c r="AKR5" s="4098"/>
      <c r="AKS5" s="4098"/>
      <c r="AKT5" s="4098"/>
      <c r="AKU5" s="4098"/>
      <c r="AKV5" s="4098"/>
      <c r="AKW5" s="4098"/>
      <c r="AKX5" s="4098"/>
      <c r="AKY5" s="4098"/>
      <c r="AKZ5" s="4098"/>
      <c r="ALA5" s="4098"/>
      <c r="ALB5" s="4098"/>
      <c r="ALC5" s="4098"/>
      <c r="ALD5" s="4098"/>
      <c r="ALE5" s="4098"/>
      <c r="ALF5" s="4098"/>
      <c r="ALG5" s="4098"/>
      <c r="ALH5" s="4098"/>
      <c r="ALI5" s="4098"/>
      <c r="ALJ5" s="4098"/>
      <c r="ALK5" s="4098"/>
      <c r="ALL5" s="4098"/>
      <c r="ALM5" s="4098"/>
      <c r="ALN5" s="4098"/>
      <c r="ALO5" s="4098"/>
      <c r="ALP5" s="4098"/>
      <c r="ALQ5" s="4098"/>
      <c r="ALR5" s="4098"/>
      <c r="ALS5" s="4098"/>
      <c r="ALT5" s="4098"/>
      <c r="ALU5" s="4098"/>
      <c r="ALV5" s="4098"/>
      <c r="ALW5" s="4098"/>
      <c r="ALX5" s="4098"/>
      <c r="ALY5" s="4098"/>
      <c r="ALZ5" s="4098"/>
      <c r="AMA5" s="4098"/>
      <c r="AMB5" s="4098"/>
      <c r="AMC5" s="4098"/>
      <c r="AMD5" s="4098"/>
      <c r="AME5" s="4098"/>
      <c r="AMF5" s="4098"/>
      <c r="AMG5" s="4098"/>
      <c r="AMH5" s="4098"/>
      <c r="AMI5" s="4098"/>
      <c r="AMJ5" s="4098"/>
      <c r="AMK5" s="4098"/>
      <c r="AML5" s="4098"/>
      <c r="AMM5" s="4098"/>
      <c r="AMN5" s="4098"/>
      <c r="AMO5" s="4098"/>
      <c r="AMP5" s="4098"/>
      <c r="AMQ5" s="4098"/>
      <c r="AMR5" s="4098"/>
      <c r="AMS5" s="4098"/>
      <c r="AMT5" s="4098"/>
      <c r="AMU5" s="4098"/>
      <c r="AMV5" s="4098"/>
      <c r="AMW5" s="4098"/>
      <c r="AMX5" s="4098"/>
      <c r="AMY5" s="4098"/>
      <c r="AMZ5" s="4098"/>
      <c r="ANA5" s="4098"/>
      <c r="ANB5" s="4098"/>
      <c r="ANC5" s="4098"/>
      <c r="AND5" s="4098"/>
      <c r="ANE5" s="4098"/>
      <c r="ANF5" s="4098"/>
      <c r="ANG5" s="4098"/>
      <c r="ANH5" s="4098"/>
      <c r="ANI5" s="4098"/>
      <c r="ANJ5" s="4098"/>
      <c r="ANK5" s="4098"/>
      <c r="ANL5" s="4098"/>
      <c r="ANM5" s="4098"/>
      <c r="ANN5" s="4098"/>
      <c r="ANO5" s="4098"/>
      <c r="ANP5" s="4098"/>
      <c r="ANQ5" s="4098"/>
      <c r="ANR5" s="4098"/>
      <c r="ANS5" s="4098"/>
      <c r="ANT5" s="4098"/>
      <c r="ANU5" s="4098"/>
      <c r="ANV5" s="4098"/>
      <c r="ANW5" s="4098"/>
      <c r="ANX5" s="4098"/>
      <c r="ANY5" s="4098"/>
      <c r="ANZ5" s="4098"/>
      <c r="AOA5" s="4098"/>
      <c r="AOB5" s="4098"/>
      <c r="AOC5" s="4098"/>
      <c r="AOD5" s="4098"/>
      <c r="AOE5" s="4098"/>
      <c r="AOF5" s="4098"/>
      <c r="AOG5" s="4098"/>
      <c r="AOH5" s="4098"/>
      <c r="AOI5" s="4098"/>
      <c r="AOJ5" s="4098"/>
      <c r="AOK5" s="4098"/>
      <c r="AOL5" s="4098"/>
      <c r="AOM5" s="4098"/>
      <c r="AON5" s="4098"/>
      <c r="AOO5" s="4098"/>
      <c r="AOP5" s="4098"/>
      <c r="AOQ5" s="4098"/>
      <c r="AOR5" s="4098"/>
      <c r="AOS5" s="4098"/>
      <c r="AOT5" s="4098"/>
      <c r="AOU5" s="4098"/>
      <c r="AOV5" s="4098"/>
      <c r="AOW5" s="4098"/>
      <c r="AOX5" s="4098"/>
      <c r="AOY5" s="4098"/>
      <c r="AOZ5" s="4098"/>
      <c r="APA5" s="4098"/>
      <c r="APB5" s="4098"/>
      <c r="APC5" s="4098"/>
      <c r="APD5" s="4098"/>
      <c r="APE5" s="4098"/>
      <c r="APF5" s="4098"/>
      <c r="APG5" s="4098"/>
      <c r="APH5" s="4098"/>
      <c r="API5" s="4098"/>
      <c r="APJ5" s="4098"/>
      <c r="APK5" s="4098"/>
      <c r="APL5" s="4098"/>
      <c r="APM5" s="4098"/>
      <c r="APN5" s="4098"/>
      <c r="APO5" s="4098"/>
      <c r="APP5" s="4098"/>
      <c r="APQ5" s="4098"/>
      <c r="APR5" s="4098"/>
      <c r="APS5" s="4098"/>
      <c r="APT5" s="4098"/>
      <c r="APU5" s="4098"/>
      <c r="APV5" s="4098"/>
      <c r="APW5" s="4098"/>
      <c r="APX5" s="4098"/>
      <c r="APY5" s="4098"/>
      <c r="APZ5" s="4098"/>
      <c r="AQA5" s="4098"/>
      <c r="AQB5" s="4098"/>
      <c r="AQC5" s="4098"/>
      <c r="AQD5" s="4098"/>
      <c r="AQE5" s="4098"/>
      <c r="AQF5" s="4098"/>
      <c r="AQG5" s="4098"/>
      <c r="AQH5" s="4098"/>
      <c r="AQI5" s="4098"/>
      <c r="AQJ5" s="4098"/>
      <c r="AQK5" s="4098"/>
      <c r="AQL5" s="4098"/>
      <c r="AQM5" s="4098"/>
      <c r="AQN5" s="4098"/>
      <c r="AQO5" s="4098"/>
      <c r="AQP5" s="4098"/>
      <c r="AQQ5" s="4098"/>
      <c r="AQR5" s="4098"/>
      <c r="AQS5" s="4098"/>
      <c r="AQT5" s="4098"/>
      <c r="AQU5" s="4098"/>
      <c r="AQV5" s="4098"/>
      <c r="AQW5" s="4098"/>
      <c r="AQX5" s="4098"/>
      <c r="AQY5" s="4098"/>
      <c r="AQZ5" s="4098"/>
      <c r="ARA5" s="4098"/>
      <c r="ARB5" s="4098"/>
      <c r="ARC5" s="4098"/>
      <c r="ARD5" s="4098"/>
      <c r="ARE5" s="4098"/>
      <c r="ARF5" s="4098"/>
      <c r="ARG5" s="4098"/>
      <c r="ARH5" s="4098"/>
      <c r="ARI5" s="4098"/>
      <c r="ARJ5" s="4098"/>
      <c r="ARK5" s="4098"/>
      <c r="ARL5" s="4098"/>
      <c r="ARM5" s="4098"/>
      <c r="ARN5" s="4098"/>
      <c r="ARO5" s="4098"/>
      <c r="ARP5" s="4098"/>
      <c r="ARQ5" s="4098"/>
      <c r="ARR5" s="4098"/>
      <c r="ARS5" s="4098"/>
      <c r="ART5" s="4098"/>
      <c r="ARU5" s="4098"/>
      <c r="ARV5" s="4098"/>
      <c r="ARW5" s="4098"/>
      <c r="ARX5" s="4098"/>
      <c r="ARY5" s="4098"/>
      <c r="ARZ5" s="4098"/>
      <c r="ASA5" s="4098"/>
      <c r="ASB5" s="4098"/>
      <c r="ASC5" s="4098"/>
      <c r="ASD5" s="4098"/>
      <c r="ASE5" s="4098"/>
      <c r="ASF5" s="4098"/>
      <c r="ASG5" s="4098"/>
      <c r="ASH5" s="4098"/>
      <c r="ASI5" s="4098"/>
      <c r="ASJ5" s="4098"/>
      <c r="ASK5" s="4098"/>
      <c r="ASL5" s="4098"/>
      <c r="ASM5" s="4098"/>
      <c r="ASN5" s="4098"/>
      <c r="ASO5" s="4098"/>
      <c r="ASP5" s="4098"/>
      <c r="ASQ5" s="4098"/>
      <c r="ASR5" s="4098"/>
      <c r="ASS5" s="4098"/>
      <c r="AST5" s="4098"/>
      <c r="ASU5" s="4098"/>
      <c r="ASV5" s="4098"/>
      <c r="ASW5" s="4098"/>
      <c r="ASX5" s="4098"/>
      <c r="ASY5" s="4098"/>
      <c r="ASZ5" s="4098"/>
      <c r="ATA5" s="4098"/>
      <c r="ATB5" s="4098"/>
      <c r="ATC5" s="4098"/>
      <c r="ATD5" s="4098"/>
      <c r="ATE5" s="4098"/>
      <c r="ATF5" s="4098"/>
      <c r="ATG5" s="4098"/>
      <c r="ATH5" s="4098"/>
      <c r="ATI5" s="4098"/>
      <c r="ATJ5" s="4098"/>
      <c r="ATK5" s="4098"/>
      <c r="ATL5" s="4098"/>
      <c r="ATM5" s="4098"/>
      <c r="ATN5" s="4098"/>
      <c r="ATO5" s="4098"/>
      <c r="ATP5" s="4098"/>
      <c r="ATQ5" s="4098"/>
      <c r="ATR5" s="4098"/>
      <c r="ATS5" s="4098"/>
      <c r="ATT5" s="4098"/>
      <c r="ATU5" s="4098"/>
      <c r="ATV5" s="4098"/>
      <c r="ATW5" s="4098"/>
      <c r="ATX5" s="4098"/>
      <c r="ATY5" s="4098"/>
      <c r="ATZ5" s="4098"/>
      <c r="AUA5" s="4098"/>
      <c r="AUB5" s="4098"/>
      <c r="AUC5" s="4098"/>
      <c r="AUD5" s="4098"/>
      <c r="AUE5" s="4098"/>
      <c r="AUF5" s="4098"/>
      <c r="AUG5" s="4098"/>
      <c r="AUH5" s="4098"/>
      <c r="AUI5" s="4098"/>
      <c r="AUJ5" s="4098"/>
      <c r="AUK5" s="4098"/>
      <c r="AUL5" s="4098"/>
      <c r="AUM5" s="4098"/>
      <c r="AUN5" s="4098"/>
      <c r="AUO5" s="4098"/>
      <c r="AUP5" s="4098"/>
      <c r="AUQ5" s="4098"/>
      <c r="AUR5" s="4098"/>
      <c r="AUS5" s="4098"/>
      <c r="AUT5" s="4098"/>
      <c r="AUU5" s="4098"/>
      <c r="AUV5" s="4098"/>
      <c r="AUW5" s="4098"/>
      <c r="AUX5" s="4098"/>
      <c r="AUY5" s="4098"/>
      <c r="AUZ5" s="4098"/>
      <c r="AVA5" s="4098"/>
      <c r="AVB5" s="4098"/>
      <c r="AVC5" s="4098"/>
      <c r="AVD5" s="4098"/>
      <c r="AVE5" s="4098"/>
      <c r="AVF5" s="4098"/>
      <c r="AVG5" s="4098"/>
      <c r="AVH5" s="4098"/>
      <c r="AVI5" s="4098"/>
      <c r="AVJ5" s="4098"/>
      <c r="AVK5" s="4098"/>
      <c r="AVL5" s="4098"/>
      <c r="AVM5" s="4098"/>
      <c r="AVN5" s="4098"/>
      <c r="AVO5" s="4098"/>
      <c r="AVP5" s="4098"/>
      <c r="AVQ5" s="4098"/>
      <c r="AVR5" s="4098"/>
      <c r="AVS5" s="4098"/>
      <c r="AVT5" s="4098"/>
      <c r="AVU5" s="4098"/>
      <c r="AVV5" s="4098"/>
      <c r="AVW5" s="4098"/>
      <c r="AVX5" s="4098"/>
      <c r="AVY5" s="4098"/>
      <c r="AVZ5" s="4098"/>
      <c r="AWA5" s="4098"/>
      <c r="AWB5" s="4098"/>
      <c r="AWC5" s="4098"/>
      <c r="AWD5" s="4098"/>
      <c r="AWE5" s="4098"/>
      <c r="AWF5" s="4098"/>
      <c r="AWG5" s="4098"/>
      <c r="AWH5" s="4098"/>
      <c r="AWI5" s="4098"/>
      <c r="AWJ5" s="4098"/>
      <c r="AWK5" s="4098"/>
      <c r="AWL5" s="4098"/>
      <c r="AWM5" s="4098"/>
      <c r="AWN5" s="4098"/>
      <c r="AWO5" s="4098"/>
      <c r="AWP5" s="4098"/>
      <c r="AWQ5" s="4098"/>
      <c r="AWR5" s="4098"/>
      <c r="AWS5" s="4098"/>
      <c r="AWT5" s="4098"/>
      <c r="AWU5" s="4098"/>
      <c r="AWV5" s="4098"/>
      <c r="AWW5" s="4098"/>
      <c r="AWX5" s="4098"/>
      <c r="AWY5" s="4098"/>
      <c r="AWZ5" s="4098"/>
      <c r="AXA5" s="4098"/>
      <c r="AXB5" s="4098"/>
      <c r="AXC5" s="4098"/>
      <c r="AXD5" s="4098"/>
      <c r="AXE5" s="4098"/>
      <c r="AXF5" s="4098"/>
      <c r="AXG5" s="4098"/>
      <c r="AXH5" s="4098"/>
      <c r="AXI5" s="4098"/>
      <c r="AXJ5" s="4098"/>
      <c r="AXK5" s="4098"/>
      <c r="AXL5" s="4098"/>
      <c r="AXM5" s="4098"/>
      <c r="AXN5" s="4098"/>
      <c r="AXO5" s="4098"/>
      <c r="AXP5" s="4098"/>
      <c r="AXQ5" s="4098"/>
      <c r="AXR5" s="4098"/>
      <c r="AXS5" s="4098"/>
      <c r="AXT5" s="4098"/>
      <c r="AXU5" s="4098"/>
      <c r="AXV5" s="4098"/>
      <c r="AXW5" s="4098"/>
      <c r="AXX5" s="4098"/>
      <c r="AXY5" s="4098"/>
      <c r="AXZ5" s="4098"/>
      <c r="AYA5" s="4098"/>
      <c r="AYB5" s="4098"/>
      <c r="AYC5" s="4098"/>
      <c r="AYD5" s="4098"/>
      <c r="AYE5" s="4098"/>
      <c r="AYF5" s="4098"/>
      <c r="AYG5" s="4098"/>
      <c r="AYH5" s="4098"/>
      <c r="AYI5" s="4098"/>
      <c r="AYJ5" s="4098"/>
      <c r="AYK5" s="4098"/>
      <c r="AYL5" s="4098"/>
      <c r="AYM5" s="4098"/>
      <c r="AYN5" s="4098"/>
      <c r="AYO5" s="4098"/>
      <c r="AYP5" s="4098"/>
      <c r="AYQ5" s="4098"/>
      <c r="AYR5" s="4098"/>
      <c r="AYS5" s="4098"/>
      <c r="AYT5" s="4098"/>
      <c r="AYU5" s="4098"/>
      <c r="AYV5" s="4098"/>
      <c r="AYW5" s="4098"/>
      <c r="AYX5" s="4098"/>
      <c r="AYY5" s="4098"/>
      <c r="AYZ5" s="4098"/>
      <c r="AZA5" s="4098"/>
      <c r="AZB5" s="4098"/>
      <c r="AZC5" s="4098"/>
      <c r="AZD5" s="4098"/>
      <c r="AZE5" s="4098"/>
      <c r="AZF5" s="4098"/>
      <c r="AZG5" s="4098"/>
      <c r="AZH5" s="4098"/>
      <c r="AZI5" s="4098"/>
      <c r="AZJ5" s="4098"/>
      <c r="AZK5" s="4098"/>
      <c r="AZL5" s="4098"/>
      <c r="AZM5" s="4098"/>
      <c r="AZN5" s="4098"/>
      <c r="AZO5" s="4098"/>
      <c r="AZP5" s="4098"/>
      <c r="AZQ5" s="4098"/>
      <c r="AZR5" s="4098"/>
      <c r="AZS5" s="4098"/>
      <c r="AZT5" s="4098"/>
      <c r="AZU5" s="4098"/>
      <c r="AZV5" s="4098"/>
      <c r="AZW5" s="4098"/>
      <c r="AZX5" s="4098"/>
      <c r="AZY5" s="4098"/>
      <c r="AZZ5" s="4098"/>
      <c r="BAA5" s="4098"/>
      <c r="BAB5" s="4098"/>
      <c r="BAC5" s="4098"/>
      <c r="BAD5" s="4098"/>
      <c r="BAE5" s="4098"/>
      <c r="BAF5" s="4098"/>
      <c r="BAG5" s="4098"/>
      <c r="BAH5" s="4098"/>
      <c r="BAI5" s="4098"/>
      <c r="BAJ5" s="4098"/>
      <c r="BAK5" s="4098"/>
      <c r="BAL5" s="4098"/>
      <c r="BAM5" s="4098"/>
      <c r="BAN5" s="4098"/>
      <c r="BAO5" s="4098"/>
      <c r="BAP5" s="4098"/>
      <c r="BAQ5" s="4098"/>
      <c r="BAR5" s="4098"/>
      <c r="BAS5" s="4098"/>
      <c r="BAT5" s="4098"/>
      <c r="BAU5" s="4098"/>
      <c r="BAV5" s="4098"/>
      <c r="BAW5" s="4098"/>
      <c r="BAX5" s="4098"/>
      <c r="BAY5" s="4098"/>
      <c r="BAZ5" s="4098"/>
      <c r="BBA5" s="4098"/>
      <c r="BBB5" s="4098"/>
      <c r="BBC5" s="4098"/>
      <c r="BBD5" s="4098"/>
      <c r="BBE5" s="4098"/>
      <c r="BBF5" s="4098"/>
      <c r="BBG5" s="4098"/>
      <c r="BBH5" s="4098"/>
      <c r="BBI5" s="4098"/>
      <c r="BBJ5" s="4098"/>
      <c r="BBK5" s="4098"/>
      <c r="BBL5" s="4098"/>
      <c r="BBM5" s="4098"/>
      <c r="BBN5" s="4098"/>
      <c r="BBO5" s="4098"/>
      <c r="BBP5" s="4098"/>
      <c r="BBQ5" s="4098"/>
      <c r="BBR5" s="4098"/>
      <c r="BBS5" s="4098"/>
      <c r="BBT5" s="4098"/>
      <c r="BBU5" s="4098"/>
      <c r="BBV5" s="4098"/>
      <c r="BBW5" s="4098"/>
      <c r="BBX5" s="4098"/>
      <c r="BBY5" s="4098"/>
      <c r="BBZ5" s="4098"/>
      <c r="BCA5" s="4098"/>
      <c r="BCB5" s="4098"/>
      <c r="BCC5" s="4098"/>
      <c r="BCD5" s="4098"/>
      <c r="BCE5" s="4098"/>
      <c r="BCF5" s="4098"/>
      <c r="BCG5" s="4098"/>
      <c r="BCH5" s="4098"/>
      <c r="BCI5" s="4098"/>
      <c r="BCJ5" s="4098"/>
      <c r="BCK5" s="4098"/>
      <c r="BCL5" s="4098"/>
      <c r="BCM5" s="4098"/>
      <c r="BCN5" s="4098"/>
      <c r="BCO5" s="4098"/>
      <c r="BCP5" s="4098"/>
      <c r="BCQ5" s="4098"/>
      <c r="BCR5" s="4098"/>
      <c r="BCS5" s="4098"/>
      <c r="BCT5" s="4098"/>
      <c r="BCU5" s="4098"/>
      <c r="BCV5" s="4098"/>
      <c r="BCW5" s="4098"/>
      <c r="BCX5" s="4098"/>
      <c r="BCY5" s="4098"/>
      <c r="BCZ5" s="4098"/>
      <c r="BDA5" s="4098"/>
      <c r="BDB5" s="4098"/>
      <c r="BDC5" s="4098"/>
      <c r="BDD5" s="4098"/>
      <c r="BDE5" s="4098"/>
      <c r="BDF5" s="4098"/>
      <c r="BDG5" s="4098"/>
      <c r="BDH5" s="4098"/>
      <c r="BDI5" s="4098"/>
      <c r="BDJ5" s="4098"/>
      <c r="BDK5" s="4098"/>
      <c r="BDL5" s="4098"/>
      <c r="BDM5" s="4098"/>
      <c r="BDN5" s="4098"/>
      <c r="BDO5" s="4098"/>
      <c r="BDP5" s="4098"/>
      <c r="BDQ5" s="4098"/>
      <c r="BDR5" s="4098"/>
      <c r="BDS5" s="4098"/>
      <c r="BDT5" s="4098"/>
      <c r="BDU5" s="4098"/>
      <c r="BDV5" s="4098"/>
      <c r="BDW5" s="4098"/>
      <c r="BDX5" s="4098"/>
      <c r="BDY5" s="4098"/>
      <c r="BDZ5" s="4098"/>
      <c r="BEA5" s="4098"/>
      <c r="BEB5" s="4098"/>
      <c r="BEC5" s="4098"/>
      <c r="BED5" s="4098"/>
      <c r="BEE5" s="4098"/>
      <c r="BEF5" s="4098"/>
      <c r="BEG5" s="4098"/>
      <c r="BEH5" s="4098"/>
      <c r="BEI5" s="4098"/>
      <c r="BEJ5" s="4098"/>
      <c r="BEK5" s="4098"/>
      <c r="BEL5" s="4098"/>
      <c r="BEM5" s="4098"/>
      <c r="BEN5" s="4098"/>
      <c r="BEO5" s="4098"/>
      <c r="BEP5" s="4098"/>
      <c r="BEQ5" s="4098"/>
      <c r="BER5" s="4098"/>
      <c r="BES5" s="4098"/>
      <c r="BET5" s="4098"/>
      <c r="BEU5" s="4098"/>
      <c r="BEV5" s="4098"/>
      <c r="BEW5" s="4098"/>
      <c r="BEX5" s="4098"/>
      <c r="BEY5" s="4098"/>
      <c r="BEZ5" s="4098"/>
      <c r="BFA5" s="4098"/>
      <c r="BFB5" s="4098"/>
      <c r="BFC5" s="4098"/>
      <c r="BFD5" s="4098"/>
      <c r="BFE5" s="4098"/>
      <c r="BFF5" s="4098"/>
      <c r="BFG5" s="4098"/>
      <c r="BFH5" s="4098"/>
      <c r="BFI5" s="4098"/>
      <c r="BFJ5" s="4098"/>
      <c r="BFK5" s="4098"/>
      <c r="BFL5" s="4098"/>
      <c r="BFM5" s="4098"/>
      <c r="BFN5" s="4098"/>
      <c r="BFO5" s="4098"/>
      <c r="BFP5" s="4098"/>
      <c r="BFQ5" s="4098"/>
      <c r="BFR5" s="4098"/>
      <c r="BFS5" s="4098"/>
      <c r="BFT5" s="4098"/>
      <c r="BFU5" s="4098"/>
      <c r="BFV5" s="4098"/>
      <c r="BFW5" s="4098"/>
      <c r="BFX5" s="4098"/>
      <c r="BFY5" s="4098"/>
      <c r="BFZ5" s="4098"/>
      <c r="BGA5" s="4098"/>
      <c r="BGB5" s="4098"/>
      <c r="BGC5" s="4098"/>
      <c r="BGD5" s="4098"/>
      <c r="BGE5" s="4098"/>
      <c r="BGF5" s="4098"/>
      <c r="BGG5" s="4098"/>
      <c r="BGH5" s="4098"/>
      <c r="BGI5" s="4098"/>
      <c r="BGJ5" s="4098"/>
      <c r="BGK5" s="4098"/>
      <c r="BGL5" s="4098"/>
      <c r="BGM5" s="4098"/>
      <c r="BGN5" s="4098"/>
      <c r="BGO5" s="4098"/>
      <c r="BGP5" s="4098"/>
      <c r="BGQ5" s="4098"/>
      <c r="BGR5" s="4098"/>
      <c r="BGS5" s="4098"/>
      <c r="BGT5" s="4098"/>
      <c r="BGU5" s="4098"/>
      <c r="BGV5" s="4098"/>
      <c r="BGW5" s="4098"/>
      <c r="BGX5" s="4098"/>
      <c r="BGY5" s="4098"/>
      <c r="BGZ5" s="4098"/>
      <c r="BHA5" s="4098"/>
      <c r="BHB5" s="4098"/>
      <c r="BHC5" s="4098"/>
      <c r="BHD5" s="4098"/>
      <c r="BHE5" s="4098"/>
      <c r="BHF5" s="4098"/>
      <c r="BHG5" s="4098"/>
      <c r="BHH5" s="4098"/>
      <c r="BHI5" s="4098"/>
      <c r="BHJ5" s="4098"/>
      <c r="BHK5" s="4098"/>
      <c r="BHL5" s="4098"/>
      <c r="BHM5" s="4098"/>
      <c r="BHN5" s="4098"/>
      <c r="BHO5" s="4098"/>
      <c r="BHP5" s="4098"/>
      <c r="BHQ5" s="4098"/>
      <c r="BHR5" s="4098"/>
      <c r="BHS5" s="4098"/>
      <c r="BHT5" s="4098"/>
      <c r="BHU5" s="4098"/>
      <c r="BHV5" s="4098"/>
      <c r="BHW5" s="4098"/>
      <c r="BHX5" s="4098"/>
      <c r="BHY5" s="4098"/>
      <c r="BHZ5" s="4098"/>
      <c r="BIA5" s="4098"/>
      <c r="BIB5" s="4098"/>
      <c r="BIC5" s="4098"/>
      <c r="BID5" s="4098"/>
      <c r="BIE5" s="4098"/>
      <c r="BIF5" s="4098"/>
      <c r="BIG5" s="4098"/>
      <c r="BIH5" s="4098"/>
      <c r="BII5" s="4098"/>
      <c r="BIJ5" s="4098"/>
      <c r="BIK5" s="4098"/>
      <c r="BIL5" s="4098"/>
      <c r="BIM5" s="4098"/>
      <c r="BIN5" s="4098"/>
      <c r="BIO5" s="4098"/>
      <c r="BIP5" s="4098"/>
      <c r="BIQ5" s="4098"/>
      <c r="BIR5" s="4098"/>
      <c r="BIS5" s="4098"/>
      <c r="BIT5" s="4098"/>
      <c r="BIU5" s="4098"/>
      <c r="BIV5" s="4098"/>
      <c r="BIW5" s="4098"/>
      <c r="BIX5" s="4098"/>
      <c r="BIY5" s="4098"/>
      <c r="BIZ5" s="4098"/>
      <c r="BJA5" s="4098"/>
      <c r="BJB5" s="4098"/>
      <c r="BJC5" s="4098"/>
      <c r="BJD5" s="4098"/>
      <c r="BJE5" s="4098"/>
    </row>
    <row r="6" spans="1:1617" ht="8.1" customHeight="1"/>
    <row r="7" spans="1:1617" s="101" customFormat="1">
      <c r="A7" s="726" t="s">
        <v>1260</v>
      </c>
      <c r="B7"/>
      <c r="C7" s="448"/>
      <c r="D7" s="448"/>
      <c r="E7" s="448"/>
      <c r="F7" s="448"/>
      <c r="G7" s="448"/>
      <c r="H7" s="448"/>
      <c r="I7" s="448"/>
      <c r="J7" s="448"/>
      <c r="K7" s="448"/>
      <c r="AG7" s="4117"/>
      <c r="AH7" s="4117"/>
      <c r="AI7" s="4117"/>
      <c r="AJ7" s="4117"/>
      <c r="AK7" s="4117"/>
      <c r="AL7" s="4117"/>
      <c r="AM7" s="4117"/>
      <c r="AN7" s="4117"/>
      <c r="AO7" s="4117"/>
      <c r="AP7" s="4117"/>
      <c r="AQ7" s="4117"/>
      <c r="AR7" s="4117"/>
      <c r="AS7" s="4117"/>
      <c r="AT7" s="4117"/>
      <c r="AU7" s="4117"/>
      <c r="AV7" s="4117"/>
      <c r="AW7" s="4117"/>
      <c r="AX7" s="4117"/>
      <c r="AY7" s="4117"/>
      <c r="AZ7" s="4117"/>
      <c r="BA7" s="4117"/>
      <c r="BB7" s="4117"/>
      <c r="BC7" s="4117"/>
      <c r="BD7" s="4117"/>
      <c r="BE7" s="4117"/>
      <c r="BF7" s="4117"/>
      <c r="BG7" s="4117"/>
      <c r="BH7" s="4117"/>
      <c r="BI7" s="4117"/>
      <c r="BJ7" s="4117"/>
      <c r="BK7" s="4117"/>
      <c r="BL7" s="4117"/>
      <c r="BM7" s="4117"/>
      <c r="BN7" s="4117"/>
      <c r="BO7" s="4117"/>
      <c r="BP7" s="4117"/>
      <c r="BQ7" s="4117"/>
      <c r="BR7" s="4117"/>
      <c r="BS7" s="4117"/>
      <c r="BT7" s="4117"/>
      <c r="BU7" s="4117"/>
      <c r="BV7" s="4117"/>
      <c r="BW7" s="4117"/>
      <c r="BX7" s="4117"/>
      <c r="BY7" s="4117"/>
      <c r="BZ7" s="4117"/>
      <c r="CA7" s="4117"/>
      <c r="CB7" s="4117"/>
      <c r="CC7" s="4117"/>
      <c r="CD7" s="4117"/>
      <c r="CE7" s="4117"/>
      <c r="CF7" s="4117"/>
      <c r="CG7" s="4117"/>
      <c r="CH7" s="4117"/>
      <c r="CI7" s="4117"/>
      <c r="CJ7" s="4117"/>
      <c r="CK7" s="4117"/>
      <c r="CL7" s="4117"/>
      <c r="CM7" s="4117"/>
      <c r="CN7" s="4117"/>
      <c r="CO7" s="4117"/>
      <c r="CP7" s="4117"/>
      <c r="CQ7" s="4117"/>
      <c r="CR7" s="4117"/>
      <c r="CS7" s="4117"/>
      <c r="CT7" s="4117"/>
      <c r="CU7" s="4117"/>
      <c r="CV7" s="4117"/>
      <c r="CW7" s="4117"/>
      <c r="CX7" s="4117"/>
      <c r="CY7" s="4117"/>
      <c r="CZ7" s="4117"/>
      <c r="DA7" s="4117"/>
      <c r="DB7" s="4117"/>
      <c r="DC7" s="4117"/>
      <c r="DD7" s="4117"/>
      <c r="DE7" s="4117"/>
      <c r="DF7" s="4117"/>
      <c r="DG7" s="4117"/>
      <c r="DH7" s="4117"/>
      <c r="DI7" s="4117"/>
      <c r="DJ7" s="4117"/>
      <c r="DK7" s="4117"/>
      <c r="DL7" s="4117"/>
      <c r="DM7" s="4117"/>
      <c r="DN7" s="4117"/>
      <c r="DO7" s="4117"/>
      <c r="DP7" s="4117"/>
      <c r="DQ7" s="4117"/>
      <c r="DR7" s="4117"/>
      <c r="DS7" s="4117"/>
      <c r="DT7" s="4117"/>
      <c r="DU7" s="4117"/>
      <c r="DV7" s="4117"/>
      <c r="DW7" s="4117"/>
      <c r="DX7" s="4117"/>
      <c r="DY7" s="4117"/>
      <c r="DZ7" s="4117"/>
      <c r="EA7" s="4117"/>
      <c r="EB7" s="4117"/>
      <c r="EC7" s="4117"/>
      <c r="ED7" s="4117"/>
      <c r="EE7" s="4117"/>
      <c r="EF7" s="4117"/>
      <c r="EG7" s="4117"/>
      <c r="EH7" s="4117"/>
      <c r="EI7" s="4117"/>
      <c r="EJ7" s="4117"/>
      <c r="EK7" s="4117"/>
      <c r="EL7" s="4117"/>
      <c r="EM7" s="4117"/>
      <c r="EN7" s="4117"/>
      <c r="EO7" s="4117"/>
      <c r="EP7" s="4117"/>
      <c r="EQ7" s="4117"/>
      <c r="ER7" s="4117"/>
      <c r="ES7" s="4117"/>
      <c r="ET7" s="4117"/>
      <c r="EU7" s="4117"/>
      <c r="EV7" s="4117"/>
      <c r="EW7" s="4117"/>
      <c r="EX7" s="4117"/>
      <c r="EY7" s="4117"/>
      <c r="EZ7" s="4117"/>
      <c r="FA7" s="4117"/>
      <c r="FB7" s="4117"/>
      <c r="FC7" s="4117"/>
      <c r="FD7" s="4117"/>
      <c r="FE7" s="4117"/>
      <c r="FF7" s="4117"/>
      <c r="FG7" s="4117"/>
      <c r="FH7" s="4117"/>
      <c r="FI7" s="4117"/>
      <c r="FJ7" s="4117"/>
      <c r="FK7" s="4117"/>
      <c r="FL7" s="4117"/>
      <c r="FM7" s="4117"/>
      <c r="FN7" s="4117"/>
      <c r="FO7" s="4117"/>
      <c r="FP7" s="4117"/>
      <c r="FQ7" s="4117"/>
      <c r="FR7" s="4117"/>
      <c r="FS7" s="4117"/>
      <c r="FT7" s="4117"/>
      <c r="FU7" s="4117"/>
      <c r="FV7" s="4117"/>
      <c r="FW7" s="4117"/>
      <c r="FX7" s="4117"/>
      <c r="FY7" s="4117"/>
      <c r="FZ7" s="4117"/>
      <c r="GA7" s="4117"/>
      <c r="GB7" s="4117"/>
      <c r="GC7" s="4117"/>
      <c r="GD7" s="4117"/>
      <c r="GE7" s="4117"/>
      <c r="GF7" s="4117"/>
      <c r="GG7" s="4117"/>
      <c r="GH7" s="4117"/>
      <c r="GI7" s="4117"/>
      <c r="GJ7" s="4117"/>
      <c r="GK7" s="4117"/>
      <c r="GL7" s="4117"/>
      <c r="GM7" s="4117"/>
      <c r="GN7" s="4117"/>
      <c r="GO7" s="4117"/>
      <c r="GP7" s="4117"/>
      <c r="GQ7" s="4117"/>
      <c r="GR7" s="4117"/>
      <c r="GS7" s="4117"/>
      <c r="GT7" s="4117"/>
      <c r="GU7" s="4117"/>
      <c r="GV7" s="4117"/>
      <c r="GW7" s="4117"/>
      <c r="GX7" s="4117"/>
      <c r="GY7" s="4117"/>
      <c r="GZ7" s="4117"/>
      <c r="HA7" s="4117"/>
      <c r="HB7" s="4117"/>
      <c r="HC7" s="4117"/>
      <c r="HD7" s="4117"/>
      <c r="HE7" s="4117"/>
      <c r="HF7" s="4117"/>
      <c r="HG7" s="4117"/>
      <c r="HH7" s="4117"/>
      <c r="HI7" s="4117"/>
      <c r="HJ7" s="4117"/>
      <c r="HK7" s="4117"/>
      <c r="HL7" s="4117"/>
      <c r="HM7" s="4117"/>
      <c r="HN7" s="4117"/>
      <c r="HO7" s="4117"/>
      <c r="HP7" s="4117"/>
      <c r="HQ7" s="4117"/>
      <c r="HR7" s="4117"/>
      <c r="HS7" s="4117"/>
      <c r="HT7" s="4117"/>
      <c r="HU7" s="4117"/>
      <c r="HV7" s="4117"/>
      <c r="HW7" s="4117"/>
      <c r="HX7" s="4117"/>
      <c r="HY7" s="4117"/>
      <c r="HZ7" s="4117"/>
      <c r="IA7" s="4117"/>
      <c r="IB7" s="4117"/>
      <c r="IC7" s="4117"/>
      <c r="ID7" s="4117"/>
      <c r="IE7" s="4117"/>
      <c r="IF7" s="4117"/>
      <c r="IG7" s="4117"/>
      <c r="IH7" s="4117"/>
      <c r="II7" s="4117"/>
      <c r="IJ7" s="4117"/>
      <c r="IK7" s="4117"/>
      <c r="IL7" s="4117"/>
      <c r="IM7" s="4117"/>
      <c r="IN7" s="4117"/>
      <c r="IO7" s="4117"/>
      <c r="IP7" s="4117"/>
      <c r="IQ7" s="4117"/>
      <c r="IR7" s="4117"/>
      <c r="IS7" s="4117"/>
      <c r="IT7" s="4117"/>
      <c r="IU7" s="4117"/>
      <c r="IV7" s="4117"/>
      <c r="IW7" s="4117"/>
      <c r="IX7" s="4117"/>
      <c r="IY7" s="4117"/>
      <c r="IZ7" s="4117"/>
      <c r="JA7" s="4117"/>
      <c r="JB7" s="4117"/>
      <c r="JC7" s="4117"/>
      <c r="JD7" s="4117"/>
      <c r="JE7" s="4117"/>
      <c r="JF7" s="4117"/>
      <c r="JG7" s="4117"/>
      <c r="JH7" s="4117"/>
      <c r="JI7" s="4117"/>
      <c r="JJ7" s="4117"/>
      <c r="JK7" s="4117"/>
      <c r="JL7" s="4117"/>
      <c r="JM7" s="4117"/>
      <c r="JN7" s="4117"/>
      <c r="JO7" s="4117"/>
      <c r="JP7" s="4117"/>
      <c r="JQ7" s="4117"/>
      <c r="JR7" s="4117"/>
      <c r="JS7" s="4117"/>
      <c r="JT7" s="4117"/>
      <c r="JU7" s="4117"/>
      <c r="JV7" s="4117"/>
      <c r="JW7" s="4117"/>
      <c r="JX7" s="4117"/>
      <c r="JY7" s="4117"/>
      <c r="JZ7" s="4117"/>
      <c r="KA7" s="4117"/>
      <c r="KB7" s="4117"/>
      <c r="KC7" s="4117"/>
      <c r="KD7" s="4117"/>
      <c r="KE7" s="4117"/>
      <c r="KF7" s="4117"/>
      <c r="KG7" s="4117"/>
      <c r="KH7" s="4117"/>
      <c r="KI7" s="4117"/>
      <c r="KJ7" s="4117"/>
      <c r="KK7" s="4117"/>
      <c r="KL7" s="4117"/>
      <c r="KM7" s="4117"/>
      <c r="KN7" s="4117"/>
      <c r="KO7" s="4117"/>
      <c r="KP7" s="4117"/>
      <c r="KQ7" s="4117"/>
      <c r="KR7" s="4117"/>
      <c r="KS7" s="4117"/>
      <c r="KT7" s="4117"/>
      <c r="KU7" s="4117"/>
      <c r="KV7" s="4117"/>
      <c r="KW7" s="4117"/>
      <c r="KX7" s="4117"/>
      <c r="KY7" s="4117"/>
      <c r="KZ7" s="4117"/>
      <c r="LA7" s="4117"/>
      <c r="LB7" s="4117"/>
      <c r="LC7" s="4117"/>
      <c r="LD7" s="4117"/>
      <c r="LE7" s="4117"/>
      <c r="LF7" s="4117"/>
      <c r="LG7" s="4117"/>
      <c r="LH7" s="4117"/>
      <c r="LI7" s="4117"/>
      <c r="LJ7" s="4117"/>
      <c r="LK7" s="4117"/>
      <c r="LL7" s="4117"/>
      <c r="LM7" s="4117"/>
      <c r="LN7" s="4117"/>
      <c r="LO7" s="4117"/>
      <c r="LP7" s="4117"/>
      <c r="LQ7" s="4117"/>
      <c r="LR7" s="4117"/>
      <c r="LS7" s="4117"/>
      <c r="LT7" s="4117"/>
      <c r="LU7" s="4117"/>
      <c r="LV7" s="4117"/>
      <c r="LW7" s="4117"/>
      <c r="LX7" s="4117"/>
      <c r="LY7" s="4117"/>
      <c r="LZ7" s="4117"/>
      <c r="MA7" s="4117"/>
      <c r="MB7" s="4117"/>
      <c r="MC7" s="4117"/>
      <c r="MD7" s="4117"/>
      <c r="ME7" s="4117"/>
      <c r="MF7" s="4117"/>
      <c r="MG7" s="4117"/>
      <c r="MH7" s="4117"/>
      <c r="MI7" s="4117"/>
      <c r="MJ7" s="4117"/>
      <c r="MK7" s="4117"/>
      <c r="ML7" s="4117"/>
      <c r="MM7" s="4117"/>
      <c r="MN7" s="4117"/>
      <c r="MO7" s="4117"/>
      <c r="MP7" s="4117"/>
      <c r="MQ7" s="4117"/>
      <c r="MR7" s="4117"/>
      <c r="MS7" s="4117"/>
      <c r="MT7" s="4117"/>
      <c r="MU7" s="4117"/>
      <c r="MV7" s="4117"/>
      <c r="MW7" s="4117"/>
      <c r="MX7" s="4117"/>
      <c r="MY7" s="4117"/>
      <c r="MZ7" s="4117"/>
      <c r="NA7" s="4117"/>
      <c r="NB7" s="4117"/>
      <c r="NC7" s="4117"/>
      <c r="ND7" s="4117"/>
      <c r="NE7" s="4117"/>
      <c r="NF7" s="4117"/>
      <c r="NG7" s="4117"/>
      <c r="NH7" s="4117"/>
      <c r="NI7" s="4117"/>
      <c r="NJ7" s="4117"/>
      <c r="NK7" s="4117"/>
      <c r="NL7" s="4117"/>
      <c r="NM7" s="4117"/>
      <c r="NN7" s="4117"/>
      <c r="NO7" s="4117"/>
      <c r="NP7" s="4117"/>
      <c r="NQ7" s="4117"/>
      <c r="NR7" s="4117"/>
      <c r="NS7" s="4117"/>
      <c r="NT7" s="4117"/>
      <c r="NU7" s="4117"/>
      <c r="NV7" s="4117"/>
      <c r="NW7" s="4117"/>
      <c r="NX7" s="4117"/>
      <c r="NY7" s="4117"/>
      <c r="NZ7" s="4117"/>
      <c r="OA7" s="4117"/>
      <c r="OB7" s="4117"/>
      <c r="OC7" s="4117"/>
      <c r="OD7" s="4117"/>
      <c r="OE7" s="4117"/>
      <c r="OF7" s="4117"/>
      <c r="OG7" s="4117"/>
      <c r="OH7" s="4117"/>
      <c r="OI7" s="4117"/>
      <c r="OJ7" s="4117"/>
      <c r="OK7" s="4117"/>
      <c r="OL7" s="4117"/>
      <c r="OM7" s="4117"/>
      <c r="ON7" s="4117"/>
      <c r="OO7" s="4117"/>
      <c r="OP7" s="4117"/>
      <c r="OQ7" s="4117"/>
      <c r="OR7" s="4117"/>
      <c r="OS7" s="4117"/>
      <c r="OT7" s="4117"/>
      <c r="OU7" s="4117"/>
      <c r="OV7" s="4117"/>
      <c r="OW7" s="4117"/>
      <c r="OX7" s="4117"/>
      <c r="OY7" s="4117"/>
      <c r="OZ7" s="4117"/>
      <c r="PA7" s="4117"/>
      <c r="PB7" s="4117"/>
      <c r="PC7" s="4117"/>
      <c r="PD7" s="4117"/>
      <c r="PE7" s="4117"/>
      <c r="PF7" s="4117"/>
      <c r="PG7" s="4117"/>
      <c r="PH7" s="4117"/>
      <c r="PI7" s="4117"/>
      <c r="PJ7" s="4117"/>
      <c r="PK7" s="4117"/>
      <c r="PL7" s="4117"/>
      <c r="PM7" s="4117"/>
      <c r="PN7" s="4117"/>
      <c r="PO7" s="4117"/>
      <c r="PP7" s="4117"/>
      <c r="PQ7" s="4117"/>
      <c r="PR7" s="4117"/>
      <c r="PS7" s="4117"/>
      <c r="PT7" s="4117"/>
      <c r="PU7" s="4117"/>
      <c r="PV7" s="4117"/>
      <c r="PW7" s="4117"/>
      <c r="PX7" s="4117"/>
      <c r="PY7" s="4117"/>
      <c r="PZ7" s="4117"/>
      <c r="QA7" s="4117"/>
      <c r="QB7" s="4117"/>
      <c r="QC7" s="4117"/>
      <c r="QD7" s="4117"/>
      <c r="QE7" s="4117"/>
      <c r="QF7" s="4117"/>
      <c r="QG7" s="4117"/>
      <c r="QH7" s="4117"/>
      <c r="QI7" s="4117"/>
      <c r="QJ7" s="4117"/>
      <c r="QK7" s="4117"/>
      <c r="QL7" s="4117"/>
      <c r="QM7" s="4117"/>
      <c r="QN7" s="4117"/>
      <c r="QO7" s="4117"/>
      <c r="QP7" s="4117"/>
      <c r="QQ7" s="4117"/>
      <c r="QR7" s="4117"/>
      <c r="QS7" s="4117"/>
      <c r="QT7" s="4117"/>
      <c r="QU7" s="4117"/>
      <c r="QV7" s="4117"/>
      <c r="QW7" s="4117"/>
      <c r="QX7" s="4117"/>
      <c r="QY7" s="4117"/>
      <c r="QZ7" s="4117"/>
      <c r="RA7" s="4117"/>
      <c r="RB7" s="4117"/>
      <c r="RC7" s="4117"/>
      <c r="RD7" s="4117"/>
      <c r="RE7" s="4117"/>
      <c r="RF7" s="4117"/>
      <c r="RG7" s="4117"/>
      <c r="RH7" s="4117"/>
      <c r="RI7" s="4117"/>
      <c r="RJ7" s="4117"/>
      <c r="RK7" s="4117"/>
      <c r="RL7" s="4117"/>
      <c r="RM7" s="4117"/>
      <c r="RN7" s="4117"/>
      <c r="RO7" s="4117"/>
      <c r="RP7" s="4117"/>
      <c r="RQ7" s="4117"/>
      <c r="RR7" s="4117"/>
      <c r="RS7" s="4117"/>
      <c r="RT7" s="4117"/>
      <c r="RU7" s="4117"/>
      <c r="RV7" s="4117"/>
      <c r="RW7" s="4117"/>
      <c r="RX7" s="4117"/>
      <c r="RY7" s="4117"/>
      <c r="RZ7" s="4117"/>
      <c r="SA7" s="4117"/>
      <c r="SB7" s="4117"/>
      <c r="SC7" s="4117"/>
      <c r="SD7" s="4117"/>
      <c r="SE7" s="4117"/>
      <c r="SF7" s="4117"/>
      <c r="SG7" s="4117"/>
      <c r="SH7" s="4117"/>
      <c r="SI7" s="4117"/>
      <c r="SJ7" s="4117"/>
      <c r="SK7" s="4117"/>
      <c r="SL7" s="4117"/>
      <c r="SM7" s="4117"/>
      <c r="SN7" s="4117"/>
      <c r="SO7" s="4117"/>
      <c r="SP7" s="4117"/>
      <c r="SQ7" s="4117"/>
      <c r="SR7" s="4117"/>
      <c r="SS7" s="4117"/>
      <c r="ST7" s="4117"/>
      <c r="SU7" s="4117"/>
      <c r="SV7" s="4117"/>
      <c r="SW7" s="4117"/>
      <c r="SX7" s="4117"/>
      <c r="SY7" s="4117"/>
      <c r="SZ7" s="4117"/>
      <c r="TA7" s="4117"/>
      <c r="TB7" s="4117"/>
      <c r="TC7" s="4117"/>
      <c r="TD7" s="4117"/>
      <c r="TE7" s="4117"/>
      <c r="TF7" s="4117"/>
      <c r="TG7" s="4117"/>
      <c r="TH7" s="4117"/>
      <c r="TI7" s="4117"/>
      <c r="TJ7" s="4117"/>
      <c r="TK7" s="4117"/>
      <c r="TL7" s="4117"/>
      <c r="TM7" s="4117"/>
      <c r="TN7" s="4117"/>
      <c r="TO7" s="4117"/>
      <c r="TP7" s="4117"/>
      <c r="TQ7" s="4117"/>
      <c r="TR7" s="4117"/>
      <c r="TS7" s="4117"/>
      <c r="TT7" s="4117"/>
      <c r="TU7" s="4117"/>
      <c r="TV7" s="4117"/>
      <c r="TW7" s="4117"/>
      <c r="TX7" s="4117"/>
      <c r="TY7" s="4117"/>
      <c r="TZ7" s="4117"/>
      <c r="UA7" s="4117"/>
      <c r="UB7" s="4117"/>
      <c r="UC7" s="4117"/>
      <c r="UD7" s="4117"/>
      <c r="UE7" s="4117"/>
      <c r="UF7" s="4117"/>
      <c r="UG7" s="4117"/>
      <c r="UH7" s="4117"/>
      <c r="UI7" s="4117"/>
      <c r="UJ7" s="4117"/>
      <c r="UK7" s="4117"/>
      <c r="UL7" s="4117"/>
      <c r="UM7" s="4117"/>
      <c r="UN7" s="4117"/>
      <c r="UO7" s="4117"/>
      <c r="UP7" s="4117"/>
      <c r="UQ7" s="4117"/>
      <c r="UR7" s="4117"/>
      <c r="US7" s="4117"/>
      <c r="UT7" s="4117"/>
      <c r="UU7" s="4117"/>
      <c r="UV7" s="4117"/>
      <c r="UW7" s="4117"/>
      <c r="UX7" s="4117"/>
      <c r="UY7" s="4117"/>
      <c r="UZ7" s="4117"/>
      <c r="VA7" s="4117"/>
      <c r="VB7" s="4117"/>
      <c r="VC7" s="4117"/>
      <c r="VD7" s="4117"/>
      <c r="VE7" s="4117"/>
      <c r="VF7" s="4117"/>
      <c r="VG7" s="4117"/>
      <c r="VH7" s="4117"/>
      <c r="VI7" s="4117"/>
      <c r="VJ7" s="4117"/>
      <c r="VK7" s="4117"/>
      <c r="VL7" s="4117"/>
      <c r="VM7" s="4117"/>
      <c r="VN7" s="4117"/>
      <c r="VO7" s="4117"/>
      <c r="VP7" s="4117"/>
      <c r="VQ7" s="4117"/>
      <c r="VR7" s="4117"/>
      <c r="VS7" s="4117"/>
      <c r="VT7" s="4117"/>
      <c r="VU7" s="4117"/>
      <c r="VV7" s="4117"/>
      <c r="VW7" s="4117"/>
      <c r="VX7" s="4117"/>
      <c r="VY7" s="4117"/>
      <c r="VZ7" s="4117"/>
      <c r="WA7" s="4117"/>
      <c r="WB7" s="4117"/>
      <c r="WC7" s="4117"/>
      <c r="WD7" s="4117"/>
      <c r="WE7" s="4117"/>
      <c r="WF7" s="4117"/>
      <c r="WG7" s="4117"/>
      <c r="WH7" s="4117"/>
      <c r="WI7" s="4117"/>
      <c r="WJ7" s="4117"/>
      <c r="WK7" s="4117"/>
      <c r="WL7" s="4117"/>
      <c r="WM7" s="4117"/>
      <c r="WN7" s="4117"/>
      <c r="WO7" s="4117"/>
      <c r="WP7" s="4117"/>
      <c r="WQ7" s="4117"/>
      <c r="WR7" s="4117"/>
      <c r="WS7" s="4117"/>
      <c r="WT7" s="4117"/>
      <c r="WU7" s="4117"/>
      <c r="WV7" s="4117"/>
      <c r="WW7" s="4117"/>
      <c r="WX7" s="4117"/>
      <c r="WY7" s="4117"/>
      <c r="WZ7" s="4117"/>
      <c r="XA7" s="4117"/>
      <c r="XB7" s="4117"/>
      <c r="XC7" s="4117"/>
      <c r="XD7" s="4117"/>
      <c r="XE7" s="4117"/>
      <c r="XF7" s="4117"/>
      <c r="XG7" s="4117"/>
      <c r="XH7" s="4117"/>
      <c r="XI7" s="4117"/>
      <c r="XJ7" s="4117"/>
      <c r="XK7" s="4117"/>
      <c r="XL7" s="4117"/>
      <c r="XM7" s="4117"/>
      <c r="XN7" s="4117"/>
      <c r="XO7" s="4117"/>
      <c r="XP7" s="4117"/>
      <c r="XQ7" s="4117"/>
      <c r="XR7" s="4117"/>
      <c r="XS7" s="4117"/>
      <c r="XT7" s="4117"/>
      <c r="XU7" s="4117"/>
      <c r="XV7" s="4117"/>
      <c r="XW7" s="4117"/>
      <c r="XX7" s="4117"/>
      <c r="XY7" s="4117"/>
      <c r="XZ7" s="4117"/>
      <c r="YA7" s="4117"/>
      <c r="YB7" s="4117"/>
      <c r="YC7" s="4117"/>
      <c r="YD7" s="4117"/>
      <c r="YE7" s="4117"/>
      <c r="YF7" s="4117"/>
      <c r="YG7" s="4117"/>
      <c r="YH7" s="4117"/>
      <c r="YI7" s="4117"/>
      <c r="YJ7" s="4117"/>
      <c r="YK7" s="4117"/>
      <c r="YL7" s="4117"/>
      <c r="YM7" s="4117"/>
      <c r="YN7" s="4117"/>
      <c r="YO7" s="4117"/>
      <c r="YP7" s="4117"/>
      <c r="YQ7" s="4117"/>
      <c r="YR7" s="4117"/>
      <c r="YS7" s="4117"/>
      <c r="YT7" s="4117"/>
      <c r="YU7" s="4117"/>
      <c r="YV7" s="4117"/>
      <c r="YW7" s="4117"/>
      <c r="YX7" s="4117"/>
      <c r="YY7" s="4117"/>
      <c r="YZ7" s="4117"/>
      <c r="ZA7" s="4117"/>
      <c r="ZB7" s="4117"/>
      <c r="ZC7" s="4117"/>
      <c r="ZD7" s="4117"/>
      <c r="ZE7" s="4117"/>
      <c r="ZF7" s="4117"/>
      <c r="ZG7" s="4117"/>
      <c r="ZH7" s="4117"/>
      <c r="ZI7" s="4117"/>
      <c r="ZJ7" s="4117"/>
      <c r="ZK7" s="4117"/>
      <c r="ZL7" s="4117"/>
      <c r="ZM7" s="4117"/>
      <c r="ZN7" s="4117"/>
      <c r="ZO7" s="4117"/>
      <c r="ZP7" s="4117"/>
      <c r="ZQ7" s="4117"/>
      <c r="ZR7" s="4117"/>
      <c r="ZS7" s="4117"/>
      <c r="ZT7" s="4117"/>
      <c r="ZU7" s="4117"/>
      <c r="ZV7" s="4117"/>
      <c r="ZW7" s="4117"/>
      <c r="ZX7" s="4117"/>
      <c r="ZY7" s="4117"/>
      <c r="ZZ7" s="4117"/>
      <c r="AAA7" s="4117"/>
      <c r="AAB7" s="4117"/>
      <c r="AAC7" s="4117"/>
      <c r="AAD7" s="4117"/>
      <c r="AAE7" s="4117"/>
      <c r="AAF7" s="4117"/>
      <c r="AAG7" s="4117"/>
      <c r="AAH7" s="4117"/>
      <c r="AAI7" s="4117"/>
      <c r="AAJ7" s="4117"/>
      <c r="AAK7" s="4117"/>
      <c r="AAL7" s="4117"/>
      <c r="AAM7" s="4117"/>
      <c r="AAN7" s="4117"/>
      <c r="AAO7" s="4117"/>
      <c r="AAP7" s="4117"/>
      <c r="AAQ7" s="4117"/>
      <c r="AAR7" s="4117"/>
      <c r="AAS7" s="4117"/>
      <c r="AAT7" s="4117"/>
      <c r="AAU7" s="4117"/>
      <c r="AAV7" s="4117"/>
      <c r="AAW7" s="4117"/>
      <c r="AAX7" s="4117"/>
      <c r="AAY7" s="4117"/>
      <c r="AAZ7" s="4117"/>
      <c r="ABA7" s="4117"/>
      <c r="ABB7" s="4117"/>
      <c r="ABC7" s="4117"/>
      <c r="ABD7" s="4117"/>
      <c r="ABE7" s="4117"/>
      <c r="ABF7" s="4117"/>
      <c r="ABG7" s="4117"/>
      <c r="ABH7" s="4117"/>
      <c r="ABI7" s="4117"/>
      <c r="ABJ7" s="4117"/>
      <c r="ABK7" s="4117"/>
      <c r="ABL7" s="4117"/>
      <c r="ABM7" s="4117"/>
      <c r="ABN7" s="4117"/>
      <c r="ABO7" s="4117"/>
      <c r="ABP7" s="4117"/>
      <c r="ABQ7" s="4117"/>
      <c r="ABR7" s="4117"/>
      <c r="ABS7" s="4117"/>
      <c r="ABT7" s="4117"/>
      <c r="ABU7" s="4117"/>
      <c r="ABV7" s="4117"/>
      <c r="ABW7" s="4117"/>
      <c r="ABX7" s="4117"/>
      <c r="ABY7" s="4117"/>
      <c r="ABZ7" s="4117"/>
      <c r="ACA7" s="4117"/>
      <c r="ACB7" s="4117"/>
      <c r="ACC7" s="4117"/>
      <c r="ACD7" s="4117"/>
      <c r="ACE7" s="4117"/>
      <c r="ACF7" s="4117"/>
      <c r="ACG7" s="4117"/>
      <c r="ACH7" s="4117"/>
      <c r="ACI7" s="4117"/>
      <c r="ACJ7" s="4117"/>
      <c r="ACK7" s="4117"/>
      <c r="ACL7" s="4117"/>
      <c r="ACM7" s="4117"/>
      <c r="ACN7" s="4117"/>
      <c r="ACO7" s="4117"/>
      <c r="ACP7" s="4117"/>
      <c r="ACQ7" s="4117"/>
      <c r="ACR7" s="4117"/>
      <c r="ACS7" s="4117"/>
      <c r="ACT7" s="4117"/>
      <c r="ACU7" s="4117"/>
      <c r="ACV7" s="4117"/>
      <c r="ACW7" s="4117"/>
      <c r="ACX7" s="4117"/>
      <c r="ACY7" s="4117"/>
      <c r="ACZ7" s="4117"/>
      <c r="ADA7" s="4117"/>
      <c r="ADB7" s="4117"/>
      <c r="ADC7" s="4117"/>
      <c r="ADD7" s="4117"/>
      <c r="ADE7" s="4117"/>
      <c r="ADF7" s="4117"/>
      <c r="ADG7" s="4117"/>
      <c r="ADH7" s="4117"/>
      <c r="ADI7" s="4117"/>
      <c r="ADJ7" s="4117"/>
      <c r="ADK7" s="4117"/>
      <c r="ADL7" s="4117"/>
      <c r="ADM7" s="4117"/>
      <c r="ADN7" s="4117"/>
      <c r="ADO7" s="4117"/>
      <c r="ADP7" s="4117"/>
      <c r="ADQ7" s="4117"/>
      <c r="ADR7" s="4117"/>
      <c r="ADS7" s="4117"/>
      <c r="ADT7" s="4117"/>
      <c r="ADU7" s="4117"/>
      <c r="ADV7" s="4117"/>
      <c r="ADW7" s="4117"/>
      <c r="ADX7" s="4117"/>
      <c r="ADY7" s="4117"/>
      <c r="ADZ7" s="4117"/>
      <c r="AEA7" s="4117"/>
      <c r="AEB7" s="4117"/>
      <c r="AEC7" s="4117"/>
      <c r="AED7" s="4117"/>
      <c r="AEE7" s="4117"/>
      <c r="AEF7" s="4117"/>
      <c r="AEG7" s="4117"/>
      <c r="AEH7" s="4117"/>
      <c r="AEI7" s="4117"/>
      <c r="AEJ7" s="4117"/>
      <c r="AEK7" s="4117"/>
      <c r="AEL7" s="4117"/>
      <c r="AEM7" s="4117"/>
      <c r="AEN7" s="4117"/>
      <c r="AEO7" s="4117"/>
      <c r="AEP7" s="4117"/>
      <c r="AEQ7" s="4117"/>
      <c r="AER7" s="4117"/>
      <c r="AES7" s="4117"/>
      <c r="AET7" s="4117"/>
      <c r="AEU7" s="4117"/>
      <c r="AEV7" s="4117"/>
      <c r="AEW7" s="4117"/>
      <c r="AEX7" s="4117"/>
      <c r="AEY7" s="4117"/>
      <c r="AEZ7" s="4117"/>
      <c r="AFA7" s="4117"/>
      <c r="AFB7" s="4117"/>
      <c r="AFC7" s="4117"/>
      <c r="AFD7" s="4117"/>
      <c r="AFE7" s="4117"/>
      <c r="AFF7" s="4117"/>
      <c r="AFG7" s="4117"/>
      <c r="AFH7" s="4117"/>
      <c r="AFI7" s="4117"/>
      <c r="AFJ7" s="4117"/>
      <c r="AFK7" s="4117"/>
      <c r="AFL7" s="4117"/>
      <c r="AFM7" s="4117"/>
      <c r="AFN7" s="4117"/>
      <c r="AFO7" s="4117"/>
      <c r="AFP7" s="4117"/>
      <c r="AFQ7" s="4117"/>
      <c r="AFR7" s="4117"/>
      <c r="AFS7" s="4117"/>
      <c r="AFT7" s="4117"/>
      <c r="AFU7" s="4117"/>
      <c r="AFV7" s="4117"/>
      <c r="AFW7" s="4117"/>
      <c r="AFX7" s="4117"/>
      <c r="AFY7" s="4117"/>
      <c r="AFZ7" s="4117"/>
      <c r="AGA7" s="4117"/>
      <c r="AGB7" s="4117"/>
      <c r="AGC7" s="4117"/>
      <c r="AGD7" s="4117"/>
      <c r="AGE7" s="4117"/>
      <c r="AGF7" s="4117"/>
      <c r="AGG7" s="4117"/>
      <c r="AGH7" s="4117"/>
      <c r="AGI7" s="4117"/>
      <c r="AGJ7" s="4117"/>
      <c r="AGK7" s="4117"/>
      <c r="AGL7" s="4117"/>
      <c r="AGM7" s="4117"/>
      <c r="AGN7" s="4117"/>
      <c r="AGO7" s="4117"/>
      <c r="AGP7" s="4117"/>
      <c r="AGQ7" s="4117"/>
      <c r="AGR7" s="4117"/>
      <c r="AGS7" s="4117"/>
      <c r="AGT7" s="4117"/>
      <c r="AGU7" s="4117"/>
      <c r="AGV7" s="4117"/>
      <c r="AGW7" s="4117"/>
      <c r="AGX7" s="4117"/>
      <c r="AGY7" s="4117"/>
      <c r="AGZ7" s="4117"/>
      <c r="AHA7" s="4117"/>
      <c r="AHB7" s="4117"/>
      <c r="AHC7" s="4117"/>
      <c r="AHD7" s="4117"/>
      <c r="AHE7" s="4117"/>
      <c r="AHF7" s="4117"/>
      <c r="AHG7" s="4117"/>
      <c r="AHH7" s="4117"/>
      <c r="AHI7" s="4117"/>
      <c r="AHJ7" s="4117"/>
      <c r="AHK7" s="4117"/>
      <c r="AHL7" s="4117"/>
      <c r="AHM7" s="4117"/>
      <c r="AHN7" s="4117"/>
      <c r="AHO7" s="4117"/>
      <c r="AHP7" s="4117"/>
      <c r="AHQ7" s="4117"/>
      <c r="AHR7" s="4117"/>
      <c r="AHS7" s="4117"/>
      <c r="AHT7" s="4117"/>
      <c r="AHU7" s="4117"/>
      <c r="AHV7" s="4117"/>
      <c r="AHW7" s="4117"/>
      <c r="AHX7" s="4117"/>
      <c r="AHY7" s="4117"/>
      <c r="AHZ7" s="4117"/>
      <c r="AIA7" s="4117"/>
      <c r="AIB7" s="4117"/>
      <c r="AIC7" s="4117"/>
      <c r="AID7" s="4117"/>
      <c r="AIE7" s="4117"/>
      <c r="AIF7" s="4117"/>
      <c r="AIG7" s="4117"/>
      <c r="AIH7" s="4117"/>
      <c r="AII7" s="4117"/>
      <c r="AIJ7" s="4117"/>
      <c r="AIK7" s="4117"/>
      <c r="AIL7" s="4117"/>
      <c r="AIM7" s="4117"/>
      <c r="AIN7" s="4117"/>
      <c r="AIO7" s="4117"/>
      <c r="AIP7" s="4117"/>
      <c r="AIQ7" s="4117"/>
      <c r="AIR7" s="4117"/>
      <c r="AIS7" s="4117"/>
      <c r="AIT7" s="4117"/>
      <c r="AIU7" s="4117"/>
      <c r="AIV7" s="4117"/>
      <c r="AIW7" s="4117"/>
      <c r="AIX7" s="4117"/>
      <c r="AIY7" s="4117"/>
      <c r="AIZ7" s="4117"/>
      <c r="AJA7" s="4117"/>
      <c r="AJB7" s="4117"/>
      <c r="AJC7" s="4117"/>
      <c r="AJD7" s="4117"/>
      <c r="AJE7" s="4117"/>
      <c r="AJF7" s="4117"/>
      <c r="AJG7" s="4117"/>
      <c r="AJH7" s="4117"/>
      <c r="AJI7" s="4117"/>
      <c r="AJJ7" s="4117"/>
      <c r="AJK7" s="4117"/>
      <c r="AJL7" s="4117"/>
      <c r="AJM7" s="4117"/>
      <c r="AJN7" s="4117"/>
      <c r="AJO7" s="4117"/>
      <c r="AJP7" s="4117"/>
      <c r="AJQ7" s="4117"/>
      <c r="AJR7" s="4117"/>
      <c r="AJS7" s="4117"/>
      <c r="AJT7" s="4117"/>
      <c r="AJU7" s="4117"/>
      <c r="AJV7" s="4117"/>
      <c r="AJW7" s="4117"/>
      <c r="AJX7" s="4117"/>
      <c r="AJY7" s="4117"/>
      <c r="AJZ7" s="4117"/>
      <c r="AKA7" s="4117"/>
      <c r="AKB7" s="4117"/>
      <c r="AKC7" s="4117"/>
      <c r="AKD7" s="4117"/>
      <c r="AKE7" s="4117"/>
      <c r="AKF7" s="4117"/>
      <c r="AKG7" s="4117"/>
      <c r="AKH7" s="4117"/>
      <c r="AKI7" s="4117"/>
      <c r="AKJ7" s="4117"/>
      <c r="AKK7" s="4117"/>
      <c r="AKL7" s="4117"/>
      <c r="AKM7" s="4117"/>
      <c r="AKN7" s="4117"/>
      <c r="AKO7" s="4117"/>
      <c r="AKP7" s="4117"/>
      <c r="AKQ7" s="4117"/>
      <c r="AKR7" s="4117"/>
      <c r="AKS7" s="4117"/>
      <c r="AKT7" s="4117"/>
      <c r="AKU7" s="4117"/>
      <c r="AKV7" s="4117"/>
      <c r="AKW7" s="4117"/>
      <c r="AKX7" s="4117"/>
      <c r="AKY7" s="4117"/>
      <c r="AKZ7" s="4117"/>
      <c r="ALA7" s="4117"/>
      <c r="ALB7" s="4117"/>
      <c r="ALC7" s="4117"/>
      <c r="ALD7" s="4117"/>
      <c r="ALE7" s="4117"/>
      <c r="ALF7" s="4117"/>
      <c r="ALG7" s="4117"/>
      <c r="ALH7" s="4117"/>
      <c r="ALI7" s="4117"/>
      <c r="ALJ7" s="4117"/>
      <c r="ALK7" s="4117"/>
      <c r="ALL7" s="4117"/>
      <c r="ALM7" s="4117"/>
      <c r="ALN7" s="4117"/>
      <c r="ALO7" s="4117"/>
      <c r="ALP7" s="4117"/>
      <c r="ALQ7" s="4117"/>
      <c r="ALR7" s="4117"/>
      <c r="ALS7" s="4117"/>
      <c r="ALT7" s="4117"/>
      <c r="ALU7" s="4117"/>
      <c r="ALV7" s="4117"/>
      <c r="ALW7" s="4117"/>
      <c r="ALX7" s="4117"/>
      <c r="ALY7" s="4117"/>
      <c r="ALZ7" s="4117"/>
      <c r="AMA7" s="4117"/>
      <c r="AMB7" s="4117"/>
      <c r="AMC7" s="4117"/>
      <c r="AMD7" s="4117"/>
      <c r="AME7" s="4117"/>
      <c r="AMF7" s="4117"/>
      <c r="AMG7" s="4117"/>
      <c r="AMH7" s="4117"/>
      <c r="AMI7" s="4117"/>
      <c r="AMJ7" s="4117"/>
      <c r="AMK7" s="4117"/>
      <c r="AML7" s="4117"/>
      <c r="AMM7" s="4117"/>
      <c r="AMN7" s="4117"/>
      <c r="AMO7" s="4117"/>
      <c r="AMP7" s="4117"/>
      <c r="AMQ7" s="4117"/>
      <c r="AMR7" s="4117"/>
      <c r="AMS7" s="4117"/>
      <c r="AMT7" s="4117"/>
      <c r="AMU7" s="4117"/>
      <c r="AMV7" s="4117"/>
      <c r="AMW7" s="4117"/>
      <c r="AMX7" s="4117"/>
      <c r="AMY7" s="4117"/>
      <c r="AMZ7" s="4117"/>
      <c r="ANA7" s="4117"/>
      <c r="ANB7" s="4117"/>
      <c r="ANC7" s="4117"/>
      <c r="AND7" s="4117"/>
      <c r="ANE7" s="4117"/>
      <c r="ANF7" s="4117"/>
      <c r="ANG7" s="4117"/>
      <c r="ANH7" s="4117"/>
      <c r="ANI7" s="4117"/>
      <c r="ANJ7" s="4117"/>
      <c r="ANK7" s="4117"/>
      <c r="ANL7" s="4117"/>
      <c r="ANM7" s="4117"/>
      <c r="ANN7" s="4117"/>
      <c r="ANO7" s="4117"/>
      <c r="ANP7" s="4117"/>
      <c r="ANQ7" s="4117"/>
      <c r="ANR7" s="4117"/>
      <c r="ANS7" s="4117"/>
      <c r="ANT7" s="4117"/>
      <c r="ANU7" s="4117"/>
      <c r="ANV7" s="4117"/>
      <c r="ANW7" s="4117"/>
      <c r="ANX7" s="4117"/>
      <c r="ANY7" s="4117"/>
      <c r="ANZ7" s="4117"/>
      <c r="AOA7" s="4117"/>
      <c r="AOB7" s="4117"/>
      <c r="AOC7" s="4117"/>
      <c r="AOD7" s="4117"/>
      <c r="AOE7" s="4117"/>
      <c r="AOF7" s="4117"/>
      <c r="AOG7" s="4117"/>
      <c r="AOH7" s="4117"/>
      <c r="AOI7" s="4117"/>
      <c r="AOJ7" s="4117"/>
      <c r="AOK7" s="4117"/>
      <c r="AOL7" s="4117"/>
      <c r="AOM7" s="4117"/>
      <c r="AON7" s="4117"/>
      <c r="AOO7" s="4117"/>
      <c r="AOP7" s="4117"/>
      <c r="AOQ7" s="4117"/>
      <c r="AOR7" s="4117"/>
      <c r="AOS7" s="4117"/>
      <c r="AOT7" s="4117"/>
      <c r="AOU7" s="4117"/>
      <c r="AOV7" s="4117"/>
      <c r="AOW7" s="4117"/>
      <c r="AOX7" s="4117"/>
      <c r="AOY7" s="4117"/>
      <c r="AOZ7" s="4117"/>
      <c r="APA7" s="4117"/>
      <c r="APB7" s="4117"/>
      <c r="APC7" s="4117"/>
      <c r="APD7" s="4117"/>
      <c r="APE7" s="4117"/>
      <c r="APF7" s="4117"/>
      <c r="APG7" s="4117"/>
      <c r="APH7" s="4117"/>
      <c r="API7" s="4117"/>
      <c r="APJ7" s="4117"/>
      <c r="APK7" s="4117"/>
      <c r="APL7" s="4117"/>
      <c r="APM7" s="4117"/>
      <c r="APN7" s="4117"/>
      <c r="APO7" s="4117"/>
      <c r="APP7" s="4117"/>
      <c r="APQ7" s="4117"/>
      <c r="APR7" s="4117"/>
      <c r="APS7" s="4117"/>
      <c r="APT7" s="4117"/>
      <c r="APU7" s="4117"/>
      <c r="APV7" s="4117"/>
      <c r="APW7" s="4117"/>
      <c r="APX7" s="4117"/>
      <c r="APY7" s="4117"/>
      <c r="APZ7" s="4117"/>
      <c r="AQA7" s="4117"/>
      <c r="AQB7" s="4117"/>
      <c r="AQC7" s="4117"/>
      <c r="AQD7" s="4117"/>
      <c r="AQE7" s="4117"/>
      <c r="AQF7" s="4117"/>
      <c r="AQG7" s="4117"/>
      <c r="AQH7" s="4117"/>
      <c r="AQI7" s="4117"/>
      <c r="AQJ7" s="4117"/>
      <c r="AQK7" s="4117"/>
      <c r="AQL7" s="4117"/>
      <c r="AQM7" s="4117"/>
      <c r="AQN7" s="4117"/>
      <c r="AQO7" s="4117"/>
      <c r="AQP7" s="4117"/>
      <c r="AQQ7" s="4117"/>
      <c r="AQR7" s="4117"/>
      <c r="AQS7" s="4117"/>
      <c r="AQT7" s="4117"/>
      <c r="AQU7" s="4117"/>
      <c r="AQV7" s="4117"/>
      <c r="AQW7" s="4117"/>
      <c r="AQX7" s="4117"/>
      <c r="AQY7" s="4117"/>
      <c r="AQZ7" s="4117"/>
      <c r="ARA7" s="4117"/>
      <c r="ARB7" s="4117"/>
      <c r="ARC7" s="4117"/>
      <c r="ARD7" s="4117"/>
      <c r="ARE7" s="4117"/>
      <c r="ARF7" s="4117"/>
      <c r="ARG7" s="4117"/>
      <c r="ARH7" s="4117"/>
      <c r="ARI7" s="4117"/>
      <c r="ARJ7" s="4117"/>
      <c r="ARK7" s="4117"/>
      <c r="ARL7" s="4117"/>
      <c r="ARM7" s="4117"/>
      <c r="ARN7" s="4117"/>
      <c r="ARO7" s="4117"/>
      <c r="ARP7" s="4117"/>
      <c r="ARQ7" s="4117"/>
      <c r="ARR7" s="4117"/>
      <c r="ARS7" s="4117"/>
      <c r="ART7" s="4117"/>
      <c r="ARU7" s="4117"/>
      <c r="ARV7" s="4117"/>
      <c r="ARW7" s="4117"/>
      <c r="ARX7" s="4117"/>
      <c r="ARY7" s="4117"/>
      <c r="ARZ7" s="4117"/>
      <c r="ASA7" s="4117"/>
      <c r="ASB7" s="4117"/>
      <c r="ASC7" s="4117"/>
      <c r="ASD7" s="4117"/>
      <c r="ASE7" s="4117"/>
      <c r="ASF7" s="4117"/>
      <c r="ASG7" s="4117"/>
      <c r="ASH7" s="4117"/>
      <c r="ASI7" s="4117"/>
      <c r="ASJ7" s="4117"/>
      <c r="ASK7" s="4117"/>
      <c r="ASL7" s="4117"/>
      <c r="ASM7" s="4117"/>
      <c r="ASN7" s="4117"/>
      <c r="ASO7" s="4117"/>
      <c r="ASP7" s="4117"/>
      <c r="ASQ7" s="4117"/>
      <c r="ASR7" s="4117"/>
      <c r="ASS7" s="4117"/>
      <c r="AST7" s="4117"/>
      <c r="ASU7" s="4117"/>
      <c r="ASV7" s="4117"/>
      <c r="ASW7" s="4117"/>
      <c r="ASX7" s="4117"/>
      <c r="ASY7" s="4117"/>
      <c r="ASZ7" s="4117"/>
      <c r="ATA7" s="4117"/>
      <c r="ATB7" s="4117"/>
      <c r="ATC7" s="4117"/>
      <c r="ATD7" s="4117"/>
      <c r="ATE7" s="4117"/>
      <c r="ATF7" s="4117"/>
      <c r="ATG7" s="4117"/>
      <c r="ATH7" s="4117"/>
      <c r="ATI7" s="4117"/>
      <c r="ATJ7" s="4117"/>
      <c r="ATK7" s="4117"/>
      <c r="ATL7" s="4117"/>
      <c r="ATM7" s="4117"/>
      <c r="ATN7" s="4117"/>
      <c r="ATO7" s="4117"/>
      <c r="ATP7" s="4117"/>
      <c r="ATQ7" s="4117"/>
      <c r="ATR7" s="4117"/>
      <c r="ATS7" s="4117"/>
      <c r="ATT7" s="4117"/>
      <c r="ATU7" s="4117"/>
      <c r="ATV7" s="4117"/>
      <c r="ATW7" s="4117"/>
      <c r="ATX7" s="4117"/>
      <c r="ATY7" s="4117"/>
      <c r="ATZ7" s="4117"/>
      <c r="AUA7" s="4117"/>
      <c r="AUB7" s="4117"/>
      <c r="AUC7" s="4117"/>
      <c r="AUD7" s="4117"/>
      <c r="AUE7" s="4117"/>
      <c r="AUF7" s="4117"/>
      <c r="AUG7" s="4117"/>
      <c r="AUH7" s="4117"/>
      <c r="AUI7" s="4117"/>
      <c r="AUJ7" s="4117"/>
      <c r="AUK7" s="4117"/>
      <c r="AUL7" s="4117"/>
      <c r="AUM7" s="4117"/>
      <c r="AUN7" s="4117"/>
      <c r="AUO7" s="4117"/>
      <c r="AUP7" s="4117"/>
      <c r="AUQ7" s="4117"/>
      <c r="AUR7" s="4117"/>
      <c r="AUS7" s="4117"/>
      <c r="AUT7" s="4117"/>
      <c r="AUU7" s="4117"/>
      <c r="AUV7" s="4117"/>
      <c r="AUW7" s="4117"/>
      <c r="AUX7" s="4117"/>
      <c r="AUY7" s="4117"/>
      <c r="AUZ7" s="4117"/>
      <c r="AVA7" s="4117"/>
      <c r="AVB7" s="4117"/>
      <c r="AVC7" s="4117"/>
      <c r="AVD7" s="4117"/>
      <c r="AVE7" s="4117"/>
      <c r="AVF7" s="4117"/>
      <c r="AVG7" s="4117"/>
      <c r="AVH7" s="4117"/>
      <c r="AVI7" s="4117"/>
      <c r="AVJ7" s="4117"/>
      <c r="AVK7" s="4117"/>
      <c r="AVL7" s="4117"/>
      <c r="AVM7" s="4117"/>
      <c r="AVN7" s="4117"/>
      <c r="AVO7" s="4117"/>
      <c r="AVP7" s="4117"/>
      <c r="AVQ7" s="4117"/>
      <c r="AVR7" s="4117"/>
      <c r="AVS7" s="4117"/>
      <c r="AVT7" s="4117"/>
      <c r="AVU7" s="4117"/>
      <c r="AVV7" s="4117"/>
      <c r="AVW7" s="4117"/>
      <c r="AVX7" s="4117"/>
      <c r="AVY7" s="4117"/>
      <c r="AVZ7" s="4117"/>
      <c r="AWA7" s="4117"/>
      <c r="AWB7" s="4117"/>
      <c r="AWC7" s="4117"/>
      <c r="AWD7" s="4117"/>
      <c r="AWE7" s="4117"/>
      <c r="AWF7" s="4117"/>
      <c r="AWG7" s="4117"/>
      <c r="AWH7" s="4117"/>
      <c r="AWI7" s="4117"/>
      <c r="AWJ7" s="4117"/>
      <c r="AWK7" s="4117"/>
      <c r="AWL7" s="4117"/>
      <c r="AWM7" s="4117"/>
      <c r="AWN7" s="4117"/>
      <c r="AWO7" s="4117"/>
      <c r="AWP7" s="4117"/>
      <c r="AWQ7" s="4117"/>
      <c r="AWR7" s="4117"/>
      <c r="AWS7" s="4117"/>
      <c r="AWT7" s="4117"/>
      <c r="AWU7" s="4117"/>
      <c r="AWV7" s="4117"/>
      <c r="AWW7" s="4117"/>
      <c r="AWX7" s="4117"/>
      <c r="AWY7" s="4117"/>
      <c r="AWZ7" s="4117"/>
      <c r="AXA7" s="4117"/>
      <c r="AXB7" s="4117"/>
      <c r="AXC7" s="4117"/>
      <c r="AXD7" s="4117"/>
      <c r="AXE7" s="4117"/>
      <c r="AXF7" s="4117"/>
      <c r="AXG7" s="4117"/>
      <c r="AXH7" s="4117"/>
      <c r="AXI7" s="4117"/>
      <c r="AXJ7" s="4117"/>
      <c r="AXK7" s="4117"/>
      <c r="AXL7" s="4117"/>
      <c r="AXM7" s="4117"/>
      <c r="AXN7" s="4117"/>
      <c r="AXO7" s="4117"/>
      <c r="AXP7" s="4117"/>
      <c r="AXQ7" s="4117"/>
      <c r="AXR7" s="4117"/>
      <c r="AXS7" s="4117"/>
      <c r="AXT7" s="4117"/>
      <c r="AXU7" s="4117"/>
      <c r="AXV7" s="4117"/>
      <c r="AXW7" s="4117"/>
      <c r="AXX7" s="4117"/>
      <c r="AXY7" s="4117"/>
      <c r="AXZ7" s="4117"/>
      <c r="AYA7" s="4117"/>
      <c r="AYB7" s="4117"/>
      <c r="AYC7" s="4117"/>
      <c r="AYD7" s="4117"/>
      <c r="AYE7" s="4117"/>
      <c r="AYF7" s="4117"/>
      <c r="AYG7" s="4117"/>
      <c r="AYH7" s="4117"/>
      <c r="AYI7" s="4117"/>
      <c r="AYJ7" s="4117"/>
      <c r="AYK7" s="4117"/>
      <c r="AYL7" s="4117"/>
      <c r="AYM7" s="4117"/>
      <c r="AYN7" s="4117"/>
      <c r="AYO7" s="4117"/>
      <c r="AYP7" s="4117"/>
      <c r="AYQ7" s="4117"/>
      <c r="AYR7" s="4117"/>
      <c r="AYS7" s="4117"/>
      <c r="AYT7" s="4117"/>
      <c r="AYU7" s="4117"/>
      <c r="AYV7" s="4117"/>
      <c r="AYW7" s="4117"/>
      <c r="AYX7" s="4117"/>
      <c r="AYY7" s="4117"/>
      <c r="AYZ7" s="4117"/>
      <c r="AZA7" s="4117"/>
      <c r="AZB7" s="4117"/>
      <c r="AZC7" s="4117"/>
      <c r="AZD7" s="4117"/>
      <c r="AZE7" s="4117"/>
      <c r="AZF7" s="4117"/>
      <c r="AZG7" s="4117"/>
      <c r="AZH7" s="4117"/>
      <c r="AZI7" s="4117"/>
      <c r="AZJ7" s="4117"/>
      <c r="AZK7" s="4117"/>
      <c r="AZL7" s="4117"/>
      <c r="AZM7" s="4117"/>
      <c r="AZN7" s="4117"/>
      <c r="AZO7" s="4117"/>
      <c r="AZP7" s="4117"/>
      <c r="AZQ7" s="4117"/>
      <c r="AZR7" s="4117"/>
      <c r="AZS7" s="4117"/>
      <c r="AZT7" s="4117"/>
      <c r="AZU7" s="4117"/>
      <c r="AZV7" s="4117"/>
      <c r="AZW7" s="4117"/>
      <c r="AZX7" s="4117"/>
      <c r="AZY7" s="4117"/>
      <c r="AZZ7" s="4117"/>
      <c r="BAA7" s="4117"/>
      <c r="BAB7" s="4117"/>
      <c r="BAC7" s="4117"/>
      <c r="BAD7" s="4117"/>
      <c r="BAE7" s="4117"/>
      <c r="BAF7" s="4117"/>
      <c r="BAG7" s="4117"/>
      <c r="BAH7" s="4117"/>
      <c r="BAI7" s="4117"/>
      <c r="BAJ7" s="4117"/>
      <c r="BAK7" s="4117"/>
      <c r="BAL7" s="4117"/>
      <c r="BAM7" s="4117"/>
      <c r="BAN7" s="4117"/>
      <c r="BAO7" s="4117"/>
      <c r="BAP7" s="4117"/>
      <c r="BAQ7" s="4117"/>
      <c r="BAR7" s="4117"/>
      <c r="BAS7" s="4117"/>
      <c r="BAT7" s="4117"/>
      <c r="BAU7" s="4117"/>
      <c r="BAV7" s="4117"/>
      <c r="BAW7" s="4117"/>
      <c r="BAX7" s="4117"/>
      <c r="BAY7" s="4117"/>
      <c r="BAZ7" s="4117"/>
      <c r="BBA7" s="4117"/>
      <c r="BBB7" s="4117"/>
      <c r="BBC7" s="4117"/>
      <c r="BBD7" s="4117"/>
      <c r="BBE7" s="4117"/>
      <c r="BBF7" s="4117"/>
      <c r="BBG7" s="4117"/>
      <c r="BBH7" s="4117"/>
      <c r="BBI7" s="4117"/>
      <c r="BBJ7" s="4117"/>
      <c r="BBK7" s="4117"/>
      <c r="BBL7" s="4117"/>
      <c r="BBM7" s="4117"/>
      <c r="BBN7" s="4117"/>
      <c r="BBO7" s="4117"/>
      <c r="BBP7" s="4117"/>
      <c r="BBQ7" s="4117"/>
      <c r="BBR7" s="4117"/>
      <c r="BBS7" s="4117"/>
      <c r="BBT7" s="4117"/>
      <c r="BBU7" s="4117"/>
      <c r="BBV7" s="4117"/>
      <c r="BBW7" s="4117"/>
      <c r="BBX7" s="4117"/>
      <c r="BBY7" s="4117"/>
      <c r="BBZ7" s="4117"/>
      <c r="BCA7" s="4117"/>
      <c r="BCB7" s="4117"/>
      <c r="BCC7" s="4117"/>
      <c r="BCD7" s="4117"/>
      <c r="BCE7" s="4117"/>
      <c r="BCF7" s="4117"/>
      <c r="BCG7" s="4117"/>
      <c r="BCH7" s="4117"/>
      <c r="BCI7" s="4117"/>
      <c r="BCJ7" s="4117"/>
      <c r="BCK7" s="4117"/>
      <c r="BCL7" s="4117"/>
      <c r="BCM7" s="4117"/>
      <c r="BCN7" s="4117"/>
      <c r="BCO7" s="4117"/>
      <c r="BCP7" s="4117"/>
      <c r="BCQ7" s="4117"/>
      <c r="BCR7" s="4117"/>
      <c r="BCS7" s="4117"/>
      <c r="BCT7" s="4117"/>
      <c r="BCU7" s="4117"/>
      <c r="BCV7" s="4117"/>
      <c r="BCW7" s="4117"/>
      <c r="BCX7" s="4117"/>
      <c r="BCY7" s="4117"/>
      <c r="BCZ7" s="4117"/>
      <c r="BDA7" s="4117"/>
      <c r="BDB7" s="4117"/>
      <c r="BDC7" s="4117"/>
      <c r="BDD7" s="4117"/>
      <c r="BDE7" s="4117"/>
      <c r="BDF7" s="4117"/>
      <c r="BDG7" s="4117"/>
      <c r="BDH7" s="4117"/>
      <c r="BDI7" s="4117"/>
      <c r="BDJ7" s="4117"/>
      <c r="BDK7" s="4117"/>
      <c r="BDL7" s="4117"/>
      <c r="BDM7" s="4117"/>
      <c r="BDN7" s="4117"/>
      <c r="BDO7" s="4117"/>
      <c r="BDP7" s="4117"/>
      <c r="BDQ7" s="4117"/>
      <c r="BDR7" s="4117"/>
      <c r="BDS7" s="4117"/>
      <c r="BDT7" s="4117"/>
      <c r="BDU7" s="4117"/>
      <c r="BDV7" s="4117"/>
      <c r="BDW7" s="4117"/>
      <c r="BDX7" s="4117"/>
      <c r="BDY7" s="4117"/>
      <c r="BDZ7" s="4117"/>
      <c r="BEA7" s="4117"/>
      <c r="BEB7" s="4117"/>
      <c r="BEC7" s="4117"/>
      <c r="BED7" s="4117"/>
      <c r="BEE7" s="4117"/>
      <c r="BEF7" s="4117"/>
      <c r="BEG7" s="4117"/>
      <c r="BEH7" s="4117"/>
      <c r="BEI7" s="4117"/>
      <c r="BEJ7" s="4117"/>
      <c r="BEK7" s="4117"/>
      <c r="BEL7" s="4117"/>
      <c r="BEM7" s="4117"/>
      <c r="BEN7" s="4117"/>
      <c r="BEO7" s="4117"/>
      <c r="BEP7" s="4117"/>
      <c r="BEQ7" s="4117"/>
      <c r="BER7" s="4117"/>
      <c r="BES7" s="4117"/>
      <c r="BET7" s="4117"/>
      <c r="BEU7" s="4117"/>
      <c r="BEV7" s="4117"/>
      <c r="BEW7" s="4117"/>
      <c r="BEX7" s="4117"/>
      <c r="BEY7" s="4117"/>
      <c r="BEZ7" s="4117"/>
      <c r="BFA7" s="4117"/>
      <c r="BFB7" s="4117"/>
      <c r="BFC7" s="4117"/>
      <c r="BFD7" s="4117"/>
      <c r="BFE7" s="4117"/>
      <c r="BFF7" s="4117"/>
      <c r="BFG7" s="4117"/>
      <c r="BFH7" s="4117"/>
      <c r="BFI7" s="4117"/>
      <c r="BFJ7" s="4117"/>
      <c r="BFK7" s="4117"/>
      <c r="BFL7" s="4117"/>
      <c r="BFM7" s="4117"/>
      <c r="BFN7" s="4117"/>
      <c r="BFO7" s="4117"/>
      <c r="BFP7" s="4117"/>
      <c r="BFQ7" s="4117"/>
      <c r="BFR7" s="4117"/>
      <c r="BFS7" s="4117"/>
      <c r="BFT7" s="4117"/>
      <c r="BFU7" s="4117"/>
      <c r="BFV7" s="4117"/>
      <c r="BFW7" s="4117"/>
      <c r="BFX7" s="4117"/>
      <c r="BFY7" s="4117"/>
      <c r="BFZ7" s="4117"/>
      <c r="BGA7" s="4117"/>
      <c r="BGB7" s="4117"/>
      <c r="BGC7" s="4117"/>
      <c r="BGD7" s="4117"/>
      <c r="BGE7" s="4117"/>
      <c r="BGF7" s="4117"/>
      <c r="BGG7" s="4117"/>
      <c r="BGH7" s="4117"/>
      <c r="BGI7" s="4117"/>
      <c r="BGJ7" s="4117"/>
      <c r="BGK7" s="4117"/>
      <c r="BGL7" s="4117"/>
      <c r="BGM7" s="4117"/>
      <c r="BGN7" s="4117"/>
      <c r="BGO7" s="4117"/>
      <c r="BGP7" s="4117"/>
      <c r="BGQ7" s="4117"/>
      <c r="BGR7" s="4117"/>
      <c r="BGS7" s="4117"/>
      <c r="BGT7" s="4117"/>
      <c r="BGU7" s="4117"/>
      <c r="BGV7" s="4117"/>
      <c r="BGW7" s="4117"/>
      <c r="BGX7" s="4117"/>
      <c r="BGY7" s="4117"/>
      <c r="BGZ7" s="4117"/>
      <c r="BHA7" s="4117"/>
      <c r="BHB7" s="4117"/>
      <c r="BHC7" s="4117"/>
      <c r="BHD7" s="4117"/>
      <c r="BHE7" s="4117"/>
      <c r="BHF7" s="4117"/>
      <c r="BHG7" s="4117"/>
      <c r="BHH7" s="4117"/>
      <c r="BHI7" s="4117"/>
      <c r="BHJ7" s="4117"/>
      <c r="BHK7" s="4117"/>
      <c r="BHL7" s="4117"/>
      <c r="BHM7" s="4117"/>
      <c r="BHN7" s="4117"/>
      <c r="BHO7" s="4117"/>
      <c r="BHP7" s="4117"/>
      <c r="BHQ7" s="4117"/>
      <c r="BHR7" s="4117"/>
      <c r="BHS7" s="4117"/>
      <c r="BHT7" s="4117"/>
      <c r="BHU7" s="4117"/>
      <c r="BHV7" s="4117"/>
      <c r="BHW7" s="4117"/>
      <c r="BHX7" s="4117"/>
      <c r="BHY7" s="4117"/>
      <c r="BHZ7" s="4117"/>
      <c r="BIA7" s="4117"/>
      <c r="BIB7" s="4117"/>
      <c r="BIC7" s="4117"/>
      <c r="BID7" s="4117"/>
      <c r="BIE7" s="4117"/>
      <c r="BIF7" s="4117"/>
      <c r="BIG7" s="4117"/>
      <c r="BIH7" s="4117"/>
      <c r="BII7" s="4117"/>
      <c r="BIJ7" s="4117"/>
      <c r="BIK7" s="4117"/>
      <c r="BIL7" s="4117"/>
      <c r="BIM7" s="4117"/>
      <c r="BIN7" s="4117"/>
      <c r="BIO7" s="4117"/>
      <c r="BIP7" s="4117"/>
      <c r="BIQ7" s="4117"/>
      <c r="BIR7" s="4117"/>
      <c r="BIS7" s="4117"/>
      <c r="BIT7" s="4117"/>
      <c r="BIU7" s="4117"/>
      <c r="BIV7" s="4117"/>
      <c r="BIW7" s="4117"/>
      <c r="BIX7" s="4117"/>
      <c r="BIY7" s="4117"/>
      <c r="BIZ7" s="4117"/>
      <c r="BJA7" s="4117"/>
      <c r="BJB7" s="4117"/>
      <c r="BJC7" s="4117"/>
      <c r="BJD7" s="4117"/>
      <c r="BJE7" s="4117"/>
    </row>
    <row r="8" spans="1:1617">
      <c r="A8" s="418"/>
      <c r="B8" s="168">
        <v>1990</v>
      </c>
      <c r="C8" s="168">
        <v>1991</v>
      </c>
      <c r="D8" s="168">
        <v>1992</v>
      </c>
      <c r="E8" s="168">
        <v>1993</v>
      </c>
      <c r="F8" s="168">
        <v>1994</v>
      </c>
      <c r="G8" s="168">
        <v>1995</v>
      </c>
      <c r="H8" s="168">
        <v>1996</v>
      </c>
      <c r="I8" s="168">
        <v>1997</v>
      </c>
      <c r="J8" s="168">
        <v>1998</v>
      </c>
      <c r="K8" s="171">
        <v>1999</v>
      </c>
      <c r="L8" s="171">
        <v>2000</v>
      </c>
      <c r="M8" s="171">
        <v>2001</v>
      </c>
      <c r="N8" s="171">
        <v>2002</v>
      </c>
      <c r="O8" s="171">
        <v>2003</v>
      </c>
      <c r="P8" s="168">
        <v>2004</v>
      </c>
      <c r="Q8" s="168">
        <v>2005</v>
      </c>
      <c r="R8" s="168">
        <v>2006</v>
      </c>
      <c r="S8" s="168">
        <v>2007</v>
      </c>
      <c r="T8" s="168">
        <v>2008</v>
      </c>
      <c r="U8" s="171">
        <v>2009</v>
      </c>
      <c r="V8" s="1622">
        <v>2010</v>
      </c>
      <c r="W8" s="666">
        <v>2011</v>
      </c>
      <c r="X8" s="1815">
        <v>2012</v>
      </c>
      <c r="Y8" s="1622">
        <v>2013</v>
      </c>
      <c r="Z8" s="666">
        <v>2014</v>
      </c>
      <c r="AA8" s="666">
        <v>2015</v>
      </c>
      <c r="AB8" s="1622">
        <v>2016</v>
      </c>
      <c r="AC8" s="168">
        <v>2017</v>
      </c>
      <c r="AD8" s="1622">
        <v>2018</v>
      </c>
      <c r="AE8" s="3810">
        <v>2019</v>
      </c>
      <c r="AF8" s="1622">
        <v>2020</v>
      </c>
      <c r="AG8" s="4118"/>
    </row>
    <row r="9" spans="1:1617" ht="16.149999999999999" customHeight="1">
      <c r="A9" s="954" t="s">
        <v>530</v>
      </c>
      <c r="B9" s="34">
        <v>57.866999999999997</v>
      </c>
      <c r="C9" s="34">
        <v>52.747</v>
      </c>
      <c r="D9" s="34">
        <v>62.341999999999999</v>
      </c>
      <c r="E9" s="34">
        <v>63.634</v>
      </c>
      <c r="F9" s="34">
        <v>66.620999999999995</v>
      </c>
      <c r="G9" s="34">
        <v>77.047415999999998</v>
      </c>
      <c r="H9" s="34">
        <v>65.763999999999996</v>
      </c>
      <c r="I9" s="34">
        <v>66.483154800000008</v>
      </c>
      <c r="J9" s="34">
        <v>63.257896799999997</v>
      </c>
      <c r="K9" s="34">
        <v>70.724999999999994</v>
      </c>
      <c r="L9" s="34">
        <v>91.975999999999999</v>
      </c>
      <c r="M9" s="34">
        <v>86.007999999999996</v>
      </c>
      <c r="N9" s="34">
        <v>89.5</v>
      </c>
      <c r="O9" s="34">
        <v>63.799199999999999</v>
      </c>
      <c r="P9" s="34">
        <v>71.676000000000002</v>
      </c>
      <c r="Q9" s="34">
        <v>70.473600000000005</v>
      </c>
      <c r="R9" s="34">
        <v>72.151200000000003</v>
      </c>
      <c r="S9" s="34">
        <v>76.208399999999997</v>
      </c>
      <c r="T9" s="34">
        <v>73.60560000000001</v>
      </c>
      <c r="U9" s="34">
        <v>68.612400000000008</v>
      </c>
      <c r="V9" s="34">
        <v>75.441600000000008</v>
      </c>
      <c r="W9" s="2250">
        <v>63.622800000000005</v>
      </c>
      <c r="X9" s="2094">
        <v>78.317999999999998</v>
      </c>
      <c r="Y9" s="2094">
        <v>82.7928</v>
      </c>
      <c r="Z9" s="2250">
        <v>70.513000000000005</v>
      </c>
      <c r="AA9" s="2250">
        <v>68.316999999999993</v>
      </c>
      <c r="AB9" s="2250">
        <v>73.965999999999994</v>
      </c>
      <c r="AC9" s="2250">
        <v>72.540000000000006</v>
      </c>
      <c r="AD9" s="2250">
        <v>64.706999999999994</v>
      </c>
      <c r="AE9" s="2250">
        <v>71.03</v>
      </c>
      <c r="AF9" s="3933">
        <v>65.962999999999994</v>
      </c>
      <c r="AG9" s="4119"/>
    </row>
    <row r="10" spans="1:1617" ht="16.149999999999999" customHeight="1">
      <c r="A10" s="955" t="s">
        <v>397</v>
      </c>
      <c r="B10" s="34" t="s">
        <v>1720</v>
      </c>
      <c r="C10" s="34" t="s">
        <v>1720</v>
      </c>
      <c r="D10" s="34" t="s">
        <v>1720</v>
      </c>
      <c r="E10" s="34" t="s">
        <v>1720</v>
      </c>
      <c r="F10" s="34" t="s">
        <v>1720</v>
      </c>
      <c r="G10" s="34">
        <v>6.1619003999999995</v>
      </c>
      <c r="H10" s="34">
        <v>7.48</v>
      </c>
      <c r="I10" s="34">
        <v>10.923436799999999</v>
      </c>
      <c r="J10" s="34">
        <v>16.535520000000002</v>
      </c>
      <c r="K10" s="34">
        <v>20.361999999999998</v>
      </c>
      <c r="L10" s="34">
        <v>34.622</v>
      </c>
      <c r="M10" s="34">
        <v>37.642000000000003</v>
      </c>
      <c r="N10" s="34">
        <v>55.284999999999997</v>
      </c>
      <c r="O10" s="34">
        <v>67.319999999999993</v>
      </c>
      <c r="P10" s="34">
        <v>91.832399999999993</v>
      </c>
      <c r="Q10" s="34">
        <v>98.042400000000001</v>
      </c>
      <c r="R10" s="34">
        <v>110.556</v>
      </c>
      <c r="S10" s="34">
        <v>142.96679999999998</v>
      </c>
      <c r="T10" s="34">
        <v>146.06639999999999</v>
      </c>
      <c r="U10" s="34">
        <v>139.10040000000001</v>
      </c>
      <c r="V10" s="34">
        <v>136.05480000000003</v>
      </c>
      <c r="W10" s="34">
        <v>175.97880000000001</v>
      </c>
      <c r="X10" s="31">
        <v>182.41200000000001</v>
      </c>
      <c r="Y10" s="31">
        <v>186.14880000000002</v>
      </c>
      <c r="Z10" s="34">
        <v>206.48599999999999</v>
      </c>
      <c r="AA10" s="34">
        <v>285.14299999999997</v>
      </c>
      <c r="AB10" s="34">
        <v>288.24799999999999</v>
      </c>
      <c r="AC10" s="34">
        <v>380.10199999999998</v>
      </c>
      <c r="AD10" s="34">
        <v>395.82400000000001</v>
      </c>
      <c r="AE10" s="34">
        <v>453.21899999999999</v>
      </c>
      <c r="AF10" s="32">
        <v>471.47300000000001</v>
      </c>
      <c r="AG10" s="4119"/>
    </row>
    <row r="11" spans="1:1617" ht="16.149999999999999" customHeight="1">
      <c r="A11" s="955" t="s">
        <v>797</v>
      </c>
      <c r="B11" s="956" t="s">
        <v>1720</v>
      </c>
      <c r="C11" s="956" t="s">
        <v>1720</v>
      </c>
      <c r="D11" s="956" t="s">
        <v>1720</v>
      </c>
      <c r="E11" s="956" t="s">
        <v>1720</v>
      </c>
      <c r="F11" s="956" t="s">
        <v>1720</v>
      </c>
      <c r="G11" s="956">
        <v>2.6280000000000001E-2</v>
      </c>
      <c r="H11" s="956">
        <v>4.2000000000000003E-2</v>
      </c>
      <c r="I11" s="956">
        <v>6.3196920000000004E-2</v>
      </c>
      <c r="J11" s="956">
        <v>0.12457800000000001</v>
      </c>
      <c r="K11" s="956">
        <v>0.108</v>
      </c>
      <c r="L11" s="957">
        <v>0.27</v>
      </c>
      <c r="M11" s="957">
        <v>0.41799999999999998</v>
      </c>
      <c r="N11" s="957">
        <v>0.67700000000000005</v>
      </c>
      <c r="O11" s="957">
        <v>1.0584</v>
      </c>
      <c r="P11" s="957">
        <v>2.0051999999999999</v>
      </c>
      <c r="Q11" s="957">
        <v>4.6151999999999997</v>
      </c>
      <c r="R11" s="957">
        <v>7.992</v>
      </c>
      <c r="S11" s="957">
        <v>11.07</v>
      </c>
      <c r="T11" s="957">
        <v>15.912000000000001</v>
      </c>
      <c r="U11" s="957">
        <v>23.680799999999998</v>
      </c>
      <c r="V11" s="957">
        <v>42.058800000000005</v>
      </c>
      <c r="W11" s="957">
        <v>69.623999999999995</v>
      </c>
      <c r="X11" s="398">
        <v>94.968000000000004</v>
      </c>
      <c r="Y11" s="398">
        <v>111.636</v>
      </c>
      <c r="Z11" s="957">
        <v>129.803</v>
      </c>
      <c r="AA11" s="957">
        <v>139.41499999999999</v>
      </c>
      <c r="AB11" s="957">
        <v>137.15299999999999</v>
      </c>
      <c r="AC11" s="957">
        <v>141.845</v>
      </c>
      <c r="AD11" s="957">
        <v>164.82300000000001</v>
      </c>
      <c r="AE11" s="957">
        <v>167.011</v>
      </c>
      <c r="AF11" s="1617">
        <v>182.16200000000001</v>
      </c>
      <c r="AG11" s="4120"/>
    </row>
    <row r="12" spans="1:1617" ht="16.149999999999999" customHeight="1">
      <c r="A12" s="955" t="s">
        <v>1144</v>
      </c>
      <c r="B12" s="34">
        <v>58.600999999999999</v>
      </c>
      <c r="C12" s="34">
        <v>60.481999999999999</v>
      </c>
      <c r="D12" s="34">
        <v>60.021999999999998</v>
      </c>
      <c r="E12" s="34">
        <v>61.731999999999999</v>
      </c>
      <c r="F12" s="34">
        <v>79.840999999999994</v>
      </c>
      <c r="G12" s="34">
        <v>124.291</v>
      </c>
      <c r="H12" s="34">
        <v>125.343</v>
      </c>
      <c r="I12" s="34">
        <v>185.446</v>
      </c>
      <c r="J12" s="34">
        <v>204.626</v>
      </c>
      <c r="K12" s="34">
        <v>208.66800000000001</v>
      </c>
      <c r="L12" s="34">
        <v>209.64099999999999</v>
      </c>
      <c r="M12" s="34">
        <v>226.64599999999999</v>
      </c>
      <c r="N12" s="34">
        <v>220.83199999999999</v>
      </c>
      <c r="O12" s="34">
        <v>272.75156699999997</v>
      </c>
      <c r="P12" s="34">
        <v>311.19336800000002</v>
      </c>
      <c r="Q12" s="34">
        <v>338.20012300000002</v>
      </c>
      <c r="R12" s="34">
        <v>367.79960153499997</v>
      </c>
      <c r="S12" s="34">
        <v>388.097857535</v>
      </c>
      <c r="T12" s="34">
        <v>418.06828500000006</v>
      </c>
      <c r="U12" s="34">
        <v>464.50554199999993</v>
      </c>
      <c r="V12" s="34">
        <v>531.94745799999998</v>
      </c>
      <c r="W12" s="34">
        <v>511.37919000000005</v>
      </c>
      <c r="X12" s="31">
        <v>457.64806000000004</v>
      </c>
      <c r="Y12" s="31">
        <v>524.97918618265692</v>
      </c>
      <c r="Z12" s="34">
        <v>478.97899999999998</v>
      </c>
      <c r="AA12" s="34">
        <v>505.18</v>
      </c>
      <c r="AB12" s="34">
        <v>509.50799999999998</v>
      </c>
      <c r="AC12" s="34">
        <v>524.505</v>
      </c>
      <c r="AD12" s="34">
        <v>511.08800000000002</v>
      </c>
      <c r="AE12" s="34">
        <v>548.39400000000001</v>
      </c>
      <c r="AF12" s="32">
        <v>537.74</v>
      </c>
      <c r="AG12" s="4119"/>
    </row>
    <row r="13" spans="1:1617" ht="16.149999999999999" customHeight="1">
      <c r="A13" s="955" t="s">
        <v>262</v>
      </c>
      <c r="B13" s="34"/>
      <c r="C13" s="34"/>
      <c r="D13" s="34"/>
      <c r="E13" s="34"/>
      <c r="F13" s="34"/>
      <c r="G13" s="34">
        <v>1.5035999999999998</v>
      </c>
      <c r="H13" s="34">
        <v>2.0459999999999998</v>
      </c>
      <c r="I13" s="34">
        <v>3.8664000000000001</v>
      </c>
      <c r="J13" s="34">
        <v>4.2960000000000003</v>
      </c>
      <c r="K13" s="34">
        <v>5.37</v>
      </c>
      <c r="L13" s="34">
        <v>12.648</v>
      </c>
      <c r="M13" s="34">
        <v>17.111999999999998</v>
      </c>
      <c r="N13" s="34">
        <v>20.917999999999999</v>
      </c>
      <c r="O13" s="34">
        <v>42.292032999999996</v>
      </c>
      <c r="P13" s="34">
        <v>62.314463000000003</v>
      </c>
      <c r="Q13" s="34">
        <v>110.21816800000001</v>
      </c>
      <c r="R13" s="34">
        <v>189.989597</v>
      </c>
      <c r="S13" s="34">
        <v>217.342364</v>
      </c>
      <c r="T13" s="34">
        <v>194.72581</v>
      </c>
      <c r="U13" s="34">
        <v>173.933798</v>
      </c>
      <c r="V13" s="34">
        <v>190.80308400000001</v>
      </c>
      <c r="W13" s="34">
        <v>167.992816</v>
      </c>
      <c r="X13" s="31">
        <v>129.64040444000005</v>
      </c>
      <c r="Y13" s="31">
        <v>120.8042590160566</v>
      </c>
      <c r="Z13" s="34">
        <v>125.06</v>
      </c>
      <c r="AA13" s="34">
        <v>116.738</v>
      </c>
      <c r="AB13" s="34">
        <v>117.65600000000001</v>
      </c>
      <c r="AC13" s="34">
        <v>118.084</v>
      </c>
      <c r="AD13" s="34">
        <v>123.098</v>
      </c>
      <c r="AE13" s="34">
        <v>122.005</v>
      </c>
      <c r="AF13" s="32">
        <v>151.05099999999999</v>
      </c>
      <c r="AG13" s="4119"/>
    </row>
    <row r="14" spans="1:1617" ht="16.149999999999999" customHeight="1">
      <c r="A14" s="955" t="s">
        <v>541</v>
      </c>
      <c r="B14" s="34">
        <v>79.671000000000006</v>
      </c>
      <c r="C14" s="34">
        <v>83.963999999999999</v>
      </c>
      <c r="D14" s="34">
        <v>84.683000000000007</v>
      </c>
      <c r="E14" s="34">
        <v>102.327</v>
      </c>
      <c r="F14" s="34">
        <v>106.148</v>
      </c>
      <c r="G14" s="34">
        <v>44.915999999999997</v>
      </c>
      <c r="H14" s="34">
        <v>46.167999999999999</v>
      </c>
      <c r="I14" s="34">
        <v>53.628</v>
      </c>
      <c r="J14" s="34">
        <v>65.207999999999998</v>
      </c>
      <c r="K14" s="34">
        <v>72.742000000000004</v>
      </c>
      <c r="L14" s="34">
        <v>38.540999999999997</v>
      </c>
      <c r="M14" s="34">
        <v>31.338000000000001</v>
      </c>
      <c r="N14" s="34">
        <v>32.539000000000001</v>
      </c>
      <c r="O14" s="34">
        <v>60.45829841304348</v>
      </c>
      <c r="P14" s="34">
        <v>63.51758991304348</v>
      </c>
      <c r="Q14" s="34">
        <v>88.095043869565217</v>
      </c>
      <c r="R14" s="34">
        <v>102.13927926086956</v>
      </c>
      <c r="S14" s="34">
        <v>119.6576538478261</v>
      </c>
      <c r="T14" s="34">
        <v>101.9688619130435</v>
      </c>
      <c r="U14" s="34">
        <v>98.526249499999992</v>
      </c>
      <c r="V14" s="34">
        <v>106.24465234782609</v>
      </c>
      <c r="W14" s="34">
        <v>110.10319700000002</v>
      </c>
      <c r="X14" s="31">
        <v>113.8708625</v>
      </c>
      <c r="Y14" s="31">
        <v>127.22379192767229</v>
      </c>
      <c r="Z14" s="34">
        <v>131.49600000000001</v>
      </c>
      <c r="AA14" s="34">
        <v>129.12899999999999</v>
      </c>
      <c r="AB14" s="34">
        <v>133.37</v>
      </c>
      <c r="AC14" s="34">
        <v>137.982</v>
      </c>
      <c r="AD14" s="34">
        <v>135.048</v>
      </c>
      <c r="AE14" s="34">
        <v>133.75899999999999</v>
      </c>
      <c r="AF14" s="32">
        <v>133.88300000000001</v>
      </c>
      <c r="AG14" s="4119"/>
    </row>
    <row r="15" spans="1:1617" ht="16.149999999999999" customHeight="1">
      <c r="A15" s="955" t="s">
        <v>641</v>
      </c>
      <c r="B15" s="34" t="s">
        <v>1720</v>
      </c>
      <c r="C15" s="34" t="s">
        <v>1720</v>
      </c>
      <c r="D15" s="34" t="s">
        <v>1720</v>
      </c>
      <c r="E15" s="34" t="s">
        <v>1720</v>
      </c>
      <c r="F15" s="34" t="s">
        <v>1720</v>
      </c>
      <c r="G15" s="34">
        <v>13.945799999999998</v>
      </c>
      <c r="H15" s="34">
        <v>15.64</v>
      </c>
      <c r="I15" s="34">
        <v>16.382000000000001</v>
      </c>
      <c r="J15" s="34">
        <v>16.800999999999998</v>
      </c>
      <c r="K15" s="34">
        <v>17.106000000000002</v>
      </c>
      <c r="L15" s="34">
        <v>19.620999999999999</v>
      </c>
      <c r="M15" s="34">
        <v>21.702000000000002</v>
      </c>
      <c r="N15" s="34">
        <v>23.209</v>
      </c>
      <c r="O15" s="34">
        <v>39.249642809482076</v>
      </c>
      <c r="P15" s="34">
        <v>32.905498370779114</v>
      </c>
      <c r="Q15" s="34">
        <v>43.182843562251485</v>
      </c>
      <c r="R15" s="34">
        <v>69.070035432644602</v>
      </c>
      <c r="S15" s="34">
        <v>139.50280478014332</v>
      </c>
      <c r="T15" s="34">
        <v>165.10183754120476</v>
      </c>
      <c r="U15" s="34">
        <v>197.72476861021914</v>
      </c>
      <c r="V15" s="34">
        <v>291.62868426769819</v>
      </c>
      <c r="W15" s="34">
        <v>320.8173619585445</v>
      </c>
      <c r="X15" s="31">
        <v>268.41568760000001</v>
      </c>
      <c r="Y15" s="31">
        <v>283.29374339754469</v>
      </c>
      <c r="Z15" s="34">
        <v>307.78100000000001</v>
      </c>
      <c r="AA15" s="34">
        <v>325.53899999999999</v>
      </c>
      <c r="AB15" s="34">
        <v>336.03399999999999</v>
      </c>
      <c r="AC15" s="34">
        <v>338.57900000000001</v>
      </c>
      <c r="AD15" s="34">
        <v>314.334</v>
      </c>
      <c r="AE15" s="34">
        <v>311.78399999999999</v>
      </c>
      <c r="AF15" s="32">
        <v>314.916</v>
      </c>
      <c r="AG15" s="4119"/>
    </row>
    <row r="16" spans="1:1617" ht="16.149999999999999" customHeight="1">
      <c r="A16" s="955" t="s">
        <v>966</v>
      </c>
      <c r="B16" s="50" t="s">
        <v>1720</v>
      </c>
      <c r="C16" s="50" t="s">
        <v>1720</v>
      </c>
      <c r="D16" s="50" t="s">
        <v>1720</v>
      </c>
      <c r="E16" s="50" t="s">
        <v>1720</v>
      </c>
      <c r="F16" s="50" t="s">
        <v>1720</v>
      </c>
      <c r="G16" s="50">
        <v>6.82</v>
      </c>
      <c r="H16" s="50">
        <v>7.3330000000000002</v>
      </c>
      <c r="I16" s="50">
        <v>7.66</v>
      </c>
      <c r="J16" s="50">
        <v>8.3220292000000011</v>
      </c>
      <c r="K16" s="50">
        <v>8.3010000000000002</v>
      </c>
      <c r="L16" s="50">
        <v>9.2550000000000008</v>
      </c>
      <c r="M16" s="50">
        <v>11.348000000000001</v>
      </c>
      <c r="N16" s="50">
        <v>12.516</v>
      </c>
      <c r="O16" s="50">
        <v>13.904400000000001</v>
      </c>
      <c r="P16" s="50">
        <v>14.6816</v>
      </c>
      <c r="Q16" s="50">
        <v>16.550220799999998</v>
      </c>
      <c r="R16" s="50">
        <v>18.865400000000001</v>
      </c>
      <c r="S16" s="50">
        <v>21.687840000000001</v>
      </c>
      <c r="T16" s="50">
        <v>31.575599999999998</v>
      </c>
      <c r="U16" s="50">
        <v>34.948080000000004</v>
      </c>
      <c r="V16" s="50">
        <v>39.015720000000002</v>
      </c>
      <c r="W16" s="2251">
        <v>42.987199999999994</v>
      </c>
      <c r="X16" s="2095">
        <v>59.536079999999998</v>
      </c>
      <c r="Y16" s="2095">
        <v>61.777474400000003</v>
      </c>
      <c r="Z16" s="2251">
        <v>68.421000000000006</v>
      </c>
      <c r="AA16" s="2251">
        <v>74.322999999999993</v>
      </c>
      <c r="AB16" s="2251">
        <v>80.31</v>
      </c>
      <c r="AC16" s="2251">
        <v>83.822000000000003</v>
      </c>
      <c r="AD16" s="2251">
        <v>93.197999999999993</v>
      </c>
      <c r="AE16" s="2251">
        <v>97.251000000000005</v>
      </c>
      <c r="AF16" s="3934">
        <v>103.95099999999999</v>
      </c>
      <c r="AG16" s="4119"/>
    </row>
    <row r="17" spans="1:1617" s="390" customFormat="1" ht="16.149999999999999" customHeight="1">
      <c r="A17" s="958" t="s">
        <v>521</v>
      </c>
      <c r="B17" s="959">
        <v>196.13900000000001</v>
      </c>
      <c r="C17" s="959">
        <v>197.19299999999998</v>
      </c>
      <c r="D17" s="959">
        <v>207.04700000000003</v>
      </c>
      <c r="E17" s="959">
        <v>227.69299999999998</v>
      </c>
      <c r="F17" s="959">
        <v>252.60999999999999</v>
      </c>
      <c r="G17" s="959">
        <v>274.71199639999998</v>
      </c>
      <c r="H17" s="959">
        <v>269.81600000000003</v>
      </c>
      <c r="I17" s="959">
        <v>344.45218851999999</v>
      </c>
      <c r="J17" s="959">
        <v>379.17102399999993</v>
      </c>
      <c r="K17" s="959">
        <v>403.38200000000001</v>
      </c>
      <c r="L17" s="959">
        <v>416.57400000000001</v>
      </c>
      <c r="M17" s="959">
        <v>432.21400000000006</v>
      </c>
      <c r="N17" s="959">
        <v>455.476</v>
      </c>
      <c r="O17" s="959">
        <v>560.83354122252558</v>
      </c>
      <c r="P17" s="1309">
        <v>650.12611928382262</v>
      </c>
      <c r="Q17" s="1446">
        <v>769.3775992318167</v>
      </c>
      <c r="R17" s="1732">
        <v>938.56311322851423</v>
      </c>
      <c r="S17" s="1309">
        <v>1116.5337201629693</v>
      </c>
      <c r="T17" s="1309">
        <v>1147.0243944542483</v>
      </c>
      <c r="U17" s="1732">
        <v>1201.0320381102192</v>
      </c>
      <c r="V17" s="1732">
        <v>1413.1947986155244</v>
      </c>
      <c r="W17" s="1732">
        <v>1462.5053649585448</v>
      </c>
      <c r="X17" s="1309">
        <v>1384.8090945400002</v>
      </c>
      <c r="Y17" s="2608">
        <v>1498.6560549239305</v>
      </c>
      <c r="Z17" s="1732">
        <v>1518.539</v>
      </c>
      <c r="AA17" s="1732">
        <v>1643.7840000000001</v>
      </c>
      <c r="AB17" s="1732">
        <v>1676.2449999999999</v>
      </c>
      <c r="AC17" s="1732">
        <v>1797.4589999999998</v>
      </c>
      <c r="AD17" s="1732">
        <v>1802.1200000000001</v>
      </c>
      <c r="AE17" s="1732">
        <v>1904.4530000000002</v>
      </c>
      <c r="AF17" s="2140">
        <v>1961.1389999999999</v>
      </c>
      <c r="AG17" s="4121"/>
      <c r="AH17" s="4098"/>
      <c r="AI17" s="4098"/>
      <c r="AJ17" s="4098"/>
      <c r="AK17" s="4098"/>
      <c r="AL17" s="4098"/>
      <c r="AM17" s="4098"/>
      <c r="AN17" s="4098"/>
      <c r="AO17" s="4098"/>
      <c r="AP17" s="4098"/>
      <c r="AQ17" s="4098"/>
      <c r="AR17" s="4098"/>
      <c r="AS17" s="4098"/>
      <c r="AT17" s="4098"/>
      <c r="AU17" s="4098"/>
      <c r="AV17" s="4098"/>
      <c r="AW17" s="4098"/>
      <c r="AX17" s="4098"/>
      <c r="AY17" s="4098"/>
      <c r="AZ17" s="4098"/>
      <c r="BA17" s="4098"/>
      <c r="BB17" s="4098"/>
      <c r="BC17" s="4098"/>
      <c r="BD17" s="4098"/>
      <c r="BE17" s="4098"/>
      <c r="BF17" s="4098"/>
      <c r="BG17" s="4098"/>
      <c r="BH17" s="4098"/>
      <c r="BI17" s="4098"/>
      <c r="BJ17" s="4098"/>
      <c r="BK17" s="4098"/>
      <c r="BL17" s="4098"/>
      <c r="BM17" s="4098"/>
      <c r="BN17" s="4098"/>
      <c r="BO17" s="4098"/>
      <c r="BP17" s="4098"/>
      <c r="BQ17" s="4098"/>
      <c r="BR17" s="4098"/>
      <c r="BS17" s="4098"/>
      <c r="BT17" s="4098"/>
      <c r="BU17" s="4098"/>
      <c r="BV17" s="4098"/>
      <c r="BW17" s="4098"/>
      <c r="BX17" s="4098"/>
      <c r="BY17" s="4098"/>
      <c r="BZ17" s="4098"/>
      <c r="CA17" s="4098"/>
      <c r="CB17" s="4098"/>
      <c r="CC17" s="4098"/>
      <c r="CD17" s="4098"/>
      <c r="CE17" s="4098"/>
      <c r="CF17" s="4098"/>
      <c r="CG17" s="4098"/>
      <c r="CH17" s="4098"/>
      <c r="CI17" s="4098"/>
      <c r="CJ17" s="4098"/>
      <c r="CK17" s="4098"/>
      <c r="CL17" s="4098"/>
      <c r="CM17" s="4098"/>
      <c r="CN17" s="4098"/>
      <c r="CO17" s="4098"/>
      <c r="CP17" s="4098"/>
      <c r="CQ17" s="4098"/>
      <c r="CR17" s="4098"/>
      <c r="CS17" s="4098"/>
      <c r="CT17" s="4098"/>
      <c r="CU17" s="4098"/>
      <c r="CV17" s="4098"/>
      <c r="CW17" s="4098"/>
      <c r="CX17" s="4098"/>
      <c r="CY17" s="4098"/>
      <c r="CZ17" s="4098"/>
      <c r="DA17" s="4098"/>
      <c r="DB17" s="4098"/>
      <c r="DC17" s="4098"/>
      <c r="DD17" s="4098"/>
      <c r="DE17" s="4098"/>
      <c r="DF17" s="4098"/>
      <c r="DG17" s="4098"/>
      <c r="DH17" s="4098"/>
      <c r="DI17" s="4098"/>
      <c r="DJ17" s="4098"/>
      <c r="DK17" s="4098"/>
      <c r="DL17" s="4098"/>
      <c r="DM17" s="4098"/>
      <c r="DN17" s="4098"/>
      <c r="DO17" s="4098"/>
      <c r="DP17" s="4098"/>
      <c r="DQ17" s="4098"/>
      <c r="DR17" s="4098"/>
      <c r="DS17" s="4098"/>
      <c r="DT17" s="4098"/>
      <c r="DU17" s="4098"/>
      <c r="DV17" s="4098"/>
      <c r="DW17" s="4098"/>
      <c r="DX17" s="4098"/>
      <c r="DY17" s="4098"/>
      <c r="DZ17" s="4098"/>
      <c r="EA17" s="4098"/>
      <c r="EB17" s="4098"/>
      <c r="EC17" s="4098"/>
      <c r="ED17" s="4098"/>
      <c r="EE17" s="4098"/>
      <c r="EF17" s="4098"/>
      <c r="EG17" s="4098"/>
      <c r="EH17" s="4098"/>
      <c r="EI17" s="4098"/>
      <c r="EJ17" s="4098"/>
      <c r="EK17" s="4098"/>
      <c r="EL17" s="4098"/>
      <c r="EM17" s="4098"/>
      <c r="EN17" s="4098"/>
      <c r="EO17" s="4098"/>
      <c r="EP17" s="4098"/>
      <c r="EQ17" s="4098"/>
      <c r="ER17" s="4098"/>
      <c r="ES17" s="4098"/>
      <c r="ET17" s="4098"/>
      <c r="EU17" s="4098"/>
      <c r="EV17" s="4098"/>
      <c r="EW17" s="4098"/>
      <c r="EX17" s="4098"/>
      <c r="EY17" s="4098"/>
      <c r="EZ17" s="4098"/>
      <c r="FA17" s="4098"/>
      <c r="FB17" s="4098"/>
      <c r="FC17" s="4098"/>
      <c r="FD17" s="4098"/>
      <c r="FE17" s="4098"/>
      <c r="FF17" s="4098"/>
      <c r="FG17" s="4098"/>
      <c r="FH17" s="4098"/>
      <c r="FI17" s="4098"/>
      <c r="FJ17" s="4098"/>
      <c r="FK17" s="4098"/>
      <c r="FL17" s="4098"/>
      <c r="FM17" s="4098"/>
      <c r="FN17" s="4098"/>
      <c r="FO17" s="4098"/>
      <c r="FP17" s="4098"/>
      <c r="FQ17" s="4098"/>
      <c r="FR17" s="4098"/>
      <c r="FS17" s="4098"/>
      <c r="FT17" s="4098"/>
      <c r="FU17" s="4098"/>
      <c r="FV17" s="4098"/>
      <c r="FW17" s="4098"/>
      <c r="FX17" s="4098"/>
      <c r="FY17" s="4098"/>
      <c r="FZ17" s="4098"/>
      <c r="GA17" s="4098"/>
      <c r="GB17" s="4098"/>
      <c r="GC17" s="4098"/>
      <c r="GD17" s="4098"/>
      <c r="GE17" s="4098"/>
      <c r="GF17" s="4098"/>
      <c r="GG17" s="4098"/>
      <c r="GH17" s="4098"/>
      <c r="GI17" s="4098"/>
      <c r="GJ17" s="4098"/>
      <c r="GK17" s="4098"/>
      <c r="GL17" s="4098"/>
      <c r="GM17" s="4098"/>
      <c r="GN17" s="4098"/>
      <c r="GO17" s="4098"/>
      <c r="GP17" s="4098"/>
      <c r="GQ17" s="4098"/>
      <c r="GR17" s="4098"/>
      <c r="GS17" s="4098"/>
      <c r="GT17" s="4098"/>
      <c r="GU17" s="4098"/>
      <c r="GV17" s="4098"/>
      <c r="GW17" s="4098"/>
      <c r="GX17" s="4098"/>
      <c r="GY17" s="4098"/>
      <c r="GZ17" s="4098"/>
      <c r="HA17" s="4098"/>
      <c r="HB17" s="4098"/>
      <c r="HC17" s="4098"/>
      <c r="HD17" s="4098"/>
      <c r="HE17" s="4098"/>
      <c r="HF17" s="4098"/>
      <c r="HG17" s="4098"/>
      <c r="HH17" s="4098"/>
      <c r="HI17" s="4098"/>
      <c r="HJ17" s="4098"/>
      <c r="HK17" s="4098"/>
      <c r="HL17" s="4098"/>
      <c r="HM17" s="4098"/>
      <c r="HN17" s="4098"/>
      <c r="HO17" s="4098"/>
      <c r="HP17" s="4098"/>
      <c r="HQ17" s="4098"/>
      <c r="HR17" s="4098"/>
      <c r="HS17" s="4098"/>
      <c r="HT17" s="4098"/>
      <c r="HU17" s="4098"/>
      <c r="HV17" s="4098"/>
      <c r="HW17" s="4098"/>
      <c r="HX17" s="4098"/>
      <c r="HY17" s="4098"/>
      <c r="HZ17" s="4098"/>
      <c r="IA17" s="4098"/>
      <c r="IB17" s="4098"/>
      <c r="IC17" s="4098"/>
      <c r="ID17" s="4098"/>
      <c r="IE17" s="4098"/>
      <c r="IF17" s="4098"/>
      <c r="IG17" s="4098"/>
      <c r="IH17" s="4098"/>
      <c r="II17" s="4098"/>
      <c r="IJ17" s="4098"/>
      <c r="IK17" s="4098"/>
      <c r="IL17" s="4098"/>
      <c r="IM17" s="4098"/>
      <c r="IN17" s="4098"/>
      <c r="IO17" s="4098"/>
      <c r="IP17" s="4098"/>
      <c r="IQ17" s="4098"/>
      <c r="IR17" s="4098"/>
      <c r="IS17" s="4098"/>
      <c r="IT17" s="4098"/>
      <c r="IU17" s="4098"/>
      <c r="IV17" s="4098"/>
      <c r="IW17" s="4098"/>
      <c r="IX17" s="4098"/>
      <c r="IY17" s="4098"/>
      <c r="IZ17" s="4098"/>
      <c r="JA17" s="4098"/>
      <c r="JB17" s="4098"/>
      <c r="JC17" s="4098"/>
      <c r="JD17" s="4098"/>
      <c r="JE17" s="4098"/>
      <c r="JF17" s="4098"/>
      <c r="JG17" s="4098"/>
      <c r="JH17" s="4098"/>
      <c r="JI17" s="4098"/>
      <c r="JJ17" s="4098"/>
      <c r="JK17" s="4098"/>
      <c r="JL17" s="4098"/>
      <c r="JM17" s="4098"/>
      <c r="JN17" s="4098"/>
      <c r="JO17" s="4098"/>
      <c r="JP17" s="4098"/>
      <c r="JQ17" s="4098"/>
      <c r="JR17" s="4098"/>
      <c r="JS17" s="4098"/>
      <c r="JT17" s="4098"/>
      <c r="JU17" s="4098"/>
      <c r="JV17" s="4098"/>
      <c r="JW17" s="4098"/>
      <c r="JX17" s="4098"/>
      <c r="JY17" s="4098"/>
      <c r="JZ17" s="4098"/>
      <c r="KA17" s="4098"/>
      <c r="KB17" s="4098"/>
      <c r="KC17" s="4098"/>
      <c r="KD17" s="4098"/>
      <c r="KE17" s="4098"/>
      <c r="KF17" s="4098"/>
      <c r="KG17" s="4098"/>
      <c r="KH17" s="4098"/>
      <c r="KI17" s="4098"/>
      <c r="KJ17" s="4098"/>
      <c r="KK17" s="4098"/>
      <c r="KL17" s="4098"/>
      <c r="KM17" s="4098"/>
      <c r="KN17" s="4098"/>
      <c r="KO17" s="4098"/>
      <c r="KP17" s="4098"/>
      <c r="KQ17" s="4098"/>
      <c r="KR17" s="4098"/>
      <c r="KS17" s="4098"/>
      <c r="KT17" s="4098"/>
      <c r="KU17" s="4098"/>
      <c r="KV17" s="4098"/>
      <c r="KW17" s="4098"/>
      <c r="KX17" s="4098"/>
      <c r="KY17" s="4098"/>
      <c r="KZ17" s="4098"/>
      <c r="LA17" s="4098"/>
      <c r="LB17" s="4098"/>
      <c r="LC17" s="4098"/>
      <c r="LD17" s="4098"/>
      <c r="LE17" s="4098"/>
      <c r="LF17" s="4098"/>
      <c r="LG17" s="4098"/>
      <c r="LH17" s="4098"/>
      <c r="LI17" s="4098"/>
      <c r="LJ17" s="4098"/>
      <c r="LK17" s="4098"/>
      <c r="LL17" s="4098"/>
      <c r="LM17" s="4098"/>
      <c r="LN17" s="4098"/>
      <c r="LO17" s="4098"/>
      <c r="LP17" s="4098"/>
      <c r="LQ17" s="4098"/>
      <c r="LR17" s="4098"/>
      <c r="LS17" s="4098"/>
      <c r="LT17" s="4098"/>
      <c r="LU17" s="4098"/>
      <c r="LV17" s="4098"/>
      <c r="LW17" s="4098"/>
      <c r="LX17" s="4098"/>
      <c r="LY17" s="4098"/>
      <c r="LZ17" s="4098"/>
      <c r="MA17" s="4098"/>
      <c r="MB17" s="4098"/>
      <c r="MC17" s="4098"/>
      <c r="MD17" s="4098"/>
      <c r="ME17" s="4098"/>
      <c r="MF17" s="4098"/>
      <c r="MG17" s="4098"/>
      <c r="MH17" s="4098"/>
      <c r="MI17" s="4098"/>
      <c r="MJ17" s="4098"/>
      <c r="MK17" s="4098"/>
      <c r="ML17" s="4098"/>
      <c r="MM17" s="4098"/>
      <c r="MN17" s="4098"/>
      <c r="MO17" s="4098"/>
      <c r="MP17" s="4098"/>
      <c r="MQ17" s="4098"/>
      <c r="MR17" s="4098"/>
      <c r="MS17" s="4098"/>
      <c r="MT17" s="4098"/>
      <c r="MU17" s="4098"/>
      <c r="MV17" s="4098"/>
      <c r="MW17" s="4098"/>
      <c r="MX17" s="4098"/>
      <c r="MY17" s="4098"/>
      <c r="MZ17" s="4098"/>
      <c r="NA17" s="4098"/>
      <c r="NB17" s="4098"/>
      <c r="NC17" s="4098"/>
      <c r="ND17" s="4098"/>
      <c r="NE17" s="4098"/>
      <c r="NF17" s="4098"/>
      <c r="NG17" s="4098"/>
      <c r="NH17" s="4098"/>
      <c r="NI17" s="4098"/>
      <c r="NJ17" s="4098"/>
      <c r="NK17" s="4098"/>
      <c r="NL17" s="4098"/>
      <c r="NM17" s="4098"/>
      <c r="NN17" s="4098"/>
      <c r="NO17" s="4098"/>
      <c r="NP17" s="4098"/>
      <c r="NQ17" s="4098"/>
      <c r="NR17" s="4098"/>
      <c r="NS17" s="4098"/>
      <c r="NT17" s="4098"/>
      <c r="NU17" s="4098"/>
      <c r="NV17" s="4098"/>
      <c r="NW17" s="4098"/>
      <c r="NX17" s="4098"/>
      <c r="NY17" s="4098"/>
      <c r="NZ17" s="4098"/>
      <c r="OA17" s="4098"/>
      <c r="OB17" s="4098"/>
      <c r="OC17" s="4098"/>
      <c r="OD17" s="4098"/>
      <c r="OE17" s="4098"/>
      <c r="OF17" s="4098"/>
      <c r="OG17" s="4098"/>
      <c r="OH17" s="4098"/>
      <c r="OI17" s="4098"/>
      <c r="OJ17" s="4098"/>
      <c r="OK17" s="4098"/>
      <c r="OL17" s="4098"/>
      <c r="OM17" s="4098"/>
      <c r="ON17" s="4098"/>
      <c r="OO17" s="4098"/>
      <c r="OP17" s="4098"/>
      <c r="OQ17" s="4098"/>
      <c r="OR17" s="4098"/>
      <c r="OS17" s="4098"/>
      <c r="OT17" s="4098"/>
      <c r="OU17" s="4098"/>
      <c r="OV17" s="4098"/>
      <c r="OW17" s="4098"/>
      <c r="OX17" s="4098"/>
      <c r="OY17" s="4098"/>
      <c r="OZ17" s="4098"/>
      <c r="PA17" s="4098"/>
      <c r="PB17" s="4098"/>
      <c r="PC17" s="4098"/>
      <c r="PD17" s="4098"/>
      <c r="PE17" s="4098"/>
      <c r="PF17" s="4098"/>
      <c r="PG17" s="4098"/>
      <c r="PH17" s="4098"/>
      <c r="PI17" s="4098"/>
      <c r="PJ17" s="4098"/>
      <c r="PK17" s="4098"/>
      <c r="PL17" s="4098"/>
      <c r="PM17" s="4098"/>
      <c r="PN17" s="4098"/>
      <c r="PO17" s="4098"/>
      <c r="PP17" s="4098"/>
      <c r="PQ17" s="4098"/>
      <c r="PR17" s="4098"/>
      <c r="PS17" s="4098"/>
      <c r="PT17" s="4098"/>
      <c r="PU17" s="4098"/>
      <c r="PV17" s="4098"/>
      <c r="PW17" s="4098"/>
      <c r="PX17" s="4098"/>
      <c r="PY17" s="4098"/>
      <c r="PZ17" s="4098"/>
      <c r="QA17" s="4098"/>
      <c r="QB17" s="4098"/>
      <c r="QC17" s="4098"/>
      <c r="QD17" s="4098"/>
      <c r="QE17" s="4098"/>
      <c r="QF17" s="4098"/>
      <c r="QG17" s="4098"/>
      <c r="QH17" s="4098"/>
      <c r="QI17" s="4098"/>
      <c r="QJ17" s="4098"/>
      <c r="QK17" s="4098"/>
      <c r="QL17" s="4098"/>
      <c r="QM17" s="4098"/>
      <c r="QN17" s="4098"/>
      <c r="QO17" s="4098"/>
      <c r="QP17" s="4098"/>
      <c r="QQ17" s="4098"/>
      <c r="QR17" s="4098"/>
      <c r="QS17" s="4098"/>
      <c r="QT17" s="4098"/>
      <c r="QU17" s="4098"/>
      <c r="QV17" s="4098"/>
      <c r="QW17" s="4098"/>
      <c r="QX17" s="4098"/>
      <c r="QY17" s="4098"/>
      <c r="QZ17" s="4098"/>
      <c r="RA17" s="4098"/>
      <c r="RB17" s="4098"/>
      <c r="RC17" s="4098"/>
      <c r="RD17" s="4098"/>
      <c r="RE17" s="4098"/>
      <c r="RF17" s="4098"/>
      <c r="RG17" s="4098"/>
      <c r="RH17" s="4098"/>
      <c r="RI17" s="4098"/>
      <c r="RJ17" s="4098"/>
      <c r="RK17" s="4098"/>
      <c r="RL17" s="4098"/>
      <c r="RM17" s="4098"/>
      <c r="RN17" s="4098"/>
      <c r="RO17" s="4098"/>
      <c r="RP17" s="4098"/>
      <c r="RQ17" s="4098"/>
      <c r="RR17" s="4098"/>
      <c r="RS17" s="4098"/>
      <c r="RT17" s="4098"/>
      <c r="RU17" s="4098"/>
      <c r="RV17" s="4098"/>
      <c r="RW17" s="4098"/>
      <c r="RX17" s="4098"/>
      <c r="RY17" s="4098"/>
      <c r="RZ17" s="4098"/>
      <c r="SA17" s="4098"/>
      <c r="SB17" s="4098"/>
      <c r="SC17" s="4098"/>
      <c r="SD17" s="4098"/>
      <c r="SE17" s="4098"/>
      <c r="SF17" s="4098"/>
      <c r="SG17" s="4098"/>
      <c r="SH17" s="4098"/>
      <c r="SI17" s="4098"/>
      <c r="SJ17" s="4098"/>
      <c r="SK17" s="4098"/>
      <c r="SL17" s="4098"/>
      <c r="SM17" s="4098"/>
      <c r="SN17" s="4098"/>
      <c r="SO17" s="4098"/>
      <c r="SP17" s="4098"/>
      <c r="SQ17" s="4098"/>
      <c r="SR17" s="4098"/>
      <c r="SS17" s="4098"/>
      <c r="ST17" s="4098"/>
      <c r="SU17" s="4098"/>
      <c r="SV17" s="4098"/>
      <c r="SW17" s="4098"/>
      <c r="SX17" s="4098"/>
      <c r="SY17" s="4098"/>
      <c r="SZ17" s="4098"/>
      <c r="TA17" s="4098"/>
      <c r="TB17" s="4098"/>
      <c r="TC17" s="4098"/>
      <c r="TD17" s="4098"/>
      <c r="TE17" s="4098"/>
      <c r="TF17" s="4098"/>
      <c r="TG17" s="4098"/>
      <c r="TH17" s="4098"/>
      <c r="TI17" s="4098"/>
      <c r="TJ17" s="4098"/>
      <c r="TK17" s="4098"/>
      <c r="TL17" s="4098"/>
      <c r="TM17" s="4098"/>
      <c r="TN17" s="4098"/>
      <c r="TO17" s="4098"/>
      <c r="TP17" s="4098"/>
      <c r="TQ17" s="4098"/>
      <c r="TR17" s="4098"/>
      <c r="TS17" s="4098"/>
      <c r="TT17" s="4098"/>
      <c r="TU17" s="4098"/>
      <c r="TV17" s="4098"/>
      <c r="TW17" s="4098"/>
      <c r="TX17" s="4098"/>
      <c r="TY17" s="4098"/>
      <c r="TZ17" s="4098"/>
      <c r="UA17" s="4098"/>
      <c r="UB17" s="4098"/>
      <c r="UC17" s="4098"/>
      <c r="UD17" s="4098"/>
      <c r="UE17" s="4098"/>
      <c r="UF17" s="4098"/>
      <c r="UG17" s="4098"/>
      <c r="UH17" s="4098"/>
      <c r="UI17" s="4098"/>
      <c r="UJ17" s="4098"/>
      <c r="UK17" s="4098"/>
      <c r="UL17" s="4098"/>
      <c r="UM17" s="4098"/>
      <c r="UN17" s="4098"/>
      <c r="UO17" s="4098"/>
      <c r="UP17" s="4098"/>
      <c r="UQ17" s="4098"/>
      <c r="UR17" s="4098"/>
      <c r="US17" s="4098"/>
      <c r="UT17" s="4098"/>
      <c r="UU17" s="4098"/>
      <c r="UV17" s="4098"/>
      <c r="UW17" s="4098"/>
      <c r="UX17" s="4098"/>
      <c r="UY17" s="4098"/>
      <c r="UZ17" s="4098"/>
      <c r="VA17" s="4098"/>
      <c r="VB17" s="4098"/>
      <c r="VC17" s="4098"/>
      <c r="VD17" s="4098"/>
      <c r="VE17" s="4098"/>
      <c r="VF17" s="4098"/>
      <c r="VG17" s="4098"/>
      <c r="VH17" s="4098"/>
      <c r="VI17" s="4098"/>
      <c r="VJ17" s="4098"/>
      <c r="VK17" s="4098"/>
      <c r="VL17" s="4098"/>
      <c r="VM17" s="4098"/>
      <c r="VN17" s="4098"/>
      <c r="VO17" s="4098"/>
      <c r="VP17" s="4098"/>
      <c r="VQ17" s="4098"/>
      <c r="VR17" s="4098"/>
      <c r="VS17" s="4098"/>
      <c r="VT17" s="4098"/>
      <c r="VU17" s="4098"/>
      <c r="VV17" s="4098"/>
      <c r="VW17" s="4098"/>
      <c r="VX17" s="4098"/>
      <c r="VY17" s="4098"/>
      <c r="VZ17" s="4098"/>
      <c r="WA17" s="4098"/>
      <c r="WB17" s="4098"/>
      <c r="WC17" s="4098"/>
      <c r="WD17" s="4098"/>
      <c r="WE17" s="4098"/>
      <c r="WF17" s="4098"/>
      <c r="WG17" s="4098"/>
      <c r="WH17" s="4098"/>
      <c r="WI17" s="4098"/>
      <c r="WJ17" s="4098"/>
      <c r="WK17" s="4098"/>
      <c r="WL17" s="4098"/>
      <c r="WM17" s="4098"/>
      <c r="WN17" s="4098"/>
      <c r="WO17" s="4098"/>
      <c r="WP17" s="4098"/>
      <c r="WQ17" s="4098"/>
      <c r="WR17" s="4098"/>
      <c r="WS17" s="4098"/>
      <c r="WT17" s="4098"/>
      <c r="WU17" s="4098"/>
      <c r="WV17" s="4098"/>
      <c r="WW17" s="4098"/>
      <c r="WX17" s="4098"/>
      <c r="WY17" s="4098"/>
      <c r="WZ17" s="4098"/>
      <c r="XA17" s="4098"/>
      <c r="XB17" s="4098"/>
      <c r="XC17" s="4098"/>
      <c r="XD17" s="4098"/>
      <c r="XE17" s="4098"/>
      <c r="XF17" s="4098"/>
      <c r="XG17" s="4098"/>
      <c r="XH17" s="4098"/>
      <c r="XI17" s="4098"/>
      <c r="XJ17" s="4098"/>
      <c r="XK17" s="4098"/>
      <c r="XL17" s="4098"/>
      <c r="XM17" s="4098"/>
      <c r="XN17" s="4098"/>
      <c r="XO17" s="4098"/>
      <c r="XP17" s="4098"/>
      <c r="XQ17" s="4098"/>
      <c r="XR17" s="4098"/>
      <c r="XS17" s="4098"/>
      <c r="XT17" s="4098"/>
      <c r="XU17" s="4098"/>
      <c r="XV17" s="4098"/>
      <c r="XW17" s="4098"/>
      <c r="XX17" s="4098"/>
      <c r="XY17" s="4098"/>
      <c r="XZ17" s="4098"/>
      <c r="YA17" s="4098"/>
      <c r="YB17" s="4098"/>
      <c r="YC17" s="4098"/>
      <c r="YD17" s="4098"/>
      <c r="YE17" s="4098"/>
      <c r="YF17" s="4098"/>
      <c r="YG17" s="4098"/>
      <c r="YH17" s="4098"/>
      <c r="YI17" s="4098"/>
      <c r="YJ17" s="4098"/>
      <c r="YK17" s="4098"/>
      <c r="YL17" s="4098"/>
      <c r="YM17" s="4098"/>
      <c r="YN17" s="4098"/>
      <c r="YO17" s="4098"/>
      <c r="YP17" s="4098"/>
      <c r="YQ17" s="4098"/>
      <c r="YR17" s="4098"/>
      <c r="YS17" s="4098"/>
      <c r="YT17" s="4098"/>
      <c r="YU17" s="4098"/>
      <c r="YV17" s="4098"/>
      <c r="YW17" s="4098"/>
      <c r="YX17" s="4098"/>
      <c r="YY17" s="4098"/>
      <c r="YZ17" s="4098"/>
      <c r="ZA17" s="4098"/>
      <c r="ZB17" s="4098"/>
      <c r="ZC17" s="4098"/>
      <c r="ZD17" s="4098"/>
      <c r="ZE17" s="4098"/>
      <c r="ZF17" s="4098"/>
      <c r="ZG17" s="4098"/>
      <c r="ZH17" s="4098"/>
      <c r="ZI17" s="4098"/>
      <c r="ZJ17" s="4098"/>
      <c r="ZK17" s="4098"/>
      <c r="ZL17" s="4098"/>
      <c r="ZM17" s="4098"/>
      <c r="ZN17" s="4098"/>
      <c r="ZO17" s="4098"/>
      <c r="ZP17" s="4098"/>
      <c r="ZQ17" s="4098"/>
      <c r="ZR17" s="4098"/>
      <c r="ZS17" s="4098"/>
      <c r="ZT17" s="4098"/>
      <c r="ZU17" s="4098"/>
      <c r="ZV17" s="4098"/>
      <c r="ZW17" s="4098"/>
      <c r="ZX17" s="4098"/>
      <c r="ZY17" s="4098"/>
      <c r="ZZ17" s="4098"/>
      <c r="AAA17" s="4098"/>
      <c r="AAB17" s="4098"/>
      <c r="AAC17" s="4098"/>
      <c r="AAD17" s="4098"/>
      <c r="AAE17" s="4098"/>
      <c r="AAF17" s="4098"/>
      <c r="AAG17" s="4098"/>
      <c r="AAH17" s="4098"/>
      <c r="AAI17" s="4098"/>
      <c r="AAJ17" s="4098"/>
      <c r="AAK17" s="4098"/>
      <c r="AAL17" s="4098"/>
      <c r="AAM17" s="4098"/>
      <c r="AAN17" s="4098"/>
      <c r="AAO17" s="4098"/>
      <c r="AAP17" s="4098"/>
      <c r="AAQ17" s="4098"/>
      <c r="AAR17" s="4098"/>
      <c r="AAS17" s="4098"/>
      <c r="AAT17" s="4098"/>
      <c r="AAU17" s="4098"/>
      <c r="AAV17" s="4098"/>
      <c r="AAW17" s="4098"/>
      <c r="AAX17" s="4098"/>
      <c r="AAY17" s="4098"/>
      <c r="AAZ17" s="4098"/>
      <c r="ABA17" s="4098"/>
      <c r="ABB17" s="4098"/>
      <c r="ABC17" s="4098"/>
      <c r="ABD17" s="4098"/>
      <c r="ABE17" s="4098"/>
      <c r="ABF17" s="4098"/>
      <c r="ABG17" s="4098"/>
      <c r="ABH17" s="4098"/>
      <c r="ABI17" s="4098"/>
      <c r="ABJ17" s="4098"/>
      <c r="ABK17" s="4098"/>
      <c r="ABL17" s="4098"/>
      <c r="ABM17" s="4098"/>
      <c r="ABN17" s="4098"/>
      <c r="ABO17" s="4098"/>
      <c r="ABP17" s="4098"/>
      <c r="ABQ17" s="4098"/>
      <c r="ABR17" s="4098"/>
      <c r="ABS17" s="4098"/>
      <c r="ABT17" s="4098"/>
      <c r="ABU17" s="4098"/>
      <c r="ABV17" s="4098"/>
      <c r="ABW17" s="4098"/>
      <c r="ABX17" s="4098"/>
      <c r="ABY17" s="4098"/>
      <c r="ABZ17" s="4098"/>
      <c r="ACA17" s="4098"/>
      <c r="ACB17" s="4098"/>
      <c r="ACC17" s="4098"/>
      <c r="ACD17" s="4098"/>
      <c r="ACE17" s="4098"/>
      <c r="ACF17" s="4098"/>
      <c r="ACG17" s="4098"/>
      <c r="ACH17" s="4098"/>
      <c r="ACI17" s="4098"/>
      <c r="ACJ17" s="4098"/>
      <c r="ACK17" s="4098"/>
      <c r="ACL17" s="4098"/>
      <c r="ACM17" s="4098"/>
      <c r="ACN17" s="4098"/>
      <c r="ACO17" s="4098"/>
      <c r="ACP17" s="4098"/>
      <c r="ACQ17" s="4098"/>
      <c r="ACR17" s="4098"/>
      <c r="ACS17" s="4098"/>
      <c r="ACT17" s="4098"/>
      <c r="ACU17" s="4098"/>
      <c r="ACV17" s="4098"/>
      <c r="ACW17" s="4098"/>
      <c r="ACX17" s="4098"/>
      <c r="ACY17" s="4098"/>
      <c r="ACZ17" s="4098"/>
      <c r="ADA17" s="4098"/>
      <c r="ADB17" s="4098"/>
      <c r="ADC17" s="4098"/>
      <c r="ADD17" s="4098"/>
      <c r="ADE17" s="4098"/>
      <c r="ADF17" s="4098"/>
      <c r="ADG17" s="4098"/>
      <c r="ADH17" s="4098"/>
      <c r="ADI17" s="4098"/>
      <c r="ADJ17" s="4098"/>
      <c r="ADK17" s="4098"/>
      <c r="ADL17" s="4098"/>
      <c r="ADM17" s="4098"/>
      <c r="ADN17" s="4098"/>
      <c r="ADO17" s="4098"/>
      <c r="ADP17" s="4098"/>
      <c r="ADQ17" s="4098"/>
      <c r="ADR17" s="4098"/>
      <c r="ADS17" s="4098"/>
      <c r="ADT17" s="4098"/>
      <c r="ADU17" s="4098"/>
      <c r="ADV17" s="4098"/>
      <c r="ADW17" s="4098"/>
      <c r="ADX17" s="4098"/>
      <c r="ADY17" s="4098"/>
      <c r="ADZ17" s="4098"/>
      <c r="AEA17" s="4098"/>
      <c r="AEB17" s="4098"/>
      <c r="AEC17" s="4098"/>
      <c r="AED17" s="4098"/>
      <c r="AEE17" s="4098"/>
      <c r="AEF17" s="4098"/>
      <c r="AEG17" s="4098"/>
      <c r="AEH17" s="4098"/>
      <c r="AEI17" s="4098"/>
      <c r="AEJ17" s="4098"/>
      <c r="AEK17" s="4098"/>
      <c r="AEL17" s="4098"/>
      <c r="AEM17" s="4098"/>
      <c r="AEN17" s="4098"/>
      <c r="AEO17" s="4098"/>
      <c r="AEP17" s="4098"/>
      <c r="AEQ17" s="4098"/>
      <c r="AER17" s="4098"/>
      <c r="AES17" s="4098"/>
      <c r="AET17" s="4098"/>
      <c r="AEU17" s="4098"/>
      <c r="AEV17" s="4098"/>
      <c r="AEW17" s="4098"/>
      <c r="AEX17" s="4098"/>
      <c r="AEY17" s="4098"/>
      <c r="AEZ17" s="4098"/>
      <c r="AFA17" s="4098"/>
      <c r="AFB17" s="4098"/>
      <c r="AFC17" s="4098"/>
      <c r="AFD17" s="4098"/>
      <c r="AFE17" s="4098"/>
      <c r="AFF17" s="4098"/>
      <c r="AFG17" s="4098"/>
      <c r="AFH17" s="4098"/>
      <c r="AFI17" s="4098"/>
      <c r="AFJ17" s="4098"/>
      <c r="AFK17" s="4098"/>
      <c r="AFL17" s="4098"/>
      <c r="AFM17" s="4098"/>
      <c r="AFN17" s="4098"/>
      <c r="AFO17" s="4098"/>
      <c r="AFP17" s="4098"/>
      <c r="AFQ17" s="4098"/>
      <c r="AFR17" s="4098"/>
      <c r="AFS17" s="4098"/>
      <c r="AFT17" s="4098"/>
      <c r="AFU17" s="4098"/>
      <c r="AFV17" s="4098"/>
      <c r="AFW17" s="4098"/>
      <c r="AFX17" s="4098"/>
      <c r="AFY17" s="4098"/>
      <c r="AFZ17" s="4098"/>
      <c r="AGA17" s="4098"/>
      <c r="AGB17" s="4098"/>
      <c r="AGC17" s="4098"/>
      <c r="AGD17" s="4098"/>
      <c r="AGE17" s="4098"/>
      <c r="AGF17" s="4098"/>
      <c r="AGG17" s="4098"/>
      <c r="AGH17" s="4098"/>
      <c r="AGI17" s="4098"/>
      <c r="AGJ17" s="4098"/>
      <c r="AGK17" s="4098"/>
      <c r="AGL17" s="4098"/>
      <c r="AGM17" s="4098"/>
      <c r="AGN17" s="4098"/>
      <c r="AGO17" s="4098"/>
      <c r="AGP17" s="4098"/>
      <c r="AGQ17" s="4098"/>
      <c r="AGR17" s="4098"/>
      <c r="AGS17" s="4098"/>
      <c r="AGT17" s="4098"/>
      <c r="AGU17" s="4098"/>
      <c r="AGV17" s="4098"/>
      <c r="AGW17" s="4098"/>
      <c r="AGX17" s="4098"/>
      <c r="AGY17" s="4098"/>
      <c r="AGZ17" s="4098"/>
      <c r="AHA17" s="4098"/>
      <c r="AHB17" s="4098"/>
      <c r="AHC17" s="4098"/>
      <c r="AHD17" s="4098"/>
      <c r="AHE17" s="4098"/>
      <c r="AHF17" s="4098"/>
      <c r="AHG17" s="4098"/>
      <c r="AHH17" s="4098"/>
      <c r="AHI17" s="4098"/>
      <c r="AHJ17" s="4098"/>
      <c r="AHK17" s="4098"/>
      <c r="AHL17" s="4098"/>
      <c r="AHM17" s="4098"/>
      <c r="AHN17" s="4098"/>
      <c r="AHO17" s="4098"/>
      <c r="AHP17" s="4098"/>
      <c r="AHQ17" s="4098"/>
      <c r="AHR17" s="4098"/>
      <c r="AHS17" s="4098"/>
      <c r="AHT17" s="4098"/>
      <c r="AHU17" s="4098"/>
      <c r="AHV17" s="4098"/>
      <c r="AHW17" s="4098"/>
      <c r="AHX17" s="4098"/>
      <c r="AHY17" s="4098"/>
      <c r="AHZ17" s="4098"/>
      <c r="AIA17" s="4098"/>
      <c r="AIB17" s="4098"/>
      <c r="AIC17" s="4098"/>
      <c r="AID17" s="4098"/>
      <c r="AIE17" s="4098"/>
      <c r="AIF17" s="4098"/>
      <c r="AIG17" s="4098"/>
      <c r="AIH17" s="4098"/>
      <c r="AII17" s="4098"/>
      <c r="AIJ17" s="4098"/>
      <c r="AIK17" s="4098"/>
      <c r="AIL17" s="4098"/>
      <c r="AIM17" s="4098"/>
      <c r="AIN17" s="4098"/>
      <c r="AIO17" s="4098"/>
      <c r="AIP17" s="4098"/>
      <c r="AIQ17" s="4098"/>
      <c r="AIR17" s="4098"/>
      <c r="AIS17" s="4098"/>
      <c r="AIT17" s="4098"/>
      <c r="AIU17" s="4098"/>
      <c r="AIV17" s="4098"/>
      <c r="AIW17" s="4098"/>
      <c r="AIX17" s="4098"/>
      <c r="AIY17" s="4098"/>
      <c r="AIZ17" s="4098"/>
      <c r="AJA17" s="4098"/>
      <c r="AJB17" s="4098"/>
      <c r="AJC17" s="4098"/>
      <c r="AJD17" s="4098"/>
      <c r="AJE17" s="4098"/>
      <c r="AJF17" s="4098"/>
      <c r="AJG17" s="4098"/>
      <c r="AJH17" s="4098"/>
      <c r="AJI17" s="4098"/>
      <c r="AJJ17" s="4098"/>
      <c r="AJK17" s="4098"/>
      <c r="AJL17" s="4098"/>
      <c r="AJM17" s="4098"/>
      <c r="AJN17" s="4098"/>
      <c r="AJO17" s="4098"/>
      <c r="AJP17" s="4098"/>
      <c r="AJQ17" s="4098"/>
      <c r="AJR17" s="4098"/>
      <c r="AJS17" s="4098"/>
      <c r="AJT17" s="4098"/>
      <c r="AJU17" s="4098"/>
      <c r="AJV17" s="4098"/>
      <c r="AJW17" s="4098"/>
      <c r="AJX17" s="4098"/>
      <c r="AJY17" s="4098"/>
      <c r="AJZ17" s="4098"/>
      <c r="AKA17" s="4098"/>
      <c r="AKB17" s="4098"/>
      <c r="AKC17" s="4098"/>
      <c r="AKD17" s="4098"/>
      <c r="AKE17" s="4098"/>
      <c r="AKF17" s="4098"/>
      <c r="AKG17" s="4098"/>
      <c r="AKH17" s="4098"/>
      <c r="AKI17" s="4098"/>
      <c r="AKJ17" s="4098"/>
      <c r="AKK17" s="4098"/>
      <c r="AKL17" s="4098"/>
      <c r="AKM17" s="4098"/>
      <c r="AKN17" s="4098"/>
      <c r="AKO17" s="4098"/>
      <c r="AKP17" s="4098"/>
      <c r="AKQ17" s="4098"/>
      <c r="AKR17" s="4098"/>
      <c r="AKS17" s="4098"/>
      <c r="AKT17" s="4098"/>
      <c r="AKU17" s="4098"/>
      <c r="AKV17" s="4098"/>
      <c r="AKW17" s="4098"/>
      <c r="AKX17" s="4098"/>
      <c r="AKY17" s="4098"/>
      <c r="AKZ17" s="4098"/>
      <c r="ALA17" s="4098"/>
      <c r="ALB17" s="4098"/>
      <c r="ALC17" s="4098"/>
      <c r="ALD17" s="4098"/>
      <c r="ALE17" s="4098"/>
      <c r="ALF17" s="4098"/>
      <c r="ALG17" s="4098"/>
      <c r="ALH17" s="4098"/>
      <c r="ALI17" s="4098"/>
      <c r="ALJ17" s="4098"/>
      <c r="ALK17" s="4098"/>
      <c r="ALL17" s="4098"/>
      <c r="ALM17" s="4098"/>
      <c r="ALN17" s="4098"/>
      <c r="ALO17" s="4098"/>
      <c r="ALP17" s="4098"/>
      <c r="ALQ17" s="4098"/>
      <c r="ALR17" s="4098"/>
      <c r="ALS17" s="4098"/>
      <c r="ALT17" s="4098"/>
      <c r="ALU17" s="4098"/>
      <c r="ALV17" s="4098"/>
      <c r="ALW17" s="4098"/>
      <c r="ALX17" s="4098"/>
      <c r="ALY17" s="4098"/>
      <c r="ALZ17" s="4098"/>
      <c r="AMA17" s="4098"/>
      <c r="AMB17" s="4098"/>
      <c r="AMC17" s="4098"/>
      <c r="AMD17" s="4098"/>
      <c r="AME17" s="4098"/>
      <c r="AMF17" s="4098"/>
      <c r="AMG17" s="4098"/>
      <c r="AMH17" s="4098"/>
      <c r="AMI17" s="4098"/>
      <c r="AMJ17" s="4098"/>
      <c r="AMK17" s="4098"/>
      <c r="AML17" s="4098"/>
      <c r="AMM17" s="4098"/>
      <c r="AMN17" s="4098"/>
      <c r="AMO17" s="4098"/>
      <c r="AMP17" s="4098"/>
      <c r="AMQ17" s="4098"/>
      <c r="AMR17" s="4098"/>
      <c r="AMS17" s="4098"/>
      <c r="AMT17" s="4098"/>
      <c r="AMU17" s="4098"/>
      <c r="AMV17" s="4098"/>
      <c r="AMW17" s="4098"/>
      <c r="AMX17" s="4098"/>
      <c r="AMY17" s="4098"/>
      <c r="AMZ17" s="4098"/>
      <c r="ANA17" s="4098"/>
      <c r="ANB17" s="4098"/>
      <c r="ANC17" s="4098"/>
      <c r="AND17" s="4098"/>
      <c r="ANE17" s="4098"/>
      <c r="ANF17" s="4098"/>
      <c r="ANG17" s="4098"/>
      <c r="ANH17" s="4098"/>
      <c r="ANI17" s="4098"/>
      <c r="ANJ17" s="4098"/>
      <c r="ANK17" s="4098"/>
      <c r="ANL17" s="4098"/>
      <c r="ANM17" s="4098"/>
      <c r="ANN17" s="4098"/>
      <c r="ANO17" s="4098"/>
      <c r="ANP17" s="4098"/>
      <c r="ANQ17" s="4098"/>
      <c r="ANR17" s="4098"/>
      <c r="ANS17" s="4098"/>
      <c r="ANT17" s="4098"/>
      <c r="ANU17" s="4098"/>
      <c r="ANV17" s="4098"/>
      <c r="ANW17" s="4098"/>
      <c r="ANX17" s="4098"/>
      <c r="ANY17" s="4098"/>
      <c r="ANZ17" s="4098"/>
      <c r="AOA17" s="4098"/>
      <c r="AOB17" s="4098"/>
      <c r="AOC17" s="4098"/>
      <c r="AOD17" s="4098"/>
      <c r="AOE17" s="4098"/>
      <c r="AOF17" s="4098"/>
      <c r="AOG17" s="4098"/>
      <c r="AOH17" s="4098"/>
      <c r="AOI17" s="4098"/>
      <c r="AOJ17" s="4098"/>
      <c r="AOK17" s="4098"/>
      <c r="AOL17" s="4098"/>
      <c r="AOM17" s="4098"/>
      <c r="AON17" s="4098"/>
      <c r="AOO17" s="4098"/>
      <c r="AOP17" s="4098"/>
      <c r="AOQ17" s="4098"/>
      <c r="AOR17" s="4098"/>
      <c r="AOS17" s="4098"/>
      <c r="AOT17" s="4098"/>
      <c r="AOU17" s="4098"/>
      <c r="AOV17" s="4098"/>
      <c r="AOW17" s="4098"/>
      <c r="AOX17" s="4098"/>
      <c r="AOY17" s="4098"/>
      <c r="AOZ17" s="4098"/>
      <c r="APA17" s="4098"/>
      <c r="APB17" s="4098"/>
      <c r="APC17" s="4098"/>
      <c r="APD17" s="4098"/>
      <c r="APE17" s="4098"/>
      <c r="APF17" s="4098"/>
      <c r="APG17" s="4098"/>
      <c r="APH17" s="4098"/>
      <c r="API17" s="4098"/>
      <c r="APJ17" s="4098"/>
      <c r="APK17" s="4098"/>
      <c r="APL17" s="4098"/>
      <c r="APM17" s="4098"/>
      <c r="APN17" s="4098"/>
      <c r="APO17" s="4098"/>
      <c r="APP17" s="4098"/>
      <c r="APQ17" s="4098"/>
      <c r="APR17" s="4098"/>
      <c r="APS17" s="4098"/>
      <c r="APT17" s="4098"/>
      <c r="APU17" s="4098"/>
      <c r="APV17" s="4098"/>
      <c r="APW17" s="4098"/>
      <c r="APX17" s="4098"/>
      <c r="APY17" s="4098"/>
      <c r="APZ17" s="4098"/>
      <c r="AQA17" s="4098"/>
      <c r="AQB17" s="4098"/>
      <c r="AQC17" s="4098"/>
      <c r="AQD17" s="4098"/>
      <c r="AQE17" s="4098"/>
      <c r="AQF17" s="4098"/>
      <c r="AQG17" s="4098"/>
      <c r="AQH17" s="4098"/>
      <c r="AQI17" s="4098"/>
      <c r="AQJ17" s="4098"/>
      <c r="AQK17" s="4098"/>
      <c r="AQL17" s="4098"/>
      <c r="AQM17" s="4098"/>
      <c r="AQN17" s="4098"/>
      <c r="AQO17" s="4098"/>
      <c r="AQP17" s="4098"/>
      <c r="AQQ17" s="4098"/>
      <c r="AQR17" s="4098"/>
      <c r="AQS17" s="4098"/>
      <c r="AQT17" s="4098"/>
      <c r="AQU17" s="4098"/>
      <c r="AQV17" s="4098"/>
      <c r="AQW17" s="4098"/>
      <c r="AQX17" s="4098"/>
      <c r="AQY17" s="4098"/>
      <c r="AQZ17" s="4098"/>
      <c r="ARA17" s="4098"/>
      <c r="ARB17" s="4098"/>
      <c r="ARC17" s="4098"/>
      <c r="ARD17" s="4098"/>
      <c r="ARE17" s="4098"/>
      <c r="ARF17" s="4098"/>
      <c r="ARG17" s="4098"/>
      <c r="ARH17" s="4098"/>
      <c r="ARI17" s="4098"/>
      <c r="ARJ17" s="4098"/>
      <c r="ARK17" s="4098"/>
      <c r="ARL17" s="4098"/>
      <c r="ARM17" s="4098"/>
      <c r="ARN17" s="4098"/>
      <c r="ARO17" s="4098"/>
      <c r="ARP17" s="4098"/>
      <c r="ARQ17" s="4098"/>
      <c r="ARR17" s="4098"/>
      <c r="ARS17" s="4098"/>
      <c r="ART17" s="4098"/>
      <c r="ARU17" s="4098"/>
      <c r="ARV17" s="4098"/>
      <c r="ARW17" s="4098"/>
      <c r="ARX17" s="4098"/>
      <c r="ARY17" s="4098"/>
      <c r="ARZ17" s="4098"/>
      <c r="ASA17" s="4098"/>
      <c r="ASB17" s="4098"/>
      <c r="ASC17" s="4098"/>
      <c r="ASD17" s="4098"/>
      <c r="ASE17" s="4098"/>
      <c r="ASF17" s="4098"/>
      <c r="ASG17" s="4098"/>
      <c r="ASH17" s="4098"/>
      <c r="ASI17" s="4098"/>
      <c r="ASJ17" s="4098"/>
      <c r="ASK17" s="4098"/>
      <c r="ASL17" s="4098"/>
      <c r="ASM17" s="4098"/>
      <c r="ASN17" s="4098"/>
      <c r="ASO17" s="4098"/>
      <c r="ASP17" s="4098"/>
      <c r="ASQ17" s="4098"/>
      <c r="ASR17" s="4098"/>
      <c r="ASS17" s="4098"/>
      <c r="AST17" s="4098"/>
      <c r="ASU17" s="4098"/>
      <c r="ASV17" s="4098"/>
      <c r="ASW17" s="4098"/>
      <c r="ASX17" s="4098"/>
      <c r="ASY17" s="4098"/>
      <c r="ASZ17" s="4098"/>
      <c r="ATA17" s="4098"/>
      <c r="ATB17" s="4098"/>
      <c r="ATC17" s="4098"/>
      <c r="ATD17" s="4098"/>
      <c r="ATE17" s="4098"/>
      <c r="ATF17" s="4098"/>
      <c r="ATG17" s="4098"/>
      <c r="ATH17" s="4098"/>
      <c r="ATI17" s="4098"/>
      <c r="ATJ17" s="4098"/>
      <c r="ATK17" s="4098"/>
      <c r="ATL17" s="4098"/>
      <c r="ATM17" s="4098"/>
      <c r="ATN17" s="4098"/>
      <c r="ATO17" s="4098"/>
      <c r="ATP17" s="4098"/>
      <c r="ATQ17" s="4098"/>
      <c r="ATR17" s="4098"/>
      <c r="ATS17" s="4098"/>
      <c r="ATT17" s="4098"/>
      <c r="ATU17" s="4098"/>
      <c r="ATV17" s="4098"/>
      <c r="ATW17" s="4098"/>
      <c r="ATX17" s="4098"/>
      <c r="ATY17" s="4098"/>
      <c r="ATZ17" s="4098"/>
      <c r="AUA17" s="4098"/>
      <c r="AUB17" s="4098"/>
      <c r="AUC17" s="4098"/>
      <c r="AUD17" s="4098"/>
      <c r="AUE17" s="4098"/>
      <c r="AUF17" s="4098"/>
      <c r="AUG17" s="4098"/>
      <c r="AUH17" s="4098"/>
      <c r="AUI17" s="4098"/>
      <c r="AUJ17" s="4098"/>
      <c r="AUK17" s="4098"/>
      <c r="AUL17" s="4098"/>
      <c r="AUM17" s="4098"/>
      <c r="AUN17" s="4098"/>
      <c r="AUO17" s="4098"/>
      <c r="AUP17" s="4098"/>
      <c r="AUQ17" s="4098"/>
      <c r="AUR17" s="4098"/>
      <c r="AUS17" s="4098"/>
      <c r="AUT17" s="4098"/>
      <c r="AUU17" s="4098"/>
      <c r="AUV17" s="4098"/>
      <c r="AUW17" s="4098"/>
      <c r="AUX17" s="4098"/>
      <c r="AUY17" s="4098"/>
      <c r="AUZ17" s="4098"/>
      <c r="AVA17" s="4098"/>
      <c r="AVB17" s="4098"/>
      <c r="AVC17" s="4098"/>
      <c r="AVD17" s="4098"/>
      <c r="AVE17" s="4098"/>
      <c r="AVF17" s="4098"/>
      <c r="AVG17" s="4098"/>
      <c r="AVH17" s="4098"/>
      <c r="AVI17" s="4098"/>
      <c r="AVJ17" s="4098"/>
      <c r="AVK17" s="4098"/>
      <c r="AVL17" s="4098"/>
      <c r="AVM17" s="4098"/>
      <c r="AVN17" s="4098"/>
      <c r="AVO17" s="4098"/>
      <c r="AVP17" s="4098"/>
      <c r="AVQ17" s="4098"/>
      <c r="AVR17" s="4098"/>
      <c r="AVS17" s="4098"/>
      <c r="AVT17" s="4098"/>
      <c r="AVU17" s="4098"/>
      <c r="AVV17" s="4098"/>
      <c r="AVW17" s="4098"/>
      <c r="AVX17" s="4098"/>
      <c r="AVY17" s="4098"/>
      <c r="AVZ17" s="4098"/>
      <c r="AWA17" s="4098"/>
      <c r="AWB17" s="4098"/>
      <c r="AWC17" s="4098"/>
      <c r="AWD17" s="4098"/>
      <c r="AWE17" s="4098"/>
      <c r="AWF17" s="4098"/>
      <c r="AWG17" s="4098"/>
      <c r="AWH17" s="4098"/>
      <c r="AWI17" s="4098"/>
      <c r="AWJ17" s="4098"/>
      <c r="AWK17" s="4098"/>
      <c r="AWL17" s="4098"/>
      <c r="AWM17" s="4098"/>
      <c r="AWN17" s="4098"/>
      <c r="AWO17" s="4098"/>
      <c r="AWP17" s="4098"/>
      <c r="AWQ17" s="4098"/>
      <c r="AWR17" s="4098"/>
      <c r="AWS17" s="4098"/>
      <c r="AWT17" s="4098"/>
      <c r="AWU17" s="4098"/>
      <c r="AWV17" s="4098"/>
      <c r="AWW17" s="4098"/>
      <c r="AWX17" s="4098"/>
      <c r="AWY17" s="4098"/>
      <c r="AWZ17" s="4098"/>
      <c r="AXA17" s="4098"/>
      <c r="AXB17" s="4098"/>
      <c r="AXC17" s="4098"/>
      <c r="AXD17" s="4098"/>
      <c r="AXE17" s="4098"/>
      <c r="AXF17" s="4098"/>
      <c r="AXG17" s="4098"/>
      <c r="AXH17" s="4098"/>
      <c r="AXI17" s="4098"/>
      <c r="AXJ17" s="4098"/>
      <c r="AXK17" s="4098"/>
      <c r="AXL17" s="4098"/>
      <c r="AXM17" s="4098"/>
      <c r="AXN17" s="4098"/>
      <c r="AXO17" s="4098"/>
      <c r="AXP17" s="4098"/>
      <c r="AXQ17" s="4098"/>
      <c r="AXR17" s="4098"/>
      <c r="AXS17" s="4098"/>
      <c r="AXT17" s="4098"/>
      <c r="AXU17" s="4098"/>
      <c r="AXV17" s="4098"/>
      <c r="AXW17" s="4098"/>
      <c r="AXX17" s="4098"/>
      <c r="AXY17" s="4098"/>
      <c r="AXZ17" s="4098"/>
      <c r="AYA17" s="4098"/>
      <c r="AYB17" s="4098"/>
      <c r="AYC17" s="4098"/>
      <c r="AYD17" s="4098"/>
      <c r="AYE17" s="4098"/>
      <c r="AYF17" s="4098"/>
      <c r="AYG17" s="4098"/>
      <c r="AYH17" s="4098"/>
      <c r="AYI17" s="4098"/>
      <c r="AYJ17" s="4098"/>
      <c r="AYK17" s="4098"/>
      <c r="AYL17" s="4098"/>
      <c r="AYM17" s="4098"/>
      <c r="AYN17" s="4098"/>
      <c r="AYO17" s="4098"/>
      <c r="AYP17" s="4098"/>
      <c r="AYQ17" s="4098"/>
      <c r="AYR17" s="4098"/>
      <c r="AYS17" s="4098"/>
      <c r="AYT17" s="4098"/>
      <c r="AYU17" s="4098"/>
      <c r="AYV17" s="4098"/>
      <c r="AYW17" s="4098"/>
      <c r="AYX17" s="4098"/>
      <c r="AYY17" s="4098"/>
      <c r="AYZ17" s="4098"/>
      <c r="AZA17" s="4098"/>
      <c r="AZB17" s="4098"/>
      <c r="AZC17" s="4098"/>
      <c r="AZD17" s="4098"/>
      <c r="AZE17" s="4098"/>
      <c r="AZF17" s="4098"/>
      <c r="AZG17" s="4098"/>
      <c r="AZH17" s="4098"/>
      <c r="AZI17" s="4098"/>
      <c r="AZJ17" s="4098"/>
      <c r="AZK17" s="4098"/>
      <c r="AZL17" s="4098"/>
      <c r="AZM17" s="4098"/>
      <c r="AZN17" s="4098"/>
      <c r="AZO17" s="4098"/>
      <c r="AZP17" s="4098"/>
      <c r="AZQ17" s="4098"/>
      <c r="AZR17" s="4098"/>
      <c r="AZS17" s="4098"/>
      <c r="AZT17" s="4098"/>
      <c r="AZU17" s="4098"/>
      <c r="AZV17" s="4098"/>
      <c r="AZW17" s="4098"/>
      <c r="AZX17" s="4098"/>
      <c r="AZY17" s="4098"/>
      <c r="AZZ17" s="4098"/>
      <c r="BAA17" s="4098"/>
      <c r="BAB17" s="4098"/>
      <c r="BAC17" s="4098"/>
      <c r="BAD17" s="4098"/>
      <c r="BAE17" s="4098"/>
      <c r="BAF17" s="4098"/>
      <c r="BAG17" s="4098"/>
      <c r="BAH17" s="4098"/>
      <c r="BAI17" s="4098"/>
      <c r="BAJ17" s="4098"/>
      <c r="BAK17" s="4098"/>
      <c r="BAL17" s="4098"/>
      <c r="BAM17" s="4098"/>
      <c r="BAN17" s="4098"/>
      <c r="BAO17" s="4098"/>
      <c r="BAP17" s="4098"/>
      <c r="BAQ17" s="4098"/>
      <c r="BAR17" s="4098"/>
      <c r="BAS17" s="4098"/>
      <c r="BAT17" s="4098"/>
      <c r="BAU17" s="4098"/>
      <c r="BAV17" s="4098"/>
      <c r="BAW17" s="4098"/>
      <c r="BAX17" s="4098"/>
      <c r="BAY17" s="4098"/>
      <c r="BAZ17" s="4098"/>
      <c r="BBA17" s="4098"/>
      <c r="BBB17" s="4098"/>
      <c r="BBC17" s="4098"/>
      <c r="BBD17" s="4098"/>
      <c r="BBE17" s="4098"/>
      <c r="BBF17" s="4098"/>
      <c r="BBG17" s="4098"/>
      <c r="BBH17" s="4098"/>
      <c r="BBI17" s="4098"/>
      <c r="BBJ17" s="4098"/>
      <c r="BBK17" s="4098"/>
      <c r="BBL17" s="4098"/>
      <c r="BBM17" s="4098"/>
      <c r="BBN17" s="4098"/>
      <c r="BBO17" s="4098"/>
      <c r="BBP17" s="4098"/>
      <c r="BBQ17" s="4098"/>
      <c r="BBR17" s="4098"/>
      <c r="BBS17" s="4098"/>
      <c r="BBT17" s="4098"/>
      <c r="BBU17" s="4098"/>
      <c r="BBV17" s="4098"/>
      <c r="BBW17" s="4098"/>
      <c r="BBX17" s="4098"/>
      <c r="BBY17" s="4098"/>
      <c r="BBZ17" s="4098"/>
      <c r="BCA17" s="4098"/>
      <c r="BCB17" s="4098"/>
      <c r="BCC17" s="4098"/>
      <c r="BCD17" s="4098"/>
      <c r="BCE17" s="4098"/>
      <c r="BCF17" s="4098"/>
      <c r="BCG17" s="4098"/>
      <c r="BCH17" s="4098"/>
      <c r="BCI17" s="4098"/>
      <c r="BCJ17" s="4098"/>
      <c r="BCK17" s="4098"/>
      <c r="BCL17" s="4098"/>
      <c r="BCM17" s="4098"/>
      <c r="BCN17" s="4098"/>
      <c r="BCO17" s="4098"/>
      <c r="BCP17" s="4098"/>
      <c r="BCQ17" s="4098"/>
      <c r="BCR17" s="4098"/>
      <c r="BCS17" s="4098"/>
      <c r="BCT17" s="4098"/>
      <c r="BCU17" s="4098"/>
      <c r="BCV17" s="4098"/>
      <c r="BCW17" s="4098"/>
      <c r="BCX17" s="4098"/>
      <c r="BCY17" s="4098"/>
      <c r="BCZ17" s="4098"/>
      <c r="BDA17" s="4098"/>
      <c r="BDB17" s="4098"/>
      <c r="BDC17" s="4098"/>
      <c r="BDD17" s="4098"/>
      <c r="BDE17" s="4098"/>
      <c r="BDF17" s="4098"/>
      <c r="BDG17" s="4098"/>
      <c r="BDH17" s="4098"/>
      <c r="BDI17" s="4098"/>
      <c r="BDJ17" s="4098"/>
      <c r="BDK17" s="4098"/>
      <c r="BDL17" s="4098"/>
      <c r="BDM17" s="4098"/>
      <c r="BDN17" s="4098"/>
      <c r="BDO17" s="4098"/>
      <c r="BDP17" s="4098"/>
      <c r="BDQ17" s="4098"/>
      <c r="BDR17" s="4098"/>
      <c r="BDS17" s="4098"/>
      <c r="BDT17" s="4098"/>
      <c r="BDU17" s="4098"/>
      <c r="BDV17" s="4098"/>
      <c r="BDW17" s="4098"/>
      <c r="BDX17" s="4098"/>
      <c r="BDY17" s="4098"/>
      <c r="BDZ17" s="4098"/>
      <c r="BEA17" s="4098"/>
      <c r="BEB17" s="4098"/>
      <c r="BEC17" s="4098"/>
      <c r="BED17" s="4098"/>
      <c r="BEE17" s="4098"/>
      <c r="BEF17" s="4098"/>
      <c r="BEG17" s="4098"/>
      <c r="BEH17" s="4098"/>
      <c r="BEI17" s="4098"/>
      <c r="BEJ17" s="4098"/>
      <c r="BEK17" s="4098"/>
      <c r="BEL17" s="4098"/>
      <c r="BEM17" s="4098"/>
      <c r="BEN17" s="4098"/>
      <c r="BEO17" s="4098"/>
      <c r="BEP17" s="4098"/>
      <c r="BEQ17" s="4098"/>
      <c r="BER17" s="4098"/>
      <c r="BES17" s="4098"/>
      <c r="BET17" s="4098"/>
      <c r="BEU17" s="4098"/>
      <c r="BEV17" s="4098"/>
      <c r="BEW17" s="4098"/>
      <c r="BEX17" s="4098"/>
      <c r="BEY17" s="4098"/>
      <c r="BEZ17" s="4098"/>
      <c r="BFA17" s="4098"/>
      <c r="BFB17" s="4098"/>
      <c r="BFC17" s="4098"/>
      <c r="BFD17" s="4098"/>
      <c r="BFE17" s="4098"/>
      <c r="BFF17" s="4098"/>
      <c r="BFG17" s="4098"/>
      <c r="BFH17" s="4098"/>
      <c r="BFI17" s="4098"/>
      <c r="BFJ17" s="4098"/>
      <c r="BFK17" s="4098"/>
      <c r="BFL17" s="4098"/>
      <c r="BFM17" s="4098"/>
      <c r="BFN17" s="4098"/>
      <c r="BFO17" s="4098"/>
      <c r="BFP17" s="4098"/>
      <c r="BFQ17" s="4098"/>
      <c r="BFR17" s="4098"/>
      <c r="BFS17" s="4098"/>
      <c r="BFT17" s="4098"/>
      <c r="BFU17" s="4098"/>
      <c r="BFV17" s="4098"/>
      <c r="BFW17" s="4098"/>
      <c r="BFX17" s="4098"/>
      <c r="BFY17" s="4098"/>
      <c r="BFZ17" s="4098"/>
      <c r="BGA17" s="4098"/>
      <c r="BGB17" s="4098"/>
      <c r="BGC17" s="4098"/>
      <c r="BGD17" s="4098"/>
      <c r="BGE17" s="4098"/>
      <c r="BGF17" s="4098"/>
      <c r="BGG17" s="4098"/>
      <c r="BGH17" s="4098"/>
      <c r="BGI17" s="4098"/>
      <c r="BGJ17" s="4098"/>
      <c r="BGK17" s="4098"/>
      <c r="BGL17" s="4098"/>
      <c r="BGM17" s="4098"/>
      <c r="BGN17" s="4098"/>
      <c r="BGO17" s="4098"/>
      <c r="BGP17" s="4098"/>
      <c r="BGQ17" s="4098"/>
      <c r="BGR17" s="4098"/>
      <c r="BGS17" s="4098"/>
      <c r="BGT17" s="4098"/>
      <c r="BGU17" s="4098"/>
      <c r="BGV17" s="4098"/>
      <c r="BGW17" s="4098"/>
      <c r="BGX17" s="4098"/>
      <c r="BGY17" s="4098"/>
      <c r="BGZ17" s="4098"/>
      <c r="BHA17" s="4098"/>
      <c r="BHB17" s="4098"/>
      <c r="BHC17" s="4098"/>
      <c r="BHD17" s="4098"/>
      <c r="BHE17" s="4098"/>
      <c r="BHF17" s="4098"/>
      <c r="BHG17" s="4098"/>
      <c r="BHH17" s="4098"/>
      <c r="BHI17" s="4098"/>
      <c r="BHJ17" s="4098"/>
      <c r="BHK17" s="4098"/>
      <c r="BHL17" s="4098"/>
      <c r="BHM17" s="4098"/>
      <c r="BHN17" s="4098"/>
      <c r="BHO17" s="4098"/>
      <c r="BHP17" s="4098"/>
      <c r="BHQ17" s="4098"/>
      <c r="BHR17" s="4098"/>
      <c r="BHS17" s="4098"/>
      <c r="BHT17" s="4098"/>
      <c r="BHU17" s="4098"/>
      <c r="BHV17" s="4098"/>
      <c r="BHW17" s="4098"/>
      <c r="BHX17" s="4098"/>
      <c r="BHY17" s="4098"/>
      <c r="BHZ17" s="4098"/>
      <c r="BIA17" s="4098"/>
      <c r="BIB17" s="4098"/>
      <c r="BIC17" s="4098"/>
      <c r="BID17" s="4098"/>
      <c r="BIE17" s="4098"/>
      <c r="BIF17" s="4098"/>
      <c r="BIG17" s="4098"/>
      <c r="BIH17" s="4098"/>
      <c r="BII17" s="4098"/>
      <c r="BIJ17" s="4098"/>
      <c r="BIK17" s="4098"/>
      <c r="BIL17" s="4098"/>
      <c r="BIM17" s="4098"/>
      <c r="BIN17" s="4098"/>
      <c r="BIO17" s="4098"/>
      <c r="BIP17" s="4098"/>
      <c r="BIQ17" s="4098"/>
      <c r="BIR17" s="4098"/>
      <c r="BIS17" s="4098"/>
      <c r="BIT17" s="4098"/>
      <c r="BIU17" s="4098"/>
      <c r="BIV17" s="4098"/>
      <c r="BIW17" s="4098"/>
      <c r="BIX17" s="4098"/>
      <c r="BIY17" s="4098"/>
      <c r="BIZ17" s="4098"/>
      <c r="BJA17" s="4098"/>
      <c r="BJB17" s="4098"/>
      <c r="BJC17" s="4098"/>
      <c r="BJD17" s="4098"/>
      <c r="BJE17" s="4098"/>
    </row>
    <row r="18" spans="1:1617" ht="16.149999999999999" customHeight="1">
      <c r="A18" s="1048" t="s">
        <v>531</v>
      </c>
      <c r="B18" s="1863"/>
      <c r="C18" s="1863"/>
      <c r="D18" s="1863"/>
      <c r="E18" s="1863"/>
      <c r="F18" s="1863"/>
      <c r="G18" s="1049" t="s">
        <v>88</v>
      </c>
      <c r="H18" s="1049" t="s">
        <v>88</v>
      </c>
      <c r="I18" s="1049" t="s">
        <v>88</v>
      </c>
      <c r="J18" s="1049" t="s">
        <v>88</v>
      </c>
      <c r="K18" s="1049" t="s">
        <v>88</v>
      </c>
      <c r="L18" s="1049" t="s">
        <v>88</v>
      </c>
      <c r="M18" s="1049" t="s">
        <v>88</v>
      </c>
      <c r="N18" s="1049" t="s">
        <v>88</v>
      </c>
      <c r="O18" s="1049" t="s">
        <v>88</v>
      </c>
      <c r="P18" s="1049" t="s">
        <v>88</v>
      </c>
      <c r="Q18" s="1049" t="s">
        <v>88</v>
      </c>
      <c r="R18" s="1733" t="s">
        <v>88</v>
      </c>
      <c r="S18" s="1734" t="s">
        <v>88</v>
      </c>
      <c r="T18" s="1734" t="s">
        <v>88</v>
      </c>
      <c r="U18" s="1733" t="s">
        <v>88</v>
      </c>
      <c r="V18" s="1733" t="s">
        <v>88</v>
      </c>
      <c r="W18" s="1733" t="s">
        <v>88</v>
      </c>
      <c r="X18" s="1734" t="s">
        <v>88</v>
      </c>
      <c r="Y18" s="1733"/>
      <c r="Z18" s="1733"/>
      <c r="AA18" s="1733"/>
      <c r="AB18" s="1733"/>
      <c r="AC18" s="1733"/>
      <c r="AD18" s="1733"/>
      <c r="AE18" s="1733"/>
      <c r="AF18" s="1409"/>
      <c r="AG18" s="4122"/>
    </row>
    <row r="19" spans="1:1617" ht="16.149999999999999" customHeight="1">
      <c r="A19" s="1050" t="s">
        <v>992</v>
      </c>
      <c r="B19" s="1051">
        <v>1.3159066172513727</v>
      </c>
      <c r="C19" s="1051">
        <v>1.3497336816572965</v>
      </c>
      <c r="D19" s="1051">
        <v>1.4459138671189746</v>
      </c>
      <c r="E19" s="1051">
        <v>1.5912550265496868</v>
      </c>
      <c r="F19" s="1051">
        <v>1.7807935553334313</v>
      </c>
      <c r="G19" s="1051">
        <v>1.9252424381994029</v>
      </c>
      <c r="H19" s="1051">
        <v>1.8297650396851692</v>
      </c>
      <c r="I19" s="1051">
        <v>2.357013039341648</v>
      </c>
      <c r="J19" s="1051">
        <v>2.6112683600759716</v>
      </c>
      <c r="K19" s="1051">
        <v>2.8162689306364741</v>
      </c>
      <c r="L19" s="1051">
        <v>2.8925082624930343</v>
      </c>
      <c r="M19" s="1051">
        <v>2.9444227829055269</v>
      </c>
      <c r="N19" s="1051">
        <v>3.1570049139585921</v>
      </c>
      <c r="O19" s="1051">
        <v>3.8413056677232604</v>
      </c>
      <c r="P19" s="1051">
        <v>4.455561096418843</v>
      </c>
      <c r="Q19" s="1051">
        <v>5.2847826815888093</v>
      </c>
      <c r="R19" s="1051">
        <v>6.3259160514087069</v>
      </c>
      <c r="S19" s="1051">
        <v>7.8646450201976865</v>
      </c>
      <c r="T19" s="1051">
        <v>7.9766996554328813</v>
      </c>
      <c r="U19" s="1051">
        <v>8.8762392846479283</v>
      </c>
      <c r="V19" s="1051">
        <v>9.9403464377916073</v>
      </c>
      <c r="W19" s="2252">
        <v>10.754240978813556</v>
      </c>
      <c r="X19" s="2470">
        <v>10.298231758369136</v>
      </c>
      <c r="Y19" s="2252">
        <v>10.842848783758955</v>
      </c>
      <c r="Z19" s="2252">
        <v>11.521901255327652</v>
      </c>
      <c r="AA19" s="2252">
        <v>12.395150506627868</v>
      </c>
      <c r="AB19" s="2252">
        <v>12.425268412542229</v>
      </c>
      <c r="AC19" s="2252">
        <v>13.29187455644983</v>
      </c>
      <c r="AD19" s="2252">
        <v>13.726210945170259</v>
      </c>
      <c r="AE19" s="2252">
        <v>14.87326254021913</v>
      </c>
      <c r="AF19" s="1398">
        <v>16.481196505632536</v>
      </c>
      <c r="AG19" s="4123"/>
    </row>
    <row r="20" spans="1:1617" ht="16.149999999999999" customHeight="1">
      <c r="A20" s="238" t="s">
        <v>454</v>
      </c>
      <c r="B20" s="2325"/>
      <c r="C20" s="2325"/>
      <c r="D20" s="2325"/>
      <c r="E20" s="2325"/>
      <c r="F20" s="2325"/>
      <c r="G20" s="2325"/>
      <c r="H20" s="2325"/>
      <c r="I20" s="2325"/>
      <c r="J20" s="2325"/>
      <c r="K20" s="2325"/>
      <c r="L20" s="2325"/>
      <c r="M20" s="2325"/>
      <c r="N20" s="2325"/>
      <c r="O20" s="2325"/>
      <c r="P20" s="2325"/>
      <c r="Q20" s="2325"/>
      <c r="R20" s="2325"/>
      <c r="S20" s="2325"/>
      <c r="T20" s="2325"/>
      <c r="U20" s="2325"/>
      <c r="V20" s="2325"/>
      <c r="W20" s="2325"/>
      <c r="X20" s="2325"/>
      <c r="Y20"/>
      <c r="Z20"/>
    </row>
    <row r="21" spans="1:1617" ht="8.1" customHeight="1">
      <c r="A21" s="238"/>
      <c r="B21" s="238"/>
      <c r="C21" s="238"/>
      <c r="D21" s="238"/>
      <c r="E21" s="238"/>
      <c r="F21" s="238"/>
      <c r="G21" s="114"/>
      <c r="H21" s="114"/>
      <c r="I21" s="114"/>
      <c r="J21" s="114"/>
      <c r="K21" s="114"/>
      <c r="L21" s="114"/>
      <c r="M21" s="114"/>
      <c r="N21" s="114"/>
      <c r="O21" s="114"/>
      <c r="P21" s="953"/>
      <c r="Q21" s="175"/>
      <c r="R21" s="175"/>
      <c r="S21" s="74"/>
      <c r="Y21"/>
      <c r="Z21"/>
    </row>
    <row r="22" spans="1:1617" s="101" customFormat="1" ht="16.149999999999999" customHeight="1">
      <c r="A22" s="1373" t="s">
        <v>398</v>
      </c>
      <c r="B22" s="1373"/>
      <c r="C22" s="1373"/>
      <c r="D22" s="1373"/>
      <c r="E22" s="1373"/>
      <c r="F22" s="1373"/>
      <c r="G22"/>
      <c r="H22"/>
      <c r="I22"/>
      <c r="J22"/>
      <c r="K22"/>
      <c r="L22"/>
      <c r="M22"/>
      <c r="N22"/>
      <c r="O22"/>
      <c r="P22"/>
      <c r="Q22"/>
      <c r="R22"/>
      <c r="S22"/>
      <c r="T22"/>
      <c r="AG22" s="4117"/>
      <c r="AH22" s="4117"/>
      <c r="AI22" s="4117"/>
      <c r="AJ22" s="4117"/>
      <c r="AK22" s="4117"/>
      <c r="AL22" s="4117"/>
      <c r="AM22" s="4117"/>
      <c r="AN22" s="4117"/>
      <c r="AO22" s="4117"/>
      <c r="AP22" s="4117"/>
      <c r="AQ22" s="4117"/>
      <c r="AR22" s="4117"/>
      <c r="AS22" s="4117"/>
      <c r="AT22" s="4117"/>
      <c r="AU22" s="4117"/>
      <c r="AV22" s="4117"/>
      <c r="AW22" s="4117"/>
      <c r="AX22" s="4117"/>
      <c r="AY22" s="4117"/>
      <c r="AZ22" s="4117"/>
      <c r="BA22" s="4117"/>
      <c r="BB22" s="4117"/>
      <c r="BC22" s="4117"/>
      <c r="BD22" s="4117"/>
      <c r="BE22" s="4117"/>
      <c r="BF22" s="4117"/>
      <c r="BG22" s="4117"/>
      <c r="BH22" s="4117"/>
      <c r="BI22" s="4117"/>
      <c r="BJ22" s="4117"/>
      <c r="BK22" s="4117"/>
      <c r="BL22" s="4117"/>
      <c r="BM22" s="4117"/>
      <c r="BN22" s="4117"/>
      <c r="BO22" s="4117"/>
      <c r="BP22" s="4117"/>
      <c r="BQ22" s="4117"/>
      <c r="BR22" s="4117"/>
      <c r="BS22" s="4117"/>
      <c r="BT22" s="4117"/>
      <c r="BU22" s="4117"/>
      <c r="BV22" s="4117"/>
      <c r="BW22" s="4117"/>
      <c r="BX22" s="4117"/>
      <c r="BY22" s="4117"/>
      <c r="BZ22" s="4117"/>
      <c r="CA22" s="4117"/>
      <c r="CB22" s="4117"/>
      <c r="CC22" s="4117"/>
      <c r="CD22" s="4117"/>
      <c r="CE22" s="4117"/>
      <c r="CF22" s="4117"/>
      <c r="CG22" s="4117"/>
      <c r="CH22" s="4117"/>
      <c r="CI22" s="4117"/>
      <c r="CJ22" s="4117"/>
      <c r="CK22" s="4117"/>
      <c r="CL22" s="4117"/>
      <c r="CM22" s="4117"/>
      <c r="CN22" s="4117"/>
      <c r="CO22" s="4117"/>
      <c r="CP22" s="4117"/>
      <c r="CQ22" s="4117"/>
      <c r="CR22" s="4117"/>
      <c r="CS22" s="4117"/>
      <c r="CT22" s="4117"/>
      <c r="CU22" s="4117"/>
      <c r="CV22" s="4117"/>
      <c r="CW22" s="4117"/>
      <c r="CX22" s="4117"/>
      <c r="CY22" s="4117"/>
      <c r="CZ22" s="4117"/>
      <c r="DA22" s="4117"/>
      <c r="DB22" s="4117"/>
      <c r="DC22" s="4117"/>
      <c r="DD22" s="4117"/>
      <c r="DE22" s="4117"/>
      <c r="DF22" s="4117"/>
      <c r="DG22" s="4117"/>
      <c r="DH22" s="4117"/>
      <c r="DI22" s="4117"/>
      <c r="DJ22" s="4117"/>
      <c r="DK22" s="4117"/>
      <c r="DL22" s="4117"/>
      <c r="DM22" s="4117"/>
      <c r="DN22" s="4117"/>
      <c r="DO22" s="4117"/>
      <c r="DP22" s="4117"/>
      <c r="DQ22" s="4117"/>
      <c r="DR22" s="4117"/>
      <c r="DS22" s="4117"/>
      <c r="DT22" s="4117"/>
      <c r="DU22" s="4117"/>
      <c r="DV22" s="4117"/>
      <c r="DW22" s="4117"/>
      <c r="DX22" s="4117"/>
      <c r="DY22" s="4117"/>
      <c r="DZ22" s="4117"/>
      <c r="EA22" s="4117"/>
      <c r="EB22" s="4117"/>
      <c r="EC22" s="4117"/>
      <c r="ED22" s="4117"/>
      <c r="EE22" s="4117"/>
      <c r="EF22" s="4117"/>
      <c r="EG22" s="4117"/>
      <c r="EH22" s="4117"/>
      <c r="EI22" s="4117"/>
      <c r="EJ22" s="4117"/>
      <c r="EK22" s="4117"/>
      <c r="EL22" s="4117"/>
      <c r="EM22" s="4117"/>
      <c r="EN22" s="4117"/>
      <c r="EO22" s="4117"/>
      <c r="EP22" s="4117"/>
      <c r="EQ22" s="4117"/>
      <c r="ER22" s="4117"/>
      <c r="ES22" s="4117"/>
      <c r="ET22" s="4117"/>
      <c r="EU22" s="4117"/>
      <c r="EV22" s="4117"/>
      <c r="EW22" s="4117"/>
      <c r="EX22" s="4117"/>
      <c r="EY22" s="4117"/>
      <c r="EZ22" s="4117"/>
      <c r="FA22" s="4117"/>
      <c r="FB22" s="4117"/>
      <c r="FC22" s="4117"/>
      <c r="FD22" s="4117"/>
      <c r="FE22" s="4117"/>
      <c r="FF22" s="4117"/>
      <c r="FG22" s="4117"/>
      <c r="FH22" s="4117"/>
      <c r="FI22" s="4117"/>
      <c r="FJ22" s="4117"/>
      <c r="FK22" s="4117"/>
      <c r="FL22" s="4117"/>
      <c r="FM22" s="4117"/>
      <c r="FN22" s="4117"/>
      <c r="FO22" s="4117"/>
      <c r="FP22" s="4117"/>
      <c r="FQ22" s="4117"/>
      <c r="FR22" s="4117"/>
      <c r="FS22" s="4117"/>
      <c r="FT22" s="4117"/>
      <c r="FU22" s="4117"/>
      <c r="FV22" s="4117"/>
      <c r="FW22" s="4117"/>
      <c r="FX22" s="4117"/>
      <c r="FY22" s="4117"/>
      <c r="FZ22" s="4117"/>
      <c r="GA22" s="4117"/>
      <c r="GB22" s="4117"/>
      <c r="GC22" s="4117"/>
      <c r="GD22" s="4117"/>
      <c r="GE22" s="4117"/>
      <c r="GF22" s="4117"/>
      <c r="GG22" s="4117"/>
      <c r="GH22" s="4117"/>
      <c r="GI22" s="4117"/>
      <c r="GJ22" s="4117"/>
      <c r="GK22" s="4117"/>
      <c r="GL22" s="4117"/>
      <c r="GM22" s="4117"/>
      <c r="GN22" s="4117"/>
      <c r="GO22" s="4117"/>
      <c r="GP22" s="4117"/>
      <c r="GQ22" s="4117"/>
      <c r="GR22" s="4117"/>
      <c r="GS22" s="4117"/>
      <c r="GT22" s="4117"/>
      <c r="GU22" s="4117"/>
      <c r="GV22" s="4117"/>
      <c r="GW22" s="4117"/>
      <c r="GX22" s="4117"/>
      <c r="GY22" s="4117"/>
      <c r="GZ22" s="4117"/>
      <c r="HA22" s="4117"/>
      <c r="HB22" s="4117"/>
      <c r="HC22" s="4117"/>
      <c r="HD22" s="4117"/>
      <c r="HE22" s="4117"/>
      <c r="HF22" s="4117"/>
      <c r="HG22" s="4117"/>
      <c r="HH22" s="4117"/>
      <c r="HI22" s="4117"/>
      <c r="HJ22" s="4117"/>
      <c r="HK22" s="4117"/>
      <c r="HL22" s="4117"/>
      <c r="HM22" s="4117"/>
      <c r="HN22" s="4117"/>
      <c r="HO22" s="4117"/>
      <c r="HP22" s="4117"/>
      <c r="HQ22" s="4117"/>
      <c r="HR22" s="4117"/>
      <c r="HS22" s="4117"/>
      <c r="HT22" s="4117"/>
      <c r="HU22" s="4117"/>
      <c r="HV22" s="4117"/>
      <c r="HW22" s="4117"/>
      <c r="HX22" s="4117"/>
      <c r="HY22" s="4117"/>
      <c r="HZ22" s="4117"/>
      <c r="IA22" s="4117"/>
      <c r="IB22" s="4117"/>
      <c r="IC22" s="4117"/>
      <c r="ID22" s="4117"/>
      <c r="IE22" s="4117"/>
      <c r="IF22" s="4117"/>
      <c r="IG22" s="4117"/>
      <c r="IH22" s="4117"/>
      <c r="II22" s="4117"/>
      <c r="IJ22" s="4117"/>
      <c r="IK22" s="4117"/>
      <c r="IL22" s="4117"/>
      <c r="IM22" s="4117"/>
      <c r="IN22" s="4117"/>
      <c r="IO22" s="4117"/>
      <c r="IP22" s="4117"/>
      <c r="IQ22" s="4117"/>
      <c r="IR22" s="4117"/>
      <c r="IS22" s="4117"/>
      <c r="IT22" s="4117"/>
      <c r="IU22" s="4117"/>
      <c r="IV22" s="4117"/>
      <c r="IW22" s="4117"/>
      <c r="IX22" s="4117"/>
      <c r="IY22" s="4117"/>
      <c r="IZ22" s="4117"/>
      <c r="JA22" s="4117"/>
      <c r="JB22" s="4117"/>
      <c r="JC22" s="4117"/>
      <c r="JD22" s="4117"/>
      <c r="JE22" s="4117"/>
      <c r="JF22" s="4117"/>
      <c r="JG22" s="4117"/>
      <c r="JH22" s="4117"/>
      <c r="JI22" s="4117"/>
      <c r="JJ22" s="4117"/>
      <c r="JK22" s="4117"/>
      <c r="JL22" s="4117"/>
      <c r="JM22" s="4117"/>
      <c r="JN22" s="4117"/>
      <c r="JO22" s="4117"/>
      <c r="JP22" s="4117"/>
      <c r="JQ22" s="4117"/>
      <c r="JR22" s="4117"/>
      <c r="JS22" s="4117"/>
      <c r="JT22" s="4117"/>
      <c r="JU22" s="4117"/>
      <c r="JV22" s="4117"/>
      <c r="JW22" s="4117"/>
      <c r="JX22" s="4117"/>
      <c r="JY22" s="4117"/>
      <c r="JZ22" s="4117"/>
      <c r="KA22" s="4117"/>
      <c r="KB22" s="4117"/>
      <c r="KC22" s="4117"/>
      <c r="KD22" s="4117"/>
      <c r="KE22" s="4117"/>
      <c r="KF22" s="4117"/>
      <c r="KG22" s="4117"/>
      <c r="KH22" s="4117"/>
      <c r="KI22" s="4117"/>
      <c r="KJ22" s="4117"/>
      <c r="KK22" s="4117"/>
      <c r="KL22" s="4117"/>
      <c r="KM22" s="4117"/>
      <c r="KN22" s="4117"/>
      <c r="KO22" s="4117"/>
      <c r="KP22" s="4117"/>
      <c r="KQ22" s="4117"/>
      <c r="KR22" s="4117"/>
      <c r="KS22" s="4117"/>
      <c r="KT22" s="4117"/>
      <c r="KU22" s="4117"/>
      <c r="KV22" s="4117"/>
      <c r="KW22" s="4117"/>
      <c r="KX22" s="4117"/>
      <c r="KY22" s="4117"/>
      <c r="KZ22" s="4117"/>
      <c r="LA22" s="4117"/>
      <c r="LB22" s="4117"/>
      <c r="LC22" s="4117"/>
      <c r="LD22" s="4117"/>
      <c r="LE22" s="4117"/>
      <c r="LF22" s="4117"/>
      <c r="LG22" s="4117"/>
      <c r="LH22" s="4117"/>
      <c r="LI22" s="4117"/>
      <c r="LJ22" s="4117"/>
      <c r="LK22" s="4117"/>
      <c r="LL22" s="4117"/>
      <c r="LM22" s="4117"/>
      <c r="LN22" s="4117"/>
      <c r="LO22" s="4117"/>
      <c r="LP22" s="4117"/>
      <c r="LQ22" s="4117"/>
      <c r="LR22" s="4117"/>
      <c r="LS22" s="4117"/>
      <c r="LT22" s="4117"/>
      <c r="LU22" s="4117"/>
      <c r="LV22" s="4117"/>
      <c r="LW22" s="4117"/>
      <c r="LX22" s="4117"/>
      <c r="LY22" s="4117"/>
      <c r="LZ22" s="4117"/>
      <c r="MA22" s="4117"/>
      <c r="MB22" s="4117"/>
      <c r="MC22" s="4117"/>
      <c r="MD22" s="4117"/>
      <c r="ME22" s="4117"/>
      <c r="MF22" s="4117"/>
      <c r="MG22" s="4117"/>
      <c r="MH22" s="4117"/>
      <c r="MI22" s="4117"/>
      <c r="MJ22" s="4117"/>
      <c r="MK22" s="4117"/>
      <c r="ML22" s="4117"/>
      <c r="MM22" s="4117"/>
      <c r="MN22" s="4117"/>
      <c r="MO22" s="4117"/>
      <c r="MP22" s="4117"/>
      <c r="MQ22" s="4117"/>
      <c r="MR22" s="4117"/>
      <c r="MS22" s="4117"/>
      <c r="MT22" s="4117"/>
      <c r="MU22" s="4117"/>
      <c r="MV22" s="4117"/>
      <c r="MW22" s="4117"/>
      <c r="MX22" s="4117"/>
      <c r="MY22" s="4117"/>
      <c r="MZ22" s="4117"/>
      <c r="NA22" s="4117"/>
      <c r="NB22" s="4117"/>
      <c r="NC22" s="4117"/>
      <c r="ND22" s="4117"/>
      <c r="NE22" s="4117"/>
      <c r="NF22" s="4117"/>
      <c r="NG22" s="4117"/>
      <c r="NH22" s="4117"/>
      <c r="NI22" s="4117"/>
      <c r="NJ22" s="4117"/>
      <c r="NK22" s="4117"/>
      <c r="NL22" s="4117"/>
      <c r="NM22" s="4117"/>
      <c r="NN22" s="4117"/>
      <c r="NO22" s="4117"/>
      <c r="NP22" s="4117"/>
      <c r="NQ22" s="4117"/>
      <c r="NR22" s="4117"/>
      <c r="NS22" s="4117"/>
      <c r="NT22" s="4117"/>
      <c r="NU22" s="4117"/>
      <c r="NV22" s="4117"/>
      <c r="NW22" s="4117"/>
      <c r="NX22" s="4117"/>
      <c r="NY22" s="4117"/>
      <c r="NZ22" s="4117"/>
      <c r="OA22" s="4117"/>
      <c r="OB22" s="4117"/>
      <c r="OC22" s="4117"/>
      <c r="OD22" s="4117"/>
      <c r="OE22" s="4117"/>
      <c r="OF22" s="4117"/>
      <c r="OG22" s="4117"/>
      <c r="OH22" s="4117"/>
      <c r="OI22" s="4117"/>
      <c r="OJ22" s="4117"/>
      <c r="OK22" s="4117"/>
      <c r="OL22" s="4117"/>
      <c r="OM22" s="4117"/>
      <c r="ON22" s="4117"/>
      <c r="OO22" s="4117"/>
      <c r="OP22" s="4117"/>
      <c r="OQ22" s="4117"/>
      <c r="OR22" s="4117"/>
      <c r="OS22" s="4117"/>
      <c r="OT22" s="4117"/>
      <c r="OU22" s="4117"/>
      <c r="OV22" s="4117"/>
      <c r="OW22" s="4117"/>
      <c r="OX22" s="4117"/>
      <c r="OY22" s="4117"/>
      <c r="OZ22" s="4117"/>
      <c r="PA22" s="4117"/>
      <c r="PB22" s="4117"/>
      <c r="PC22" s="4117"/>
      <c r="PD22" s="4117"/>
      <c r="PE22" s="4117"/>
      <c r="PF22" s="4117"/>
      <c r="PG22" s="4117"/>
      <c r="PH22" s="4117"/>
      <c r="PI22" s="4117"/>
      <c r="PJ22" s="4117"/>
      <c r="PK22" s="4117"/>
      <c r="PL22" s="4117"/>
      <c r="PM22" s="4117"/>
      <c r="PN22" s="4117"/>
      <c r="PO22" s="4117"/>
      <c r="PP22" s="4117"/>
      <c r="PQ22" s="4117"/>
      <c r="PR22" s="4117"/>
      <c r="PS22" s="4117"/>
      <c r="PT22" s="4117"/>
      <c r="PU22" s="4117"/>
      <c r="PV22" s="4117"/>
      <c r="PW22" s="4117"/>
      <c r="PX22" s="4117"/>
      <c r="PY22" s="4117"/>
      <c r="PZ22" s="4117"/>
      <c r="QA22" s="4117"/>
      <c r="QB22" s="4117"/>
      <c r="QC22" s="4117"/>
      <c r="QD22" s="4117"/>
      <c r="QE22" s="4117"/>
      <c r="QF22" s="4117"/>
      <c r="QG22" s="4117"/>
      <c r="QH22" s="4117"/>
      <c r="QI22" s="4117"/>
      <c r="QJ22" s="4117"/>
      <c r="QK22" s="4117"/>
      <c r="QL22" s="4117"/>
      <c r="QM22" s="4117"/>
      <c r="QN22" s="4117"/>
      <c r="QO22" s="4117"/>
      <c r="QP22" s="4117"/>
      <c r="QQ22" s="4117"/>
      <c r="QR22" s="4117"/>
      <c r="QS22" s="4117"/>
      <c r="QT22" s="4117"/>
      <c r="QU22" s="4117"/>
      <c r="QV22" s="4117"/>
      <c r="QW22" s="4117"/>
      <c r="QX22" s="4117"/>
      <c r="QY22" s="4117"/>
      <c r="QZ22" s="4117"/>
      <c r="RA22" s="4117"/>
      <c r="RB22" s="4117"/>
      <c r="RC22" s="4117"/>
      <c r="RD22" s="4117"/>
      <c r="RE22" s="4117"/>
      <c r="RF22" s="4117"/>
      <c r="RG22" s="4117"/>
      <c r="RH22" s="4117"/>
      <c r="RI22" s="4117"/>
      <c r="RJ22" s="4117"/>
      <c r="RK22" s="4117"/>
      <c r="RL22" s="4117"/>
      <c r="RM22" s="4117"/>
      <c r="RN22" s="4117"/>
      <c r="RO22" s="4117"/>
      <c r="RP22" s="4117"/>
      <c r="RQ22" s="4117"/>
      <c r="RR22" s="4117"/>
      <c r="RS22" s="4117"/>
      <c r="RT22" s="4117"/>
      <c r="RU22" s="4117"/>
      <c r="RV22" s="4117"/>
      <c r="RW22" s="4117"/>
      <c r="RX22" s="4117"/>
      <c r="RY22" s="4117"/>
      <c r="RZ22" s="4117"/>
      <c r="SA22" s="4117"/>
      <c r="SB22" s="4117"/>
      <c r="SC22" s="4117"/>
      <c r="SD22" s="4117"/>
      <c r="SE22" s="4117"/>
      <c r="SF22" s="4117"/>
      <c r="SG22" s="4117"/>
      <c r="SH22" s="4117"/>
      <c r="SI22" s="4117"/>
      <c r="SJ22" s="4117"/>
      <c r="SK22" s="4117"/>
      <c r="SL22" s="4117"/>
      <c r="SM22" s="4117"/>
      <c r="SN22" s="4117"/>
      <c r="SO22" s="4117"/>
      <c r="SP22" s="4117"/>
      <c r="SQ22" s="4117"/>
      <c r="SR22" s="4117"/>
      <c r="SS22" s="4117"/>
      <c r="ST22" s="4117"/>
      <c r="SU22" s="4117"/>
      <c r="SV22" s="4117"/>
      <c r="SW22" s="4117"/>
      <c r="SX22" s="4117"/>
      <c r="SY22" s="4117"/>
      <c r="SZ22" s="4117"/>
      <c r="TA22" s="4117"/>
      <c r="TB22" s="4117"/>
      <c r="TC22" s="4117"/>
      <c r="TD22" s="4117"/>
      <c r="TE22" s="4117"/>
      <c r="TF22" s="4117"/>
      <c r="TG22" s="4117"/>
      <c r="TH22" s="4117"/>
      <c r="TI22" s="4117"/>
      <c r="TJ22" s="4117"/>
      <c r="TK22" s="4117"/>
      <c r="TL22" s="4117"/>
      <c r="TM22" s="4117"/>
      <c r="TN22" s="4117"/>
      <c r="TO22" s="4117"/>
      <c r="TP22" s="4117"/>
      <c r="TQ22" s="4117"/>
      <c r="TR22" s="4117"/>
      <c r="TS22" s="4117"/>
      <c r="TT22" s="4117"/>
      <c r="TU22" s="4117"/>
      <c r="TV22" s="4117"/>
      <c r="TW22" s="4117"/>
      <c r="TX22" s="4117"/>
      <c r="TY22" s="4117"/>
      <c r="TZ22" s="4117"/>
      <c r="UA22" s="4117"/>
      <c r="UB22" s="4117"/>
      <c r="UC22" s="4117"/>
      <c r="UD22" s="4117"/>
      <c r="UE22" s="4117"/>
      <c r="UF22" s="4117"/>
      <c r="UG22" s="4117"/>
      <c r="UH22" s="4117"/>
      <c r="UI22" s="4117"/>
      <c r="UJ22" s="4117"/>
      <c r="UK22" s="4117"/>
      <c r="UL22" s="4117"/>
      <c r="UM22" s="4117"/>
      <c r="UN22" s="4117"/>
      <c r="UO22" s="4117"/>
      <c r="UP22" s="4117"/>
      <c r="UQ22" s="4117"/>
      <c r="UR22" s="4117"/>
      <c r="US22" s="4117"/>
      <c r="UT22" s="4117"/>
      <c r="UU22" s="4117"/>
      <c r="UV22" s="4117"/>
      <c r="UW22" s="4117"/>
      <c r="UX22" s="4117"/>
      <c r="UY22" s="4117"/>
      <c r="UZ22" s="4117"/>
      <c r="VA22" s="4117"/>
      <c r="VB22" s="4117"/>
      <c r="VC22" s="4117"/>
      <c r="VD22" s="4117"/>
      <c r="VE22" s="4117"/>
      <c r="VF22" s="4117"/>
      <c r="VG22" s="4117"/>
      <c r="VH22" s="4117"/>
      <c r="VI22" s="4117"/>
      <c r="VJ22" s="4117"/>
      <c r="VK22" s="4117"/>
      <c r="VL22" s="4117"/>
      <c r="VM22" s="4117"/>
      <c r="VN22" s="4117"/>
      <c r="VO22" s="4117"/>
      <c r="VP22" s="4117"/>
      <c r="VQ22" s="4117"/>
      <c r="VR22" s="4117"/>
      <c r="VS22" s="4117"/>
      <c r="VT22" s="4117"/>
      <c r="VU22" s="4117"/>
      <c r="VV22" s="4117"/>
      <c r="VW22" s="4117"/>
      <c r="VX22" s="4117"/>
      <c r="VY22" s="4117"/>
      <c r="VZ22" s="4117"/>
      <c r="WA22" s="4117"/>
      <c r="WB22" s="4117"/>
      <c r="WC22" s="4117"/>
      <c r="WD22" s="4117"/>
      <c r="WE22" s="4117"/>
      <c r="WF22" s="4117"/>
      <c r="WG22" s="4117"/>
      <c r="WH22" s="4117"/>
      <c r="WI22" s="4117"/>
      <c r="WJ22" s="4117"/>
      <c r="WK22" s="4117"/>
      <c r="WL22" s="4117"/>
      <c r="WM22" s="4117"/>
      <c r="WN22" s="4117"/>
      <c r="WO22" s="4117"/>
      <c r="WP22" s="4117"/>
      <c r="WQ22" s="4117"/>
      <c r="WR22" s="4117"/>
      <c r="WS22" s="4117"/>
      <c r="WT22" s="4117"/>
      <c r="WU22" s="4117"/>
      <c r="WV22" s="4117"/>
      <c r="WW22" s="4117"/>
      <c r="WX22" s="4117"/>
      <c r="WY22" s="4117"/>
      <c r="WZ22" s="4117"/>
      <c r="XA22" s="4117"/>
      <c r="XB22" s="4117"/>
      <c r="XC22" s="4117"/>
      <c r="XD22" s="4117"/>
      <c r="XE22" s="4117"/>
      <c r="XF22" s="4117"/>
      <c r="XG22" s="4117"/>
      <c r="XH22" s="4117"/>
      <c r="XI22" s="4117"/>
      <c r="XJ22" s="4117"/>
      <c r="XK22" s="4117"/>
      <c r="XL22" s="4117"/>
      <c r="XM22" s="4117"/>
      <c r="XN22" s="4117"/>
      <c r="XO22" s="4117"/>
      <c r="XP22" s="4117"/>
      <c r="XQ22" s="4117"/>
      <c r="XR22" s="4117"/>
      <c r="XS22" s="4117"/>
      <c r="XT22" s="4117"/>
      <c r="XU22" s="4117"/>
      <c r="XV22" s="4117"/>
      <c r="XW22" s="4117"/>
      <c r="XX22" s="4117"/>
      <c r="XY22" s="4117"/>
      <c r="XZ22" s="4117"/>
      <c r="YA22" s="4117"/>
      <c r="YB22" s="4117"/>
      <c r="YC22" s="4117"/>
      <c r="YD22" s="4117"/>
      <c r="YE22" s="4117"/>
      <c r="YF22" s="4117"/>
      <c r="YG22" s="4117"/>
      <c r="YH22" s="4117"/>
      <c r="YI22" s="4117"/>
      <c r="YJ22" s="4117"/>
      <c r="YK22" s="4117"/>
      <c r="YL22" s="4117"/>
      <c r="YM22" s="4117"/>
      <c r="YN22" s="4117"/>
      <c r="YO22" s="4117"/>
      <c r="YP22" s="4117"/>
      <c r="YQ22" s="4117"/>
      <c r="YR22" s="4117"/>
      <c r="YS22" s="4117"/>
      <c r="YT22" s="4117"/>
      <c r="YU22" s="4117"/>
      <c r="YV22" s="4117"/>
      <c r="YW22" s="4117"/>
      <c r="YX22" s="4117"/>
      <c r="YY22" s="4117"/>
      <c r="YZ22" s="4117"/>
      <c r="ZA22" s="4117"/>
      <c r="ZB22" s="4117"/>
      <c r="ZC22" s="4117"/>
      <c r="ZD22" s="4117"/>
      <c r="ZE22" s="4117"/>
      <c r="ZF22" s="4117"/>
      <c r="ZG22" s="4117"/>
      <c r="ZH22" s="4117"/>
      <c r="ZI22" s="4117"/>
      <c r="ZJ22" s="4117"/>
      <c r="ZK22" s="4117"/>
      <c r="ZL22" s="4117"/>
      <c r="ZM22" s="4117"/>
      <c r="ZN22" s="4117"/>
      <c r="ZO22" s="4117"/>
      <c r="ZP22" s="4117"/>
      <c r="ZQ22" s="4117"/>
      <c r="ZR22" s="4117"/>
      <c r="ZS22" s="4117"/>
      <c r="ZT22" s="4117"/>
      <c r="ZU22" s="4117"/>
      <c r="ZV22" s="4117"/>
      <c r="ZW22" s="4117"/>
      <c r="ZX22" s="4117"/>
      <c r="ZY22" s="4117"/>
      <c r="ZZ22" s="4117"/>
      <c r="AAA22" s="4117"/>
      <c r="AAB22" s="4117"/>
      <c r="AAC22" s="4117"/>
      <c r="AAD22" s="4117"/>
      <c r="AAE22" s="4117"/>
      <c r="AAF22" s="4117"/>
      <c r="AAG22" s="4117"/>
      <c r="AAH22" s="4117"/>
      <c r="AAI22" s="4117"/>
      <c r="AAJ22" s="4117"/>
      <c r="AAK22" s="4117"/>
      <c r="AAL22" s="4117"/>
      <c r="AAM22" s="4117"/>
      <c r="AAN22" s="4117"/>
      <c r="AAO22" s="4117"/>
      <c r="AAP22" s="4117"/>
      <c r="AAQ22" s="4117"/>
      <c r="AAR22" s="4117"/>
      <c r="AAS22" s="4117"/>
      <c r="AAT22" s="4117"/>
      <c r="AAU22" s="4117"/>
      <c r="AAV22" s="4117"/>
      <c r="AAW22" s="4117"/>
      <c r="AAX22" s="4117"/>
      <c r="AAY22" s="4117"/>
      <c r="AAZ22" s="4117"/>
      <c r="ABA22" s="4117"/>
      <c r="ABB22" s="4117"/>
      <c r="ABC22" s="4117"/>
      <c r="ABD22" s="4117"/>
      <c r="ABE22" s="4117"/>
      <c r="ABF22" s="4117"/>
      <c r="ABG22" s="4117"/>
      <c r="ABH22" s="4117"/>
      <c r="ABI22" s="4117"/>
      <c r="ABJ22" s="4117"/>
      <c r="ABK22" s="4117"/>
      <c r="ABL22" s="4117"/>
      <c r="ABM22" s="4117"/>
      <c r="ABN22" s="4117"/>
      <c r="ABO22" s="4117"/>
      <c r="ABP22" s="4117"/>
      <c r="ABQ22" s="4117"/>
      <c r="ABR22" s="4117"/>
      <c r="ABS22" s="4117"/>
      <c r="ABT22" s="4117"/>
      <c r="ABU22" s="4117"/>
      <c r="ABV22" s="4117"/>
      <c r="ABW22" s="4117"/>
      <c r="ABX22" s="4117"/>
      <c r="ABY22" s="4117"/>
      <c r="ABZ22" s="4117"/>
      <c r="ACA22" s="4117"/>
      <c r="ACB22" s="4117"/>
      <c r="ACC22" s="4117"/>
      <c r="ACD22" s="4117"/>
      <c r="ACE22" s="4117"/>
      <c r="ACF22" s="4117"/>
      <c r="ACG22" s="4117"/>
      <c r="ACH22" s="4117"/>
      <c r="ACI22" s="4117"/>
      <c r="ACJ22" s="4117"/>
      <c r="ACK22" s="4117"/>
      <c r="ACL22" s="4117"/>
      <c r="ACM22" s="4117"/>
      <c r="ACN22" s="4117"/>
      <c r="ACO22" s="4117"/>
      <c r="ACP22" s="4117"/>
      <c r="ACQ22" s="4117"/>
      <c r="ACR22" s="4117"/>
      <c r="ACS22" s="4117"/>
      <c r="ACT22" s="4117"/>
      <c r="ACU22" s="4117"/>
      <c r="ACV22" s="4117"/>
      <c r="ACW22" s="4117"/>
      <c r="ACX22" s="4117"/>
      <c r="ACY22" s="4117"/>
      <c r="ACZ22" s="4117"/>
      <c r="ADA22" s="4117"/>
      <c r="ADB22" s="4117"/>
      <c r="ADC22" s="4117"/>
      <c r="ADD22" s="4117"/>
      <c r="ADE22" s="4117"/>
      <c r="ADF22" s="4117"/>
      <c r="ADG22" s="4117"/>
      <c r="ADH22" s="4117"/>
      <c r="ADI22" s="4117"/>
      <c r="ADJ22" s="4117"/>
      <c r="ADK22" s="4117"/>
      <c r="ADL22" s="4117"/>
      <c r="ADM22" s="4117"/>
      <c r="ADN22" s="4117"/>
      <c r="ADO22" s="4117"/>
      <c r="ADP22" s="4117"/>
      <c r="ADQ22" s="4117"/>
      <c r="ADR22" s="4117"/>
      <c r="ADS22" s="4117"/>
      <c r="ADT22" s="4117"/>
      <c r="ADU22" s="4117"/>
      <c r="ADV22" s="4117"/>
      <c r="ADW22" s="4117"/>
      <c r="ADX22" s="4117"/>
      <c r="ADY22" s="4117"/>
      <c r="ADZ22" s="4117"/>
      <c r="AEA22" s="4117"/>
      <c r="AEB22" s="4117"/>
      <c r="AEC22" s="4117"/>
      <c r="AED22" s="4117"/>
      <c r="AEE22" s="4117"/>
      <c r="AEF22" s="4117"/>
      <c r="AEG22" s="4117"/>
      <c r="AEH22" s="4117"/>
      <c r="AEI22" s="4117"/>
      <c r="AEJ22" s="4117"/>
      <c r="AEK22" s="4117"/>
      <c r="AEL22" s="4117"/>
      <c r="AEM22" s="4117"/>
      <c r="AEN22" s="4117"/>
      <c r="AEO22" s="4117"/>
      <c r="AEP22" s="4117"/>
      <c r="AEQ22" s="4117"/>
      <c r="AER22" s="4117"/>
      <c r="AES22" s="4117"/>
      <c r="AET22" s="4117"/>
      <c r="AEU22" s="4117"/>
      <c r="AEV22" s="4117"/>
      <c r="AEW22" s="4117"/>
      <c r="AEX22" s="4117"/>
      <c r="AEY22" s="4117"/>
      <c r="AEZ22" s="4117"/>
      <c r="AFA22" s="4117"/>
      <c r="AFB22" s="4117"/>
      <c r="AFC22" s="4117"/>
      <c r="AFD22" s="4117"/>
      <c r="AFE22" s="4117"/>
      <c r="AFF22" s="4117"/>
      <c r="AFG22" s="4117"/>
      <c r="AFH22" s="4117"/>
      <c r="AFI22" s="4117"/>
      <c r="AFJ22" s="4117"/>
      <c r="AFK22" s="4117"/>
      <c r="AFL22" s="4117"/>
      <c r="AFM22" s="4117"/>
      <c r="AFN22" s="4117"/>
      <c r="AFO22" s="4117"/>
      <c r="AFP22" s="4117"/>
      <c r="AFQ22" s="4117"/>
      <c r="AFR22" s="4117"/>
      <c r="AFS22" s="4117"/>
      <c r="AFT22" s="4117"/>
      <c r="AFU22" s="4117"/>
      <c r="AFV22" s="4117"/>
      <c r="AFW22" s="4117"/>
      <c r="AFX22" s="4117"/>
      <c r="AFY22" s="4117"/>
      <c r="AFZ22" s="4117"/>
      <c r="AGA22" s="4117"/>
      <c r="AGB22" s="4117"/>
      <c r="AGC22" s="4117"/>
      <c r="AGD22" s="4117"/>
      <c r="AGE22" s="4117"/>
      <c r="AGF22" s="4117"/>
      <c r="AGG22" s="4117"/>
      <c r="AGH22" s="4117"/>
      <c r="AGI22" s="4117"/>
      <c r="AGJ22" s="4117"/>
      <c r="AGK22" s="4117"/>
      <c r="AGL22" s="4117"/>
      <c r="AGM22" s="4117"/>
      <c r="AGN22" s="4117"/>
      <c r="AGO22" s="4117"/>
      <c r="AGP22" s="4117"/>
      <c r="AGQ22" s="4117"/>
      <c r="AGR22" s="4117"/>
      <c r="AGS22" s="4117"/>
      <c r="AGT22" s="4117"/>
      <c r="AGU22" s="4117"/>
      <c r="AGV22" s="4117"/>
      <c r="AGW22" s="4117"/>
      <c r="AGX22" s="4117"/>
      <c r="AGY22" s="4117"/>
      <c r="AGZ22" s="4117"/>
      <c r="AHA22" s="4117"/>
      <c r="AHB22" s="4117"/>
      <c r="AHC22" s="4117"/>
      <c r="AHD22" s="4117"/>
      <c r="AHE22" s="4117"/>
      <c r="AHF22" s="4117"/>
      <c r="AHG22" s="4117"/>
      <c r="AHH22" s="4117"/>
      <c r="AHI22" s="4117"/>
      <c r="AHJ22" s="4117"/>
      <c r="AHK22" s="4117"/>
      <c r="AHL22" s="4117"/>
      <c r="AHM22" s="4117"/>
      <c r="AHN22" s="4117"/>
      <c r="AHO22" s="4117"/>
      <c r="AHP22" s="4117"/>
      <c r="AHQ22" s="4117"/>
      <c r="AHR22" s="4117"/>
      <c r="AHS22" s="4117"/>
      <c r="AHT22" s="4117"/>
      <c r="AHU22" s="4117"/>
      <c r="AHV22" s="4117"/>
      <c r="AHW22" s="4117"/>
      <c r="AHX22" s="4117"/>
      <c r="AHY22" s="4117"/>
      <c r="AHZ22" s="4117"/>
      <c r="AIA22" s="4117"/>
      <c r="AIB22" s="4117"/>
      <c r="AIC22" s="4117"/>
      <c r="AID22" s="4117"/>
      <c r="AIE22" s="4117"/>
      <c r="AIF22" s="4117"/>
      <c r="AIG22" s="4117"/>
      <c r="AIH22" s="4117"/>
      <c r="AII22" s="4117"/>
      <c r="AIJ22" s="4117"/>
      <c r="AIK22" s="4117"/>
      <c r="AIL22" s="4117"/>
      <c r="AIM22" s="4117"/>
      <c r="AIN22" s="4117"/>
      <c r="AIO22" s="4117"/>
      <c r="AIP22" s="4117"/>
      <c r="AIQ22" s="4117"/>
      <c r="AIR22" s="4117"/>
      <c r="AIS22" s="4117"/>
      <c r="AIT22" s="4117"/>
      <c r="AIU22" s="4117"/>
      <c r="AIV22" s="4117"/>
      <c r="AIW22" s="4117"/>
      <c r="AIX22" s="4117"/>
      <c r="AIY22" s="4117"/>
      <c r="AIZ22" s="4117"/>
      <c r="AJA22" s="4117"/>
      <c r="AJB22" s="4117"/>
      <c r="AJC22" s="4117"/>
      <c r="AJD22" s="4117"/>
      <c r="AJE22" s="4117"/>
      <c r="AJF22" s="4117"/>
      <c r="AJG22" s="4117"/>
      <c r="AJH22" s="4117"/>
      <c r="AJI22" s="4117"/>
      <c r="AJJ22" s="4117"/>
      <c r="AJK22" s="4117"/>
      <c r="AJL22" s="4117"/>
      <c r="AJM22" s="4117"/>
      <c r="AJN22" s="4117"/>
      <c r="AJO22" s="4117"/>
      <c r="AJP22" s="4117"/>
      <c r="AJQ22" s="4117"/>
      <c r="AJR22" s="4117"/>
      <c r="AJS22" s="4117"/>
      <c r="AJT22" s="4117"/>
      <c r="AJU22" s="4117"/>
      <c r="AJV22" s="4117"/>
      <c r="AJW22" s="4117"/>
      <c r="AJX22" s="4117"/>
      <c r="AJY22" s="4117"/>
      <c r="AJZ22" s="4117"/>
      <c r="AKA22" s="4117"/>
      <c r="AKB22" s="4117"/>
      <c r="AKC22" s="4117"/>
      <c r="AKD22" s="4117"/>
      <c r="AKE22" s="4117"/>
      <c r="AKF22" s="4117"/>
      <c r="AKG22" s="4117"/>
      <c r="AKH22" s="4117"/>
      <c r="AKI22" s="4117"/>
      <c r="AKJ22" s="4117"/>
      <c r="AKK22" s="4117"/>
      <c r="AKL22" s="4117"/>
      <c r="AKM22" s="4117"/>
      <c r="AKN22" s="4117"/>
      <c r="AKO22" s="4117"/>
      <c r="AKP22" s="4117"/>
      <c r="AKQ22" s="4117"/>
      <c r="AKR22" s="4117"/>
      <c r="AKS22" s="4117"/>
      <c r="AKT22" s="4117"/>
      <c r="AKU22" s="4117"/>
      <c r="AKV22" s="4117"/>
      <c r="AKW22" s="4117"/>
      <c r="AKX22" s="4117"/>
      <c r="AKY22" s="4117"/>
      <c r="AKZ22" s="4117"/>
      <c r="ALA22" s="4117"/>
      <c r="ALB22" s="4117"/>
      <c r="ALC22" s="4117"/>
      <c r="ALD22" s="4117"/>
      <c r="ALE22" s="4117"/>
      <c r="ALF22" s="4117"/>
      <c r="ALG22" s="4117"/>
      <c r="ALH22" s="4117"/>
      <c r="ALI22" s="4117"/>
      <c r="ALJ22" s="4117"/>
      <c r="ALK22" s="4117"/>
      <c r="ALL22" s="4117"/>
      <c r="ALM22" s="4117"/>
      <c r="ALN22" s="4117"/>
      <c r="ALO22" s="4117"/>
      <c r="ALP22" s="4117"/>
      <c r="ALQ22" s="4117"/>
      <c r="ALR22" s="4117"/>
      <c r="ALS22" s="4117"/>
      <c r="ALT22" s="4117"/>
      <c r="ALU22" s="4117"/>
      <c r="ALV22" s="4117"/>
      <c r="ALW22" s="4117"/>
      <c r="ALX22" s="4117"/>
      <c r="ALY22" s="4117"/>
      <c r="ALZ22" s="4117"/>
      <c r="AMA22" s="4117"/>
      <c r="AMB22" s="4117"/>
      <c r="AMC22" s="4117"/>
      <c r="AMD22" s="4117"/>
      <c r="AME22" s="4117"/>
      <c r="AMF22" s="4117"/>
      <c r="AMG22" s="4117"/>
      <c r="AMH22" s="4117"/>
      <c r="AMI22" s="4117"/>
      <c r="AMJ22" s="4117"/>
      <c r="AMK22" s="4117"/>
      <c r="AML22" s="4117"/>
      <c r="AMM22" s="4117"/>
      <c r="AMN22" s="4117"/>
      <c r="AMO22" s="4117"/>
      <c r="AMP22" s="4117"/>
      <c r="AMQ22" s="4117"/>
      <c r="AMR22" s="4117"/>
      <c r="AMS22" s="4117"/>
      <c r="AMT22" s="4117"/>
      <c r="AMU22" s="4117"/>
      <c r="AMV22" s="4117"/>
      <c r="AMW22" s="4117"/>
      <c r="AMX22" s="4117"/>
      <c r="AMY22" s="4117"/>
      <c r="AMZ22" s="4117"/>
      <c r="ANA22" s="4117"/>
      <c r="ANB22" s="4117"/>
      <c r="ANC22" s="4117"/>
      <c r="AND22" s="4117"/>
      <c r="ANE22" s="4117"/>
      <c r="ANF22" s="4117"/>
      <c r="ANG22" s="4117"/>
      <c r="ANH22" s="4117"/>
      <c r="ANI22" s="4117"/>
      <c r="ANJ22" s="4117"/>
      <c r="ANK22" s="4117"/>
      <c r="ANL22" s="4117"/>
      <c r="ANM22" s="4117"/>
      <c r="ANN22" s="4117"/>
      <c r="ANO22" s="4117"/>
      <c r="ANP22" s="4117"/>
      <c r="ANQ22" s="4117"/>
      <c r="ANR22" s="4117"/>
      <c r="ANS22" s="4117"/>
      <c r="ANT22" s="4117"/>
      <c r="ANU22" s="4117"/>
      <c r="ANV22" s="4117"/>
      <c r="ANW22" s="4117"/>
      <c r="ANX22" s="4117"/>
      <c r="ANY22" s="4117"/>
      <c r="ANZ22" s="4117"/>
      <c r="AOA22" s="4117"/>
      <c r="AOB22" s="4117"/>
      <c r="AOC22" s="4117"/>
      <c r="AOD22" s="4117"/>
      <c r="AOE22" s="4117"/>
      <c r="AOF22" s="4117"/>
      <c r="AOG22" s="4117"/>
      <c r="AOH22" s="4117"/>
      <c r="AOI22" s="4117"/>
      <c r="AOJ22" s="4117"/>
      <c r="AOK22" s="4117"/>
      <c r="AOL22" s="4117"/>
      <c r="AOM22" s="4117"/>
      <c r="AON22" s="4117"/>
      <c r="AOO22" s="4117"/>
      <c r="AOP22" s="4117"/>
      <c r="AOQ22" s="4117"/>
      <c r="AOR22" s="4117"/>
      <c r="AOS22" s="4117"/>
      <c r="AOT22" s="4117"/>
      <c r="AOU22" s="4117"/>
      <c r="AOV22" s="4117"/>
      <c r="AOW22" s="4117"/>
      <c r="AOX22" s="4117"/>
      <c r="AOY22" s="4117"/>
      <c r="AOZ22" s="4117"/>
      <c r="APA22" s="4117"/>
      <c r="APB22" s="4117"/>
      <c r="APC22" s="4117"/>
      <c r="APD22" s="4117"/>
      <c r="APE22" s="4117"/>
      <c r="APF22" s="4117"/>
      <c r="APG22" s="4117"/>
      <c r="APH22" s="4117"/>
      <c r="API22" s="4117"/>
      <c r="APJ22" s="4117"/>
      <c r="APK22" s="4117"/>
      <c r="APL22" s="4117"/>
      <c r="APM22" s="4117"/>
      <c r="APN22" s="4117"/>
      <c r="APO22" s="4117"/>
      <c r="APP22" s="4117"/>
      <c r="APQ22" s="4117"/>
      <c r="APR22" s="4117"/>
      <c r="APS22" s="4117"/>
      <c r="APT22" s="4117"/>
      <c r="APU22" s="4117"/>
      <c r="APV22" s="4117"/>
      <c r="APW22" s="4117"/>
      <c r="APX22" s="4117"/>
      <c r="APY22" s="4117"/>
      <c r="APZ22" s="4117"/>
      <c r="AQA22" s="4117"/>
      <c r="AQB22" s="4117"/>
      <c r="AQC22" s="4117"/>
      <c r="AQD22" s="4117"/>
      <c r="AQE22" s="4117"/>
      <c r="AQF22" s="4117"/>
      <c r="AQG22" s="4117"/>
      <c r="AQH22" s="4117"/>
      <c r="AQI22" s="4117"/>
      <c r="AQJ22" s="4117"/>
      <c r="AQK22" s="4117"/>
      <c r="AQL22" s="4117"/>
      <c r="AQM22" s="4117"/>
      <c r="AQN22" s="4117"/>
      <c r="AQO22" s="4117"/>
      <c r="AQP22" s="4117"/>
      <c r="AQQ22" s="4117"/>
      <c r="AQR22" s="4117"/>
      <c r="AQS22" s="4117"/>
      <c r="AQT22" s="4117"/>
      <c r="AQU22" s="4117"/>
      <c r="AQV22" s="4117"/>
      <c r="AQW22" s="4117"/>
      <c r="AQX22" s="4117"/>
      <c r="AQY22" s="4117"/>
      <c r="AQZ22" s="4117"/>
      <c r="ARA22" s="4117"/>
      <c r="ARB22" s="4117"/>
      <c r="ARC22" s="4117"/>
      <c r="ARD22" s="4117"/>
      <c r="ARE22" s="4117"/>
      <c r="ARF22" s="4117"/>
      <c r="ARG22" s="4117"/>
      <c r="ARH22" s="4117"/>
      <c r="ARI22" s="4117"/>
      <c r="ARJ22" s="4117"/>
      <c r="ARK22" s="4117"/>
      <c r="ARL22" s="4117"/>
      <c r="ARM22" s="4117"/>
      <c r="ARN22" s="4117"/>
      <c r="ARO22" s="4117"/>
      <c r="ARP22" s="4117"/>
      <c r="ARQ22" s="4117"/>
      <c r="ARR22" s="4117"/>
      <c r="ARS22" s="4117"/>
      <c r="ART22" s="4117"/>
      <c r="ARU22" s="4117"/>
      <c r="ARV22" s="4117"/>
      <c r="ARW22" s="4117"/>
      <c r="ARX22" s="4117"/>
      <c r="ARY22" s="4117"/>
      <c r="ARZ22" s="4117"/>
      <c r="ASA22" s="4117"/>
      <c r="ASB22" s="4117"/>
      <c r="ASC22" s="4117"/>
      <c r="ASD22" s="4117"/>
      <c r="ASE22" s="4117"/>
      <c r="ASF22" s="4117"/>
      <c r="ASG22" s="4117"/>
      <c r="ASH22" s="4117"/>
      <c r="ASI22" s="4117"/>
      <c r="ASJ22" s="4117"/>
      <c r="ASK22" s="4117"/>
      <c r="ASL22" s="4117"/>
      <c r="ASM22" s="4117"/>
      <c r="ASN22" s="4117"/>
      <c r="ASO22" s="4117"/>
      <c r="ASP22" s="4117"/>
      <c r="ASQ22" s="4117"/>
      <c r="ASR22" s="4117"/>
      <c r="ASS22" s="4117"/>
      <c r="AST22" s="4117"/>
      <c r="ASU22" s="4117"/>
      <c r="ASV22" s="4117"/>
      <c r="ASW22" s="4117"/>
      <c r="ASX22" s="4117"/>
      <c r="ASY22" s="4117"/>
      <c r="ASZ22" s="4117"/>
      <c r="ATA22" s="4117"/>
      <c r="ATB22" s="4117"/>
      <c r="ATC22" s="4117"/>
      <c r="ATD22" s="4117"/>
      <c r="ATE22" s="4117"/>
      <c r="ATF22" s="4117"/>
      <c r="ATG22" s="4117"/>
      <c r="ATH22" s="4117"/>
      <c r="ATI22" s="4117"/>
      <c r="ATJ22" s="4117"/>
      <c r="ATK22" s="4117"/>
      <c r="ATL22" s="4117"/>
      <c r="ATM22" s="4117"/>
      <c r="ATN22" s="4117"/>
      <c r="ATO22" s="4117"/>
      <c r="ATP22" s="4117"/>
      <c r="ATQ22" s="4117"/>
      <c r="ATR22" s="4117"/>
      <c r="ATS22" s="4117"/>
      <c r="ATT22" s="4117"/>
      <c r="ATU22" s="4117"/>
      <c r="ATV22" s="4117"/>
      <c r="ATW22" s="4117"/>
      <c r="ATX22" s="4117"/>
      <c r="ATY22" s="4117"/>
      <c r="ATZ22" s="4117"/>
      <c r="AUA22" s="4117"/>
      <c r="AUB22" s="4117"/>
      <c r="AUC22" s="4117"/>
      <c r="AUD22" s="4117"/>
      <c r="AUE22" s="4117"/>
      <c r="AUF22" s="4117"/>
      <c r="AUG22" s="4117"/>
      <c r="AUH22" s="4117"/>
      <c r="AUI22" s="4117"/>
      <c r="AUJ22" s="4117"/>
      <c r="AUK22" s="4117"/>
      <c r="AUL22" s="4117"/>
      <c r="AUM22" s="4117"/>
      <c r="AUN22" s="4117"/>
      <c r="AUO22" s="4117"/>
      <c r="AUP22" s="4117"/>
      <c r="AUQ22" s="4117"/>
      <c r="AUR22" s="4117"/>
      <c r="AUS22" s="4117"/>
      <c r="AUT22" s="4117"/>
      <c r="AUU22" s="4117"/>
      <c r="AUV22" s="4117"/>
      <c r="AUW22" s="4117"/>
      <c r="AUX22" s="4117"/>
      <c r="AUY22" s="4117"/>
      <c r="AUZ22" s="4117"/>
      <c r="AVA22" s="4117"/>
      <c r="AVB22" s="4117"/>
      <c r="AVC22" s="4117"/>
      <c r="AVD22" s="4117"/>
      <c r="AVE22" s="4117"/>
      <c r="AVF22" s="4117"/>
      <c r="AVG22" s="4117"/>
      <c r="AVH22" s="4117"/>
      <c r="AVI22" s="4117"/>
      <c r="AVJ22" s="4117"/>
      <c r="AVK22" s="4117"/>
      <c r="AVL22" s="4117"/>
      <c r="AVM22" s="4117"/>
      <c r="AVN22" s="4117"/>
      <c r="AVO22" s="4117"/>
      <c r="AVP22" s="4117"/>
      <c r="AVQ22" s="4117"/>
      <c r="AVR22" s="4117"/>
      <c r="AVS22" s="4117"/>
      <c r="AVT22" s="4117"/>
      <c r="AVU22" s="4117"/>
      <c r="AVV22" s="4117"/>
      <c r="AVW22" s="4117"/>
      <c r="AVX22" s="4117"/>
      <c r="AVY22" s="4117"/>
      <c r="AVZ22" s="4117"/>
      <c r="AWA22" s="4117"/>
      <c r="AWB22" s="4117"/>
      <c r="AWC22" s="4117"/>
      <c r="AWD22" s="4117"/>
      <c r="AWE22" s="4117"/>
      <c r="AWF22" s="4117"/>
      <c r="AWG22" s="4117"/>
      <c r="AWH22" s="4117"/>
      <c r="AWI22" s="4117"/>
      <c r="AWJ22" s="4117"/>
      <c r="AWK22" s="4117"/>
      <c r="AWL22" s="4117"/>
      <c r="AWM22" s="4117"/>
      <c r="AWN22" s="4117"/>
      <c r="AWO22" s="4117"/>
      <c r="AWP22" s="4117"/>
      <c r="AWQ22" s="4117"/>
      <c r="AWR22" s="4117"/>
      <c r="AWS22" s="4117"/>
      <c r="AWT22" s="4117"/>
      <c r="AWU22" s="4117"/>
      <c r="AWV22" s="4117"/>
      <c r="AWW22" s="4117"/>
      <c r="AWX22" s="4117"/>
      <c r="AWY22" s="4117"/>
      <c r="AWZ22" s="4117"/>
      <c r="AXA22" s="4117"/>
      <c r="AXB22" s="4117"/>
      <c r="AXC22" s="4117"/>
      <c r="AXD22" s="4117"/>
      <c r="AXE22" s="4117"/>
      <c r="AXF22" s="4117"/>
      <c r="AXG22" s="4117"/>
      <c r="AXH22" s="4117"/>
      <c r="AXI22" s="4117"/>
      <c r="AXJ22" s="4117"/>
      <c r="AXK22" s="4117"/>
      <c r="AXL22" s="4117"/>
      <c r="AXM22" s="4117"/>
      <c r="AXN22" s="4117"/>
      <c r="AXO22" s="4117"/>
      <c r="AXP22" s="4117"/>
      <c r="AXQ22" s="4117"/>
      <c r="AXR22" s="4117"/>
      <c r="AXS22" s="4117"/>
      <c r="AXT22" s="4117"/>
      <c r="AXU22" s="4117"/>
      <c r="AXV22" s="4117"/>
      <c r="AXW22" s="4117"/>
      <c r="AXX22" s="4117"/>
      <c r="AXY22" s="4117"/>
      <c r="AXZ22" s="4117"/>
      <c r="AYA22" s="4117"/>
      <c r="AYB22" s="4117"/>
      <c r="AYC22" s="4117"/>
      <c r="AYD22" s="4117"/>
      <c r="AYE22" s="4117"/>
      <c r="AYF22" s="4117"/>
      <c r="AYG22" s="4117"/>
      <c r="AYH22" s="4117"/>
      <c r="AYI22" s="4117"/>
      <c r="AYJ22" s="4117"/>
      <c r="AYK22" s="4117"/>
      <c r="AYL22" s="4117"/>
      <c r="AYM22" s="4117"/>
      <c r="AYN22" s="4117"/>
      <c r="AYO22" s="4117"/>
      <c r="AYP22" s="4117"/>
      <c r="AYQ22" s="4117"/>
      <c r="AYR22" s="4117"/>
      <c r="AYS22" s="4117"/>
      <c r="AYT22" s="4117"/>
      <c r="AYU22" s="4117"/>
      <c r="AYV22" s="4117"/>
      <c r="AYW22" s="4117"/>
      <c r="AYX22" s="4117"/>
      <c r="AYY22" s="4117"/>
      <c r="AYZ22" s="4117"/>
      <c r="AZA22" s="4117"/>
      <c r="AZB22" s="4117"/>
      <c r="AZC22" s="4117"/>
      <c r="AZD22" s="4117"/>
      <c r="AZE22" s="4117"/>
      <c r="AZF22" s="4117"/>
      <c r="AZG22" s="4117"/>
      <c r="AZH22" s="4117"/>
      <c r="AZI22" s="4117"/>
      <c r="AZJ22" s="4117"/>
      <c r="AZK22" s="4117"/>
      <c r="AZL22" s="4117"/>
      <c r="AZM22" s="4117"/>
      <c r="AZN22" s="4117"/>
      <c r="AZO22" s="4117"/>
      <c r="AZP22" s="4117"/>
      <c r="AZQ22" s="4117"/>
      <c r="AZR22" s="4117"/>
      <c r="AZS22" s="4117"/>
      <c r="AZT22" s="4117"/>
      <c r="AZU22" s="4117"/>
      <c r="AZV22" s="4117"/>
      <c r="AZW22" s="4117"/>
      <c r="AZX22" s="4117"/>
      <c r="AZY22" s="4117"/>
      <c r="AZZ22" s="4117"/>
      <c r="BAA22" s="4117"/>
      <c r="BAB22" s="4117"/>
      <c r="BAC22" s="4117"/>
      <c r="BAD22" s="4117"/>
      <c r="BAE22" s="4117"/>
      <c r="BAF22" s="4117"/>
      <c r="BAG22" s="4117"/>
      <c r="BAH22" s="4117"/>
      <c r="BAI22" s="4117"/>
      <c r="BAJ22" s="4117"/>
      <c r="BAK22" s="4117"/>
      <c r="BAL22" s="4117"/>
      <c r="BAM22" s="4117"/>
      <c r="BAN22" s="4117"/>
      <c r="BAO22" s="4117"/>
      <c r="BAP22" s="4117"/>
      <c r="BAQ22" s="4117"/>
      <c r="BAR22" s="4117"/>
      <c r="BAS22" s="4117"/>
      <c r="BAT22" s="4117"/>
      <c r="BAU22" s="4117"/>
      <c r="BAV22" s="4117"/>
      <c r="BAW22" s="4117"/>
      <c r="BAX22" s="4117"/>
      <c r="BAY22" s="4117"/>
      <c r="BAZ22" s="4117"/>
      <c r="BBA22" s="4117"/>
      <c r="BBB22" s="4117"/>
      <c r="BBC22" s="4117"/>
      <c r="BBD22" s="4117"/>
      <c r="BBE22" s="4117"/>
      <c r="BBF22" s="4117"/>
      <c r="BBG22" s="4117"/>
      <c r="BBH22" s="4117"/>
      <c r="BBI22" s="4117"/>
      <c r="BBJ22" s="4117"/>
      <c r="BBK22" s="4117"/>
      <c r="BBL22" s="4117"/>
      <c r="BBM22" s="4117"/>
      <c r="BBN22" s="4117"/>
      <c r="BBO22" s="4117"/>
      <c r="BBP22" s="4117"/>
      <c r="BBQ22" s="4117"/>
      <c r="BBR22" s="4117"/>
      <c r="BBS22" s="4117"/>
      <c r="BBT22" s="4117"/>
      <c r="BBU22" s="4117"/>
      <c r="BBV22" s="4117"/>
      <c r="BBW22" s="4117"/>
      <c r="BBX22" s="4117"/>
      <c r="BBY22" s="4117"/>
      <c r="BBZ22" s="4117"/>
      <c r="BCA22" s="4117"/>
      <c r="BCB22" s="4117"/>
      <c r="BCC22" s="4117"/>
      <c r="BCD22" s="4117"/>
      <c r="BCE22" s="4117"/>
      <c r="BCF22" s="4117"/>
      <c r="BCG22" s="4117"/>
      <c r="BCH22" s="4117"/>
      <c r="BCI22" s="4117"/>
      <c r="BCJ22" s="4117"/>
      <c r="BCK22" s="4117"/>
      <c r="BCL22" s="4117"/>
      <c r="BCM22" s="4117"/>
      <c r="BCN22" s="4117"/>
      <c r="BCO22" s="4117"/>
      <c r="BCP22" s="4117"/>
      <c r="BCQ22" s="4117"/>
      <c r="BCR22" s="4117"/>
      <c r="BCS22" s="4117"/>
      <c r="BCT22" s="4117"/>
      <c r="BCU22" s="4117"/>
      <c r="BCV22" s="4117"/>
      <c r="BCW22" s="4117"/>
      <c r="BCX22" s="4117"/>
      <c r="BCY22" s="4117"/>
      <c r="BCZ22" s="4117"/>
      <c r="BDA22" s="4117"/>
      <c r="BDB22" s="4117"/>
      <c r="BDC22" s="4117"/>
      <c r="BDD22" s="4117"/>
      <c r="BDE22" s="4117"/>
      <c r="BDF22" s="4117"/>
      <c r="BDG22" s="4117"/>
      <c r="BDH22" s="4117"/>
      <c r="BDI22" s="4117"/>
      <c r="BDJ22" s="4117"/>
      <c r="BDK22" s="4117"/>
      <c r="BDL22" s="4117"/>
      <c r="BDM22" s="4117"/>
      <c r="BDN22" s="4117"/>
      <c r="BDO22" s="4117"/>
      <c r="BDP22" s="4117"/>
      <c r="BDQ22" s="4117"/>
      <c r="BDR22" s="4117"/>
      <c r="BDS22" s="4117"/>
      <c r="BDT22" s="4117"/>
      <c r="BDU22" s="4117"/>
      <c r="BDV22" s="4117"/>
      <c r="BDW22" s="4117"/>
      <c r="BDX22" s="4117"/>
      <c r="BDY22" s="4117"/>
      <c r="BDZ22" s="4117"/>
      <c r="BEA22" s="4117"/>
      <c r="BEB22" s="4117"/>
      <c r="BEC22" s="4117"/>
      <c r="BED22" s="4117"/>
      <c r="BEE22" s="4117"/>
      <c r="BEF22" s="4117"/>
      <c r="BEG22" s="4117"/>
      <c r="BEH22" s="4117"/>
      <c r="BEI22" s="4117"/>
      <c r="BEJ22" s="4117"/>
      <c r="BEK22" s="4117"/>
      <c r="BEL22" s="4117"/>
      <c r="BEM22" s="4117"/>
      <c r="BEN22" s="4117"/>
      <c r="BEO22" s="4117"/>
      <c r="BEP22" s="4117"/>
      <c r="BEQ22" s="4117"/>
      <c r="BER22" s="4117"/>
      <c r="BES22" s="4117"/>
      <c r="BET22" s="4117"/>
      <c r="BEU22" s="4117"/>
      <c r="BEV22" s="4117"/>
      <c r="BEW22" s="4117"/>
      <c r="BEX22" s="4117"/>
      <c r="BEY22" s="4117"/>
      <c r="BEZ22" s="4117"/>
      <c r="BFA22" s="4117"/>
      <c r="BFB22" s="4117"/>
      <c r="BFC22" s="4117"/>
      <c r="BFD22" s="4117"/>
      <c r="BFE22" s="4117"/>
      <c r="BFF22" s="4117"/>
      <c r="BFG22" s="4117"/>
      <c r="BFH22" s="4117"/>
      <c r="BFI22" s="4117"/>
      <c r="BFJ22" s="4117"/>
      <c r="BFK22" s="4117"/>
      <c r="BFL22" s="4117"/>
      <c r="BFM22" s="4117"/>
      <c r="BFN22" s="4117"/>
      <c r="BFO22" s="4117"/>
      <c r="BFP22" s="4117"/>
      <c r="BFQ22" s="4117"/>
      <c r="BFR22" s="4117"/>
      <c r="BFS22" s="4117"/>
      <c r="BFT22" s="4117"/>
      <c r="BFU22" s="4117"/>
      <c r="BFV22" s="4117"/>
      <c r="BFW22" s="4117"/>
      <c r="BFX22" s="4117"/>
      <c r="BFY22" s="4117"/>
      <c r="BFZ22" s="4117"/>
      <c r="BGA22" s="4117"/>
      <c r="BGB22" s="4117"/>
      <c r="BGC22" s="4117"/>
      <c r="BGD22" s="4117"/>
      <c r="BGE22" s="4117"/>
      <c r="BGF22" s="4117"/>
      <c r="BGG22" s="4117"/>
      <c r="BGH22" s="4117"/>
      <c r="BGI22" s="4117"/>
      <c r="BGJ22" s="4117"/>
      <c r="BGK22" s="4117"/>
      <c r="BGL22" s="4117"/>
      <c r="BGM22" s="4117"/>
      <c r="BGN22" s="4117"/>
      <c r="BGO22" s="4117"/>
      <c r="BGP22" s="4117"/>
      <c r="BGQ22" s="4117"/>
      <c r="BGR22" s="4117"/>
      <c r="BGS22" s="4117"/>
      <c r="BGT22" s="4117"/>
      <c r="BGU22" s="4117"/>
      <c r="BGV22" s="4117"/>
      <c r="BGW22" s="4117"/>
      <c r="BGX22" s="4117"/>
      <c r="BGY22" s="4117"/>
      <c r="BGZ22" s="4117"/>
      <c r="BHA22" s="4117"/>
      <c r="BHB22" s="4117"/>
      <c r="BHC22" s="4117"/>
      <c r="BHD22" s="4117"/>
      <c r="BHE22" s="4117"/>
      <c r="BHF22" s="4117"/>
      <c r="BHG22" s="4117"/>
      <c r="BHH22" s="4117"/>
      <c r="BHI22" s="4117"/>
      <c r="BHJ22" s="4117"/>
      <c r="BHK22" s="4117"/>
      <c r="BHL22" s="4117"/>
      <c r="BHM22" s="4117"/>
      <c r="BHN22" s="4117"/>
      <c r="BHO22" s="4117"/>
      <c r="BHP22" s="4117"/>
      <c r="BHQ22" s="4117"/>
      <c r="BHR22" s="4117"/>
      <c r="BHS22" s="4117"/>
      <c r="BHT22" s="4117"/>
      <c r="BHU22" s="4117"/>
      <c r="BHV22" s="4117"/>
      <c r="BHW22" s="4117"/>
      <c r="BHX22" s="4117"/>
      <c r="BHY22" s="4117"/>
      <c r="BHZ22" s="4117"/>
      <c r="BIA22" s="4117"/>
      <c r="BIB22" s="4117"/>
      <c r="BIC22" s="4117"/>
      <c r="BID22" s="4117"/>
      <c r="BIE22" s="4117"/>
      <c r="BIF22" s="4117"/>
      <c r="BIG22" s="4117"/>
      <c r="BIH22" s="4117"/>
      <c r="BII22" s="4117"/>
      <c r="BIJ22" s="4117"/>
      <c r="BIK22" s="4117"/>
      <c r="BIL22" s="4117"/>
      <c r="BIM22" s="4117"/>
      <c r="BIN22" s="4117"/>
      <c r="BIO22" s="4117"/>
      <c r="BIP22" s="4117"/>
      <c r="BIQ22" s="4117"/>
      <c r="BIR22" s="4117"/>
      <c r="BIS22" s="4117"/>
      <c r="BIT22" s="4117"/>
      <c r="BIU22" s="4117"/>
      <c r="BIV22" s="4117"/>
      <c r="BIW22" s="4117"/>
      <c r="BIX22" s="4117"/>
      <c r="BIY22" s="4117"/>
      <c r="BIZ22" s="4117"/>
      <c r="BJA22" s="4117"/>
      <c r="BJB22" s="4117"/>
      <c r="BJC22" s="4117"/>
      <c r="BJD22" s="4117"/>
      <c r="BJE22" s="4117"/>
    </row>
    <row r="23" spans="1:1617">
      <c r="A23" s="418"/>
      <c r="B23" s="168">
        <v>1990</v>
      </c>
      <c r="C23" s="168">
        <v>1991</v>
      </c>
      <c r="D23" s="168">
        <v>1992</v>
      </c>
      <c r="E23" s="168">
        <v>1993</v>
      </c>
      <c r="F23" s="168">
        <v>1994</v>
      </c>
      <c r="G23" s="168">
        <v>1995</v>
      </c>
      <c r="H23" s="168">
        <v>1996</v>
      </c>
      <c r="I23" s="168">
        <v>1997</v>
      </c>
      <c r="J23" s="168">
        <v>1998</v>
      </c>
      <c r="K23" s="171">
        <v>1999</v>
      </c>
      <c r="L23" s="171">
        <v>2000</v>
      </c>
      <c r="M23" s="171">
        <v>2001</v>
      </c>
      <c r="N23" s="171">
        <v>2002</v>
      </c>
      <c r="O23" s="171">
        <v>2003</v>
      </c>
      <c r="P23" s="168">
        <v>2004</v>
      </c>
      <c r="Q23" s="168">
        <v>2005</v>
      </c>
      <c r="R23" s="168">
        <v>2006</v>
      </c>
      <c r="S23" s="168">
        <v>2007</v>
      </c>
      <c r="T23" s="168">
        <v>2008</v>
      </c>
      <c r="U23" s="168">
        <v>2009</v>
      </c>
      <c r="V23" s="168">
        <v>2010</v>
      </c>
      <c r="W23" s="168">
        <v>2011</v>
      </c>
      <c r="X23" s="168">
        <v>2012</v>
      </c>
      <c r="Y23" s="168">
        <v>2013</v>
      </c>
      <c r="Z23" s="168">
        <v>2014</v>
      </c>
      <c r="AA23" s="168">
        <v>2015</v>
      </c>
      <c r="AB23" s="168">
        <v>2016</v>
      </c>
      <c r="AC23" s="168">
        <v>2017</v>
      </c>
      <c r="AD23" s="168">
        <v>2018</v>
      </c>
      <c r="AE23" s="168">
        <v>2019</v>
      </c>
      <c r="AF23" s="168">
        <v>2020</v>
      </c>
      <c r="AG23" s="4118"/>
      <c r="AH23" s="4086"/>
    </row>
    <row r="24" spans="1:1617" s="102" customFormat="1" ht="16.149999999999999" customHeight="1">
      <c r="A24" s="336" t="s">
        <v>290</v>
      </c>
      <c r="B24" s="675"/>
      <c r="C24" s="1674"/>
      <c r="D24" s="1674"/>
      <c r="E24" s="1674"/>
      <c r="F24" s="1674"/>
      <c r="G24" s="1674"/>
      <c r="H24" s="1674"/>
      <c r="I24" s="1674"/>
      <c r="J24" s="1674"/>
      <c r="K24" s="1674"/>
      <c r="L24" s="1674"/>
      <c r="M24" s="1674"/>
      <c r="N24" s="1674"/>
      <c r="O24" s="1674"/>
      <c r="P24" s="1674"/>
      <c r="Q24" s="1674"/>
      <c r="R24" s="1674"/>
      <c r="S24" s="1674"/>
      <c r="T24" s="1674"/>
      <c r="U24" s="1674"/>
      <c r="V24" s="1674"/>
      <c r="W24" s="1674"/>
      <c r="X24" s="1674"/>
      <c r="Y24" s="1674"/>
      <c r="Z24" s="1674"/>
      <c r="AA24" s="1674"/>
      <c r="AB24" s="1674"/>
      <c r="AC24" s="1674"/>
      <c r="AD24" s="1674"/>
      <c r="AE24" s="3826"/>
      <c r="AF24" s="1444"/>
      <c r="AG24" s="4124"/>
      <c r="AH24" s="4134"/>
      <c r="AI24" s="4134"/>
      <c r="AJ24" s="4134"/>
      <c r="AK24" s="4134"/>
      <c r="AL24" s="4134"/>
      <c r="AM24" s="4134"/>
      <c r="AN24" s="4134"/>
      <c r="AO24" s="4134"/>
      <c r="AP24" s="4134"/>
      <c r="AQ24" s="4134"/>
      <c r="AR24" s="4134"/>
      <c r="AS24" s="4134"/>
      <c r="AT24" s="4134"/>
      <c r="AU24" s="4134"/>
      <c r="AV24" s="4134"/>
      <c r="AW24" s="4134"/>
      <c r="AX24" s="4134"/>
      <c r="AY24" s="4134"/>
      <c r="AZ24" s="4134"/>
      <c r="BA24" s="4134"/>
      <c r="BB24" s="4134"/>
      <c r="BC24" s="4134"/>
      <c r="BD24" s="4134"/>
      <c r="BE24" s="4134"/>
      <c r="BF24" s="4134"/>
      <c r="BG24" s="4134"/>
      <c r="BH24" s="4134"/>
      <c r="BI24" s="4134"/>
      <c r="BJ24" s="4134"/>
      <c r="BK24" s="4134"/>
      <c r="BL24" s="4134"/>
      <c r="BM24" s="4134"/>
      <c r="BN24" s="4134"/>
      <c r="BO24" s="4134"/>
      <c r="BP24" s="4134"/>
      <c r="BQ24" s="4134"/>
      <c r="BR24" s="4134"/>
      <c r="BS24" s="4134"/>
      <c r="BT24" s="4134"/>
      <c r="BU24" s="4134"/>
      <c r="BV24" s="4134"/>
      <c r="BW24" s="4134"/>
      <c r="BX24" s="4134"/>
      <c r="BY24" s="4134"/>
      <c r="BZ24" s="4134"/>
      <c r="CA24" s="4134"/>
      <c r="CB24" s="4134"/>
      <c r="CC24" s="4134"/>
      <c r="CD24" s="4134"/>
      <c r="CE24" s="4134"/>
      <c r="CF24" s="4134"/>
      <c r="CG24" s="4134"/>
      <c r="CH24" s="4134"/>
      <c r="CI24" s="4134"/>
      <c r="CJ24" s="4134"/>
      <c r="CK24" s="4134"/>
      <c r="CL24" s="4134"/>
      <c r="CM24" s="4134"/>
      <c r="CN24" s="4134"/>
      <c r="CO24" s="4134"/>
      <c r="CP24" s="4134"/>
      <c r="CQ24" s="4134"/>
      <c r="CR24" s="4134"/>
      <c r="CS24" s="4134"/>
      <c r="CT24" s="4134"/>
      <c r="CU24" s="4134"/>
      <c r="CV24" s="4134"/>
      <c r="CW24" s="4134"/>
      <c r="CX24" s="4134"/>
      <c r="CY24" s="4134"/>
      <c r="CZ24" s="4134"/>
      <c r="DA24" s="4134"/>
      <c r="DB24" s="4134"/>
      <c r="DC24" s="4134"/>
      <c r="DD24" s="4134"/>
      <c r="DE24" s="4134"/>
      <c r="DF24" s="4134"/>
      <c r="DG24" s="4134"/>
      <c r="DH24" s="4134"/>
      <c r="DI24" s="4134"/>
      <c r="DJ24" s="4134"/>
      <c r="DK24" s="4134"/>
      <c r="DL24" s="4134"/>
      <c r="DM24" s="4134"/>
      <c r="DN24" s="4134"/>
      <c r="DO24" s="4134"/>
      <c r="DP24" s="4134"/>
      <c r="DQ24" s="4134"/>
      <c r="DR24" s="4134"/>
      <c r="DS24" s="4134"/>
      <c r="DT24" s="4134"/>
      <c r="DU24" s="4134"/>
      <c r="DV24" s="4134"/>
      <c r="DW24" s="4134"/>
      <c r="DX24" s="4134"/>
      <c r="DY24" s="4134"/>
      <c r="DZ24" s="4134"/>
      <c r="EA24" s="4134"/>
      <c r="EB24" s="4134"/>
      <c r="EC24" s="4134"/>
      <c r="ED24" s="4134"/>
      <c r="EE24" s="4134"/>
      <c r="EF24" s="4134"/>
      <c r="EG24" s="4134"/>
      <c r="EH24" s="4134"/>
      <c r="EI24" s="4134"/>
      <c r="EJ24" s="4134"/>
      <c r="EK24" s="4134"/>
      <c r="EL24" s="4134"/>
      <c r="EM24" s="4134"/>
      <c r="EN24" s="4134"/>
      <c r="EO24" s="4134"/>
      <c r="EP24" s="4134"/>
      <c r="EQ24" s="4134"/>
      <c r="ER24" s="4134"/>
      <c r="ES24" s="4134"/>
      <c r="ET24" s="4134"/>
      <c r="EU24" s="4134"/>
      <c r="EV24" s="4134"/>
      <c r="EW24" s="4134"/>
      <c r="EX24" s="4134"/>
      <c r="EY24" s="4134"/>
      <c r="EZ24" s="4134"/>
      <c r="FA24" s="4134"/>
      <c r="FB24" s="4134"/>
      <c r="FC24" s="4134"/>
      <c r="FD24" s="4134"/>
      <c r="FE24" s="4134"/>
      <c r="FF24" s="4134"/>
      <c r="FG24" s="4134"/>
      <c r="FH24" s="4134"/>
      <c r="FI24" s="4134"/>
      <c r="FJ24" s="4134"/>
      <c r="FK24" s="4134"/>
      <c r="FL24" s="4134"/>
      <c r="FM24" s="4134"/>
      <c r="FN24" s="4134"/>
      <c r="FO24" s="4134"/>
      <c r="FP24" s="4134"/>
      <c r="FQ24" s="4134"/>
      <c r="FR24" s="4134"/>
      <c r="FS24" s="4134"/>
      <c r="FT24" s="4134"/>
      <c r="FU24" s="4134"/>
      <c r="FV24" s="4134"/>
      <c r="FW24" s="4134"/>
      <c r="FX24" s="4134"/>
      <c r="FY24" s="4134"/>
      <c r="FZ24" s="4134"/>
      <c r="GA24" s="4134"/>
      <c r="GB24" s="4134"/>
      <c r="GC24" s="4134"/>
      <c r="GD24" s="4134"/>
      <c r="GE24" s="4134"/>
      <c r="GF24" s="4134"/>
      <c r="GG24" s="4134"/>
      <c r="GH24" s="4134"/>
      <c r="GI24" s="4134"/>
      <c r="GJ24" s="4134"/>
      <c r="GK24" s="4134"/>
      <c r="GL24" s="4134"/>
      <c r="GM24" s="4134"/>
      <c r="GN24" s="4134"/>
      <c r="GO24" s="4134"/>
      <c r="GP24" s="4134"/>
      <c r="GQ24" s="4134"/>
      <c r="GR24" s="4134"/>
      <c r="GS24" s="4134"/>
      <c r="GT24" s="4134"/>
      <c r="GU24" s="4134"/>
      <c r="GV24" s="4134"/>
      <c r="GW24" s="4134"/>
      <c r="GX24" s="4134"/>
      <c r="GY24" s="4134"/>
      <c r="GZ24" s="4134"/>
      <c r="HA24" s="4134"/>
      <c r="HB24" s="4134"/>
      <c r="HC24" s="4134"/>
      <c r="HD24" s="4134"/>
      <c r="HE24" s="4134"/>
      <c r="HF24" s="4134"/>
      <c r="HG24" s="4134"/>
      <c r="HH24" s="4134"/>
      <c r="HI24" s="4134"/>
      <c r="HJ24" s="4134"/>
      <c r="HK24" s="4134"/>
      <c r="HL24" s="4134"/>
      <c r="HM24" s="4134"/>
      <c r="HN24" s="4134"/>
      <c r="HO24" s="4134"/>
      <c r="HP24" s="4134"/>
      <c r="HQ24" s="4134"/>
      <c r="HR24" s="4134"/>
      <c r="HS24" s="4134"/>
      <c r="HT24" s="4134"/>
      <c r="HU24" s="4134"/>
      <c r="HV24" s="4134"/>
      <c r="HW24" s="4134"/>
      <c r="HX24" s="4134"/>
      <c r="HY24" s="4134"/>
      <c r="HZ24" s="4134"/>
      <c r="IA24" s="4134"/>
      <c r="IB24" s="4134"/>
      <c r="IC24" s="4134"/>
      <c r="ID24" s="4134"/>
      <c r="IE24" s="4134"/>
      <c r="IF24" s="4134"/>
      <c r="IG24" s="4134"/>
      <c r="IH24" s="4134"/>
      <c r="II24" s="4134"/>
      <c r="IJ24" s="4134"/>
      <c r="IK24" s="4134"/>
      <c r="IL24" s="4134"/>
      <c r="IM24" s="4134"/>
      <c r="IN24" s="4134"/>
      <c r="IO24" s="4134"/>
      <c r="IP24" s="4134"/>
      <c r="IQ24" s="4134"/>
      <c r="IR24" s="4134"/>
      <c r="IS24" s="4134"/>
      <c r="IT24" s="4134"/>
      <c r="IU24" s="4134"/>
      <c r="IV24" s="4134"/>
      <c r="IW24" s="4134"/>
      <c r="IX24" s="4134"/>
      <c r="IY24" s="4134"/>
      <c r="IZ24" s="4134"/>
      <c r="JA24" s="4134"/>
      <c r="JB24" s="4134"/>
      <c r="JC24" s="4134"/>
      <c r="JD24" s="4134"/>
      <c r="JE24" s="4134"/>
      <c r="JF24" s="4134"/>
      <c r="JG24" s="4134"/>
      <c r="JH24" s="4134"/>
      <c r="JI24" s="4134"/>
      <c r="JJ24" s="4134"/>
      <c r="JK24" s="4134"/>
      <c r="JL24" s="4134"/>
      <c r="JM24" s="4134"/>
      <c r="JN24" s="4134"/>
      <c r="JO24" s="4134"/>
      <c r="JP24" s="4134"/>
      <c r="JQ24" s="4134"/>
      <c r="JR24" s="4134"/>
      <c r="JS24" s="4134"/>
      <c r="JT24" s="4134"/>
      <c r="JU24" s="4134"/>
      <c r="JV24" s="4134"/>
      <c r="JW24" s="4134"/>
      <c r="JX24" s="4134"/>
      <c r="JY24" s="4134"/>
      <c r="JZ24" s="4134"/>
      <c r="KA24" s="4134"/>
      <c r="KB24" s="4134"/>
      <c r="KC24" s="4134"/>
      <c r="KD24" s="4134"/>
      <c r="KE24" s="4134"/>
      <c r="KF24" s="4134"/>
      <c r="KG24" s="4134"/>
      <c r="KH24" s="4134"/>
      <c r="KI24" s="4134"/>
      <c r="KJ24" s="4134"/>
      <c r="KK24" s="4134"/>
      <c r="KL24" s="4134"/>
      <c r="KM24" s="4134"/>
      <c r="KN24" s="4134"/>
      <c r="KO24" s="4134"/>
      <c r="KP24" s="4134"/>
      <c r="KQ24" s="4134"/>
      <c r="KR24" s="4134"/>
      <c r="KS24" s="4134"/>
      <c r="KT24" s="4134"/>
      <c r="KU24" s="4134"/>
      <c r="KV24" s="4134"/>
      <c r="KW24" s="4134"/>
      <c r="KX24" s="4134"/>
      <c r="KY24" s="4134"/>
      <c r="KZ24" s="4134"/>
      <c r="LA24" s="4134"/>
      <c r="LB24" s="4134"/>
      <c r="LC24" s="4134"/>
      <c r="LD24" s="4134"/>
      <c r="LE24" s="4134"/>
      <c r="LF24" s="4134"/>
      <c r="LG24" s="4134"/>
      <c r="LH24" s="4134"/>
      <c r="LI24" s="4134"/>
      <c r="LJ24" s="4134"/>
      <c r="LK24" s="4134"/>
      <c r="LL24" s="4134"/>
      <c r="LM24" s="4134"/>
      <c r="LN24" s="4134"/>
      <c r="LO24" s="4134"/>
      <c r="LP24" s="4134"/>
      <c r="LQ24" s="4134"/>
      <c r="LR24" s="4134"/>
      <c r="LS24" s="4134"/>
      <c r="LT24" s="4134"/>
      <c r="LU24" s="4134"/>
      <c r="LV24" s="4134"/>
      <c r="LW24" s="4134"/>
      <c r="LX24" s="4134"/>
      <c r="LY24" s="4134"/>
      <c r="LZ24" s="4134"/>
      <c r="MA24" s="4134"/>
      <c r="MB24" s="4134"/>
      <c r="MC24" s="4134"/>
      <c r="MD24" s="4134"/>
      <c r="ME24" s="4134"/>
      <c r="MF24" s="4134"/>
      <c r="MG24" s="4134"/>
      <c r="MH24" s="4134"/>
      <c r="MI24" s="4134"/>
      <c r="MJ24" s="4134"/>
      <c r="MK24" s="4134"/>
      <c r="ML24" s="4134"/>
      <c r="MM24" s="4134"/>
      <c r="MN24" s="4134"/>
      <c r="MO24" s="4134"/>
      <c r="MP24" s="4134"/>
      <c r="MQ24" s="4134"/>
      <c r="MR24" s="4134"/>
      <c r="MS24" s="4134"/>
      <c r="MT24" s="4134"/>
      <c r="MU24" s="4134"/>
      <c r="MV24" s="4134"/>
      <c r="MW24" s="4134"/>
      <c r="MX24" s="4134"/>
      <c r="MY24" s="4134"/>
      <c r="MZ24" s="4134"/>
      <c r="NA24" s="4134"/>
      <c r="NB24" s="4134"/>
      <c r="NC24" s="4134"/>
      <c r="ND24" s="4134"/>
      <c r="NE24" s="4134"/>
      <c r="NF24" s="4134"/>
      <c r="NG24" s="4134"/>
      <c r="NH24" s="4134"/>
      <c r="NI24" s="4134"/>
      <c r="NJ24" s="4134"/>
      <c r="NK24" s="4134"/>
      <c r="NL24" s="4134"/>
      <c r="NM24" s="4134"/>
      <c r="NN24" s="4134"/>
      <c r="NO24" s="4134"/>
      <c r="NP24" s="4134"/>
      <c r="NQ24" s="4134"/>
      <c r="NR24" s="4134"/>
      <c r="NS24" s="4134"/>
      <c r="NT24" s="4134"/>
      <c r="NU24" s="4134"/>
      <c r="NV24" s="4134"/>
      <c r="NW24" s="4134"/>
      <c r="NX24" s="4134"/>
      <c r="NY24" s="4134"/>
      <c r="NZ24" s="4134"/>
      <c r="OA24" s="4134"/>
      <c r="OB24" s="4134"/>
      <c r="OC24" s="4134"/>
      <c r="OD24" s="4134"/>
      <c r="OE24" s="4134"/>
      <c r="OF24" s="4134"/>
      <c r="OG24" s="4134"/>
      <c r="OH24" s="4134"/>
      <c r="OI24" s="4134"/>
      <c r="OJ24" s="4134"/>
      <c r="OK24" s="4134"/>
      <c r="OL24" s="4134"/>
      <c r="OM24" s="4134"/>
      <c r="ON24" s="4134"/>
      <c r="OO24" s="4134"/>
      <c r="OP24" s="4134"/>
      <c r="OQ24" s="4134"/>
      <c r="OR24" s="4134"/>
      <c r="OS24" s="4134"/>
      <c r="OT24" s="4134"/>
      <c r="OU24" s="4134"/>
      <c r="OV24" s="4134"/>
      <c r="OW24" s="4134"/>
      <c r="OX24" s="4134"/>
      <c r="OY24" s="4134"/>
      <c r="OZ24" s="4134"/>
      <c r="PA24" s="4134"/>
      <c r="PB24" s="4134"/>
      <c r="PC24" s="4134"/>
      <c r="PD24" s="4134"/>
      <c r="PE24" s="4134"/>
      <c r="PF24" s="4134"/>
      <c r="PG24" s="4134"/>
      <c r="PH24" s="4134"/>
      <c r="PI24" s="4134"/>
      <c r="PJ24" s="4134"/>
      <c r="PK24" s="4134"/>
      <c r="PL24" s="4134"/>
      <c r="PM24" s="4134"/>
      <c r="PN24" s="4134"/>
      <c r="PO24" s="4134"/>
      <c r="PP24" s="4134"/>
      <c r="PQ24" s="4134"/>
      <c r="PR24" s="4134"/>
      <c r="PS24" s="4134"/>
      <c r="PT24" s="4134"/>
      <c r="PU24" s="4134"/>
      <c r="PV24" s="4134"/>
      <c r="PW24" s="4134"/>
      <c r="PX24" s="4134"/>
      <c r="PY24" s="4134"/>
      <c r="PZ24" s="4134"/>
      <c r="QA24" s="4134"/>
      <c r="QB24" s="4134"/>
      <c r="QC24" s="4134"/>
      <c r="QD24" s="4134"/>
      <c r="QE24" s="4134"/>
      <c r="QF24" s="4134"/>
      <c r="QG24" s="4134"/>
      <c r="QH24" s="4134"/>
      <c r="QI24" s="4134"/>
      <c r="QJ24" s="4134"/>
      <c r="QK24" s="4134"/>
      <c r="QL24" s="4134"/>
      <c r="QM24" s="4134"/>
      <c r="QN24" s="4134"/>
      <c r="QO24" s="4134"/>
      <c r="QP24" s="4134"/>
      <c r="QQ24" s="4134"/>
      <c r="QR24" s="4134"/>
      <c r="QS24" s="4134"/>
      <c r="QT24" s="4134"/>
      <c r="QU24" s="4134"/>
      <c r="QV24" s="4134"/>
      <c r="QW24" s="4134"/>
      <c r="QX24" s="4134"/>
      <c r="QY24" s="4134"/>
      <c r="QZ24" s="4134"/>
      <c r="RA24" s="4134"/>
      <c r="RB24" s="4134"/>
      <c r="RC24" s="4134"/>
      <c r="RD24" s="4134"/>
      <c r="RE24" s="4134"/>
      <c r="RF24" s="4134"/>
      <c r="RG24" s="4134"/>
      <c r="RH24" s="4134"/>
      <c r="RI24" s="4134"/>
      <c r="RJ24" s="4134"/>
      <c r="RK24" s="4134"/>
      <c r="RL24" s="4134"/>
      <c r="RM24" s="4134"/>
      <c r="RN24" s="4134"/>
      <c r="RO24" s="4134"/>
      <c r="RP24" s="4134"/>
      <c r="RQ24" s="4134"/>
      <c r="RR24" s="4134"/>
      <c r="RS24" s="4134"/>
      <c r="RT24" s="4134"/>
      <c r="RU24" s="4134"/>
      <c r="RV24" s="4134"/>
      <c r="RW24" s="4134"/>
      <c r="RX24" s="4134"/>
      <c r="RY24" s="4134"/>
      <c r="RZ24" s="4134"/>
      <c r="SA24" s="4134"/>
      <c r="SB24" s="4134"/>
      <c r="SC24" s="4134"/>
      <c r="SD24" s="4134"/>
      <c r="SE24" s="4134"/>
      <c r="SF24" s="4134"/>
      <c r="SG24" s="4134"/>
      <c r="SH24" s="4134"/>
      <c r="SI24" s="4134"/>
      <c r="SJ24" s="4134"/>
      <c r="SK24" s="4134"/>
      <c r="SL24" s="4134"/>
      <c r="SM24" s="4134"/>
      <c r="SN24" s="4134"/>
      <c r="SO24" s="4134"/>
      <c r="SP24" s="4134"/>
      <c r="SQ24" s="4134"/>
      <c r="SR24" s="4134"/>
      <c r="SS24" s="4134"/>
      <c r="ST24" s="4134"/>
      <c r="SU24" s="4134"/>
      <c r="SV24" s="4134"/>
      <c r="SW24" s="4134"/>
      <c r="SX24" s="4134"/>
      <c r="SY24" s="4134"/>
      <c r="SZ24" s="4134"/>
      <c r="TA24" s="4134"/>
      <c r="TB24" s="4134"/>
      <c r="TC24" s="4134"/>
      <c r="TD24" s="4134"/>
      <c r="TE24" s="4134"/>
      <c r="TF24" s="4134"/>
      <c r="TG24" s="4134"/>
      <c r="TH24" s="4134"/>
      <c r="TI24" s="4134"/>
      <c r="TJ24" s="4134"/>
      <c r="TK24" s="4134"/>
      <c r="TL24" s="4134"/>
      <c r="TM24" s="4134"/>
      <c r="TN24" s="4134"/>
      <c r="TO24" s="4134"/>
      <c r="TP24" s="4134"/>
      <c r="TQ24" s="4134"/>
      <c r="TR24" s="4134"/>
      <c r="TS24" s="4134"/>
      <c r="TT24" s="4134"/>
      <c r="TU24" s="4134"/>
      <c r="TV24" s="4134"/>
      <c r="TW24" s="4134"/>
      <c r="TX24" s="4134"/>
      <c r="TY24" s="4134"/>
      <c r="TZ24" s="4134"/>
      <c r="UA24" s="4134"/>
      <c r="UB24" s="4134"/>
      <c r="UC24" s="4134"/>
      <c r="UD24" s="4134"/>
      <c r="UE24" s="4134"/>
      <c r="UF24" s="4134"/>
      <c r="UG24" s="4134"/>
      <c r="UH24" s="4134"/>
      <c r="UI24" s="4134"/>
      <c r="UJ24" s="4134"/>
      <c r="UK24" s="4134"/>
      <c r="UL24" s="4134"/>
      <c r="UM24" s="4134"/>
      <c r="UN24" s="4134"/>
      <c r="UO24" s="4134"/>
      <c r="UP24" s="4134"/>
      <c r="UQ24" s="4134"/>
      <c r="UR24" s="4134"/>
      <c r="US24" s="4134"/>
      <c r="UT24" s="4134"/>
      <c r="UU24" s="4134"/>
      <c r="UV24" s="4134"/>
      <c r="UW24" s="4134"/>
      <c r="UX24" s="4134"/>
      <c r="UY24" s="4134"/>
      <c r="UZ24" s="4134"/>
      <c r="VA24" s="4134"/>
      <c r="VB24" s="4134"/>
      <c r="VC24" s="4134"/>
      <c r="VD24" s="4134"/>
      <c r="VE24" s="4134"/>
      <c r="VF24" s="4134"/>
      <c r="VG24" s="4134"/>
      <c r="VH24" s="4134"/>
      <c r="VI24" s="4134"/>
      <c r="VJ24" s="4134"/>
      <c r="VK24" s="4134"/>
      <c r="VL24" s="4134"/>
      <c r="VM24" s="4134"/>
      <c r="VN24" s="4134"/>
      <c r="VO24" s="4134"/>
      <c r="VP24" s="4134"/>
      <c r="VQ24" s="4134"/>
      <c r="VR24" s="4134"/>
      <c r="VS24" s="4134"/>
      <c r="VT24" s="4134"/>
      <c r="VU24" s="4134"/>
      <c r="VV24" s="4134"/>
      <c r="VW24" s="4134"/>
      <c r="VX24" s="4134"/>
      <c r="VY24" s="4134"/>
      <c r="VZ24" s="4134"/>
      <c r="WA24" s="4134"/>
      <c r="WB24" s="4134"/>
      <c r="WC24" s="4134"/>
      <c r="WD24" s="4134"/>
      <c r="WE24" s="4134"/>
      <c r="WF24" s="4134"/>
      <c r="WG24" s="4134"/>
      <c r="WH24" s="4134"/>
      <c r="WI24" s="4134"/>
      <c r="WJ24" s="4134"/>
      <c r="WK24" s="4134"/>
      <c r="WL24" s="4134"/>
      <c r="WM24" s="4134"/>
      <c r="WN24" s="4134"/>
      <c r="WO24" s="4134"/>
      <c r="WP24" s="4134"/>
      <c r="WQ24" s="4134"/>
      <c r="WR24" s="4134"/>
      <c r="WS24" s="4134"/>
      <c r="WT24" s="4134"/>
      <c r="WU24" s="4134"/>
      <c r="WV24" s="4134"/>
      <c r="WW24" s="4134"/>
      <c r="WX24" s="4134"/>
      <c r="WY24" s="4134"/>
      <c r="WZ24" s="4134"/>
      <c r="XA24" s="4134"/>
      <c r="XB24" s="4134"/>
      <c r="XC24" s="4134"/>
      <c r="XD24" s="4134"/>
      <c r="XE24" s="4134"/>
      <c r="XF24" s="4134"/>
      <c r="XG24" s="4134"/>
      <c r="XH24" s="4134"/>
      <c r="XI24" s="4134"/>
      <c r="XJ24" s="4134"/>
      <c r="XK24" s="4134"/>
      <c r="XL24" s="4134"/>
      <c r="XM24" s="4134"/>
      <c r="XN24" s="4134"/>
      <c r="XO24" s="4134"/>
      <c r="XP24" s="4134"/>
      <c r="XQ24" s="4134"/>
      <c r="XR24" s="4134"/>
      <c r="XS24" s="4134"/>
      <c r="XT24" s="4134"/>
      <c r="XU24" s="4134"/>
      <c r="XV24" s="4134"/>
      <c r="XW24" s="4134"/>
      <c r="XX24" s="4134"/>
      <c r="XY24" s="4134"/>
      <c r="XZ24" s="4134"/>
      <c r="YA24" s="4134"/>
      <c r="YB24" s="4134"/>
      <c r="YC24" s="4134"/>
      <c r="YD24" s="4134"/>
      <c r="YE24" s="4134"/>
      <c r="YF24" s="4134"/>
      <c r="YG24" s="4134"/>
      <c r="YH24" s="4134"/>
      <c r="YI24" s="4134"/>
      <c r="YJ24" s="4134"/>
      <c r="YK24" s="4134"/>
      <c r="YL24" s="4134"/>
      <c r="YM24" s="4134"/>
      <c r="YN24" s="4134"/>
      <c r="YO24" s="4134"/>
      <c r="YP24" s="4134"/>
      <c r="YQ24" s="4134"/>
      <c r="YR24" s="4134"/>
      <c r="YS24" s="4134"/>
      <c r="YT24" s="4134"/>
      <c r="YU24" s="4134"/>
      <c r="YV24" s="4134"/>
      <c r="YW24" s="4134"/>
      <c r="YX24" s="4134"/>
      <c r="YY24" s="4134"/>
      <c r="YZ24" s="4134"/>
      <c r="ZA24" s="4134"/>
      <c r="ZB24" s="4134"/>
      <c r="ZC24" s="4134"/>
      <c r="ZD24" s="4134"/>
      <c r="ZE24" s="4134"/>
      <c r="ZF24" s="4134"/>
      <c r="ZG24" s="4134"/>
      <c r="ZH24" s="4134"/>
      <c r="ZI24" s="4134"/>
      <c r="ZJ24" s="4134"/>
      <c r="ZK24" s="4134"/>
      <c r="ZL24" s="4134"/>
      <c r="ZM24" s="4134"/>
      <c r="ZN24" s="4134"/>
      <c r="ZO24" s="4134"/>
      <c r="ZP24" s="4134"/>
      <c r="ZQ24" s="4134"/>
      <c r="ZR24" s="4134"/>
      <c r="ZS24" s="4134"/>
      <c r="ZT24" s="4134"/>
      <c r="ZU24" s="4134"/>
      <c r="ZV24" s="4134"/>
      <c r="ZW24" s="4134"/>
      <c r="ZX24" s="4134"/>
      <c r="ZY24" s="4134"/>
      <c r="ZZ24" s="4134"/>
      <c r="AAA24" s="4134"/>
      <c r="AAB24" s="4134"/>
      <c r="AAC24" s="4134"/>
      <c r="AAD24" s="4134"/>
      <c r="AAE24" s="4134"/>
      <c r="AAF24" s="4134"/>
      <c r="AAG24" s="4134"/>
      <c r="AAH24" s="4134"/>
      <c r="AAI24" s="4134"/>
      <c r="AAJ24" s="4134"/>
      <c r="AAK24" s="4134"/>
      <c r="AAL24" s="4134"/>
      <c r="AAM24" s="4134"/>
      <c r="AAN24" s="4134"/>
      <c r="AAO24" s="4134"/>
      <c r="AAP24" s="4134"/>
      <c r="AAQ24" s="4134"/>
      <c r="AAR24" s="4134"/>
      <c r="AAS24" s="4134"/>
      <c r="AAT24" s="4134"/>
      <c r="AAU24" s="4134"/>
      <c r="AAV24" s="4134"/>
      <c r="AAW24" s="4134"/>
      <c r="AAX24" s="4134"/>
      <c r="AAY24" s="4134"/>
      <c r="AAZ24" s="4134"/>
      <c r="ABA24" s="4134"/>
      <c r="ABB24" s="4134"/>
      <c r="ABC24" s="4134"/>
      <c r="ABD24" s="4134"/>
      <c r="ABE24" s="4134"/>
      <c r="ABF24" s="4134"/>
      <c r="ABG24" s="4134"/>
      <c r="ABH24" s="4134"/>
      <c r="ABI24" s="4134"/>
      <c r="ABJ24" s="4134"/>
      <c r="ABK24" s="4134"/>
      <c r="ABL24" s="4134"/>
      <c r="ABM24" s="4134"/>
      <c r="ABN24" s="4134"/>
      <c r="ABO24" s="4134"/>
      <c r="ABP24" s="4134"/>
      <c r="ABQ24" s="4134"/>
      <c r="ABR24" s="4134"/>
      <c r="ABS24" s="4134"/>
      <c r="ABT24" s="4134"/>
      <c r="ABU24" s="4134"/>
      <c r="ABV24" s="4134"/>
      <c r="ABW24" s="4134"/>
      <c r="ABX24" s="4134"/>
      <c r="ABY24" s="4134"/>
      <c r="ABZ24" s="4134"/>
      <c r="ACA24" s="4134"/>
      <c r="ACB24" s="4134"/>
      <c r="ACC24" s="4134"/>
      <c r="ACD24" s="4134"/>
      <c r="ACE24" s="4134"/>
      <c r="ACF24" s="4134"/>
      <c r="ACG24" s="4134"/>
      <c r="ACH24" s="4134"/>
      <c r="ACI24" s="4134"/>
      <c r="ACJ24" s="4134"/>
      <c r="ACK24" s="4134"/>
      <c r="ACL24" s="4134"/>
      <c r="ACM24" s="4134"/>
      <c r="ACN24" s="4134"/>
      <c r="ACO24" s="4134"/>
      <c r="ACP24" s="4134"/>
      <c r="ACQ24" s="4134"/>
      <c r="ACR24" s="4134"/>
      <c r="ACS24" s="4134"/>
      <c r="ACT24" s="4134"/>
      <c r="ACU24" s="4134"/>
      <c r="ACV24" s="4134"/>
      <c r="ACW24" s="4134"/>
      <c r="ACX24" s="4134"/>
      <c r="ACY24" s="4134"/>
      <c r="ACZ24" s="4134"/>
      <c r="ADA24" s="4134"/>
      <c r="ADB24" s="4134"/>
      <c r="ADC24" s="4134"/>
      <c r="ADD24" s="4134"/>
      <c r="ADE24" s="4134"/>
      <c r="ADF24" s="4134"/>
      <c r="ADG24" s="4134"/>
      <c r="ADH24" s="4134"/>
      <c r="ADI24" s="4134"/>
      <c r="ADJ24" s="4134"/>
      <c r="ADK24" s="4134"/>
      <c r="ADL24" s="4134"/>
      <c r="ADM24" s="4134"/>
      <c r="ADN24" s="4134"/>
      <c r="ADO24" s="4134"/>
      <c r="ADP24" s="4134"/>
      <c r="ADQ24" s="4134"/>
      <c r="ADR24" s="4134"/>
      <c r="ADS24" s="4134"/>
      <c r="ADT24" s="4134"/>
      <c r="ADU24" s="4134"/>
      <c r="ADV24" s="4134"/>
      <c r="ADW24" s="4134"/>
      <c r="ADX24" s="4134"/>
      <c r="ADY24" s="4134"/>
      <c r="ADZ24" s="4134"/>
      <c r="AEA24" s="4134"/>
      <c r="AEB24" s="4134"/>
      <c r="AEC24" s="4134"/>
      <c r="AED24" s="4134"/>
      <c r="AEE24" s="4134"/>
      <c r="AEF24" s="4134"/>
      <c r="AEG24" s="4134"/>
      <c r="AEH24" s="4134"/>
      <c r="AEI24" s="4134"/>
      <c r="AEJ24" s="4134"/>
      <c r="AEK24" s="4134"/>
      <c r="AEL24" s="4134"/>
      <c r="AEM24" s="4134"/>
      <c r="AEN24" s="4134"/>
      <c r="AEO24" s="4134"/>
      <c r="AEP24" s="4134"/>
      <c r="AEQ24" s="4134"/>
      <c r="AER24" s="4134"/>
      <c r="AES24" s="4134"/>
      <c r="AET24" s="4134"/>
      <c r="AEU24" s="4134"/>
      <c r="AEV24" s="4134"/>
      <c r="AEW24" s="4134"/>
      <c r="AEX24" s="4134"/>
      <c r="AEY24" s="4134"/>
      <c r="AEZ24" s="4134"/>
      <c r="AFA24" s="4134"/>
      <c r="AFB24" s="4134"/>
      <c r="AFC24" s="4134"/>
      <c r="AFD24" s="4134"/>
      <c r="AFE24" s="4134"/>
      <c r="AFF24" s="4134"/>
      <c r="AFG24" s="4134"/>
      <c r="AFH24" s="4134"/>
      <c r="AFI24" s="4134"/>
      <c r="AFJ24" s="4134"/>
      <c r="AFK24" s="4134"/>
      <c r="AFL24" s="4134"/>
      <c r="AFM24" s="4134"/>
      <c r="AFN24" s="4134"/>
      <c r="AFO24" s="4134"/>
      <c r="AFP24" s="4134"/>
      <c r="AFQ24" s="4134"/>
      <c r="AFR24" s="4134"/>
      <c r="AFS24" s="4134"/>
      <c r="AFT24" s="4134"/>
      <c r="AFU24" s="4134"/>
      <c r="AFV24" s="4134"/>
      <c r="AFW24" s="4134"/>
      <c r="AFX24" s="4134"/>
      <c r="AFY24" s="4134"/>
      <c r="AFZ24" s="4134"/>
      <c r="AGA24" s="4134"/>
      <c r="AGB24" s="4134"/>
      <c r="AGC24" s="4134"/>
      <c r="AGD24" s="4134"/>
      <c r="AGE24" s="4134"/>
      <c r="AGF24" s="4134"/>
      <c r="AGG24" s="4134"/>
      <c r="AGH24" s="4134"/>
      <c r="AGI24" s="4134"/>
      <c r="AGJ24" s="4134"/>
      <c r="AGK24" s="4134"/>
      <c r="AGL24" s="4134"/>
      <c r="AGM24" s="4134"/>
      <c r="AGN24" s="4134"/>
      <c r="AGO24" s="4134"/>
      <c r="AGP24" s="4134"/>
      <c r="AGQ24" s="4134"/>
      <c r="AGR24" s="4134"/>
      <c r="AGS24" s="4134"/>
      <c r="AGT24" s="4134"/>
      <c r="AGU24" s="4134"/>
      <c r="AGV24" s="4134"/>
      <c r="AGW24" s="4134"/>
      <c r="AGX24" s="4134"/>
      <c r="AGY24" s="4134"/>
      <c r="AGZ24" s="4134"/>
      <c r="AHA24" s="4134"/>
      <c r="AHB24" s="4134"/>
      <c r="AHC24" s="4134"/>
      <c r="AHD24" s="4134"/>
      <c r="AHE24" s="4134"/>
      <c r="AHF24" s="4134"/>
      <c r="AHG24" s="4134"/>
      <c r="AHH24" s="4134"/>
      <c r="AHI24" s="4134"/>
      <c r="AHJ24" s="4134"/>
      <c r="AHK24" s="4134"/>
      <c r="AHL24" s="4134"/>
      <c r="AHM24" s="4134"/>
      <c r="AHN24" s="4134"/>
      <c r="AHO24" s="4134"/>
      <c r="AHP24" s="4134"/>
      <c r="AHQ24" s="4134"/>
      <c r="AHR24" s="4134"/>
      <c r="AHS24" s="4134"/>
      <c r="AHT24" s="4134"/>
      <c r="AHU24" s="4134"/>
      <c r="AHV24" s="4134"/>
      <c r="AHW24" s="4134"/>
      <c r="AHX24" s="4134"/>
      <c r="AHY24" s="4134"/>
      <c r="AHZ24" s="4134"/>
      <c r="AIA24" s="4134"/>
      <c r="AIB24" s="4134"/>
      <c r="AIC24" s="4134"/>
      <c r="AID24" s="4134"/>
      <c r="AIE24" s="4134"/>
      <c r="AIF24" s="4134"/>
      <c r="AIG24" s="4134"/>
      <c r="AIH24" s="4134"/>
      <c r="AII24" s="4134"/>
      <c r="AIJ24" s="4134"/>
      <c r="AIK24" s="4134"/>
      <c r="AIL24" s="4134"/>
      <c r="AIM24" s="4134"/>
      <c r="AIN24" s="4134"/>
      <c r="AIO24" s="4134"/>
      <c r="AIP24" s="4134"/>
      <c r="AIQ24" s="4134"/>
      <c r="AIR24" s="4134"/>
      <c r="AIS24" s="4134"/>
      <c r="AIT24" s="4134"/>
      <c r="AIU24" s="4134"/>
      <c r="AIV24" s="4134"/>
      <c r="AIW24" s="4134"/>
      <c r="AIX24" s="4134"/>
      <c r="AIY24" s="4134"/>
      <c r="AIZ24" s="4134"/>
      <c r="AJA24" s="4134"/>
      <c r="AJB24" s="4134"/>
      <c r="AJC24" s="4134"/>
      <c r="AJD24" s="4134"/>
      <c r="AJE24" s="4134"/>
      <c r="AJF24" s="4134"/>
      <c r="AJG24" s="4134"/>
      <c r="AJH24" s="4134"/>
      <c r="AJI24" s="4134"/>
      <c r="AJJ24" s="4134"/>
      <c r="AJK24" s="4134"/>
      <c r="AJL24" s="4134"/>
      <c r="AJM24" s="4134"/>
      <c r="AJN24" s="4134"/>
      <c r="AJO24" s="4134"/>
      <c r="AJP24" s="4134"/>
      <c r="AJQ24" s="4134"/>
      <c r="AJR24" s="4134"/>
      <c r="AJS24" s="4134"/>
      <c r="AJT24" s="4134"/>
      <c r="AJU24" s="4134"/>
      <c r="AJV24" s="4134"/>
      <c r="AJW24" s="4134"/>
      <c r="AJX24" s="4134"/>
      <c r="AJY24" s="4134"/>
      <c r="AJZ24" s="4134"/>
      <c r="AKA24" s="4134"/>
      <c r="AKB24" s="4134"/>
      <c r="AKC24" s="4134"/>
      <c r="AKD24" s="4134"/>
      <c r="AKE24" s="4134"/>
      <c r="AKF24" s="4134"/>
      <c r="AKG24" s="4134"/>
      <c r="AKH24" s="4134"/>
      <c r="AKI24" s="4134"/>
      <c r="AKJ24" s="4134"/>
      <c r="AKK24" s="4134"/>
      <c r="AKL24" s="4134"/>
      <c r="AKM24" s="4134"/>
      <c r="AKN24" s="4134"/>
      <c r="AKO24" s="4134"/>
      <c r="AKP24" s="4134"/>
      <c r="AKQ24" s="4134"/>
      <c r="AKR24" s="4134"/>
      <c r="AKS24" s="4134"/>
      <c r="AKT24" s="4134"/>
      <c r="AKU24" s="4134"/>
      <c r="AKV24" s="4134"/>
      <c r="AKW24" s="4134"/>
      <c r="AKX24" s="4134"/>
      <c r="AKY24" s="4134"/>
      <c r="AKZ24" s="4134"/>
      <c r="ALA24" s="4134"/>
      <c r="ALB24" s="4134"/>
      <c r="ALC24" s="4134"/>
      <c r="ALD24" s="4134"/>
      <c r="ALE24" s="4134"/>
      <c r="ALF24" s="4134"/>
      <c r="ALG24" s="4134"/>
      <c r="ALH24" s="4134"/>
      <c r="ALI24" s="4134"/>
      <c r="ALJ24" s="4134"/>
      <c r="ALK24" s="4134"/>
      <c r="ALL24" s="4134"/>
      <c r="ALM24" s="4134"/>
      <c r="ALN24" s="4134"/>
      <c r="ALO24" s="4134"/>
      <c r="ALP24" s="4134"/>
      <c r="ALQ24" s="4134"/>
      <c r="ALR24" s="4134"/>
      <c r="ALS24" s="4134"/>
      <c r="ALT24" s="4134"/>
      <c r="ALU24" s="4134"/>
      <c r="ALV24" s="4134"/>
      <c r="ALW24" s="4134"/>
      <c r="ALX24" s="4134"/>
      <c r="ALY24" s="4134"/>
      <c r="ALZ24" s="4134"/>
      <c r="AMA24" s="4134"/>
      <c r="AMB24" s="4134"/>
      <c r="AMC24" s="4134"/>
      <c r="AMD24" s="4134"/>
      <c r="AME24" s="4134"/>
      <c r="AMF24" s="4134"/>
      <c r="AMG24" s="4134"/>
      <c r="AMH24" s="4134"/>
      <c r="AMI24" s="4134"/>
      <c r="AMJ24" s="4134"/>
      <c r="AMK24" s="4134"/>
      <c r="AML24" s="4134"/>
      <c r="AMM24" s="4134"/>
      <c r="AMN24" s="4134"/>
      <c r="AMO24" s="4134"/>
      <c r="AMP24" s="4134"/>
      <c r="AMQ24" s="4134"/>
      <c r="AMR24" s="4134"/>
      <c r="AMS24" s="4134"/>
      <c r="AMT24" s="4134"/>
      <c r="AMU24" s="4134"/>
      <c r="AMV24" s="4134"/>
      <c r="AMW24" s="4134"/>
      <c r="AMX24" s="4134"/>
      <c r="AMY24" s="4134"/>
      <c r="AMZ24" s="4134"/>
      <c r="ANA24" s="4134"/>
      <c r="ANB24" s="4134"/>
      <c r="ANC24" s="4134"/>
      <c r="AND24" s="4134"/>
      <c r="ANE24" s="4134"/>
      <c r="ANF24" s="4134"/>
      <c r="ANG24" s="4134"/>
      <c r="ANH24" s="4134"/>
      <c r="ANI24" s="4134"/>
      <c r="ANJ24" s="4134"/>
      <c r="ANK24" s="4134"/>
      <c r="ANL24" s="4134"/>
      <c r="ANM24" s="4134"/>
      <c r="ANN24" s="4134"/>
      <c r="ANO24" s="4134"/>
      <c r="ANP24" s="4134"/>
      <c r="ANQ24" s="4134"/>
      <c r="ANR24" s="4134"/>
      <c r="ANS24" s="4134"/>
      <c r="ANT24" s="4134"/>
      <c r="ANU24" s="4134"/>
      <c r="ANV24" s="4134"/>
      <c r="ANW24" s="4134"/>
      <c r="ANX24" s="4134"/>
      <c r="ANY24" s="4134"/>
      <c r="ANZ24" s="4134"/>
      <c r="AOA24" s="4134"/>
      <c r="AOB24" s="4134"/>
      <c r="AOC24" s="4134"/>
      <c r="AOD24" s="4134"/>
      <c r="AOE24" s="4134"/>
      <c r="AOF24" s="4134"/>
      <c r="AOG24" s="4134"/>
      <c r="AOH24" s="4134"/>
      <c r="AOI24" s="4134"/>
      <c r="AOJ24" s="4134"/>
      <c r="AOK24" s="4134"/>
      <c r="AOL24" s="4134"/>
      <c r="AOM24" s="4134"/>
      <c r="AON24" s="4134"/>
      <c r="AOO24" s="4134"/>
      <c r="AOP24" s="4134"/>
      <c r="AOQ24" s="4134"/>
      <c r="AOR24" s="4134"/>
      <c r="AOS24" s="4134"/>
      <c r="AOT24" s="4134"/>
      <c r="AOU24" s="4134"/>
      <c r="AOV24" s="4134"/>
      <c r="AOW24" s="4134"/>
      <c r="AOX24" s="4134"/>
      <c r="AOY24" s="4134"/>
      <c r="AOZ24" s="4134"/>
      <c r="APA24" s="4134"/>
      <c r="APB24" s="4134"/>
      <c r="APC24" s="4134"/>
      <c r="APD24" s="4134"/>
      <c r="APE24" s="4134"/>
      <c r="APF24" s="4134"/>
      <c r="APG24" s="4134"/>
      <c r="APH24" s="4134"/>
      <c r="API24" s="4134"/>
      <c r="APJ24" s="4134"/>
      <c r="APK24" s="4134"/>
      <c r="APL24" s="4134"/>
      <c r="APM24" s="4134"/>
      <c r="APN24" s="4134"/>
      <c r="APO24" s="4134"/>
      <c r="APP24" s="4134"/>
      <c r="APQ24" s="4134"/>
      <c r="APR24" s="4134"/>
      <c r="APS24" s="4134"/>
      <c r="APT24" s="4134"/>
      <c r="APU24" s="4134"/>
      <c r="APV24" s="4134"/>
      <c r="APW24" s="4134"/>
      <c r="APX24" s="4134"/>
      <c r="APY24" s="4134"/>
      <c r="APZ24" s="4134"/>
      <c r="AQA24" s="4134"/>
      <c r="AQB24" s="4134"/>
      <c r="AQC24" s="4134"/>
      <c r="AQD24" s="4134"/>
      <c r="AQE24" s="4134"/>
      <c r="AQF24" s="4134"/>
      <c r="AQG24" s="4134"/>
      <c r="AQH24" s="4134"/>
      <c r="AQI24" s="4134"/>
      <c r="AQJ24" s="4134"/>
      <c r="AQK24" s="4134"/>
      <c r="AQL24" s="4134"/>
      <c r="AQM24" s="4134"/>
      <c r="AQN24" s="4134"/>
      <c r="AQO24" s="4134"/>
      <c r="AQP24" s="4134"/>
      <c r="AQQ24" s="4134"/>
      <c r="AQR24" s="4134"/>
      <c r="AQS24" s="4134"/>
      <c r="AQT24" s="4134"/>
      <c r="AQU24" s="4134"/>
      <c r="AQV24" s="4134"/>
      <c r="AQW24" s="4134"/>
      <c r="AQX24" s="4134"/>
      <c r="AQY24" s="4134"/>
      <c r="AQZ24" s="4134"/>
      <c r="ARA24" s="4134"/>
      <c r="ARB24" s="4134"/>
      <c r="ARC24" s="4134"/>
      <c r="ARD24" s="4134"/>
      <c r="ARE24" s="4134"/>
      <c r="ARF24" s="4134"/>
      <c r="ARG24" s="4134"/>
      <c r="ARH24" s="4134"/>
      <c r="ARI24" s="4134"/>
      <c r="ARJ24" s="4134"/>
      <c r="ARK24" s="4134"/>
      <c r="ARL24" s="4134"/>
      <c r="ARM24" s="4134"/>
      <c r="ARN24" s="4134"/>
      <c r="ARO24" s="4134"/>
      <c r="ARP24" s="4134"/>
      <c r="ARQ24" s="4134"/>
      <c r="ARR24" s="4134"/>
      <c r="ARS24" s="4134"/>
      <c r="ART24" s="4134"/>
      <c r="ARU24" s="4134"/>
      <c r="ARV24" s="4134"/>
      <c r="ARW24" s="4134"/>
      <c r="ARX24" s="4134"/>
      <c r="ARY24" s="4134"/>
      <c r="ARZ24" s="4134"/>
      <c r="ASA24" s="4134"/>
      <c r="ASB24" s="4134"/>
      <c r="ASC24" s="4134"/>
      <c r="ASD24" s="4134"/>
      <c r="ASE24" s="4134"/>
      <c r="ASF24" s="4134"/>
      <c r="ASG24" s="4134"/>
      <c r="ASH24" s="4134"/>
      <c r="ASI24" s="4134"/>
      <c r="ASJ24" s="4134"/>
      <c r="ASK24" s="4134"/>
      <c r="ASL24" s="4134"/>
      <c r="ASM24" s="4134"/>
      <c r="ASN24" s="4134"/>
      <c r="ASO24" s="4134"/>
      <c r="ASP24" s="4134"/>
      <c r="ASQ24" s="4134"/>
      <c r="ASR24" s="4134"/>
      <c r="ASS24" s="4134"/>
      <c r="AST24" s="4134"/>
      <c r="ASU24" s="4134"/>
      <c r="ASV24" s="4134"/>
      <c r="ASW24" s="4134"/>
      <c r="ASX24" s="4134"/>
      <c r="ASY24" s="4134"/>
      <c r="ASZ24" s="4134"/>
      <c r="ATA24" s="4134"/>
      <c r="ATB24" s="4134"/>
      <c r="ATC24" s="4134"/>
      <c r="ATD24" s="4134"/>
      <c r="ATE24" s="4134"/>
      <c r="ATF24" s="4134"/>
      <c r="ATG24" s="4134"/>
      <c r="ATH24" s="4134"/>
      <c r="ATI24" s="4134"/>
      <c r="ATJ24" s="4134"/>
      <c r="ATK24" s="4134"/>
      <c r="ATL24" s="4134"/>
      <c r="ATM24" s="4134"/>
      <c r="ATN24" s="4134"/>
      <c r="ATO24" s="4134"/>
      <c r="ATP24" s="4134"/>
      <c r="ATQ24" s="4134"/>
      <c r="ATR24" s="4134"/>
      <c r="ATS24" s="4134"/>
      <c r="ATT24" s="4134"/>
      <c r="ATU24" s="4134"/>
      <c r="ATV24" s="4134"/>
      <c r="ATW24" s="4134"/>
      <c r="ATX24" s="4134"/>
      <c r="ATY24" s="4134"/>
      <c r="ATZ24" s="4134"/>
      <c r="AUA24" s="4134"/>
      <c r="AUB24" s="4134"/>
      <c r="AUC24" s="4134"/>
      <c r="AUD24" s="4134"/>
      <c r="AUE24" s="4134"/>
      <c r="AUF24" s="4134"/>
      <c r="AUG24" s="4134"/>
      <c r="AUH24" s="4134"/>
      <c r="AUI24" s="4134"/>
      <c r="AUJ24" s="4134"/>
      <c r="AUK24" s="4134"/>
      <c r="AUL24" s="4134"/>
      <c r="AUM24" s="4134"/>
      <c r="AUN24" s="4134"/>
      <c r="AUO24" s="4134"/>
      <c r="AUP24" s="4134"/>
      <c r="AUQ24" s="4134"/>
      <c r="AUR24" s="4134"/>
      <c r="AUS24" s="4134"/>
      <c r="AUT24" s="4134"/>
      <c r="AUU24" s="4134"/>
      <c r="AUV24" s="4134"/>
      <c r="AUW24" s="4134"/>
      <c r="AUX24" s="4134"/>
      <c r="AUY24" s="4134"/>
      <c r="AUZ24" s="4134"/>
      <c r="AVA24" s="4134"/>
      <c r="AVB24" s="4134"/>
      <c r="AVC24" s="4134"/>
      <c r="AVD24" s="4134"/>
      <c r="AVE24" s="4134"/>
      <c r="AVF24" s="4134"/>
      <c r="AVG24" s="4134"/>
      <c r="AVH24" s="4134"/>
      <c r="AVI24" s="4134"/>
      <c r="AVJ24" s="4134"/>
      <c r="AVK24" s="4134"/>
      <c r="AVL24" s="4134"/>
      <c r="AVM24" s="4134"/>
      <c r="AVN24" s="4134"/>
      <c r="AVO24" s="4134"/>
      <c r="AVP24" s="4134"/>
      <c r="AVQ24" s="4134"/>
      <c r="AVR24" s="4134"/>
      <c r="AVS24" s="4134"/>
      <c r="AVT24" s="4134"/>
      <c r="AVU24" s="4134"/>
      <c r="AVV24" s="4134"/>
      <c r="AVW24" s="4134"/>
      <c r="AVX24" s="4134"/>
      <c r="AVY24" s="4134"/>
      <c r="AVZ24" s="4134"/>
      <c r="AWA24" s="4134"/>
      <c r="AWB24" s="4134"/>
      <c r="AWC24" s="4134"/>
      <c r="AWD24" s="4134"/>
      <c r="AWE24" s="4134"/>
      <c r="AWF24" s="4134"/>
      <c r="AWG24" s="4134"/>
      <c r="AWH24" s="4134"/>
      <c r="AWI24" s="4134"/>
      <c r="AWJ24" s="4134"/>
      <c r="AWK24" s="4134"/>
      <c r="AWL24" s="4134"/>
      <c r="AWM24" s="4134"/>
      <c r="AWN24" s="4134"/>
      <c r="AWO24" s="4134"/>
      <c r="AWP24" s="4134"/>
      <c r="AWQ24" s="4134"/>
      <c r="AWR24" s="4134"/>
      <c r="AWS24" s="4134"/>
      <c r="AWT24" s="4134"/>
      <c r="AWU24" s="4134"/>
      <c r="AWV24" s="4134"/>
      <c r="AWW24" s="4134"/>
      <c r="AWX24" s="4134"/>
      <c r="AWY24" s="4134"/>
      <c r="AWZ24" s="4134"/>
      <c r="AXA24" s="4134"/>
      <c r="AXB24" s="4134"/>
      <c r="AXC24" s="4134"/>
      <c r="AXD24" s="4134"/>
      <c r="AXE24" s="4134"/>
      <c r="AXF24" s="4134"/>
      <c r="AXG24" s="4134"/>
      <c r="AXH24" s="4134"/>
      <c r="AXI24" s="4134"/>
      <c r="AXJ24" s="4134"/>
      <c r="AXK24" s="4134"/>
      <c r="AXL24" s="4134"/>
      <c r="AXM24" s="4134"/>
      <c r="AXN24" s="4134"/>
      <c r="AXO24" s="4134"/>
      <c r="AXP24" s="4134"/>
      <c r="AXQ24" s="4134"/>
      <c r="AXR24" s="4134"/>
      <c r="AXS24" s="4134"/>
      <c r="AXT24" s="4134"/>
      <c r="AXU24" s="4134"/>
      <c r="AXV24" s="4134"/>
      <c r="AXW24" s="4134"/>
      <c r="AXX24" s="4134"/>
      <c r="AXY24" s="4134"/>
      <c r="AXZ24" s="4134"/>
      <c r="AYA24" s="4134"/>
      <c r="AYB24" s="4134"/>
      <c r="AYC24" s="4134"/>
      <c r="AYD24" s="4134"/>
      <c r="AYE24" s="4134"/>
      <c r="AYF24" s="4134"/>
      <c r="AYG24" s="4134"/>
      <c r="AYH24" s="4134"/>
      <c r="AYI24" s="4134"/>
      <c r="AYJ24" s="4134"/>
      <c r="AYK24" s="4134"/>
      <c r="AYL24" s="4134"/>
      <c r="AYM24" s="4134"/>
      <c r="AYN24" s="4134"/>
      <c r="AYO24" s="4134"/>
      <c r="AYP24" s="4134"/>
      <c r="AYQ24" s="4134"/>
      <c r="AYR24" s="4134"/>
      <c r="AYS24" s="4134"/>
      <c r="AYT24" s="4134"/>
      <c r="AYU24" s="4134"/>
      <c r="AYV24" s="4134"/>
      <c r="AYW24" s="4134"/>
      <c r="AYX24" s="4134"/>
      <c r="AYY24" s="4134"/>
      <c r="AYZ24" s="4134"/>
      <c r="AZA24" s="4134"/>
      <c r="AZB24" s="4134"/>
      <c r="AZC24" s="4134"/>
      <c r="AZD24" s="4134"/>
      <c r="AZE24" s="4134"/>
      <c r="AZF24" s="4134"/>
      <c r="AZG24" s="4134"/>
      <c r="AZH24" s="4134"/>
      <c r="AZI24" s="4134"/>
      <c r="AZJ24" s="4134"/>
      <c r="AZK24" s="4134"/>
      <c r="AZL24" s="4134"/>
      <c r="AZM24" s="4134"/>
      <c r="AZN24" s="4134"/>
      <c r="AZO24" s="4134"/>
      <c r="AZP24" s="4134"/>
      <c r="AZQ24" s="4134"/>
      <c r="AZR24" s="4134"/>
      <c r="AZS24" s="4134"/>
      <c r="AZT24" s="4134"/>
      <c r="AZU24" s="4134"/>
      <c r="AZV24" s="4134"/>
      <c r="AZW24" s="4134"/>
      <c r="AZX24" s="4134"/>
      <c r="AZY24" s="4134"/>
      <c r="AZZ24" s="4134"/>
      <c r="BAA24" s="4134"/>
      <c r="BAB24" s="4134"/>
      <c r="BAC24" s="4134"/>
      <c r="BAD24" s="4134"/>
      <c r="BAE24" s="4134"/>
      <c r="BAF24" s="4134"/>
      <c r="BAG24" s="4134"/>
      <c r="BAH24" s="4134"/>
      <c r="BAI24" s="4134"/>
      <c r="BAJ24" s="4134"/>
      <c r="BAK24" s="4134"/>
      <c r="BAL24" s="4134"/>
      <c r="BAM24" s="4134"/>
      <c r="BAN24" s="4134"/>
      <c r="BAO24" s="4134"/>
      <c r="BAP24" s="4134"/>
      <c r="BAQ24" s="4134"/>
      <c r="BAR24" s="4134"/>
      <c r="BAS24" s="4134"/>
      <c r="BAT24" s="4134"/>
      <c r="BAU24" s="4134"/>
      <c r="BAV24" s="4134"/>
      <c r="BAW24" s="4134"/>
      <c r="BAX24" s="4134"/>
      <c r="BAY24" s="4134"/>
      <c r="BAZ24" s="4134"/>
      <c r="BBA24" s="4134"/>
      <c r="BBB24" s="4134"/>
      <c r="BBC24" s="4134"/>
      <c r="BBD24" s="4134"/>
      <c r="BBE24" s="4134"/>
      <c r="BBF24" s="4134"/>
      <c r="BBG24" s="4134"/>
      <c r="BBH24" s="4134"/>
      <c r="BBI24" s="4134"/>
      <c r="BBJ24" s="4134"/>
      <c r="BBK24" s="4134"/>
      <c r="BBL24" s="4134"/>
      <c r="BBM24" s="4134"/>
      <c r="BBN24" s="4134"/>
      <c r="BBO24" s="4134"/>
      <c r="BBP24" s="4134"/>
      <c r="BBQ24" s="4134"/>
      <c r="BBR24" s="4134"/>
      <c r="BBS24" s="4134"/>
      <c r="BBT24" s="4134"/>
      <c r="BBU24" s="4134"/>
      <c r="BBV24" s="4134"/>
      <c r="BBW24" s="4134"/>
      <c r="BBX24" s="4134"/>
      <c r="BBY24" s="4134"/>
      <c r="BBZ24" s="4134"/>
      <c r="BCA24" s="4134"/>
      <c r="BCB24" s="4134"/>
      <c r="BCC24" s="4134"/>
      <c r="BCD24" s="4134"/>
      <c r="BCE24" s="4134"/>
      <c r="BCF24" s="4134"/>
      <c r="BCG24" s="4134"/>
      <c r="BCH24" s="4134"/>
      <c r="BCI24" s="4134"/>
      <c r="BCJ24" s="4134"/>
      <c r="BCK24" s="4134"/>
      <c r="BCL24" s="4134"/>
      <c r="BCM24" s="4134"/>
      <c r="BCN24" s="4134"/>
      <c r="BCO24" s="4134"/>
      <c r="BCP24" s="4134"/>
      <c r="BCQ24" s="4134"/>
      <c r="BCR24" s="4134"/>
      <c r="BCS24" s="4134"/>
      <c r="BCT24" s="4134"/>
      <c r="BCU24" s="4134"/>
      <c r="BCV24" s="4134"/>
      <c r="BCW24" s="4134"/>
      <c r="BCX24" s="4134"/>
      <c r="BCY24" s="4134"/>
      <c r="BCZ24" s="4134"/>
      <c r="BDA24" s="4134"/>
      <c r="BDB24" s="4134"/>
      <c r="BDC24" s="4134"/>
      <c r="BDD24" s="4134"/>
      <c r="BDE24" s="4134"/>
      <c r="BDF24" s="4134"/>
      <c r="BDG24" s="4134"/>
      <c r="BDH24" s="4134"/>
      <c r="BDI24" s="4134"/>
      <c r="BDJ24" s="4134"/>
      <c r="BDK24" s="4134"/>
      <c r="BDL24" s="4134"/>
      <c r="BDM24" s="4134"/>
      <c r="BDN24" s="4134"/>
      <c r="BDO24" s="4134"/>
      <c r="BDP24" s="4134"/>
      <c r="BDQ24" s="4134"/>
      <c r="BDR24" s="4134"/>
      <c r="BDS24" s="4134"/>
      <c r="BDT24" s="4134"/>
      <c r="BDU24" s="4134"/>
      <c r="BDV24" s="4134"/>
      <c r="BDW24" s="4134"/>
      <c r="BDX24" s="4134"/>
      <c r="BDY24" s="4134"/>
      <c r="BDZ24" s="4134"/>
      <c r="BEA24" s="4134"/>
      <c r="BEB24" s="4134"/>
      <c r="BEC24" s="4134"/>
      <c r="BED24" s="4134"/>
      <c r="BEE24" s="4134"/>
      <c r="BEF24" s="4134"/>
      <c r="BEG24" s="4134"/>
      <c r="BEH24" s="4134"/>
      <c r="BEI24" s="4134"/>
      <c r="BEJ24" s="4134"/>
      <c r="BEK24" s="4134"/>
      <c r="BEL24" s="4134"/>
      <c r="BEM24" s="4134"/>
      <c r="BEN24" s="4134"/>
      <c r="BEO24" s="4134"/>
      <c r="BEP24" s="4134"/>
      <c r="BEQ24" s="4134"/>
      <c r="BER24" s="4134"/>
      <c r="BES24" s="4134"/>
      <c r="BET24" s="4134"/>
      <c r="BEU24" s="4134"/>
      <c r="BEV24" s="4134"/>
      <c r="BEW24" s="4134"/>
      <c r="BEX24" s="4134"/>
      <c r="BEY24" s="4134"/>
      <c r="BEZ24" s="4134"/>
      <c r="BFA24" s="4134"/>
      <c r="BFB24" s="4134"/>
      <c r="BFC24" s="4134"/>
      <c r="BFD24" s="4134"/>
      <c r="BFE24" s="4134"/>
      <c r="BFF24" s="4134"/>
      <c r="BFG24" s="4134"/>
      <c r="BFH24" s="4134"/>
      <c r="BFI24" s="4134"/>
      <c r="BFJ24" s="4134"/>
      <c r="BFK24" s="4134"/>
      <c r="BFL24" s="4134"/>
      <c r="BFM24" s="4134"/>
      <c r="BFN24" s="4134"/>
      <c r="BFO24" s="4134"/>
      <c r="BFP24" s="4134"/>
      <c r="BFQ24" s="4134"/>
      <c r="BFR24" s="4134"/>
      <c r="BFS24" s="4134"/>
      <c r="BFT24" s="4134"/>
      <c r="BFU24" s="4134"/>
      <c r="BFV24" s="4134"/>
      <c r="BFW24" s="4134"/>
      <c r="BFX24" s="4134"/>
      <c r="BFY24" s="4134"/>
      <c r="BFZ24" s="4134"/>
      <c r="BGA24" s="4134"/>
      <c r="BGB24" s="4134"/>
      <c r="BGC24" s="4134"/>
      <c r="BGD24" s="4134"/>
      <c r="BGE24" s="4134"/>
      <c r="BGF24" s="4134"/>
      <c r="BGG24" s="4134"/>
      <c r="BGH24" s="4134"/>
      <c r="BGI24" s="4134"/>
      <c r="BGJ24" s="4134"/>
      <c r="BGK24" s="4134"/>
      <c r="BGL24" s="4134"/>
      <c r="BGM24" s="4134"/>
      <c r="BGN24" s="4134"/>
      <c r="BGO24" s="4134"/>
      <c r="BGP24" s="4134"/>
      <c r="BGQ24" s="4134"/>
      <c r="BGR24" s="4134"/>
      <c r="BGS24" s="4134"/>
      <c r="BGT24" s="4134"/>
      <c r="BGU24" s="4134"/>
      <c r="BGV24" s="4134"/>
      <c r="BGW24" s="4134"/>
      <c r="BGX24" s="4134"/>
      <c r="BGY24" s="4134"/>
      <c r="BGZ24" s="4134"/>
      <c r="BHA24" s="4134"/>
      <c r="BHB24" s="4134"/>
      <c r="BHC24" s="4134"/>
      <c r="BHD24" s="4134"/>
      <c r="BHE24" s="4134"/>
      <c r="BHF24" s="4134"/>
      <c r="BHG24" s="4134"/>
      <c r="BHH24" s="4134"/>
      <c r="BHI24" s="4134"/>
      <c r="BHJ24" s="4134"/>
      <c r="BHK24" s="4134"/>
      <c r="BHL24" s="4134"/>
      <c r="BHM24" s="4134"/>
      <c r="BHN24" s="4134"/>
      <c r="BHO24" s="4134"/>
      <c r="BHP24" s="4134"/>
      <c r="BHQ24" s="4134"/>
      <c r="BHR24" s="4134"/>
      <c r="BHS24" s="4134"/>
      <c r="BHT24" s="4134"/>
      <c r="BHU24" s="4134"/>
      <c r="BHV24" s="4134"/>
      <c r="BHW24" s="4134"/>
      <c r="BHX24" s="4134"/>
      <c r="BHY24" s="4134"/>
      <c r="BHZ24" s="4134"/>
      <c r="BIA24" s="4134"/>
      <c r="BIB24" s="4134"/>
      <c r="BIC24" s="4134"/>
      <c r="BID24" s="4134"/>
      <c r="BIE24" s="4134"/>
      <c r="BIF24" s="4134"/>
      <c r="BIG24" s="4134"/>
      <c r="BIH24" s="4134"/>
      <c r="BII24" s="4134"/>
      <c r="BIJ24" s="4134"/>
      <c r="BIK24" s="4134"/>
      <c r="BIL24" s="4134"/>
      <c r="BIM24" s="4134"/>
      <c r="BIN24" s="4134"/>
      <c r="BIO24" s="4134"/>
      <c r="BIP24" s="4134"/>
      <c r="BIQ24" s="4134"/>
      <c r="BIR24" s="4134"/>
      <c r="BIS24" s="4134"/>
      <c r="BIT24" s="4134"/>
      <c r="BIU24" s="4134"/>
      <c r="BIV24" s="4134"/>
      <c r="BIW24" s="4134"/>
      <c r="BIX24" s="4134"/>
      <c r="BIY24" s="4134"/>
      <c r="BIZ24" s="4134"/>
      <c r="BJA24" s="4134"/>
      <c r="BJB24" s="4134"/>
      <c r="BJC24" s="4134"/>
      <c r="BJD24" s="4134"/>
      <c r="BJE24" s="4134"/>
    </row>
    <row r="25" spans="1:1617" s="102" customFormat="1" ht="16.149999999999999" customHeight="1">
      <c r="A25" s="338" t="s">
        <v>643</v>
      </c>
      <c r="B25" s="3314">
        <v>17426</v>
      </c>
      <c r="C25" s="1310">
        <v>14891</v>
      </c>
      <c r="D25" s="1310">
        <v>17397</v>
      </c>
      <c r="E25" s="1310">
        <v>17878</v>
      </c>
      <c r="F25" s="1310">
        <v>19930</v>
      </c>
      <c r="G25" s="1310">
        <v>21780</v>
      </c>
      <c r="H25" s="1310">
        <v>21957</v>
      </c>
      <c r="I25" s="1310">
        <v>17357</v>
      </c>
      <c r="J25" s="1310">
        <v>17216</v>
      </c>
      <c r="K25" s="1310">
        <v>19647</v>
      </c>
      <c r="L25" s="1310">
        <v>21732</v>
      </c>
      <c r="M25" s="1310">
        <v>22733</v>
      </c>
      <c r="N25" s="1310">
        <v>23124</v>
      </c>
      <c r="O25" s="1310">
        <v>18322</v>
      </c>
      <c r="P25" s="1310">
        <v>20745</v>
      </c>
      <c r="Q25" s="1310">
        <v>19638</v>
      </c>
      <c r="R25" s="1310">
        <v>20031</v>
      </c>
      <c r="S25" s="1310">
        <v>21170</v>
      </c>
      <c r="T25" s="1310">
        <v>20443</v>
      </c>
      <c r="U25" s="1310">
        <v>19031</v>
      </c>
      <c r="V25" s="1310">
        <v>20953</v>
      </c>
      <c r="W25" s="1310">
        <v>17671</v>
      </c>
      <c r="X25" s="1310">
        <v>21755</v>
      </c>
      <c r="Y25" s="1310">
        <v>22998</v>
      </c>
      <c r="Z25" s="1310">
        <v>19587</v>
      </c>
      <c r="AA25" s="1310">
        <v>18977</v>
      </c>
      <c r="AB25" s="1310">
        <v>20546</v>
      </c>
      <c r="AC25" s="1310">
        <v>20150</v>
      </c>
      <c r="AD25" s="1310">
        <v>17693</v>
      </c>
      <c r="AE25" s="3827">
        <v>19731</v>
      </c>
      <c r="AF25" s="2323">
        <v>18322</v>
      </c>
      <c r="AG25" s="4125"/>
      <c r="AH25" s="4134"/>
      <c r="AI25" s="4134"/>
      <c r="AJ25" s="4134"/>
      <c r="AK25" s="4134"/>
      <c r="AL25" s="4134"/>
      <c r="AM25" s="4134"/>
      <c r="AN25" s="4134"/>
      <c r="AO25" s="4134"/>
      <c r="AP25" s="4134"/>
      <c r="AQ25" s="4134"/>
      <c r="AR25" s="4134"/>
      <c r="AS25" s="4134"/>
      <c r="AT25" s="4134"/>
      <c r="AU25" s="4134"/>
      <c r="AV25" s="4134"/>
      <c r="AW25" s="4134"/>
      <c r="AX25" s="4134"/>
      <c r="AY25" s="4134"/>
      <c r="AZ25" s="4134"/>
      <c r="BA25" s="4134"/>
      <c r="BB25" s="4134"/>
      <c r="BC25" s="4134"/>
      <c r="BD25" s="4134"/>
      <c r="BE25" s="4134"/>
      <c r="BF25" s="4134"/>
      <c r="BG25" s="4134"/>
      <c r="BH25" s="4134"/>
      <c r="BI25" s="4134"/>
      <c r="BJ25" s="4134"/>
      <c r="BK25" s="4139"/>
      <c r="BL25" s="4139"/>
      <c r="BM25" s="4139"/>
      <c r="BN25" s="4139"/>
      <c r="BO25" s="4139"/>
      <c r="BP25" s="4139"/>
      <c r="BQ25" s="4139"/>
      <c r="BR25" s="4139"/>
      <c r="BS25" s="4139"/>
      <c r="BT25" s="4139"/>
      <c r="BU25" s="4139"/>
      <c r="BV25" s="4139"/>
      <c r="BW25" s="4139"/>
      <c r="BX25" s="4139"/>
      <c r="BY25" s="4139"/>
      <c r="BZ25" s="4139"/>
      <c r="CA25" s="4139"/>
      <c r="CB25" s="4139"/>
      <c r="CC25" s="4139"/>
      <c r="CD25" s="4139"/>
      <c r="CE25" s="4139"/>
      <c r="CF25" s="4139"/>
      <c r="CG25" s="4139"/>
      <c r="CH25" s="4139"/>
      <c r="CI25" s="4139"/>
      <c r="CJ25" s="4139"/>
      <c r="CK25" s="4139"/>
      <c r="CL25" s="4139"/>
      <c r="CM25" s="4139"/>
      <c r="CN25" s="4134"/>
      <c r="CO25" s="4134"/>
      <c r="CP25" s="4134"/>
      <c r="CQ25" s="4134"/>
      <c r="CR25" s="4134"/>
      <c r="CS25" s="4134"/>
      <c r="CT25" s="4134"/>
      <c r="CU25" s="4134"/>
      <c r="CV25" s="4134"/>
      <c r="CW25" s="4134"/>
      <c r="CX25" s="4134"/>
      <c r="CY25" s="4134"/>
      <c r="CZ25" s="4134"/>
      <c r="DA25" s="4134"/>
      <c r="DB25" s="4134"/>
      <c r="DC25" s="4134"/>
      <c r="DD25" s="4134"/>
      <c r="DE25" s="4134"/>
      <c r="DF25" s="4134"/>
      <c r="DG25" s="4134"/>
      <c r="DH25" s="4134"/>
      <c r="DI25" s="4134"/>
      <c r="DJ25" s="4134"/>
      <c r="DK25" s="4134"/>
      <c r="DL25" s="4134"/>
      <c r="DM25" s="4134"/>
      <c r="DN25" s="4134"/>
      <c r="DO25" s="4134"/>
      <c r="DP25" s="4134"/>
      <c r="DQ25" s="4134"/>
      <c r="DR25" s="4134"/>
      <c r="DS25" s="4134"/>
      <c r="DT25" s="4134"/>
      <c r="DU25" s="4134"/>
      <c r="DV25" s="4134"/>
      <c r="DW25" s="4134"/>
      <c r="DX25" s="4134"/>
      <c r="DY25" s="4134"/>
      <c r="DZ25" s="4134"/>
      <c r="EA25" s="4134"/>
      <c r="EB25" s="4134"/>
      <c r="EC25" s="4134"/>
      <c r="ED25" s="4134"/>
      <c r="EE25" s="4134"/>
      <c r="EF25" s="4134"/>
      <c r="EG25" s="4134"/>
      <c r="EH25" s="4134"/>
      <c r="EI25" s="4134"/>
      <c r="EJ25" s="4134"/>
      <c r="EK25" s="4134"/>
      <c r="EL25" s="4134"/>
      <c r="EM25" s="4134"/>
      <c r="EN25" s="4134"/>
      <c r="EO25" s="4134"/>
      <c r="EP25" s="4134"/>
      <c r="EQ25" s="4134"/>
      <c r="ER25" s="4134"/>
      <c r="ES25" s="4134"/>
      <c r="ET25" s="4134"/>
      <c r="EU25" s="4134"/>
      <c r="EV25" s="4134"/>
      <c r="EW25" s="4134"/>
      <c r="EX25" s="4134"/>
      <c r="EY25" s="4134"/>
      <c r="EZ25" s="4134"/>
      <c r="FA25" s="4134"/>
      <c r="FB25" s="4134"/>
      <c r="FC25" s="4134"/>
      <c r="FD25" s="4134"/>
      <c r="FE25" s="4134"/>
      <c r="FF25" s="4134"/>
      <c r="FG25" s="4134"/>
      <c r="FH25" s="4134"/>
      <c r="FI25" s="4134"/>
      <c r="FJ25" s="4134"/>
      <c r="FK25" s="4134"/>
      <c r="FL25" s="4134"/>
      <c r="FM25" s="4134"/>
      <c r="FN25" s="4134"/>
      <c r="FO25" s="4134"/>
      <c r="FP25" s="4134"/>
      <c r="FQ25" s="4134"/>
      <c r="FR25" s="4134"/>
      <c r="FS25" s="4134"/>
      <c r="FT25" s="4134"/>
      <c r="FU25" s="4134"/>
      <c r="FV25" s="4134"/>
      <c r="FW25" s="4134"/>
      <c r="FX25" s="4134"/>
      <c r="FY25" s="4134"/>
      <c r="FZ25" s="4134"/>
      <c r="GA25" s="4134"/>
      <c r="GB25" s="4134"/>
      <c r="GC25" s="4134"/>
      <c r="GD25" s="4134"/>
      <c r="GE25" s="4134"/>
      <c r="GF25" s="4134"/>
      <c r="GG25" s="4134"/>
      <c r="GH25" s="4134"/>
      <c r="GI25" s="4134"/>
      <c r="GJ25" s="4134"/>
      <c r="GK25" s="4134"/>
      <c r="GL25" s="4134"/>
      <c r="GM25" s="4134"/>
      <c r="GN25" s="4134"/>
      <c r="GO25" s="4134"/>
      <c r="GP25" s="4134"/>
      <c r="GQ25" s="4134"/>
      <c r="GR25" s="4134"/>
      <c r="GS25" s="4134"/>
      <c r="GT25" s="4134"/>
      <c r="GU25" s="4134"/>
      <c r="GV25" s="4134"/>
      <c r="GW25" s="4134"/>
      <c r="GX25" s="4134"/>
      <c r="GY25" s="4134"/>
      <c r="GZ25" s="4134"/>
      <c r="HA25" s="4134"/>
      <c r="HB25" s="4134"/>
      <c r="HC25" s="4134"/>
      <c r="HD25" s="4134"/>
      <c r="HE25" s="4134"/>
      <c r="HF25" s="4134"/>
      <c r="HG25" s="4134"/>
      <c r="HH25" s="4134"/>
      <c r="HI25" s="4134"/>
      <c r="HJ25" s="4134"/>
      <c r="HK25" s="4134"/>
      <c r="HL25" s="4134"/>
      <c r="HM25" s="4134"/>
      <c r="HN25" s="4134"/>
      <c r="HO25" s="4134"/>
      <c r="HP25" s="4134"/>
      <c r="HQ25" s="4134"/>
      <c r="HR25" s="4134"/>
      <c r="HS25" s="4134"/>
      <c r="HT25" s="4134"/>
      <c r="HU25" s="4134"/>
      <c r="HV25" s="4134"/>
      <c r="HW25" s="4134"/>
      <c r="HX25" s="4134"/>
      <c r="HY25" s="4134"/>
      <c r="HZ25" s="4134"/>
      <c r="IA25" s="4134"/>
      <c r="IB25" s="4134"/>
      <c r="IC25" s="4134"/>
      <c r="ID25" s="4134"/>
      <c r="IE25" s="4134"/>
      <c r="IF25" s="4134"/>
      <c r="IG25" s="4134"/>
      <c r="IH25" s="4134"/>
      <c r="II25" s="4134"/>
      <c r="IJ25" s="4134"/>
      <c r="IK25" s="4134"/>
      <c r="IL25" s="4134"/>
      <c r="IM25" s="4134"/>
      <c r="IN25" s="4134"/>
      <c r="IO25" s="4134"/>
      <c r="IP25" s="4134"/>
      <c r="IQ25" s="4134"/>
      <c r="IR25" s="4134"/>
      <c r="IS25" s="4134"/>
      <c r="IT25" s="4134"/>
      <c r="IU25" s="4134"/>
      <c r="IV25" s="4134"/>
      <c r="IW25" s="4134"/>
      <c r="IX25" s="4134"/>
      <c r="IY25" s="4134"/>
      <c r="IZ25" s="4134"/>
      <c r="JA25" s="4134"/>
      <c r="JB25" s="4134"/>
      <c r="JC25" s="4134"/>
      <c r="JD25" s="4134"/>
      <c r="JE25" s="4134"/>
      <c r="JF25" s="4134"/>
      <c r="JG25" s="4134"/>
      <c r="JH25" s="4134"/>
      <c r="JI25" s="4134"/>
      <c r="JJ25" s="4134"/>
      <c r="JK25" s="4134"/>
      <c r="JL25" s="4134"/>
      <c r="JM25" s="4134"/>
      <c r="JN25" s="4134"/>
      <c r="JO25" s="4134"/>
      <c r="JP25" s="4134"/>
      <c r="JQ25" s="4134"/>
      <c r="JR25" s="4134"/>
      <c r="JS25" s="4134"/>
      <c r="JT25" s="4134"/>
      <c r="JU25" s="4134"/>
      <c r="JV25" s="4134"/>
      <c r="JW25" s="4134"/>
      <c r="JX25" s="4134"/>
      <c r="JY25" s="4134"/>
      <c r="JZ25" s="4134"/>
      <c r="KA25" s="4134"/>
      <c r="KB25" s="4134"/>
      <c r="KC25" s="4134"/>
      <c r="KD25" s="4134"/>
      <c r="KE25" s="4134"/>
      <c r="KF25" s="4134"/>
      <c r="KG25" s="4134"/>
      <c r="KH25" s="4134"/>
      <c r="KI25" s="4134"/>
      <c r="KJ25" s="4134"/>
      <c r="KK25" s="4134"/>
      <c r="KL25" s="4134"/>
      <c r="KM25" s="4134"/>
      <c r="KN25" s="4134"/>
      <c r="KO25" s="4134"/>
      <c r="KP25" s="4134"/>
      <c r="KQ25" s="4134"/>
      <c r="KR25" s="4134"/>
      <c r="KS25" s="4134"/>
      <c r="KT25" s="4134"/>
      <c r="KU25" s="4134"/>
      <c r="KV25" s="4134"/>
      <c r="KW25" s="4134"/>
      <c r="KX25" s="4134"/>
      <c r="KY25" s="4134"/>
      <c r="KZ25" s="4134"/>
      <c r="LA25" s="4134"/>
      <c r="LB25" s="4134"/>
      <c r="LC25" s="4134"/>
      <c r="LD25" s="4134"/>
      <c r="LE25" s="4134"/>
      <c r="LF25" s="4134"/>
      <c r="LG25" s="4134"/>
      <c r="LH25" s="4134"/>
      <c r="LI25" s="4134"/>
      <c r="LJ25" s="4134"/>
      <c r="LK25" s="4134"/>
      <c r="LL25" s="4134"/>
      <c r="LM25" s="4134"/>
      <c r="LN25" s="4134"/>
      <c r="LO25" s="4134"/>
      <c r="LP25" s="4134"/>
      <c r="LQ25" s="4134"/>
      <c r="LR25" s="4134"/>
      <c r="LS25" s="4134"/>
      <c r="LT25" s="4134"/>
      <c r="LU25" s="4134"/>
      <c r="LV25" s="4134"/>
      <c r="LW25" s="4134"/>
      <c r="LX25" s="4134"/>
      <c r="LY25" s="4134"/>
      <c r="LZ25" s="4134"/>
      <c r="MA25" s="4134"/>
      <c r="MB25" s="4134"/>
      <c r="MC25" s="4134"/>
      <c r="MD25" s="4134"/>
      <c r="ME25" s="4134"/>
      <c r="MF25" s="4134"/>
      <c r="MG25" s="4134"/>
      <c r="MH25" s="4134"/>
      <c r="MI25" s="4134"/>
      <c r="MJ25" s="4134"/>
      <c r="MK25" s="4134"/>
      <c r="ML25" s="4134"/>
      <c r="MM25" s="4134"/>
      <c r="MN25" s="4134"/>
      <c r="MO25" s="4134"/>
      <c r="MP25" s="4134"/>
      <c r="MQ25" s="4134"/>
      <c r="MR25" s="4134"/>
      <c r="MS25" s="4134"/>
      <c r="MT25" s="4134"/>
      <c r="MU25" s="4134"/>
      <c r="MV25" s="4134"/>
      <c r="MW25" s="4134"/>
      <c r="MX25" s="4134"/>
      <c r="MY25" s="4134"/>
      <c r="MZ25" s="4134"/>
      <c r="NA25" s="4134"/>
      <c r="NB25" s="4134"/>
      <c r="NC25" s="4134"/>
      <c r="ND25" s="4134"/>
      <c r="NE25" s="4134"/>
      <c r="NF25" s="4134"/>
      <c r="NG25" s="4134"/>
      <c r="NH25" s="4134"/>
      <c r="NI25" s="4134"/>
      <c r="NJ25" s="4134"/>
      <c r="NK25" s="4134"/>
      <c r="NL25" s="4134"/>
      <c r="NM25" s="4134"/>
      <c r="NN25" s="4134"/>
      <c r="NO25" s="4134"/>
      <c r="NP25" s="4134"/>
      <c r="NQ25" s="4134"/>
      <c r="NR25" s="4134"/>
      <c r="NS25" s="4134"/>
      <c r="NT25" s="4134"/>
      <c r="NU25" s="4134"/>
      <c r="NV25" s="4134"/>
      <c r="NW25" s="4134"/>
      <c r="NX25" s="4134"/>
      <c r="NY25" s="4134"/>
      <c r="NZ25" s="4134"/>
      <c r="OA25" s="4134"/>
      <c r="OB25" s="4134"/>
      <c r="OC25" s="4134"/>
      <c r="OD25" s="4134"/>
      <c r="OE25" s="4134"/>
      <c r="OF25" s="4134"/>
      <c r="OG25" s="4134"/>
      <c r="OH25" s="4134"/>
      <c r="OI25" s="4134"/>
      <c r="OJ25" s="4134"/>
      <c r="OK25" s="4134"/>
      <c r="OL25" s="4134"/>
      <c r="OM25" s="4134"/>
      <c r="ON25" s="4134"/>
      <c r="OO25" s="4134"/>
      <c r="OP25" s="4134"/>
      <c r="OQ25" s="4134"/>
      <c r="OR25" s="4134"/>
      <c r="OS25" s="4134"/>
      <c r="OT25" s="4134"/>
      <c r="OU25" s="4134"/>
      <c r="OV25" s="4134"/>
      <c r="OW25" s="4134"/>
      <c r="OX25" s="4134"/>
      <c r="OY25" s="4134"/>
      <c r="OZ25" s="4134"/>
      <c r="PA25" s="4134"/>
      <c r="PB25" s="4134"/>
      <c r="PC25" s="4134"/>
      <c r="PD25" s="4134"/>
      <c r="PE25" s="4134"/>
      <c r="PF25" s="4134"/>
      <c r="PG25" s="4134"/>
      <c r="PH25" s="4134"/>
      <c r="PI25" s="4134"/>
      <c r="PJ25" s="4134"/>
      <c r="PK25" s="4134"/>
      <c r="PL25" s="4134"/>
      <c r="PM25" s="4134"/>
      <c r="PN25" s="4134"/>
      <c r="PO25" s="4134"/>
      <c r="PP25" s="4134"/>
      <c r="PQ25" s="4134"/>
      <c r="PR25" s="4134"/>
      <c r="PS25" s="4134"/>
      <c r="PT25" s="4134"/>
      <c r="PU25" s="4134"/>
      <c r="PV25" s="4134"/>
      <c r="PW25" s="4134"/>
      <c r="PX25" s="4134"/>
      <c r="PY25" s="4134"/>
      <c r="PZ25" s="4134"/>
      <c r="QA25" s="4134"/>
      <c r="QB25" s="4134"/>
      <c r="QC25" s="4134"/>
      <c r="QD25" s="4134"/>
      <c r="QE25" s="4134"/>
      <c r="QF25" s="4134"/>
      <c r="QG25" s="4134"/>
      <c r="QH25" s="4134"/>
      <c r="QI25" s="4134"/>
      <c r="QJ25" s="4134"/>
      <c r="QK25" s="4134"/>
      <c r="QL25" s="4134"/>
      <c r="QM25" s="4134"/>
      <c r="QN25" s="4134"/>
      <c r="QO25" s="4134"/>
      <c r="QP25" s="4134"/>
      <c r="QQ25" s="4134"/>
      <c r="QR25" s="4134"/>
      <c r="QS25" s="4134"/>
      <c r="QT25" s="4134"/>
      <c r="QU25" s="4134"/>
      <c r="QV25" s="4134"/>
      <c r="QW25" s="4134"/>
      <c r="QX25" s="4134"/>
      <c r="QY25" s="4134"/>
      <c r="QZ25" s="4134"/>
      <c r="RA25" s="4134"/>
      <c r="RB25" s="4134"/>
      <c r="RC25" s="4134"/>
      <c r="RD25" s="4134"/>
      <c r="RE25" s="4134"/>
      <c r="RF25" s="4134"/>
      <c r="RG25" s="4134"/>
      <c r="RH25" s="4134"/>
      <c r="RI25" s="4134"/>
      <c r="RJ25" s="4134"/>
      <c r="RK25" s="4134"/>
      <c r="RL25" s="4134"/>
      <c r="RM25" s="4134"/>
      <c r="RN25" s="4134"/>
      <c r="RO25" s="4134"/>
      <c r="RP25" s="4134"/>
      <c r="RQ25" s="4134"/>
      <c r="RR25" s="4134"/>
      <c r="RS25" s="4134"/>
      <c r="RT25" s="4134"/>
      <c r="RU25" s="4134"/>
      <c r="RV25" s="4134"/>
      <c r="RW25" s="4134"/>
      <c r="RX25" s="4134"/>
      <c r="RY25" s="4134"/>
      <c r="RZ25" s="4134"/>
      <c r="SA25" s="4134"/>
      <c r="SB25" s="4134"/>
      <c r="SC25" s="4134"/>
      <c r="SD25" s="4134"/>
      <c r="SE25" s="4134"/>
      <c r="SF25" s="4134"/>
      <c r="SG25" s="4134"/>
      <c r="SH25" s="4134"/>
      <c r="SI25" s="4134"/>
      <c r="SJ25" s="4134"/>
      <c r="SK25" s="4134"/>
      <c r="SL25" s="4134"/>
      <c r="SM25" s="4134"/>
      <c r="SN25" s="4134"/>
      <c r="SO25" s="4134"/>
      <c r="SP25" s="4134"/>
      <c r="SQ25" s="4134"/>
      <c r="SR25" s="4134"/>
      <c r="SS25" s="4134"/>
      <c r="ST25" s="4134"/>
      <c r="SU25" s="4134"/>
      <c r="SV25" s="4134"/>
      <c r="SW25" s="4134"/>
      <c r="SX25" s="4134"/>
      <c r="SY25" s="4134"/>
      <c r="SZ25" s="4134"/>
      <c r="TA25" s="4134"/>
      <c r="TB25" s="4134"/>
      <c r="TC25" s="4134"/>
      <c r="TD25" s="4134"/>
      <c r="TE25" s="4134"/>
      <c r="TF25" s="4134"/>
      <c r="TG25" s="4134"/>
      <c r="TH25" s="4134"/>
      <c r="TI25" s="4134"/>
      <c r="TJ25" s="4134"/>
      <c r="TK25" s="4134"/>
      <c r="TL25" s="4134"/>
      <c r="TM25" s="4134"/>
      <c r="TN25" s="4134"/>
      <c r="TO25" s="4134"/>
      <c r="TP25" s="4134"/>
      <c r="TQ25" s="4134"/>
      <c r="TR25" s="4134"/>
      <c r="TS25" s="4134"/>
      <c r="TT25" s="4134"/>
      <c r="TU25" s="4134"/>
      <c r="TV25" s="4134"/>
      <c r="TW25" s="4134"/>
      <c r="TX25" s="4134"/>
      <c r="TY25" s="4134"/>
      <c r="TZ25" s="4134"/>
      <c r="UA25" s="4134"/>
      <c r="UB25" s="4134"/>
      <c r="UC25" s="4134"/>
      <c r="UD25" s="4134"/>
      <c r="UE25" s="4134"/>
      <c r="UF25" s="4134"/>
      <c r="UG25" s="4134"/>
      <c r="UH25" s="4134"/>
      <c r="UI25" s="4134"/>
      <c r="UJ25" s="4134"/>
      <c r="UK25" s="4134"/>
      <c r="UL25" s="4134"/>
      <c r="UM25" s="4134"/>
      <c r="UN25" s="4134"/>
      <c r="UO25" s="4134"/>
      <c r="UP25" s="4134"/>
      <c r="UQ25" s="4134"/>
      <c r="UR25" s="4134"/>
      <c r="US25" s="4134"/>
      <c r="UT25" s="4134"/>
      <c r="UU25" s="4134"/>
      <c r="UV25" s="4134"/>
      <c r="UW25" s="4134"/>
      <c r="UX25" s="4134"/>
      <c r="UY25" s="4134"/>
      <c r="UZ25" s="4134"/>
      <c r="VA25" s="4134"/>
      <c r="VB25" s="4134"/>
      <c r="VC25" s="4134"/>
      <c r="VD25" s="4134"/>
      <c r="VE25" s="4134"/>
      <c r="VF25" s="4134"/>
      <c r="VG25" s="4134"/>
      <c r="VH25" s="4134"/>
      <c r="VI25" s="4134"/>
      <c r="VJ25" s="4134"/>
      <c r="VK25" s="4134"/>
      <c r="VL25" s="4134"/>
      <c r="VM25" s="4134"/>
      <c r="VN25" s="4134"/>
      <c r="VO25" s="4134"/>
      <c r="VP25" s="4134"/>
      <c r="VQ25" s="4134"/>
      <c r="VR25" s="4134"/>
      <c r="VS25" s="4134"/>
      <c r="VT25" s="4134"/>
      <c r="VU25" s="4134"/>
      <c r="VV25" s="4134"/>
      <c r="VW25" s="4134"/>
      <c r="VX25" s="4134"/>
      <c r="VY25" s="4134"/>
      <c r="VZ25" s="4134"/>
      <c r="WA25" s="4134"/>
      <c r="WB25" s="4134"/>
      <c r="WC25" s="4134"/>
      <c r="WD25" s="4134"/>
      <c r="WE25" s="4134"/>
      <c r="WF25" s="4134"/>
      <c r="WG25" s="4134"/>
      <c r="WH25" s="4134"/>
      <c r="WI25" s="4134"/>
      <c r="WJ25" s="4134"/>
      <c r="WK25" s="4134"/>
      <c r="WL25" s="4134"/>
      <c r="WM25" s="4134"/>
      <c r="WN25" s="4134"/>
      <c r="WO25" s="4134"/>
      <c r="WP25" s="4134"/>
      <c r="WQ25" s="4134"/>
      <c r="WR25" s="4134"/>
      <c r="WS25" s="4134"/>
      <c r="WT25" s="4134"/>
      <c r="WU25" s="4134"/>
      <c r="WV25" s="4134"/>
      <c r="WW25" s="4134"/>
      <c r="WX25" s="4134"/>
      <c r="WY25" s="4134"/>
      <c r="WZ25" s="4134"/>
      <c r="XA25" s="4134"/>
      <c r="XB25" s="4134"/>
      <c r="XC25" s="4134"/>
      <c r="XD25" s="4134"/>
      <c r="XE25" s="4134"/>
      <c r="XF25" s="4134"/>
      <c r="XG25" s="4134"/>
      <c r="XH25" s="4134"/>
      <c r="XI25" s="4134"/>
      <c r="XJ25" s="4134"/>
      <c r="XK25" s="4134"/>
      <c r="XL25" s="4134"/>
      <c r="XM25" s="4134"/>
      <c r="XN25" s="4134"/>
      <c r="XO25" s="4134"/>
      <c r="XP25" s="4134"/>
      <c r="XQ25" s="4134"/>
      <c r="XR25" s="4134"/>
      <c r="XS25" s="4134"/>
      <c r="XT25" s="4134"/>
      <c r="XU25" s="4134"/>
      <c r="XV25" s="4134"/>
      <c r="XW25" s="4134"/>
      <c r="XX25" s="4134"/>
      <c r="XY25" s="4134"/>
      <c r="XZ25" s="4134"/>
      <c r="YA25" s="4134"/>
      <c r="YB25" s="4134"/>
      <c r="YC25" s="4134"/>
      <c r="YD25" s="4134"/>
      <c r="YE25" s="4134"/>
      <c r="YF25" s="4134"/>
      <c r="YG25" s="4134"/>
      <c r="YH25" s="4134"/>
      <c r="YI25" s="4134"/>
      <c r="YJ25" s="4134"/>
      <c r="YK25" s="4134"/>
      <c r="YL25" s="4134"/>
      <c r="YM25" s="4134"/>
      <c r="YN25" s="4134"/>
      <c r="YO25" s="4134"/>
      <c r="YP25" s="4134"/>
      <c r="YQ25" s="4134"/>
      <c r="YR25" s="4134"/>
      <c r="YS25" s="4134"/>
      <c r="YT25" s="4134"/>
      <c r="YU25" s="4134"/>
      <c r="YV25" s="4134"/>
      <c r="YW25" s="4134"/>
      <c r="YX25" s="4134"/>
      <c r="YY25" s="4134"/>
      <c r="YZ25" s="4134"/>
      <c r="ZA25" s="4134"/>
      <c r="ZB25" s="4134"/>
      <c r="ZC25" s="4134"/>
      <c r="ZD25" s="4134"/>
      <c r="ZE25" s="4134"/>
      <c r="ZF25" s="4134"/>
      <c r="ZG25" s="4134"/>
      <c r="ZH25" s="4134"/>
      <c r="ZI25" s="4134"/>
      <c r="ZJ25" s="4134"/>
      <c r="ZK25" s="4134"/>
      <c r="ZL25" s="4134"/>
      <c r="ZM25" s="4134"/>
      <c r="ZN25" s="4134"/>
      <c r="ZO25" s="4134"/>
      <c r="ZP25" s="4134"/>
      <c r="ZQ25" s="4134"/>
      <c r="ZR25" s="4134"/>
      <c r="ZS25" s="4134"/>
      <c r="ZT25" s="4134"/>
      <c r="ZU25" s="4134"/>
      <c r="ZV25" s="4134"/>
      <c r="ZW25" s="4134"/>
      <c r="ZX25" s="4134"/>
      <c r="ZY25" s="4134"/>
      <c r="ZZ25" s="4134"/>
      <c r="AAA25" s="4134"/>
      <c r="AAB25" s="4134"/>
      <c r="AAC25" s="4134"/>
      <c r="AAD25" s="4134"/>
      <c r="AAE25" s="4134"/>
      <c r="AAF25" s="4134"/>
      <c r="AAG25" s="4134"/>
      <c r="AAH25" s="4134"/>
      <c r="AAI25" s="4134"/>
      <c r="AAJ25" s="4134"/>
      <c r="AAK25" s="4134"/>
      <c r="AAL25" s="4134"/>
      <c r="AAM25" s="4134"/>
      <c r="AAN25" s="4134"/>
      <c r="AAO25" s="4134"/>
      <c r="AAP25" s="4134"/>
      <c r="AAQ25" s="4134"/>
      <c r="AAR25" s="4134"/>
      <c r="AAS25" s="4134"/>
      <c r="AAT25" s="4134"/>
      <c r="AAU25" s="4134"/>
      <c r="AAV25" s="4134"/>
      <c r="AAW25" s="4134"/>
      <c r="AAX25" s="4134"/>
      <c r="AAY25" s="4134"/>
      <c r="AAZ25" s="4134"/>
      <c r="ABA25" s="4134"/>
      <c r="ABB25" s="4134"/>
      <c r="ABC25" s="4134"/>
      <c r="ABD25" s="4134"/>
      <c r="ABE25" s="4134"/>
      <c r="ABF25" s="4134"/>
      <c r="ABG25" s="4134"/>
      <c r="ABH25" s="4134"/>
      <c r="ABI25" s="4134"/>
      <c r="ABJ25" s="4134"/>
      <c r="ABK25" s="4134"/>
      <c r="ABL25" s="4134"/>
      <c r="ABM25" s="4134"/>
      <c r="ABN25" s="4134"/>
      <c r="ABO25" s="4134"/>
      <c r="ABP25" s="4134"/>
      <c r="ABQ25" s="4134"/>
      <c r="ABR25" s="4134"/>
      <c r="ABS25" s="4134"/>
      <c r="ABT25" s="4134"/>
      <c r="ABU25" s="4134"/>
      <c r="ABV25" s="4134"/>
      <c r="ABW25" s="4134"/>
      <c r="ABX25" s="4134"/>
      <c r="ABY25" s="4134"/>
      <c r="ABZ25" s="4134"/>
      <c r="ACA25" s="4134"/>
      <c r="ACB25" s="4134"/>
      <c r="ACC25" s="4134"/>
      <c r="ACD25" s="4134"/>
      <c r="ACE25" s="4134"/>
      <c r="ACF25" s="4134"/>
      <c r="ACG25" s="4134"/>
      <c r="ACH25" s="4134"/>
      <c r="ACI25" s="4134"/>
      <c r="ACJ25" s="4134"/>
      <c r="ACK25" s="4134"/>
      <c r="ACL25" s="4134"/>
      <c r="ACM25" s="4134"/>
      <c r="ACN25" s="4134"/>
      <c r="ACO25" s="4134"/>
      <c r="ACP25" s="4134"/>
      <c r="ACQ25" s="4134"/>
      <c r="ACR25" s="4134"/>
      <c r="ACS25" s="4134"/>
      <c r="ACT25" s="4134"/>
      <c r="ACU25" s="4134"/>
      <c r="ACV25" s="4134"/>
      <c r="ACW25" s="4134"/>
      <c r="ACX25" s="4134"/>
      <c r="ACY25" s="4134"/>
      <c r="ACZ25" s="4134"/>
      <c r="ADA25" s="4134"/>
      <c r="ADB25" s="4134"/>
      <c r="ADC25" s="4134"/>
      <c r="ADD25" s="4134"/>
      <c r="ADE25" s="4134"/>
      <c r="ADF25" s="4134"/>
      <c r="ADG25" s="4134"/>
      <c r="ADH25" s="4134"/>
      <c r="ADI25" s="4134"/>
      <c r="ADJ25" s="4134"/>
      <c r="ADK25" s="4134"/>
      <c r="ADL25" s="4134"/>
      <c r="ADM25" s="4134"/>
      <c r="ADN25" s="4134"/>
      <c r="ADO25" s="4134"/>
      <c r="ADP25" s="4134"/>
      <c r="ADQ25" s="4134"/>
      <c r="ADR25" s="4134"/>
      <c r="ADS25" s="4134"/>
      <c r="ADT25" s="4134"/>
      <c r="ADU25" s="4134"/>
      <c r="ADV25" s="4134"/>
      <c r="ADW25" s="4134"/>
      <c r="ADX25" s="4134"/>
      <c r="ADY25" s="4134"/>
      <c r="ADZ25" s="4134"/>
      <c r="AEA25" s="4134"/>
      <c r="AEB25" s="4134"/>
      <c r="AEC25" s="4134"/>
      <c r="AED25" s="4134"/>
      <c r="AEE25" s="4134"/>
      <c r="AEF25" s="4134"/>
      <c r="AEG25" s="4134"/>
      <c r="AEH25" s="4134"/>
      <c r="AEI25" s="4134"/>
      <c r="AEJ25" s="4134"/>
      <c r="AEK25" s="4134"/>
      <c r="AEL25" s="4134"/>
      <c r="AEM25" s="4134"/>
      <c r="AEN25" s="4134"/>
      <c r="AEO25" s="4134"/>
      <c r="AEP25" s="4134"/>
      <c r="AEQ25" s="4134"/>
      <c r="AER25" s="4134"/>
      <c r="AES25" s="4134"/>
      <c r="AET25" s="4134"/>
      <c r="AEU25" s="4134"/>
      <c r="AEV25" s="4134"/>
      <c r="AEW25" s="4134"/>
      <c r="AEX25" s="4134"/>
      <c r="AEY25" s="4134"/>
      <c r="AEZ25" s="4134"/>
      <c r="AFA25" s="4134"/>
      <c r="AFB25" s="4134"/>
      <c r="AFC25" s="4134"/>
      <c r="AFD25" s="4134"/>
      <c r="AFE25" s="4134"/>
      <c r="AFF25" s="4134"/>
      <c r="AFG25" s="4134"/>
      <c r="AFH25" s="4134"/>
      <c r="AFI25" s="4134"/>
      <c r="AFJ25" s="4134"/>
      <c r="AFK25" s="4134"/>
      <c r="AFL25" s="4134"/>
      <c r="AFM25" s="4134"/>
      <c r="AFN25" s="4134"/>
      <c r="AFO25" s="4134"/>
      <c r="AFP25" s="4134"/>
      <c r="AFQ25" s="4134"/>
      <c r="AFR25" s="4134"/>
      <c r="AFS25" s="4134"/>
      <c r="AFT25" s="4134"/>
      <c r="AFU25" s="4134"/>
      <c r="AFV25" s="4134"/>
      <c r="AFW25" s="4134"/>
      <c r="AFX25" s="4134"/>
      <c r="AFY25" s="4134"/>
      <c r="AFZ25" s="4134"/>
      <c r="AGA25" s="4134"/>
      <c r="AGB25" s="4134"/>
      <c r="AGC25" s="4134"/>
      <c r="AGD25" s="4134"/>
      <c r="AGE25" s="4134"/>
      <c r="AGF25" s="4134"/>
      <c r="AGG25" s="4134"/>
      <c r="AGH25" s="4134"/>
      <c r="AGI25" s="4134"/>
      <c r="AGJ25" s="4134"/>
      <c r="AGK25" s="4134"/>
      <c r="AGL25" s="4134"/>
      <c r="AGM25" s="4134"/>
      <c r="AGN25" s="4134"/>
      <c r="AGO25" s="4134"/>
      <c r="AGP25" s="4134"/>
      <c r="AGQ25" s="4134"/>
      <c r="AGR25" s="4134"/>
      <c r="AGS25" s="4134"/>
      <c r="AGT25" s="4134"/>
      <c r="AGU25" s="4134"/>
      <c r="AGV25" s="4134"/>
      <c r="AGW25" s="4134"/>
      <c r="AGX25" s="4134"/>
      <c r="AGY25" s="4134"/>
      <c r="AGZ25" s="4134"/>
      <c r="AHA25" s="4134"/>
      <c r="AHB25" s="4134"/>
      <c r="AHC25" s="4134"/>
      <c r="AHD25" s="4134"/>
      <c r="AHE25" s="4134"/>
      <c r="AHF25" s="4134"/>
      <c r="AHG25" s="4134"/>
      <c r="AHH25" s="4134"/>
      <c r="AHI25" s="4134"/>
      <c r="AHJ25" s="4134"/>
      <c r="AHK25" s="4134"/>
      <c r="AHL25" s="4134"/>
      <c r="AHM25" s="4134"/>
      <c r="AHN25" s="4134"/>
      <c r="AHO25" s="4134"/>
      <c r="AHP25" s="4134"/>
      <c r="AHQ25" s="4134"/>
      <c r="AHR25" s="4134"/>
      <c r="AHS25" s="4134"/>
      <c r="AHT25" s="4134"/>
      <c r="AHU25" s="4134"/>
      <c r="AHV25" s="4134"/>
      <c r="AHW25" s="4134"/>
      <c r="AHX25" s="4134"/>
      <c r="AHY25" s="4134"/>
      <c r="AHZ25" s="4134"/>
      <c r="AIA25" s="4134"/>
      <c r="AIB25" s="4134"/>
      <c r="AIC25" s="4134"/>
      <c r="AID25" s="4134"/>
      <c r="AIE25" s="4134"/>
      <c r="AIF25" s="4134"/>
      <c r="AIG25" s="4134"/>
      <c r="AIH25" s="4134"/>
      <c r="AII25" s="4134"/>
      <c r="AIJ25" s="4134"/>
      <c r="AIK25" s="4134"/>
      <c r="AIL25" s="4134"/>
      <c r="AIM25" s="4134"/>
      <c r="AIN25" s="4134"/>
      <c r="AIO25" s="4134"/>
      <c r="AIP25" s="4134"/>
      <c r="AIQ25" s="4134"/>
      <c r="AIR25" s="4134"/>
      <c r="AIS25" s="4134"/>
      <c r="AIT25" s="4134"/>
      <c r="AIU25" s="4134"/>
      <c r="AIV25" s="4134"/>
      <c r="AIW25" s="4134"/>
      <c r="AIX25" s="4134"/>
      <c r="AIY25" s="4134"/>
      <c r="AIZ25" s="4134"/>
      <c r="AJA25" s="4134"/>
      <c r="AJB25" s="4134"/>
      <c r="AJC25" s="4134"/>
      <c r="AJD25" s="4134"/>
      <c r="AJE25" s="4134"/>
      <c r="AJF25" s="4134"/>
      <c r="AJG25" s="4134"/>
      <c r="AJH25" s="4134"/>
      <c r="AJI25" s="4134"/>
      <c r="AJJ25" s="4134"/>
      <c r="AJK25" s="4134"/>
      <c r="AJL25" s="4134"/>
      <c r="AJM25" s="4134"/>
      <c r="AJN25" s="4134"/>
      <c r="AJO25" s="4134"/>
      <c r="AJP25" s="4134"/>
      <c r="AJQ25" s="4134"/>
      <c r="AJR25" s="4134"/>
      <c r="AJS25" s="4134"/>
      <c r="AJT25" s="4134"/>
      <c r="AJU25" s="4134"/>
      <c r="AJV25" s="4134"/>
      <c r="AJW25" s="4134"/>
      <c r="AJX25" s="4134"/>
      <c r="AJY25" s="4134"/>
      <c r="AJZ25" s="4134"/>
      <c r="AKA25" s="4134"/>
      <c r="AKB25" s="4134"/>
      <c r="AKC25" s="4134"/>
      <c r="AKD25" s="4134"/>
      <c r="AKE25" s="4134"/>
      <c r="AKF25" s="4134"/>
      <c r="AKG25" s="4134"/>
      <c r="AKH25" s="4134"/>
      <c r="AKI25" s="4134"/>
      <c r="AKJ25" s="4134"/>
      <c r="AKK25" s="4134"/>
      <c r="AKL25" s="4134"/>
      <c r="AKM25" s="4134"/>
      <c r="AKN25" s="4134"/>
      <c r="AKO25" s="4134"/>
      <c r="AKP25" s="4134"/>
      <c r="AKQ25" s="4134"/>
      <c r="AKR25" s="4134"/>
      <c r="AKS25" s="4134"/>
      <c r="AKT25" s="4134"/>
      <c r="AKU25" s="4134"/>
      <c r="AKV25" s="4134"/>
      <c r="AKW25" s="4134"/>
      <c r="AKX25" s="4134"/>
      <c r="AKY25" s="4134"/>
      <c r="AKZ25" s="4134"/>
      <c r="ALA25" s="4134"/>
      <c r="ALB25" s="4134"/>
      <c r="ALC25" s="4134"/>
      <c r="ALD25" s="4134"/>
      <c r="ALE25" s="4134"/>
      <c r="ALF25" s="4134"/>
      <c r="ALG25" s="4134"/>
      <c r="ALH25" s="4134"/>
      <c r="ALI25" s="4134"/>
      <c r="ALJ25" s="4134"/>
      <c r="ALK25" s="4134"/>
      <c r="ALL25" s="4134"/>
      <c r="ALM25" s="4134"/>
      <c r="ALN25" s="4134"/>
      <c r="ALO25" s="4134"/>
      <c r="ALP25" s="4134"/>
      <c r="ALQ25" s="4134"/>
      <c r="ALR25" s="4134"/>
      <c r="ALS25" s="4134"/>
      <c r="ALT25" s="4134"/>
      <c r="ALU25" s="4134"/>
      <c r="ALV25" s="4134"/>
      <c r="ALW25" s="4134"/>
      <c r="ALX25" s="4134"/>
      <c r="ALY25" s="4134"/>
      <c r="ALZ25" s="4134"/>
      <c r="AMA25" s="4134"/>
      <c r="AMB25" s="4134"/>
      <c r="AMC25" s="4134"/>
      <c r="AMD25" s="4134"/>
      <c r="AME25" s="4134"/>
      <c r="AMF25" s="4134"/>
      <c r="AMG25" s="4134"/>
      <c r="AMH25" s="4134"/>
      <c r="AMI25" s="4134"/>
      <c r="AMJ25" s="4134"/>
      <c r="AMK25" s="4134"/>
      <c r="AML25" s="4134"/>
      <c r="AMM25" s="4134"/>
      <c r="AMN25" s="4134"/>
      <c r="AMO25" s="4134"/>
      <c r="AMP25" s="4134"/>
      <c r="AMQ25" s="4134"/>
      <c r="AMR25" s="4134"/>
      <c r="AMS25" s="4134"/>
      <c r="AMT25" s="4134"/>
      <c r="AMU25" s="4134"/>
      <c r="AMV25" s="4134"/>
      <c r="AMW25" s="4134"/>
      <c r="AMX25" s="4134"/>
      <c r="AMY25" s="4134"/>
      <c r="AMZ25" s="4134"/>
      <c r="ANA25" s="4134"/>
      <c r="ANB25" s="4134"/>
      <c r="ANC25" s="4134"/>
      <c r="AND25" s="4134"/>
      <c r="ANE25" s="4134"/>
      <c r="ANF25" s="4134"/>
      <c r="ANG25" s="4134"/>
      <c r="ANH25" s="4134"/>
      <c r="ANI25" s="4134"/>
      <c r="ANJ25" s="4134"/>
      <c r="ANK25" s="4134"/>
      <c r="ANL25" s="4134"/>
      <c r="ANM25" s="4134"/>
      <c r="ANN25" s="4134"/>
      <c r="ANO25" s="4134"/>
      <c r="ANP25" s="4134"/>
      <c r="ANQ25" s="4134"/>
      <c r="ANR25" s="4134"/>
      <c r="ANS25" s="4134"/>
      <c r="ANT25" s="4134"/>
      <c r="ANU25" s="4134"/>
      <c r="ANV25" s="4134"/>
      <c r="ANW25" s="4134"/>
      <c r="ANX25" s="4134"/>
      <c r="ANY25" s="4134"/>
      <c r="ANZ25" s="4134"/>
      <c r="AOA25" s="4134"/>
      <c r="AOB25" s="4134"/>
      <c r="AOC25" s="4134"/>
      <c r="AOD25" s="4134"/>
      <c r="AOE25" s="4134"/>
      <c r="AOF25" s="4134"/>
      <c r="AOG25" s="4134"/>
      <c r="AOH25" s="4134"/>
      <c r="AOI25" s="4134"/>
      <c r="AOJ25" s="4134"/>
      <c r="AOK25" s="4134"/>
      <c r="AOL25" s="4134"/>
      <c r="AOM25" s="4134"/>
      <c r="AON25" s="4134"/>
      <c r="AOO25" s="4134"/>
      <c r="AOP25" s="4134"/>
      <c r="AOQ25" s="4134"/>
      <c r="AOR25" s="4134"/>
      <c r="AOS25" s="4134"/>
      <c r="AOT25" s="4134"/>
      <c r="AOU25" s="4134"/>
      <c r="AOV25" s="4134"/>
      <c r="AOW25" s="4134"/>
      <c r="AOX25" s="4134"/>
      <c r="AOY25" s="4134"/>
      <c r="AOZ25" s="4134"/>
      <c r="APA25" s="4134"/>
      <c r="APB25" s="4134"/>
      <c r="APC25" s="4134"/>
      <c r="APD25" s="4134"/>
      <c r="APE25" s="4134"/>
      <c r="APF25" s="4134"/>
      <c r="APG25" s="4134"/>
      <c r="APH25" s="4134"/>
      <c r="API25" s="4134"/>
      <c r="APJ25" s="4134"/>
      <c r="APK25" s="4134"/>
      <c r="APL25" s="4134"/>
      <c r="APM25" s="4134"/>
      <c r="APN25" s="4134"/>
      <c r="APO25" s="4134"/>
      <c r="APP25" s="4134"/>
      <c r="APQ25" s="4134"/>
      <c r="APR25" s="4134"/>
      <c r="APS25" s="4134"/>
      <c r="APT25" s="4134"/>
      <c r="APU25" s="4134"/>
      <c r="APV25" s="4134"/>
      <c r="APW25" s="4134"/>
      <c r="APX25" s="4134"/>
      <c r="APY25" s="4134"/>
      <c r="APZ25" s="4134"/>
      <c r="AQA25" s="4134"/>
      <c r="AQB25" s="4134"/>
      <c r="AQC25" s="4134"/>
      <c r="AQD25" s="4134"/>
      <c r="AQE25" s="4134"/>
      <c r="AQF25" s="4134"/>
      <c r="AQG25" s="4134"/>
      <c r="AQH25" s="4134"/>
      <c r="AQI25" s="4134"/>
      <c r="AQJ25" s="4134"/>
      <c r="AQK25" s="4134"/>
      <c r="AQL25" s="4134"/>
      <c r="AQM25" s="4134"/>
      <c r="AQN25" s="4134"/>
      <c r="AQO25" s="4134"/>
      <c r="AQP25" s="4134"/>
      <c r="AQQ25" s="4134"/>
      <c r="AQR25" s="4134"/>
      <c r="AQS25" s="4134"/>
      <c r="AQT25" s="4134"/>
      <c r="AQU25" s="4134"/>
      <c r="AQV25" s="4134"/>
      <c r="AQW25" s="4134"/>
      <c r="AQX25" s="4134"/>
      <c r="AQY25" s="4134"/>
      <c r="AQZ25" s="4134"/>
      <c r="ARA25" s="4134"/>
      <c r="ARB25" s="4134"/>
      <c r="ARC25" s="4134"/>
      <c r="ARD25" s="4134"/>
      <c r="ARE25" s="4134"/>
      <c r="ARF25" s="4134"/>
      <c r="ARG25" s="4134"/>
      <c r="ARH25" s="4134"/>
      <c r="ARI25" s="4134"/>
      <c r="ARJ25" s="4134"/>
      <c r="ARK25" s="4134"/>
      <c r="ARL25" s="4134"/>
      <c r="ARM25" s="4134"/>
      <c r="ARN25" s="4134"/>
      <c r="ARO25" s="4134"/>
      <c r="ARP25" s="4134"/>
      <c r="ARQ25" s="4134"/>
      <c r="ARR25" s="4134"/>
      <c r="ARS25" s="4134"/>
      <c r="ART25" s="4134"/>
      <c r="ARU25" s="4134"/>
      <c r="ARV25" s="4134"/>
      <c r="ARW25" s="4134"/>
      <c r="ARX25" s="4134"/>
      <c r="ARY25" s="4134"/>
      <c r="ARZ25" s="4134"/>
      <c r="ASA25" s="4134"/>
      <c r="ASB25" s="4134"/>
      <c r="ASC25" s="4134"/>
      <c r="ASD25" s="4134"/>
      <c r="ASE25" s="4134"/>
      <c r="ASF25" s="4134"/>
      <c r="ASG25" s="4134"/>
      <c r="ASH25" s="4134"/>
      <c r="ASI25" s="4134"/>
      <c r="ASJ25" s="4134"/>
      <c r="ASK25" s="4134"/>
      <c r="ASL25" s="4134"/>
      <c r="ASM25" s="4134"/>
      <c r="ASN25" s="4134"/>
      <c r="ASO25" s="4134"/>
      <c r="ASP25" s="4134"/>
      <c r="ASQ25" s="4134"/>
      <c r="ASR25" s="4134"/>
      <c r="ASS25" s="4134"/>
      <c r="AST25" s="4134"/>
      <c r="ASU25" s="4134"/>
      <c r="ASV25" s="4134"/>
      <c r="ASW25" s="4134"/>
      <c r="ASX25" s="4134"/>
      <c r="ASY25" s="4134"/>
      <c r="ASZ25" s="4134"/>
      <c r="ATA25" s="4134"/>
      <c r="ATB25" s="4134"/>
      <c r="ATC25" s="4134"/>
      <c r="ATD25" s="4134"/>
      <c r="ATE25" s="4134"/>
      <c r="ATF25" s="4134"/>
      <c r="ATG25" s="4134"/>
      <c r="ATH25" s="4134"/>
      <c r="ATI25" s="4134"/>
      <c r="ATJ25" s="4134"/>
      <c r="ATK25" s="4134"/>
      <c r="ATL25" s="4134"/>
      <c r="ATM25" s="4134"/>
      <c r="ATN25" s="4134"/>
      <c r="ATO25" s="4134"/>
      <c r="ATP25" s="4134"/>
      <c r="ATQ25" s="4134"/>
      <c r="ATR25" s="4134"/>
      <c r="ATS25" s="4134"/>
      <c r="ATT25" s="4134"/>
      <c r="ATU25" s="4134"/>
      <c r="ATV25" s="4134"/>
      <c r="ATW25" s="4134"/>
      <c r="ATX25" s="4134"/>
      <c r="ATY25" s="4134"/>
      <c r="ATZ25" s="4134"/>
      <c r="AUA25" s="4134"/>
      <c r="AUB25" s="4134"/>
      <c r="AUC25" s="4134"/>
      <c r="AUD25" s="4134"/>
      <c r="AUE25" s="4134"/>
      <c r="AUF25" s="4134"/>
      <c r="AUG25" s="4134"/>
      <c r="AUH25" s="4134"/>
      <c r="AUI25" s="4134"/>
      <c r="AUJ25" s="4134"/>
      <c r="AUK25" s="4134"/>
      <c r="AUL25" s="4134"/>
      <c r="AUM25" s="4134"/>
      <c r="AUN25" s="4134"/>
      <c r="AUO25" s="4134"/>
      <c r="AUP25" s="4134"/>
      <c r="AUQ25" s="4134"/>
      <c r="AUR25" s="4134"/>
      <c r="AUS25" s="4134"/>
      <c r="AUT25" s="4134"/>
      <c r="AUU25" s="4134"/>
      <c r="AUV25" s="4134"/>
      <c r="AUW25" s="4134"/>
      <c r="AUX25" s="4134"/>
      <c r="AUY25" s="4134"/>
      <c r="AUZ25" s="4134"/>
      <c r="AVA25" s="4134"/>
      <c r="AVB25" s="4134"/>
      <c r="AVC25" s="4134"/>
      <c r="AVD25" s="4134"/>
      <c r="AVE25" s="4134"/>
      <c r="AVF25" s="4134"/>
      <c r="AVG25" s="4134"/>
      <c r="AVH25" s="4134"/>
      <c r="AVI25" s="4134"/>
      <c r="AVJ25" s="4134"/>
      <c r="AVK25" s="4134"/>
      <c r="AVL25" s="4134"/>
      <c r="AVM25" s="4134"/>
      <c r="AVN25" s="4134"/>
      <c r="AVO25" s="4134"/>
      <c r="AVP25" s="4134"/>
      <c r="AVQ25" s="4134"/>
      <c r="AVR25" s="4134"/>
      <c r="AVS25" s="4134"/>
      <c r="AVT25" s="4134"/>
      <c r="AVU25" s="4134"/>
      <c r="AVV25" s="4134"/>
      <c r="AVW25" s="4134"/>
      <c r="AVX25" s="4134"/>
      <c r="AVY25" s="4134"/>
      <c r="AVZ25" s="4134"/>
      <c r="AWA25" s="4134"/>
      <c r="AWB25" s="4134"/>
      <c r="AWC25" s="4134"/>
      <c r="AWD25" s="4134"/>
      <c r="AWE25" s="4134"/>
      <c r="AWF25" s="4134"/>
      <c r="AWG25" s="4134"/>
      <c r="AWH25" s="4134"/>
      <c r="AWI25" s="4134"/>
      <c r="AWJ25" s="4134"/>
      <c r="AWK25" s="4134"/>
      <c r="AWL25" s="4134"/>
      <c r="AWM25" s="4134"/>
      <c r="AWN25" s="4134"/>
      <c r="AWO25" s="4134"/>
      <c r="AWP25" s="4134"/>
      <c r="AWQ25" s="4134"/>
      <c r="AWR25" s="4134"/>
      <c r="AWS25" s="4134"/>
      <c r="AWT25" s="4134"/>
      <c r="AWU25" s="4134"/>
      <c r="AWV25" s="4134"/>
      <c r="AWW25" s="4134"/>
      <c r="AWX25" s="4134"/>
      <c r="AWY25" s="4134"/>
      <c r="AWZ25" s="4134"/>
      <c r="AXA25" s="4134"/>
      <c r="AXB25" s="4134"/>
      <c r="AXC25" s="4134"/>
      <c r="AXD25" s="4134"/>
      <c r="AXE25" s="4134"/>
      <c r="AXF25" s="4134"/>
      <c r="AXG25" s="4134"/>
      <c r="AXH25" s="4134"/>
      <c r="AXI25" s="4134"/>
      <c r="AXJ25" s="4134"/>
      <c r="AXK25" s="4134"/>
      <c r="AXL25" s="4134"/>
      <c r="AXM25" s="4134"/>
      <c r="AXN25" s="4134"/>
      <c r="AXO25" s="4134"/>
      <c r="AXP25" s="4134"/>
      <c r="AXQ25" s="4134"/>
      <c r="AXR25" s="4134"/>
      <c r="AXS25" s="4134"/>
      <c r="AXT25" s="4134"/>
      <c r="AXU25" s="4134"/>
      <c r="AXV25" s="4134"/>
      <c r="AXW25" s="4134"/>
      <c r="AXX25" s="4134"/>
      <c r="AXY25" s="4134"/>
      <c r="AXZ25" s="4134"/>
      <c r="AYA25" s="4134"/>
      <c r="AYB25" s="4134"/>
      <c r="AYC25" s="4134"/>
      <c r="AYD25" s="4134"/>
      <c r="AYE25" s="4134"/>
      <c r="AYF25" s="4134"/>
      <c r="AYG25" s="4134"/>
      <c r="AYH25" s="4134"/>
      <c r="AYI25" s="4134"/>
      <c r="AYJ25" s="4134"/>
      <c r="AYK25" s="4134"/>
      <c r="AYL25" s="4134"/>
      <c r="AYM25" s="4134"/>
      <c r="AYN25" s="4134"/>
      <c r="AYO25" s="4134"/>
      <c r="AYP25" s="4134"/>
      <c r="AYQ25" s="4134"/>
      <c r="AYR25" s="4134"/>
      <c r="AYS25" s="4134"/>
      <c r="AYT25" s="4134"/>
      <c r="AYU25" s="4134"/>
      <c r="AYV25" s="4134"/>
      <c r="AYW25" s="4134"/>
      <c r="AYX25" s="4134"/>
      <c r="AYY25" s="4134"/>
      <c r="AYZ25" s="4134"/>
      <c r="AZA25" s="4134"/>
      <c r="AZB25" s="4134"/>
      <c r="AZC25" s="4134"/>
      <c r="AZD25" s="4134"/>
      <c r="AZE25" s="4134"/>
      <c r="AZF25" s="4134"/>
      <c r="AZG25" s="4134"/>
      <c r="AZH25" s="4134"/>
      <c r="AZI25" s="4134"/>
      <c r="AZJ25" s="4134"/>
      <c r="AZK25" s="4134"/>
      <c r="AZL25" s="4134"/>
      <c r="AZM25" s="4134"/>
      <c r="AZN25" s="4134"/>
      <c r="AZO25" s="4134"/>
      <c r="AZP25" s="4134"/>
      <c r="AZQ25" s="4134"/>
      <c r="AZR25" s="4134"/>
      <c r="AZS25" s="4134"/>
      <c r="AZT25" s="4134"/>
      <c r="AZU25" s="4134"/>
      <c r="AZV25" s="4134"/>
      <c r="AZW25" s="4134"/>
      <c r="AZX25" s="4134"/>
      <c r="AZY25" s="4134"/>
      <c r="AZZ25" s="4134"/>
      <c r="BAA25" s="4134"/>
      <c r="BAB25" s="4134"/>
      <c r="BAC25" s="4134"/>
      <c r="BAD25" s="4134"/>
      <c r="BAE25" s="4134"/>
      <c r="BAF25" s="4134"/>
      <c r="BAG25" s="4134"/>
      <c r="BAH25" s="4134"/>
      <c r="BAI25" s="4134"/>
      <c r="BAJ25" s="4134"/>
      <c r="BAK25" s="4134"/>
      <c r="BAL25" s="4134"/>
      <c r="BAM25" s="4134"/>
      <c r="BAN25" s="4134"/>
      <c r="BAO25" s="4134"/>
      <c r="BAP25" s="4134"/>
      <c r="BAQ25" s="4134"/>
      <c r="BAR25" s="4134"/>
      <c r="BAS25" s="4134"/>
      <c r="BAT25" s="4134"/>
      <c r="BAU25" s="4134"/>
      <c r="BAV25" s="4134"/>
      <c r="BAW25" s="4134"/>
      <c r="BAX25" s="4134"/>
      <c r="BAY25" s="4134"/>
      <c r="BAZ25" s="4134"/>
      <c r="BBA25" s="4134"/>
      <c r="BBB25" s="4134"/>
      <c r="BBC25" s="4134"/>
      <c r="BBD25" s="4134"/>
      <c r="BBE25" s="4134"/>
      <c r="BBF25" s="4134"/>
      <c r="BBG25" s="4134"/>
      <c r="BBH25" s="4134"/>
      <c r="BBI25" s="4134"/>
      <c r="BBJ25" s="4134"/>
      <c r="BBK25" s="4134"/>
      <c r="BBL25" s="4134"/>
      <c r="BBM25" s="4134"/>
      <c r="BBN25" s="4134"/>
      <c r="BBO25" s="4134"/>
      <c r="BBP25" s="4134"/>
      <c r="BBQ25" s="4134"/>
      <c r="BBR25" s="4134"/>
      <c r="BBS25" s="4134"/>
      <c r="BBT25" s="4134"/>
      <c r="BBU25" s="4134"/>
      <c r="BBV25" s="4134"/>
      <c r="BBW25" s="4134"/>
      <c r="BBX25" s="4134"/>
      <c r="BBY25" s="4134"/>
      <c r="BBZ25" s="4134"/>
      <c r="BCA25" s="4134"/>
      <c r="BCB25" s="4134"/>
      <c r="BCC25" s="4134"/>
      <c r="BCD25" s="4134"/>
      <c r="BCE25" s="4134"/>
      <c r="BCF25" s="4134"/>
      <c r="BCG25" s="4134"/>
      <c r="BCH25" s="4134"/>
      <c r="BCI25" s="4134"/>
      <c r="BCJ25" s="4134"/>
      <c r="BCK25" s="4134"/>
      <c r="BCL25" s="4134"/>
      <c r="BCM25" s="4134"/>
      <c r="BCN25" s="4134"/>
      <c r="BCO25" s="4134"/>
      <c r="BCP25" s="4134"/>
      <c r="BCQ25" s="4134"/>
      <c r="BCR25" s="4134"/>
      <c r="BCS25" s="4134"/>
      <c r="BCT25" s="4134"/>
      <c r="BCU25" s="4134"/>
      <c r="BCV25" s="4134"/>
      <c r="BCW25" s="4134"/>
      <c r="BCX25" s="4134"/>
      <c r="BCY25" s="4134"/>
      <c r="BCZ25" s="4134"/>
      <c r="BDA25" s="4134"/>
      <c r="BDB25" s="4134"/>
      <c r="BDC25" s="4134"/>
      <c r="BDD25" s="4134"/>
      <c r="BDE25" s="4134"/>
      <c r="BDF25" s="4134"/>
      <c r="BDG25" s="4134"/>
      <c r="BDH25" s="4134"/>
      <c r="BDI25" s="4134"/>
      <c r="BDJ25" s="4134"/>
      <c r="BDK25" s="4134"/>
      <c r="BDL25" s="4134"/>
      <c r="BDM25" s="4134"/>
      <c r="BDN25" s="4134"/>
      <c r="BDO25" s="4134"/>
      <c r="BDP25" s="4134"/>
      <c r="BDQ25" s="4134"/>
      <c r="BDR25" s="4134"/>
      <c r="BDS25" s="4134"/>
      <c r="BDT25" s="4134"/>
      <c r="BDU25" s="4134"/>
      <c r="BDV25" s="4134"/>
      <c r="BDW25" s="4134"/>
      <c r="BDX25" s="4134"/>
      <c r="BDY25" s="4134"/>
      <c r="BDZ25" s="4134"/>
      <c r="BEA25" s="4134"/>
      <c r="BEB25" s="4134"/>
      <c r="BEC25" s="4134"/>
      <c r="BED25" s="4134"/>
      <c r="BEE25" s="4134"/>
      <c r="BEF25" s="4134"/>
      <c r="BEG25" s="4134"/>
      <c r="BEH25" s="4134"/>
      <c r="BEI25" s="4134"/>
      <c r="BEJ25" s="4134"/>
      <c r="BEK25" s="4134"/>
      <c r="BEL25" s="4134"/>
      <c r="BEM25" s="4134"/>
      <c r="BEN25" s="4134"/>
      <c r="BEO25" s="4134"/>
      <c r="BEP25" s="4134"/>
      <c r="BEQ25" s="4134"/>
      <c r="BER25" s="4134"/>
      <c r="BES25" s="4134"/>
      <c r="BET25" s="4134"/>
      <c r="BEU25" s="4134"/>
      <c r="BEV25" s="4134"/>
      <c r="BEW25" s="4134"/>
      <c r="BEX25" s="4134"/>
      <c r="BEY25" s="4134"/>
      <c r="BEZ25" s="4134"/>
      <c r="BFA25" s="4134"/>
      <c r="BFB25" s="4134"/>
      <c r="BFC25" s="4134"/>
      <c r="BFD25" s="4134"/>
      <c r="BFE25" s="4134"/>
      <c r="BFF25" s="4134"/>
      <c r="BFG25" s="4134"/>
      <c r="BFH25" s="4134"/>
      <c r="BFI25" s="4134"/>
      <c r="BFJ25" s="4134"/>
      <c r="BFK25" s="4134"/>
      <c r="BFL25" s="4134"/>
      <c r="BFM25" s="4134"/>
      <c r="BFN25" s="4134"/>
      <c r="BFO25" s="4134"/>
      <c r="BFP25" s="4134"/>
      <c r="BFQ25" s="4134"/>
      <c r="BFR25" s="4134"/>
      <c r="BFS25" s="4134"/>
      <c r="BFT25" s="4134"/>
      <c r="BFU25" s="4134"/>
      <c r="BFV25" s="4134"/>
      <c r="BFW25" s="4134"/>
      <c r="BFX25" s="4134"/>
      <c r="BFY25" s="4134"/>
      <c r="BFZ25" s="4134"/>
      <c r="BGA25" s="4134"/>
      <c r="BGB25" s="4134"/>
      <c r="BGC25" s="4134"/>
      <c r="BGD25" s="4134"/>
      <c r="BGE25" s="4134"/>
      <c r="BGF25" s="4134"/>
      <c r="BGG25" s="4134"/>
      <c r="BGH25" s="4134"/>
      <c r="BGI25" s="4134"/>
      <c r="BGJ25" s="4134"/>
      <c r="BGK25" s="4134"/>
      <c r="BGL25" s="4134"/>
      <c r="BGM25" s="4134"/>
      <c r="BGN25" s="4134"/>
      <c r="BGO25" s="4134"/>
      <c r="BGP25" s="4134"/>
      <c r="BGQ25" s="4134"/>
      <c r="BGR25" s="4134"/>
      <c r="BGS25" s="4134"/>
      <c r="BGT25" s="4134"/>
      <c r="BGU25" s="4134"/>
      <c r="BGV25" s="4134"/>
      <c r="BGW25" s="4134"/>
      <c r="BGX25" s="4134"/>
      <c r="BGY25" s="4134"/>
      <c r="BGZ25" s="4134"/>
      <c r="BHA25" s="4134"/>
      <c r="BHB25" s="4134"/>
      <c r="BHC25" s="4134"/>
      <c r="BHD25" s="4134"/>
      <c r="BHE25" s="4134"/>
      <c r="BHF25" s="4134"/>
      <c r="BHG25" s="4134"/>
      <c r="BHH25" s="4134"/>
      <c r="BHI25" s="4134"/>
      <c r="BHJ25" s="4134"/>
      <c r="BHK25" s="4134"/>
      <c r="BHL25" s="4134"/>
      <c r="BHM25" s="4134"/>
      <c r="BHN25" s="4134"/>
      <c r="BHO25" s="4134"/>
      <c r="BHP25" s="4134"/>
      <c r="BHQ25" s="4134"/>
      <c r="BHR25" s="4134"/>
      <c r="BHS25" s="4134"/>
      <c r="BHT25" s="4134"/>
      <c r="BHU25" s="4134"/>
      <c r="BHV25" s="4134"/>
      <c r="BHW25" s="4134"/>
      <c r="BHX25" s="4134"/>
      <c r="BHY25" s="4134"/>
      <c r="BHZ25" s="4134"/>
      <c r="BIA25" s="4134"/>
      <c r="BIB25" s="4134"/>
      <c r="BIC25" s="4134"/>
      <c r="BID25" s="4134"/>
      <c r="BIE25" s="4134"/>
      <c r="BIF25" s="4134"/>
      <c r="BIG25" s="4134"/>
      <c r="BIH25" s="4134"/>
      <c r="BII25" s="4134"/>
      <c r="BIJ25" s="4134"/>
      <c r="BIK25" s="4134"/>
      <c r="BIL25" s="4134"/>
      <c r="BIM25" s="4134"/>
      <c r="BIN25" s="4134"/>
      <c r="BIO25" s="4134"/>
      <c r="BIP25" s="4134"/>
      <c r="BIQ25" s="4134"/>
      <c r="BIR25" s="4134"/>
      <c r="BIS25" s="4134"/>
      <c r="BIT25" s="4134"/>
      <c r="BIU25" s="4134"/>
      <c r="BIV25" s="4134"/>
      <c r="BIW25" s="4134"/>
      <c r="BIX25" s="4134"/>
      <c r="BIY25" s="4134"/>
      <c r="BIZ25" s="4134"/>
      <c r="BJA25" s="4134"/>
      <c r="BJB25" s="4134"/>
      <c r="BJC25" s="4134"/>
      <c r="BJD25" s="4134"/>
      <c r="BJE25" s="4134"/>
    </row>
    <row r="26" spans="1:1617" s="102" customFormat="1" ht="16.149999999999999" customHeight="1">
      <c r="A26" s="338" t="s">
        <v>522</v>
      </c>
      <c r="B26" s="3314">
        <v>3982</v>
      </c>
      <c r="C26" s="1310">
        <v>4033</v>
      </c>
      <c r="D26" s="1310">
        <v>4049</v>
      </c>
      <c r="E26" s="1310">
        <v>4117</v>
      </c>
      <c r="F26" s="1310">
        <v>4211</v>
      </c>
      <c r="G26" s="1310">
        <v>4348</v>
      </c>
      <c r="H26" s="1310">
        <v>4305</v>
      </c>
      <c r="I26" s="1310">
        <v>4296</v>
      </c>
      <c r="J26" s="1310">
        <v>4369</v>
      </c>
      <c r="K26" s="1310">
        <v>4547</v>
      </c>
      <c r="L26" s="1310">
        <v>4831</v>
      </c>
      <c r="M26" s="1310">
        <v>4831</v>
      </c>
      <c r="N26" s="1310">
        <v>4937</v>
      </c>
      <c r="O26" s="1310">
        <v>4953</v>
      </c>
      <c r="P26" s="1310">
        <v>5186</v>
      </c>
      <c r="Q26" s="1310">
        <v>5210</v>
      </c>
      <c r="R26" s="1310">
        <v>5193</v>
      </c>
      <c r="S26" s="1310">
        <v>5137</v>
      </c>
      <c r="T26" s="1310">
        <v>5164</v>
      </c>
      <c r="U26" s="1310">
        <v>5340</v>
      </c>
      <c r="V26" s="1310">
        <v>5407</v>
      </c>
      <c r="W26" s="1310">
        <v>5625</v>
      </c>
      <c r="X26" s="1310">
        <v>5607</v>
      </c>
      <c r="Y26" s="1310">
        <v>5590</v>
      </c>
      <c r="Z26" s="1310">
        <v>5580</v>
      </c>
      <c r="AA26" s="1310">
        <v>5589</v>
      </c>
      <c r="AB26" s="1310">
        <v>5629</v>
      </c>
      <c r="AC26" s="1310">
        <v>5627</v>
      </c>
      <c r="AD26" s="1310">
        <v>5329</v>
      </c>
      <c r="AE26" s="3827">
        <v>5378</v>
      </c>
      <c r="AF26" s="2323">
        <v>5438</v>
      </c>
      <c r="AG26" s="4125"/>
      <c r="AH26" s="4134"/>
      <c r="AI26" s="4134"/>
      <c r="AJ26" s="4134"/>
      <c r="AK26" s="4134"/>
      <c r="AL26" s="4134"/>
      <c r="AM26" s="4134"/>
      <c r="AN26" s="4134"/>
      <c r="AO26" s="4134"/>
      <c r="AP26" s="4134"/>
      <c r="AQ26" s="4134"/>
      <c r="AR26" s="4134"/>
      <c r="AS26" s="4134"/>
      <c r="AT26" s="4134"/>
      <c r="AU26" s="4134"/>
      <c r="AV26" s="4134"/>
      <c r="AW26" s="4134"/>
      <c r="AX26" s="4134"/>
      <c r="AY26" s="4134"/>
      <c r="AZ26" s="4134"/>
      <c r="BA26" s="4134"/>
      <c r="BB26" s="4134"/>
      <c r="BC26" s="4134"/>
      <c r="BD26" s="4134"/>
      <c r="BE26" s="4134"/>
      <c r="BF26" s="4134"/>
      <c r="BG26" s="4134"/>
      <c r="BH26" s="4134"/>
      <c r="BI26" s="4134"/>
      <c r="BJ26" s="4134"/>
      <c r="BK26" s="4139"/>
      <c r="BL26" s="4139"/>
      <c r="BM26" s="4139"/>
      <c r="BN26" s="4139"/>
      <c r="BO26" s="4139"/>
      <c r="BP26" s="4139"/>
      <c r="BQ26" s="4139"/>
      <c r="BR26" s="4139"/>
      <c r="BS26" s="4139"/>
      <c r="BT26" s="4139"/>
      <c r="BU26" s="4139"/>
      <c r="BV26" s="4139"/>
      <c r="BW26" s="4139"/>
      <c r="BX26" s="4139"/>
      <c r="BY26" s="4139"/>
      <c r="BZ26" s="4139"/>
      <c r="CA26" s="4139"/>
      <c r="CB26" s="4139"/>
      <c r="CC26" s="4139"/>
      <c r="CD26" s="4139"/>
      <c r="CE26" s="4139"/>
      <c r="CF26" s="4139"/>
      <c r="CG26" s="4139"/>
      <c r="CH26" s="4139"/>
      <c r="CI26" s="4139"/>
      <c r="CJ26" s="4139"/>
      <c r="CK26" s="4139"/>
      <c r="CL26" s="4139"/>
      <c r="CM26" s="4139"/>
      <c r="CN26" s="4134"/>
      <c r="CO26" s="4134"/>
      <c r="CP26" s="4134"/>
      <c r="CQ26" s="4134"/>
      <c r="CR26" s="4134"/>
      <c r="CS26" s="4134"/>
      <c r="CT26" s="4134"/>
      <c r="CU26" s="4134"/>
      <c r="CV26" s="4134"/>
      <c r="CW26" s="4134"/>
      <c r="CX26" s="4134"/>
      <c r="CY26" s="4134"/>
      <c r="CZ26" s="4134"/>
      <c r="DA26" s="4134"/>
      <c r="DB26" s="4134"/>
      <c r="DC26" s="4134"/>
      <c r="DD26" s="4134"/>
      <c r="DE26" s="4134"/>
      <c r="DF26" s="4134"/>
      <c r="DG26" s="4134"/>
      <c r="DH26" s="4134"/>
      <c r="DI26" s="4134"/>
      <c r="DJ26" s="4134"/>
      <c r="DK26" s="4134"/>
      <c r="DL26" s="4134"/>
      <c r="DM26" s="4134"/>
      <c r="DN26" s="4134"/>
      <c r="DO26" s="4134"/>
      <c r="DP26" s="4134"/>
      <c r="DQ26" s="4134"/>
      <c r="DR26" s="4134"/>
      <c r="DS26" s="4134"/>
      <c r="DT26" s="4134"/>
      <c r="DU26" s="4134"/>
      <c r="DV26" s="4134"/>
      <c r="DW26" s="4134"/>
      <c r="DX26" s="4134"/>
      <c r="DY26" s="4134"/>
      <c r="DZ26" s="4134"/>
      <c r="EA26" s="4134"/>
      <c r="EB26" s="4134"/>
      <c r="EC26" s="4134"/>
      <c r="ED26" s="4134"/>
      <c r="EE26" s="4134"/>
      <c r="EF26" s="4134"/>
      <c r="EG26" s="4134"/>
      <c r="EH26" s="4134"/>
      <c r="EI26" s="4134"/>
      <c r="EJ26" s="4134"/>
      <c r="EK26" s="4134"/>
      <c r="EL26" s="4134"/>
      <c r="EM26" s="4134"/>
      <c r="EN26" s="4134"/>
      <c r="EO26" s="4134"/>
      <c r="EP26" s="4134"/>
      <c r="EQ26" s="4134"/>
      <c r="ER26" s="4134"/>
      <c r="ES26" s="4134"/>
      <c r="ET26" s="4134"/>
      <c r="EU26" s="4134"/>
      <c r="EV26" s="4134"/>
      <c r="EW26" s="4134"/>
      <c r="EX26" s="4134"/>
      <c r="EY26" s="4134"/>
      <c r="EZ26" s="4134"/>
      <c r="FA26" s="4134"/>
      <c r="FB26" s="4134"/>
      <c r="FC26" s="4134"/>
      <c r="FD26" s="4134"/>
      <c r="FE26" s="4134"/>
      <c r="FF26" s="4134"/>
      <c r="FG26" s="4134"/>
      <c r="FH26" s="4134"/>
      <c r="FI26" s="4134"/>
      <c r="FJ26" s="4134"/>
      <c r="FK26" s="4134"/>
      <c r="FL26" s="4134"/>
      <c r="FM26" s="4134"/>
      <c r="FN26" s="4134"/>
      <c r="FO26" s="4134"/>
      <c r="FP26" s="4134"/>
      <c r="FQ26" s="4134"/>
      <c r="FR26" s="4134"/>
      <c r="FS26" s="4134"/>
      <c r="FT26" s="4134"/>
      <c r="FU26" s="4134"/>
      <c r="FV26" s="4134"/>
      <c r="FW26" s="4134"/>
      <c r="FX26" s="4134"/>
      <c r="FY26" s="4134"/>
      <c r="FZ26" s="4134"/>
      <c r="GA26" s="4134"/>
      <c r="GB26" s="4134"/>
      <c r="GC26" s="4134"/>
      <c r="GD26" s="4134"/>
      <c r="GE26" s="4134"/>
      <c r="GF26" s="4134"/>
      <c r="GG26" s="4134"/>
      <c r="GH26" s="4134"/>
      <c r="GI26" s="4134"/>
      <c r="GJ26" s="4134"/>
      <c r="GK26" s="4134"/>
      <c r="GL26" s="4134"/>
      <c r="GM26" s="4134"/>
      <c r="GN26" s="4134"/>
      <c r="GO26" s="4134"/>
      <c r="GP26" s="4134"/>
      <c r="GQ26" s="4134"/>
      <c r="GR26" s="4134"/>
      <c r="GS26" s="4134"/>
      <c r="GT26" s="4134"/>
      <c r="GU26" s="4134"/>
      <c r="GV26" s="4134"/>
      <c r="GW26" s="4134"/>
      <c r="GX26" s="4134"/>
      <c r="GY26" s="4134"/>
      <c r="GZ26" s="4134"/>
      <c r="HA26" s="4134"/>
      <c r="HB26" s="4134"/>
      <c r="HC26" s="4134"/>
      <c r="HD26" s="4134"/>
      <c r="HE26" s="4134"/>
      <c r="HF26" s="4134"/>
      <c r="HG26" s="4134"/>
      <c r="HH26" s="4134"/>
      <c r="HI26" s="4134"/>
      <c r="HJ26" s="4134"/>
      <c r="HK26" s="4134"/>
      <c r="HL26" s="4134"/>
      <c r="HM26" s="4134"/>
      <c r="HN26" s="4134"/>
      <c r="HO26" s="4134"/>
      <c r="HP26" s="4134"/>
      <c r="HQ26" s="4134"/>
      <c r="HR26" s="4134"/>
      <c r="HS26" s="4134"/>
      <c r="HT26" s="4134"/>
      <c r="HU26" s="4134"/>
      <c r="HV26" s="4134"/>
      <c r="HW26" s="4134"/>
      <c r="HX26" s="4134"/>
      <c r="HY26" s="4134"/>
      <c r="HZ26" s="4134"/>
      <c r="IA26" s="4134"/>
      <c r="IB26" s="4134"/>
      <c r="IC26" s="4134"/>
      <c r="ID26" s="4134"/>
      <c r="IE26" s="4134"/>
      <c r="IF26" s="4134"/>
      <c r="IG26" s="4134"/>
      <c r="IH26" s="4134"/>
      <c r="II26" s="4134"/>
      <c r="IJ26" s="4134"/>
      <c r="IK26" s="4134"/>
      <c r="IL26" s="4134"/>
      <c r="IM26" s="4134"/>
      <c r="IN26" s="4134"/>
      <c r="IO26" s="4134"/>
      <c r="IP26" s="4134"/>
      <c r="IQ26" s="4134"/>
      <c r="IR26" s="4134"/>
      <c r="IS26" s="4134"/>
      <c r="IT26" s="4134"/>
      <c r="IU26" s="4134"/>
      <c r="IV26" s="4134"/>
      <c r="IW26" s="4134"/>
      <c r="IX26" s="4134"/>
      <c r="IY26" s="4134"/>
      <c r="IZ26" s="4134"/>
      <c r="JA26" s="4134"/>
      <c r="JB26" s="4134"/>
      <c r="JC26" s="4134"/>
      <c r="JD26" s="4134"/>
      <c r="JE26" s="4134"/>
      <c r="JF26" s="4134"/>
      <c r="JG26" s="4134"/>
      <c r="JH26" s="4134"/>
      <c r="JI26" s="4134"/>
      <c r="JJ26" s="4134"/>
      <c r="JK26" s="4134"/>
      <c r="JL26" s="4134"/>
      <c r="JM26" s="4134"/>
      <c r="JN26" s="4134"/>
      <c r="JO26" s="4134"/>
      <c r="JP26" s="4134"/>
      <c r="JQ26" s="4134"/>
      <c r="JR26" s="4134"/>
      <c r="JS26" s="4134"/>
      <c r="JT26" s="4134"/>
      <c r="JU26" s="4134"/>
      <c r="JV26" s="4134"/>
      <c r="JW26" s="4134"/>
      <c r="JX26" s="4134"/>
      <c r="JY26" s="4134"/>
      <c r="JZ26" s="4134"/>
      <c r="KA26" s="4134"/>
      <c r="KB26" s="4134"/>
      <c r="KC26" s="4134"/>
      <c r="KD26" s="4134"/>
      <c r="KE26" s="4134"/>
      <c r="KF26" s="4134"/>
      <c r="KG26" s="4134"/>
      <c r="KH26" s="4134"/>
      <c r="KI26" s="4134"/>
      <c r="KJ26" s="4134"/>
      <c r="KK26" s="4134"/>
      <c r="KL26" s="4134"/>
      <c r="KM26" s="4134"/>
      <c r="KN26" s="4134"/>
      <c r="KO26" s="4134"/>
      <c r="KP26" s="4134"/>
      <c r="KQ26" s="4134"/>
      <c r="KR26" s="4134"/>
      <c r="KS26" s="4134"/>
      <c r="KT26" s="4134"/>
      <c r="KU26" s="4134"/>
      <c r="KV26" s="4134"/>
      <c r="KW26" s="4134"/>
      <c r="KX26" s="4134"/>
      <c r="KY26" s="4134"/>
      <c r="KZ26" s="4134"/>
      <c r="LA26" s="4134"/>
      <c r="LB26" s="4134"/>
      <c r="LC26" s="4134"/>
      <c r="LD26" s="4134"/>
      <c r="LE26" s="4134"/>
      <c r="LF26" s="4134"/>
      <c r="LG26" s="4134"/>
      <c r="LH26" s="4134"/>
      <c r="LI26" s="4134"/>
      <c r="LJ26" s="4134"/>
      <c r="LK26" s="4134"/>
      <c r="LL26" s="4134"/>
      <c r="LM26" s="4134"/>
      <c r="LN26" s="4134"/>
      <c r="LO26" s="4134"/>
      <c r="LP26" s="4134"/>
      <c r="LQ26" s="4134"/>
      <c r="LR26" s="4134"/>
      <c r="LS26" s="4134"/>
      <c r="LT26" s="4134"/>
      <c r="LU26" s="4134"/>
      <c r="LV26" s="4134"/>
      <c r="LW26" s="4134"/>
      <c r="LX26" s="4134"/>
      <c r="LY26" s="4134"/>
      <c r="LZ26" s="4134"/>
      <c r="MA26" s="4134"/>
      <c r="MB26" s="4134"/>
      <c r="MC26" s="4134"/>
      <c r="MD26" s="4134"/>
      <c r="ME26" s="4134"/>
      <c r="MF26" s="4134"/>
      <c r="MG26" s="4134"/>
      <c r="MH26" s="4134"/>
      <c r="MI26" s="4134"/>
      <c r="MJ26" s="4134"/>
      <c r="MK26" s="4134"/>
      <c r="ML26" s="4134"/>
      <c r="MM26" s="4134"/>
      <c r="MN26" s="4134"/>
      <c r="MO26" s="4134"/>
      <c r="MP26" s="4134"/>
      <c r="MQ26" s="4134"/>
      <c r="MR26" s="4134"/>
      <c r="MS26" s="4134"/>
      <c r="MT26" s="4134"/>
      <c r="MU26" s="4134"/>
      <c r="MV26" s="4134"/>
      <c r="MW26" s="4134"/>
      <c r="MX26" s="4134"/>
      <c r="MY26" s="4134"/>
      <c r="MZ26" s="4134"/>
      <c r="NA26" s="4134"/>
      <c r="NB26" s="4134"/>
      <c r="NC26" s="4134"/>
      <c r="ND26" s="4134"/>
      <c r="NE26" s="4134"/>
      <c r="NF26" s="4134"/>
      <c r="NG26" s="4134"/>
      <c r="NH26" s="4134"/>
      <c r="NI26" s="4134"/>
      <c r="NJ26" s="4134"/>
      <c r="NK26" s="4134"/>
      <c r="NL26" s="4134"/>
      <c r="NM26" s="4134"/>
      <c r="NN26" s="4134"/>
      <c r="NO26" s="4134"/>
      <c r="NP26" s="4134"/>
      <c r="NQ26" s="4134"/>
      <c r="NR26" s="4134"/>
      <c r="NS26" s="4134"/>
      <c r="NT26" s="4134"/>
      <c r="NU26" s="4134"/>
      <c r="NV26" s="4134"/>
      <c r="NW26" s="4134"/>
      <c r="NX26" s="4134"/>
      <c r="NY26" s="4134"/>
      <c r="NZ26" s="4134"/>
      <c r="OA26" s="4134"/>
      <c r="OB26" s="4134"/>
      <c r="OC26" s="4134"/>
      <c r="OD26" s="4134"/>
      <c r="OE26" s="4134"/>
      <c r="OF26" s="4134"/>
      <c r="OG26" s="4134"/>
      <c r="OH26" s="4134"/>
      <c r="OI26" s="4134"/>
      <c r="OJ26" s="4134"/>
      <c r="OK26" s="4134"/>
      <c r="OL26" s="4134"/>
      <c r="OM26" s="4134"/>
      <c r="ON26" s="4134"/>
      <c r="OO26" s="4134"/>
      <c r="OP26" s="4134"/>
      <c r="OQ26" s="4134"/>
      <c r="OR26" s="4134"/>
      <c r="OS26" s="4134"/>
      <c r="OT26" s="4134"/>
      <c r="OU26" s="4134"/>
      <c r="OV26" s="4134"/>
      <c r="OW26" s="4134"/>
      <c r="OX26" s="4134"/>
      <c r="OY26" s="4134"/>
      <c r="OZ26" s="4134"/>
      <c r="PA26" s="4134"/>
      <c r="PB26" s="4134"/>
      <c r="PC26" s="4134"/>
      <c r="PD26" s="4134"/>
      <c r="PE26" s="4134"/>
      <c r="PF26" s="4134"/>
      <c r="PG26" s="4134"/>
      <c r="PH26" s="4134"/>
      <c r="PI26" s="4134"/>
      <c r="PJ26" s="4134"/>
      <c r="PK26" s="4134"/>
      <c r="PL26" s="4134"/>
      <c r="PM26" s="4134"/>
      <c r="PN26" s="4134"/>
      <c r="PO26" s="4134"/>
      <c r="PP26" s="4134"/>
      <c r="PQ26" s="4134"/>
      <c r="PR26" s="4134"/>
      <c r="PS26" s="4134"/>
      <c r="PT26" s="4134"/>
      <c r="PU26" s="4134"/>
      <c r="PV26" s="4134"/>
      <c r="PW26" s="4134"/>
      <c r="PX26" s="4134"/>
      <c r="PY26" s="4134"/>
      <c r="PZ26" s="4134"/>
      <c r="QA26" s="4134"/>
      <c r="QB26" s="4134"/>
      <c r="QC26" s="4134"/>
      <c r="QD26" s="4134"/>
      <c r="QE26" s="4134"/>
      <c r="QF26" s="4134"/>
      <c r="QG26" s="4134"/>
      <c r="QH26" s="4134"/>
      <c r="QI26" s="4134"/>
      <c r="QJ26" s="4134"/>
      <c r="QK26" s="4134"/>
      <c r="QL26" s="4134"/>
      <c r="QM26" s="4134"/>
      <c r="QN26" s="4134"/>
      <c r="QO26" s="4134"/>
      <c r="QP26" s="4134"/>
      <c r="QQ26" s="4134"/>
      <c r="QR26" s="4134"/>
      <c r="QS26" s="4134"/>
      <c r="QT26" s="4134"/>
      <c r="QU26" s="4134"/>
      <c r="QV26" s="4134"/>
      <c r="QW26" s="4134"/>
      <c r="QX26" s="4134"/>
      <c r="QY26" s="4134"/>
      <c r="QZ26" s="4134"/>
      <c r="RA26" s="4134"/>
      <c r="RB26" s="4134"/>
      <c r="RC26" s="4134"/>
      <c r="RD26" s="4134"/>
      <c r="RE26" s="4134"/>
      <c r="RF26" s="4134"/>
      <c r="RG26" s="4134"/>
      <c r="RH26" s="4134"/>
      <c r="RI26" s="4134"/>
      <c r="RJ26" s="4134"/>
      <c r="RK26" s="4134"/>
      <c r="RL26" s="4134"/>
      <c r="RM26" s="4134"/>
      <c r="RN26" s="4134"/>
      <c r="RO26" s="4134"/>
      <c r="RP26" s="4134"/>
      <c r="RQ26" s="4134"/>
      <c r="RR26" s="4134"/>
      <c r="RS26" s="4134"/>
      <c r="RT26" s="4134"/>
      <c r="RU26" s="4134"/>
      <c r="RV26" s="4134"/>
      <c r="RW26" s="4134"/>
      <c r="RX26" s="4134"/>
      <c r="RY26" s="4134"/>
      <c r="RZ26" s="4134"/>
      <c r="SA26" s="4134"/>
      <c r="SB26" s="4134"/>
      <c r="SC26" s="4134"/>
      <c r="SD26" s="4134"/>
      <c r="SE26" s="4134"/>
      <c r="SF26" s="4134"/>
      <c r="SG26" s="4134"/>
      <c r="SH26" s="4134"/>
      <c r="SI26" s="4134"/>
      <c r="SJ26" s="4134"/>
      <c r="SK26" s="4134"/>
      <c r="SL26" s="4134"/>
      <c r="SM26" s="4134"/>
      <c r="SN26" s="4134"/>
      <c r="SO26" s="4134"/>
      <c r="SP26" s="4134"/>
      <c r="SQ26" s="4134"/>
      <c r="SR26" s="4134"/>
      <c r="SS26" s="4134"/>
      <c r="ST26" s="4134"/>
      <c r="SU26" s="4134"/>
      <c r="SV26" s="4134"/>
      <c r="SW26" s="4134"/>
      <c r="SX26" s="4134"/>
      <c r="SY26" s="4134"/>
      <c r="SZ26" s="4134"/>
      <c r="TA26" s="4134"/>
      <c r="TB26" s="4134"/>
      <c r="TC26" s="4134"/>
      <c r="TD26" s="4134"/>
      <c r="TE26" s="4134"/>
      <c r="TF26" s="4134"/>
      <c r="TG26" s="4134"/>
      <c r="TH26" s="4134"/>
      <c r="TI26" s="4134"/>
      <c r="TJ26" s="4134"/>
      <c r="TK26" s="4134"/>
      <c r="TL26" s="4134"/>
      <c r="TM26" s="4134"/>
      <c r="TN26" s="4134"/>
      <c r="TO26" s="4134"/>
      <c r="TP26" s="4134"/>
      <c r="TQ26" s="4134"/>
      <c r="TR26" s="4134"/>
      <c r="TS26" s="4134"/>
      <c r="TT26" s="4134"/>
      <c r="TU26" s="4134"/>
      <c r="TV26" s="4134"/>
      <c r="TW26" s="4134"/>
      <c r="TX26" s="4134"/>
      <c r="TY26" s="4134"/>
      <c r="TZ26" s="4134"/>
      <c r="UA26" s="4134"/>
      <c r="UB26" s="4134"/>
      <c r="UC26" s="4134"/>
      <c r="UD26" s="4134"/>
      <c r="UE26" s="4134"/>
      <c r="UF26" s="4134"/>
      <c r="UG26" s="4134"/>
      <c r="UH26" s="4134"/>
      <c r="UI26" s="4134"/>
      <c r="UJ26" s="4134"/>
      <c r="UK26" s="4134"/>
      <c r="UL26" s="4134"/>
      <c r="UM26" s="4134"/>
      <c r="UN26" s="4134"/>
      <c r="UO26" s="4134"/>
      <c r="UP26" s="4134"/>
      <c r="UQ26" s="4134"/>
      <c r="UR26" s="4134"/>
      <c r="US26" s="4134"/>
      <c r="UT26" s="4134"/>
      <c r="UU26" s="4134"/>
      <c r="UV26" s="4134"/>
      <c r="UW26" s="4134"/>
      <c r="UX26" s="4134"/>
      <c r="UY26" s="4134"/>
      <c r="UZ26" s="4134"/>
      <c r="VA26" s="4134"/>
      <c r="VB26" s="4134"/>
      <c r="VC26" s="4134"/>
      <c r="VD26" s="4134"/>
      <c r="VE26" s="4134"/>
      <c r="VF26" s="4134"/>
      <c r="VG26" s="4134"/>
      <c r="VH26" s="4134"/>
      <c r="VI26" s="4134"/>
      <c r="VJ26" s="4134"/>
      <c r="VK26" s="4134"/>
      <c r="VL26" s="4134"/>
      <c r="VM26" s="4134"/>
      <c r="VN26" s="4134"/>
      <c r="VO26" s="4134"/>
      <c r="VP26" s="4134"/>
      <c r="VQ26" s="4134"/>
      <c r="VR26" s="4134"/>
      <c r="VS26" s="4134"/>
      <c r="VT26" s="4134"/>
      <c r="VU26" s="4134"/>
      <c r="VV26" s="4134"/>
      <c r="VW26" s="4134"/>
      <c r="VX26" s="4134"/>
      <c r="VY26" s="4134"/>
      <c r="VZ26" s="4134"/>
      <c r="WA26" s="4134"/>
      <c r="WB26" s="4134"/>
      <c r="WC26" s="4134"/>
      <c r="WD26" s="4134"/>
      <c r="WE26" s="4134"/>
      <c r="WF26" s="4134"/>
      <c r="WG26" s="4134"/>
      <c r="WH26" s="4134"/>
      <c r="WI26" s="4134"/>
      <c r="WJ26" s="4134"/>
      <c r="WK26" s="4134"/>
      <c r="WL26" s="4134"/>
      <c r="WM26" s="4134"/>
      <c r="WN26" s="4134"/>
      <c r="WO26" s="4134"/>
      <c r="WP26" s="4134"/>
      <c r="WQ26" s="4134"/>
      <c r="WR26" s="4134"/>
      <c r="WS26" s="4134"/>
      <c r="WT26" s="4134"/>
      <c r="WU26" s="4134"/>
      <c r="WV26" s="4134"/>
      <c r="WW26" s="4134"/>
      <c r="WX26" s="4134"/>
      <c r="WY26" s="4134"/>
      <c r="WZ26" s="4134"/>
      <c r="XA26" s="4134"/>
      <c r="XB26" s="4134"/>
      <c r="XC26" s="4134"/>
      <c r="XD26" s="4134"/>
      <c r="XE26" s="4134"/>
      <c r="XF26" s="4134"/>
      <c r="XG26" s="4134"/>
      <c r="XH26" s="4134"/>
      <c r="XI26" s="4134"/>
      <c r="XJ26" s="4134"/>
      <c r="XK26" s="4134"/>
      <c r="XL26" s="4134"/>
      <c r="XM26" s="4134"/>
      <c r="XN26" s="4134"/>
      <c r="XO26" s="4134"/>
      <c r="XP26" s="4134"/>
      <c r="XQ26" s="4134"/>
      <c r="XR26" s="4134"/>
      <c r="XS26" s="4134"/>
      <c r="XT26" s="4134"/>
      <c r="XU26" s="4134"/>
      <c r="XV26" s="4134"/>
      <c r="XW26" s="4134"/>
      <c r="XX26" s="4134"/>
      <c r="XY26" s="4134"/>
      <c r="XZ26" s="4134"/>
      <c r="YA26" s="4134"/>
      <c r="YB26" s="4134"/>
      <c r="YC26" s="4134"/>
      <c r="YD26" s="4134"/>
      <c r="YE26" s="4134"/>
      <c r="YF26" s="4134"/>
      <c r="YG26" s="4134"/>
      <c r="YH26" s="4134"/>
      <c r="YI26" s="4134"/>
      <c r="YJ26" s="4134"/>
      <c r="YK26" s="4134"/>
      <c r="YL26" s="4134"/>
      <c r="YM26" s="4134"/>
      <c r="YN26" s="4134"/>
      <c r="YO26" s="4134"/>
      <c r="YP26" s="4134"/>
      <c r="YQ26" s="4134"/>
      <c r="YR26" s="4134"/>
      <c r="YS26" s="4134"/>
      <c r="YT26" s="4134"/>
      <c r="YU26" s="4134"/>
      <c r="YV26" s="4134"/>
      <c r="YW26" s="4134"/>
      <c r="YX26" s="4134"/>
      <c r="YY26" s="4134"/>
      <c r="YZ26" s="4134"/>
      <c r="ZA26" s="4134"/>
      <c r="ZB26" s="4134"/>
      <c r="ZC26" s="4134"/>
      <c r="ZD26" s="4134"/>
      <c r="ZE26" s="4134"/>
      <c r="ZF26" s="4134"/>
      <c r="ZG26" s="4134"/>
      <c r="ZH26" s="4134"/>
      <c r="ZI26" s="4134"/>
      <c r="ZJ26" s="4134"/>
      <c r="ZK26" s="4134"/>
      <c r="ZL26" s="4134"/>
      <c r="ZM26" s="4134"/>
      <c r="ZN26" s="4134"/>
      <c r="ZO26" s="4134"/>
      <c r="ZP26" s="4134"/>
      <c r="ZQ26" s="4134"/>
      <c r="ZR26" s="4134"/>
      <c r="ZS26" s="4134"/>
      <c r="ZT26" s="4134"/>
      <c r="ZU26" s="4134"/>
      <c r="ZV26" s="4134"/>
      <c r="ZW26" s="4134"/>
      <c r="ZX26" s="4134"/>
      <c r="ZY26" s="4134"/>
      <c r="ZZ26" s="4134"/>
      <c r="AAA26" s="4134"/>
      <c r="AAB26" s="4134"/>
      <c r="AAC26" s="4134"/>
      <c r="AAD26" s="4134"/>
      <c r="AAE26" s="4134"/>
      <c r="AAF26" s="4134"/>
      <c r="AAG26" s="4134"/>
      <c r="AAH26" s="4134"/>
      <c r="AAI26" s="4134"/>
      <c r="AAJ26" s="4134"/>
      <c r="AAK26" s="4134"/>
      <c r="AAL26" s="4134"/>
      <c r="AAM26" s="4134"/>
      <c r="AAN26" s="4134"/>
      <c r="AAO26" s="4134"/>
      <c r="AAP26" s="4134"/>
      <c r="AAQ26" s="4134"/>
      <c r="AAR26" s="4134"/>
      <c r="AAS26" s="4134"/>
      <c r="AAT26" s="4134"/>
      <c r="AAU26" s="4134"/>
      <c r="AAV26" s="4134"/>
      <c r="AAW26" s="4134"/>
      <c r="AAX26" s="4134"/>
      <c r="AAY26" s="4134"/>
      <c r="AAZ26" s="4134"/>
      <c r="ABA26" s="4134"/>
      <c r="ABB26" s="4134"/>
      <c r="ABC26" s="4134"/>
      <c r="ABD26" s="4134"/>
      <c r="ABE26" s="4134"/>
      <c r="ABF26" s="4134"/>
      <c r="ABG26" s="4134"/>
      <c r="ABH26" s="4134"/>
      <c r="ABI26" s="4134"/>
      <c r="ABJ26" s="4134"/>
      <c r="ABK26" s="4134"/>
      <c r="ABL26" s="4134"/>
      <c r="ABM26" s="4134"/>
      <c r="ABN26" s="4134"/>
      <c r="ABO26" s="4134"/>
      <c r="ABP26" s="4134"/>
      <c r="ABQ26" s="4134"/>
      <c r="ABR26" s="4134"/>
      <c r="ABS26" s="4134"/>
      <c r="ABT26" s="4134"/>
      <c r="ABU26" s="4134"/>
      <c r="ABV26" s="4134"/>
      <c r="ABW26" s="4134"/>
      <c r="ABX26" s="4134"/>
      <c r="ABY26" s="4134"/>
      <c r="ABZ26" s="4134"/>
      <c r="ACA26" s="4134"/>
      <c r="ACB26" s="4134"/>
      <c r="ACC26" s="4134"/>
      <c r="ACD26" s="4134"/>
      <c r="ACE26" s="4134"/>
      <c r="ACF26" s="4134"/>
      <c r="ACG26" s="4134"/>
      <c r="ACH26" s="4134"/>
      <c r="ACI26" s="4134"/>
      <c r="ACJ26" s="4134"/>
      <c r="ACK26" s="4134"/>
      <c r="ACL26" s="4134"/>
      <c r="ACM26" s="4134"/>
      <c r="ACN26" s="4134"/>
      <c r="ACO26" s="4134"/>
      <c r="ACP26" s="4134"/>
      <c r="ACQ26" s="4134"/>
      <c r="ACR26" s="4134"/>
      <c r="ACS26" s="4134"/>
      <c r="ACT26" s="4134"/>
      <c r="ACU26" s="4134"/>
      <c r="ACV26" s="4134"/>
      <c r="ACW26" s="4134"/>
      <c r="ACX26" s="4134"/>
      <c r="ACY26" s="4134"/>
      <c r="ACZ26" s="4134"/>
      <c r="ADA26" s="4134"/>
      <c r="ADB26" s="4134"/>
      <c r="ADC26" s="4134"/>
      <c r="ADD26" s="4134"/>
      <c r="ADE26" s="4134"/>
      <c r="ADF26" s="4134"/>
      <c r="ADG26" s="4134"/>
      <c r="ADH26" s="4134"/>
      <c r="ADI26" s="4134"/>
      <c r="ADJ26" s="4134"/>
      <c r="ADK26" s="4134"/>
      <c r="ADL26" s="4134"/>
      <c r="ADM26" s="4134"/>
      <c r="ADN26" s="4134"/>
      <c r="ADO26" s="4134"/>
      <c r="ADP26" s="4134"/>
      <c r="ADQ26" s="4134"/>
      <c r="ADR26" s="4134"/>
      <c r="ADS26" s="4134"/>
      <c r="ADT26" s="4134"/>
      <c r="ADU26" s="4134"/>
      <c r="ADV26" s="4134"/>
      <c r="ADW26" s="4134"/>
      <c r="ADX26" s="4134"/>
      <c r="ADY26" s="4134"/>
      <c r="ADZ26" s="4134"/>
      <c r="AEA26" s="4134"/>
      <c r="AEB26" s="4134"/>
      <c r="AEC26" s="4134"/>
      <c r="AED26" s="4134"/>
      <c r="AEE26" s="4134"/>
      <c r="AEF26" s="4134"/>
      <c r="AEG26" s="4134"/>
      <c r="AEH26" s="4134"/>
      <c r="AEI26" s="4134"/>
      <c r="AEJ26" s="4134"/>
      <c r="AEK26" s="4134"/>
      <c r="AEL26" s="4134"/>
      <c r="AEM26" s="4134"/>
      <c r="AEN26" s="4134"/>
      <c r="AEO26" s="4134"/>
      <c r="AEP26" s="4134"/>
      <c r="AEQ26" s="4134"/>
      <c r="AER26" s="4134"/>
      <c r="AES26" s="4134"/>
      <c r="AET26" s="4134"/>
      <c r="AEU26" s="4134"/>
      <c r="AEV26" s="4134"/>
      <c r="AEW26" s="4134"/>
      <c r="AEX26" s="4134"/>
      <c r="AEY26" s="4134"/>
      <c r="AEZ26" s="4134"/>
      <c r="AFA26" s="4134"/>
      <c r="AFB26" s="4134"/>
      <c r="AFC26" s="4134"/>
      <c r="AFD26" s="4134"/>
      <c r="AFE26" s="4134"/>
      <c r="AFF26" s="4134"/>
      <c r="AFG26" s="4134"/>
      <c r="AFH26" s="4134"/>
      <c r="AFI26" s="4134"/>
      <c r="AFJ26" s="4134"/>
      <c r="AFK26" s="4134"/>
      <c r="AFL26" s="4134"/>
      <c r="AFM26" s="4134"/>
      <c r="AFN26" s="4134"/>
      <c r="AFO26" s="4134"/>
      <c r="AFP26" s="4134"/>
      <c r="AFQ26" s="4134"/>
      <c r="AFR26" s="4134"/>
      <c r="AFS26" s="4134"/>
      <c r="AFT26" s="4134"/>
      <c r="AFU26" s="4134"/>
      <c r="AFV26" s="4134"/>
      <c r="AFW26" s="4134"/>
      <c r="AFX26" s="4134"/>
      <c r="AFY26" s="4134"/>
      <c r="AFZ26" s="4134"/>
      <c r="AGA26" s="4134"/>
      <c r="AGB26" s="4134"/>
      <c r="AGC26" s="4134"/>
      <c r="AGD26" s="4134"/>
      <c r="AGE26" s="4134"/>
      <c r="AGF26" s="4134"/>
      <c r="AGG26" s="4134"/>
      <c r="AGH26" s="4134"/>
      <c r="AGI26" s="4134"/>
      <c r="AGJ26" s="4134"/>
      <c r="AGK26" s="4134"/>
      <c r="AGL26" s="4134"/>
      <c r="AGM26" s="4134"/>
      <c r="AGN26" s="4134"/>
      <c r="AGO26" s="4134"/>
      <c r="AGP26" s="4134"/>
      <c r="AGQ26" s="4134"/>
      <c r="AGR26" s="4134"/>
      <c r="AGS26" s="4134"/>
      <c r="AGT26" s="4134"/>
      <c r="AGU26" s="4134"/>
      <c r="AGV26" s="4134"/>
      <c r="AGW26" s="4134"/>
      <c r="AGX26" s="4134"/>
      <c r="AGY26" s="4134"/>
      <c r="AGZ26" s="4134"/>
      <c r="AHA26" s="4134"/>
      <c r="AHB26" s="4134"/>
      <c r="AHC26" s="4134"/>
      <c r="AHD26" s="4134"/>
      <c r="AHE26" s="4134"/>
      <c r="AHF26" s="4134"/>
      <c r="AHG26" s="4134"/>
      <c r="AHH26" s="4134"/>
      <c r="AHI26" s="4134"/>
      <c r="AHJ26" s="4134"/>
      <c r="AHK26" s="4134"/>
      <c r="AHL26" s="4134"/>
      <c r="AHM26" s="4134"/>
      <c r="AHN26" s="4134"/>
      <c r="AHO26" s="4134"/>
      <c r="AHP26" s="4134"/>
      <c r="AHQ26" s="4134"/>
      <c r="AHR26" s="4134"/>
      <c r="AHS26" s="4134"/>
      <c r="AHT26" s="4134"/>
      <c r="AHU26" s="4134"/>
      <c r="AHV26" s="4134"/>
      <c r="AHW26" s="4134"/>
      <c r="AHX26" s="4134"/>
      <c r="AHY26" s="4134"/>
      <c r="AHZ26" s="4134"/>
      <c r="AIA26" s="4134"/>
      <c r="AIB26" s="4134"/>
      <c r="AIC26" s="4134"/>
      <c r="AID26" s="4134"/>
      <c r="AIE26" s="4134"/>
      <c r="AIF26" s="4134"/>
      <c r="AIG26" s="4134"/>
      <c r="AIH26" s="4134"/>
      <c r="AII26" s="4134"/>
      <c r="AIJ26" s="4134"/>
      <c r="AIK26" s="4134"/>
      <c r="AIL26" s="4134"/>
      <c r="AIM26" s="4134"/>
      <c r="AIN26" s="4134"/>
      <c r="AIO26" s="4134"/>
      <c r="AIP26" s="4134"/>
      <c r="AIQ26" s="4134"/>
      <c r="AIR26" s="4134"/>
      <c r="AIS26" s="4134"/>
      <c r="AIT26" s="4134"/>
      <c r="AIU26" s="4134"/>
      <c r="AIV26" s="4134"/>
      <c r="AIW26" s="4134"/>
      <c r="AIX26" s="4134"/>
      <c r="AIY26" s="4134"/>
      <c r="AIZ26" s="4134"/>
      <c r="AJA26" s="4134"/>
      <c r="AJB26" s="4134"/>
      <c r="AJC26" s="4134"/>
      <c r="AJD26" s="4134"/>
      <c r="AJE26" s="4134"/>
      <c r="AJF26" s="4134"/>
      <c r="AJG26" s="4134"/>
      <c r="AJH26" s="4134"/>
      <c r="AJI26" s="4134"/>
      <c r="AJJ26" s="4134"/>
      <c r="AJK26" s="4134"/>
      <c r="AJL26" s="4134"/>
      <c r="AJM26" s="4134"/>
      <c r="AJN26" s="4134"/>
      <c r="AJO26" s="4134"/>
      <c r="AJP26" s="4134"/>
      <c r="AJQ26" s="4134"/>
      <c r="AJR26" s="4134"/>
      <c r="AJS26" s="4134"/>
      <c r="AJT26" s="4134"/>
      <c r="AJU26" s="4134"/>
      <c r="AJV26" s="4134"/>
      <c r="AJW26" s="4134"/>
      <c r="AJX26" s="4134"/>
      <c r="AJY26" s="4134"/>
      <c r="AJZ26" s="4134"/>
      <c r="AKA26" s="4134"/>
      <c r="AKB26" s="4134"/>
      <c r="AKC26" s="4134"/>
      <c r="AKD26" s="4134"/>
      <c r="AKE26" s="4134"/>
      <c r="AKF26" s="4134"/>
      <c r="AKG26" s="4134"/>
      <c r="AKH26" s="4134"/>
      <c r="AKI26" s="4134"/>
      <c r="AKJ26" s="4134"/>
      <c r="AKK26" s="4134"/>
      <c r="AKL26" s="4134"/>
      <c r="AKM26" s="4134"/>
      <c r="AKN26" s="4134"/>
      <c r="AKO26" s="4134"/>
      <c r="AKP26" s="4134"/>
      <c r="AKQ26" s="4134"/>
      <c r="AKR26" s="4134"/>
      <c r="AKS26" s="4134"/>
      <c r="AKT26" s="4134"/>
      <c r="AKU26" s="4134"/>
      <c r="AKV26" s="4134"/>
      <c r="AKW26" s="4134"/>
      <c r="AKX26" s="4134"/>
      <c r="AKY26" s="4134"/>
      <c r="AKZ26" s="4134"/>
      <c r="ALA26" s="4134"/>
      <c r="ALB26" s="4134"/>
      <c r="ALC26" s="4134"/>
      <c r="ALD26" s="4134"/>
      <c r="ALE26" s="4134"/>
      <c r="ALF26" s="4134"/>
      <c r="ALG26" s="4134"/>
      <c r="ALH26" s="4134"/>
      <c r="ALI26" s="4134"/>
      <c r="ALJ26" s="4134"/>
      <c r="ALK26" s="4134"/>
      <c r="ALL26" s="4134"/>
      <c r="ALM26" s="4134"/>
      <c r="ALN26" s="4134"/>
      <c r="ALO26" s="4134"/>
      <c r="ALP26" s="4134"/>
      <c r="ALQ26" s="4134"/>
      <c r="ALR26" s="4134"/>
      <c r="ALS26" s="4134"/>
      <c r="ALT26" s="4134"/>
      <c r="ALU26" s="4134"/>
      <c r="ALV26" s="4134"/>
      <c r="ALW26" s="4134"/>
      <c r="ALX26" s="4134"/>
      <c r="ALY26" s="4134"/>
      <c r="ALZ26" s="4134"/>
      <c r="AMA26" s="4134"/>
      <c r="AMB26" s="4134"/>
      <c r="AMC26" s="4134"/>
      <c r="AMD26" s="4134"/>
      <c r="AME26" s="4134"/>
      <c r="AMF26" s="4134"/>
      <c r="AMG26" s="4134"/>
      <c r="AMH26" s="4134"/>
      <c r="AMI26" s="4134"/>
      <c r="AMJ26" s="4134"/>
      <c r="AMK26" s="4134"/>
      <c r="AML26" s="4134"/>
      <c r="AMM26" s="4134"/>
      <c r="AMN26" s="4134"/>
      <c r="AMO26" s="4134"/>
      <c r="AMP26" s="4134"/>
      <c r="AMQ26" s="4134"/>
      <c r="AMR26" s="4134"/>
      <c r="AMS26" s="4134"/>
      <c r="AMT26" s="4134"/>
      <c r="AMU26" s="4134"/>
      <c r="AMV26" s="4134"/>
      <c r="AMW26" s="4134"/>
      <c r="AMX26" s="4134"/>
      <c r="AMY26" s="4134"/>
      <c r="AMZ26" s="4134"/>
      <c r="ANA26" s="4134"/>
      <c r="ANB26" s="4134"/>
      <c r="ANC26" s="4134"/>
      <c r="AND26" s="4134"/>
      <c r="ANE26" s="4134"/>
      <c r="ANF26" s="4134"/>
      <c r="ANG26" s="4134"/>
      <c r="ANH26" s="4134"/>
      <c r="ANI26" s="4134"/>
      <c r="ANJ26" s="4134"/>
      <c r="ANK26" s="4134"/>
      <c r="ANL26" s="4134"/>
      <c r="ANM26" s="4134"/>
      <c r="ANN26" s="4134"/>
      <c r="ANO26" s="4134"/>
      <c r="ANP26" s="4134"/>
      <c r="ANQ26" s="4134"/>
      <c r="ANR26" s="4134"/>
      <c r="ANS26" s="4134"/>
      <c r="ANT26" s="4134"/>
      <c r="ANU26" s="4134"/>
      <c r="ANV26" s="4134"/>
      <c r="ANW26" s="4134"/>
      <c r="ANX26" s="4134"/>
      <c r="ANY26" s="4134"/>
      <c r="ANZ26" s="4134"/>
      <c r="AOA26" s="4134"/>
      <c r="AOB26" s="4134"/>
      <c r="AOC26" s="4134"/>
      <c r="AOD26" s="4134"/>
      <c r="AOE26" s="4134"/>
      <c r="AOF26" s="4134"/>
      <c r="AOG26" s="4134"/>
      <c r="AOH26" s="4134"/>
      <c r="AOI26" s="4134"/>
      <c r="AOJ26" s="4134"/>
      <c r="AOK26" s="4134"/>
      <c r="AOL26" s="4134"/>
      <c r="AOM26" s="4134"/>
      <c r="AON26" s="4134"/>
      <c r="AOO26" s="4134"/>
      <c r="AOP26" s="4134"/>
      <c r="AOQ26" s="4134"/>
      <c r="AOR26" s="4134"/>
      <c r="AOS26" s="4134"/>
      <c r="AOT26" s="4134"/>
      <c r="AOU26" s="4134"/>
      <c r="AOV26" s="4134"/>
      <c r="AOW26" s="4134"/>
      <c r="AOX26" s="4134"/>
      <c r="AOY26" s="4134"/>
      <c r="AOZ26" s="4134"/>
      <c r="APA26" s="4134"/>
      <c r="APB26" s="4134"/>
      <c r="APC26" s="4134"/>
      <c r="APD26" s="4134"/>
      <c r="APE26" s="4134"/>
      <c r="APF26" s="4134"/>
      <c r="APG26" s="4134"/>
      <c r="APH26" s="4134"/>
      <c r="API26" s="4134"/>
      <c r="APJ26" s="4134"/>
      <c r="APK26" s="4134"/>
      <c r="APL26" s="4134"/>
      <c r="APM26" s="4134"/>
      <c r="APN26" s="4134"/>
      <c r="APO26" s="4134"/>
      <c r="APP26" s="4134"/>
      <c r="APQ26" s="4134"/>
      <c r="APR26" s="4134"/>
      <c r="APS26" s="4134"/>
      <c r="APT26" s="4134"/>
      <c r="APU26" s="4134"/>
      <c r="APV26" s="4134"/>
      <c r="APW26" s="4134"/>
      <c r="APX26" s="4134"/>
      <c r="APY26" s="4134"/>
      <c r="APZ26" s="4134"/>
      <c r="AQA26" s="4134"/>
      <c r="AQB26" s="4134"/>
      <c r="AQC26" s="4134"/>
      <c r="AQD26" s="4134"/>
      <c r="AQE26" s="4134"/>
      <c r="AQF26" s="4134"/>
      <c r="AQG26" s="4134"/>
      <c r="AQH26" s="4134"/>
      <c r="AQI26" s="4134"/>
      <c r="AQJ26" s="4134"/>
      <c r="AQK26" s="4134"/>
      <c r="AQL26" s="4134"/>
      <c r="AQM26" s="4134"/>
      <c r="AQN26" s="4134"/>
      <c r="AQO26" s="4134"/>
      <c r="AQP26" s="4134"/>
      <c r="AQQ26" s="4134"/>
      <c r="AQR26" s="4134"/>
      <c r="AQS26" s="4134"/>
      <c r="AQT26" s="4134"/>
      <c r="AQU26" s="4134"/>
      <c r="AQV26" s="4134"/>
      <c r="AQW26" s="4134"/>
      <c r="AQX26" s="4134"/>
      <c r="AQY26" s="4134"/>
      <c r="AQZ26" s="4134"/>
      <c r="ARA26" s="4134"/>
      <c r="ARB26" s="4134"/>
      <c r="ARC26" s="4134"/>
      <c r="ARD26" s="4134"/>
      <c r="ARE26" s="4134"/>
      <c r="ARF26" s="4134"/>
      <c r="ARG26" s="4134"/>
      <c r="ARH26" s="4134"/>
      <c r="ARI26" s="4134"/>
      <c r="ARJ26" s="4134"/>
      <c r="ARK26" s="4134"/>
      <c r="ARL26" s="4134"/>
      <c r="ARM26" s="4134"/>
      <c r="ARN26" s="4134"/>
      <c r="ARO26" s="4134"/>
      <c r="ARP26" s="4134"/>
      <c r="ARQ26" s="4134"/>
      <c r="ARR26" s="4134"/>
      <c r="ARS26" s="4134"/>
      <c r="ART26" s="4134"/>
      <c r="ARU26" s="4134"/>
      <c r="ARV26" s="4134"/>
      <c r="ARW26" s="4134"/>
      <c r="ARX26" s="4134"/>
      <c r="ARY26" s="4134"/>
      <c r="ARZ26" s="4134"/>
      <c r="ASA26" s="4134"/>
      <c r="ASB26" s="4134"/>
      <c r="ASC26" s="4134"/>
      <c r="ASD26" s="4134"/>
      <c r="ASE26" s="4134"/>
      <c r="ASF26" s="4134"/>
      <c r="ASG26" s="4134"/>
      <c r="ASH26" s="4134"/>
      <c r="ASI26" s="4134"/>
      <c r="ASJ26" s="4134"/>
      <c r="ASK26" s="4134"/>
      <c r="ASL26" s="4134"/>
      <c r="ASM26" s="4134"/>
      <c r="ASN26" s="4134"/>
      <c r="ASO26" s="4134"/>
      <c r="ASP26" s="4134"/>
      <c r="ASQ26" s="4134"/>
      <c r="ASR26" s="4134"/>
      <c r="ASS26" s="4134"/>
      <c r="AST26" s="4134"/>
      <c r="ASU26" s="4134"/>
      <c r="ASV26" s="4134"/>
      <c r="ASW26" s="4134"/>
      <c r="ASX26" s="4134"/>
      <c r="ASY26" s="4134"/>
      <c r="ASZ26" s="4134"/>
      <c r="ATA26" s="4134"/>
      <c r="ATB26" s="4134"/>
      <c r="ATC26" s="4134"/>
      <c r="ATD26" s="4134"/>
      <c r="ATE26" s="4134"/>
      <c r="ATF26" s="4134"/>
      <c r="ATG26" s="4134"/>
      <c r="ATH26" s="4134"/>
      <c r="ATI26" s="4134"/>
      <c r="ATJ26" s="4134"/>
      <c r="ATK26" s="4134"/>
      <c r="ATL26" s="4134"/>
      <c r="ATM26" s="4134"/>
      <c r="ATN26" s="4134"/>
      <c r="ATO26" s="4134"/>
      <c r="ATP26" s="4134"/>
      <c r="ATQ26" s="4134"/>
      <c r="ATR26" s="4134"/>
      <c r="ATS26" s="4134"/>
      <c r="ATT26" s="4134"/>
      <c r="ATU26" s="4134"/>
      <c r="ATV26" s="4134"/>
      <c r="ATW26" s="4134"/>
      <c r="ATX26" s="4134"/>
      <c r="ATY26" s="4134"/>
      <c r="ATZ26" s="4134"/>
      <c r="AUA26" s="4134"/>
      <c r="AUB26" s="4134"/>
      <c r="AUC26" s="4134"/>
      <c r="AUD26" s="4134"/>
      <c r="AUE26" s="4134"/>
      <c r="AUF26" s="4134"/>
      <c r="AUG26" s="4134"/>
      <c r="AUH26" s="4134"/>
      <c r="AUI26" s="4134"/>
      <c r="AUJ26" s="4134"/>
      <c r="AUK26" s="4134"/>
      <c r="AUL26" s="4134"/>
      <c r="AUM26" s="4134"/>
      <c r="AUN26" s="4134"/>
      <c r="AUO26" s="4134"/>
      <c r="AUP26" s="4134"/>
      <c r="AUQ26" s="4134"/>
      <c r="AUR26" s="4134"/>
      <c r="AUS26" s="4134"/>
      <c r="AUT26" s="4134"/>
      <c r="AUU26" s="4134"/>
      <c r="AUV26" s="4134"/>
      <c r="AUW26" s="4134"/>
      <c r="AUX26" s="4134"/>
      <c r="AUY26" s="4134"/>
      <c r="AUZ26" s="4134"/>
      <c r="AVA26" s="4134"/>
      <c r="AVB26" s="4134"/>
      <c r="AVC26" s="4134"/>
      <c r="AVD26" s="4134"/>
      <c r="AVE26" s="4134"/>
      <c r="AVF26" s="4134"/>
      <c r="AVG26" s="4134"/>
      <c r="AVH26" s="4134"/>
      <c r="AVI26" s="4134"/>
      <c r="AVJ26" s="4134"/>
      <c r="AVK26" s="4134"/>
      <c r="AVL26" s="4134"/>
      <c r="AVM26" s="4134"/>
      <c r="AVN26" s="4134"/>
      <c r="AVO26" s="4134"/>
      <c r="AVP26" s="4134"/>
      <c r="AVQ26" s="4134"/>
      <c r="AVR26" s="4134"/>
      <c r="AVS26" s="4134"/>
      <c r="AVT26" s="4134"/>
      <c r="AVU26" s="4134"/>
      <c r="AVV26" s="4134"/>
      <c r="AVW26" s="4134"/>
      <c r="AVX26" s="4134"/>
      <c r="AVY26" s="4134"/>
      <c r="AVZ26" s="4134"/>
      <c r="AWA26" s="4134"/>
      <c r="AWB26" s="4134"/>
      <c r="AWC26" s="4134"/>
      <c r="AWD26" s="4134"/>
      <c r="AWE26" s="4134"/>
      <c r="AWF26" s="4134"/>
      <c r="AWG26" s="4134"/>
      <c r="AWH26" s="4134"/>
      <c r="AWI26" s="4134"/>
      <c r="AWJ26" s="4134"/>
      <c r="AWK26" s="4134"/>
      <c r="AWL26" s="4134"/>
      <c r="AWM26" s="4134"/>
      <c r="AWN26" s="4134"/>
      <c r="AWO26" s="4134"/>
      <c r="AWP26" s="4134"/>
      <c r="AWQ26" s="4134"/>
      <c r="AWR26" s="4134"/>
      <c r="AWS26" s="4134"/>
      <c r="AWT26" s="4134"/>
      <c r="AWU26" s="4134"/>
      <c r="AWV26" s="4134"/>
      <c r="AWW26" s="4134"/>
      <c r="AWX26" s="4134"/>
      <c r="AWY26" s="4134"/>
      <c r="AWZ26" s="4134"/>
      <c r="AXA26" s="4134"/>
      <c r="AXB26" s="4134"/>
      <c r="AXC26" s="4134"/>
      <c r="AXD26" s="4134"/>
      <c r="AXE26" s="4134"/>
      <c r="AXF26" s="4134"/>
      <c r="AXG26" s="4134"/>
      <c r="AXH26" s="4134"/>
      <c r="AXI26" s="4134"/>
      <c r="AXJ26" s="4134"/>
      <c r="AXK26" s="4134"/>
      <c r="AXL26" s="4134"/>
      <c r="AXM26" s="4134"/>
      <c r="AXN26" s="4134"/>
      <c r="AXO26" s="4134"/>
      <c r="AXP26" s="4134"/>
      <c r="AXQ26" s="4134"/>
      <c r="AXR26" s="4134"/>
      <c r="AXS26" s="4134"/>
      <c r="AXT26" s="4134"/>
      <c r="AXU26" s="4134"/>
      <c r="AXV26" s="4134"/>
      <c r="AXW26" s="4134"/>
      <c r="AXX26" s="4134"/>
      <c r="AXY26" s="4134"/>
      <c r="AXZ26" s="4134"/>
      <c r="AYA26" s="4134"/>
      <c r="AYB26" s="4134"/>
      <c r="AYC26" s="4134"/>
      <c r="AYD26" s="4134"/>
      <c r="AYE26" s="4134"/>
      <c r="AYF26" s="4134"/>
      <c r="AYG26" s="4134"/>
      <c r="AYH26" s="4134"/>
      <c r="AYI26" s="4134"/>
      <c r="AYJ26" s="4134"/>
      <c r="AYK26" s="4134"/>
      <c r="AYL26" s="4134"/>
      <c r="AYM26" s="4134"/>
      <c r="AYN26" s="4134"/>
      <c r="AYO26" s="4134"/>
      <c r="AYP26" s="4134"/>
      <c r="AYQ26" s="4134"/>
      <c r="AYR26" s="4134"/>
      <c r="AYS26" s="4134"/>
      <c r="AYT26" s="4134"/>
      <c r="AYU26" s="4134"/>
      <c r="AYV26" s="4134"/>
      <c r="AYW26" s="4134"/>
      <c r="AYX26" s="4134"/>
      <c r="AYY26" s="4134"/>
      <c r="AYZ26" s="4134"/>
      <c r="AZA26" s="4134"/>
      <c r="AZB26" s="4134"/>
      <c r="AZC26" s="4134"/>
      <c r="AZD26" s="4134"/>
      <c r="AZE26" s="4134"/>
      <c r="AZF26" s="4134"/>
      <c r="AZG26" s="4134"/>
      <c r="AZH26" s="4134"/>
      <c r="AZI26" s="4134"/>
      <c r="AZJ26" s="4134"/>
      <c r="AZK26" s="4134"/>
      <c r="AZL26" s="4134"/>
      <c r="AZM26" s="4134"/>
      <c r="AZN26" s="4134"/>
      <c r="AZO26" s="4134"/>
      <c r="AZP26" s="4134"/>
      <c r="AZQ26" s="4134"/>
      <c r="AZR26" s="4134"/>
      <c r="AZS26" s="4134"/>
      <c r="AZT26" s="4134"/>
      <c r="AZU26" s="4134"/>
      <c r="AZV26" s="4134"/>
      <c r="AZW26" s="4134"/>
      <c r="AZX26" s="4134"/>
      <c r="AZY26" s="4134"/>
      <c r="AZZ26" s="4134"/>
      <c r="BAA26" s="4134"/>
      <c r="BAB26" s="4134"/>
      <c r="BAC26" s="4134"/>
      <c r="BAD26" s="4134"/>
      <c r="BAE26" s="4134"/>
      <c r="BAF26" s="4134"/>
      <c r="BAG26" s="4134"/>
      <c r="BAH26" s="4134"/>
      <c r="BAI26" s="4134"/>
      <c r="BAJ26" s="4134"/>
      <c r="BAK26" s="4134"/>
      <c r="BAL26" s="4134"/>
      <c r="BAM26" s="4134"/>
      <c r="BAN26" s="4134"/>
      <c r="BAO26" s="4134"/>
      <c r="BAP26" s="4134"/>
      <c r="BAQ26" s="4134"/>
      <c r="BAR26" s="4134"/>
      <c r="BAS26" s="4134"/>
      <c r="BAT26" s="4134"/>
      <c r="BAU26" s="4134"/>
      <c r="BAV26" s="4134"/>
      <c r="BAW26" s="4134"/>
      <c r="BAX26" s="4134"/>
      <c r="BAY26" s="4134"/>
      <c r="BAZ26" s="4134"/>
      <c r="BBA26" s="4134"/>
      <c r="BBB26" s="4134"/>
      <c r="BBC26" s="4134"/>
      <c r="BBD26" s="4134"/>
      <c r="BBE26" s="4134"/>
      <c r="BBF26" s="4134"/>
      <c r="BBG26" s="4134"/>
      <c r="BBH26" s="4134"/>
      <c r="BBI26" s="4134"/>
      <c r="BBJ26" s="4134"/>
      <c r="BBK26" s="4134"/>
      <c r="BBL26" s="4134"/>
      <c r="BBM26" s="4134"/>
      <c r="BBN26" s="4134"/>
      <c r="BBO26" s="4134"/>
      <c r="BBP26" s="4134"/>
      <c r="BBQ26" s="4134"/>
      <c r="BBR26" s="4134"/>
      <c r="BBS26" s="4134"/>
      <c r="BBT26" s="4134"/>
      <c r="BBU26" s="4134"/>
      <c r="BBV26" s="4134"/>
      <c r="BBW26" s="4134"/>
      <c r="BBX26" s="4134"/>
      <c r="BBY26" s="4134"/>
      <c r="BBZ26" s="4134"/>
      <c r="BCA26" s="4134"/>
      <c r="BCB26" s="4134"/>
      <c r="BCC26" s="4134"/>
      <c r="BCD26" s="4134"/>
      <c r="BCE26" s="4134"/>
      <c r="BCF26" s="4134"/>
      <c r="BCG26" s="4134"/>
      <c r="BCH26" s="4134"/>
      <c r="BCI26" s="4134"/>
      <c r="BCJ26" s="4134"/>
      <c r="BCK26" s="4134"/>
      <c r="BCL26" s="4134"/>
      <c r="BCM26" s="4134"/>
      <c r="BCN26" s="4134"/>
      <c r="BCO26" s="4134"/>
      <c r="BCP26" s="4134"/>
      <c r="BCQ26" s="4134"/>
      <c r="BCR26" s="4134"/>
      <c r="BCS26" s="4134"/>
      <c r="BCT26" s="4134"/>
      <c r="BCU26" s="4134"/>
      <c r="BCV26" s="4134"/>
      <c r="BCW26" s="4134"/>
      <c r="BCX26" s="4134"/>
      <c r="BCY26" s="4134"/>
      <c r="BCZ26" s="4134"/>
      <c r="BDA26" s="4134"/>
      <c r="BDB26" s="4134"/>
      <c r="BDC26" s="4134"/>
      <c r="BDD26" s="4134"/>
      <c r="BDE26" s="4134"/>
      <c r="BDF26" s="4134"/>
      <c r="BDG26" s="4134"/>
      <c r="BDH26" s="4134"/>
      <c r="BDI26" s="4134"/>
      <c r="BDJ26" s="4134"/>
      <c r="BDK26" s="4134"/>
      <c r="BDL26" s="4134"/>
      <c r="BDM26" s="4134"/>
      <c r="BDN26" s="4134"/>
      <c r="BDO26" s="4134"/>
      <c r="BDP26" s="4134"/>
      <c r="BDQ26" s="4134"/>
      <c r="BDR26" s="4134"/>
      <c r="BDS26" s="4134"/>
      <c r="BDT26" s="4134"/>
      <c r="BDU26" s="4134"/>
      <c r="BDV26" s="4134"/>
      <c r="BDW26" s="4134"/>
      <c r="BDX26" s="4134"/>
      <c r="BDY26" s="4134"/>
      <c r="BDZ26" s="4134"/>
      <c r="BEA26" s="4134"/>
      <c r="BEB26" s="4134"/>
      <c r="BEC26" s="4134"/>
      <c r="BED26" s="4134"/>
      <c r="BEE26" s="4134"/>
      <c r="BEF26" s="4134"/>
      <c r="BEG26" s="4134"/>
      <c r="BEH26" s="4134"/>
      <c r="BEI26" s="4134"/>
      <c r="BEJ26" s="4134"/>
      <c r="BEK26" s="4134"/>
      <c r="BEL26" s="4134"/>
      <c r="BEM26" s="4134"/>
      <c r="BEN26" s="4134"/>
      <c r="BEO26" s="4134"/>
      <c r="BEP26" s="4134"/>
      <c r="BEQ26" s="4134"/>
      <c r="BER26" s="4134"/>
      <c r="BES26" s="4134"/>
      <c r="BET26" s="4134"/>
      <c r="BEU26" s="4134"/>
      <c r="BEV26" s="4134"/>
      <c r="BEW26" s="4134"/>
      <c r="BEX26" s="4134"/>
      <c r="BEY26" s="4134"/>
      <c r="BEZ26" s="4134"/>
      <c r="BFA26" s="4134"/>
      <c r="BFB26" s="4134"/>
      <c r="BFC26" s="4134"/>
      <c r="BFD26" s="4134"/>
      <c r="BFE26" s="4134"/>
      <c r="BFF26" s="4134"/>
      <c r="BFG26" s="4134"/>
      <c r="BFH26" s="4134"/>
      <c r="BFI26" s="4134"/>
      <c r="BFJ26" s="4134"/>
      <c r="BFK26" s="4134"/>
      <c r="BFL26" s="4134"/>
      <c r="BFM26" s="4134"/>
      <c r="BFN26" s="4134"/>
      <c r="BFO26" s="4134"/>
      <c r="BFP26" s="4134"/>
      <c r="BFQ26" s="4134"/>
      <c r="BFR26" s="4134"/>
      <c r="BFS26" s="4134"/>
      <c r="BFT26" s="4134"/>
      <c r="BFU26" s="4134"/>
      <c r="BFV26" s="4134"/>
      <c r="BFW26" s="4134"/>
      <c r="BFX26" s="4134"/>
      <c r="BFY26" s="4134"/>
      <c r="BFZ26" s="4134"/>
      <c r="BGA26" s="4134"/>
      <c r="BGB26" s="4134"/>
      <c r="BGC26" s="4134"/>
      <c r="BGD26" s="4134"/>
      <c r="BGE26" s="4134"/>
      <c r="BGF26" s="4134"/>
      <c r="BGG26" s="4134"/>
      <c r="BGH26" s="4134"/>
      <c r="BGI26" s="4134"/>
      <c r="BGJ26" s="4134"/>
      <c r="BGK26" s="4134"/>
      <c r="BGL26" s="4134"/>
      <c r="BGM26" s="4134"/>
      <c r="BGN26" s="4134"/>
      <c r="BGO26" s="4134"/>
      <c r="BGP26" s="4134"/>
      <c r="BGQ26" s="4134"/>
      <c r="BGR26" s="4134"/>
      <c r="BGS26" s="4134"/>
      <c r="BGT26" s="4134"/>
      <c r="BGU26" s="4134"/>
      <c r="BGV26" s="4134"/>
      <c r="BGW26" s="4134"/>
      <c r="BGX26" s="4134"/>
      <c r="BGY26" s="4134"/>
      <c r="BGZ26" s="4134"/>
      <c r="BHA26" s="4134"/>
      <c r="BHB26" s="4134"/>
      <c r="BHC26" s="4134"/>
      <c r="BHD26" s="4134"/>
      <c r="BHE26" s="4134"/>
      <c r="BHF26" s="4134"/>
      <c r="BHG26" s="4134"/>
      <c r="BHH26" s="4134"/>
      <c r="BHI26" s="4134"/>
      <c r="BHJ26" s="4134"/>
      <c r="BHK26" s="4134"/>
      <c r="BHL26" s="4134"/>
      <c r="BHM26" s="4134"/>
      <c r="BHN26" s="4134"/>
      <c r="BHO26" s="4134"/>
      <c r="BHP26" s="4134"/>
      <c r="BHQ26" s="4134"/>
      <c r="BHR26" s="4134"/>
      <c r="BHS26" s="4134"/>
      <c r="BHT26" s="4134"/>
      <c r="BHU26" s="4134"/>
      <c r="BHV26" s="4134"/>
      <c r="BHW26" s="4134"/>
      <c r="BHX26" s="4134"/>
      <c r="BHY26" s="4134"/>
      <c r="BHZ26" s="4134"/>
      <c r="BIA26" s="4134"/>
      <c r="BIB26" s="4134"/>
      <c r="BIC26" s="4134"/>
      <c r="BID26" s="4134"/>
      <c r="BIE26" s="4134"/>
      <c r="BIF26" s="4134"/>
      <c r="BIG26" s="4134"/>
      <c r="BIH26" s="4134"/>
      <c r="BII26" s="4134"/>
      <c r="BIJ26" s="4134"/>
      <c r="BIK26" s="4134"/>
      <c r="BIL26" s="4134"/>
      <c r="BIM26" s="4134"/>
      <c r="BIN26" s="4134"/>
      <c r="BIO26" s="4134"/>
      <c r="BIP26" s="4134"/>
      <c r="BIQ26" s="4134"/>
      <c r="BIR26" s="4134"/>
      <c r="BIS26" s="4134"/>
      <c r="BIT26" s="4134"/>
      <c r="BIU26" s="4134"/>
      <c r="BIV26" s="4134"/>
      <c r="BIW26" s="4134"/>
      <c r="BIX26" s="4134"/>
      <c r="BIY26" s="4134"/>
      <c r="BIZ26" s="4134"/>
      <c r="BJA26" s="4134"/>
      <c r="BJB26" s="4134"/>
      <c r="BJC26" s="4134"/>
      <c r="BJD26" s="4134"/>
      <c r="BJE26" s="4134"/>
    </row>
    <row r="27" spans="1:1617" s="102" customFormat="1" ht="16.149999999999999" customHeight="1">
      <c r="A27" s="350" t="s">
        <v>1184</v>
      </c>
      <c r="B27" s="3566">
        <v>3.1643362992554938</v>
      </c>
      <c r="C27" s="3551">
        <v>2.7593964202524979</v>
      </c>
      <c r="D27" s="3551">
        <v>3.2649226595992045</v>
      </c>
      <c r="E27" s="3551">
        <v>3.38606821758869</v>
      </c>
      <c r="F27" s="3551">
        <v>3.7546660155815816</v>
      </c>
      <c r="G27" s="3551">
        <v>4.0210839202798887</v>
      </c>
      <c r="H27" s="3551">
        <v>4.0111289326673996</v>
      </c>
      <c r="I27" s="3551">
        <v>3.1559616346197554</v>
      </c>
      <c r="J27" s="3551">
        <v>3.0931817405974704</v>
      </c>
      <c r="K27" s="3551">
        <v>3.5251309342036561</v>
      </c>
      <c r="L27" s="3551">
        <v>3.7494306496804737</v>
      </c>
      <c r="M27" s="3551">
        <v>3.8853154287169471</v>
      </c>
      <c r="N27" s="3551">
        <v>3.9368510299247674</v>
      </c>
      <c r="O27" s="3551">
        <v>3.025761429235033</v>
      </c>
      <c r="P27" s="3551">
        <v>3.3736423899664167</v>
      </c>
      <c r="Q27" s="3551">
        <v>3.1780456296828801</v>
      </c>
      <c r="R27" s="3551">
        <v>3.2178948027406027</v>
      </c>
      <c r="S27" s="3551">
        <v>3.392487825816966</v>
      </c>
      <c r="T27" s="3551">
        <v>3.293905777104674</v>
      </c>
      <c r="U27" s="3551">
        <v>3.2620989308240143</v>
      </c>
      <c r="V27" s="3551">
        <v>3.3933423306386965</v>
      </c>
      <c r="W27" s="3551">
        <v>2.9027806900924134</v>
      </c>
      <c r="X27" s="3551">
        <v>3.5780104102358923</v>
      </c>
      <c r="Y27" s="3551">
        <v>3.7960545784321473</v>
      </c>
      <c r="Z27" s="3551">
        <v>3.3015373819835441</v>
      </c>
      <c r="AA27" s="3551">
        <v>3.1663235291245981</v>
      </c>
      <c r="AB27" s="3551">
        <v>3.4292284501875683</v>
      </c>
      <c r="AC27" s="3551">
        <v>3.3557209660836227</v>
      </c>
      <c r="AD27" s="3551">
        <v>2.9778524222458986</v>
      </c>
      <c r="AE27" s="3828">
        <v>3.4211342135054368</v>
      </c>
      <c r="AF27" s="3552">
        <v>3.2815247803369263</v>
      </c>
      <c r="AG27" s="4126"/>
      <c r="AH27" s="4134"/>
      <c r="AI27" s="4134"/>
      <c r="AJ27" s="4134"/>
      <c r="AK27" s="4134"/>
      <c r="AL27" s="4134"/>
      <c r="AM27" s="4134"/>
      <c r="AN27" s="4134"/>
      <c r="AO27" s="4134"/>
      <c r="AP27" s="4134"/>
      <c r="AQ27" s="4134"/>
      <c r="AR27" s="4134"/>
      <c r="AS27" s="4134"/>
      <c r="AT27" s="4134"/>
      <c r="AU27" s="4134"/>
      <c r="AV27" s="4134"/>
      <c r="AW27" s="4134"/>
      <c r="AX27" s="4134"/>
      <c r="AY27" s="4134"/>
      <c r="AZ27" s="4134"/>
      <c r="BA27" s="4134"/>
      <c r="BB27" s="4134"/>
      <c r="BC27" s="4134"/>
      <c r="BD27" s="4134"/>
      <c r="BE27" s="4134"/>
      <c r="BF27" s="4134"/>
      <c r="BG27" s="4134"/>
      <c r="BH27" s="4134"/>
      <c r="BI27" s="4134"/>
      <c r="BJ27" s="4134"/>
      <c r="BK27" s="4139"/>
      <c r="BL27" s="4139"/>
      <c r="BM27" s="4139"/>
      <c r="BN27" s="4139"/>
      <c r="BO27" s="4139"/>
      <c r="BP27" s="4139"/>
      <c r="BQ27" s="4139"/>
      <c r="BR27" s="4139"/>
      <c r="BS27" s="4139"/>
      <c r="BT27" s="4139"/>
      <c r="BU27" s="4139"/>
      <c r="BV27" s="4139"/>
      <c r="BW27" s="4139"/>
      <c r="BX27" s="4139"/>
      <c r="BY27" s="4139"/>
      <c r="BZ27" s="4139"/>
      <c r="CA27" s="4139"/>
      <c r="CB27" s="4139"/>
      <c r="CC27" s="4139"/>
      <c r="CD27" s="4139"/>
      <c r="CE27" s="4139"/>
      <c r="CF27" s="4139"/>
      <c r="CG27" s="4139"/>
      <c r="CH27" s="4139"/>
      <c r="CI27" s="4139"/>
      <c r="CJ27" s="4139"/>
      <c r="CK27" s="4139"/>
      <c r="CL27" s="4139"/>
      <c r="CM27" s="4139"/>
      <c r="CN27" s="4134"/>
      <c r="CO27" s="4134"/>
      <c r="CP27" s="4134"/>
      <c r="CQ27" s="4134"/>
      <c r="CR27" s="4134"/>
      <c r="CS27" s="4134"/>
      <c r="CT27" s="4134"/>
      <c r="CU27" s="4134"/>
      <c r="CV27" s="4134"/>
      <c r="CW27" s="4134"/>
      <c r="CX27" s="4134"/>
      <c r="CY27" s="4134"/>
      <c r="CZ27" s="4134"/>
      <c r="DA27" s="4134"/>
      <c r="DB27" s="4134"/>
      <c r="DC27" s="4134"/>
      <c r="DD27" s="4134"/>
      <c r="DE27" s="4134"/>
      <c r="DF27" s="4134"/>
      <c r="DG27" s="4134"/>
      <c r="DH27" s="4134"/>
      <c r="DI27" s="4134"/>
      <c r="DJ27" s="4134"/>
      <c r="DK27" s="4134"/>
      <c r="DL27" s="4134"/>
      <c r="DM27" s="4134"/>
      <c r="DN27" s="4134"/>
      <c r="DO27" s="4134"/>
      <c r="DP27" s="4134"/>
      <c r="DQ27" s="4134"/>
      <c r="DR27" s="4134"/>
      <c r="DS27" s="4134"/>
      <c r="DT27" s="4134"/>
      <c r="DU27" s="4134"/>
      <c r="DV27" s="4134"/>
      <c r="DW27" s="4134"/>
      <c r="DX27" s="4134"/>
      <c r="DY27" s="4134"/>
      <c r="DZ27" s="4134"/>
      <c r="EA27" s="4134"/>
      <c r="EB27" s="4134"/>
      <c r="EC27" s="4134"/>
      <c r="ED27" s="4134"/>
      <c r="EE27" s="4134"/>
      <c r="EF27" s="4134"/>
      <c r="EG27" s="4134"/>
      <c r="EH27" s="4134"/>
      <c r="EI27" s="4134"/>
      <c r="EJ27" s="4134"/>
      <c r="EK27" s="4134"/>
      <c r="EL27" s="4134"/>
      <c r="EM27" s="4134"/>
      <c r="EN27" s="4134"/>
      <c r="EO27" s="4134"/>
      <c r="EP27" s="4134"/>
      <c r="EQ27" s="4134"/>
      <c r="ER27" s="4134"/>
      <c r="ES27" s="4134"/>
      <c r="ET27" s="4134"/>
      <c r="EU27" s="4134"/>
      <c r="EV27" s="4134"/>
      <c r="EW27" s="4134"/>
      <c r="EX27" s="4134"/>
      <c r="EY27" s="4134"/>
      <c r="EZ27" s="4134"/>
      <c r="FA27" s="4134"/>
      <c r="FB27" s="4134"/>
      <c r="FC27" s="4134"/>
      <c r="FD27" s="4134"/>
      <c r="FE27" s="4134"/>
      <c r="FF27" s="4134"/>
      <c r="FG27" s="4134"/>
      <c r="FH27" s="4134"/>
      <c r="FI27" s="4134"/>
      <c r="FJ27" s="4134"/>
      <c r="FK27" s="4134"/>
      <c r="FL27" s="4134"/>
      <c r="FM27" s="4134"/>
      <c r="FN27" s="4134"/>
      <c r="FO27" s="4134"/>
      <c r="FP27" s="4134"/>
      <c r="FQ27" s="4134"/>
      <c r="FR27" s="4134"/>
      <c r="FS27" s="4134"/>
      <c r="FT27" s="4134"/>
      <c r="FU27" s="4134"/>
      <c r="FV27" s="4134"/>
      <c r="FW27" s="4134"/>
      <c r="FX27" s="4134"/>
      <c r="FY27" s="4134"/>
      <c r="FZ27" s="4134"/>
      <c r="GA27" s="4134"/>
      <c r="GB27" s="4134"/>
      <c r="GC27" s="4134"/>
      <c r="GD27" s="4134"/>
      <c r="GE27" s="4134"/>
      <c r="GF27" s="4134"/>
      <c r="GG27" s="4134"/>
      <c r="GH27" s="4134"/>
      <c r="GI27" s="4134"/>
      <c r="GJ27" s="4134"/>
      <c r="GK27" s="4134"/>
      <c r="GL27" s="4134"/>
      <c r="GM27" s="4134"/>
      <c r="GN27" s="4134"/>
      <c r="GO27" s="4134"/>
      <c r="GP27" s="4134"/>
      <c r="GQ27" s="4134"/>
      <c r="GR27" s="4134"/>
      <c r="GS27" s="4134"/>
      <c r="GT27" s="4134"/>
      <c r="GU27" s="4134"/>
      <c r="GV27" s="4134"/>
      <c r="GW27" s="4134"/>
      <c r="GX27" s="4134"/>
      <c r="GY27" s="4134"/>
      <c r="GZ27" s="4134"/>
      <c r="HA27" s="4134"/>
      <c r="HB27" s="4134"/>
      <c r="HC27" s="4134"/>
      <c r="HD27" s="4134"/>
      <c r="HE27" s="4134"/>
      <c r="HF27" s="4134"/>
      <c r="HG27" s="4134"/>
      <c r="HH27" s="4134"/>
      <c r="HI27" s="4134"/>
      <c r="HJ27" s="4134"/>
      <c r="HK27" s="4134"/>
      <c r="HL27" s="4134"/>
      <c r="HM27" s="4134"/>
      <c r="HN27" s="4134"/>
      <c r="HO27" s="4134"/>
      <c r="HP27" s="4134"/>
      <c r="HQ27" s="4134"/>
      <c r="HR27" s="4134"/>
      <c r="HS27" s="4134"/>
      <c r="HT27" s="4134"/>
      <c r="HU27" s="4134"/>
      <c r="HV27" s="4134"/>
      <c r="HW27" s="4134"/>
      <c r="HX27" s="4134"/>
      <c r="HY27" s="4134"/>
      <c r="HZ27" s="4134"/>
      <c r="IA27" s="4134"/>
      <c r="IB27" s="4134"/>
      <c r="IC27" s="4134"/>
      <c r="ID27" s="4134"/>
      <c r="IE27" s="4134"/>
      <c r="IF27" s="4134"/>
      <c r="IG27" s="4134"/>
      <c r="IH27" s="4134"/>
      <c r="II27" s="4134"/>
      <c r="IJ27" s="4134"/>
      <c r="IK27" s="4134"/>
      <c r="IL27" s="4134"/>
      <c r="IM27" s="4134"/>
      <c r="IN27" s="4134"/>
      <c r="IO27" s="4134"/>
      <c r="IP27" s="4134"/>
      <c r="IQ27" s="4134"/>
      <c r="IR27" s="4134"/>
      <c r="IS27" s="4134"/>
      <c r="IT27" s="4134"/>
      <c r="IU27" s="4134"/>
      <c r="IV27" s="4134"/>
      <c r="IW27" s="4134"/>
      <c r="IX27" s="4134"/>
      <c r="IY27" s="4134"/>
      <c r="IZ27" s="4134"/>
      <c r="JA27" s="4134"/>
      <c r="JB27" s="4134"/>
      <c r="JC27" s="4134"/>
      <c r="JD27" s="4134"/>
      <c r="JE27" s="4134"/>
      <c r="JF27" s="4134"/>
      <c r="JG27" s="4134"/>
      <c r="JH27" s="4134"/>
      <c r="JI27" s="4134"/>
      <c r="JJ27" s="4134"/>
      <c r="JK27" s="4134"/>
      <c r="JL27" s="4134"/>
      <c r="JM27" s="4134"/>
      <c r="JN27" s="4134"/>
      <c r="JO27" s="4134"/>
      <c r="JP27" s="4134"/>
      <c r="JQ27" s="4134"/>
      <c r="JR27" s="4134"/>
      <c r="JS27" s="4134"/>
      <c r="JT27" s="4134"/>
      <c r="JU27" s="4134"/>
      <c r="JV27" s="4134"/>
      <c r="JW27" s="4134"/>
      <c r="JX27" s="4134"/>
      <c r="JY27" s="4134"/>
      <c r="JZ27" s="4134"/>
      <c r="KA27" s="4134"/>
      <c r="KB27" s="4134"/>
      <c r="KC27" s="4134"/>
      <c r="KD27" s="4134"/>
      <c r="KE27" s="4134"/>
      <c r="KF27" s="4134"/>
      <c r="KG27" s="4134"/>
      <c r="KH27" s="4134"/>
      <c r="KI27" s="4134"/>
      <c r="KJ27" s="4134"/>
      <c r="KK27" s="4134"/>
      <c r="KL27" s="4134"/>
      <c r="KM27" s="4134"/>
      <c r="KN27" s="4134"/>
      <c r="KO27" s="4134"/>
      <c r="KP27" s="4134"/>
      <c r="KQ27" s="4134"/>
      <c r="KR27" s="4134"/>
      <c r="KS27" s="4134"/>
      <c r="KT27" s="4134"/>
      <c r="KU27" s="4134"/>
      <c r="KV27" s="4134"/>
      <c r="KW27" s="4134"/>
      <c r="KX27" s="4134"/>
      <c r="KY27" s="4134"/>
      <c r="KZ27" s="4134"/>
      <c r="LA27" s="4134"/>
      <c r="LB27" s="4134"/>
      <c r="LC27" s="4134"/>
      <c r="LD27" s="4134"/>
      <c r="LE27" s="4134"/>
      <c r="LF27" s="4134"/>
      <c r="LG27" s="4134"/>
      <c r="LH27" s="4134"/>
      <c r="LI27" s="4134"/>
      <c r="LJ27" s="4134"/>
      <c r="LK27" s="4134"/>
      <c r="LL27" s="4134"/>
      <c r="LM27" s="4134"/>
      <c r="LN27" s="4134"/>
      <c r="LO27" s="4134"/>
      <c r="LP27" s="4134"/>
      <c r="LQ27" s="4134"/>
      <c r="LR27" s="4134"/>
      <c r="LS27" s="4134"/>
      <c r="LT27" s="4134"/>
      <c r="LU27" s="4134"/>
      <c r="LV27" s="4134"/>
      <c r="LW27" s="4134"/>
      <c r="LX27" s="4134"/>
      <c r="LY27" s="4134"/>
      <c r="LZ27" s="4134"/>
      <c r="MA27" s="4134"/>
      <c r="MB27" s="4134"/>
      <c r="MC27" s="4134"/>
      <c r="MD27" s="4134"/>
      <c r="ME27" s="4134"/>
      <c r="MF27" s="4134"/>
      <c r="MG27" s="4134"/>
      <c r="MH27" s="4134"/>
      <c r="MI27" s="4134"/>
      <c r="MJ27" s="4134"/>
      <c r="MK27" s="4134"/>
      <c r="ML27" s="4134"/>
      <c r="MM27" s="4134"/>
      <c r="MN27" s="4134"/>
      <c r="MO27" s="4134"/>
      <c r="MP27" s="4134"/>
      <c r="MQ27" s="4134"/>
      <c r="MR27" s="4134"/>
      <c r="MS27" s="4134"/>
      <c r="MT27" s="4134"/>
      <c r="MU27" s="4134"/>
      <c r="MV27" s="4134"/>
      <c r="MW27" s="4134"/>
      <c r="MX27" s="4134"/>
      <c r="MY27" s="4134"/>
      <c r="MZ27" s="4134"/>
      <c r="NA27" s="4134"/>
      <c r="NB27" s="4134"/>
      <c r="NC27" s="4134"/>
      <c r="ND27" s="4134"/>
      <c r="NE27" s="4134"/>
      <c r="NF27" s="4134"/>
      <c r="NG27" s="4134"/>
      <c r="NH27" s="4134"/>
      <c r="NI27" s="4134"/>
      <c r="NJ27" s="4134"/>
      <c r="NK27" s="4134"/>
      <c r="NL27" s="4134"/>
      <c r="NM27" s="4134"/>
      <c r="NN27" s="4134"/>
      <c r="NO27" s="4134"/>
      <c r="NP27" s="4134"/>
      <c r="NQ27" s="4134"/>
      <c r="NR27" s="4134"/>
      <c r="NS27" s="4134"/>
      <c r="NT27" s="4134"/>
      <c r="NU27" s="4134"/>
      <c r="NV27" s="4134"/>
      <c r="NW27" s="4134"/>
      <c r="NX27" s="4134"/>
      <c r="NY27" s="4134"/>
      <c r="NZ27" s="4134"/>
      <c r="OA27" s="4134"/>
      <c r="OB27" s="4134"/>
      <c r="OC27" s="4134"/>
      <c r="OD27" s="4134"/>
      <c r="OE27" s="4134"/>
      <c r="OF27" s="4134"/>
      <c r="OG27" s="4134"/>
      <c r="OH27" s="4134"/>
      <c r="OI27" s="4134"/>
      <c r="OJ27" s="4134"/>
      <c r="OK27" s="4134"/>
      <c r="OL27" s="4134"/>
      <c r="OM27" s="4134"/>
      <c r="ON27" s="4134"/>
      <c r="OO27" s="4134"/>
      <c r="OP27" s="4134"/>
      <c r="OQ27" s="4134"/>
      <c r="OR27" s="4134"/>
      <c r="OS27" s="4134"/>
      <c r="OT27" s="4134"/>
      <c r="OU27" s="4134"/>
      <c r="OV27" s="4134"/>
      <c r="OW27" s="4134"/>
      <c r="OX27" s="4134"/>
      <c r="OY27" s="4134"/>
      <c r="OZ27" s="4134"/>
      <c r="PA27" s="4134"/>
      <c r="PB27" s="4134"/>
      <c r="PC27" s="4134"/>
      <c r="PD27" s="4134"/>
      <c r="PE27" s="4134"/>
      <c r="PF27" s="4134"/>
      <c r="PG27" s="4134"/>
      <c r="PH27" s="4134"/>
      <c r="PI27" s="4134"/>
      <c r="PJ27" s="4134"/>
      <c r="PK27" s="4134"/>
      <c r="PL27" s="4134"/>
      <c r="PM27" s="4134"/>
      <c r="PN27" s="4134"/>
      <c r="PO27" s="4134"/>
      <c r="PP27" s="4134"/>
      <c r="PQ27" s="4134"/>
      <c r="PR27" s="4134"/>
      <c r="PS27" s="4134"/>
      <c r="PT27" s="4134"/>
      <c r="PU27" s="4134"/>
      <c r="PV27" s="4134"/>
      <c r="PW27" s="4134"/>
      <c r="PX27" s="4134"/>
      <c r="PY27" s="4134"/>
      <c r="PZ27" s="4134"/>
      <c r="QA27" s="4134"/>
      <c r="QB27" s="4134"/>
      <c r="QC27" s="4134"/>
      <c r="QD27" s="4134"/>
      <c r="QE27" s="4134"/>
      <c r="QF27" s="4134"/>
      <c r="QG27" s="4134"/>
      <c r="QH27" s="4134"/>
      <c r="QI27" s="4134"/>
      <c r="QJ27" s="4134"/>
      <c r="QK27" s="4134"/>
      <c r="QL27" s="4134"/>
      <c r="QM27" s="4134"/>
      <c r="QN27" s="4134"/>
      <c r="QO27" s="4134"/>
      <c r="QP27" s="4134"/>
      <c r="QQ27" s="4134"/>
      <c r="QR27" s="4134"/>
      <c r="QS27" s="4134"/>
      <c r="QT27" s="4134"/>
      <c r="QU27" s="4134"/>
      <c r="QV27" s="4134"/>
      <c r="QW27" s="4134"/>
      <c r="QX27" s="4134"/>
      <c r="QY27" s="4134"/>
      <c r="QZ27" s="4134"/>
      <c r="RA27" s="4134"/>
      <c r="RB27" s="4134"/>
      <c r="RC27" s="4134"/>
      <c r="RD27" s="4134"/>
      <c r="RE27" s="4134"/>
      <c r="RF27" s="4134"/>
      <c r="RG27" s="4134"/>
      <c r="RH27" s="4134"/>
      <c r="RI27" s="4134"/>
      <c r="RJ27" s="4134"/>
      <c r="RK27" s="4134"/>
      <c r="RL27" s="4134"/>
      <c r="RM27" s="4134"/>
      <c r="RN27" s="4134"/>
      <c r="RO27" s="4134"/>
      <c r="RP27" s="4134"/>
      <c r="RQ27" s="4134"/>
      <c r="RR27" s="4134"/>
      <c r="RS27" s="4134"/>
      <c r="RT27" s="4134"/>
      <c r="RU27" s="4134"/>
      <c r="RV27" s="4134"/>
      <c r="RW27" s="4134"/>
      <c r="RX27" s="4134"/>
      <c r="RY27" s="4134"/>
      <c r="RZ27" s="4134"/>
      <c r="SA27" s="4134"/>
      <c r="SB27" s="4134"/>
      <c r="SC27" s="4134"/>
      <c r="SD27" s="4134"/>
      <c r="SE27" s="4134"/>
      <c r="SF27" s="4134"/>
      <c r="SG27" s="4134"/>
      <c r="SH27" s="4134"/>
      <c r="SI27" s="4134"/>
      <c r="SJ27" s="4134"/>
      <c r="SK27" s="4134"/>
      <c r="SL27" s="4134"/>
      <c r="SM27" s="4134"/>
      <c r="SN27" s="4134"/>
      <c r="SO27" s="4134"/>
      <c r="SP27" s="4134"/>
      <c r="SQ27" s="4134"/>
      <c r="SR27" s="4134"/>
      <c r="SS27" s="4134"/>
      <c r="ST27" s="4134"/>
      <c r="SU27" s="4134"/>
      <c r="SV27" s="4134"/>
      <c r="SW27" s="4134"/>
      <c r="SX27" s="4134"/>
      <c r="SY27" s="4134"/>
      <c r="SZ27" s="4134"/>
      <c r="TA27" s="4134"/>
      <c r="TB27" s="4134"/>
      <c r="TC27" s="4134"/>
      <c r="TD27" s="4134"/>
      <c r="TE27" s="4134"/>
      <c r="TF27" s="4134"/>
      <c r="TG27" s="4134"/>
      <c r="TH27" s="4134"/>
      <c r="TI27" s="4134"/>
      <c r="TJ27" s="4134"/>
      <c r="TK27" s="4134"/>
      <c r="TL27" s="4134"/>
      <c r="TM27" s="4134"/>
      <c r="TN27" s="4134"/>
      <c r="TO27" s="4134"/>
      <c r="TP27" s="4134"/>
      <c r="TQ27" s="4134"/>
      <c r="TR27" s="4134"/>
      <c r="TS27" s="4134"/>
      <c r="TT27" s="4134"/>
      <c r="TU27" s="4134"/>
      <c r="TV27" s="4134"/>
      <c r="TW27" s="4134"/>
      <c r="TX27" s="4134"/>
      <c r="TY27" s="4134"/>
      <c r="TZ27" s="4134"/>
      <c r="UA27" s="4134"/>
      <c r="UB27" s="4134"/>
      <c r="UC27" s="4134"/>
      <c r="UD27" s="4134"/>
      <c r="UE27" s="4134"/>
      <c r="UF27" s="4134"/>
      <c r="UG27" s="4134"/>
      <c r="UH27" s="4134"/>
      <c r="UI27" s="4134"/>
      <c r="UJ27" s="4134"/>
      <c r="UK27" s="4134"/>
      <c r="UL27" s="4134"/>
      <c r="UM27" s="4134"/>
      <c r="UN27" s="4134"/>
      <c r="UO27" s="4134"/>
      <c r="UP27" s="4134"/>
      <c r="UQ27" s="4134"/>
      <c r="UR27" s="4134"/>
      <c r="US27" s="4134"/>
      <c r="UT27" s="4134"/>
      <c r="UU27" s="4134"/>
      <c r="UV27" s="4134"/>
      <c r="UW27" s="4134"/>
      <c r="UX27" s="4134"/>
      <c r="UY27" s="4134"/>
      <c r="UZ27" s="4134"/>
      <c r="VA27" s="4134"/>
      <c r="VB27" s="4134"/>
      <c r="VC27" s="4134"/>
      <c r="VD27" s="4134"/>
      <c r="VE27" s="4134"/>
      <c r="VF27" s="4134"/>
      <c r="VG27" s="4134"/>
      <c r="VH27" s="4134"/>
      <c r="VI27" s="4134"/>
      <c r="VJ27" s="4134"/>
      <c r="VK27" s="4134"/>
      <c r="VL27" s="4134"/>
      <c r="VM27" s="4134"/>
      <c r="VN27" s="4134"/>
      <c r="VO27" s="4134"/>
      <c r="VP27" s="4134"/>
      <c r="VQ27" s="4134"/>
      <c r="VR27" s="4134"/>
      <c r="VS27" s="4134"/>
      <c r="VT27" s="4134"/>
      <c r="VU27" s="4134"/>
      <c r="VV27" s="4134"/>
      <c r="VW27" s="4134"/>
      <c r="VX27" s="4134"/>
      <c r="VY27" s="4134"/>
      <c r="VZ27" s="4134"/>
      <c r="WA27" s="4134"/>
      <c r="WB27" s="4134"/>
      <c r="WC27" s="4134"/>
      <c r="WD27" s="4134"/>
      <c r="WE27" s="4134"/>
      <c r="WF27" s="4134"/>
      <c r="WG27" s="4134"/>
      <c r="WH27" s="4134"/>
      <c r="WI27" s="4134"/>
      <c r="WJ27" s="4134"/>
      <c r="WK27" s="4134"/>
      <c r="WL27" s="4134"/>
      <c r="WM27" s="4134"/>
      <c r="WN27" s="4134"/>
      <c r="WO27" s="4134"/>
      <c r="WP27" s="4134"/>
      <c r="WQ27" s="4134"/>
      <c r="WR27" s="4134"/>
      <c r="WS27" s="4134"/>
      <c r="WT27" s="4134"/>
      <c r="WU27" s="4134"/>
      <c r="WV27" s="4134"/>
      <c r="WW27" s="4134"/>
      <c r="WX27" s="4134"/>
      <c r="WY27" s="4134"/>
      <c r="WZ27" s="4134"/>
      <c r="XA27" s="4134"/>
      <c r="XB27" s="4134"/>
      <c r="XC27" s="4134"/>
      <c r="XD27" s="4134"/>
      <c r="XE27" s="4134"/>
      <c r="XF27" s="4134"/>
      <c r="XG27" s="4134"/>
      <c r="XH27" s="4134"/>
      <c r="XI27" s="4134"/>
      <c r="XJ27" s="4134"/>
      <c r="XK27" s="4134"/>
      <c r="XL27" s="4134"/>
      <c r="XM27" s="4134"/>
      <c r="XN27" s="4134"/>
      <c r="XO27" s="4134"/>
      <c r="XP27" s="4134"/>
      <c r="XQ27" s="4134"/>
      <c r="XR27" s="4134"/>
      <c r="XS27" s="4134"/>
      <c r="XT27" s="4134"/>
      <c r="XU27" s="4134"/>
      <c r="XV27" s="4134"/>
      <c r="XW27" s="4134"/>
      <c r="XX27" s="4134"/>
      <c r="XY27" s="4134"/>
      <c r="XZ27" s="4134"/>
      <c r="YA27" s="4134"/>
      <c r="YB27" s="4134"/>
      <c r="YC27" s="4134"/>
      <c r="YD27" s="4134"/>
      <c r="YE27" s="4134"/>
      <c r="YF27" s="4134"/>
      <c r="YG27" s="4134"/>
      <c r="YH27" s="4134"/>
      <c r="YI27" s="4134"/>
      <c r="YJ27" s="4134"/>
      <c r="YK27" s="4134"/>
      <c r="YL27" s="4134"/>
      <c r="YM27" s="4134"/>
      <c r="YN27" s="4134"/>
      <c r="YO27" s="4134"/>
      <c r="YP27" s="4134"/>
      <c r="YQ27" s="4134"/>
      <c r="YR27" s="4134"/>
      <c r="YS27" s="4134"/>
      <c r="YT27" s="4134"/>
      <c r="YU27" s="4134"/>
      <c r="YV27" s="4134"/>
      <c r="YW27" s="4134"/>
      <c r="YX27" s="4134"/>
      <c r="YY27" s="4134"/>
      <c r="YZ27" s="4134"/>
      <c r="ZA27" s="4134"/>
      <c r="ZB27" s="4134"/>
      <c r="ZC27" s="4134"/>
      <c r="ZD27" s="4134"/>
      <c r="ZE27" s="4134"/>
      <c r="ZF27" s="4134"/>
      <c r="ZG27" s="4134"/>
      <c r="ZH27" s="4134"/>
      <c r="ZI27" s="4134"/>
      <c r="ZJ27" s="4134"/>
      <c r="ZK27" s="4134"/>
      <c r="ZL27" s="4134"/>
      <c r="ZM27" s="4134"/>
      <c r="ZN27" s="4134"/>
      <c r="ZO27" s="4134"/>
      <c r="ZP27" s="4134"/>
      <c r="ZQ27" s="4134"/>
      <c r="ZR27" s="4134"/>
      <c r="ZS27" s="4134"/>
      <c r="ZT27" s="4134"/>
      <c r="ZU27" s="4134"/>
      <c r="ZV27" s="4134"/>
      <c r="ZW27" s="4134"/>
      <c r="ZX27" s="4134"/>
      <c r="ZY27" s="4134"/>
      <c r="ZZ27" s="4134"/>
      <c r="AAA27" s="4134"/>
      <c r="AAB27" s="4134"/>
      <c r="AAC27" s="4134"/>
      <c r="AAD27" s="4134"/>
      <c r="AAE27" s="4134"/>
      <c r="AAF27" s="4134"/>
      <c r="AAG27" s="4134"/>
      <c r="AAH27" s="4134"/>
      <c r="AAI27" s="4134"/>
      <c r="AAJ27" s="4134"/>
      <c r="AAK27" s="4134"/>
      <c r="AAL27" s="4134"/>
      <c r="AAM27" s="4134"/>
      <c r="AAN27" s="4134"/>
      <c r="AAO27" s="4134"/>
      <c r="AAP27" s="4134"/>
      <c r="AAQ27" s="4134"/>
      <c r="AAR27" s="4134"/>
      <c r="AAS27" s="4134"/>
      <c r="AAT27" s="4134"/>
      <c r="AAU27" s="4134"/>
      <c r="AAV27" s="4134"/>
      <c r="AAW27" s="4134"/>
      <c r="AAX27" s="4134"/>
      <c r="AAY27" s="4134"/>
      <c r="AAZ27" s="4134"/>
      <c r="ABA27" s="4134"/>
      <c r="ABB27" s="4134"/>
      <c r="ABC27" s="4134"/>
      <c r="ABD27" s="4134"/>
      <c r="ABE27" s="4134"/>
      <c r="ABF27" s="4134"/>
      <c r="ABG27" s="4134"/>
      <c r="ABH27" s="4134"/>
      <c r="ABI27" s="4134"/>
      <c r="ABJ27" s="4134"/>
      <c r="ABK27" s="4134"/>
      <c r="ABL27" s="4134"/>
      <c r="ABM27" s="4134"/>
      <c r="ABN27" s="4134"/>
      <c r="ABO27" s="4134"/>
      <c r="ABP27" s="4134"/>
      <c r="ABQ27" s="4134"/>
      <c r="ABR27" s="4134"/>
      <c r="ABS27" s="4134"/>
      <c r="ABT27" s="4134"/>
      <c r="ABU27" s="4134"/>
      <c r="ABV27" s="4134"/>
      <c r="ABW27" s="4134"/>
      <c r="ABX27" s="4134"/>
      <c r="ABY27" s="4134"/>
      <c r="ABZ27" s="4134"/>
      <c r="ACA27" s="4134"/>
      <c r="ACB27" s="4134"/>
      <c r="ACC27" s="4134"/>
      <c r="ACD27" s="4134"/>
      <c r="ACE27" s="4134"/>
      <c r="ACF27" s="4134"/>
      <c r="ACG27" s="4134"/>
      <c r="ACH27" s="4134"/>
      <c r="ACI27" s="4134"/>
      <c r="ACJ27" s="4134"/>
      <c r="ACK27" s="4134"/>
      <c r="ACL27" s="4134"/>
      <c r="ACM27" s="4134"/>
      <c r="ACN27" s="4134"/>
      <c r="ACO27" s="4134"/>
      <c r="ACP27" s="4134"/>
      <c r="ACQ27" s="4134"/>
      <c r="ACR27" s="4134"/>
      <c r="ACS27" s="4134"/>
      <c r="ACT27" s="4134"/>
      <c r="ACU27" s="4134"/>
      <c r="ACV27" s="4134"/>
      <c r="ACW27" s="4134"/>
      <c r="ACX27" s="4134"/>
      <c r="ACY27" s="4134"/>
      <c r="ACZ27" s="4134"/>
      <c r="ADA27" s="4134"/>
      <c r="ADB27" s="4134"/>
      <c r="ADC27" s="4134"/>
      <c r="ADD27" s="4134"/>
      <c r="ADE27" s="4134"/>
      <c r="ADF27" s="4134"/>
      <c r="ADG27" s="4134"/>
      <c r="ADH27" s="4134"/>
      <c r="ADI27" s="4134"/>
      <c r="ADJ27" s="4134"/>
      <c r="ADK27" s="4134"/>
      <c r="ADL27" s="4134"/>
      <c r="ADM27" s="4134"/>
      <c r="ADN27" s="4134"/>
      <c r="ADO27" s="4134"/>
      <c r="ADP27" s="4134"/>
      <c r="ADQ27" s="4134"/>
      <c r="ADR27" s="4134"/>
      <c r="ADS27" s="4134"/>
      <c r="ADT27" s="4134"/>
      <c r="ADU27" s="4134"/>
      <c r="ADV27" s="4134"/>
      <c r="ADW27" s="4134"/>
      <c r="ADX27" s="4134"/>
      <c r="ADY27" s="4134"/>
      <c r="ADZ27" s="4134"/>
      <c r="AEA27" s="4134"/>
      <c r="AEB27" s="4134"/>
      <c r="AEC27" s="4134"/>
      <c r="AED27" s="4134"/>
      <c r="AEE27" s="4134"/>
      <c r="AEF27" s="4134"/>
      <c r="AEG27" s="4134"/>
      <c r="AEH27" s="4134"/>
      <c r="AEI27" s="4134"/>
      <c r="AEJ27" s="4134"/>
      <c r="AEK27" s="4134"/>
      <c r="AEL27" s="4134"/>
      <c r="AEM27" s="4134"/>
      <c r="AEN27" s="4134"/>
      <c r="AEO27" s="4134"/>
      <c r="AEP27" s="4134"/>
      <c r="AEQ27" s="4134"/>
      <c r="AER27" s="4134"/>
      <c r="AES27" s="4134"/>
      <c r="AET27" s="4134"/>
      <c r="AEU27" s="4134"/>
      <c r="AEV27" s="4134"/>
      <c r="AEW27" s="4134"/>
      <c r="AEX27" s="4134"/>
      <c r="AEY27" s="4134"/>
      <c r="AEZ27" s="4134"/>
      <c r="AFA27" s="4134"/>
      <c r="AFB27" s="4134"/>
      <c r="AFC27" s="4134"/>
      <c r="AFD27" s="4134"/>
      <c r="AFE27" s="4134"/>
      <c r="AFF27" s="4134"/>
      <c r="AFG27" s="4134"/>
      <c r="AFH27" s="4134"/>
      <c r="AFI27" s="4134"/>
      <c r="AFJ27" s="4134"/>
      <c r="AFK27" s="4134"/>
      <c r="AFL27" s="4134"/>
      <c r="AFM27" s="4134"/>
      <c r="AFN27" s="4134"/>
      <c r="AFO27" s="4134"/>
      <c r="AFP27" s="4134"/>
      <c r="AFQ27" s="4134"/>
      <c r="AFR27" s="4134"/>
      <c r="AFS27" s="4134"/>
      <c r="AFT27" s="4134"/>
      <c r="AFU27" s="4134"/>
      <c r="AFV27" s="4134"/>
      <c r="AFW27" s="4134"/>
      <c r="AFX27" s="4134"/>
      <c r="AFY27" s="4134"/>
      <c r="AFZ27" s="4134"/>
      <c r="AGA27" s="4134"/>
      <c r="AGB27" s="4134"/>
      <c r="AGC27" s="4134"/>
      <c r="AGD27" s="4134"/>
      <c r="AGE27" s="4134"/>
      <c r="AGF27" s="4134"/>
      <c r="AGG27" s="4134"/>
      <c r="AGH27" s="4134"/>
      <c r="AGI27" s="4134"/>
      <c r="AGJ27" s="4134"/>
      <c r="AGK27" s="4134"/>
      <c r="AGL27" s="4134"/>
      <c r="AGM27" s="4134"/>
      <c r="AGN27" s="4134"/>
      <c r="AGO27" s="4134"/>
      <c r="AGP27" s="4134"/>
      <c r="AGQ27" s="4134"/>
      <c r="AGR27" s="4134"/>
      <c r="AGS27" s="4134"/>
      <c r="AGT27" s="4134"/>
      <c r="AGU27" s="4134"/>
      <c r="AGV27" s="4134"/>
      <c r="AGW27" s="4134"/>
      <c r="AGX27" s="4134"/>
      <c r="AGY27" s="4134"/>
      <c r="AGZ27" s="4134"/>
      <c r="AHA27" s="4134"/>
      <c r="AHB27" s="4134"/>
      <c r="AHC27" s="4134"/>
      <c r="AHD27" s="4134"/>
      <c r="AHE27" s="4134"/>
      <c r="AHF27" s="4134"/>
      <c r="AHG27" s="4134"/>
      <c r="AHH27" s="4134"/>
      <c r="AHI27" s="4134"/>
      <c r="AHJ27" s="4134"/>
      <c r="AHK27" s="4134"/>
      <c r="AHL27" s="4134"/>
      <c r="AHM27" s="4134"/>
      <c r="AHN27" s="4134"/>
      <c r="AHO27" s="4134"/>
      <c r="AHP27" s="4134"/>
      <c r="AHQ27" s="4134"/>
      <c r="AHR27" s="4134"/>
      <c r="AHS27" s="4134"/>
      <c r="AHT27" s="4134"/>
      <c r="AHU27" s="4134"/>
      <c r="AHV27" s="4134"/>
      <c r="AHW27" s="4134"/>
      <c r="AHX27" s="4134"/>
      <c r="AHY27" s="4134"/>
      <c r="AHZ27" s="4134"/>
      <c r="AIA27" s="4134"/>
      <c r="AIB27" s="4134"/>
      <c r="AIC27" s="4134"/>
      <c r="AID27" s="4134"/>
      <c r="AIE27" s="4134"/>
      <c r="AIF27" s="4134"/>
      <c r="AIG27" s="4134"/>
      <c r="AIH27" s="4134"/>
      <c r="AII27" s="4134"/>
      <c r="AIJ27" s="4134"/>
      <c r="AIK27" s="4134"/>
      <c r="AIL27" s="4134"/>
      <c r="AIM27" s="4134"/>
      <c r="AIN27" s="4134"/>
      <c r="AIO27" s="4134"/>
      <c r="AIP27" s="4134"/>
      <c r="AIQ27" s="4134"/>
      <c r="AIR27" s="4134"/>
      <c r="AIS27" s="4134"/>
      <c r="AIT27" s="4134"/>
      <c r="AIU27" s="4134"/>
      <c r="AIV27" s="4134"/>
      <c r="AIW27" s="4134"/>
      <c r="AIX27" s="4134"/>
      <c r="AIY27" s="4134"/>
      <c r="AIZ27" s="4134"/>
      <c r="AJA27" s="4134"/>
      <c r="AJB27" s="4134"/>
      <c r="AJC27" s="4134"/>
      <c r="AJD27" s="4134"/>
      <c r="AJE27" s="4134"/>
      <c r="AJF27" s="4134"/>
      <c r="AJG27" s="4134"/>
      <c r="AJH27" s="4134"/>
      <c r="AJI27" s="4134"/>
      <c r="AJJ27" s="4134"/>
      <c r="AJK27" s="4134"/>
      <c r="AJL27" s="4134"/>
      <c r="AJM27" s="4134"/>
      <c r="AJN27" s="4134"/>
      <c r="AJO27" s="4134"/>
      <c r="AJP27" s="4134"/>
      <c r="AJQ27" s="4134"/>
      <c r="AJR27" s="4134"/>
      <c r="AJS27" s="4134"/>
      <c r="AJT27" s="4134"/>
      <c r="AJU27" s="4134"/>
      <c r="AJV27" s="4134"/>
      <c r="AJW27" s="4134"/>
      <c r="AJX27" s="4134"/>
      <c r="AJY27" s="4134"/>
      <c r="AJZ27" s="4134"/>
      <c r="AKA27" s="4134"/>
      <c r="AKB27" s="4134"/>
      <c r="AKC27" s="4134"/>
      <c r="AKD27" s="4134"/>
      <c r="AKE27" s="4134"/>
      <c r="AKF27" s="4134"/>
      <c r="AKG27" s="4134"/>
      <c r="AKH27" s="4134"/>
      <c r="AKI27" s="4134"/>
      <c r="AKJ27" s="4134"/>
      <c r="AKK27" s="4134"/>
      <c r="AKL27" s="4134"/>
      <c r="AKM27" s="4134"/>
      <c r="AKN27" s="4134"/>
      <c r="AKO27" s="4134"/>
      <c r="AKP27" s="4134"/>
      <c r="AKQ27" s="4134"/>
      <c r="AKR27" s="4134"/>
      <c r="AKS27" s="4134"/>
      <c r="AKT27" s="4134"/>
      <c r="AKU27" s="4134"/>
      <c r="AKV27" s="4134"/>
      <c r="AKW27" s="4134"/>
      <c r="AKX27" s="4134"/>
      <c r="AKY27" s="4134"/>
      <c r="AKZ27" s="4134"/>
      <c r="ALA27" s="4134"/>
      <c r="ALB27" s="4134"/>
      <c r="ALC27" s="4134"/>
      <c r="ALD27" s="4134"/>
      <c r="ALE27" s="4134"/>
      <c r="ALF27" s="4134"/>
      <c r="ALG27" s="4134"/>
      <c r="ALH27" s="4134"/>
      <c r="ALI27" s="4134"/>
      <c r="ALJ27" s="4134"/>
      <c r="ALK27" s="4134"/>
      <c r="ALL27" s="4134"/>
      <c r="ALM27" s="4134"/>
      <c r="ALN27" s="4134"/>
      <c r="ALO27" s="4134"/>
      <c r="ALP27" s="4134"/>
      <c r="ALQ27" s="4134"/>
      <c r="ALR27" s="4134"/>
      <c r="ALS27" s="4134"/>
      <c r="ALT27" s="4134"/>
      <c r="ALU27" s="4134"/>
      <c r="ALV27" s="4134"/>
      <c r="ALW27" s="4134"/>
      <c r="ALX27" s="4134"/>
      <c r="ALY27" s="4134"/>
      <c r="ALZ27" s="4134"/>
      <c r="AMA27" s="4134"/>
      <c r="AMB27" s="4134"/>
      <c r="AMC27" s="4134"/>
      <c r="AMD27" s="4134"/>
      <c r="AME27" s="4134"/>
      <c r="AMF27" s="4134"/>
      <c r="AMG27" s="4134"/>
      <c r="AMH27" s="4134"/>
      <c r="AMI27" s="4134"/>
      <c r="AMJ27" s="4134"/>
      <c r="AMK27" s="4134"/>
      <c r="AML27" s="4134"/>
      <c r="AMM27" s="4134"/>
      <c r="AMN27" s="4134"/>
      <c r="AMO27" s="4134"/>
      <c r="AMP27" s="4134"/>
      <c r="AMQ27" s="4134"/>
      <c r="AMR27" s="4134"/>
      <c r="AMS27" s="4134"/>
      <c r="AMT27" s="4134"/>
      <c r="AMU27" s="4134"/>
      <c r="AMV27" s="4134"/>
      <c r="AMW27" s="4134"/>
      <c r="AMX27" s="4134"/>
      <c r="AMY27" s="4134"/>
      <c r="AMZ27" s="4134"/>
      <c r="ANA27" s="4134"/>
      <c r="ANB27" s="4134"/>
      <c r="ANC27" s="4134"/>
      <c r="AND27" s="4134"/>
      <c r="ANE27" s="4134"/>
      <c r="ANF27" s="4134"/>
      <c r="ANG27" s="4134"/>
      <c r="ANH27" s="4134"/>
      <c r="ANI27" s="4134"/>
      <c r="ANJ27" s="4134"/>
      <c r="ANK27" s="4134"/>
      <c r="ANL27" s="4134"/>
      <c r="ANM27" s="4134"/>
      <c r="ANN27" s="4134"/>
      <c r="ANO27" s="4134"/>
      <c r="ANP27" s="4134"/>
      <c r="ANQ27" s="4134"/>
      <c r="ANR27" s="4134"/>
      <c r="ANS27" s="4134"/>
      <c r="ANT27" s="4134"/>
      <c r="ANU27" s="4134"/>
      <c r="ANV27" s="4134"/>
      <c r="ANW27" s="4134"/>
      <c r="ANX27" s="4134"/>
      <c r="ANY27" s="4134"/>
      <c r="ANZ27" s="4134"/>
      <c r="AOA27" s="4134"/>
      <c r="AOB27" s="4134"/>
      <c r="AOC27" s="4134"/>
      <c r="AOD27" s="4134"/>
      <c r="AOE27" s="4134"/>
      <c r="AOF27" s="4134"/>
      <c r="AOG27" s="4134"/>
      <c r="AOH27" s="4134"/>
      <c r="AOI27" s="4134"/>
      <c r="AOJ27" s="4134"/>
      <c r="AOK27" s="4134"/>
      <c r="AOL27" s="4134"/>
      <c r="AOM27" s="4134"/>
      <c r="AON27" s="4134"/>
      <c r="AOO27" s="4134"/>
      <c r="AOP27" s="4134"/>
      <c r="AOQ27" s="4134"/>
      <c r="AOR27" s="4134"/>
      <c r="AOS27" s="4134"/>
      <c r="AOT27" s="4134"/>
      <c r="AOU27" s="4134"/>
      <c r="AOV27" s="4134"/>
      <c r="AOW27" s="4134"/>
      <c r="AOX27" s="4134"/>
      <c r="AOY27" s="4134"/>
      <c r="AOZ27" s="4134"/>
      <c r="APA27" s="4134"/>
      <c r="APB27" s="4134"/>
      <c r="APC27" s="4134"/>
      <c r="APD27" s="4134"/>
      <c r="APE27" s="4134"/>
      <c r="APF27" s="4134"/>
      <c r="APG27" s="4134"/>
      <c r="APH27" s="4134"/>
      <c r="API27" s="4134"/>
      <c r="APJ27" s="4134"/>
      <c r="APK27" s="4134"/>
      <c r="APL27" s="4134"/>
      <c r="APM27" s="4134"/>
      <c r="APN27" s="4134"/>
      <c r="APO27" s="4134"/>
      <c r="APP27" s="4134"/>
      <c r="APQ27" s="4134"/>
      <c r="APR27" s="4134"/>
      <c r="APS27" s="4134"/>
      <c r="APT27" s="4134"/>
      <c r="APU27" s="4134"/>
      <c r="APV27" s="4134"/>
      <c r="APW27" s="4134"/>
      <c r="APX27" s="4134"/>
      <c r="APY27" s="4134"/>
      <c r="APZ27" s="4134"/>
      <c r="AQA27" s="4134"/>
      <c r="AQB27" s="4134"/>
      <c r="AQC27" s="4134"/>
      <c r="AQD27" s="4134"/>
      <c r="AQE27" s="4134"/>
      <c r="AQF27" s="4134"/>
      <c r="AQG27" s="4134"/>
      <c r="AQH27" s="4134"/>
      <c r="AQI27" s="4134"/>
      <c r="AQJ27" s="4134"/>
      <c r="AQK27" s="4134"/>
      <c r="AQL27" s="4134"/>
      <c r="AQM27" s="4134"/>
      <c r="AQN27" s="4134"/>
      <c r="AQO27" s="4134"/>
      <c r="AQP27" s="4134"/>
      <c r="AQQ27" s="4134"/>
      <c r="AQR27" s="4134"/>
      <c r="AQS27" s="4134"/>
      <c r="AQT27" s="4134"/>
      <c r="AQU27" s="4134"/>
      <c r="AQV27" s="4134"/>
      <c r="AQW27" s="4134"/>
      <c r="AQX27" s="4134"/>
      <c r="AQY27" s="4134"/>
      <c r="AQZ27" s="4134"/>
      <c r="ARA27" s="4134"/>
      <c r="ARB27" s="4134"/>
      <c r="ARC27" s="4134"/>
      <c r="ARD27" s="4134"/>
      <c r="ARE27" s="4134"/>
      <c r="ARF27" s="4134"/>
      <c r="ARG27" s="4134"/>
      <c r="ARH27" s="4134"/>
      <c r="ARI27" s="4134"/>
      <c r="ARJ27" s="4134"/>
      <c r="ARK27" s="4134"/>
      <c r="ARL27" s="4134"/>
      <c r="ARM27" s="4134"/>
      <c r="ARN27" s="4134"/>
      <c r="ARO27" s="4134"/>
      <c r="ARP27" s="4134"/>
      <c r="ARQ27" s="4134"/>
      <c r="ARR27" s="4134"/>
      <c r="ARS27" s="4134"/>
      <c r="ART27" s="4134"/>
      <c r="ARU27" s="4134"/>
      <c r="ARV27" s="4134"/>
      <c r="ARW27" s="4134"/>
      <c r="ARX27" s="4134"/>
      <c r="ARY27" s="4134"/>
      <c r="ARZ27" s="4134"/>
      <c r="ASA27" s="4134"/>
      <c r="ASB27" s="4134"/>
      <c r="ASC27" s="4134"/>
      <c r="ASD27" s="4134"/>
      <c r="ASE27" s="4134"/>
      <c r="ASF27" s="4134"/>
      <c r="ASG27" s="4134"/>
      <c r="ASH27" s="4134"/>
      <c r="ASI27" s="4134"/>
      <c r="ASJ27" s="4134"/>
      <c r="ASK27" s="4134"/>
      <c r="ASL27" s="4134"/>
      <c r="ASM27" s="4134"/>
      <c r="ASN27" s="4134"/>
      <c r="ASO27" s="4134"/>
      <c r="ASP27" s="4134"/>
      <c r="ASQ27" s="4134"/>
      <c r="ASR27" s="4134"/>
      <c r="ASS27" s="4134"/>
      <c r="AST27" s="4134"/>
      <c r="ASU27" s="4134"/>
      <c r="ASV27" s="4134"/>
      <c r="ASW27" s="4134"/>
      <c r="ASX27" s="4134"/>
      <c r="ASY27" s="4134"/>
      <c r="ASZ27" s="4134"/>
      <c r="ATA27" s="4134"/>
      <c r="ATB27" s="4134"/>
      <c r="ATC27" s="4134"/>
      <c r="ATD27" s="4134"/>
      <c r="ATE27" s="4134"/>
      <c r="ATF27" s="4134"/>
      <c r="ATG27" s="4134"/>
      <c r="ATH27" s="4134"/>
      <c r="ATI27" s="4134"/>
      <c r="ATJ27" s="4134"/>
      <c r="ATK27" s="4134"/>
      <c r="ATL27" s="4134"/>
      <c r="ATM27" s="4134"/>
      <c r="ATN27" s="4134"/>
      <c r="ATO27" s="4134"/>
      <c r="ATP27" s="4134"/>
      <c r="ATQ27" s="4134"/>
      <c r="ATR27" s="4134"/>
      <c r="ATS27" s="4134"/>
      <c r="ATT27" s="4134"/>
      <c r="ATU27" s="4134"/>
      <c r="ATV27" s="4134"/>
      <c r="ATW27" s="4134"/>
      <c r="ATX27" s="4134"/>
      <c r="ATY27" s="4134"/>
      <c r="ATZ27" s="4134"/>
      <c r="AUA27" s="4134"/>
      <c r="AUB27" s="4134"/>
      <c r="AUC27" s="4134"/>
      <c r="AUD27" s="4134"/>
      <c r="AUE27" s="4134"/>
      <c r="AUF27" s="4134"/>
      <c r="AUG27" s="4134"/>
      <c r="AUH27" s="4134"/>
      <c r="AUI27" s="4134"/>
      <c r="AUJ27" s="4134"/>
      <c r="AUK27" s="4134"/>
      <c r="AUL27" s="4134"/>
      <c r="AUM27" s="4134"/>
      <c r="AUN27" s="4134"/>
      <c r="AUO27" s="4134"/>
      <c r="AUP27" s="4134"/>
      <c r="AUQ27" s="4134"/>
      <c r="AUR27" s="4134"/>
      <c r="AUS27" s="4134"/>
      <c r="AUT27" s="4134"/>
      <c r="AUU27" s="4134"/>
      <c r="AUV27" s="4134"/>
      <c r="AUW27" s="4134"/>
      <c r="AUX27" s="4134"/>
      <c r="AUY27" s="4134"/>
      <c r="AUZ27" s="4134"/>
      <c r="AVA27" s="4134"/>
      <c r="AVB27" s="4134"/>
      <c r="AVC27" s="4134"/>
      <c r="AVD27" s="4134"/>
      <c r="AVE27" s="4134"/>
      <c r="AVF27" s="4134"/>
      <c r="AVG27" s="4134"/>
      <c r="AVH27" s="4134"/>
      <c r="AVI27" s="4134"/>
      <c r="AVJ27" s="4134"/>
      <c r="AVK27" s="4134"/>
      <c r="AVL27" s="4134"/>
      <c r="AVM27" s="4134"/>
      <c r="AVN27" s="4134"/>
      <c r="AVO27" s="4134"/>
      <c r="AVP27" s="4134"/>
      <c r="AVQ27" s="4134"/>
      <c r="AVR27" s="4134"/>
      <c r="AVS27" s="4134"/>
      <c r="AVT27" s="4134"/>
      <c r="AVU27" s="4134"/>
      <c r="AVV27" s="4134"/>
      <c r="AVW27" s="4134"/>
      <c r="AVX27" s="4134"/>
      <c r="AVY27" s="4134"/>
      <c r="AVZ27" s="4134"/>
      <c r="AWA27" s="4134"/>
      <c r="AWB27" s="4134"/>
      <c r="AWC27" s="4134"/>
      <c r="AWD27" s="4134"/>
      <c r="AWE27" s="4134"/>
      <c r="AWF27" s="4134"/>
      <c r="AWG27" s="4134"/>
      <c r="AWH27" s="4134"/>
      <c r="AWI27" s="4134"/>
      <c r="AWJ27" s="4134"/>
      <c r="AWK27" s="4134"/>
      <c r="AWL27" s="4134"/>
      <c r="AWM27" s="4134"/>
      <c r="AWN27" s="4134"/>
      <c r="AWO27" s="4134"/>
      <c r="AWP27" s="4134"/>
      <c r="AWQ27" s="4134"/>
      <c r="AWR27" s="4134"/>
      <c r="AWS27" s="4134"/>
      <c r="AWT27" s="4134"/>
      <c r="AWU27" s="4134"/>
      <c r="AWV27" s="4134"/>
      <c r="AWW27" s="4134"/>
      <c r="AWX27" s="4134"/>
      <c r="AWY27" s="4134"/>
      <c r="AWZ27" s="4134"/>
      <c r="AXA27" s="4134"/>
      <c r="AXB27" s="4134"/>
      <c r="AXC27" s="4134"/>
      <c r="AXD27" s="4134"/>
      <c r="AXE27" s="4134"/>
      <c r="AXF27" s="4134"/>
      <c r="AXG27" s="4134"/>
      <c r="AXH27" s="4134"/>
      <c r="AXI27" s="4134"/>
      <c r="AXJ27" s="4134"/>
      <c r="AXK27" s="4134"/>
      <c r="AXL27" s="4134"/>
      <c r="AXM27" s="4134"/>
      <c r="AXN27" s="4134"/>
      <c r="AXO27" s="4134"/>
      <c r="AXP27" s="4134"/>
      <c r="AXQ27" s="4134"/>
      <c r="AXR27" s="4134"/>
      <c r="AXS27" s="4134"/>
      <c r="AXT27" s="4134"/>
      <c r="AXU27" s="4134"/>
      <c r="AXV27" s="4134"/>
      <c r="AXW27" s="4134"/>
      <c r="AXX27" s="4134"/>
      <c r="AXY27" s="4134"/>
      <c r="AXZ27" s="4134"/>
      <c r="AYA27" s="4134"/>
      <c r="AYB27" s="4134"/>
      <c r="AYC27" s="4134"/>
      <c r="AYD27" s="4134"/>
      <c r="AYE27" s="4134"/>
      <c r="AYF27" s="4134"/>
      <c r="AYG27" s="4134"/>
      <c r="AYH27" s="4134"/>
      <c r="AYI27" s="4134"/>
      <c r="AYJ27" s="4134"/>
      <c r="AYK27" s="4134"/>
      <c r="AYL27" s="4134"/>
      <c r="AYM27" s="4134"/>
      <c r="AYN27" s="4134"/>
      <c r="AYO27" s="4134"/>
      <c r="AYP27" s="4134"/>
      <c r="AYQ27" s="4134"/>
      <c r="AYR27" s="4134"/>
      <c r="AYS27" s="4134"/>
      <c r="AYT27" s="4134"/>
      <c r="AYU27" s="4134"/>
      <c r="AYV27" s="4134"/>
      <c r="AYW27" s="4134"/>
      <c r="AYX27" s="4134"/>
      <c r="AYY27" s="4134"/>
      <c r="AYZ27" s="4134"/>
      <c r="AZA27" s="4134"/>
      <c r="AZB27" s="4134"/>
      <c r="AZC27" s="4134"/>
      <c r="AZD27" s="4134"/>
      <c r="AZE27" s="4134"/>
      <c r="AZF27" s="4134"/>
      <c r="AZG27" s="4134"/>
      <c r="AZH27" s="4134"/>
      <c r="AZI27" s="4134"/>
      <c r="AZJ27" s="4134"/>
      <c r="AZK27" s="4134"/>
      <c r="AZL27" s="4134"/>
      <c r="AZM27" s="4134"/>
      <c r="AZN27" s="4134"/>
      <c r="AZO27" s="4134"/>
      <c r="AZP27" s="4134"/>
      <c r="AZQ27" s="4134"/>
      <c r="AZR27" s="4134"/>
      <c r="AZS27" s="4134"/>
      <c r="AZT27" s="4134"/>
      <c r="AZU27" s="4134"/>
      <c r="AZV27" s="4134"/>
      <c r="AZW27" s="4134"/>
      <c r="AZX27" s="4134"/>
      <c r="AZY27" s="4134"/>
      <c r="AZZ27" s="4134"/>
      <c r="BAA27" s="4134"/>
      <c r="BAB27" s="4134"/>
      <c r="BAC27" s="4134"/>
      <c r="BAD27" s="4134"/>
      <c r="BAE27" s="4134"/>
      <c r="BAF27" s="4134"/>
      <c r="BAG27" s="4134"/>
      <c r="BAH27" s="4134"/>
      <c r="BAI27" s="4134"/>
      <c r="BAJ27" s="4134"/>
      <c r="BAK27" s="4134"/>
      <c r="BAL27" s="4134"/>
      <c r="BAM27" s="4134"/>
      <c r="BAN27" s="4134"/>
      <c r="BAO27" s="4134"/>
      <c r="BAP27" s="4134"/>
      <c r="BAQ27" s="4134"/>
      <c r="BAR27" s="4134"/>
      <c r="BAS27" s="4134"/>
      <c r="BAT27" s="4134"/>
      <c r="BAU27" s="4134"/>
      <c r="BAV27" s="4134"/>
      <c r="BAW27" s="4134"/>
      <c r="BAX27" s="4134"/>
      <c r="BAY27" s="4134"/>
      <c r="BAZ27" s="4134"/>
      <c r="BBA27" s="4134"/>
      <c r="BBB27" s="4134"/>
      <c r="BBC27" s="4134"/>
      <c r="BBD27" s="4134"/>
      <c r="BBE27" s="4134"/>
      <c r="BBF27" s="4134"/>
      <c r="BBG27" s="4134"/>
      <c r="BBH27" s="4134"/>
      <c r="BBI27" s="4134"/>
      <c r="BBJ27" s="4134"/>
      <c r="BBK27" s="4134"/>
      <c r="BBL27" s="4134"/>
      <c r="BBM27" s="4134"/>
      <c r="BBN27" s="4134"/>
      <c r="BBO27" s="4134"/>
      <c r="BBP27" s="4134"/>
      <c r="BBQ27" s="4134"/>
      <c r="BBR27" s="4134"/>
      <c r="BBS27" s="4134"/>
      <c r="BBT27" s="4134"/>
      <c r="BBU27" s="4134"/>
      <c r="BBV27" s="4134"/>
      <c r="BBW27" s="4134"/>
      <c r="BBX27" s="4134"/>
      <c r="BBY27" s="4134"/>
      <c r="BBZ27" s="4134"/>
      <c r="BCA27" s="4134"/>
      <c r="BCB27" s="4134"/>
      <c r="BCC27" s="4134"/>
      <c r="BCD27" s="4134"/>
      <c r="BCE27" s="4134"/>
      <c r="BCF27" s="4134"/>
      <c r="BCG27" s="4134"/>
      <c r="BCH27" s="4134"/>
      <c r="BCI27" s="4134"/>
      <c r="BCJ27" s="4134"/>
      <c r="BCK27" s="4134"/>
      <c r="BCL27" s="4134"/>
      <c r="BCM27" s="4134"/>
      <c r="BCN27" s="4134"/>
      <c r="BCO27" s="4134"/>
      <c r="BCP27" s="4134"/>
      <c r="BCQ27" s="4134"/>
      <c r="BCR27" s="4134"/>
      <c r="BCS27" s="4134"/>
      <c r="BCT27" s="4134"/>
      <c r="BCU27" s="4134"/>
      <c r="BCV27" s="4134"/>
      <c r="BCW27" s="4134"/>
      <c r="BCX27" s="4134"/>
      <c r="BCY27" s="4134"/>
      <c r="BCZ27" s="4134"/>
      <c r="BDA27" s="4134"/>
      <c r="BDB27" s="4134"/>
      <c r="BDC27" s="4134"/>
      <c r="BDD27" s="4134"/>
      <c r="BDE27" s="4134"/>
      <c r="BDF27" s="4134"/>
      <c r="BDG27" s="4134"/>
      <c r="BDH27" s="4134"/>
      <c r="BDI27" s="4134"/>
      <c r="BDJ27" s="4134"/>
      <c r="BDK27" s="4134"/>
      <c r="BDL27" s="4134"/>
      <c r="BDM27" s="4134"/>
      <c r="BDN27" s="4134"/>
      <c r="BDO27" s="4134"/>
      <c r="BDP27" s="4134"/>
      <c r="BDQ27" s="4134"/>
      <c r="BDR27" s="4134"/>
      <c r="BDS27" s="4134"/>
      <c r="BDT27" s="4134"/>
      <c r="BDU27" s="4134"/>
      <c r="BDV27" s="4134"/>
      <c r="BDW27" s="4134"/>
      <c r="BDX27" s="4134"/>
      <c r="BDY27" s="4134"/>
      <c r="BDZ27" s="4134"/>
      <c r="BEA27" s="4134"/>
      <c r="BEB27" s="4134"/>
      <c r="BEC27" s="4134"/>
      <c r="BED27" s="4134"/>
      <c r="BEE27" s="4134"/>
      <c r="BEF27" s="4134"/>
      <c r="BEG27" s="4134"/>
      <c r="BEH27" s="4134"/>
      <c r="BEI27" s="4134"/>
      <c r="BEJ27" s="4134"/>
      <c r="BEK27" s="4134"/>
      <c r="BEL27" s="4134"/>
      <c r="BEM27" s="4134"/>
      <c r="BEN27" s="4134"/>
      <c r="BEO27" s="4134"/>
      <c r="BEP27" s="4134"/>
      <c r="BEQ27" s="4134"/>
      <c r="BER27" s="4134"/>
      <c r="BES27" s="4134"/>
      <c r="BET27" s="4134"/>
      <c r="BEU27" s="4134"/>
      <c r="BEV27" s="4134"/>
      <c r="BEW27" s="4134"/>
      <c r="BEX27" s="4134"/>
      <c r="BEY27" s="4134"/>
      <c r="BEZ27" s="4134"/>
      <c r="BFA27" s="4134"/>
      <c r="BFB27" s="4134"/>
      <c r="BFC27" s="4134"/>
      <c r="BFD27" s="4134"/>
      <c r="BFE27" s="4134"/>
      <c r="BFF27" s="4134"/>
      <c r="BFG27" s="4134"/>
      <c r="BFH27" s="4134"/>
      <c r="BFI27" s="4134"/>
      <c r="BFJ27" s="4134"/>
      <c r="BFK27" s="4134"/>
      <c r="BFL27" s="4134"/>
      <c r="BFM27" s="4134"/>
      <c r="BFN27" s="4134"/>
      <c r="BFO27" s="4134"/>
      <c r="BFP27" s="4134"/>
      <c r="BFQ27" s="4134"/>
      <c r="BFR27" s="4134"/>
      <c r="BFS27" s="4134"/>
      <c r="BFT27" s="4134"/>
      <c r="BFU27" s="4134"/>
      <c r="BFV27" s="4134"/>
      <c r="BFW27" s="4134"/>
      <c r="BFX27" s="4134"/>
      <c r="BFY27" s="4134"/>
      <c r="BFZ27" s="4134"/>
      <c r="BGA27" s="4134"/>
      <c r="BGB27" s="4134"/>
      <c r="BGC27" s="4134"/>
      <c r="BGD27" s="4134"/>
      <c r="BGE27" s="4134"/>
      <c r="BGF27" s="4134"/>
      <c r="BGG27" s="4134"/>
      <c r="BGH27" s="4134"/>
      <c r="BGI27" s="4134"/>
      <c r="BGJ27" s="4134"/>
      <c r="BGK27" s="4134"/>
      <c r="BGL27" s="4134"/>
      <c r="BGM27" s="4134"/>
      <c r="BGN27" s="4134"/>
      <c r="BGO27" s="4134"/>
      <c r="BGP27" s="4134"/>
      <c r="BGQ27" s="4134"/>
      <c r="BGR27" s="4134"/>
      <c r="BGS27" s="4134"/>
      <c r="BGT27" s="4134"/>
      <c r="BGU27" s="4134"/>
      <c r="BGV27" s="4134"/>
      <c r="BGW27" s="4134"/>
      <c r="BGX27" s="4134"/>
      <c r="BGY27" s="4134"/>
      <c r="BGZ27" s="4134"/>
      <c r="BHA27" s="4134"/>
      <c r="BHB27" s="4134"/>
      <c r="BHC27" s="4134"/>
      <c r="BHD27" s="4134"/>
      <c r="BHE27" s="4134"/>
      <c r="BHF27" s="4134"/>
      <c r="BHG27" s="4134"/>
      <c r="BHH27" s="4134"/>
      <c r="BHI27" s="4134"/>
      <c r="BHJ27" s="4134"/>
      <c r="BHK27" s="4134"/>
      <c r="BHL27" s="4134"/>
      <c r="BHM27" s="4134"/>
      <c r="BHN27" s="4134"/>
      <c r="BHO27" s="4134"/>
      <c r="BHP27" s="4134"/>
      <c r="BHQ27" s="4134"/>
      <c r="BHR27" s="4134"/>
      <c r="BHS27" s="4134"/>
      <c r="BHT27" s="4134"/>
      <c r="BHU27" s="4134"/>
      <c r="BHV27" s="4134"/>
      <c r="BHW27" s="4134"/>
      <c r="BHX27" s="4134"/>
      <c r="BHY27" s="4134"/>
      <c r="BHZ27" s="4134"/>
      <c r="BIA27" s="4134"/>
      <c r="BIB27" s="4134"/>
      <c r="BIC27" s="4134"/>
      <c r="BID27" s="4134"/>
      <c r="BIE27" s="4134"/>
      <c r="BIF27" s="4134"/>
      <c r="BIG27" s="4134"/>
      <c r="BIH27" s="4134"/>
      <c r="BII27" s="4134"/>
      <c r="BIJ27" s="4134"/>
      <c r="BIK27" s="4134"/>
      <c r="BIL27" s="4134"/>
      <c r="BIM27" s="4134"/>
      <c r="BIN27" s="4134"/>
      <c r="BIO27" s="4134"/>
      <c r="BIP27" s="4134"/>
      <c r="BIQ27" s="4134"/>
      <c r="BIR27" s="4134"/>
      <c r="BIS27" s="4134"/>
      <c r="BIT27" s="4134"/>
      <c r="BIU27" s="4134"/>
      <c r="BIV27" s="4134"/>
      <c r="BIW27" s="4134"/>
      <c r="BIX27" s="4134"/>
      <c r="BIY27" s="4134"/>
      <c r="BIZ27" s="4134"/>
      <c r="BJA27" s="4134"/>
      <c r="BJB27" s="4134"/>
      <c r="BJC27" s="4134"/>
      <c r="BJD27" s="4134"/>
      <c r="BJE27" s="4134"/>
    </row>
    <row r="28" spans="1:1617" s="102" customFormat="1" ht="16.149999999999999" customHeight="1">
      <c r="A28" s="336" t="s">
        <v>787</v>
      </c>
      <c r="B28" s="235"/>
      <c r="C28" s="362"/>
      <c r="D28" s="362"/>
      <c r="E28" s="362"/>
      <c r="F28" s="362"/>
      <c r="G28" s="362"/>
      <c r="H28" s="362"/>
      <c r="I28" s="362"/>
      <c r="J28" s="362"/>
      <c r="K28" s="362"/>
      <c r="L28" s="362"/>
      <c r="M28" s="362"/>
      <c r="N28" s="362"/>
      <c r="O28" s="362"/>
      <c r="P28" s="362"/>
      <c r="Q28" s="362"/>
      <c r="R28" s="362"/>
      <c r="S28" s="362"/>
      <c r="T28" s="362"/>
      <c r="U28" s="362"/>
      <c r="V28" s="362"/>
      <c r="W28" s="362"/>
      <c r="X28" s="362"/>
      <c r="Y28" s="362"/>
      <c r="Z28" s="362"/>
      <c r="AA28" s="362"/>
      <c r="AB28" s="362"/>
      <c r="AC28" s="362"/>
      <c r="AD28" s="362"/>
      <c r="AE28" s="3829"/>
      <c r="AF28" s="3553"/>
      <c r="AG28" s="4124"/>
      <c r="AH28" s="4134"/>
      <c r="AI28" s="4134"/>
      <c r="AJ28" s="4134"/>
      <c r="AK28" s="4134"/>
      <c r="AL28" s="4134"/>
      <c r="AM28" s="4134"/>
      <c r="AN28" s="4134"/>
      <c r="AO28" s="4134"/>
      <c r="AP28" s="4134"/>
      <c r="AQ28" s="4134"/>
      <c r="AR28" s="4134"/>
      <c r="AS28" s="4134"/>
      <c r="AT28" s="4134"/>
      <c r="AU28" s="4134"/>
      <c r="AV28" s="4134"/>
      <c r="AW28" s="4134"/>
      <c r="AX28" s="4134"/>
      <c r="AY28" s="4134"/>
      <c r="AZ28" s="4134"/>
      <c r="BA28" s="4134"/>
      <c r="BB28" s="4134"/>
      <c r="BC28" s="4134"/>
      <c r="BD28" s="4134"/>
      <c r="BE28" s="4134"/>
      <c r="BF28" s="4134"/>
      <c r="BG28" s="4134"/>
      <c r="BH28" s="4134"/>
      <c r="BI28" s="4134"/>
      <c r="BJ28" s="4134"/>
      <c r="BK28" s="4139"/>
      <c r="BL28" s="4139"/>
      <c r="BM28" s="4139"/>
      <c r="BN28" s="4139"/>
      <c r="BO28" s="4139"/>
      <c r="BP28" s="4139"/>
      <c r="BQ28" s="4139"/>
      <c r="BR28" s="4139"/>
      <c r="BS28" s="4139"/>
      <c r="BT28" s="4139"/>
      <c r="BU28" s="4139"/>
      <c r="BV28" s="4139"/>
      <c r="BW28" s="4139"/>
      <c r="BX28" s="4139"/>
      <c r="BY28" s="4139"/>
      <c r="BZ28" s="4139"/>
      <c r="CA28" s="4139"/>
      <c r="CB28" s="4139"/>
      <c r="CC28" s="4139"/>
      <c r="CD28" s="4139"/>
      <c r="CE28" s="4139"/>
      <c r="CF28" s="4139"/>
      <c r="CG28" s="4139"/>
      <c r="CH28" s="4139"/>
      <c r="CI28" s="4139"/>
      <c r="CJ28" s="4139"/>
      <c r="CK28" s="4139"/>
      <c r="CL28" s="4139"/>
      <c r="CM28" s="4139"/>
      <c r="CN28" s="4134"/>
      <c r="CO28" s="4134"/>
      <c r="CP28" s="4134"/>
      <c r="CQ28" s="4134"/>
      <c r="CR28" s="4134"/>
      <c r="CS28" s="4134"/>
      <c r="CT28" s="4134"/>
      <c r="CU28" s="4134"/>
      <c r="CV28" s="4134"/>
      <c r="CW28" s="4134"/>
      <c r="CX28" s="4134"/>
      <c r="CY28" s="4134"/>
      <c r="CZ28" s="4134"/>
      <c r="DA28" s="4134"/>
      <c r="DB28" s="4134"/>
      <c r="DC28" s="4134"/>
      <c r="DD28" s="4134"/>
      <c r="DE28" s="4134"/>
      <c r="DF28" s="4134"/>
      <c r="DG28" s="4134"/>
      <c r="DH28" s="4134"/>
      <c r="DI28" s="4134"/>
      <c r="DJ28" s="4134"/>
      <c r="DK28" s="4134"/>
      <c r="DL28" s="4134"/>
      <c r="DM28" s="4134"/>
      <c r="DN28" s="4134"/>
      <c r="DO28" s="4134"/>
      <c r="DP28" s="4134"/>
      <c r="DQ28" s="4134"/>
      <c r="DR28" s="4134"/>
      <c r="DS28" s="4134"/>
      <c r="DT28" s="4134"/>
      <c r="DU28" s="4134"/>
      <c r="DV28" s="4134"/>
      <c r="DW28" s="4134"/>
      <c r="DX28" s="4134"/>
      <c r="DY28" s="4134"/>
      <c r="DZ28" s="4134"/>
      <c r="EA28" s="4134"/>
      <c r="EB28" s="4134"/>
      <c r="EC28" s="4134"/>
      <c r="ED28" s="4134"/>
      <c r="EE28" s="4134"/>
      <c r="EF28" s="4134"/>
      <c r="EG28" s="4134"/>
      <c r="EH28" s="4134"/>
      <c r="EI28" s="4134"/>
      <c r="EJ28" s="4134"/>
      <c r="EK28" s="4134"/>
      <c r="EL28" s="4134"/>
      <c r="EM28" s="4134"/>
      <c r="EN28" s="4134"/>
      <c r="EO28" s="4134"/>
      <c r="EP28" s="4134"/>
      <c r="EQ28" s="4134"/>
      <c r="ER28" s="4134"/>
      <c r="ES28" s="4134"/>
      <c r="ET28" s="4134"/>
      <c r="EU28" s="4134"/>
      <c r="EV28" s="4134"/>
      <c r="EW28" s="4134"/>
      <c r="EX28" s="4134"/>
      <c r="EY28" s="4134"/>
      <c r="EZ28" s="4134"/>
      <c r="FA28" s="4134"/>
      <c r="FB28" s="4134"/>
      <c r="FC28" s="4134"/>
      <c r="FD28" s="4134"/>
      <c r="FE28" s="4134"/>
      <c r="FF28" s="4134"/>
      <c r="FG28" s="4134"/>
      <c r="FH28" s="4134"/>
      <c r="FI28" s="4134"/>
      <c r="FJ28" s="4134"/>
      <c r="FK28" s="4134"/>
      <c r="FL28" s="4134"/>
      <c r="FM28" s="4134"/>
      <c r="FN28" s="4134"/>
      <c r="FO28" s="4134"/>
      <c r="FP28" s="4134"/>
      <c r="FQ28" s="4134"/>
      <c r="FR28" s="4134"/>
      <c r="FS28" s="4134"/>
      <c r="FT28" s="4134"/>
      <c r="FU28" s="4134"/>
      <c r="FV28" s="4134"/>
      <c r="FW28" s="4134"/>
      <c r="FX28" s="4134"/>
      <c r="FY28" s="4134"/>
      <c r="FZ28" s="4134"/>
      <c r="GA28" s="4134"/>
      <c r="GB28" s="4134"/>
      <c r="GC28" s="4134"/>
      <c r="GD28" s="4134"/>
      <c r="GE28" s="4134"/>
      <c r="GF28" s="4134"/>
      <c r="GG28" s="4134"/>
      <c r="GH28" s="4134"/>
      <c r="GI28" s="4134"/>
      <c r="GJ28" s="4134"/>
      <c r="GK28" s="4134"/>
      <c r="GL28" s="4134"/>
      <c r="GM28" s="4134"/>
      <c r="GN28" s="4134"/>
      <c r="GO28" s="4134"/>
      <c r="GP28" s="4134"/>
      <c r="GQ28" s="4134"/>
      <c r="GR28" s="4134"/>
      <c r="GS28" s="4134"/>
      <c r="GT28" s="4134"/>
      <c r="GU28" s="4134"/>
      <c r="GV28" s="4134"/>
      <c r="GW28" s="4134"/>
      <c r="GX28" s="4134"/>
      <c r="GY28" s="4134"/>
      <c r="GZ28" s="4134"/>
      <c r="HA28" s="4134"/>
      <c r="HB28" s="4134"/>
      <c r="HC28" s="4134"/>
      <c r="HD28" s="4134"/>
      <c r="HE28" s="4134"/>
      <c r="HF28" s="4134"/>
      <c r="HG28" s="4134"/>
      <c r="HH28" s="4134"/>
      <c r="HI28" s="4134"/>
      <c r="HJ28" s="4134"/>
      <c r="HK28" s="4134"/>
      <c r="HL28" s="4134"/>
      <c r="HM28" s="4134"/>
      <c r="HN28" s="4134"/>
      <c r="HO28" s="4134"/>
      <c r="HP28" s="4134"/>
      <c r="HQ28" s="4134"/>
      <c r="HR28" s="4134"/>
      <c r="HS28" s="4134"/>
      <c r="HT28" s="4134"/>
      <c r="HU28" s="4134"/>
      <c r="HV28" s="4134"/>
      <c r="HW28" s="4134"/>
      <c r="HX28" s="4134"/>
      <c r="HY28" s="4134"/>
      <c r="HZ28" s="4134"/>
      <c r="IA28" s="4134"/>
      <c r="IB28" s="4134"/>
      <c r="IC28" s="4134"/>
      <c r="ID28" s="4134"/>
      <c r="IE28" s="4134"/>
      <c r="IF28" s="4134"/>
      <c r="IG28" s="4134"/>
      <c r="IH28" s="4134"/>
      <c r="II28" s="4134"/>
      <c r="IJ28" s="4134"/>
      <c r="IK28" s="4134"/>
      <c r="IL28" s="4134"/>
      <c r="IM28" s="4134"/>
      <c r="IN28" s="4134"/>
      <c r="IO28" s="4134"/>
      <c r="IP28" s="4134"/>
      <c r="IQ28" s="4134"/>
      <c r="IR28" s="4134"/>
      <c r="IS28" s="4134"/>
      <c r="IT28" s="4134"/>
      <c r="IU28" s="4134"/>
      <c r="IV28" s="4134"/>
      <c r="IW28" s="4134"/>
      <c r="IX28" s="4134"/>
      <c r="IY28" s="4134"/>
      <c r="IZ28" s="4134"/>
      <c r="JA28" s="4134"/>
      <c r="JB28" s="4134"/>
      <c r="JC28" s="4134"/>
      <c r="JD28" s="4134"/>
      <c r="JE28" s="4134"/>
      <c r="JF28" s="4134"/>
      <c r="JG28" s="4134"/>
      <c r="JH28" s="4134"/>
      <c r="JI28" s="4134"/>
      <c r="JJ28" s="4134"/>
      <c r="JK28" s="4134"/>
      <c r="JL28" s="4134"/>
      <c r="JM28" s="4134"/>
      <c r="JN28" s="4134"/>
      <c r="JO28" s="4134"/>
      <c r="JP28" s="4134"/>
      <c r="JQ28" s="4134"/>
      <c r="JR28" s="4134"/>
      <c r="JS28" s="4134"/>
      <c r="JT28" s="4134"/>
      <c r="JU28" s="4134"/>
      <c r="JV28" s="4134"/>
      <c r="JW28" s="4134"/>
      <c r="JX28" s="4134"/>
      <c r="JY28" s="4134"/>
      <c r="JZ28" s="4134"/>
      <c r="KA28" s="4134"/>
      <c r="KB28" s="4134"/>
      <c r="KC28" s="4134"/>
      <c r="KD28" s="4134"/>
      <c r="KE28" s="4134"/>
      <c r="KF28" s="4134"/>
      <c r="KG28" s="4134"/>
      <c r="KH28" s="4134"/>
      <c r="KI28" s="4134"/>
      <c r="KJ28" s="4134"/>
      <c r="KK28" s="4134"/>
      <c r="KL28" s="4134"/>
      <c r="KM28" s="4134"/>
      <c r="KN28" s="4134"/>
      <c r="KO28" s="4134"/>
      <c r="KP28" s="4134"/>
      <c r="KQ28" s="4134"/>
      <c r="KR28" s="4134"/>
      <c r="KS28" s="4134"/>
      <c r="KT28" s="4134"/>
      <c r="KU28" s="4134"/>
      <c r="KV28" s="4134"/>
      <c r="KW28" s="4134"/>
      <c r="KX28" s="4134"/>
      <c r="KY28" s="4134"/>
      <c r="KZ28" s="4134"/>
      <c r="LA28" s="4134"/>
      <c r="LB28" s="4134"/>
      <c r="LC28" s="4134"/>
      <c r="LD28" s="4134"/>
      <c r="LE28" s="4134"/>
      <c r="LF28" s="4134"/>
      <c r="LG28" s="4134"/>
      <c r="LH28" s="4134"/>
      <c r="LI28" s="4134"/>
      <c r="LJ28" s="4134"/>
      <c r="LK28" s="4134"/>
      <c r="LL28" s="4134"/>
      <c r="LM28" s="4134"/>
      <c r="LN28" s="4134"/>
      <c r="LO28" s="4134"/>
      <c r="LP28" s="4134"/>
      <c r="LQ28" s="4134"/>
      <c r="LR28" s="4134"/>
      <c r="LS28" s="4134"/>
      <c r="LT28" s="4134"/>
      <c r="LU28" s="4134"/>
      <c r="LV28" s="4134"/>
      <c r="LW28" s="4134"/>
      <c r="LX28" s="4134"/>
      <c r="LY28" s="4134"/>
      <c r="LZ28" s="4134"/>
      <c r="MA28" s="4134"/>
      <c r="MB28" s="4134"/>
      <c r="MC28" s="4134"/>
      <c r="MD28" s="4134"/>
      <c r="ME28" s="4134"/>
      <c r="MF28" s="4134"/>
      <c r="MG28" s="4134"/>
      <c r="MH28" s="4134"/>
      <c r="MI28" s="4134"/>
      <c r="MJ28" s="4134"/>
      <c r="MK28" s="4134"/>
      <c r="ML28" s="4134"/>
      <c r="MM28" s="4134"/>
      <c r="MN28" s="4134"/>
      <c r="MO28" s="4134"/>
      <c r="MP28" s="4134"/>
      <c r="MQ28" s="4134"/>
      <c r="MR28" s="4134"/>
      <c r="MS28" s="4134"/>
      <c r="MT28" s="4134"/>
      <c r="MU28" s="4134"/>
      <c r="MV28" s="4134"/>
      <c r="MW28" s="4134"/>
      <c r="MX28" s="4134"/>
      <c r="MY28" s="4134"/>
      <c r="MZ28" s="4134"/>
      <c r="NA28" s="4134"/>
      <c r="NB28" s="4134"/>
      <c r="NC28" s="4134"/>
      <c r="ND28" s="4134"/>
      <c r="NE28" s="4134"/>
      <c r="NF28" s="4134"/>
      <c r="NG28" s="4134"/>
      <c r="NH28" s="4134"/>
      <c r="NI28" s="4134"/>
      <c r="NJ28" s="4134"/>
      <c r="NK28" s="4134"/>
      <c r="NL28" s="4134"/>
      <c r="NM28" s="4134"/>
      <c r="NN28" s="4134"/>
      <c r="NO28" s="4134"/>
      <c r="NP28" s="4134"/>
      <c r="NQ28" s="4134"/>
      <c r="NR28" s="4134"/>
      <c r="NS28" s="4134"/>
      <c r="NT28" s="4134"/>
      <c r="NU28" s="4134"/>
      <c r="NV28" s="4134"/>
      <c r="NW28" s="4134"/>
      <c r="NX28" s="4134"/>
      <c r="NY28" s="4134"/>
      <c r="NZ28" s="4134"/>
      <c r="OA28" s="4134"/>
      <c r="OB28" s="4134"/>
      <c r="OC28" s="4134"/>
      <c r="OD28" s="4134"/>
      <c r="OE28" s="4134"/>
      <c r="OF28" s="4134"/>
      <c r="OG28" s="4134"/>
      <c r="OH28" s="4134"/>
      <c r="OI28" s="4134"/>
      <c r="OJ28" s="4134"/>
      <c r="OK28" s="4134"/>
      <c r="OL28" s="4134"/>
      <c r="OM28" s="4134"/>
      <c r="ON28" s="4134"/>
      <c r="OO28" s="4134"/>
      <c r="OP28" s="4134"/>
      <c r="OQ28" s="4134"/>
      <c r="OR28" s="4134"/>
      <c r="OS28" s="4134"/>
      <c r="OT28" s="4134"/>
      <c r="OU28" s="4134"/>
      <c r="OV28" s="4134"/>
      <c r="OW28" s="4134"/>
      <c r="OX28" s="4134"/>
      <c r="OY28" s="4134"/>
      <c r="OZ28" s="4134"/>
      <c r="PA28" s="4134"/>
      <c r="PB28" s="4134"/>
      <c r="PC28" s="4134"/>
      <c r="PD28" s="4134"/>
      <c r="PE28" s="4134"/>
      <c r="PF28" s="4134"/>
      <c r="PG28" s="4134"/>
      <c r="PH28" s="4134"/>
      <c r="PI28" s="4134"/>
      <c r="PJ28" s="4134"/>
      <c r="PK28" s="4134"/>
      <c r="PL28" s="4134"/>
      <c r="PM28" s="4134"/>
      <c r="PN28" s="4134"/>
      <c r="PO28" s="4134"/>
      <c r="PP28" s="4134"/>
      <c r="PQ28" s="4134"/>
      <c r="PR28" s="4134"/>
      <c r="PS28" s="4134"/>
      <c r="PT28" s="4134"/>
      <c r="PU28" s="4134"/>
      <c r="PV28" s="4134"/>
      <c r="PW28" s="4134"/>
      <c r="PX28" s="4134"/>
      <c r="PY28" s="4134"/>
      <c r="PZ28" s="4134"/>
      <c r="QA28" s="4134"/>
      <c r="QB28" s="4134"/>
      <c r="QC28" s="4134"/>
      <c r="QD28" s="4134"/>
      <c r="QE28" s="4134"/>
      <c r="QF28" s="4134"/>
      <c r="QG28" s="4134"/>
      <c r="QH28" s="4134"/>
      <c r="QI28" s="4134"/>
      <c r="QJ28" s="4134"/>
      <c r="QK28" s="4134"/>
      <c r="QL28" s="4134"/>
      <c r="QM28" s="4134"/>
      <c r="QN28" s="4134"/>
      <c r="QO28" s="4134"/>
      <c r="QP28" s="4134"/>
      <c r="QQ28" s="4134"/>
      <c r="QR28" s="4134"/>
      <c r="QS28" s="4134"/>
      <c r="QT28" s="4134"/>
      <c r="QU28" s="4134"/>
      <c r="QV28" s="4134"/>
      <c r="QW28" s="4134"/>
      <c r="QX28" s="4134"/>
      <c r="QY28" s="4134"/>
      <c r="QZ28" s="4134"/>
      <c r="RA28" s="4134"/>
      <c r="RB28" s="4134"/>
      <c r="RC28" s="4134"/>
      <c r="RD28" s="4134"/>
      <c r="RE28" s="4134"/>
      <c r="RF28" s="4134"/>
      <c r="RG28" s="4134"/>
      <c r="RH28" s="4134"/>
      <c r="RI28" s="4134"/>
      <c r="RJ28" s="4134"/>
      <c r="RK28" s="4134"/>
      <c r="RL28" s="4134"/>
      <c r="RM28" s="4134"/>
      <c r="RN28" s="4134"/>
      <c r="RO28" s="4134"/>
      <c r="RP28" s="4134"/>
      <c r="RQ28" s="4134"/>
      <c r="RR28" s="4134"/>
      <c r="RS28" s="4134"/>
      <c r="RT28" s="4134"/>
      <c r="RU28" s="4134"/>
      <c r="RV28" s="4134"/>
      <c r="RW28" s="4134"/>
      <c r="RX28" s="4134"/>
      <c r="RY28" s="4134"/>
      <c r="RZ28" s="4134"/>
      <c r="SA28" s="4134"/>
      <c r="SB28" s="4134"/>
      <c r="SC28" s="4134"/>
      <c r="SD28" s="4134"/>
      <c r="SE28" s="4134"/>
      <c r="SF28" s="4134"/>
      <c r="SG28" s="4134"/>
      <c r="SH28" s="4134"/>
      <c r="SI28" s="4134"/>
      <c r="SJ28" s="4134"/>
      <c r="SK28" s="4134"/>
      <c r="SL28" s="4134"/>
      <c r="SM28" s="4134"/>
      <c r="SN28" s="4134"/>
      <c r="SO28" s="4134"/>
      <c r="SP28" s="4134"/>
      <c r="SQ28" s="4134"/>
      <c r="SR28" s="4134"/>
      <c r="SS28" s="4134"/>
      <c r="ST28" s="4134"/>
      <c r="SU28" s="4134"/>
      <c r="SV28" s="4134"/>
      <c r="SW28" s="4134"/>
      <c r="SX28" s="4134"/>
      <c r="SY28" s="4134"/>
      <c r="SZ28" s="4134"/>
      <c r="TA28" s="4134"/>
      <c r="TB28" s="4134"/>
      <c r="TC28" s="4134"/>
      <c r="TD28" s="4134"/>
      <c r="TE28" s="4134"/>
      <c r="TF28" s="4134"/>
      <c r="TG28" s="4134"/>
      <c r="TH28" s="4134"/>
      <c r="TI28" s="4134"/>
      <c r="TJ28" s="4134"/>
      <c r="TK28" s="4134"/>
      <c r="TL28" s="4134"/>
      <c r="TM28" s="4134"/>
      <c r="TN28" s="4134"/>
      <c r="TO28" s="4134"/>
      <c r="TP28" s="4134"/>
      <c r="TQ28" s="4134"/>
      <c r="TR28" s="4134"/>
      <c r="TS28" s="4134"/>
      <c r="TT28" s="4134"/>
      <c r="TU28" s="4134"/>
      <c r="TV28" s="4134"/>
      <c r="TW28" s="4134"/>
      <c r="TX28" s="4134"/>
      <c r="TY28" s="4134"/>
      <c r="TZ28" s="4134"/>
      <c r="UA28" s="4134"/>
      <c r="UB28" s="4134"/>
      <c r="UC28" s="4134"/>
      <c r="UD28" s="4134"/>
      <c r="UE28" s="4134"/>
      <c r="UF28" s="4134"/>
      <c r="UG28" s="4134"/>
      <c r="UH28" s="4134"/>
      <c r="UI28" s="4134"/>
      <c r="UJ28" s="4134"/>
      <c r="UK28" s="4134"/>
      <c r="UL28" s="4134"/>
      <c r="UM28" s="4134"/>
      <c r="UN28" s="4134"/>
      <c r="UO28" s="4134"/>
      <c r="UP28" s="4134"/>
      <c r="UQ28" s="4134"/>
      <c r="UR28" s="4134"/>
      <c r="US28" s="4134"/>
      <c r="UT28" s="4134"/>
      <c r="UU28" s="4134"/>
      <c r="UV28" s="4134"/>
      <c r="UW28" s="4134"/>
      <c r="UX28" s="4134"/>
      <c r="UY28" s="4134"/>
      <c r="UZ28" s="4134"/>
      <c r="VA28" s="4134"/>
      <c r="VB28" s="4134"/>
      <c r="VC28" s="4134"/>
      <c r="VD28" s="4134"/>
      <c r="VE28" s="4134"/>
      <c r="VF28" s="4134"/>
      <c r="VG28" s="4134"/>
      <c r="VH28" s="4134"/>
      <c r="VI28" s="4134"/>
      <c r="VJ28" s="4134"/>
      <c r="VK28" s="4134"/>
      <c r="VL28" s="4134"/>
      <c r="VM28" s="4134"/>
      <c r="VN28" s="4134"/>
      <c r="VO28" s="4134"/>
      <c r="VP28" s="4134"/>
      <c r="VQ28" s="4134"/>
      <c r="VR28" s="4134"/>
      <c r="VS28" s="4134"/>
      <c r="VT28" s="4134"/>
      <c r="VU28" s="4134"/>
      <c r="VV28" s="4134"/>
      <c r="VW28" s="4134"/>
      <c r="VX28" s="4134"/>
      <c r="VY28" s="4134"/>
      <c r="VZ28" s="4134"/>
      <c r="WA28" s="4134"/>
      <c r="WB28" s="4134"/>
      <c r="WC28" s="4134"/>
      <c r="WD28" s="4134"/>
      <c r="WE28" s="4134"/>
      <c r="WF28" s="4134"/>
      <c r="WG28" s="4134"/>
      <c r="WH28" s="4134"/>
      <c r="WI28" s="4134"/>
      <c r="WJ28" s="4134"/>
      <c r="WK28" s="4134"/>
      <c r="WL28" s="4134"/>
      <c r="WM28" s="4134"/>
      <c r="WN28" s="4134"/>
      <c r="WO28" s="4134"/>
      <c r="WP28" s="4134"/>
      <c r="WQ28" s="4134"/>
      <c r="WR28" s="4134"/>
      <c r="WS28" s="4134"/>
      <c r="WT28" s="4134"/>
      <c r="WU28" s="4134"/>
      <c r="WV28" s="4134"/>
      <c r="WW28" s="4134"/>
      <c r="WX28" s="4134"/>
      <c r="WY28" s="4134"/>
      <c r="WZ28" s="4134"/>
      <c r="XA28" s="4134"/>
      <c r="XB28" s="4134"/>
      <c r="XC28" s="4134"/>
      <c r="XD28" s="4134"/>
      <c r="XE28" s="4134"/>
      <c r="XF28" s="4134"/>
      <c r="XG28" s="4134"/>
      <c r="XH28" s="4134"/>
      <c r="XI28" s="4134"/>
      <c r="XJ28" s="4134"/>
      <c r="XK28" s="4134"/>
      <c r="XL28" s="4134"/>
      <c r="XM28" s="4134"/>
      <c r="XN28" s="4134"/>
      <c r="XO28" s="4134"/>
      <c r="XP28" s="4134"/>
      <c r="XQ28" s="4134"/>
      <c r="XR28" s="4134"/>
      <c r="XS28" s="4134"/>
      <c r="XT28" s="4134"/>
      <c r="XU28" s="4134"/>
      <c r="XV28" s="4134"/>
      <c r="XW28" s="4134"/>
      <c r="XX28" s="4134"/>
      <c r="XY28" s="4134"/>
      <c r="XZ28" s="4134"/>
      <c r="YA28" s="4134"/>
      <c r="YB28" s="4134"/>
      <c r="YC28" s="4134"/>
      <c r="YD28" s="4134"/>
      <c r="YE28" s="4134"/>
      <c r="YF28" s="4134"/>
      <c r="YG28" s="4134"/>
      <c r="YH28" s="4134"/>
      <c r="YI28" s="4134"/>
      <c r="YJ28" s="4134"/>
      <c r="YK28" s="4134"/>
      <c r="YL28" s="4134"/>
      <c r="YM28" s="4134"/>
      <c r="YN28" s="4134"/>
      <c r="YO28" s="4134"/>
      <c r="YP28" s="4134"/>
      <c r="YQ28" s="4134"/>
      <c r="YR28" s="4134"/>
      <c r="YS28" s="4134"/>
      <c r="YT28" s="4134"/>
      <c r="YU28" s="4134"/>
      <c r="YV28" s="4134"/>
      <c r="YW28" s="4134"/>
      <c r="YX28" s="4134"/>
      <c r="YY28" s="4134"/>
      <c r="YZ28" s="4134"/>
      <c r="ZA28" s="4134"/>
      <c r="ZB28" s="4134"/>
      <c r="ZC28" s="4134"/>
      <c r="ZD28" s="4134"/>
      <c r="ZE28" s="4134"/>
      <c r="ZF28" s="4134"/>
      <c r="ZG28" s="4134"/>
      <c r="ZH28" s="4134"/>
      <c r="ZI28" s="4134"/>
      <c r="ZJ28" s="4134"/>
      <c r="ZK28" s="4134"/>
      <c r="ZL28" s="4134"/>
      <c r="ZM28" s="4134"/>
      <c r="ZN28" s="4134"/>
      <c r="ZO28" s="4134"/>
      <c r="ZP28" s="4134"/>
      <c r="ZQ28" s="4134"/>
      <c r="ZR28" s="4134"/>
      <c r="ZS28" s="4134"/>
      <c r="ZT28" s="4134"/>
      <c r="ZU28" s="4134"/>
      <c r="ZV28" s="4134"/>
      <c r="ZW28" s="4134"/>
      <c r="ZX28" s="4134"/>
      <c r="ZY28" s="4134"/>
      <c r="ZZ28" s="4134"/>
      <c r="AAA28" s="4134"/>
      <c r="AAB28" s="4134"/>
      <c r="AAC28" s="4134"/>
      <c r="AAD28" s="4134"/>
      <c r="AAE28" s="4134"/>
      <c r="AAF28" s="4134"/>
      <c r="AAG28" s="4134"/>
      <c r="AAH28" s="4134"/>
      <c r="AAI28" s="4134"/>
      <c r="AAJ28" s="4134"/>
      <c r="AAK28" s="4134"/>
      <c r="AAL28" s="4134"/>
      <c r="AAM28" s="4134"/>
      <c r="AAN28" s="4134"/>
      <c r="AAO28" s="4134"/>
      <c r="AAP28" s="4134"/>
      <c r="AAQ28" s="4134"/>
      <c r="AAR28" s="4134"/>
      <c r="AAS28" s="4134"/>
      <c r="AAT28" s="4134"/>
      <c r="AAU28" s="4134"/>
      <c r="AAV28" s="4134"/>
      <c r="AAW28" s="4134"/>
      <c r="AAX28" s="4134"/>
      <c r="AAY28" s="4134"/>
      <c r="AAZ28" s="4134"/>
      <c r="ABA28" s="4134"/>
      <c r="ABB28" s="4134"/>
      <c r="ABC28" s="4134"/>
      <c r="ABD28" s="4134"/>
      <c r="ABE28" s="4134"/>
      <c r="ABF28" s="4134"/>
      <c r="ABG28" s="4134"/>
      <c r="ABH28" s="4134"/>
      <c r="ABI28" s="4134"/>
      <c r="ABJ28" s="4134"/>
      <c r="ABK28" s="4134"/>
      <c r="ABL28" s="4134"/>
      <c r="ABM28" s="4134"/>
      <c r="ABN28" s="4134"/>
      <c r="ABO28" s="4134"/>
      <c r="ABP28" s="4134"/>
      <c r="ABQ28" s="4134"/>
      <c r="ABR28" s="4134"/>
      <c r="ABS28" s="4134"/>
      <c r="ABT28" s="4134"/>
      <c r="ABU28" s="4134"/>
      <c r="ABV28" s="4134"/>
      <c r="ABW28" s="4134"/>
      <c r="ABX28" s="4134"/>
      <c r="ABY28" s="4134"/>
      <c r="ABZ28" s="4134"/>
      <c r="ACA28" s="4134"/>
      <c r="ACB28" s="4134"/>
      <c r="ACC28" s="4134"/>
      <c r="ACD28" s="4134"/>
      <c r="ACE28" s="4134"/>
      <c r="ACF28" s="4134"/>
      <c r="ACG28" s="4134"/>
      <c r="ACH28" s="4134"/>
      <c r="ACI28" s="4134"/>
      <c r="ACJ28" s="4134"/>
      <c r="ACK28" s="4134"/>
      <c r="ACL28" s="4134"/>
      <c r="ACM28" s="4134"/>
      <c r="ACN28" s="4134"/>
      <c r="ACO28" s="4134"/>
      <c r="ACP28" s="4134"/>
      <c r="ACQ28" s="4134"/>
      <c r="ACR28" s="4134"/>
      <c r="ACS28" s="4134"/>
      <c r="ACT28" s="4134"/>
      <c r="ACU28" s="4134"/>
      <c r="ACV28" s="4134"/>
      <c r="ACW28" s="4134"/>
      <c r="ACX28" s="4134"/>
      <c r="ACY28" s="4134"/>
      <c r="ACZ28" s="4134"/>
      <c r="ADA28" s="4134"/>
      <c r="ADB28" s="4134"/>
      <c r="ADC28" s="4134"/>
      <c r="ADD28" s="4134"/>
      <c r="ADE28" s="4134"/>
      <c r="ADF28" s="4134"/>
      <c r="ADG28" s="4134"/>
      <c r="ADH28" s="4134"/>
      <c r="ADI28" s="4134"/>
      <c r="ADJ28" s="4134"/>
      <c r="ADK28" s="4134"/>
      <c r="ADL28" s="4134"/>
      <c r="ADM28" s="4134"/>
      <c r="ADN28" s="4134"/>
      <c r="ADO28" s="4134"/>
      <c r="ADP28" s="4134"/>
      <c r="ADQ28" s="4134"/>
      <c r="ADR28" s="4134"/>
      <c r="ADS28" s="4134"/>
      <c r="ADT28" s="4134"/>
      <c r="ADU28" s="4134"/>
      <c r="ADV28" s="4134"/>
      <c r="ADW28" s="4134"/>
      <c r="ADX28" s="4134"/>
      <c r="ADY28" s="4134"/>
      <c r="ADZ28" s="4134"/>
      <c r="AEA28" s="4134"/>
      <c r="AEB28" s="4134"/>
      <c r="AEC28" s="4134"/>
      <c r="AED28" s="4134"/>
      <c r="AEE28" s="4134"/>
      <c r="AEF28" s="4134"/>
      <c r="AEG28" s="4134"/>
      <c r="AEH28" s="4134"/>
      <c r="AEI28" s="4134"/>
      <c r="AEJ28" s="4134"/>
      <c r="AEK28" s="4134"/>
      <c r="AEL28" s="4134"/>
      <c r="AEM28" s="4134"/>
      <c r="AEN28" s="4134"/>
      <c r="AEO28" s="4134"/>
      <c r="AEP28" s="4134"/>
      <c r="AEQ28" s="4134"/>
      <c r="AER28" s="4134"/>
      <c r="AES28" s="4134"/>
      <c r="AET28" s="4134"/>
      <c r="AEU28" s="4134"/>
      <c r="AEV28" s="4134"/>
      <c r="AEW28" s="4134"/>
      <c r="AEX28" s="4134"/>
      <c r="AEY28" s="4134"/>
      <c r="AEZ28" s="4134"/>
      <c r="AFA28" s="4134"/>
      <c r="AFB28" s="4134"/>
      <c r="AFC28" s="4134"/>
      <c r="AFD28" s="4134"/>
      <c r="AFE28" s="4134"/>
      <c r="AFF28" s="4134"/>
      <c r="AFG28" s="4134"/>
      <c r="AFH28" s="4134"/>
      <c r="AFI28" s="4134"/>
      <c r="AFJ28" s="4134"/>
      <c r="AFK28" s="4134"/>
      <c r="AFL28" s="4134"/>
      <c r="AFM28" s="4134"/>
      <c r="AFN28" s="4134"/>
      <c r="AFO28" s="4134"/>
      <c r="AFP28" s="4134"/>
      <c r="AFQ28" s="4134"/>
      <c r="AFR28" s="4134"/>
      <c r="AFS28" s="4134"/>
      <c r="AFT28" s="4134"/>
      <c r="AFU28" s="4134"/>
      <c r="AFV28" s="4134"/>
      <c r="AFW28" s="4134"/>
      <c r="AFX28" s="4134"/>
      <c r="AFY28" s="4134"/>
      <c r="AFZ28" s="4134"/>
      <c r="AGA28" s="4134"/>
      <c r="AGB28" s="4134"/>
      <c r="AGC28" s="4134"/>
      <c r="AGD28" s="4134"/>
      <c r="AGE28" s="4134"/>
      <c r="AGF28" s="4134"/>
      <c r="AGG28" s="4134"/>
      <c r="AGH28" s="4134"/>
      <c r="AGI28" s="4134"/>
      <c r="AGJ28" s="4134"/>
      <c r="AGK28" s="4134"/>
      <c r="AGL28" s="4134"/>
      <c r="AGM28" s="4134"/>
      <c r="AGN28" s="4134"/>
      <c r="AGO28" s="4134"/>
      <c r="AGP28" s="4134"/>
      <c r="AGQ28" s="4134"/>
      <c r="AGR28" s="4134"/>
      <c r="AGS28" s="4134"/>
      <c r="AGT28" s="4134"/>
      <c r="AGU28" s="4134"/>
      <c r="AGV28" s="4134"/>
      <c r="AGW28" s="4134"/>
      <c r="AGX28" s="4134"/>
      <c r="AGY28" s="4134"/>
      <c r="AGZ28" s="4134"/>
      <c r="AHA28" s="4134"/>
      <c r="AHB28" s="4134"/>
      <c r="AHC28" s="4134"/>
      <c r="AHD28" s="4134"/>
      <c r="AHE28" s="4134"/>
      <c r="AHF28" s="4134"/>
      <c r="AHG28" s="4134"/>
      <c r="AHH28" s="4134"/>
      <c r="AHI28" s="4134"/>
      <c r="AHJ28" s="4134"/>
      <c r="AHK28" s="4134"/>
      <c r="AHL28" s="4134"/>
      <c r="AHM28" s="4134"/>
      <c r="AHN28" s="4134"/>
      <c r="AHO28" s="4134"/>
      <c r="AHP28" s="4134"/>
      <c r="AHQ28" s="4134"/>
      <c r="AHR28" s="4134"/>
      <c r="AHS28" s="4134"/>
      <c r="AHT28" s="4134"/>
      <c r="AHU28" s="4134"/>
      <c r="AHV28" s="4134"/>
      <c r="AHW28" s="4134"/>
      <c r="AHX28" s="4134"/>
      <c r="AHY28" s="4134"/>
      <c r="AHZ28" s="4134"/>
      <c r="AIA28" s="4134"/>
      <c r="AIB28" s="4134"/>
      <c r="AIC28" s="4134"/>
      <c r="AID28" s="4134"/>
      <c r="AIE28" s="4134"/>
      <c r="AIF28" s="4134"/>
      <c r="AIG28" s="4134"/>
      <c r="AIH28" s="4134"/>
      <c r="AII28" s="4134"/>
      <c r="AIJ28" s="4134"/>
      <c r="AIK28" s="4134"/>
      <c r="AIL28" s="4134"/>
      <c r="AIM28" s="4134"/>
      <c r="AIN28" s="4134"/>
      <c r="AIO28" s="4134"/>
      <c r="AIP28" s="4134"/>
      <c r="AIQ28" s="4134"/>
      <c r="AIR28" s="4134"/>
      <c r="AIS28" s="4134"/>
      <c r="AIT28" s="4134"/>
      <c r="AIU28" s="4134"/>
      <c r="AIV28" s="4134"/>
      <c r="AIW28" s="4134"/>
      <c r="AIX28" s="4134"/>
      <c r="AIY28" s="4134"/>
      <c r="AIZ28" s="4134"/>
      <c r="AJA28" s="4134"/>
      <c r="AJB28" s="4134"/>
      <c r="AJC28" s="4134"/>
      <c r="AJD28" s="4134"/>
      <c r="AJE28" s="4134"/>
      <c r="AJF28" s="4134"/>
      <c r="AJG28" s="4134"/>
      <c r="AJH28" s="4134"/>
      <c r="AJI28" s="4134"/>
      <c r="AJJ28" s="4134"/>
      <c r="AJK28" s="4134"/>
      <c r="AJL28" s="4134"/>
      <c r="AJM28" s="4134"/>
      <c r="AJN28" s="4134"/>
      <c r="AJO28" s="4134"/>
      <c r="AJP28" s="4134"/>
      <c r="AJQ28" s="4134"/>
      <c r="AJR28" s="4134"/>
      <c r="AJS28" s="4134"/>
      <c r="AJT28" s="4134"/>
      <c r="AJU28" s="4134"/>
      <c r="AJV28" s="4134"/>
      <c r="AJW28" s="4134"/>
      <c r="AJX28" s="4134"/>
      <c r="AJY28" s="4134"/>
      <c r="AJZ28" s="4134"/>
      <c r="AKA28" s="4134"/>
      <c r="AKB28" s="4134"/>
      <c r="AKC28" s="4134"/>
      <c r="AKD28" s="4134"/>
      <c r="AKE28" s="4134"/>
      <c r="AKF28" s="4134"/>
      <c r="AKG28" s="4134"/>
      <c r="AKH28" s="4134"/>
      <c r="AKI28" s="4134"/>
      <c r="AKJ28" s="4134"/>
      <c r="AKK28" s="4134"/>
      <c r="AKL28" s="4134"/>
      <c r="AKM28" s="4134"/>
      <c r="AKN28" s="4134"/>
      <c r="AKO28" s="4134"/>
      <c r="AKP28" s="4134"/>
      <c r="AKQ28" s="4134"/>
      <c r="AKR28" s="4134"/>
      <c r="AKS28" s="4134"/>
      <c r="AKT28" s="4134"/>
      <c r="AKU28" s="4134"/>
      <c r="AKV28" s="4134"/>
      <c r="AKW28" s="4134"/>
      <c r="AKX28" s="4134"/>
      <c r="AKY28" s="4134"/>
      <c r="AKZ28" s="4134"/>
      <c r="ALA28" s="4134"/>
      <c r="ALB28" s="4134"/>
      <c r="ALC28" s="4134"/>
      <c r="ALD28" s="4134"/>
      <c r="ALE28" s="4134"/>
      <c r="ALF28" s="4134"/>
      <c r="ALG28" s="4134"/>
      <c r="ALH28" s="4134"/>
      <c r="ALI28" s="4134"/>
      <c r="ALJ28" s="4134"/>
      <c r="ALK28" s="4134"/>
      <c r="ALL28" s="4134"/>
      <c r="ALM28" s="4134"/>
      <c r="ALN28" s="4134"/>
      <c r="ALO28" s="4134"/>
      <c r="ALP28" s="4134"/>
      <c r="ALQ28" s="4134"/>
      <c r="ALR28" s="4134"/>
      <c r="ALS28" s="4134"/>
      <c r="ALT28" s="4134"/>
      <c r="ALU28" s="4134"/>
      <c r="ALV28" s="4134"/>
      <c r="ALW28" s="4134"/>
      <c r="ALX28" s="4134"/>
      <c r="ALY28" s="4134"/>
      <c r="ALZ28" s="4134"/>
      <c r="AMA28" s="4134"/>
      <c r="AMB28" s="4134"/>
      <c r="AMC28" s="4134"/>
      <c r="AMD28" s="4134"/>
      <c r="AME28" s="4134"/>
      <c r="AMF28" s="4134"/>
      <c r="AMG28" s="4134"/>
      <c r="AMH28" s="4134"/>
      <c r="AMI28" s="4134"/>
      <c r="AMJ28" s="4134"/>
      <c r="AMK28" s="4134"/>
      <c r="AML28" s="4134"/>
      <c r="AMM28" s="4134"/>
      <c r="AMN28" s="4134"/>
      <c r="AMO28" s="4134"/>
      <c r="AMP28" s="4134"/>
      <c r="AMQ28" s="4134"/>
      <c r="AMR28" s="4134"/>
      <c r="AMS28" s="4134"/>
      <c r="AMT28" s="4134"/>
      <c r="AMU28" s="4134"/>
      <c r="AMV28" s="4134"/>
      <c r="AMW28" s="4134"/>
      <c r="AMX28" s="4134"/>
      <c r="AMY28" s="4134"/>
      <c r="AMZ28" s="4134"/>
      <c r="ANA28" s="4134"/>
      <c r="ANB28" s="4134"/>
      <c r="ANC28" s="4134"/>
      <c r="AND28" s="4134"/>
      <c r="ANE28" s="4134"/>
      <c r="ANF28" s="4134"/>
      <c r="ANG28" s="4134"/>
      <c r="ANH28" s="4134"/>
      <c r="ANI28" s="4134"/>
      <c r="ANJ28" s="4134"/>
      <c r="ANK28" s="4134"/>
      <c r="ANL28" s="4134"/>
      <c r="ANM28" s="4134"/>
      <c r="ANN28" s="4134"/>
      <c r="ANO28" s="4134"/>
      <c r="ANP28" s="4134"/>
      <c r="ANQ28" s="4134"/>
      <c r="ANR28" s="4134"/>
      <c r="ANS28" s="4134"/>
      <c r="ANT28" s="4134"/>
      <c r="ANU28" s="4134"/>
      <c r="ANV28" s="4134"/>
      <c r="ANW28" s="4134"/>
      <c r="ANX28" s="4134"/>
      <c r="ANY28" s="4134"/>
      <c r="ANZ28" s="4134"/>
      <c r="AOA28" s="4134"/>
      <c r="AOB28" s="4134"/>
      <c r="AOC28" s="4134"/>
      <c r="AOD28" s="4134"/>
      <c r="AOE28" s="4134"/>
      <c r="AOF28" s="4134"/>
      <c r="AOG28" s="4134"/>
      <c r="AOH28" s="4134"/>
      <c r="AOI28" s="4134"/>
      <c r="AOJ28" s="4134"/>
      <c r="AOK28" s="4134"/>
      <c r="AOL28" s="4134"/>
      <c r="AOM28" s="4134"/>
      <c r="AON28" s="4134"/>
      <c r="AOO28" s="4134"/>
      <c r="AOP28" s="4134"/>
      <c r="AOQ28" s="4134"/>
      <c r="AOR28" s="4134"/>
      <c r="AOS28" s="4134"/>
      <c r="AOT28" s="4134"/>
      <c r="AOU28" s="4134"/>
      <c r="AOV28" s="4134"/>
      <c r="AOW28" s="4134"/>
      <c r="AOX28" s="4134"/>
      <c r="AOY28" s="4134"/>
      <c r="AOZ28" s="4134"/>
      <c r="APA28" s="4134"/>
      <c r="APB28" s="4134"/>
      <c r="APC28" s="4134"/>
      <c r="APD28" s="4134"/>
      <c r="APE28" s="4134"/>
      <c r="APF28" s="4134"/>
      <c r="APG28" s="4134"/>
      <c r="APH28" s="4134"/>
      <c r="API28" s="4134"/>
      <c r="APJ28" s="4134"/>
      <c r="APK28" s="4134"/>
      <c r="APL28" s="4134"/>
      <c r="APM28" s="4134"/>
      <c r="APN28" s="4134"/>
      <c r="APO28" s="4134"/>
      <c r="APP28" s="4134"/>
      <c r="APQ28" s="4134"/>
      <c r="APR28" s="4134"/>
      <c r="APS28" s="4134"/>
      <c r="APT28" s="4134"/>
      <c r="APU28" s="4134"/>
      <c r="APV28" s="4134"/>
      <c r="APW28" s="4134"/>
      <c r="APX28" s="4134"/>
      <c r="APY28" s="4134"/>
      <c r="APZ28" s="4134"/>
      <c r="AQA28" s="4134"/>
      <c r="AQB28" s="4134"/>
      <c r="AQC28" s="4134"/>
      <c r="AQD28" s="4134"/>
      <c r="AQE28" s="4134"/>
      <c r="AQF28" s="4134"/>
      <c r="AQG28" s="4134"/>
      <c r="AQH28" s="4134"/>
      <c r="AQI28" s="4134"/>
      <c r="AQJ28" s="4134"/>
      <c r="AQK28" s="4134"/>
      <c r="AQL28" s="4134"/>
      <c r="AQM28" s="4134"/>
      <c r="AQN28" s="4134"/>
      <c r="AQO28" s="4134"/>
      <c r="AQP28" s="4134"/>
      <c r="AQQ28" s="4134"/>
      <c r="AQR28" s="4134"/>
      <c r="AQS28" s="4134"/>
      <c r="AQT28" s="4134"/>
      <c r="AQU28" s="4134"/>
      <c r="AQV28" s="4134"/>
      <c r="AQW28" s="4134"/>
      <c r="AQX28" s="4134"/>
      <c r="AQY28" s="4134"/>
      <c r="AQZ28" s="4134"/>
      <c r="ARA28" s="4134"/>
      <c r="ARB28" s="4134"/>
      <c r="ARC28" s="4134"/>
      <c r="ARD28" s="4134"/>
      <c r="ARE28" s="4134"/>
      <c r="ARF28" s="4134"/>
      <c r="ARG28" s="4134"/>
      <c r="ARH28" s="4134"/>
      <c r="ARI28" s="4134"/>
      <c r="ARJ28" s="4134"/>
      <c r="ARK28" s="4134"/>
      <c r="ARL28" s="4134"/>
      <c r="ARM28" s="4134"/>
      <c r="ARN28" s="4134"/>
      <c r="ARO28" s="4134"/>
      <c r="ARP28" s="4134"/>
      <c r="ARQ28" s="4134"/>
      <c r="ARR28" s="4134"/>
      <c r="ARS28" s="4134"/>
      <c r="ART28" s="4134"/>
      <c r="ARU28" s="4134"/>
      <c r="ARV28" s="4134"/>
      <c r="ARW28" s="4134"/>
      <c r="ARX28" s="4134"/>
      <c r="ARY28" s="4134"/>
      <c r="ARZ28" s="4134"/>
      <c r="ASA28" s="4134"/>
      <c r="ASB28" s="4134"/>
      <c r="ASC28" s="4134"/>
      <c r="ASD28" s="4134"/>
      <c r="ASE28" s="4134"/>
      <c r="ASF28" s="4134"/>
      <c r="ASG28" s="4134"/>
      <c r="ASH28" s="4134"/>
      <c r="ASI28" s="4134"/>
      <c r="ASJ28" s="4134"/>
      <c r="ASK28" s="4134"/>
      <c r="ASL28" s="4134"/>
      <c r="ASM28" s="4134"/>
      <c r="ASN28" s="4134"/>
      <c r="ASO28" s="4134"/>
      <c r="ASP28" s="4134"/>
      <c r="ASQ28" s="4134"/>
      <c r="ASR28" s="4134"/>
      <c r="ASS28" s="4134"/>
      <c r="AST28" s="4134"/>
      <c r="ASU28" s="4134"/>
      <c r="ASV28" s="4134"/>
      <c r="ASW28" s="4134"/>
      <c r="ASX28" s="4134"/>
      <c r="ASY28" s="4134"/>
      <c r="ASZ28" s="4134"/>
      <c r="ATA28" s="4134"/>
      <c r="ATB28" s="4134"/>
      <c r="ATC28" s="4134"/>
      <c r="ATD28" s="4134"/>
      <c r="ATE28" s="4134"/>
      <c r="ATF28" s="4134"/>
      <c r="ATG28" s="4134"/>
      <c r="ATH28" s="4134"/>
      <c r="ATI28" s="4134"/>
      <c r="ATJ28" s="4134"/>
      <c r="ATK28" s="4134"/>
      <c r="ATL28" s="4134"/>
      <c r="ATM28" s="4134"/>
      <c r="ATN28" s="4134"/>
      <c r="ATO28" s="4134"/>
      <c r="ATP28" s="4134"/>
      <c r="ATQ28" s="4134"/>
      <c r="ATR28" s="4134"/>
      <c r="ATS28" s="4134"/>
      <c r="ATT28" s="4134"/>
      <c r="ATU28" s="4134"/>
      <c r="ATV28" s="4134"/>
      <c r="ATW28" s="4134"/>
      <c r="ATX28" s="4134"/>
      <c r="ATY28" s="4134"/>
      <c r="ATZ28" s="4134"/>
      <c r="AUA28" s="4134"/>
      <c r="AUB28" s="4134"/>
      <c r="AUC28" s="4134"/>
      <c r="AUD28" s="4134"/>
      <c r="AUE28" s="4134"/>
      <c r="AUF28" s="4134"/>
      <c r="AUG28" s="4134"/>
      <c r="AUH28" s="4134"/>
      <c r="AUI28" s="4134"/>
      <c r="AUJ28" s="4134"/>
      <c r="AUK28" s="4134"/>
      <c r="AUL28" s="4134"/>
      <c r="AUM28" s="4134"/>
      <c r="AUN28" s="4134"/>
      <c r="AUO28" s="4134"/>
      <c r="AUP28" s="4134"/>
      <c r="AUQ28" s="4134"/>
      <c r="AUR28" s="4134"/>
      <c r="AUS28" s="4134"/>
      <c r="AUT28" s="4134"/>
      <c r="AUU28" s="4134"/>
      <c r="AUV28" s="4134"/>
      <c r="AUW28" s="4134"/>
      <c r="AUX28" s="4134"/>
      <c r="AUY28" s="4134"/>
      <c r="AUZ28" s="4134"/>
      <c r="AVA28" s="4134"/>
      <c r="AVB28" s="4134"/>
      <c r="AVC28" s="4134"/>
      <c r="AVD28" s="4134"/>
      <c r="AVE28" s="4134"/>
      <c r="AVF28" s="4134"/>
      <c r="AVG28" s="4134"/>
      <c r="AVH28" s="4134"/>
      <c r="AVI28" s="4134"/>
      <c r="AVJ28" s="4134"/>
      <c r="AVK28" s="4134"/>
      <c r="AVL28" s="4134"/>
      <c r="AVM28" s="4134"/>
      <c r="AVN28" s="4134"/>
      <c r="AVO28" s="4134"/>
      <c r="AVP28" s="4134"/>
      <c r="AVQ28" s="4134"/>
      <c r="AVR28" s="4134"/>
      <c r="AVS28" s="4134"/>
      <c r="AVT28" s="4134"/>
      <c r="AVU28" s="4134"/>
      <c r="AVV28" s="4134"/>
      <c r="AVW28" s="4134"/>
      <c r="AVX28" s="4134"/>
      <c r="AVY28" s="4134"/>
      <c r="AVZ28" s="4134"/>
      <c r="AWA28" s="4134"/>
      <c r="AWB28" s="4134"/>
      <c r="AWC28" s="4134"/>
      <c r="AWD28" s="4134"/>
      <c r="AWE28" s="4134"/>
      <c r="AWF28" s="4134"/>
      <c r="AWG28" s="4134"/>
      <c r="AWH28" s="4134"/>
      <c r="AWI28" s="4134"/>
      <c r="AWJ28" s="4134"/>
      <c r="AWK28" s="4134"/>
      <c r="AWL28" s="4134"/>
      <c r="AWM28" s="4134"/>
      <c r="AWN28" s="4134"/>
      <c r="AWO28" s="4134"/>
      <c r="AWP28" s="4134"/>
      <c r="AWQ28" s="4134"/>
      <c r="AWR28" s="4134"/>
      <c r="AWS28" s="4134"/>
      <c r="AWT28" s="4134"/>
      <c r="AWU28" s="4134"/>
      <c r="AWV28" s="4134"/>
      <c r="AWW28" s="4134"/>
      <c r="AWX28" s="4134"/>
      <c r="AWY28" s="4134"/>
      <c r="AWZ28" s="4134"/>
      <c r="AXA28" s="4134"/>
      <c r="AXB28" s="4134"/>
      <c r="AXC28" s="4134"/>
      <c r="AXD28" s="4134"/>
      <c r="AXE28" s="4134"/>
      <c r="AXF28" s="4134"/>
      <c r="AXG28" s="4134"/>
      <c r="AXH28" s="4134"/>
      <c r="AXI28" s="4134"/>
      <c r="AXJ28" s="4134"/>
      <c r="AXK28" s="4134"/>
      <c r="AXL28" s="4134"/>
      <c r="AXM28" s="4134"/>
      <c r="AXN28" s="4134"/>
      <c r="AXO28" s="4134"/>
      <c r="AXP28" s="4134"/>
      <c r="AXQ28" s="4134"/>
      <c r="AXR28" s="4134"/>
      <c r="AXS28" s="4134"/>
      <c r="AXT28" s="4134"/>
      <c r="AXU28" s="4134"/>
      <c r="AXV28" s="4134"/>
      <c r="AXW28" s="4134"/>
      <c r="AXX28" s="4134"/>
      <c r="AXY28" s="4134"/>
      <c r="AXZ28" s="4134"/>
      <c r="AYA28" s="4134"/>
      <c r="AYB28" s="4134"/>
      <c r="AYC28" s="4134"/>
      <c r="AYD28" s="4134"/>
      <c r="AYE28" s="4134"/>
      <c r="AYF28" s="4134"/>
      <c r="AYG28" s="4134"/>
      <c r="AYH28" s="4134"/>
      <c r="AYI28" s="4134"/>
      <c r="AYJ28" s="4134"/>
      <c r="AYK28" s="4134"/>
      <c r="AYL28" s="4134"/>
      <c r="AYM28" s="4134"/>
      <c r="AYN28" s="4134"/>
      <c r="AYO28" s="4134"/>
      <c r="AYP28" s="4134"/>
      <c r="AYQ28" s="4134"/>
      <c r="AYR28" s="4134"/>
      <c r="AYS28" s="4134"/>
      <c r="AYT28" s="4134"/>
      <c r="AYU28" s="4134"/>
      <c r="AYV28" s="4134"/>
      <c r="AYW28" s="4134"/>
      <c r="AYX28" s="4134"/>
      <c r="AYY28" s="4134"/>
      <c r="AYZ28" s="4134"/>
      <c r="AZA28" s="4134"/>
      <c r="AZB28" s="4134"/>
      <c r="AZC28" s="4134"/>
      <c r="AZD28" s="4134"/>
      <c r="AZE28" s="4134"/>
      <c r="AZF28" s="4134"/>
      <c r="AZG28" s="4134"/>
      <c r="AZH28" s="4134"/>
      <c r="AZI28" s="4134"/>
      <c r="AZJ28" s="4134"/>
      <c r="AZK28" s="4134"/>
      <c r="AZL28" s="4134"/>
      <c r="AZM28" s="4134"/>
      <c r="AZN28" s="4134"/>
      <c r="AZO28" s="4134"/>
      <c r="AZP28" s="4134"/>
      <c r="AZQ28" s="4134"/>
      <c r="AZR28" s="4134"/>
      <c r="AZS28" s="4134"/>
      <c r="AZT28" s="4134"/>
      <c r="AZU28" s="4134"/>
      <c r="AZV28" s="4134"/>
      <c r="AZW28" s="4134"/>
      <c r="AZX28" s="4134"/>
      <c r="AZY28" s="4134"/>
      <c r="AZZ28" s="4134"/>
      <c r="BAA28" s="4134"/>
      <c r="BAB28" s="4134"/>
      <c r="BAC28" s="4134"/>
      <c r="BAD28" s="4134"/>
      <c r="BAE28" s="4134"/>
      <c r="BAF28" s="4134"/>
      <c r="BAG28" s="4134"/>
      <c r="BAH28" s="4134"/>
      <c r="BAI28" s="4134"/>
      <c r="BAJ28" s="4134"/>
      <c r="BAK28" s="4134"/>
      <c r="BAL28" s="4134"/>
      <c r="BAM28" s="4134"/>
      <c r="BAN28" s="4134"/>
      <c r="BAO28" s="4134"/>
      <c r="BAP28" s="4134"/>
      <c r="BAQ28" s="4134"/>
      <c r="BAR28" s="4134"/>
      <c r="BAS28" s="4134"/>
      <c r="BAT28" s="4134"/>
      <c r="BAU28" s="4134"/>
      <c r="BAV28" s="4134"/>
      <c r="BAW28" s="4134"/>
      <c r="BAX28" s="4134"/>
      <c r="BAY28" s="4134"/>
      <c r="BAZ28" s="4134"/>
      <c r="BBA28" s="4134"/>
      <c r="BBB28" s="4134"/>
      <c r="BBC28" s="4134"/>
      <c r="BBD28" s="4134"/>
      <c r="BBE28" s="4134"/>
      <c r="BBF28" s="4134"/>
      <c r="BBG28" s="4134"/>
      <c r="BBH28" s="4134"/>
      <c r="BBI28" s="4134"/>
      <c r="BBJ28" s="4134"/>
      <c r="BBK28" s="4134"/>
      <c r="BBL28" s="4134"/>
      <c r="BBM28" s="4134"/>
      <c r="BBN28" s="4134"/>
      <c r="BBO28" s="4134"/>
      <c r="BBP28" s="4134"/>
      <c r="BBQ28" s="4134"/>
      <c r="BBR28" s="4134"/>
      <c r="BBS28" s="4134"/>
      <c r="BBT28" s="4134"/>
      <c r="BBU28" s="4134"/>
      <c r="BBV28" s="4134"/>
      <c r="BBW28" s="4134"/>
      <c r="BBX28" s="4134"/>
      <c r="BBY28" s="4134"/>
      <c r="BBZ28" s="4134"/>
      <c r="BCA28" s="4134"/>
      <c r="BCB28" s="4134"/>
      <c r="BCC28" s="4134"/>
      <c r="BCD28" s="4134"/>
      <c r="BCE28" s="4134"/>
      <c r="BCF28" s="4134"/>
      <c r="BCG28" s="4134"/>
      <c r="BCH28" s="4134"/>
      <c r="BCI28" s="4134"/>
      <c r="BCJ28" s="4134"/>
      <c r="BCK28" s="4134"/>
      <c r="BCL28" s="4134"/>
      <c r="BCM28" s="4134"/>
      <c r="BCN28" s="4134"/>
      <c r="BCO28" s="4134"/>
      <c r="BCP28" s="4134"/>
      <c r="BCQ28" s="4134"/>
      <c r="BCR28" s="4134"/>
      <c r="BCS28" s="4134"/>
      <c r="BCT28" s="4134"/>
      <c r="BCU28" s="4134"/>
      <c r="BCV28" s="4134"/>
      <c r="BCW28" s="4134"/>
      <c r="BCX28" s="4134"/>
      <c r="BCY28" s="4134"/>
      <c r="BCZ28" s="4134"/>
      <c r="BDA28" s="4134"/>
      <c r="BDB28" s="4134"/>
      <c r="BDC28" s="4134"/>
      <c r="BDD28" s="4134"/>
      <c r="BDE28" s="4134"/>
      <c r="BDF28" s="4134"/>
      <c r="BDG28" s="4134"/>
      <c r="BDH28" s="4134"/>
      <c r="BDI28" s="4134"/>
      <c r="BDJ28" s="4134"/>
      <c r="BDK28" s="4134"/>
      <c r="BDL28" s="4134"/>
      <c r="BDM28" s="4134"/>
      <c r="BDN28" s="4134"/>
      <c r="BDO28" s="4134"/>
      <c r="BDP28" s="4134"/>
      <c r="BDQ28" s="4134"/>
      <c r="BDR28" s="4134"/>
      <c r="BDS28" s="4134"/>
      <c r="BDT28" s="4134"/>
      <c r="BDU28" s="4134"/>
      <c r="BDV28" s="4134"/>
      <c r="BDW28" s="4134"/>
      <c r="BDX28" s="4134"/>
      <c r="BDY28" s="4134"/>
      <c r="BDZ28" s="4134"/>
      <c r="BEA28" s="4134"/>
      <c r="BEB28" s="4134"/>
      <c r="BEC28" s="4134"/>
      <c r="BED28" s="4134"/>
      <c r="BEE28" s="4134"/>
      <c r="BEF28" s="4134"/>
      <c r="BEG28" s="4134"/>
      <c r="BEH28" s="4134"/>
      <c r="BEI28" s="4134"/>
      <c r="BEJ28" s="4134"/>
      <c r="BEK28" s="4134"/>
      <c r="BEL28" s="4134"/>
      <c r="BEM28" s="4134"/>
      <c r="BEN28" s="4134"/>
      <c r="BEO28" s="4134"/>
      <c r="BEP28" s="4134"/>
      <c r="BEQ28" s="4134"/>
      <c r="BER28" s="4134"/>
      <c r="BES28" s="4134"/>
      <c r="BET28" s="4134"/>
      <c r="BEU28" s="4134"/>
      <c r="BEV28" s="4134"/>
      <c r="BEW28" s="4134"/>
      <c r="BEX28" s="4134"/>
      <c r="BEY28" s="4134"/>
      <c r="BEZ28" s="4134"/>
      <c r="BFA28" s="4134"/>
      <c r="BFB28" s="4134"/>
      <c r="BFC28" s="4134"/>
      <c r="BFD28" s="4134"/>
      <c r="BFE28" s="4134"/>
      <c r="BFF28" s="4134"/>
      <c r="BFG28" s="4134"/>
      <c r="BFH28" s="4134"/>
      <c r="BFI28" s="4134"/>
      <c r="BFJ28" s="4134"/>
      <c r="BFK28" s="4134"/>
      <c r="BFL28" s="4134"/>
      <c r="BFM28" s="4134"/>
      <c r="BFN28" s="4134"/>
      <c r="BFO28" s="4134"/>
      <c r="BFP28" s="4134"/>
      <c r="BFQ28" s="4134"/>
      <c r="BFR28" s="4134"/>
      <c r="BFS28" s="4134"/>
      <c r="BFT28" s="4134"/>
      <c r="BFU28" s="4134"/>
      <c r="BFV28" s="4134"/>
      <c r="BFW28" s="4134"/>
      <c r="BFX28" s="4134"/>
      <c r="BFY28" s="4134"/>
      <c r="BFZ28" s="4134"/>
      <c r="BGA28" s="4134"/>
      <c r="BGB28" s="4134"/>
      <c r="BGC28" s="4134"/>
      <c r="BGD28" s="4134"/>
      <c r="BGE28" s="4134"/>
      <c r="BGF28" s="4134"/>
      <c r="BGG28" s="4134"/>
      <c r="BGH28" s="4134"/>
      <c r="BGI28" s="4134"/>
      <c r="BGJ28" s="4134"/>
      <c r="BGK28" s="4134"/>
      <c r="BGL28" s="4134"/>
      <c r="BGM28" s="4134"/>
      <c r="BGN28" s="4134"/>
      <c r="BGO28" s="4134"/>
      <c r="BGP28" s="4134"/>
      <c r="BGQ28" s="4134"/>
      <c r="BGR28" s="4134"/>
      <c r="BGS28" s="4134"/>
      <c r="BGT28" s="4134"/>
      <c r="BGU28" s="4134"/>
      <c r="BGV28" s="4134"/>
      <c r="BGW28" s="4134"/>
      <c r="BGX28" s="4134"/>
      <c r="BGY28" s="4134"/>
      <c r="BGZ28" s="4134"/>
      <c r="BHA28" s="4134"/>
      <c r="BHB28" s="4134"/>
      <c r="BHC28" s="4134"/>
      <c r="BHD28" s="4134"/>
      <c r="BHE28" s="4134"/>
      <c r="BHF28" s="4134"/>
      <c r="BHG28" s="4134"/>
      <c r="BHH28" s="4134"/>
      <c r="BHI28" s="4134"/>
      <c r="BHJ28" s="4134"/>
      <c r="BHK28" s="4134"/>
      <c r="BHL28" s="4134"/>
      <c r="BHM28" s="4134"/>
      <c r="BHN28" s="4134"/>
      <c r="BHO28" s="4134"/>
      <c r="BHP28" s="4134"/>
      <c r="BHQ28" s="4134"/>
      <c r="BHR28" s="4134"/>
      <c r="BHS28" s="4134"/>
      <c r="BHT28" s="4134"/>
      <c r="BHU28" s="4134"/>
      <c r="BHV28" s="4134"/>
      <c r="BHW28" s="4134"/>
      <c r="BHX28" s="4134"/>
      <c r="BHY28" s="4134"/>
      <c r="BHZ28" s="4134"/>
      <c r="BIA28" s="4134"/>
      <c r="BIB28" s="4134"/>
      <c r="BIC28" s="4134"/>
      <c r="BID28" s="4134"/>
      <c r="BIE28" s="4134"/>
      <c r="BIF28" s="4134"/>
      <c r="BIG28" s="4134"/>
      <c r="BIH28" s="4134"/>
      <c r="BII28" s="4134"/>
      <c r="BIJ28" s="4134"/>
      <c r="BIK28" s="4134"/>
      <c r="BIL28" s="4134"/>
      <c r="BIM28" s="4134"/>
      <c r="BIN28" s="4134"/>
      <c r="BIO28" s="4134"/>
      <c r="BIP28" s="4134"/>
      <c r="BIQ28" s="4134"/>
      <c r="BIR28" s="4134"/>
      <c r="BIS28" s="4134"/>
      <c r="BIT28" s="4134"/>
      <c r="BIU28" s="4134"/>
      <c r="BIV28" s="4134"/>
      <c r="BIW28" s="4134"/>
      <c r="BIX28" s="4134"/>
      <c r="BIY28" s="4134"/>
      <c r="BIZ28" s="4134"/>
      <c r="BJA28" s="4134"/>
      <c r="BJB28" s="4134"/>
      <c r="BJC28" s="4134"/>
      <c r="BJD28" s="4134"/>
      <c r="BJE28" s="4134"/>
    </row>
    <row r="29" spans="1:1617" s="102" customFormat="1" ht="16.149999999999999" customHeight="1">
      <c r="A29" s="338" t="s">
        <v>643</v>
      </c>
      <c r="B29" s="3314">
        <v>72</v>
      </c>
      <c r="C29" s="1310">
        <v>102</v>
      </c>
      <c r="D29" s="1310">
        <v>281</v>
      </c>
      <c r="E29" s="1310">
        <v>612</v>
      </c>
      <c r="F29" s="1310">
        <v>927</v>
      </c>
      <c r="G29" s="1310">
        <v>1530</v>
      </c>
      <c r="H29" s="1310">
        <v>2073</v>
      </c>
      <c r="I29" s="1310">
        <v>3025</v>
      </c>
      <c r="J29" s="1310">
        <v>4579</v>
      </c>
      <c r="K29" s="1310">
        <v>5639</v>
      </c>
      <c r="L29" s="1310">
        <v>9703</v>
      </c>
      <c r="M29" s="1310">
        <v>10719</v>
      </c>
      <c r="N29" s="1310">
        <v>16102</v>
      </c>
      <c r="O29" s="1310">
        <v>19087</v>
      </c>
      <c r="P29" s="1310">
        <v>26019</v>
      </c>
      <c r="Q29" s="1310">
        <v>27774</v>
      </c>
      <c r="R29" s="1310">
        <v>31324</v>
      </c>
      <c r="S29" s="1310">
        <v>40507</v>
      </c>
      <c r="T29" s="1310">
        <v>41385</v>
      </c>
      <c r="U29" s="1310">
        <v>39420</v>
      </c>
      <c r="V29" s="1310">
        <v>38547</v>
      </c>
      <c r="W29" s="1310">
        <v>49857</v>
      </c>
      <c r="X29" s="1310">
        <v>51680</v>
      </c>
      <c r="Y29" s="1310">
        <v>52737</v>
      </c>
      <c r="Z29" s="1310">
        <v>58497</v>
      </c>
      <c r="AA29" s="1310">
        <v>80624</v>
      </c>
      <c r="AB29" s="1310">
        <v>79924</v>
      </c>
      <c r="AC29" s="1310">
        <v>105693</v>
      </c>
      <c r="AD29" s="1310">
        <v>109951</v>
      </c>
      <c r="AE29" s="3827">
        <v>125894</v>
      </c>
      <c r="AF29" s="2323">
        <v>132102</v>
      </c>
      <c r="AG29" s="4125"/>
      <c r="AH29" s="4134"/>
      <c r="AI29" s="4134"/>
      <c r="AJ29" s="4134"/>
      <c r="AK29" s="4134"/>
      <c r="AL29" s="4134"/>
      <c r="AM29" s="4134"/>
      <c r="AN29" s="4134"/>
      <c r="AO29" s="4134"/>
      <c r="AP29" s="4134"/>
      <c r="AQ29" s="4134"/>
      <c r="AR29" s="4134"/>
      <c r="AS29" s="4134"/>
      <c r="AT29" s="4134"/>
      <c r="AU29" s="4134"/>
      <c r="AV29" s="4134"/>
      <c r="AW29" s="4134"/>
      <c r="AX29" s="4134"/>
      <c r="AY29" s="4134"/>
      <c r="AZ29" s="4134"/>
      <c r="BA29" s="4134"/>
      <c r="BB29" s="4134"/>
      <c r="BC29" s="4134"/>
      <c r="BD29" s="4134"/>
      <c r="BE29" s="4134"/>
      <c r="BF29" s="4134"/>
      <c r="BG29" s="4134"/>
      <c r="BH29" s="4134"/>
      <c r="BI29" s="4134"/>
      <c r="BJ29" s="4134"/>
      <c r="BK29" s="4139"/>
      <c r="BL29" s="4139"/>
      <c r="BM29" s="4139"/>
      <c r="BN29" s="4139"/>
      <c r="BO29" s="4139"/>
      <c r="BP29" s="4139"/>
      <c r="BQ29" s="4139"/>
      <c r="BR29" s="4139"/>
      <c r="BS29" s="4139"/>
      <c r="BT29" s="4139"/>
      <c r="BU29" s="4139"/>
      <c r="BV29" s="4139"/>
      <c r="BW29" s="4139"/>
      <c r="BX29" s="4139"/>
      <c r="BY29" s="4139"/>
      <c r="BZ29" s="4139"/>
      <c r="CA29" s="4139"/>
      <c r="CB29" s="4139"/>
      <c r="CC29" s="4139"/>
      <c r="CD29" s="4139"/>
      <c r="CE29" s="4139"/>
      <c r="CF29" s="4139"/>
      <c r="CG29" s="4139"/>
      <c r="CH29" s="4139"/>
      <c r="CI29" s="4139"/>
      <c r="CJ29" s="4139"/>
      <c r="CK29" s="4139"/>
      <c r="CL29" s="4139"/>
      <c r="CM29" s="4139"/>
      <c r="CN29" s="4134"/>
      <c r="CO29" s="4134"/>
      <c r="CP29" s="4134"/>
      <c r="CQ29" s="4134"/>
      <c r="CR29" s="4134"/>
      <c r="CS29" s="4134"/>
      <c r="CT29" s="4134"/>
      <c r="CU29" s="4134"/>
      <c r="CV29" s="4134"/>
      <c r="CW29" s="4134"/>
      <c r="CX29" s="4134"/>
      <c r="CY29" s="4134"/>
      <c r="CZ29" s="4134"/>
      <c r="DA29" s="4134"/>
      <c r="DB29" s="4134"/>
      <c r="DC29" s="4134"/>
      <c r="DD29" s="4134"/>
      <c r="DE29" s="4134"/>
      <c r="DF29" s="4134"/>
      <c r="DG29" s="4134"/>
      <c r="DH29" s="4134"/>
      <c r="DI29" s="4134"/>
      <c r="DJ29" s="4134"/>
      <c r="DK29" s="4134"/>
      <c r="DL29" s="4134"/>
      <c r="DM29" s="4134"/>
      <c r="DN29" s="4134"/>
      <c r="DO29" s="4134"/>
      <c r="DP29" s="4134"/>
      <c r="DQ29" s="4134"/>
      <c r="DR29" s="4134"/>
      <c r="DS29" s="4134"/>
      <c r="DT29" s="4134"/>
      <c r="DU29" s="4134"/>
      <c r="DV29" s="4134"/>
      <c r="DW29" s="4134"/>
      <c r="DX29" s="4134"/>
      <c r="DY29" s="4134"/>
      <c r="DZ29" s="4134"/>
      <c r="EA29" s="4134"/>
      <c r="EB29" s="4134"/>
      <c r="EC29" s="4134"/>
      <c r="ED29" s="4134"/>
      <c r="EE29" s="4134"/>
      <c r="EF29" s="4134"/>
      <c r="EG29" s="4134"/>
      <c r="EH29" s="4134"/>
      <c r="EI29" s="4134"/>
      <c r="EJ29" s="4134"/>
      <c r="EK29" s="4134"/>
      <c r="EL29" s="4134"/>
      <c r="EM29" s="4134"/>
      <c r="EN29" s="4134"/>
      <c r="EO29" s="4134"/>
      <c r="EP29" s="4134"/>
      <c r="EQ29" s="4134"/>
      <c r="ER29" s="4134"/>
      <c r="ES29" s="4134"/>
      <c r="ET29" s="4134"/>
      <c r="EU29" s="4134"/>
      <c r="EV29" s="4134"/>
      <c r="EW29" s="4134"/>
      <c r="EX29" s="4134"/>
      <c r="EY29" s="4134"/>
      <c r="EZ29" s="4134"/>
      <c r="FA29" s="4134"/>
      <c r="FB29" s="4134"/>
      <c r="FC29" s="4134"/>
      <c r="FD29" s="4134"/>
      <c r="FE29" s="4134"/>
      <c r="FF29" s="4134"/>
      <c r="FG29" s="4134"/>
      <c r="FH29" s="4134"/>
      <c r="FI29" s="4134"/>
      <c r="FJ29" s="4134"/>
      <c r="FK29" s="4134"/>
      <c r="FL29" s="4134"/>
      <c r="FM29" s="4134"/>
      <c r="FN29" s="4134"/>
      <c r="FO29" s="4134"/>
      <c r="FP29" s="4134"/>
      <c r="FQ29" s="4134"/>
      <c r="FR29" s="4134"/>
      <c r="FS29" s="4134"/>
      <c r="FT29" s="4134"/>
      <c r="FU29" s="4134"/>
      <c r="FV29" s="4134"/>
      <c r="FW29" s="4134"/>
      <c r="FX29" s="4134"/>
      <c r="FY29" s="4134"/>
      <c r="FZ29" s="4134"/>
      <c r="GA29" s="4134"/>
      <c r="GB29" s="4134"/>
      <c r="GC29" s="4134"/>
      <c r="GD29" s="4134"/>
      <c r="GE29" s="4134"/>
      <c r="GF29" s="4134"/>
      <c r="GG29" s="4134"/>
      <c r="GH29" s="4134"/>
      <c r="GI29" s="4134"/>
      <c r="GJ29" s="4134"/>
      <c r="GK29" s="4134"/>
      <c r="GL29" s="4134"/>
      <c r="GM29" s="4134"/>
      <c r="GN29" s="4134"/>
      <c r="GO29" s="4134"/>
      <c r="GP29" s="4134"/>
      <c r="GQ29" s="4134"/>
      <c r="GR29" s="4134"/>
      <c r="GS29" s="4134"/>
      <c r="GT29" s="4134"/>
      <c r="GU29" s="4134"/>
      <c r="GV29" s="4134"/>
      <c r="GW29" s="4134"/>
      <c r="GX29" s="4134"/>
      <c r="GY29" s="4134"/>
      <c r="GZ29" s="4134"/>
      <c r="HA29" s="4134"/>
      <c r="HB29" s="4134"/>
      <c r="HC29" s="4134"/>
      <c r="HD29" s="4134"/>
      <c r="HE29" s="4134"/>
      <c r="HF29" s="4134"/>
      <c r="HG29" s="4134"/>
      <c r="HH29" s="4134"/>
      <c r="HI29" s="4134"/>
      <c r="HJ29" s="4134"/>
      <c r="HK29" s="4134"/>
      <c r="HL29" s="4134"/>
      <c r="HM29" s="4134"/>
      <c r="HN29" s="4134"/>
      <c r="HO29" s="4134"/>
      <c r="HP29" s="4134"/>
      <c r="HQ29" s="4134"/>
      <c r="HR29" s="4134"/>
      <c r="HS29" s="4134"/>
      <c r="HT29" s="4134"/>
      <c r="HU29" s="4134"/>
      <c r="HV29" s="4134"/>
      <c r="HW29" s="4134"/>
      <c r="HX29" s="4134"/>
      <c r="HY29" s="4134"/>
      <c r="HZ29" s="4134"/>
      <c r="IA29" s="4134"/>
      <c r="IB29" s="4134"/>
      <c r="IC29" s="4134"/>
      <c r="ID29" s="4134"/>
      <c r="IE29" s="4134"/>
      <c r="IF29" s="4134"/>
      <c r="IG29" s="4134"/>
      <c r="IH29" s="4134"/>
      <c r="II29" s="4134"/>
      <c r="IJ29" s="4134"/>
      <c r="IK29" s="4134"/>
      <c r="IL29" s="4134"/>
      <c r="IM29" s="4134"/>
      <c r="IN29" s="4134"/>
      <c r="IO29" s="4134"/>
      <c r="IP29" s="4134"/>
      <c r="IQ29" s="4134"/>
      <c r="IR29" s="4134"/>
      <c r="IS29" s="4134"/>
      <c r="IT29" s="4134"/>
      <c r="IU29" s="4134"/>
      <c r="IV29" s="4134"/>
      <c r="IW29" s="4134"/>
      <c r="IX29" s="4134"/>
      <c r="IY29" s="4134"/>
      <c r="IZ29" s="4134"/>
      <c r="JA29" s="4134"/>
      <c r="JB29" s="4134"/>
      <c r="JC29" s="4134"/>
      <c r="JD29" s="4134"/>
      <c r="JE29" s="4134"/>
      <c r="JF29" s="4134"/>
      <c r="JG29" s="4134"/>
      <c r="JH29" s="4134"/>
      <c r="JI29" s="4134"/>
      <c r="JJ29" s="4134"/>
      <c r="JK29" s="4134"/>
      <c r="JL29" s="4134"/>
      <c r="JM29" s="4134"/>
      <c r="JN29" s="4134"/>
      <c r="JO29" s="4134"/>
      <c r="JP29" s="4134"/>
      <c r="JQ29" s="4134"/>
      <c r="JR29" s="4134"/>
      <c r="JS29" s="4134"/>
      <c r="JT29" s="4134"/>
      <c r="JU29" s="4134"/>
      <c r="JV29" s="4134"/>
      <c r="JW29" s="4134"/>
      <c r="JX29" s="4134"/>
      <c r="JY29" s="4134"/>
      <c r="JZ29" s="4134"/>
      <c r="KA29" s="4134"/>
      <c r="KB29" s="4134"/>
      <c r="KC29" s="4134"/>
      <c r="KD29" s="4134"/>
      <c r="KE29" s="4134"/>
      <c r="KF29" s="4134"/>
      <c r="KG29" s="4134"/>
      <c r="KH29" s="4134"/>
      <c r="KI29" s="4134"/>
      <c r="KJ29" s="4134"/>
      <c r="KK29" s="4134"/>
      <c r="KL29" s="4134"/>
      <c r="KM29" s="4134"/>
      <c r="KN29" s="4134"/>
      <c r="KO29" s="4134"/>
      <c r="KP29" s="4134"/>
      <c r="KQ29" s="4134"/>
      <c r="KR29" s="4134"/>
      <c r="KS29" s="4134"/>
      <c r="KT29" s="4134"/>
      <c r="KU29" s="4134"/>
      <c r="KV29" s="4134"/>
      <c r="KW29" s="4134"/>
      <c r="KX29" s="4134"/>
      <c r="KY29" s="4134"/>
      <c r="KZ29" s="4134"/>
      <c r="LA29" s="4134"/>
      <c r="LB29" s="4134"/>
      <c r="LC29" s="4134"/>
      <c r="LD29" s="4134"/>
      <c r="LE29" s="4134"/>
      <c r="LF29" s="4134"/>
      <c r="LG29" s="4134"/>
      <c r="LH29" s="4134"/>
      <c r="LI29" s="4134"/>
      <c r="LJ29" s="4134"/>
      <c r="LK29" s="4134"/>
      <c r="LL29" s="4134"/>
      <c r="LM29" s="4134"/>
      <c r="LN29" s="4134"/>
      <c r="LO29" s="4134"/>
      <c r="LP29" s="4134"/>
      <c r="LQ29" s="4134"/>
      <c r="LR29" s="4134"/>
      <c r="LS29" s="4134"/>
      <c r="LT29" s="4134"/>
      <c r="LU29" s="4134"/>
      <c r="LV29" s="4134"/>
      <c r="LW29" s="4134"/>
      <c r="LX29" s="4134"/>
      <c r="LY29" s="4134"/>
      <c r="LZ29" s="4134"/>
      <c r="MA29" s="4134"/>
      <c r="MB29" s="4134"/>
      <c r="MC29" s="4134"/>
      <c r="MD29" s="4134"/>
      <c r="ME29" s="4134"/>
      <c r="MF29" s="4134"/>
      <c r="MG29" s="4134"/>
      <c r="MH29" s="4134"/>
      <c r="MI29" s="4134"/>
      <c r="MJ29" s="4134"/>
      <c r="MK29" s="4134"/>
      <c r="ML29" s="4134"/>
      <c r="MM29" s="4134"/>
      <c r="MN29" s="4134"/>
      <c r="MO29" s="4134"/>
      <c r="MP29" s="4134"/>
      <c r="MQ29" s="4134"/>
      <c r="MR29" s="4134"/>
      <c r="MS29" s="4134"/>
      <c r="MT29" s="4134"/>
      <c r="MU29" s="4134"/>
      <c r="MV29" s="4134"/>
      <c r="MW29" s="4134"/>
      <c r="MX29" s="4134"/>
      <c r="MY29" s="4134"/>
      <c r="MZ29" s="4134"/>
      <c r="NA29" s="4134"/>
      <c r="NB29" s="4134"/>
      <c r="NC29" s="4134"/>
      <c r="ND29" s="4134"/>
      <c r="NE29" s="4134"/>
      <c r="NF29" s="4134"/>
      <c r="NG29" s="4134"/>
      <c r="NH29" s="4134"/>
      <c r="NI29" s="4134"/>
      <c r="NJ29" s="4134"/>
      <c r="NK29" s="4134"/>
      <c r="NL29" s="4134"/>
      <c r="NM29" s="4134"/>
      <c r="NN29" s="4134"/>
      <c r="NO29" s="4134"/>
      <c r="NP29" s="4134"/>
      <c r="NQ29" s="4134"/>
      <c r="NR29" s="4134"/>
      <c r="NS29" s="4134"/>
      <c r="NT29" s="4134"/>
      <c r="NU29" s="4134"/>
      <c r="NV29" s="4134"/>
      <c r="NW29" s="4134"/>
      <c r="NX29" s="4134"/>
      <c r="NY29" s="4134"/>
      <c r="NZ29" s="4134"/>
      <c r="OA29" s="4134"/>
      <c r="OB29" s="4134"/>
      <c r="OC29" s="4134"/>
      <c r="OD29" s="4134"/>
      <c r="OE29" s="4134"/>
      <c r="OF29" s="4134"/>
      <c r="OG29" s="4134"/>
      <c r="OH29" s="4134"/>
      <c r="OI29" s="4134"/>
      <c r="OJ29" s="4134"/>
      <c r="OK29" s="4134"/>
      <c r="OL29" s="4134"/>
      <c r="OM29" s="4134"/>
      <c r="ON29" s="4134"/>
      <c r="OO29" s="4134"/>
      <c r="OP29" s="4134"/>
      <c r="OQ29" s="4134"/>
      <c r="OR29" s="4134"/>
      <c r="OS29" s="4134"/>
      <c r="OT29" s="4134"/>
      <c r="OU29" s="4134"/>
      <c r="OV29" s="4134"/>
      <c r="OW29" s="4134"/>
      <c r="OX29" s="4134"/>
      <c r="OY29" s="4134"/>
      <c r="OZ29" s="4134"/>
      <c r="PA29" s="4134"/>
      <c r="PB29" s="4134"/>
      <c r="PC29" s="4134"/>
      <c r="PD29" s="4134"/>
      <c r="PE29" s="4134"/>
      <c r="PF29" s="4134"/>
      <c r="PG29" s="4134"/>
      <c r="PH29" s="4134"/>
      <c r="PI29" s="4134"/>
      <c r="PJ29" s="4134"/>
      <c r="PK29" s="4134"/>
      <c r="PL29" s="4134"/>
      <c r="PM29" s="4134"/>
      <c r="PN29" s="4134"/>
      <c r="PO29" s="4134"/>
      <c r="PP29" s="4134"/>
      <c r="PQ29" s="4134"/>
      <c r="PR29" s="4134"/>
      <c r="PS29" s="4134"/>
      <c r="PT29" s="4134"/>
      <c r="PU29" s="4134"/>
      <c r="PV29" s="4134"/>
      <c r="PW29" s="4134"/>
      <c r="PX29" s="4134"/>
      <c r="PY29" s="4134"/>
      <c r="PZ29" s="4134"/>
      <c r="QA29" s="4134"/>
      <c r="QB29" s="4134"/>
      <c r="QC29" s="4134"/>
      <c r="QD29" s="4134"/>
      <c r="QE29" s="4134"/>
      <c r="QF29" s="4134"/>
      <c r="QG29" s="4134"/>
      <c r="QH29" s="4134"/>
      <c r="QI29" s="4134"/>
      <c r="QJ29" s="4134"/>
      <c r="QK29" s="4134"/>
      <c r="QL29" s="4134"/>
      <c r="QM29" s="4134"/>
      <c r="QN29" s="4134"/>
      <c r="QO29" s="4134"/>
      <c r="QP29" s="4134"/>
      <c r="QQ29" s="4134"/>
      <c r="QR29" s="4134"/>
      <c r="QS29" s="4134"/>
      <c r="QT29" s="4134"/>
      <c r="QU29" s="4134"/>
      <c r="QV29" s="4134"/>
      <c r="QW29" s="4134"/>
      <c r="QX29" s="4134"/>
      <c r="QY29" s="4134"/>
      <c r="QZ29" s="4134"/>
      <c r="RA29" s="4134"/>
      <c r="RB29" s="4134"/>
      <c r="RC29" s="4134"/>
      <c r="RD29" s="4134"/>
      <c r="RE29" s="4134"/>
      <c r="RF29" s="4134"/>
      <c r="RG29" s="4134"/>
      <c r="RH29" s="4134"/>
      <c r="RI29" s="4134"/>
      <c r="RJ29" s="4134"/>
      <c r="RK29" s="4134"/>
      <c r="RL29" s="4134"/>
      <c r="RM29" s="4134"/>
      <c r="RN29" s="4134"/>
      <c r="RO29" s="4134"/>
      <c r="RP29" s="4134"/>
      <c r="RQ29" s="4134"/>
      <c r="RR29" s="4134"/>
      <c r="RS29" s="4134"/>
      <c r="RT29" s="4134"/>
      <c r="RU29" s="4134"/>
      <c r="RV29" s="4134"/>
      <c r="RW29" s="4134"/>
      <c r="RX29" s="4134"/>
      <c r="RY29" s="4134"/>
      <c r="RZ29" s="4134"/>
      <c r="SA29" s="4134"/>
      <c r="SB29" s="4134"/>
      <c r="SC29" s="4134"/>
      <c r="SD29" s="4134"/>
      <c r="SE29" s="4134"/>
      <c r="SF29" s="4134"/>
      <c r="SG29" s="4134"/>
      <c r="SH29" s="4134"/>
      <c r="SI29" s="4134"/>
      <c r="SJ29" s="4134"/>
      <c r="SK29" s="4134"/>
      <c r="SL29" s="4134"/>
      <c r="SM29" s="4134"/>
      <c r="SN29" s="4134"/>
      <c r="SO29" s="4134"/>
      <c r="SP29" s="4134"/>
      <c r="SQ29" s="4134"/>
      <c r="SR29" s="4134"/>
      <c r="SS29" s="4134"/>
      <c r="ST29" s="4134"/>
      <c r="SU29" s="4134"/>
      <c r="SV29" s="4134"/>
      <c r="SW29" s="4134"/>
      <c r="SX29" s="4134"/>
      <c r="SY29" s="4134"/>
      <c r="SZ29" s="4134"/>
      <c r="TA29" s="4134"/>
      <c r="TB29" s="4134"/>
      <c r="TC29" s="4134"/>
      <c r="TD29" s="4134"/>
      <c r="TE29" s="4134"/>
      <c r="TF29" s="4134"/>
      <c r="TG29" s="4134"/>
      <c r="TH29" s="4134"/>
      <c r="TI29" s="4134"/>
      <c r="TJ29" s="4134"/>
      <c r="TK29" s="4134"/>
      <c r="TL29" s="4134"/>
      <c r="TM29" s="4134"/>
      <c r="TN29" s="4134"/>
      <c r="TO29" s="4134"/>
      <c r="TP29" s="4134"/>
      <c r="TQ29" s="4134"/>
      <c r="TR29" s="4134"/>
      <c r="TS29" s="4134"/>
      <c r="TT29" s="4134"/>
      <c r="TU29" s="4134"/>
      <c r="TV29" s="4134"/>
      <c r="TW29" s="4134"/>
      <c r="TX29" s="4134"/>
      <c r="TY29" s="4134"/>
      <c r="TZ29" s="4134"/>
      <c r="UA29" s="4134"/>
      <c r="UB29" s="4134"/>
      <c r="UC29" s="4134"/>
      <c r="UD29" s="4134"/>
      <c r="UE29" s="4134"/>
      <c r="UF29" s="4134"/>
      <c r="UG29" s="4134"/>
      <c r="UH29" s="4134"/>
      <c r="UI29" s="4134"/>
      <c r="UJ29" s="4134"/>
      <c r="UK29" s="4134"/>
      <c r="UL29" s="4134"/>
      <c r="UM29" s="4134"/>
      <c r="UN29" s="4134"/>
      <c r="UO29" s="4134"/>
      <c r="UP29" s="4134"/>
      <c r="UQ29" s="4134"/>
      <c r="UR29" s="4134"/>
      <c r="US29" s="4134"/>
      <c r="UT29" s="4134"/>
      <c r="UU29" s="4134"/>
      <c r="UV29" s="4134"/>
      <c r="UW29" s="4134"/>
      <c r="UX29" s="4134"/>
      <c r="UY29" s="4134"/>
      <c r="UZ29" s="4134"/>
      <c r="VA29" s="4134"/>
      <c r="VB29" s="4134"/>
      <c r="VC29" s="4134"/>
      <c r="VD29" s="4134"/>
      <c r="VE29" s="4134"/>
      <c r="VF29" s="4134"/>
      <c r="VG29" s="4134"/>
      <c r="VH29" s="4134"/>
      <c r="VI29" s="4134"/>
      <c r="VJ29" s="4134"/>
      <c r="VK29" s="4134"/>
      <c r="VL29" s="4134"/>
      <c r="VM29" s="4134"/>
      <c r="VN29" s="4134"/>
      <c r="VO29" s="4134"/>
      <c r="VP29" s="4134"/>
      <c r="VQ29" s="4134"/>
      <c r="VR29" s="4134"/>
      <c r="VS29" s="4134"/>
      <c r="VT29" s="4134"/>
      <c r="VU29" s="4134"/>
      <c r="VV29" s="4134"/>
      <c r="VW29" s="4134"/>
      <c r="VX29" s="4134"/>
      <c r="VY29" s="4134"/>
      <c r="VZ29" s="4134"/>
      <c r="WA29" s="4134"/>
      <c r="WB29" s="4134"/>
      <c r="WC29" s="4134"/>
      <c r="WD29" s="4134"/>
      <c r="WE29" s="4134"/>
      <c r="WF29" s="4134"/>
      <c r="WG29" s="4134"/>
      <c r="WH29" s="4134"/>
      <c r="WI29" s="4134"/>
      <c r="WJ29" s="4134"/>
      <c r="WK29" s="4134"/>
      <c r="WL29" s="4134"/>
      <c r="WM29" s="4134"/>
      <c r="WN29" s="4134"/>
      <c r="WO29" s="4134"/>
      <c r="WP29" s="4134"/>
      <c r="WQ29" s="4134"/>
      <c r="WR29" s="4134"/>
      <c r="WS29" s="4134"/>
      <c r="WT29" s="4134"/>
      <c r="WU29" s="4134"/>
      <c r="WV29" s="4134"/>
      <c r="WW29" s="4134"/>
      <c r="WX29" s="4134"/>
      <c r="WY29" s="4134"/>
      <c r="WZ29" s="4134"/>
      <c r="XA29" s="4134"/>
      <c r="XB29" s="4134"/>
      <c r="XC29" s="4134"/>
      <c r="XD29" s="4134"/>
      <c r="XE29" s="4134"/>
      <c r="XF29" s="4134"/>
      <c r="XG29" s="4134"/>
      <c r="XH29" s="4134"/>
      <c r="XI29" s="4134"/>
      <c r="XJ29" s="4134"/>
      <c r="XK29" s="4134"/>
      <c r="XL29" s="4134"/>
      <c r="XM29" s="4134"/>
      <c r="XN29" s="4134"/>
      <c r="XO29" s="4134"/>
      <c r="XP29" s="4134"/>
      <c r="XQ29" s="4134"/>
      <c r="XR29" s="4134"/>
      <c r="XS29" s="4134"/>
      <c r="XT29" s="4134"/>
      <c r="XU29" s="4134"/>
      <c r="XV29" s="4134"/>
      <c r="XW29" s="4134"/>
      <c r="XX29" s="4134"/>
      <c r="XY29" s="4134"/>
      <c r="XZ29" s="4134"/>
      <c r="YA29" s="4134"/>
      <c r="YB29" s="4134"/>
      <c r="YC29" s="4134"/>
      <c r="YD29" s="4134"/>
      <c r="YE29" s="4134"/>
      <c r="YF29" s="4134"/>
      <c r="YG29" s="4134"/>
      <c r="YH29" s="4134"/>
      <c r="YI29" s="4134"/>
      <c r="YJ29" s="4134"/>
      <c r="YK29" s="4134"/>
      <c r="YL29" s="4134"/>
      <c r="YM29" s="4134"/>
      <c r="YN29" s="4134"/>
      <c r="YO29" s="4134"/>
      <c r="YP29" s="4134"/>
      <c r="YQ29" s="4134"/>
      <c r="YR29" s="4134"/>
      <c r="YS29" s="4134"/>
      <c r="YT29" s="4134"/>
      <c r="YU29" s="4134"/>
      <c r="YV29" s="4134"/>
      <c r="YW29" s="4134"/>
      <c r="YX29" s="4134"/>
      <c r="YY29" s="4134"/>
      <c r="YZ29" s="4134"/>
      <c r="ZA29" s="4134"/>
      <c r="ZB29" s="4134"/>
      <c r="ZC29" s="4134"/>
      <c r="ZD29" s="4134"/>
      <c r="ZE29" s="4134"/>
      <c r="ZF29" s="4134"/>
      <c r="ZG29" s="4134"/>
      <c r="ZH29" s="4134"/>
      <c r="ZI29" s="4134"/>
      <c r="ZJ29" s="4134"/>
      <c r="ZK29" s="4134"/>
      <c r="ZL29" s="4134"/>
      <c r="ZM29" s="4134"/>
      <c r="ZN29" s="4134"/>
      <c r="ZO29" s="4134"/>
      <c r="ZP29" s="4134"/>
      <c r="ZQ29" s="4134"/>
      <c r="ZR29" s="4134"/>
      <c r="ZS29" s="4134"/>
      <c r="ZT29" s="4134"/>
      <c r="ZU29" s="4134"/>
      <c r="ZV29" s="4134"/>
      <c r="ZW29" s="4134"/>
      <c r="ZX29" s="4134"/>
      <c r="ZY29" s="4134"/>
      <c r="ZZ29" s="4134"/>
      <c r="AAA29" s="4134"/>
      <c r="AAB29" s="4134"/>
      <c r="AAC29" s="4134"/>
      <c r="AAD29" s="4134"/>
      <c r="AAE29" s="4134"/>
      <c r="AAF29" s="4134"/>
      <c r="AAG29" s="4134"/>
      <c r="AAH29" s="4134"/>
      <c r="AAI29" s="4134"/>
      <c r="AAJ29" s="4134"/>
      <c r="AAK29" s="4134"/>
      <c r="AAL29" s="4134"/>
      <c r="AAM29" s="4134"/>
      <c r="AAN29" s="4134"/>
      <c r="AAO29" s="4134"/>
      <c r="AAP29" s="4134"/>
      <c r="AAQ29" s="4134"/>
      <c r="AAR29" s="4134"/>
      <c r="AAS29" s="4134"/>
      <c r="AAT29" s="4134"/>
      <c r="AAU29" s="4134"/>
      <c r="AAV29" s="4134"/>
      <c r="AAW29" s="4134"/>
      <c r="AAX29" s="4134"/>
      <c r="AAY29" s="4134"/>
      <c r="AAZ29" s="4134"/>
      <c r="ABA29" s="4134"/>
      <c r="ABB29" s="4134"/>
      <c r="ABC29" s="4134"/>
      <c r="ABD29" s="4134"/>
      <c r="ABE29" s="4134"/>
      <c r="ABF29" s="4134"/>
      <c r="ABG29" s="4134"/>
      <c r="ABH29" s="4134"/>
      <c r="ABI29" s="4134"/>
      <c r="ABJ29" s="4134"/>
      <c r="ABK29" s="4134"/>
      <c r="ABL29" s="4134"/>
      <c r="ABM29" s="4134"/>
      <c r="ABN29" s="4134"/>
      <c r="ABO29" s="4134"/>
      <c r="ABP29" s="4134"/>
      <c r="ABQ29" s="4134"/>
      <c r="ABR29" s="4134"/>
      <c r="ABS29" s="4134"/>
      <c r="ABT29" s="4134"/>
      <c r="ABU29" s="4134"/>
      <c r="ABV29" s="4134"/>
      <c r="ABW29" s="4134"/>
      <c r="ABX29" s="4134"/>
      <c r="ABY29" s="4134"/>
      <c r="ABZ29" s="4134"/>
      <c r="ACA29" s="4134"/>
      <c r="ACB29" s="4134"/>
      <c r="ACC29" s="4134"/>
      <c r="ACD29" s="4134"/>
      <c r="ACE29" s="4134"/>
      <c r="ACF29" s="4134"/>
      <c r="ACG29" s="4134"/>
      <c r="ACH29" s="4134"/>
      <c r="ACI29" s="4134"/>
      <c r="ACJ29" s="4134"/>
      <c r="ACK29" s="4134"/>
      <c r="ACL29" s="4134"/>
      <c r="ACM29" s="4134"/>
      <c r="ACN29" s="4134"/>
      <c r="ACO29" s="4134"/>
      <c r="ACP29" s="4134"/>
      <c r="ACQ29" s="4134"/>
      <c r="ACR29" s="4134"/>
      <c r="ACS29" s="4134"/>
      <c r="ACT29" s="4134"/>
      <c r="ACU29" s="4134"/>
      <c r="ACV29" s="4134"/>
      <c r="ACW29" s="4134"/>
      <c r="ACX29" s="4134"/>
      <c r="ACY29" s="4134"/>
      <c r="ACZ29" s="4134"/>
      <c r="ADA29" s="4134"/>
      <c r="ADB29" s="4134"/>
      <c r="ADC29" s="4134"/>
      <c r="ADD29" s="4134"/>
      <c r="ADE29" s="4134"/>
      <c r="ADF29" s="4134"/>
      <c r="ADG29" s="4134"/>
      <c r="ADH29" s="4134"/>
      <c r="ADI29" s="4134"/>
      <c r="ADJ29" s="4134"/>
      <c r="ADK29" s="4134"/>
      <c r="ADL29" s="4134"/>
      <c r="ADM29" s="4134"/>
      <c r="ADN29" s="4134"/>
      <c r="ADO29" s="4134"/>
      <c r="ADP29" s="4134"/>
      <c r="ADQ29" s="4134"/>
      <c r="ADR29" s="4134"/>
      <c r="ADS29" s="4134"/>
      <c r="ADT29" s="4134"/>
      <c r="ADU29" s="4134"/>
      <c r="ADV29" s="4134"/>
      <c r="ADW29" s="4134"/>
      <c r="ADX29" s="4134"/>
      <c r="ADY29" s="4134"/>
      <c r="ADZ29" s="4134"/>
      <c r="AEA29" s="4134"/>
      <c r="AEB29" s="4134"/>
      <c r="AEC29" s="4134"/>
      <c r="AED29" s="4134"/>
      <c r="AEE29" s="4134"/>
      <c r="AEF29" s="4134"/>
      <c r="AEG29" s="4134"/>
      <c r="AEH29" s="4134"/>
      <c r="AEI29" s="4134"/>
      <c r="AEJ29" s="4134"/>
      <c r="AEK29" s="4134"/>
      <c r="AEL29" s="4134"/>
      <c r="AEM29" s="4134"/>
      <c r="AEN29" s="4134"/>
      <c r="AEO29" s="4134"/>
      <c r="AEP29" s="4134"/>
      <c r="AEQ29" s="4134"/>
      <c r="AER29" s="4134"/>
      <c r="AES29" s="4134"/>
      <c r="AET29" s="4134"/>
      <c r="AEU29" s="4134"/>
      <c r="AEV29" s="4134"/>
      <c r="AEW29" s="4134"/>
      <c r="AEX29" s="4134"/>
      <c r="AEY29" s="4134"/>
      <c r="AEZ29" s="4134"/>
      <c r="AFA29" s="4134"/>
      <c r="AFB29" s="4134"/>
      <c r="AFC29" s="4134"/>
      <c r="AFD29" s="4134"/>
      <c r="AFE29" s="4134"/>
      <c r="AFF29" s="4134"/>
      <c r="AFG29" s="4134"/>
      <c r="AFH29" s="4134"/>
      <c r="AFI29" s="4134"/>
      <c r="AFJ29" s="4134"/>
      <c r="AFK29" s="4134"/>
      <c r="AFL29" s="4134"/>
      <c r="AFM29" s="4134"/>
      <c r="AFN29" s="4134"/>
      <c r="AFO29" s="4134"/>
      <c r="AFP29" s="4134"/>
      <c r="AFQ29" s="4134"/>
      <c r="AFR29" s="4134"/>
      <c r="AFS29" s="4134"/>
      <c r="AFT29" s="4134"/>
      <c r="AFU29" s="4134"/>
      <c r="AFV29" s="4134"/>
      <c r="AFW29" s="4134"/>
      <c r="AFX29" s="4134"/>
      <c r="AFY29" s="4134"/>
      <c r="AFZ29" s="4134"/>
      <c r="AGA29" s="4134"/>
      <c r="AGB29" s="4134"/>
      <c r="AGC29" s="4134"/>
      <c r="AGD29" s="4134"/>
      <c r="AGE29" s="4134"/>
      <c r="AGF29" s="4134"/>
      <c r="AGG29" s="4134"/>
      <c r="AGH29" s="4134"/>
      <c r="AGI29" s="4134"/>
      <c r="AGJ29" s="4134"/>
      <c r="AGK29" s="4134"/>
      <c r="AGL29" s="4134"/>
      <c r="AGM29" s="4134"/>
      <c r="AGN29" s="4134"/>
      <c r="AGO29" s="4134"/>
      <c r="AGP29" s="4134"/>
      <c r="AGQ29" s="4134"/>
      <c r="AGR29" s="4134"/>
      <c r="AGS29" s="4134"/>
      <c r="AGT29" s="4134"/>
      <c r="AGU29" s="4134"/>
      <c r="AGV29" s="4134"/>
      <c r="AGW29" s="4134"/>
      <c r="AGX29" s="4134"/>
      <c r="AGY29" s="4134"/>
      <c r="AGZ29" s="4134"/>
      <c r="AHA29" s="4134"/>
      <c r="AHB29" s="4134"/>
      <c r="AHC29" s="4134"/>
      <c r="AHD29" s="4134"/>
      <c r="AHE29" s="4134"/>
      <c r="AHF29" s="4134"/>
      <c r="AHG29" s="4134"/>
      <c r="AHH29" s="4134"/>
      <c r="AHI29" s="4134"/>
      <c r="AHJ29" s="4134"/>
      <c r="AHK29" s="4134"/>
      <c r="AHL29" s="4134"/>
      <c r="AHM29" s="4134"/>
      <c r="AHN29" s="4134"/>
      <c r="AHO29" s="4134"/>
      <c r="AHP29" s="4134"/>
      <c r="AHQ29" s="4134"/>
      <c r="AHR29" s="4134"/>
      <c r="AHS29" s="4134"/>
      <c r="AHT29" s="4134"/>
      <c r="AHU29" s="4134"/>
      <c r="AHV29" s="4134"/>
      <c r="AHW29" s="4134"/>
      <c r="AHX29" s="4134"/>
      <c r="AHY29" s="4134"/>
      <c r="AHZ29" s="4134"/>
      <c r="AIA29" s="4134"/>
      <c r="AIB29" s="4134"/>
      <c r="AIC29" s="4134"/>
      <c r="AID29" s="4134"/>
      <c r="AIE29" s="4134"/>
      <c r="AIF29" s="4134"/>
      <c r="AIG29" s="4134"/>
      <c r="AIH29" s="4134"/>
      <c r="AII29" s="4134"/>
      <c r="AIJ29" s="4134"/>
      <c r="AIK29" s="4134"/>
      <c r="AIL29" s="4134"/>
      <c r="AIM29" s="4134"/>
      <c r="AIN29" s="4134"/>
      <c r="AIO29" s="4134"/>
      <c r="AIP29" s="4134"/>
      <c r="AIQ29" s="4134"/>
      <c r="AIR29" s="4134"/>
      <c r="AIS29" s="4134"/>
      <c r="AIT29" s="4134"/>
      <c r="AIU29" s="4134"/>
      <c r="AIV29" s="4134"/>
      <c r="AIW29" s="4134"/>
      <c r="AIX29" s="4134"/>
      <c r="AIY29" s="4134"/>
      <c r="AIZ29" s="4134"/>
      <c r="AJA29" s="4134"/>
      <c r="AJB29" s="4134"/>
      <c r="AJC29" s="4134"/>
      <c r="AJD29" s="4134"/>
      <c r="AJE29" s="4134"/>
      <c r="AJF29" s="4134"/>
      <c r="AJG29" s="4134"/>
      <c r="AJH29" s="4134"/>
      <c r="AJI29" s="4134"/>
      <c r="AJJ29" s="4134"/>
      <c r="AJK29" s="4134"/>
      <c r="AJL29" s="4134"/>
      <c r="AJM29" s="4134"/>
      <c r="AJN29" s="4134"/>
      <c r="AJO29" s="4134"/>
      <c r="AJP29" s="4134"/>
      <c r="AJQ29" s="4134"/>
      <c r="AJR29" s="4134"/>
      <c r="AJS29" s="4134"/>
      <c r="AJT29" s="4134"/>
      <c r="AJU29" s="4134"/>
      <c r="AJV29" s="4134"/>
      <c r="AJW29" s="4134"/>
      <c r="AJX29" s="4134"/>
      <c r="AJY29" s="4134"/>
      <c r="AJZ29" s="4134"/>
      <c r="AKA29" s="4134"/>
      <c r="AKB29" s="4134"/>
      <c r="AKC29" s="4134"/>
      <c r="AKD29" s="4134"/>
      <c r="AKE29" s="4134"/>
      <c r="AKF29" s="4134"/>
      <c r="AKG29" s="4134"/>
      <c r="AKH29" s="4134"/>
      <c r="AKI29" s="4134"/>
      <c r="AKJ29" s="4134"/>
      <c r="AKK29" s="4134"/>
      <c r="AKL29" s="4134"/>
      <c r="AKM29" s="4134"/>
      <c r="AKN29" s="4134"/>
      <c r="AKO29" s="4134"/>
      <c r="AKP29" s="4134"/>
      <c r="AKQ29" s="4134"/>
      <c r="AKR29" s="4134"/>
      <c r="AKS29" s="4134"/>
      <c r="AKT29" s="4134"/>
      <c r="AKU29" s="4134"/>
      <c r="AKV29" s="4134"/>
      <c r="AKW29" s="4134"/>
      <c r="AKX29" s="4134"/>
      <c r="AKY29" s="4134"/>
      <c r="AKZ29" s="4134"/>
      <c r="ALA29" s="4134"/>
      <c r="ALB29" s="4134"/>
      <c r="ALC29" s="4134"/>
      <c r="ALD29" s="4134"/>
      <c r="ALE29" s="4134"/>
      <c r="ALF29" s="4134"/>
      <c r="ALG29" s="4134"/>
      <c r="ALH29" s="4134"/>
      <c r="ALI29" s="4134"/>
      <c r="ALJ29" s="4134"/>
      <c r="ALK29" s="4134"/>
      <c r="ALL29" s="4134"/>
      <c r="ALM29" s="4134"/>
      <c r="ALN29" s="4134"/>
      <c r="ALO29" s="4134"/>
      <c r="ALP29" s="4134"/>
      <c r="ALQ29" s="4134"/>
      <c r="ALR29" s="4134"/>
      <c r="ALS29" s="4134"/>
      <c r="ALT29" s="4134"/>
      <c r="ALU29" s="4134"/>
      <c r="ALV29" s="4134"/>
      <c r="ALW29" s="4134"/>
      <c r="ALX29" s="4134"/>
      <c r="ALY29" s="4134"/>
      <c r="ALZ29" s="4134"/>
      <c r="AMA29" s="4134"/>
      <c r="AMB29" s="4134"/>
      <c r="AMC29" s="4134"/>
      <c r="AMD29" s="4134"/>
      <c r="AME29" s="4134"/>
      <c r="AMF29" s="4134"/>
      <c r="AMG29" s="4134"/>
      <c r="AMH29" s="4134"/>
      <c r="AMI29" s="4134"/>
      <c r="AMJ29" s="4134"/>
      <c r="AMK29" s="4134"/>
      <c r="AML29" s="4134"/>
      <c r="AMM29" s="4134"/>
      <c r="AMN29" s="4134"/>
      <c r="AMO29" s="4134"/>
      <c r="AMP29" s="4134"/>
      <c r="AMQ29" s="4134"/>
      <c r="AMR29" s="4134"/>
      <c r="AMS29" s="4134"/>
      <c r="AMT29" s="4134"/>
      <c r="AMU29" s="4134"/>
      <c r="AMV29" s="4134"/>
      <c r="AMW29" s="4134"/>
      <c r="AMX29" s="4134"/>
      <c r="AMY29" s="4134"/>
      <c r="AMZ29" s="4134"/>
      <c r="ANA29" s="4134"/>
      <c r="ANB29" s="4134"/>
      <c r="ANC29" s="4134"/>
      <c r="AND29" s="4134"/>
      <c r="ANE29" s="4134"/>
      <c r="ANF29" s="4134"/>
      <c r="ANG29" s="4134"/>
      <c r="ANH29" s="4134"/>
      <c r="ANI29" s="4134"/>
      <c r="ANJ29" s="4134"/>
      <c r="ANK29" s="4134"/>
      <c r="ANL29" s="4134"/>
      <c r="ANM29" s="4134"/>
      <c r="ANN29" s="4134"/>
      <c r="ANO29" s="4134"/>
      <c r="ANP29" s="4134"/>
      <c r="ANQ29" s="4134"/>
      <c r="ANR29" s="4134"/>
      <c r="ANS29" s="4134"/>
      <c r="ANT29" s="4134"/>
      <c r="ANU29" s="4134"/>
      <c r="ANV29" s="4134"/>
      <c r="ANW29" s="4134"/>
      <c r="ANX29" s="4134"/>
      <c r="ANY29" s="4134"/>
      <c r="ANZ29" s="4134"/>
      <c r="AOA29" s="4134"/>
      <c r="AOB29" s="4134"/>
      <c r="AOC29" s="4134"/>
      <c r="AOD29" s="4134"/>
      <c r="AOE29" s="4134"/>
      <c r="AOF29" s="4134"/>
      <c r="AOG29" s="4134"/>
      <c r="AOH29" s="4134"/>
      <c r="AOI29" s="4134"/>
      <c r="AOJ29" s="4134"/>
      <c r="AOK29" s="4134"/>
      <c r="AOL29" s="4134"/>
      <c r="AOM29" s="4134"/>
      <c r="AON29" s="4134"/>
      <c r="AOO29" s="4134"/>
      <c r="AOP29" s="4134"/>
      <c r="AOQ29" s="4134"/>
      <c r="AOR29" s="4134"/>
      <c r="AOS29" s="4134"/>
      <c r="AOT29" s="4134"/>
      <c r="AOU29" s="4134"/>
      <c r="AOV29" s="4134"/>
      <c r="AOW29" s="4134"/>
      <c r="AOX29" s="4134"/>
      <c r="AOY29" s="4134"/>
      <c r="AOZ29" s="4134"/>
      <c r="APA29" s="4134"/>
      <c r="APB29" s="4134"/>
      <c r="APC29" s="4134"/>
      <c r="APD29" s="4134"/>
      <c r="APE29" s="4134"/>
      <c r="APF29" s="4134"/>
      <c r="APG29" s="4134"/>
      <c r="APH29" s="4134"/>
      <c r="API29" s="4134"/>
      <c r="APJ29" s="4134"/>
      <c r="APK29" s="4134"/>
      <c r="APL29" s="4134"/>
      <c r="APM29" s="4134"/>
      <c r="APN29" s="4134"/>
      <c r="APO29" s="4134"/>
      <c r="APP29" s="4134"/>
      <c r="APQ29" s="4134"/>
      <c r="APR29" s="4134"/>
      <c r="APS29" s="4134"/>
      <c r="APT29" s="4134"/>
      <c r="APU29" s="4134"/>
      <c r="APV29" s="4134"/>
      <c r="APW29" s="4134"/>
      <c r="APX29" s="4134"/>
      <c r="APY29" s="4134"/>
      <c r="APZ29" s="4134"/>
      <c r="AQA29" s="4134"/>
      <c r="AQB29" s="4134"/>
      <c r="AQC29" s="4134"/>
      <c r="AQD29" s="4134"/>
      <c r="AQE29" s="4134"/>
      <c r="AQF29" s="4134"/>
      <c r="AQG29" s="4134"/>
      <c r="AQH29" s="4134"/>
      <c r="AQI29" s="4134"/>
      <c r="AQJ29" s="4134"/>
      <c r="AQK29" s="4134"/>
      <c r="AQL29" s="4134"/>
      <c r="AQM29" s="4134"/>
      <c r="AQN29" s="4134"/>
      <c r="AQO29" s="4134"/>
      <c r="AQP29" s="4134"/>
      <c r="AQQ29" s="4134"/>
      <c r="AQR29" s="4134"/>
      <c r="AQS29" s="4134"/>
      <c r="AQT29" s="4134"/>
      <c r="AQU29" s="4134"/>
      <c r="AQV29" s="4134"/>
      <c r="AQW29" s="4134"/>
      <c r="AQX29" s="4134"/>
      <c r="AQY29" s="4134"/>
      <c r="AQZ29" s="4134"/>
      <c r="ARA29" s="4134"/>
      <c r="ARB29" s="4134"/>
      <c r="ARC29" s="4134"/>
      <c r="ARD29" s="4134"/>
      <c r="ARE29" s="4134"/>
      <c r="ARF29" s="4134"/>
      <c r="ARG29" s="4134"/>
      <c r="ARH29" s="4134"/>
      <c r="ARI29" s="4134"/>
      <c r="ARJ29" s="4134"/>
      <c r="ARK29" s="4134"/>
      <c r="ARL29" s="4134"/>
      <c r="ARM29" s="4134"/>
      <c r="ARN29" s="4134"/>
      <c r="ARO29" s="4134"/>
      <c r="ARP29" s="4134"/>
      <c r="ARQ29" s="4134"/>
      <c r="ARR29" s="4134"/>
      <c r="ARS29" s="4134"/>
      <c r="ART29" s="4134"/>
      <c r="ARU29" s="4134"/>
      <c r="ARV29" s="4134"/>
      <c r="ARW29" s="4134"/>
      <c r="ARX29" s="4134"/>
      <c r="ARY29" s="4134"/>
      <c r="ARZ29" s="4134"/>
      <c r="ASA29" s="4134"/>
      <c r="ASB29" s="4134"/>
      <c r="ASC29" s="4134"/>
      <c r="ASD29" s="4134"/>
      <c r="ASE29" s="4134"/>
      <c r="ASF29" s="4134"/>
      <c r="ASG29" s="4134"/>
      <c r="ASH29" s="4134"/>
      <c r="ASI29" s="4134"/>
      <c r="ASJ29" s="4134"/>
      <c r="ASK29" s="4134"/>
      <c r="ASL29" s="4134"/>
      <c r="ASM29" s="4134"/>
      <c r="ASN29" s="4134"/>
      <c r="ASO29" s="4134"/>
      <c r="ASP29" s="4134"/>
      <c r="ASQ29" s="4134"/>
      <c r="ASR29" s="4134"/>
      <c r="ASS29" s="4134"/>
      <c r="AST29" s="4134"/>
      <c r="ASU29" s="4134"/>
      <c r="ASV29" s="4134"/>
      <c r="ASW29" s="4134"/>
      <c r="ASX29" s="4134"/>
      <c r="ASY29" s="4134"/>
      <c r="ASZ29" s="4134"/>
      <c r="ATA29" s="4134"/>
      <c r="ATB29" s="4134"/>
      <c r="ATC29" s="4134"/>
      <c r="ATD29" s="4134"/>
      <c r="ATE29" s="4134"/>
      <c r="ATF29" s="4134"/>
      <c r="ATG29" s="4134"/>
      <c r="ATH29" s="4134"/>
      <c r="ATI29" s="4134"/>
      <c r="ATJ29" s="4134"/>
      <c r="ATK29" s="4134"/>
      <c r="ATL29" s="4134"/>
      <c r="ATM29" s="4134"/>
      <c r="ATN29" s="4134"/>
      <c r="ATO29" s="4134"/>
      <c r="ATP29" s="4134"/>
      <c r="ATQ29" s="4134"/>
      <c r="ATR29" s="4134"/>
      <c r="ATS29" s="4134"/>
      <c r="ATT29" s="4134"/>
      <c r="ATU29" s="4134"/>
      <c r="ATV29" s="4134"/>
      <c r="ATW29" s="4134"/>
      <c r="ATX29" s="4134"/>
      <c r="ATY29" s="4134"/>
      <c r="ATZ29" s="4134"/>
      <c r="AUA29" s="4134"/>
      <c r="AUB29" s="4134"/>
      <c r="AUC29" s="4134"/>
      <c r="AUD29" s="4134"/>
      <c r="AUE29" s="4134"/>
      <c r="AUF29" s="4134"/>
      <c r="AUG29" s="4134"/>
      <c r="AUH29" s="4134"/>
      <c r="AUI29" s="4134"/>
      <c r="AUJ29" s="4134"/>
      <c r="AUK29" s="4134"/>
      <c r="AUL29" s="4134"/>
      <c r="AUM29" s="4134"/>
      <c r="AUN29" s="4134"/>
      <c r="AUO29" s="4134"/>
      <c r="AUP29" s="4134"/>
      <c r="AUQ29" s="4134"/>
      <c r="AUR29" s="4134"/>
      <c r="AUS29" s="4134"/>
      <c r="AUT29" s="4134"/>
      <c r="AUU29" s="4134"/>
      <c r="AUV29" s="4134"/>
      <c r="AUW29" s="4134"/>
      <c r="AUX29" s="4134"/>
      <c r="AUY29" s="4134"/>
      <c r="AUZ29" s="4134"/>
      <c r="AVA29" s="4134"/>
      <c r="AVB29" s="4134"/>
      <c r="AVC29" s="4134"/>
      <c r="AVD29" s="4134"/>
      <c r="AVE29" s="4134"/>
      <c r="AVF29" s="4134"/>
      <c r="AVG29" s="4134"/>
      <c r="AVH29" s="4134"/>
      <c r="AVI29" s="4134"/>
      <c r="AVJ29" s="4134"/>
      <c r="AVK29" s="4134"/>
      <c r="AVL29" s="4134"/>
      <c r="AVM29" s="4134"/>
      <c r="AVN29" s="4134"/>
      <c r="AVO29" s="4134"/>
      <c r="AVP29" s="4134"/>
      <c r="AVQ29" s="4134"/>
      <c r="AVR29" s="4134"/>
      <c r="AVS29" s="4134"/>
      <c r="AVT29" s="4134"/>
      <c r="AVU29" s="4134"/>
      <c r="AVV29" s="4134"/>
      <c r="AVW29" s="4134"/>
      <c r="AVX29" s="4134"/>
      <c r="AVY29" s="4134"/>
      <c r="AVZ29" s="4134"/>
      <c r="AWA29" s="4134"/>
      <c r="AWB29" s="4134"/>
      <c r="AWC29" s="4134"/>
      <c r="AWD29" s="4134"/>
      <c r="AWE29" s="4134"/>
      <c r="AWF29" s="4134"/>
      <c r="AWG29" s="4134"/>
      <c r="AWH29" s="4134"/>
      <c r="AWI29" s="4134"/>
      <c r="AWJ29" s="4134"/>
      <c r="AWK29" s="4134"/>
      <c r="AWL29" s="4134"/>
      <c r="AWM29" s="4134"/>
      <c r="AWN29" s="4134"/>
      <c r="AWO29" s="4134"/>
      <c r="AWP29" s="4134"/>
      <c r="AWQ29" s="4134"/>
      <c r="AWR29" s="4134"/>
      <c r="AWS29" s="4134"/>
      <c r="AWT29" s="4134"/>
      <c r="AWU29" s="4134"/>
      <c r="AWV29" s="4134"/>
      <c r="AWW29" s="4134"/>
      <c r="AWX29" s="4134"/>
      <c r="AWY29" s="4134"/>
      <c r="AWZ29" s="4134"/>
      <c r="AXA29" s="4134"/>
      <c r="AXB29" s="4134"/>
      <c r="AXC29" s="4134"/>
      <c r="AXD29" s="4134"/>
      <c r="AXE29" s="4134"/>
      <c r="AXF29" s="4134"/>
      <c r="AXG29" s="4134"/>
      <c r="AXH29" s="4134"/>
      <c r="AXI29" s="4134"/>
      <c r="AXJ29" s="4134"/>
      <c r="AXK29" s="4134"/>
      <c r="AXL29" s="4134"/>
      <c r="AXM29" s="4134"/>
      <c r="AXN29" s="4134"/>
      <c r="AXO29" s="4134"/>
      <c r="AXP29" s="4134"/>
      <c r="AXQ29" s="4134"/>
      <c r="AXR29" s="4134"/>
      <c r="AXS29" s="4134"/>
      <c r="AXT29" s="4134"/>
      <c r="AXU29" s="4134"/>
      <c r="AXV29" s="4134"/>
      <c r="AXW29" s="4134"/>
      <c r="AXX29" s="4134"/>
      <c r="AXY29" s="4134"/>
      <c r="AXZ29" s="4134"/>
      <c r="AYA29" s="4134"/>
      <c r="AYB29" s="4134"/>
      <c r="AYC29" s="4134"/>
      <c r="AYD29" s="4134"/>
      <c r="AYE29" s="4134"/>
      <c r="AYF29" s="4134"/>
      <c r="AYG29" s="4134"/>
      <c r="AYH29" s="4134"/>
      <c r="AYI29" s="4134"/>
      <c r="AYJ29" s="4134"/>
      <c r="AYK29" s="4134"/>
      <c r="AYL29" s="4134"/>
      <c r="AYM29" s="4134"/>
      <c r="AYN29" s="4134"/>
      <c r="AYO29" s="4134"/>
      <c r="AYP29" s="4134"/>
      <c r="AYQ29" s="4134"/>
      <c r="AYR29" s="4134"/>
      <c r="AYS29" s="4134"/>
      <c r="AYT29" s="4134"/>
      <c r="AYU29" s="4134"/>
      <c r="AYV29" s="4134"/>
      <c r="AYW29" s="4134"/>
      <c r="AYX29" s="4134"/>
      <c r="AYY29" s="4134"/>
      <c r="AYZ29" s="4134"/>
      <c r="AZA29" s="4134"/>
      <c r="AZB29" s="4134"/>
      <c r="AZC29" s="4134"/>
      <c r="AZD29" s="4134"/>
      <c r="AZE29" s="4134"/>
      <c r="AZF29" s="4134"/>
      <c r="AZG29" s="4134"/>
      <c r="AZH29" s="4134"/>
      <c r="AZI29" s="4134"/>
      <c r="AZJ29" s="4134"/>
      <c r="AZK29" s="4134"/>
      <c r="AZL29" s="4134"/>
      <c r="AZM29" s="4134"/>
      <c r="AZN29" s="4134"/>
      <c r="AZO29" s="4134"/>
      <c r="AZP29" s="4134"/>
      <c r="AZQ29" s="4134"/>
      <c r="AZR29" s="4134"/>
      <c r="AZS29" s="4134"/>
      <c r="AZT29" s="4134"/>
      <c r="AZU29" s="4134"/>
      <c r="AZV29" s="4134"/>
      <c r="AZW29" s="4134"/>
      <c r="AZX29" s="4134"/>
      <c r="AZY29" s="4134"/>
      <c r="AZZ29" s="4134"/>
      <c r="BAA29" s="4134"/>
      <c r="BAB29" s="4134"/>
      <c r="BAC29" s="4134"/>
      <c r="BAD29" s="4134"/>
      <c r="BAE29" s="4134"/>
      <c r="BAF29" s="4134"/>
      <c r="BAG29" s="4134"/>
      <c r="BAH29" s="4134"/>
      <c r="BAI29" s="4134"/>
      <c r="BAJ29" s="4134"/>
      <c r="BAK29" s="4134"/>
      <c r="BAL29" s="4134"/>
      <c r="BAM29" s="4134"/>
      <c r="BAN29" s="4134"/>
      <c r="BAO29" s="4134"/>
      <c r="BAP29" s="4134"/>
      <c r="BAQ29" s="4134"/>
      <c r="BAR29" s="4134"/>
      <c r="BAS29" s="4134"/>
      <c r="BAT29" s="4134"/>
      <c r="BAU29" s="4134"/>
      <c r="BAV29" s="4134"/>
      <c r="BAW29" s="4134"/>
      <c r="BAX29" s="4134"/>
      <c r="BAY29" s="4134"/>
      <c r="BAZ29" s="4134"/>
      <c r="BBA29" s="4134"/>
      <c r="BBB29" s="4134"/>
      <c r="BBC29" s="4134"/>
      <c r="BBD29" s="4134"/>
      <c r="BBE29" s="4134"/>
      <c r="BBF29" s="4134"/>
      <c r="BBG29" s="4134"/>
      <c r="BBH29" s="4134"/>
      <c r="BBI29" s="4134"/>
      <c r="BBJ29" s="4134"/>
      <c r="BBK29" s="4134"/>
      <c r="BBL29" s="4134"/>
      <c r="BBM29" s="4134"/>
      <c r="BBN29" s="4134"/>
      <c r="BBO29" s="4134"/>
      <c r="BBP29" s="4134"/>
      <c r="BBQ29" s="4134"/>
      <c r="BBR29" s="4134"/>
      <c r="BBS29" s="4134"/>
      <c r="BBT29" s="4134"/>
      <c r="BBU29" s="4134"/>
      <c r="BBV29" s="4134"/>
      <c r="BBW29" s="4134"/>
      <c r="BBX29" s="4134"/>
      <c r="BBY29" s="4134"/>
      <c r="BBZ29" s="4134"/>
      <c r="BCA29" s="4134"/>
      <c r="BCB29" s="4134"/>
      <c r="BCC29" s="4134"/>
      <c r="BCD29" s="4134"/>
      <c r="BCE29" s="4134"/>
      <c r="BCF29" s="4134"/>
      <c r="BCG29" s="4134"/>
      <c r="BCH29" s="4134"/>
      <c r="BCI29" s="4134"/>
      <c r="BCJ29" s="4134"/>
      <c r="BCK29" s="4134"/>
      <c r="BCL29" s="4134"/>
      <c r="BCM29" s="4134"/>
      <c r="BCN29" s="4134"/>
      <c r="BCO29" s="4134"/>
      <c r="BCP29" s="4134"/>
      <c r="BCQ29" s="4134"/>
      <c r="BCR29" s="4134"/>
      <c r="BCS29" s="4134"/>
      <c r="BCT29" s="4134"/>
      <c r="BCU29" s="4134"/>
      <c r="BCV29" s="4134"/>
      <c r="BCW29" s="4134"/>
      <c r="BCX29" s="4134"/>
      <c r="BCY29" s="4134"/>
      <c r="BCZ29" s="4134"/>
      <c r="BDA29" s="4134"/>
      <c r="BDB29" s="4134"/>
      <c r="BDC29" s="4134"/>
      <c r="BDD29" s="4134"/>
      <c r="BDE29" s="4134"/>
      <c r="BDF29" s="4134"/>
      <c r="BDG29" s="4134"/>
      <c r="BDH29" s="4134"/>
      <c r="BDI29" s="4134"/>
      <c r="BDJ29" s="4134"/>
      <c r="BDK29" s="4134"/>
      <c r="BDL29" s="4134"/>
      <c r="BDM29" s="4134"/>
      <c r="BDN29" s="4134"/>
      <c r="BDO29" s="4134"/>
      <c r="BDP29" s="4134"/>
      <c r="BDQ29" s="4134"/>
      <c r="BDR29" s="4134"/>
      <c r="BDS29" s="4134"/>
      <c r="BDT29" s="4134"/>
      <c r="BDU29" s="4134"/>
      <c r="BDV29" s="4134"/>
      <c r="BDW29" s="4134"/>
      <c r="BDX29" s="4134"/>
      <c r="BDY29" s="4134"/>
      <c r="BDZ29" s="4134"/>
      <c r="BEA29" s="4134"/>
      <c r="BEB29" s="4134"/>
      <c r="BEC29" s="4134"/>
      <c r="BED29" s="4134"/>
      <c r="BEE29" s="4134"/>
      <c r="BEF29" s="4134"/>
      <c r="BEG29" s="4134"/>
      <c r="BEH29" s="4134"/>
      <c r="BEI29" s="4134"/>
      <c r="BEJ29" s="4134"/>
      <c r="BEK29" s="4134"/>
      <c r="BEL29" s="4134"/>
      <c r="BEM29" s="4134"/>
      <c r="BEN29" s="4134"/>
      <c r="BEO29" s="4134"/>
      <c r="BEP29" s="4134"/>
      <c r="BEQ29" s="4134"/>
      <c r="BER29" s="4134"/>
      <c r="BES29" s="4134"/>
      <c r="BET29" s="4134"/>
      <c r="BEU29" s="4134"/>
      <c r="BEV29" s="4134"/>
      <c r="BEW29" s="4134"/>
      <c r="BEX29" s="4134"/>
      <c r="BEY29" s="4134"/>
      <c r="BEZ29" s="4134"/>
      <c r="BFA29" s="4134"/>
      <c r="BFB29" s="4134"/>
      <c r="BFC29" s="4134"/>
      <c r="BFD29" s="4134"/>
      <c r="BFE29" s="4134"/>
      <c r="BFF29" s="4134"/>
      <c r="BFG29" s="4134"/>
      <c r="BFH29" s="4134"/>
      <c r="BFI29" s="4134"/>
      <c r="BFJ29" s="4134"/>
      <c r="BFK29" s="4134"/>
      <c r="BFL29" s="4134"/>
      <c r="BFM29" s="4134"/>
      <c r="BFN29" s="4134"/>
      <c r="BFO29" s="4134"/>
      <c r="BFP29" s="4134"/>
      <c r="BFQ29" s="4134"/>
      <c r="BFR29" s="4134"/>
      <c r="BFS29" s="4134"/>
      <c r="BFT29" s="4134"/>
      <c r="BFU29" s="4134"/>
      <c r="BFV29" s="4134"/>
      <c r="BFW29" s="4134"/>
      <c r="BFX29" s="4134"/>
      <c r="BFY29" s="4134"/>
      <c r="BFZ29" s="4134"/>
      <c r="BGA29" s="4134"/>
      <c r="BGB29" s="4134"/>
      <c r="BGC29" s="4134"/>
      <c r="BGD29" s="4134"/>
      <c r="BGE29" s="4134"/>
      <c r="BGF29" s="4134"/>
      <c r="BGG29" s="4134"/>
      <c r="BGH29" s="4134"/>
      <c r="BGI29" s="4134"/>
      <c r="BGJ29" s="4134"/>
      <c r="BGK29" s="4134"/>
      <c r="BGL29" s="4134"/>
      <c r="BGM29" s="4134"/>
      <c r="BGN29" s="4134"/>
      <c r="BGO29" s="4134"/>
      <c r="BGP29" s="4134"/>
      <c r="BGQ29" s="4134"/>
      <c r="BGR29" s="4134"/>
      <c r="BGS29" s="4134"/>
      <c r="BGT29" s="4134"/>
      <c r="BGU29" s="4134"/>
      <c r="BGV29" s="4134"/>
      <c r="BGW29" s="4134"/>
      <c r="BGX29" s="4134"/>
      <c r="BGY29" s="4134"/>
      <c r="BGZ29" s="4134"/>
      <c r="BHA29" s="4134"/>
      <c r="BHB29" s="4134"/>
      <c r="BHC29" s="4134"/>
      <c r="BHD29" s="4134"/>
      <c r="BHE29" s="4134"/>
      <c r="BHF29" s="4134"/>
      <c r="BHG29" s="4134"/>
      <c r="BHH29" s="4134"/>
      <c r="BHI29" s="4134"/>
      <c r="BHJ29" s="4134"/>
      <c r="BHK29" s="4134"/>
      <c r="BHL29" s="4134"/>
      <c r="BHM29" s="4134"/>
      <c r="BHN29" s="4134"/>
      <c r="BHO29" s="4134"/>
      <c r="BHP29" s="4134"/>
      <c r="BHQ29" s="4134"/>
      <c r="BHR29" s="4134"/>
      <c r="BHS29" s="4134"/>
      <c r="BHT29" s="4134"/>
      <c r="BHU29" s="4134"/>
      <c r="BHV29" s="4134"/>
      <c r="BHW29" s="4134"/>
      <c r="BHX29" s="4134"/>
      <c r="BHY29" s="4134"/>
      <c r="BHZ29" s="4134"/>
      <c r="BIA29" s="4134"/>
      <c r="BIB29" s="4134"/>
      <c r="BIC29" s="4134"/>
      <c r="BID29" s="4134"/>
      <c r="BIE29" s="4134"/>
      <c r="BIF29" s="4134"/>
      <c r="BIG29" s="4134"/>
      <c r="BIH29" s="4134"/>
      <c r="BII29" s="4134"/>
      <c r="BIJ29" s="4134"/>
      <c r="BIK29" s="4134"/>
      <c r="BIL29" s="4134"/>
      <c r="BIM29" s="4134"/>
      <c r="BIN29" s="4134"/>
      <c r="BIO29" s="4134"/>
      <c r="BIP29" s="4134"/>
      <c r="BIQ29" s="4134"/>
      <c r="BIR29" s="4134"/>
      <c r="BIS29" s="4134"/>
      <c r="BIT29" s="4134"/>
      <c r="BIU29" s="4134"/>
      <c r="BIV29" s="4134"/>
      <c r="BIW29" s="4134"/>
      <c r="BIX29" s="4134"/>
      <c r="BIY29" s="4134"/>
      <c r="BIZ29" s="4134"/>
      <c r="BJA29" s="4134"/>
      <c r="BJB29" s="4134"/>
      <c r="BJC29" s="4134"/>
      <c r="BJD29" s="4134"/>
      <c r="BJE29" s="4134"/>
    </row>
    <row r="30" spans="1:1617" s="102" customFormat="1" ht="16.149999999999999" customHeight="1">
      <c r="A30" s="338" t="s">
        <v>522</v>
      </c>
      <c r="B30" s="3314">
        <v>55</v>
      </c>
      <c r="C30" s="1310">
        <v>106</v>
      </c>
      <c r="D30" s="1310">
        <v>174</v>
      </c>
      <c r="E30" s="1310">
        <v>326</v>
      </c>
      <c r="F30" s="1310">
        <v>618</v>
      </c>
      <c r="G30" s="1310">
        <v>1121</v>
      </c>
      <c r="H30" s="1310">
        <v>1549</v>
      </c>
      <c r="I30" s="1310">
        <v>2089</v>
      </c>
      <c r="J30" s="1310">
        <v>2877</v>
      </c>
      <c r="K30" s="1310">
        <v>4435</v>
      </c>
      <c r="L30" s="1310">
        <v>6097</v>
      </c>
      <c r="M30" s="1310">
        <v>8738</v>
      </c>
      <c r="N30" s="1310">
        <v>11976</v>
      </c>
      <c r="O30" s="1310">
        <v>14381</v>
      </c>
      <c r="P30" s="1310">
        <v>16419</v>
      </c>
      <c r="Q30" s="1310">
        <v>18248</v>
      </c>
      <c r="R30" s="1310">
        <v>20474</v>
      </c>
      <c r="S30" s="1310">
        <v>22116</v>
      </c>
      <c r="T30" s="1310">
        <v>22794</v>
      </c>
      <c r="U30" s="1310">
        <v>25732</v>
      </c>
      <c r="V30" s="1310">
        <v>26903</v>
      </c>
      <c r="W30" s="1310">
        <v>28712</v>
      </c>
      <c r="X30" s="1310">
        <v>30979</v>
      </c>
      <c r="Y30" s="1310">
        <v>33477</v>
      </c>
      <c r="Z30" s="1310">
        <v>38614</v>
      </c>
      <c r="AA30" s="1310">
        <v>44580</v>
      </c>
      <c r="AB30" s="1310">
        <v>49435</v>
      </c>
      <c r="AC30" s="1310">
        <v>55580</v>
      </c>
      <c r="AD30" s="1310">
        <v>58721</v>
      </c>
      <c r="AE30" s="3827">
        <v>60742</v>
      </c>
      <c r="AF30" s="2323">
        <v>62188</v>
      </c>
      <c r="AG30" s="4125"/>
      <c r="AH30" s="4134"/>
      <c r="AI30" s="4134"/>
      <c r="AJ30" s="4134"/>
      <c r="AK30" s="4134"/>
      <c r="AL30" s="4134"/>
      <c r="AM30" s="4134"/>
      <c r="AN30" s="4134"/>
      <c r="AO30" s="4134"/>
      <c r="AP30" s="4134"/>
      <c r="AQ30" s="4134"/>
      <c r="AR30" s="4134"/>
      <c r="AS30" s="4134"/>
      <c r="AT30" s="4134"/>
      <c r="AU30" s="4134"/>
      <c r="AV30" s="4134"/>
      <c r="AW30" s="4134"/>
      <c r="AX30" s="4134"/>
      <c r="AY30" s="4134"/>
      <c r="AZ30" s="4134"/>
      <c r="BA30" s="4134"/>
      <c r="BB30" s="4134"/>
      <c r="BC30" s="4134"/>
      <c r="BD30" s="4134"/>
      <c r="BE30" s="4134"/>
      <c r="BF30" s="4134"/>
      <c r="BG30" s="4134"/>
      <c r="BH30" s="4134"/>
      <c r="BI30" s="4134"/>
      <c r="BJ30" s="4134"/>
      <c r="BK30" s="4139"/>
      <c r="BL30" s="4139"/>
      <c r="BM30" s="4139"/>
      <c r="BN30" s="4139"/>
      <c r="BO30" s="4139"/>
      <c r="BP30" s="4139"/>
      <c r="BQ30" s="4139"/>
      <c r="BR30" s="4139"/>
      <c r="BS30" s="4139"/>
      <c r="BT30" s="4139"/>
      <c r="BU30" s="4139"/>
      <c r="BV30" s="4139"/>
      <c r="BW30" s="4139"/>
      <c r="BX30" s="4139"/>
      <c r="BY30" s="4139"/>
      <c r="BZ30" s="4139"/>
      <c r="CA30" s="4139"/>
      <c r="CB30" s="4139"/>
      <c r="CC30" s="4139"/>
      <c r="CD30" s="4139"/>
      <c r="CE30" s="4139"/>
      <c r="CF30" s="4139"/>
      <c r="CG30" s="4139"/>
      <c r="CH30" s="4139"/>
      <c r="CI30" s="4139"/>
      <c r="CJ30" s="4139"/>
      <c r="CK30" s="4139"/>
      <c r="CL30" s="4139"/>
      <c r="CM30" s="4139"/>
      <c r="CN30" s="4134"/>
      <c r="CO30" s="4134"/>
      <c r="CP30" s="4134"/>
      <c r="CQ30" s="4134"/>
      <c r="CR30" s="4134"/>
      <c r="CS30" s="4134"/>
      <c r="CT30" s="4134"/>
      <c r="CU30" s="4134"/>
      <c r="CV30" s="4134"/>
      <c r="CW30" s="4134"/>
      <c r="CX30" s="4134"/>
      <c r="CY30" s="4134"/>
      <c r="CZ30" s="4134"/>
      <c r="DA30" s="4134"/>
      <c r="DB30" s="4134"/>
      <c r="DC30" s="4134"/>
      <c r="DD30" s="4134"/>
      <c r="DE30" s="4134"/>
      <c r="DF30" s="4134"/>
      <c r="DG30" s="4134"/>
      <c r="DH30" s="4134"/>
      <c r="DI30" s="4134"/>
      <c r="DJ30" s="4134"/>
      <c r="DK30" s="4134"/>
      <c r="DL30" s="4134"/>
      <c r="DM30" s="4134"/>
      <c r="DN30" s="4134"/>
      <c r="DO30" s="4134"/>
      <c r="DP30" s="4134"/>
      <c r="DQ30" s="4134"/>
      <c r="DR30" s="4134"/>
      <c r="DS30" s="4134"/>
      <c r="DT30" s="4134"/>
      <c r="DU30" s="4134"/>
      <c r="DV30" s="4134"/>
      <c r="DW30" s="4134"/>
      <c r="DX30" s="4134"/>
      <c r="DY30" s="4134"/>
      <c r="DZ30" s="4134"/>
      <c r="EA30" s="4134"/>
      <c r="EB30" s="4134"/>
      <c r="EC30" s="4134"/>
      <c r="ED30" s="4134"/>
      <c r="EE30" s="4134"/>
      <c r="EF30" s="4134"/>
      <c r="EG30" s="4134"/>
      <c r="EH30" s="4134"/>
      <c r="EI30" s="4134"/>
      <c r="EJ30" s="4134"/>
      <c r="EK30" s="4134"/>
      <c r="EL30" s="4134"/>
      <c r="EM30" s="4134"/>
      <c r="EN30" s="4134"/>
      <c r="EO30" s="4134"/>
      <c r="EP30" s="4134"/>
      <c r="EQ30" s="4134"/>
      <c r="ER30" s="4134"/>
      <c r="ES30" s="4134"/>
      <c r="ET30" s="4134"/>
      <c r="EU30" s="4134"/>
      <c r="EV30" s="4134"/>
      <c r="EW30" s="4134"/>
      <c r="EX30" s="4134"/>
      <c r="EY30" s="4134"/>
      <c r="EZ30" s="4134"/>
      <c r="FA30" s="4134"/>
      <c r="FB30" s="4134"/>
      <c r="FC30" s="4134"/>
      <c r="FD30" s="4134"/>
      <c r="FE30" s="4134"/>
      <c r="FF30" s="4134"/>
      <c r="FG30" s="4134"/>
      <c r="FH30" s="4134"/>
      <c r="FI30" s="4134"/>
      <c r="FJ30" s="4134"/>
      <c r="FK30" s="4134"/>
      <c r="FL30" s="4134"/>
      <c r="FM30" s="4134"/>
      <c r="FN30" s="4134"/>
      <c r="FO30" s="4134"/>
      <c r="FP30" s="4134"/>
      <c r="FQ30" s="4134"/>
      <c r="FR30" s="4134"/>
      <c r="FS30" s="4134"/>
      <c r="FT30" s="4134"/>
      <c r="FU30" s="4134"/>
      <c r="FV30" s="4134"/>
      <c r="FW30" s="4134"/>
      <c r="FX30" s="4134"/>
      <c r="FY30" s="4134"/>
      <c r="FZ30" s="4134"/>
      <c r="GA30" s="4134"/>
      <c r="GB30" s="4134"/>
      <c r="GC30" s="4134"/>
      <c r="GD30" s="4134"/>
      <c r="GE30" s="4134"/>
      <c r="GF30" s="4134"/>
      <c r="GG30" s="4134"/>
      <c r="GH30" s="4134"/>
      <c r="GI30" s="4134"/>
      <c r="GJ30" s="4134"/>
      <c r="GK30" s="4134"/>
      <c r="GL30" s="4134"/>
      <c r="GM30" s="4134"/>
      <c r="GN30" s="4134"/>
      <c r="GO30" s="4134"/>
      <c r="GP30" s="4134"/>
      <c r="GQ30" s="4134"/>
      <c r="GR30" s="4134"/>
      <c r="GS30" s="4134"/>
      <c r="GT30" s="4134"/>
      <c r="GU30" s="4134"/>
      <c r="GV30" s="4134"/>
      <c r="GW30" s="4134"/>
      <c r="GX30" s="4134"/>
      <c r="GY30" s="4134"/>
      <c r="GZ30" s="4134"/>
      <c r="HA30" s="4134"/>
      <c r="HB30" s="4134"/>
      <c r="HC30" s="4134"/>
      <c r="HD30" s="4134"/>
      <c r="HE30" s="4134"/>
      <c r="HF30" s="4134"/>
      <c r="HG30" s="4134"/>
      <c r="HH30" s="4134"/>
      <c r="HI30" s="4134"/>
      <c r="HJ30" s="4134"/>
      <c r="HK30" s="4134"/>
      <c r="HL30" s="4134"/>
      <c r="HM30" s="4134"/>
      <c r="HN30" s="4134"/>
      <c r="HO30" s="4134"/>
      <c r="HP30" s="4134"/>
      <c r="HQ30" s="4134"/>
      <c r="HR30" s="4134"/>
      <c r="HS30" s="4134"/>
      <c r="HT30" s="4134"/>
      <c r="HU30" s="4134"/>
      <c r="HV30" s="4134"/>
      <c r="HW30" s="4134"/>
      <c r="HX30" s="4134"/>
      <c r="HY30" s="4134"/>
      <c r="HZ30" s="4134"/>
      <c r="IA30" s="4134"/>
      <c r="IB30" s="4134"/>
      <c r="IC30" s="4134"/>
      <c r="ID30" s="4134"/>
      <c r="IE30" s="4134"/>
      <c r="IF30" s="4134"/>
      <c r="IG30" s="4134"/>
      <c r="IH30" s="4134"/>
      <c r="II30" s="4134"/>
      <c r="IJ30" s="4134"/>
      <c r="IK30" s="4134"/>
      <c r="IL30" s="4134"/>
      <c r="IM30" s="4134"/>
      <c r="IN30" s="4134"/>
      <c r="IO30" s="4134"/>
      <c r="IP30" s="4134"/>
      <c r="IQ30" s="4134"/>
      <c r="IR30" s="4134"/>
      <c r="IS30" s="4134"/>
      <c r="IT30" s="4134"/>
      <c r="IU30" s="4134"/>
      <c r="IV30" s="4134"/>
      <c r="IW30" s="4134"/>
      <c r="IX30" s="4134"/>
      <c r="IY30" s="4134"/>
      <c r="IZ30" s="4134"/>
      <c r="JA30" s="4134"/>
      <c r="JB30" s="4134"/>
      <c r="JC30" s="4134"/>
      <c r="JD30" s="4134"/>
      <c r="JE30" s="4134"/>
      <c r="JF30" s="4134"/>
      <c r="JG30" s="4134"/>
      <c r="JH30" s="4134"/>
      <c r="JI30" s="4134"/>
      <c r="JJ30" s="4134"/>
      <c r="JK30" s="4134"/>
      <c r="JL30" s="4134"/>
      <c r="JM30" s="4134"/>
      <c r="JN30" s="4134"/>
      <c r="JO30" s="4134"/>
      <c r="JP30" s="4134"/>
      <c r="JQ30" s="4134"/>
      <c r="JR30" s="4134"/>
      <c r="JS30" s="4134"/>
      <c r="JT30" s="4134"/>
      <c r="JU30" s="4134"/>
      <c r="JV30" s="4134"/>
      <c r="JW30" s="4134"/>
      <c r="JX30" s="4134"/>
      <c r="JY30" s="4134"/>
      <c r="JZ30" s="4134"/>
      <c r="KA30" s="4134"/>
      <c r="KB30" s="4134"/>
      <c r="KC30" s="4134"/>
      <c r="KD30" s="4134"/>
      <c r="KE30" s="4134"/>
      <c r="KF30" s="4134"/>
      <c r="KG30" s="4134"/>
      <c r="KH30" s="4134"/>
      <c r="KI30" s="4134"/>
      <c r="KJ30" s="4134"/>
      <c r="KK30" s="4134"/>
      <c r="KL30" s="4134"/>
      <c r="KM30" s="4134"/>
      <c r="KN30" s="4134"/>
      <c r="KO30" s="4134"/>
      <c r="KP30" s="4134"/>
      <c r="KQ30" s="4134"/>
      <c r="KR30" s="4134"/>
      <c r="KS30" s="4134"/>
      <c r="KT30" s="4134"/>
      <c r="KU30" s="4134"/>
      <c r="KV30" s="4134"/>
      <c r="KW30" s="4134"/>
      <c r="KX30" s="4134"/>
      <c r="KY30" s="4134"/>
      <c r="KZ30" s="4134"/>
      <c r="LA30" s="4134"/>
      <c r="LB30" s="4134"/>
      <c r="LC30" s="4134"/>
      <c r="LD30" s="4134"/>
      <c r="LE30" s="4134"/>
      <c r="LF30" s="4134"/>
      <c r="LG30" s="4134"/>
      <c r="LH30" s="4134"/>
      <c r="LI30" s="4134"/>
      <c r="LJ30" s="4134"/>
      <c r="LK30" s="4134"/>
      <c r="LL30" s="4134"/>
      <c r="LM30" s="4134"/>
      <c r="LN30" s="4134"/>
      <c r="LO30" s="4134"/>
      <c r="LP30" s="4134"/>
      <c r="LQ30" s="4134"/>
      <c r="LR30" s="4134"/>
      <c r="LS30" s="4134"/>
      <c r="LT30" s="4134"/>
      <c r="LU30" s="4134"/>
      <c r="LV30" s="4134"/>
      <c r="LW30" s="4134"/>
      <c r="LX30" s="4134"/>
      <c r="LY30" s="4134"/>
      <c r="LZ30" s="4134"/>
      <c r="MA30" s="4134"/>
      <c r="MB30" s="4134"/>
      <c r="MC30" s="4134"/>
      <c r="MD30" s="4134"/>
      <c r="ME30" s="4134"/>
      <c r="MF30" s="4134"/>
      <c r="MG30" s="4134"/>
      <c r="MH30" s="4134"/>
      <c r="MI30" s="4134"/>
      <c r="MJ30" s="4134"/>
      <c r="MK30" s="4134"/>
      <c r="ML30" s="4134"/>
      <c r="MM30" s="4134"/>
      <c r="MN30" s="4134"/>
      <c r="MO30" s="4134"/>
      <c r="MP30" s="4134"/>
      <c r="MQ30" s="4134"/>
      <c r="MR30" s="4134"/>
      <c r="MS30" s="4134"/>
      <c r="MT30" s="4134"/>
      <c r="MU30" s="4134"/>
      <c r="MV30" s="4134"/>
      <c r="MW30" s="4134"/>
      <c r="MX30" s="4134"/>
      <c r="MY30" s="4134"/>
      <c r="MZ30" s="4134"/>
      <c r="NA30" s="4134"/>
      <c r="NB30" s="4134"/>
      <c r="NC30" s="4134"/>
      <c r="ND30" s="4134"/>
      <c r="NE30" s="4134"/>
      <c r="NF30" s="4134"/>
      <c r="NG30" s="4134"/>
      <c r="NH30" s="4134"/>
      <c r="NI30" s="4134"/>
      <c r="NJ30" s="4134"/>
      <c r="NK30" s="4134"/>
      <c r="NL30" s="4134"/>
      <c r="NM30" s="4134"/>
      <c r="NN30" s="4134"/>
      <c r="NO30" s="4134"/>
      <c r="NP30" s="4134"/>
      <c r="NQ30" s="4134"/>
      <c r="NR30" s="4134"/>
      <c r="NS30" s="4134"/>
      <c r="NT30" s="4134"/>
      <c r="NU30" s="4134"/>
      <c r="NV30" s="4134"/>
      <c r="NW30" s="4134"/>
      <c r="NX30" s="4134"/>
      <c r="NY30" s="4134"/>
      <c r="NZ30" s="4134"/>
      <c r="OA30" s="4134"/>
      <c r="OB30" s="4134"/>
      <c r="OC30" s="4134"/>
      <c r="OD30" s="4134"/>
      <c r="OE30" s="4134"/>
      <c r="OF30" s="4134"/>
      <c r="OG30" s="4134"/>
      <c r="OH30" s="4134"/>
      <c r="OI30" s="4134"/>
      <c r="OJ30" s="4134"/>
      <c r="OK30" s="4134"/>
      <c r="OL30" s="4134"/>
      <c r="OM30" s="4134"/>
      <c r="ON30" s="4134"/>
      <c r="OO30" s="4134"/>
      <c r="OP30" s="4134"/>
      <c r="OQ30" s="4134"/>
      <c r="OR30" s="4134"/>
      <c r="OS30" s="4134"/>
      <c r="OT30" s="4134"/>
      <c r="OU30" s="4134"/>
      <c r="OV30" s="4134"/>
      <c r="OW30" s="4134"/>
      <c r="OX30" s="4134"/>
      <c r="OY30" s="4134"/>
      <c r="OZ30" s="4134"/>
      <c r="PA30" s="4134"/>
      <c r="PB30" s="4134"/>
      <c r="PC30" s="4134"/>
      <c r="PD30" s="4134"/>
      <c r="PE30" s="4134"/>
      <c r="PF30" s="4134"/>
      <c r="PG30" s="4134"/>
      <c r="PH30" s="4134"/>
      <c r="PI30" s="4134"/>
      <c r="PJ30" s="4134"/>
      <c r="PK30" s="4134"/>
      <c r="PL30" s="4134"/>
      <c r="PM30" s="4134"/>
      <c r="PN30" s="4134"/>
      <c r="PO30" s="4134"/>
      <c r="PP30" s="4134"/>
      <c r="PQ30" s="4134"/>
      <c r="PR30" s="4134"/>
      <c r="PS30" s="4134"/>
      <c r="PT30" s="4134"/>
      <c r="PU30" s="4134"/>
      <c r="PV30" s="4134"/>
      <c r="PW30" s="4134"/>
      <c r="PX30" s="4134"/>
      <c r="PY30" s="4134"/>
      <c r="PZ30" s="4134"/>
      <c r="QA30" s="4134"/>
      <c r="QB30" s="4134"/>
      <c r="QC30" s="4134"/>
      <c r="QD30" s="4134"/>
      <c r="QE30" s="4134"/>
      <c r="QF30" s="4134"/>
      <c r="QG30" s="4134"/>
      <c r="QH30" s="4134"/>
      <c r="QI30" s="4134"/>
      <c r="QJ30" s="4134"/>
      <c r="QK30" s="4134"/>
      <c r="QL30" s="4134"/>
      <c r="QM30" s="4134"/>
      <c r="QN30" s="4134"/>
      <c r="QO30" s="4134"/>
      <c r="QP30" s="4134"/>
      <c r="QQ30" s="4134"/>
      <c r="QR30" s="4134"/>
      <c r="QS30" s="4134"/>
      <c r="QT30" s="4134"/>
      <c r="QU30" s="4134"/>
      <c r="QV30" s="4134"/>
      <c r="QW30" s="4134"/>
      <c r="QX30" s="4134"/>
      <c r="QY30" s="4134"/>
      <c r="QZ30" s="4134"/>
      <c r="RA30" s="4134"/>
      <c r="RB30" s="4134"/>
      <c r="RC30" s="4134"/>
      <c r="RD30" s="4134"/>
      <c r="RE30" s="4134"/>
      <c r="RF30" s="4134"/>
      <c r="RG30" s="4134"/>
      <c r="RH30" s="4134"/>
      <c r="RI30" s="4134"/>
      <c r="RJ30" s="4134"/>
      <c r="RK30" s="4134"/>
      <c r="RL30" s="4134"/>
      <c r="RM30" s="4134"/>
      <c r="RN30" s="4134"/>
      <c r="RO30" s="4134"/>
      <c r="RP30" s="4134"/>
      <c r="RQ30" s="4134"/>
      <c r="RR30" s="4134"/>
      <c r="RS30" s="4134"/>
      <c r="RT30" s="4134"/>
      <c r="RU30" s="4134"/>
      <c r="RV30" s="4134"/>
      <c r="RW30" s="4134"/>
      <c r="RX30" s="4134"/>
      <c r="RY30" s="4134"/>
      <c r="RZ30" s="4134"/>
      <c r="SA30" s="4134"/>
      <c r="SB30" s="4134"/>
      <c r="SC30" s="4134"/>
      <c r="SD30" s="4134"/>
      <c r="SE30" s="4134"/>
      <c r="SF30" s="4134"/>
      <c r="SG30" s="4134"/>
      <c r="SH30" s="4134"/>
      <c r="SI30" s="4134"/>
      <c r="SJ30" s="4134"/>
      <c r="SK30" s="4134"/>
      <c r="SL30" s="4134"/>
      <c r="SM30" s="4134"/>
      <c r="SN30" s="4134"/>
      <c r="SO30" s="4134"/>
      <c r="SP30" s="4134"/>
      <c r="SQ30" s="4134"/>
      <c r="SR30" s="4134"/>
      <c r="SS30" s="4134"/>
      <c r="ST30" s="4134"/>
      <c r="SU30" s="4134"/>
      <c r="SV30" s="4134"/>
      <c r="SW30" s="4134"/>
      <c r="SX30" s="4134"/>
      <c r="SY30" s="4134"/>
      <c r="SZ30" s="4134"/>
      <c r="TA30" s="4134"/>
      <c r="TB30" s="4134"/>
      <c r="TC30" s="4134"/>
      <c r="TD30" s="4134"/>
      <c r="TE30" s="4134"/>
      <c r="TF30" s="4134"/>
      <c r="TG30" s="4134"/>
      <c r="TH30" s="4134"/>
      <c r="TI30" s="4134"/>
      <c r="TJ30" s="4134"/>
      <c r="TK30" s="4134"/>
      <c r="TL30" s="4134"/>
      <c r="TM30" s="4134"/>
      <c r="TN30" s="4134"/>
      <c r="TO30" s="4134"/>
      <c r="TP30" s="4134"/>
      <c r="TQ30" s="4134"/>
      <c r="TR30" s="4134"/>
      <c r="TS30" s="4134"/>
      <c r="TT30" s="4134"/>
      <c r="TU30" s="4134"/>
      <c r="TV30" s="4134"/>
      <c r="TW30" s="4134"/>
      <c r="TX30" s="4134"/>
      <c r="TY30" s="4134"/>
      <c r="TZ30" s="4134"/>
      <c r="UA30" s="4134"/>
      <c r="UB30" s="4134"/>
      <c r="UC30" s="4134"/>
      <c r="UD30" s="4134"/>
      <c r="UE30" s="4134"/>
      <c r="UF30" s="4134"/>
      <c r="UG30" s="4134"/>
      <c r="UH30" s="4134"/>
      <c r="UI30" s="4134"/>
      <c r="UJ30" s="4134"/>
      <c r="UK30" s="4134"/>
      <c r="UL30" s="4134"/>
      <c r="UM30" s="4134"/>
      <c r="UN30" s="4134"/>
      <c r="UO30" s="4134"/>
      <c r="UP30" s="4134"/>
      <c r="UQ30" s="4134"/>
      <c r="UR30" s="4134"/>
      <c r="US30" s="4134"/>
      <c r="UT30" s="4134"/>
      <c r="UU30" s="4134"/>
      <c r="UV30" s="4134"/>
      <c r="UW30" s="4134"/>
      <c r="UX30" s="4134"/>
      <c r="UY30" s="4134"/>
      <c r="UZ30" s="4134"/>
      <c r="VA30" s="4134"/>
      <c r="VB30" s="4134"/>
      <c r="VC30" s="4134"/>
      <c r="VD30" s="4134"/>
      <c r="VE30" s="4134"/>
      <c r="VF30" s="4134"/>
      <c r="VG30" s="4134"/>
      <c r="VH30" s="4134"/>
      <c r="VI30" s="4134"/>
      <c r="VJ30" s="4134"/>
      <c r="VK30" s="4134"/>
      <c r="VL30" s="4134"/>
      <c r="VM30" s="4134"/>
      <c r="VN30" s="4134"/>
      <c r="VO30" s="4134"/>
      <c r="VP30" s="4134"/>
      <c r="VQ30" s="4134"/>
      <c r="VR30" s="4134"/>
      <c r="VS30" s="4134"/>
      <c r="VT30" s="4134"/>
      <c r="VU30" s="4134"/>
      <c r="VV30" s="4134"/>
      <c r="VW30" s="4134"/>
      <c r="VX30" s="4134"/>
      <c r="VY30" s="4134"/>
      <c r="VZ30" s="4134"/>
      <c r="WA30" s="4134"/>
      <c r="WB30" s="4134"/>
      <c r="WC30" s="4134"/>
      <c r="WD30" s="4134"/>
      <c r="WE30" s="4134"/>
      <c r="WF30" s="4134"/>
      <c r="WG30" s="4134"/>
      <c r="WH30" s="4134"/>
      <c r="WI30" s="4134"/>
      <c r="WJ30" s="4134"/>
      <c r="WK30" s="4134"/>
      <c r="WL30" s="4134"/>
      <c r="WM30" s="4134"/>
      <c r="WN30" s="4134"/>
      <c r="WO30" s="4134"/>
      <c r="WP30" s="4134"/>
      <c r="WQ30" s="4134"/>
      <c r="WR30" s="4134"/>
      <c r="WS30" s="4134"/>
      <c r="WT30" s="4134"/>
      <c r="WU30" s="4134"/>
      <c r="WV30" s="4134"/>
      <c r="WW30" s="4134"/>
      <c r="WX30" s="4134"/>
      <c r="WY30" s="4134"/>
      <c r="WZ30" s="4134"/>
      <c r="XA30" s="4134"/>
      <c r="XB30" s="4134"/>
      <c r="XC30" s="4134"/>
      <c r="XD30" s="4134"/>
      <c r="XE30" s="4134"/>
      <c r="XF30" s="4134"/>
      <c r="XG30" s="4134"/>
      <c r="XH30" s="4134"/>
      <c r="XI30" s="4134"/>
      <c r="XJ30" s="4134"/>
      <c r="XK30" s="4134"/>
      <c r="XL30" s="4134"/>
      <c r="XM30" s="4134"/>
      <c r="XN30" s="4134"/>
      <c r="XO30" s="4134"/>
      <c r="XP30" s="4134"/>
      <c r="XQ30" s="4134"/>
      <c r="XR30" s="4134"/>
      <c r="XS30" s="4134"/>
      <c r="XT30" s="4134"/>
      <c r="XU30" s="4134"/>
      <c r="XV30" s="4134"/>
      <c r="XW30" s="4134"/>
      <c r="XX30" s="4134"/>
      <c r="XY30" s="4134"/>
      <c r="XZ30" s="4134"/>
      <c r="YA30" s="4134"/>
      <c r="YB30" s="4134"/>
      <c r="YC30" s="4134"/>
      <c r="YD30" s="4134"/>
      <c r="YE30" s="4134"/>
      <c r="YF30" s="4134"/>
      <c r="YG30" s="4134"/>
      <c r="YH30" s="4134"/>
      <c r="YI30" s="4134"/>
      <c r="YJ30" s="4134"/>
      <c r="YK30" s="4134"/>
      <c r="YL30" s="4134"/>
      <c r="YM30" s="4134"/>
      <c r="YN30" s="4134"/>
      <c r="YO30" s="4134"/>
      <c r="YP30" s="4134"/>
      <c r="YQ30" s="4134"/>
      <c r="YR30" s="4134"/>
      <c r="YS30" s="4134"/>
      <c r="YT30" s="4134"/>
      <c r="YU30" s="4134"/>
      <c r="YV30" s="4134"/>
      <c r="YW30" s="4134"/>
      <c r="YX30" s="4134"/>
      <c r="YY30" s="4134"/>
      <c r="YZ30" s="4134"/>
      <c r="ZA30" s="4134"/>
      <c r="ZB30" s="4134"/>
      <c r="ZC30" s="4134"/>
      <c r="ZD30" s="4134"/>
      <c r="ZE30" s="4134"/>
      <c r="ZF30" s="4134"/>
      <c r="ZG30" s="4134"/>
      <c r="ZH30" s="4134"/>
      <c r="ZI30" s="4134"/>
      <c r="ZJ30" s="4134"/>
      <c r="ZK30" s="4134"/>
      <c r="ZL30" s="4134"/>
      <c r="ZM30" s="4134"/>
      <c r="ZN30" s="4134"/>
      <c r="ZO30" s="4134"/>
      <c r="ZP30" s="4134"/>
      <c r="ZQ30" s="4134"/>
      <c r="ZR30" s="4134"/>
      <c r="ZS30" s="4134"/>
      <c r="ZT30" s="4134"/>
      <c r="ZU30" s="4134"/>
      <c r="ZV30" s="4134"/>
      <c r="ZW30" s="4134"/>
      <c r="ZX30" s="4134"/>
      <c r="ZY30" s="4134"/>
      <c r="ZZ30" s="4134"/>
      <c r="AAA30" s="4134"/>
      <c r="AAB30" s="4134"/>
      <c r="AAC30" s="4134"/>
      <c r="AAD30" s="4134"/>
      <c r="AAE30" s="4134"/>
      <c r="AAF30" s="4134"/>
      <c r="AAG30" s="4134"/>
      <c r="AAH30" s="4134"/>
      <c r="AAI30" s="4134"/>
      <c r="AAJ30" s="4134"/>
      <c r="AAK30" s="4134"/>
      <c r="AAL30" s="4134"/>
      <c r="AAM30" s="4134"/>
      <c r="AAN30" s="4134"/>
      <c r="AAO30" s="4134"/>
      <c r="AAP30" s="4134"/>
      <c r="AAQ30" s="4134"/>
      <c r="AAR30" s="4134"/>
      <c r="AAS30" s="4134"/>
      <c r="AAT30" s="4134"/>
      <c r="AAU30" s="4134"/>
      <c r="AAV30" s="4134"/>
      <c r="AAW30" s="4134"/>
      <c r="AAX30" s="4134"/>
      <c r="AAY30" s="4134"/>
      <c r="AAZ30" s="4134"/>
      <c r="ABA30" s="4134"/>
      <c r="ABB30" s="4134"/>
      <c r="ABC30" s="4134"/>
      <c r="ABD30" s="4134"/>
      <c r="ABE30" s="4134"/>
      <c r="ABF30" s="4134"/>
      <c r="ABG30" s="4134"/>
      <c r="ABH30" s="4134"/>
      <c r="ABI30" s="4134"/>
      <c r="ABJ30" s="4134"/>
      <c r="ABK30" s="4134"/>
      <c r="ABL30" s="4134"/>
      <c r="ABM30" s="4134"/>
      <c r="ABN30" s="4134"/>
      <c r="ABO30" s="4134"/>
      <c r="ABP30" s="4134"/>
      <c r="ABQ30" s="4134"/>
      <c r="ABR30" s="4134"/>
      <c r="ABS30" s="4134"/>
      <c r="ABT30" s="4134"/>
      <c r="ABU30" s="4134"/>
      <c r="ABV30" s="4134"/>
      <c r="ABW30" s="4134"/>
      <c r="ABX30" s="4134"/>
      <c r="ABY30" s="4134"/>
      <c r="ABZ30" s="4134"/>
      <c r="ACA30" s="4134"/>
      <c r="ACB30" s="4134"/>
      <c r="ACC30" s="4134"/>
      <c r="ACD30" s="4134"/>
      <c r="ACE30" s="4134"/>
      <c r="ACF30" s="4134"/>
      <c r="ACG30" s="4134"/>
      <c r="ACH30" s="4134"/>
      <c r="ACI30" s="4134"/>
      <c r="ACJ30" s="4134"/>
      <c r="ACK30" s="4134"/>
      <c r="ACL30" s="4134"/>
      <c r="ACM30" s="4134"/>
      <c r="ACN30" s="4134"/>
      <c r="ACO30" s="4134"/>
      <c r="ACP30" s="4134"/>
      <c r="ACQ30" s="4134"/>
      <c r="ACR30" s="4134"/>
      <c r="ACS30" s="4134"/>
      <c r="ACT30" s="4134"/>
      <c r="ACU30" s="4134"/>
      <c r="ACV30" s="4134"/>
      <c r="ACW30" s="4134"/>
      <c r="ACX30" s="4134"/>
      <c r="ACY30" s="4134"/>
      <c r="ACZ30" s="4134"/>
      <c r="ADA30" s="4134"/>
      <c r="ADB30" s="4134"/>
      <c r="ADC30" s="4134"/>
      <c r="ADD30" s="4134"/>
      <c r="ADE30" s="4134"/>
      <c r="ADF30" s="4134"/>
      <c r="ADG30" s="4134"/>
      <c r="ADH30" s="4134"/>
      <c r="ADI30" s="4134"/>
      <c r="ADJ30" s="4134"/>
      <c r="ADK30" s="4134"/>
      <c r="ADL30" s="4134"/>
      <c r="ADM30" s="4134"/>
      <c r="ADN30" s="4134"/>
      <c r="ADO30" s="4134"/>
      <c r="ADP30" s="4134"/>
      <c r="ADQ30" s="4134"/>
      <c r="ADR30" s="4134"/>
      <c r="ADS30" s="4134"/>
      <c r="ADT30" s="4134"/>
      <c r="ADU30" s="4134"/>
      <c r="ADV30" s="4134"/>
      <c r="ADW30" s="4134"/>
      <c r="ADX30" s="4134"/>
      <c r="ADY30" s="4134"/>
      <c r="ADZ30" s="4134"/>
      <c r="AEA30" s="4134"/>
      <c r="AEB30" s="4134"/>
      <c r="AEC30" s="4134"/>
      <c r="AED30" s="4134"/>
      <c r="AEE30" s="4134"/>
      <c r="AEF30" s="4134"/>
      <c r="AEG30" s="4134"/>
      <c r="AEH30" s="4134"/>
      <c r="AEI30" s="4134"/>
      <c r="AEJ30" s="4134"/>
      <c r="AEK30" s="4134"/>
      <c r="AEL30" s="4134"/>
      <c r="AEM30" s="4134"/>
      <c r="AEN30" s="4134"/>
      <c r="AEO30" s="4134"/>
      <c r="AEP30" s="4134"/>
      <c r="AEQ30" s="4134"/>
      <c r="AER30" s="4134"/>
      <c r="AES30" s="4134"/>
      <c r="AET30" s="4134"/>
      <c r="AEU30" s="4134"/>
      <c r="AEV30" s="4134"/>
      <c r="AEW30" s="4134"/>
      <c r="AEX30" s="4134"/>
      <c r="AEY30" s="4134"/>
      <c r="AEZ30" s="4134"/>
      <c r="AFA30" s="4134"/>
      <c r="AFB30" s="4134"/>
      <c r="AFC30" s="4134"/>
      <c r="AFD30" s="4134"/>
      <c r="AFE30" s="4134"/>
      <c r="AFF30" s="4134"/>
      <c r="AFG30" s="4134"/>
      <c r="AFH30" s="4134"/>
      <c r="AFI30" s="4134"/>
      <c r="AFJ30" s="4134"/>
      <c r="AFK30" s="4134"/>
      <c r="AFL30" s="4134"/>
      <c r="AFM30" s="4134"/>
      <c r="AFN30" s="4134"/>
      <c r="AFO30" s="4134"/>
      <c r="AFP30" s="4134"/>
      <c r="AFQ30" s="4134"/>
      <c r="AFR30" s="4134"/>
      <c r="AFS30" s="4134"/>
      <c r="AFT30" s="4134"/>
      <c r="AFU30" s="4134"/>
      <c r="AFV30" s="4134"/>
      <c r="AFW30" s="4134"/>
      <c r="AFX30" s="4134"/>
      <c r="AFY30" s="4134"/>
      <c r="AFZ30" s="4134"/>
      <c r="AGA30" s="4134"/>
      <c r="AGB30" s="4134"/>
      <c r="AGC30" s="4134"/>
      <c r="AGD30" s="4134"/>
      <c r="AGE30" s="4134"/>
      <c r="AGF30" s="4134"/>
      <c r="AGG30" s="4134"/>
      <c r="AGH30" s="4134"/>
      <c r="AGI30" s="4134"/>
      <c r="AGJ30" s="4134"/>
      <c r="AGK30" s="4134"/>
      <c r="AGL30" s="4134"/>
      <c r="AGM30" s="4134"/>
      <c r="AGN30" s="4134"/>
      <c r="AGO30" s="4134"/>
      <c r="AGP30" s="4134"/>
      <c r="AGQ30" s="4134"/>
      <c r="AGR30" s="4134"/>
      <c r="AGS30" s="4134"/>
      <c r="AGT30" s="4134"/>
      <c r="AGU30" s="4134"/>
      <c r="AGV30" s="4134"/>
      <c r="AGW30" s="4134"/>
      <c r="AGX30" s="4134"/>
      <c r="AGY30" s="4134"/>
      <c r="AGZ30" s="4134"/>
      <c r="AHA30" s="4134"/>
      <c r="AHB30" s="4134"/>
      <c r="AHC30" s="4134"/>
      <c r="AHD30" s="4134"/>
      <c r="AHE30" s="4134"/>
      <c r="AHF30" s="4134"/>
      <c r="AHG30" s="4134"/>
      <c r="AHH30" s="4134"/>
      <c r="AHI30" s="4134"/>
      <c r="AHJ30" s="4134"/>
      <c r="AHK30" s="4134"/>
      <c r="AHL30" s="4134"/>
      <c r="AHM30" s="4134"/>
      <c r="AHN30" s="4134"/>
      <c r="AHO30" s="4134"/>
      <c r="AHP30" s="4134"/>
      <c r="AHQ30" s="4134"/>
      <c r="AHR30" s="4134"/>
      <c r="AHS30" s="4134"/>
      <c r="AHT30" s="4134"/>
      <c r="AHU30" s="4134"/>
      <c r="AHV30" s="4134"/>
      <c r="AHW30" s="4134"/>
      <c r="AHX30" s="4134"/>
      <c r="AHY30" s="4134"/>
      <c r="AHZ30" s="4134"/>
      <c r="AIA30" s="4134"/>
      <c r="AIB30" s="4134"/>
      <c r="AIC30" s="4134"/>
      <c r="AID30" s="4134"/>
      <c r="AIE30" s="4134"/>
      <c r="AIF30" s="4134"/>
      <c r="AIG30" s="4134"/>
      <c r="AIH30" s="4134"/>
      <c r="AII30" s="4134"/>
      <c r="AIJ30" s="4134"/>
      <c r="AIK30" s="4134"/>
      <c r="AIL30" s="4134"/>
      <c r="AIM30" s="4134"/>
      <c r="AIN30" s="4134"/>
      <c r="AIO30" s="4134"/>
      <c r="AIP30" s="4134"/>
      <c r="AIQ30" s="4134"/>
      <c r="AIR30" s="4134"/>
      <c r="AIS30" s="4134"/>
      <c r="AIT30" s="4134"/>
      <c r="AIU30" s="4134"/>
      <c r="AIV30" s="4134"/>
      <c r="AIW30" s="4134"/>
      <c r="AIX30" s="4134"/>
      <c r="AIY30" s="4134"/>
      <c r="AIZ30" s="4134"/>
      <c r="AJA30" s="4134"/>
      <c r="AJB30" s="4134"/>
      <c r="AJC30" s="4134"/>
      <c r="AJD30" s="4134"/>
      <c r="AJE30" s="4134"/>
      <c r="AJF30" s="4134"/>
      <c r="AJG30" s="4134"/>
      <c r="AJH30" s="4134"/>
      <c r="AJI30" s="4134"/>
      <c r="AJJ30" s="4134"/>
      <c r="AJK30" s="4134"/>
      <c r="AJL30" s="4134"/>
      <c r="AJM30" s="4134"/>
      <c r="AJN30" s="4134"/>
      <c r="AJO30" s="4134"/>
      <c r="AJP30" s="4134"/>
      <c r="AJQ30" s="4134"/>
      <c r="AJR30" s="4134"/>
      <c r="AJS30" s="4134"/>
      <c r="AJT30" s="4134"/>
      <c r="AJU30" s="4134"/>
      <c r="AJV30" s="4134"/>
      <c r="AJW30" s="4134"/>
      <c r="AJX30" s="4134"/>
      <c r="AJY30" s="4134"/>
      <c r="AJZ30" s="4134"/>
      <c r="AKA30" s="4134"/>
      <c r="AKB30" s="4134"/>
      <c r="AKC30" s="4134"/>
      <c r="AKD30" s="4134"/>
      <c r="AKE30" s="4134"/>
      <c r="AKF30" s="4134"/>
      <c r="AKG30" s="4134"/>
      <c r="AKH30" s="4134"/>
      <c r="AKI30" s="4134"/>
      <c r="AKJ30" s="4134"/>
      <c r="AKK30" s="4134"/>
      <c r="AKL30" s="4134"/>
      <c r="AKM30" s="4134"/>
      <c r="AKN30" s="4134"/>
      <c r="AKO30" s="4134"/>
      <c r="AKP30" s="4134"/>
      <c r="AKQ30" s="4134"/>
      <c r="AKR30" s="4134"/>
      <c r="AKS30" s="4134"/>
      <c r="AKT30" s="4134"/>
      <c r="AKU30" s="4134"/>
      <c r="AKV30" s="4134"/>
      <c r="AKW30" s="4134"/>
      <c r="AKX30" s="4134"/>
      <c r="AKY30" s="4134"/>
      <c r="AKZ30" s="4134"/>
      <c r="ALA30" s="4134"/>
      <c r="ALB30" s="4134"/>
      <c r="ALC30" s="4134"/>
      <c r="ALD30" s="4134"/>
      <c r="ALE30" s="4134"/>
      <c r="ALF30" s="4134"/>
      <c r="ALG30" s="4134"/>
      <c r="ALH30" s="4134"/>
      <c r="ALI30" s="4134"/>
      <c r="ALJ30" s="4134"/>
      <c r="ALK30" s="4134"/>
      <c r="ALL30" s="4134"/>
      <c r="ALM30" s="4134"/>
      <c r="ALN30" s="4134"/>
      <c r="ALO30" s="4134"/>
      <c r="ALP30" s="4134"/>
      <c r="ALQ30" s="4134"/>
      <c r="ALR30" s="4134"/>
      <c r="ALS30" s="4134"/>
      <c r="ALT30" s="4134"/>
      <c r="ALU30" s="4134"/>
      <c r="ALV30" s="4134"/>
      <c r="ALW30" s="4134"/>
      <c r="ALX30" s="4134"/>
      <c r="ALY30" s="4134"/>
      <c r="ALZ30" s="4134"/>
      <c r="AMA30" s="4134"/>
      <c r="AMB30" s="4134"/>
      <c r="AMC30" s="4134"/>
      <c r="AMD30" s="4134"/>
      <c r="AME30" s="4134"/>
      <c r="AMF30" s="4134"/>
      <c r="AMG30" s="4134"/>
      <c r="AMH30" s="4134"/>
      <c r="AMI30" s="4134"/>
      <c r="AMJ30" s="4134"/>
      <c r="AMK30" s="4134"/>
      <c r="AML30" s="4134"/>
      <c r="AMM30" s="4134"/>
      <c r="AMN30" s="4134"/>
      <c r="AMO30" s="4134"/>
      <c r="AMP30" s="4134"/>
      <c r="AMQ30" s="4134"/>
      <c r="AMR30" s="4134"/>
      <c r="AMS30" s="4134"/>
      <c r="AMT30" s="4134"/>
      <c r="AMU30" s="4134"/>
      <c r="AMV30" s="4134"/>
      <c r="AMW30" s="4134"/>
      <c r="AMX30" s="4134"/>
      <c r="AMY30" s="4134"/>
      <c r="AMZ30" s="4134"/>
      <c r="ANA30" s="4134"/>
      <c r="ANB30" s="4134"/>
      <c r="ANC30" s="4134"/>
      <c r="AND30" s="4134"/>
      <c r="ANE30" s="4134"/>
      <c r="ANF30" s="4134"/>
      <c r="ANG30" s="4134"/>
      <c r="ANH30" s="4134"/>
      <c r="ANI30" s="4134"/>
      <c r="ANJ30" s="4134"/>
      <c r="ANK30" s="4134"/>
      <c r="ANL30" s="4134"/>
      <c r="ANM30" s="4134"/>
      <c r="ANN30" s="4134"/>
      <c r="ANO30" s="4134"/>
      <c r="ANP30" s="4134"/>
      <c r="ANQ30" s="4134"/>
      <c r="ANR30" s="4134"/>
      <c r="ANS30" s="4134"/>
      <c r="ANT30" s="4134"/>
      <c r="ANU30" s="4134"/>
      <c r="ANV30" s="4134"/>
      <c r="ANW30" s="4134"/>
      <c r="ANX30" s="4134"/>
      <c r="ANY30" s="4134"/>
      <c r="ANZ30" s="4134"/>
      <c r="AOA30" s="4134"/>
      <c r="AOB30" s="4134"/>
      <c r="AOC30" s="4134"/>
      <c r="AOD30" s="4134"/>
      <c r="AOE30" s="4134"/>
      <c r="AOF30" s="4134"/>
      <c r="AOG30" s="4134"/>
      <c r="AOH30" s="4134"/>
      <c r="AOI30" s="4134"/>
      <c r="AOJ30" s="4134"/>
      <c r="AOK30" s="4134"/>
      <c r="AOL30" s="4134"/>
      <c r="AOM30" s="4134"/>
      <c r="AON30" s="4134"/>
      <c r="AOO30" s="4134"/>
      <c r="AOP30" s="4134"/>
      <c r="AOQ30" s="4134"/>
      <c r="AOR30" s="4134"/>
      <c r="AOS30" s="4134"/>
      <c r="AOT30" s="4134"/>
      <c r="AOU30" s="4134"/>
      <c r="AOV30" s="4134"/>
      <c r="AOW30" s="4134"/>
      <c r="AOX30" s="4134"/>
      <c r="AOY30" s="4134"/>
      <c r="AOZ30" s="4134"/>
      <c r="APA30" s="4134"/>
      <c r="APB30" s="4134"/>
      <c r="APC30" s="4134"/>
      <c r="APD30" s="4134"/>
      <c r="APE30" s="4134"/>
      <c r="APF30" s="4134"/>
      <c r="APG30" s="4134"/>
      <c r="APH30" s="4134"/>
      <c r="API30" s="4134"/>
      <c r="APJ30" s="4134"/>
      <c r="APK30" s="4134"/>
      <c r="APL30" s="4134"/>
      <c r="APM30" s="4134"/>
      <c r="APN30" s="4134"/>
      <c r="APO30" s="4134"/>
      <c r="APP30" s="4134"/>
      <c r="APQ30" s="4134"/>
      <c r="APR30" s="4134"/>
      <c r="APS30" s="4134"/>
      <c r="APT30" s="4134"/>
      <c r="APU30" s="4134"/>
      <c r="APV30" s="4134"/>
      <c r="APW30" s="4134"/>
      <c r="APX30" s="4134"/>
      <c r="APY30" s="4134"/>
      <c r="APZ30" s="4134"/>
      <c r="AQA30" s="4134"/>
      <c r="AQB30" s="4134"/>
      <c r="AQC30" s="4134"/>
      <c r="AQD30" s="4134"/>
      <c r="AQE30" s="4134"/>
      <c r="AQF30" s="4134"/>
      <c r="AQG30" s="4134"/>
      <c r="AQH30" s="4134"/>
      <c r="AQI30" s="4134"/>
      <c r="AQJ30" s="4134"/>
      <c r="AQK30" s="4134"/>
      <c r="AQL30" s="4134"/>
      <c r="AQM30" s="4134"/>
      <c r="AQN30" s="4134"/>
      <c r="AQO30" s="4134"/>
      <c r="AQP30" s="4134"/>
      <c r="AQQ30" s="4134"/>
      <c r="AQR30" s="4134"/>
      <c r="AQS30" s="4134"/>
      <c r="AQT30" s="4134"/>
      <c r="AQU30" s="4134"/>
      <c r="AQV30" s="4134"/>
      <c r="AQW30" s="4134"/>
      <c r="AQX30" s="4134"/>
      <c r="AQY30" s="4134"/>
      <c r="AQZ30" s="4134"/>
      <c r="ARA30" s="4134"/>
      <c r="ARB30" s="4134"/>
      <c r="ARC30" s="4134"/>
      <c r="ARD30" s="4134"/>
      <c r="ARE30" s="4134"/>
      <c r="ARF30" s="4134"/>
      <c r="ARG30" s="4134"/>
      <c r="ARH30" s="4134"/>
      <c r="ARI30" s="4134"/>
      <c r="ARJ30" s="4134"/>
      <c r="ARK30" s="4134"/>
      <c r="ARL30" s="4134"/>
      <c r="ARM30" s="4134"/>
      <c r="ARN30" s="4134"/>
      <c r="ARO30" s="4134"/>
      <c r="ARP30" s="4134"/>
      <c r="ARQ30" s="4134"/>
      <c r="ARR30" s="4134"/>
      <c r="ARS30" s="4134"/>
      <c r="ART30" s="4134"/>
      <c r="ARU30" s="4134"/>
      <c r="ARV30" s="4134"/>
      <c r="ARW30" s="4134"/>
      <c r="ARX30" s="4134"/>
      <c r="ARY30" s="4134"/>
      <c r="ARZ30" s="4134"/>
      <c r="ASA30" s="4134"/>
      <c r="ASB30" s="4134"/>
      <c r="ASC30" s="4134"/>
      <c r="ASD30" s="4134"/>
      <c r="ASE30" s="4134"/>
      <c r="ASF30" s="4134"/>
      <c r="ASG30" s="4134"/>
      <c r="ASH30" s="4134"/>
      <c r="ASI30" s="4134"/>
      <c r="ASJ30" s="4134"/>
      <c r="ASK30" s="4134"/>
      <c r="ASL30" s="4134"/>
      <c r="ASM30" s="4134"/>
      <c r="ASN30" s="4134"/>
      <c r="ASO30" s="4134"/>
      <c r="ASP30" s="4134"/>
      <c r="ASQ30" s="4134"/>
      <c r="ASR30" s="4134"/>
      <c r="ASS30" s="4134"/>
      <c r="AST30" s="4134"/>
      <c r="ASU30" s="4134"/>
      <c r="ASV30" s="4134"/>
      <c r="ASW30" s="4134"/>
      <c r="ASX30" s="4134"/>
      <c r="ASY30" s="4134"/>
      <c r="ASZ30" s="4134"/>
      <c r="ATA30" s="4134"/>
      <c r="ATB30" s="4134"/>
      <c r="ATC30" s="4134"/>
      <c r="ATD30" s="4134"/>
      <c r="ATE30" s="4134"/>
      <c r="ATF30" s="4134"/>
      <c r="ATG30" s="4134"/>
      <c r="ATH30" s="4134"/>
      <c r="ATI30" s="4134"/>
      <c r="ATJ30" s="4134"/>
      <c r="ATK30" s="4134"/>
      <c r="ATL30" s="4134"/>
      <c r="ATM30" s="4134"/>
      <c r="ATN30" s="4134"/>
      <c r="ATO30" s="4134"/>
      <c r="ATP30" s="4134"/>
      <c r="ATQ30" s="4134"/>
      <c r="ATR30" s="4134"/>
      <c r="ATS30" s="4134"/>
      <c r="ATT30" s="4134"/>
      <c r="ATU30" s="4134"/>
      <c r="ATV30" s="4134"/>
      <c r="ATW30" s="4134"/>
      <c r="ATX30" s="4134"/>
      <c r="ATY30" s="4134"/>
      <c r="ATZ30" s="4134"/>
      <c r="AUA30" s="4134"/>
      <c r="AUB30" s="4134"/>
      <c r="AUC30" s="4134"/>
      <c r="AUD30" s="4134"/>
      <c r="AUE30" s="4134"/>
      <c r="AUF30" s="4134"/>
      <c r="AUG30" s="4134"/>
      <c r="AUH30" s="4134"/>
      <c r="AUI30" s="4134"/>
      <c r="AUJ30" s="4134"/>
      <c r="AUK30" s="4134"/>
      <c r="AUL30" s="4134"/>
      <c r="AUM30" s="4134"/>
      <c r="AUN30" s="4134"/>
      <c r="AUO30" s="4134"/>
      <c r="AUP30" s="4134"/>
      <c r="AUQ30" s="4134"/>
      <c r="AUR30" s="4134"/>
      <c r="AUS30" s="4134"/>
      <c r="AUT30" s="4134"/>
      <c r="AUU30" s="4134"/>
      <c r="AUV30" s="4134"/>
      <c r="AUW30" s="4134"/>
      <c r="AUX30" s="4134"/>
      <c r="AUY30" s="4134"/>
      <c r="AUZ30" s="4134"/>
      <c r="AVA30" s="4134"/>
      <c r="AVB30" s="4134"/>
      <c r="AVC30" s="4134"/>
      <c r="AVD30" s="4134"/>
      <c r="AVE30" s="4134"/>
      <c r="AVF30" s="4134"/>
      <c r="AVG30" s="4134"/>
      <c r="AVH30" s="4134"/>
      <c r="AVI30" s="4134"/>
      <c r="AVJ30" s="4134"/>
      <c r="AVK30" s="4134"/>
      <c r="AVL30" s="4134"/>
      <c r="AVM30" s="4134"/>
      <c r="AVN30" s="4134"/>
      <c r="AVO30" s="4134"/>
      <c r="AVP30" s="4134"/>
      <c r="AVQ30" s="4134"/>
      <c r="AVR30" s="4134"/>
      <c r="AVS30" s="4134"/>
      <c r="AVT30" s="4134"/>
      <c r="AVU30" s="4134"/>
      <c r="AVV30" s="4134"/>
      <c r="AVW30" s="4134"/>
      <c r="AVX30" s="4134"/>
      <c r="AVY30" s="4134"/>
      <c r="AVZ30" s="4134"/>
      <c r="AWA30" s="4134"/>
      <c r="AWB30" s="4134"/>
      <c r="AWC30" s="4134"/>
      <c r="AWD30" s="4134"/>
      <c r="AWE30" s="4134"/>
      <c r="AWF30" s="4134"/>
      <c r="AWG30" s="4134"/>
      <c r="AWH30" s="4134"/>
      <c r="AWI30" s="4134"/>
      <c r="AWJ30" s="4134"/>
      <c r="AWK30" s="4134"/>
      <c r="AWL30" s="4134"/>
      <c r="AWM30" s="4134"/>
      <c r="AWN30" s="4134"/>
      <c r="AWO30" s="4134"/>
      <c r="AWP30" s="4134"/>
      <c r="AWQ30" s="4134"/>
      <c r="AWR30" s="4134"/>
      <c r="AWS30" s="4134"/>
      <c r="AWT30" s="4134"/>
      <c r="AWU30" s="4134"/>
      <c r="AWV30" s="4134"/>
      <c r="AWW30" s="4134"/>
      <c r="AWX30" s="4134"/>
      <c r="AWY30" s="4134"/>
      <c r="AWZ30" s="4134"/>
      <c r="AXA30" s="4134"/>
      <c r="AXB30" s="4134"/>
      <c r="AXC30" s="4134"/>
      <c r="AXD30" s="4134"/>
      <c r="AXE30" s="4134"/>
      <c r="AXF30" s="4134"/>
      <c r="AXG30" s="4134"/>
      <c r="AXH30" s="4134"/>
      <c r="AXI30" s="4134"/>
      <c r="AXJ30" s="4134"/>
      <c r="AXK30" s="4134"/>
      <c r="AXL30" s="4134"/>
      <c r="AXM30" s="4134"/>
      <c r="AXN30" s="4134"/>
      <c r="AXO30" s="4134"/>
      <c r="AXP30" s="4134"/>
      <c r="AXQ30" s="4134"/>
      <c r="AXR30" s="4134"/>
      <c r="AXS30" s="4134"/>
      <c r="AXT30" s="4134"/>
      <c r="AXU30" s="4134"/>
      <c r="AXV30" s="4134"/>
      <c r="AXW30" s="4134"/>
      <c r="AXX30" s="4134"/>
      <c r="AXY30" s="4134"/>
      <c r="AXZ30" s="4134"/>
      <c r="AYA30" s="4134"/>
      <c r="AYB30" s="4134"/>
      <c r="AYC30" s="4134"/>
      <c r="AYD30" s="4134"/>
      <c r="AYE30" s="4134"/>
      <c r="AYF30" s="4134"/>
      <c r="AYG30" s="4134"/>
      <c r="AYH30" s="4134"/>
      <c r="AYI30" s="4134"/>
      <c r="AYJ30" s="4134"/>
      <c r="AYK30" s="4134"/>
      <c r="AYL30" s="4134"/>
      <c r="AYM30" s="4134"/>
      <c r="AYN30" s="4134"/>
      <c r="AYO30" s="4134"/>
      <c r="AYP30" s="4134"/>
      <c r="AYQ30" s="4134"/>
      <c r="AYR30" s="4134"/>
      <c r="AYS30" s="4134"/>
      <c r="AYT30" s="4134"/>
      <c r="AYU30" s="4134"/>
      <c r="AYV30" s="4134"/>
      <c r="AYW30" s="4134"/>
      <c r="AYX30" s="4134"/>
      <c r="AYY30" s="4134"/>
      <c r="AYZ30" s="4134"/>
      <c r="AZA30" s="4134"/>
      <c r="AZB30" s="4134"/>
      <c r="AZC30" s="4134"/>
      <c r="AZD30" s="4134"/>
      <c r="AZE30" s="4134"/>
      <c r="AZF30" s="4134"/>
      <c r="AZG30" s="4134"/>
      <c r="AZH30" s="4134"/>
      <c r="AZI30" s="4134"/>
      <c r="AZJ30" s="4134"/>
      <c r="AZK30" s="4134"/>
      <c r="AZL30" s="4134"/>
      <c r="AZM30" s="4134"/>
      <c r="AZN30" s="4134"/>
      <c r="AZO30" s="4134"/>
      <c r="AZP30" s="4134"/>
      <c r="AZQ30" s="4134"/>
      <c r="AZR30" s="4134"/>
      <c r="AZS30" s="4134"/>
      <c r="AZT30" s="4134"/>
      <c r="AZU30" s="4134"/>
      <c r="AZV30" s="4134"/>
      <c r="AZW30" s="4134"/>
      <c r="AZX30" s="4134"/>
      <c r="AZY30" s="4134"/>
      <c r="AZZ30" s="4134"/>
      <c r="BAA30" s="4134"/>
      <c r="BAB30" s="4134"/>
      <c r="BAC30" s="4134"/>
      <c r="BAD30" s="4134"/>
      <c r="BAE30" s="4134"/>
      <c r="BAF30" s="4134"/>
      <c r="BAG30" s="4134"/>
      <c r="BAH30" s="4134"/>
      <c r="BAI30" s="4134"/>
      <c r="BAJ30" s="4134"/>
      <c r="BAK30" s="4134"/>
      <c r="BAL30" s="4134"/>
      <c r="BAM30" s="4134"/>
      <c r="BAN30" s="4134"/>
      <c r="BAO30" s="4134"/>
      <c r="BAP30" s="4134"/>
      <c r="BAQ30" s="4134"/>
      <c r="BAR30" s="4134"/>
      <c r="BAS30" s="4134"/>
      <c r="BAT30" s="4134"/>
      <c r="BAU30" s="4134"/>
      <c r="BAV30" s="4134"/>
      <c r="BAW30" s="4134"/>
      <c r="BAX30" s="4134"/>
      <c r="BAY30" s="4134"/>
      <c r="BAZ30" s="4134"/>
      <c r="BBA30" s="4134"/>
      <c r="BBB30" s="4134"/>
      <c r="BBC30" s="4134"/>
      <c r="BBD30" s="4134"/>
      <c r="BBE30" s="4134"/>
      <c r="BBF30" s="4134"/>
      <c r="BBG30" s="4134"/>
      <c r="BBH30" s="4134"/>
      <c r="BBI30" s="4134"/>
      <c r="BBJ30" s="4134"/>
      <c r="BBK30" s="4134"/>
      <c r="BBL30" s="4134"/>
      <c r="BBM30" s="4134"/>
      <c r="BBN30" s="4134"/>
      <c r="BBO30" s="4134"/>
      <c r="BBP30" s="4134"/>
      <c r="BBQ30" s="4134"/>
      <c r="BBR30" s="4134"/>
      <c r="BBS30" s="4134"/>
      <c r="BBT30" s="4134"/>
      <c r="BBU30" s="4134"/>
      <c r="BBV30" s="4134"/>
      <c r="BBW30" s="4134"/>
      <c r="BBX30" s="4134"/>
      <c r="BBY30" s="4134"/>
      <c r="BBZ30" s="4134"/>
      <c r="BCA30" s="4134"/>
      <c r="BCB30" s="4134"/>
      <c r="BCC30" s="4134"/>
      <c r="BCD30" s="4134"/>
      <c r="BCE30" s="4134"/>
      <c r="BCF30" s="4134"/>
      <c r="BCG30" s="4134"/>
      <c r="BCH30" s="4134"/>
      <c r="BCI30" s="4134"/>
      <c r="BCJ30" s="4134"/>
      <c r="BCK30" s="4134"/>
      <c r="BCL30" s="4134"/>
      <c r="BCM30" s="4134"/>
      <c r="BCN30" s="4134"/>
      <c r="BCO30" s="4134"/>
      <c r="BCP30" s="4134"/>
      <c r="BCQ30" s="4134"/>
      <c r="BCR30" s="4134"/>
      <c r="BCS30" s="4134"/>
      <c r="BCT30" s="4134"/>
      <c r="BCU30" s="4134"/>
      <c r="BCV30" s="4134"/>
      <c r="BCW30" s="4134"/>
      <c r="BCX30" s="4134"/>
      <c r="BCY30" s="4134"/>
      <c r="BCZ30" s="4134"/>
      <c r="BDA30" s="4134"/>
      <c r="BDB30" s="4134"/>
      <c r="BDC30" s="4134"/>
      <c r="BDD30" s="4134"/>
      <c r="BDE30" s="4134"/>
      <c r="BDF30" s="4134"/>
      <c r="BDG30" s="4134"/>
      <c r="BDH30" s="4134"/>
      <c r="BDI30" s="4134"/>
      <c r="BDJ30" s="4134"/>
      <c r="BDK30" s="4134"/>
      <c r="BDL30" s="4134"/>
      <c r="BDM30" s="4134"/>
      <c r="BDN30" s="4134"/>
      <c r="BDO30" s="4134"/>
      <c r="BDP30" s="4134"/>
      <c r="BDQ30" s="4134"/>
      <c r="BDR30" s="4134"/>
      <c r="BDS30" s="4134"/>
      <c r="BDT30" s="4134"/>
      <c r="BDU30" s="4134"/>
      <c r="BDV30" s="4134"/>
      <c r="BDW30" s="4134"/>
      <c r="BDX30" s="4134"/>
      <c r="BDY30" s="4134"/>
      <c r="BDZ30" s="4134"/>
      <c r="BEA30" s="4134"/>
      <c r="BEB30" s="4134"/>
      <c r="BEC30" s="4134"/>
      <c r="BED30" s="4134"/>
      <c r="BEE30" s="4134"/>
      <c r="BEF30" s="4134"/>
      <c r="BEG30" s="4134"/>
      <c r="BEH30" s="4134"/>
      <c r="BEI30" s="4134"/>
      <c r="BEJ30" s="4134"/>
      <c r="BEK30" s="4134"/>
      <c r="BEL30" s="4134"/>
      <c r="BEM30" s="4134"/>
      <c r="BEN30" s="4134"/>
      <c r="BEO30" s="4134"/>
      <c r="BEP30" s="4134"/>
      <c r="BEQ30" s="4134"/>
      <c r="BER30" s="4134"/>
      <c r="BES30" s="4134"/>
      <c r="BET30" s="4134"/>
      <c r="BEU30" s="4134"/>
      <c r="BEV30" s="4134"/>
      <c r="BEW30" s="4134"/>
      <c r="BEX30" s="4134"/>
      <c r="BEY30" s="4134"/>
      <c r="BEZ30" s="4134"/>
      <c r="BFA30" s="4134"/>
      <c r="BFB30" s="4134"/>
      <c r="BFC30" s="4134"/>
      <c r="BFD30" s="4134"/>
      <c r="BFE30" s="4134"/>
      <c r="BFF30" s="4134"/>
      <c r="BFG30" s="4134"/>
      <c r="BFH30" s="4134"/>
      <c r="BFI30" s="4134"/>
      <c r="BFJ30" s="4134"/>
      <c r="BFK30" s="4134"/>
      <c r="BFL30" s="4134"/>
      <c r="BFM30" s="4134"/>
      <c r="BFN30" s="4134"/>
      <c r="BFO30" s="4134"/>
      <c r="BFP30" s="4134"/>
      <c r="BFQ30" s="4134"/>
      <c r="BFR30" s="4134"/>
      <c r="BFS30" s="4134"/>
      <c r="BFT30" s="4134"/>
      <c r="BFU30" s="4134"/>
      <c r="BFV30" s="4134"/>
      <c r="BFW30" s="4134"/>
      <c r="BFX30" s="4134"/>
      <c r="BFY30" s="4134"/>
      <c r="BFZ30" s="4134"/>
      <c r="BGA30" s="4134"/>
      <c r="BGB30" s="4134"/>
      <c r="BGC30" s="4134"/>
      <c r="BGD30" s="4134"/>
      <c r="BGE30" s="4134"/>
      <c r="BGF30" s="4134"/>
      <c r="BGG30" s="4134"/>
      <c r="BGH30" s="4134"/>
      <c r="BGI30" s="4134"/>
      <c r="BGJ30" s="4134"/>
      <c r="BGK30" s="4134"/>
      <c r="BGL30" s="4134"/>
      <c r="BGM30" s="4134"/>
      <c r="BGN30" s="4134"/>
      <c r="BGO30" s="4134"/>
      <c r="BGP30" s="4134"/>
      <c r="BGQ30" s="4134"/>
      <c r="BGR30" s="4134"/>
      <c r="BGS30" s="4134"/>
      <c r="BGT30" s="4134"/>
      <c r="BGU30" s="4134"/>
      <c r="BGV30" s="4134"/>
      <c r="BGW30" s="4134"/>
      <c r="BGX30" s="4134"/>
      <c r="BGY30" s="4134"/>
      <c r="BGZ30" s="4134"/>
      <c r="BHA30" s="4134"/>
      <c r="BHB30" s="4134"/>
      <c r="BHC30" s="4134"/>
      <c r="BHD30" s="4134"/>
      <c r="BHE30" s="4134"/>
      <c r="BHF30" s="4134"/>
      <c r="BHG30" s="4134"/>
      <c r="BHH30" s="4134"/>
      <c r="BHI30" s="4134"/>
      <c r="BHJ30" s="4134"/>
      <c r="BHK30" s="4134"/>
      <c r="BHL30" s="4134"/>
      <c r="BHM30" s="4134"/>
      <c r="BHN30" s="4134"/>
      <c r="BHO30" s="4134"/>
      <c r="BHP30" s="4134"/>
      <c r="BHQ30" s="4134"/>
      <c r="BHR30" s="4134"/>
      <c r="BHS30" s="4134"/>
      <c r="BHT30" s="4134"/>
      <c r="BHU30" s="4134"/>
      <c r="BHV30" s="4134"/>
      <c r="BHW30" s="4134"/>
      <c r="BHX30" s="4134"/>
      <c r="BHY30" s="4134"/>
      <c r="BHZ30" s="4134"/>
      <c r="BIA30" s="4134"/>
      <c r="BIB30" s="4134"/>
      <c r="BIC30" s="4134"/>
      <c r="BID30" s="4134"/>
      <c r="BIE30" s="4134"/>
      <c r="BIF30" s="4134"/>
      <c r="BIG30" s="4134"/>
      <c r="BIH30" s="4134"/>
      <c r="BII30" s="4134"/>
      <c r="BIJ30" s="4134"/>
      <c r="BIK30" s="4134"/>
      <c r="BIL30" s="4134"/>
      <c r="BIM30" s="4134"/>
      <c r="BIN30" s="4134"/>
      <c r="BIO30" s="4134"/>
      <c r="BIP30" s="4134"/>
      <c r="BIQ30" s="4134"/>
      <c r="BIR30" s="4134"/>
      <c r="BIS30" s="4134"/>
      <c r="BIT30" s="4134"/>
      <c r="BIU30" s="4134"/>
      <c r="BIV30" s="4134"/>
      <c r="BIW30" s="4134"/>
      <c r="BIX30" s="4134"/>
      <c r="BIY30" s="4134"/>
      <c r="BIZ30" s="4134"/>
      <c r="BJA30" s="4134"/>
      <c r="BJB30" s="4134"/>
      <c r="BJC30" s="4134"/>
      <c r="BJD30" s="4134"/>
      <c r="BJE30" s="4134"/>
    </row>
    <row r="31" spans="1:1617" s="102" customFormat="1" ht="16.149999999999999" customHeight="1">
      <c r="A31" s="350" t="s">
        <v>1184</v>
      </c>
      <c r="B31" s="3566">
        <v>1.3074269112039226E-2</v>
      </c>
      <c r="C31" s="3551">
        <v>1.8901244702555556E-2</v>
      </c>
      <c r="D31" s="3551">
        <v>5.2735716925181149E-2</v>
      </c>
      <c r="E31" s="3551">
        <v>0.11591194480167123</v>
      </c>
      <c r="F31" s="3551">
        <v>0.17464000985670478</v>
      </c>
      <c r="G31" s="3551">
        <v>0.28247283737503348</v>
      </c>
      <c r="H31" s="3551">
        <v>0.3786979221851583</v>
      </c>
      <c r="I31" s="3551">
        <v>0.55002500113641528</v>
      </c>
      <c r="J31" s="3551">
        <v>0.82270441392866045</v>
      </c>
      <c r="K31" s="3551">
        <v>1.0117683787842631</v>
      </c>
      <c r="L31" s="3551">
        <v>1.67406246980718</v>
      </c>
      <c r="M31" s="3551">
        <v>1.8319929653110876</v>
      </c>
      <c r="N31" s="3551">
        <v>2.7413585575094537</v>
      </c>
      <c r="O31" s="3551">
        <v>3.1520962995201987</v>
      </c>
      <c r="P31" s="3551">
        <v>4.2313232752246899</v>
      </c>
      <c r="Q31" s="3551">
        <v>4.4947061472050267</v>
      </c>
      <c r="R31" s="3551">
        <v>5.0320671359915448</v>
      </c>
      <c r="S31" s="3551">
        <v>6.4912378063470877</v>
      </c>
      <c r="T31" s="3551">
        <v>6.668213598076453</v>
      </c>
      <c r="U31" s="3551">
        <v>6.7569723006191289</v>
      </c>
      <c r="V31" s="3551">
        <v>6.2426939731365358</v>
      </c>
      <c r="W31" s="3551">
        <v>8.1899121083095157</v>
      </c>
      <c r="X31" s="3551">
        <v>8.4997277867612464</v>
      </c>
      <c r="Y31" s="3551">
        <v>8.7047799940332258</v>
      </c>
      <c r="Z31" s="3551">
        <v>9.860112943987918</v>
      </c>
      <c r="AA31" s="3551">
        <v>13.452161469786668</v>
      </c>
      <c r="AB31" s="3551">
        <v>13.339708685524734</v>
      </c>
      <c r="AC31" s="3551">
        <v>17.601797323487659</v>
      </c>
      <c r="AD31" s="3551">
        <v>18.505502270861857</v>
      </c>
      <c r="AE31" s="3828">
        <v>21.82860831559746</v>
      </c>
      <c r="AF31" s="3552">
        <v>23.659861725361239</v>
      </c>
      <c r="AG31" s="4126"/>
      <c r="AH31" s="4134"/>
      <c r="AI31" s="4134"/>
      <c r="AJ31" s="4134"/>
      <c r="AK31" s="4134"/>
      <c r="AL31" s="4134"/>
      <c r="AM31" s="4134"/>
      <c r="AN31" s="4134"/>
      <c r="AO31" s="4134"/>
      <c r="AP31" s="4134"/>
      <c r="AQ31" s="4134"/>
      <c r="AR31" s="4134"/>
      <c r="AS31" s="4134"/>
      <c r="AT31" s="4134"/>
      <c r="AU31" s="4134"/>
      <c r="AV31" s="4134"/>
      <c r="AW31" s="4134"/>
      <c r="AX31" s="4134"/>
      <c r="AY31" s="4134"/>
      <c r="AZ31" s="4134"/>
      <c r="BA31" s="4134"/>
      <c r="BB31" s="4134"/>
      <c r="BC31" s="4134"/>
      <c r="BD31" s="4134"/>
      <c r="BE31" s="4134"/>
      <c r="BF31" s="4134"/>
      <c r="BG31" s="4134"/>
      <c r="BH31" s="4134"/>
      <c r="BI31" s="4134"/>
      <c r="BJ31" s="4134"/>
      <c r="BK31" s="4139"/>
      <c r="BL31" s="4139"/>
      <c r="BM31" s="4139"/>
      <c r="BN31" s="4139"/>
      <c r="BO31" s="4139"/>
      <c r="BP31" s="4139"/>
      <c r="BQ31" s="4139"/>
      <c r="BR31" s="4139"/>
      <c r="BS31" s="4139"/>
      <c r="BT31" s="4139"/>
      <c r="BU31" s="4139"/>
      <c r="BV31" s="4139"/>
      <c r="BW31" s="4139"/>
      <c r="BX31" s="4139"/>
      <c r="BY31" s="4139"/>
      <c r="BZ31" s="4139"/>
      <c r="CA31" s="4139"/>
      <c r="CB31" s="4139"/>
      <c r="CC31" s="4139"/>
      <c r="CD31" s="4139"/>
      <c r="CE31" s="4139"/>
      <c r="CF31" s="4139"/>
      <c r="CG31" s="4139"/>
      <c r="CH31" s="4139"/>
      <c r="CI31" s="4139"/>
      <c r="CJ31" s="4139"/>
      <c r="CK31" s="4139"/>
      <c r="CL31" s="4139"/>
      <c r="CM31" s="4139"/>
      <c r="CN31" s="4134"/>
      <c r="CO31" s="4134"/>
      <c r="CP31" s="4134"/>
      <c r="CQ31" s="4134"/>
      <c r="CR31" s="4134"/>
      <c r="CS31" s="4134"/>
      <c r="CT31" s="4134"/>
      <c r="CU31" s="4134"/>
      <c r="CV31" s="4134"/>
      <c r="CW31" s="4134"/>
      <c r="CX31" s="4134"/>
      <c r="CY31" s="4134"/>
      <c r="CZ31" s="4134"/>
      <c r="DA31" s="4134"/>
      <c r="DB31" s="4134"/>
      <c r="DC31" s="4134"/>
      <c r="DD31" s="4134"/>
      <c r="DE31" s="4134"/>
      <c r="DF31" s="4134"/>
      <c r="DG31" s="4134"/>
      <c r="DH31" s="4134"/>
      <c r="DI31" s="4134"/>
      <c r="DJ31" s="4134"/>
      <c r="DK31" s="4134"/>
      <c r="DL31" s="4134"/>
      <c r="DM31" s="4134"/>
      <c r="DN31" s="4134"/>
      <c r="DO31" s="4134"/>
      <c r="DP31" s="4134"/>
      <c r="DQ31" s="4134"/>
      <c r="DR31" s="4134"/>
      <c r="DS31" s="4134"/>
      <c r="DT31" s="4134"/>
      <c r="DU31" s="4134"/>
      <c r="DV31" s="4134"/>
      <c r="DW31" s="4134"/>
      <c r="DX31" s="4134"/>
      <c r="DY31" s="4134"/>
      <c r="DZ31" s="4134"/>
      <c r="EA31" s="4134"/>
      <c r="EB31" s="4134"/>
      <c r="EC31" s="4134"/>
      <c r="ED31" s="4134"/>
      <c r="EE31" s="4134"/>
      <c r="EF31" s="4134"/>
      <c r="EG31" s="4134"/>
      <c r="EH31" s="4134"/>
      <c r="EI31" s="4134"/>
      <c r="EJ31" s="4134"/>
      <c r="EK31" s="4134"/>
      <c r="EL31" s="4134"/>
      <c r="EM31" s="4134"/>
      <c r="EN31" s="4134"/>
      <c r="EO31" s="4134"/>
      <c r="EP31" s="4134"/>
      <c r="EQ31" s="4134"/>
      <c r="ER31" s="4134"/>
      <c r="ES31" s="4134"/>
      <c r="ET31" s="4134"/>
      <c r="EU31" s="4134"/>
      <c r="EV31" s="4134"/>
      <c r="EW31" s="4134"/>
      <c r="EX31" s="4134"/>
      <c r="EY31" s="4134"/>
      <c r="EZ31" s="4134"/>
      <c r="FA31" s="4134"/>
      <c r="FB31" s="4134"/>
      <c r="FC31" s="4134"/>
      <c r="FD31" s="4134"/>
      <c r="FE31" s="4134"/>
      <c r="FF31" s="4134"/>
      <c r="FG31" s="4134"/>
      <c r="FH31" s="4134"/>
      <c r="FI31" s="4134"/>
      <c r="FJ31" s="4134"/>
      <c r="FK31" s="4134"/>
      <c r="FL31" s="4134"/>
      <c r="FM31" s="4134"/>
      <c r="FN31" s="4134"/>
      <c r="FO31" s="4134"/>
      <c r="FP31" s="4134"/>
      <c r="FQ31" s="4134"/>
      <c r="FR31" s="4134"/>
      <c r="FS31" s="4134"/>
      <c r="FT31" s="4134"/>
      <c r="FU31" s="4134"/>
      <c r="FV31" s="4134"/>
      <c r="FW31" s="4134"/>
      <c r="FX31" s="4134"/>
      <c r="FY31" s="4134"/>
      <c r="FZ31" s="4134"/>
      <c r="GA31" s="4134"/>
      <c r="GB31" s="4134"/>
      <c r="GC31" s="4134"/>
      <c r="GD31" s="4134"/>
      <c r="GE31" s="4134"/>
      <c r="GF31" s="4134"/>
      <c r="GG31" s="4134"/>
      <c r="GH31" s="4134"/>
      <c r="GI31" s="4134"/>
      <c r="GJ31" s="4134"/>
      <c r="GK31" s="4134"/>
      <c r="GL31" s="4134"/>
      <c r="GM31" s="4134"/>
      <c r="GN31" s="4134"/>
      <c r="GO31" s="4134"/>
      <c r="GP31" s="4134"/>
      <c r="GQ31" s="4134"/>
      <c r="GR31" s="4134"/>
      <c r="GS31" s="4134"/>
      <c r="GT31" s="4134"/>
      <c r="GU31" s="4134"/>
      <c r="GV31" s="4134"/>
      <c r="GW31" s="4134"/>
      <c r="GX31" s="4134"/>
      <c r="GY31" s="4134"/>
      <c r="GZ31" s="4134"/>
      <c r="HA31" s="4134"/>
      <c r="HB31" s="4134"/>
      <c r="HC31" s="4134"/>
      <c r="HD31" s="4134"/>
      <c r="HE31" s="4134"/>
      <c r="HF31" s="4134"/>
      <c r="HG31" s="4134"/>
      <c r="HH31" s="4134"/>
      <c r="HI31" s="4134"/>
      <c r="HJ31" s="4134"/>
      <c r="HK31" s="4134"/>
      <c r="HL31" s="4134"/>
      <c r="HM31" s="4134"/>
      <c r="HN31" s="4134"/>
      <c r="HO31" s="4134"/>
      <c r="HP31" s="4134"/>
      <c r="HQ31" s="4134"/>
      <c r="HR31" s="4134"/>
      <c r="HS31" s="4134"/>
      <c r="HT31" s="4134"/>
      <c r="HU31" s="4134"/>
      <c r="HV31" s="4134"/>
      <c r="HW31" s="4134"/>
      <c r="HX31" s="4134"/>
      <c r="HY31" s="4134"/>
      <c r="HZ31" s="4134"/>
      <c r="IA31" s="4134"/>
      <c r="IB31" s="4134"/>
      <c r="IC31" s="4134"/>
      <c r="ID31" s="4134"/>
      <c r="IE31" s="4134"/>
      <c r="IF31" s="4134"/>
      <c r="IG31" s="4134"/>
      <c r="IH31" s="4134"/>
      <c r="II31" s="4134"/>
      <c r="IJ31" s="4134"/>
      <c r="IK31" s="4134"/>
      <c r="IL31" s="4134"/>
      <c r="IM31" s="4134"/>
      <c r="IN31" s="4134"/>
      <c r="IO31" s="4134"/>
      <c r="IP31" s="4134"/>
      <c r="IQ31" s="4134"/>
      <c r="IR31" s="4134"/>
      <c r="IS31" s="4134"/>
      <c r="IT31" s="4134"/>
      <c r="IU31" s="4134"/>
      <c r="IV31" s="4134"/>
      <c r="IW31" s="4134"/>
      <c r="IX31" s="4134"/>
      <c r="IY31" s="4134"/>
      <c r="IZ31" s="4134"/>
      <c r="JA31" s="4134"/>
      <c r="JB31" s="4134"/>
      <c r="JC31" s="4134"/>
      <c r="JD31" s="4134"/>
      <c r="JE31" s="4134"/>
      <c r="JF31" s="4134"/>
      <c r="JG31" s="4134"/>
      <c r="JH31" s="4134"/>
      <c r="JI31" s="4134"/>
      <c r="JJ31" s="4134"/>
      <c r="JK31" s="4134"/>
      <c r="JL31" s="4134"/>
      <c r="JM31" s="4134"/>
      <c r="JN31" s="4134"/>
      <c r="JO31" s="4134"/>
      <c r="JP31" s="4134"/>
      <c r="JQ31" s="4134"/>
      <c r="JR31" s="4134"/>
      <c r="JS31" s="4134"/>
      <c r="JT31" s="4134"/>
      <c r="JU31" s="4134"/>
      <c r="JV31" s="4134"/>
      <c r="JW31" s="4134"/>
      <c r="JX31" s="4134"/>
      <c r="JY31" s="4134"/>
      <c r="JZ31" s="4134"/>
      <c r="KA31" s="4134"/>
      <c r="KB31" s="4134"/>
      <c r="KC31" s="4134"/>
      <c r="KD31" s="4134"/>
      <c r="KE31" s="4134"/>
      <c r="KF31" s="4134"/>
      <c r="KG31" s="4134"/>
      <c r="KH31" s="4134"/>
      <c r="KI31" s="4134"/>
      <c r="KJ31" s="4134"/>
      <c r="KK31" s="4134"/>
      <c r="KL31" s="4134"/>
      <c r="KM31" s="4134"/>
      <c r="KN31" s="4134"/>
      <c r="KO31" s="4134"/>
      <c r="KP31" s="4134"/>
      <c r="KQ31" s="4134"/>
      <c r="KR31" s="4134"/>
      <c r="KS31" s="4134"/>
      <c r="KT31" s="4134"/>
      <c r="KU31" s="4134"/>
      <c r="KV31" s="4134"/>
      <c r="KW31" s="4134"/>
      <c r="KX31" s="4134"/>
      <c r="KY31" s="4134"/>
      <c r="KZ31" s="4134"/>
      <c r="LA31" s="4134"/>
      <c r="LB31" s="4134"/>
      <c r="LC31" s="4134"/>
      <c r="LD31" s="4134"/>
      <c r="LE31" s="4134"/>
      <c r="LF31" s="4134"/>
      <c r="LG31" s="4134"/>
      <c r="LH31" s="4134"/>
      <c r="LI31" s="4134"/>
      <c r="LJ31" s="4134"/>
      <c r="LK31" s="4134"/>
      <c r="LL31" s="4134"/>
      <c r="LM31" s="4134"/>
      <c r="LN31" s="4134"/>
      <c r="LO31" s="4134"/>
      <c r="LP31" s="4134"/>
      <c r="LQ31" s="4134"/>
      <c r="LR31" s="4134"/>
      <c r="LS31" s="4134"/>
      <c r="LT31" s="4134"/>
      <c r="LU31" s="4134"/>
      <c r="LV31" s="4134"/>
      <c r="LW31" s="4134"/>
      <c r="LX31" s="4134"/>
      <c r="LY31" s="4134"/>
      <c r="LZ31" s="4134"/>
      <c r="MA31" s="4134"/>
      <c r="MB31" s="4134"/>
      <c r="MC31" s="4134"/>
      <c r="MD31" s="4134"/>
      <c r="ME31" s="4134"/>
      <c r="MF31" s="4134"/>
      <c r="MG31" s="4134"/>
      <c r="MH31" s="4134"/>
      <c r="MI31" s="4134"/>
      <c r="MJ31" s="4134"/>
      <c r="MK31" s="4134"/>
      <c r="ML31" s="4134"/>
      <c r="MM31" s="4134"/>
      <c r="MN31" s="4134"/>
      <c r="MO31" s="4134"/>
      <c r="MP31" s="4134"/>
      <c r="MQ31" s="4134"/>
      <c r="MR31" s="4134"/>
      <c r="MS31" s="4134"/>
      <c r="MT31" s="4134"/>
      <c r="MU31" s="4134"/>
      <c r="MV31" s="4134"/>
      <c r="MW31" s="4134"/>
      <c r="MX31" s="4134"/>
      <c r="MY31" s="4134"/>
      <c r="MZ31" s="4134"/>
      <c r="NA31" s="4134"/>
      <c r="NB31" s="4134"/>
      <c r="NC31" s="4134"/>
      <c r="ND31" s="4134"/>
      <c r="NE31" s="4134"/>
      <c r="NF31" s="4134"/>
      <c r="NG31" s="4134"/>
      <c r="NH31" s="4134"/>
      <c r="NI31" s="4134"/>
      <c r="NJ31" s="4134"/>
      <c r="NK31" s="4134"/>
      <c r="NL31" s="4134"/>
      <c r="NM31" s="4134"/>
      <c r="NN31" s="4134"/>
      <c r="NO31" s="4134"/>
      <c r="NP31" s="4134"/>
      <c r="NQ31" s="4134"/>
      <c r="NR31" s="4134"/>
      <c r="NS31" s="4134"/>
      <c r="NT31" s="4134"/>
      <c r="NU31" s="4134"/>
      <c r="NV31" s="4134"/>
      <c r="NW31" s="4134"/>
      <c r="NX31" s="4134"/>
      <c r="NY31" s="4134"/>
      <c r="NZ31" s="4134"/>
      <c r="OA31" s="4134"/>
      <c r="OB31" s="4134"/>
      <c r="OC31" s="4134"/>
      <c r="OD31" s="4134"/>
      <c r="OE31" s="4134"/>
      <c r="OF31" s="4134"/>
      <c r="OG31" s="4134"/>
      <c r="OH31" s="4134"/>
      <c r="OI31" s="4134"/>
      <c r="OJ31" s="4134"/>
      <c r="OK31" s="4134"/>
      <c r="OL31" s="4134"/>
      <c r="OM31" s="4134"/>
      <c r="ON31" s="4134"/>
      <c r="OO31" s="4134"/>
      <c r="OP31" s="4134"/>
      <c r="OQ31" s="4134"/>
      <c r="OR31" s="4134"/>
      <c r="OS31" s="4134"/>
      <c r="OT31" s="4134"/>
      <c r="OU31" s="4134"/>
      <c r="OV31" s="4134"/>
      <c r="OW31" s="4134"/>
      <c r="OX31" s="4134"/>
      <c r="OY31" s="4134"/>
      <c r="OZ31" s="4134"/>
      <c r="PA31" s="4134"/>
      <c r="PB31" s="4134"/>
      <c r="PC31" s="4134"/>
      <c r="PD31" s="4134"/>
      <c r="PE31" s="4134"/>
      <c r="PF31" s="4134"/>
      <c r="PG31" s="4134"/>
      <c r="PH31" s="4134"/>
      <c r="PI31" s="4134"/>
      <c r="PJ31" s="4134"/>
      <c r="PK31" s="4134"/>
      <c r="PL31" s="4134"/>
      <c r="PM31" s="4134"/>
      <c r="PN31" s="4134"/>
      <c r="PO31" s="4134"/>
      <c r="PP31" s="4134"/>
      <c r="PQ31" s="4134"/>
      <c r="PR31" s="4134"/>
      <c r="PS31" s="4134"/>
      <c r="PT31" s="4134"/>
      <c r="PU31" s="4134"/>
      <c r="PV31" s="4134"/>
      <c r="PW31" s="4134"/>
      <c r="PX31" s="4134"/>
      <c r="PY31" s="4134"/>
      <c r="PZ31" s="4134"/>
      <c r="QA31" s="4134"/>
      <c r="QB31" s="4134"/>
      <c r="QC31" s="4134"/>
      <c r="QD31" s="4134"/>
      <c r="QE31" s="4134"/>
      <c r="QF31" s="4134"/>
      <c r="QG31" s="4134"/>
      <c r="QH31" s="4134"/>
      <c r="QI31" s="4134"/>
      <c r="QJ31" s="4134"/>
      <c r="QK31" s="4134"/>
      <c r="QL31" s="4134"/>
      <c r="QM31" s="4134"/>
      <c r="QN31" s="4134"/>
      <c r="QO31" s="4134"/>
      <c r="QP31" s="4134"/>
      <c r="QQ31" s="4134"/>
      <c r="QR31" s="4134"/>
      <c r="QS31" s="4134"/>
      <c r="QT31" s="4134"/>
      <c r="QU31" s="4134"/>
      <c r="QV31" s="4134"/>
      <c r="QW31" s="4134"/>
      <c r="QX31" s="4134"/>
      <c r="QY31" s="4134"/>
      <c r="QZ31" s="4134"/>
      <c r="RA31" s="4134"/>
      <c r="RB31" s="4134"/>
      <c r="RC31" s="4134"/>
      <c r="RD31" s="4134"/>
      <c r="RE31" s="4134"/>
      <c r="RF31" s="4134"/>
      <c r="RG31" s="4134"/>
      <c r="RH31" s="4134"/>
      <c r="RI31" s="4134"/>
      <c r="RJ31" s="4134"/>
      <c r="RK31" s="4134"/>
      <c r="RL31" s="4134"/>
      <c r="RM31" s="4134"/>
      <c r="RN31" s="4134"/>
      <c r="RO31" s="4134"/>
      <c r="RP31" s="4134"/>
      <c r="RQ31" s="4134"/>
      <c r="RR31" s="4134"/>
      <c r="RS31" s="4134"/>
      <c r="RT31" s="4134"/>
      <c r="RU31" s="4134"/>
      <c r="RV31" s="4134"/>
      <c r="RW31" s="4134"/>
      <c r="RX31" s="4134"/>
      <c r="RY31" s="4134"/>
      <c r="RZ31" s="4134"/>
      <c r="SA31" s="4134"/>
      <c r="SB31" s="4134"/>
      <c r="SC31" s="4134"/>
      <c r="SD31" s="4134"/>
      <c r="SE31" s="4134"/>
      <c r="SF31" s="4134"/>
      <c r="SG31" s="4134"/>
      <c r="SH31" s="4134"/>
      <c r="SI31" s="4134"/>
      <c r="SJ31" s="4134"/>
      <c r="SK31" s="4134"/>
      <c r="SL31" s="4134"/>
      <c r="SM31" s="4134"/>
      <c r="SN31" s="4134"/>
      <c r="SO31" s="4134"/>
      <c r="SP31" s="4134"/>
      <c r="SQ31" s="4134"/>
      <c r="SR31" s="4134"/>
      <c r="SS31" s="4134"/>
      <c r="ST31" s="4134"/>
      <c r="SU31" s="4134"/>
      <c r="SV31" s="4134"/>
      <c r="SW31" s="4134"/>
      <c r="SX31" s="4134"/>
      <c r="SY31" s="4134"/>
      <c r="SZ31" s="4134"/>
      <c r="TA31" s="4134"/>
      <c r="TB31" s="4134"/>
      <c r="TC31" s="4134"/>
      <c r="TD31" s="4134"/>
      <c r="TE31" s="4134"/>
      <c r="TF31" s="4134"/>
      <c r="TG31" s="4134"/>
      <c r="TH31" s="4134"/>
      <c r="TI31" s="4134"/>
      <c r="TJ31" s="4134"/>
      <c r="TK31" s="4134"/>
      <c r="TL31" s="4134"/>
      <c r="TM31" s="4134"/>
      <c r="TN31" s="4134"/>
      <c r="TO31" s="4134"/>
      <c r="TP31" s="4134"/>
      <c r="TQ31" s="4134"/>
      <c r="TR31" s="4134"/>
      <c r="TS31" s="4134"/>
      <c r="TT31" s="4134"/>
      <c r="TU31" s="4134"/>
      <c r="TV31" s="4134"/>
      <c r="TW31" s="4134"/>
      <c r="TX31" s="4134"/>
      <c r="TY31" s="4134"/>
      <c r="TZ31" s="4134"/>
      <c r="UA31" s="4134"/>
      <c r="UB31" s="4134"/>
      <c r="UC31" s="4134"/>
      <c r="UD31" s="4134"/>
      <c r="UE31" s="4134"/>
      <c r="UF31" s="4134"/>
      <c r="UG31" s="4134"/>
      <c r="UH31" s="4134"/>
      <c r="UI31" s="4134"/>
      <c r="UJ31" s="4134"/>
      <c r="UK31" s="4134"/>
      <c r="UL31" s="4134"/>
      <c r="UM31" s="4134"/>
      <c r="UN31" s="4134"/>
      <c r="UO31" s="4134"/>
      <c r="UP31" s="4134"/>
      <c r="UQ31" s="4134"/>
      <c r="UR31" s="4134"/>
      <c r="US31" s="4134"/>
      <c r="UT31" s="4134"/>
      <c r="UU31" s="4134"/>
      <c r="UV31" s="4134"/>
      <c r="UW31" s="4134"/>
      <c r="UX31" s="4134"/>
      <c r="UY31" s="4134"/>
      <c r="UZ31" s="4134"/>
      <c r="VA31" s="4134"/>
      <c r="VB31" s="4134"/>
      <c r="VC31" s="4134"/>
      <c r="VD31" s="4134"/>
      <c r="VE31" s="4134"/>
      <c r="VF31" s="4134"/>
      <c r="VG31" s="4134"/>
      <c r="VH31" s="4134"/>
      <c r="VI31" s="4134"/>
      <c r="VJ31" s="4134"/>
      <c r="VK31" s="4134"/>
      <c r="VL31" s="4134"/>
      <c r="VM31" s="4134"/>
      <c r="VN31" s="4134"/>
      <c r="VO31" s="4134"/>
      <c r="VP31" s="4134"/>
      <c r="VQ31" s="4134"/>
      <c r="VR31" s="4134"/>
      <c r="VS31" s="4134"/>
      <c r="VT31" s="4134"/>
      <c r="VU31" s="4134"/>
      <c r="VV31" s="4134"/>
      <c r="VW31" s="4134"/>
      <c r="VX31" s="4134"/>
      <c r="VY31" s="4134"/>
      <c r="VZ31" s="4134"/>
      <c r="WA31" s="4134"/>
      <c r="WB31" s="4134"/>
      <c r="WC31" s="4134"/>
      <c r="WD31" s="4134"/>
      <c r="WE31" s="4134"/>
      <c r="WF31" s="4134"/>
      <c r="WG31" s="4134"/>
      <c r="WH31" s="4134"/>
      <c r="WI31" s="4134"/>
      <c r="WJ31" s="4134"/>
      <c r="WK31" s="4134"/>
      <c r="WL31" s="4134"/>
      <c r="WM31" s="4134"/>
      <c r="WN31" s="4134"/>
      <c r="WO31" s="4134"/>
      <c r="WP31" s="4134"/>
      <c r="WQ31" s="4134"/>
      <c r="WR31" s="4134"/>
      <c r="WS31" s="4134"/>
      <c r="WT31" s="4134"/>
      <c r="WU31" s="4134"/>
      <c r="WV31" s="4134"/>
      <c r="WW31" s="4134"/>
      <c r="WX31" s="4134"/>
      <c r="WY31" s="4134"/>
      <c r="WZ31" s="4134"/>
      <c r="XA31" s="4134"/>
      <c r="XB31" s="4134"/>
      <c r="XC31" s="4134"/>
      <c r="XD31" s="4134"/>
      <c r="XE31" s="4134"/>
      <c r="XF31" s="4134"/>
      <c r="XG31" s="4134"/>
      <c r="XH31" s="4134"/>
      <c r="XI31" s="4134"/>
      <c r="XJ31" s="4134"/>
      <c r="XK31" s="4134"/>
      <c r="XL31" s="4134"/>
      <c r="XM31" s="4134"/>
      <c r="XN31" s="4134"/>
      <c r="XO31" s="4134"/>
      <c r="XP31" s="4134"/>
      <c r="XQ31" s="4134"/>
      <c r="XR31" s="4134"/>
      <c r="XS31" s="4134"/>
      <c r="XT31" s="4134"/>
      <c r="XU31" s="4134"/>
      <c r="XV31" s="4134"/>
      <c r="XW31" s="4134"/>
      <c r="XX31" s="4134"/>
      <c r="XY31" s="4134"/>
      <c r="XZ31" s="4134"/>
      <c r="YA31" s="4134"/>
      <c r="YB31" s="4134"/>
      <c r="YC31" s="4134"/>
      <c r="YD31" s="4134"/>
      <c r="YE31" s="4134"/>
      <c r="YF31" s="4134"/>
      <c r="YG31" s="4134"/>
      <c r="YH31" s="4134"/>
      <c r="YI31" s="4134"/>
      <c r="YJ31" s="4134"/>
      <c r="YK31" s="4134"/>
      <c r="YL31" s="4134"/>
      <c r="YM31" s="4134"/>
      <c r="YN31" s="4134"/>
      <c r="YO31" s="4134"/>
      <c r="YP31" s="4134"/>
      <c r="YQ31" s="4134"/>
      <c r="YR31" s="4134"/>
      <c r="YS31" s="4134"/>
      <c r="YT31" s="4134"/>
      <c r="YU31" s="4134"/>
      <c r="YV31" s="4134"/>
      <c r="YW31" s="4134"/>
      <c r="YX31" s="4134"/>
      <c r="YY31" s="4134"/>
      <c r="YZ31" s="4134"/>
      <c r="ZA31" s="4134"/>
      <c r="ZB31" s="4134"/>
      <c r="ZC31" s="4134"/>
      <c r="ZD31" s="4134"/>
      <c r="ZE31" s="4134"/>
      <c r="ZF31" s="4134"/>
      <c r="ZG31" s="4134"/>
      <c r="ZH31" s="4134"/>
      <c r="ZI31" s="4134"/>
      <c r="ZJ31" s="4134"/>
      <c r="ZK31" s="4134"/>
      <c r="ZL31" s="4134"/>
      <c r="ZM31" s="4134"/>
      <c r="ZN31" s="4134"/>
      <c r="ZO31" s="4134"/>
      <c r="ZP31" s="4134"/>
      <c r="ZQ31" s="4134"/>
      <c r="ZR31" s="4134"/>
      <c r="ZS31" s="4134"/>
      <c r="ZT31" s="4134"/>
      <c r="ZU31" s="4134"/>
      <c r="ZV31" s="4134"/>
      <c r="ZW31" s="4134"/>
      <c r="ZX31" s="4134"/>
      <c r="ZY31" s="4134"/>
      <c r="ZZ31" s="4134"/>
      <c r="AAA31" s="4134"/>
      <c r="AAB31" s="4134"/>
      <c r="AAC31" s="4134"/>
      <c r="AAD31" s="4134"/>
      <c r="AAE31" s="4134"/>
      <c r="AAF31" s="4134"/>
      <c r="AAG31" s="4134"/>
      <c r="AAH31" s="4134"/>
      <c r="AAI31" s="4134"/>
      <c r="AAJ31" s="4134"/>
      <c r="AAK31" s="4134"/>
      <c r="AAL31" s="4134"/>
      <c r="AAM31" s="4134"/>
      <c r="AAN31" s="4134"/>
      <c r="AAO31" s="4134"/>
      <c r="AAP31" s="4134"/>
      <c r="AAQ31" s="4134"/>
      <c r="AAR31" s="4134"/>
      <c r="AAS31" s="4134"/>
      <c r="AAT31" s="4134"/>
      <c r="AAU31" s="4134"/>
      <c r="AAV31" s="4134"/>
      <c r="AAW31" s="4134"/>
      <c r="AAX31" s="4134"/>
      <c r="AAY31" s="4134"/>
      <c r="AAZ31" s="4134"/>
      <c r="ABA31" s="4134"/>
      <c r="ABB31" s="4134"/>
      <c r="ABC31" s="4134"/>
      <c r="ABD31" s="4134"/>
      <c r="ABE31" s="4134"/>
      <c r="ABF31" s="4134"/>
      <c r="ABG31" s="4134"/>
      <c r="ABH31" s="4134"/>
      <c r="ABI31" s="4134"/>
      <c r="ABJ31" s="4134"/>
      <c r="ABK31" s="4134"/>
      <c r="ABL31" s="4134"/>
      <c r="ABM31" s="4134"/>
      <c r="ABN31" s="4134"/>
      <c r="ABO31" s="4134"/>
      <c r="ABP31" s="4134"/>
      <c r="ABQ31" s="4134"/>
      <c r="ABR31" s="4134"/>
      <c r="ABS31" s="4134"/>
      <c r="ABT31" s="4134"/>
      <c r="ABU31" s="4134"/>
      <c r="ABV31" s="4134"/>
      <c r="ABW31" s="4134"/>
      <c r="ABX31" s="4134"/>
      <c r="ABY31" s="4134"/>
      <c r="ABZ31" s="4134"/>
      <c r="ACA31" s="4134"/>
      <c r="ACB31" s="4134"/>
      <c r="ACC31" s="4134"/>
      <c r="ACD31" s="4134"/>
      <c r="ACE31" s="4134"/>
      <c r="ACF31" s="4134"/>
      <c r="ACG31" s="4134"/>
      <c r="ACH31" s="4134"/>
      <c r="ACI31" s="4134"/>
      <c r="ACJ31" s="4134"/>
      <c r="ACK31" s="4134"/>
      <c r="ACL31" s="4134"/>
      <c r="ACM31" s="4134"/>
      <c r="ACN31" s="4134"/>
      <c r="ACO31" s="4134"/>
      <c r="ACP31" s="4134"/>
      <c r="ACQ31" s="4134"/>
      <c r="ACR31" s="4134"/>
      <c r="ACS31" s="4134"/>
      <c r="ACT31" s="4134"/>
      <c r="ACU31" s="4134"/>
      <c r="ACV31" s="4134"/>
      <c r="ACW31" s="4134"/>
      <c r="ACX31" s="4134"/>
      <c r="ACY31" s="4134"/>
      <c r="ACZ31" s="4134"/>
      <c r="ADA31" s="4134"/>
      <c r="ADB31" s="4134"/>
      <c r="ADC31" s="4134"/>
      <c r="ADD31" s="4134"/>
      <c r="ADE31" s="4134"/>
      <c r="ADF31" s="4134"/>
      <c r="ADG31" s="4134"/>
      <c r="ADH31" s="4134"/>
      <c r="ADI31" s="4134"/>
      <c r="ADJ31" s="4134"/>
      <c r="ADK31" s="4134"/>
      <c r="ADL31" s="4134"/>
      <c r="ADM31" s="4134"/>
      <c r="ADN31" s="4134"/>
      <c r="ADO31" s="4134"/>
      <c r="ADP31" s="4134"/>
      <c r="ADQ31" s="4134"/>
      <c r="ADR31" s="4134"/>
      <c r="ADS31" s="4134"/>
      <c r="ADT31" s="4134"/>
      <c r="ADU31" s="4134"/>
      <c r="ADV31" s="4134"/>
      <c r="ADW31" s="4134"/>
      <c r="ADX31" s="4134"/>
      <c r="ADY31" s="4134"/>
      <c r="ADZ31" s="4134"/>
      <c r="AEA31" s="4134"/>
      <c r="AEB31" s="4134"/>
      <c r="AEC31" s="4134"/>
      <c r="AED31" s="4134"/>
      <c r="AEE31" s="4134"/>
      <c r="AEF31" s="4134"/>
      <c r="AEG31" s="4134"/>
      <c r="AEH31" s="4134"/>
      <c r="AEI31" s="4134"/>
      <c r="AEJ31" s="4134"/>
      <c r="AEK31" s="4134"/>
      <c r="AEL31" s="4134"/>
      <c r="AEM31" s="4134"/>
      <c r="AEN31" s="4134"/>
      <c r="AEO31" s="4134"/>
      <c r="AEP31" s="4134"/>
      <c r="AEQ31" s="4134"/>
      <c r="AER31" s="4134"/>
      <c r="AES31" s="4134"/>
      <c r="AET31" s="4134"/>
      <c r="AEU31" s="4134"/>
      <c r="AEV31" s="4134"/>
      <c r="AEW31" s="4134"/>
      <c r="AEX31" s="4134"/>
      <c r="AEY31" s="4134"/>
      <c r="AEZ31" s="4134"/>
      <c r="AFA31" s="4134"/>
      <c r="AFB31" s="4134"/>
      <c r="AFC31" s="4134"/>
      <c r="AFD31" s="4134"/>
      <c r="AFE31" s="4134"/>
      <c r="AFF31" s="4134"/>
      <c r="AFG31" s="4134"/>
      <c r="AFH31" s="4134"/>
      <c r="AFI31" s="4134"/>
      <c r="AFJ31" s="4134"/>
      <c r="AFK31" s="4134"/>
      <c r="AFL31" s="4134"/>
      <c r="AFM31" s="4134"/>
      <c r="AFN31" s="4134"/>
      <c r="AFO31" s="4134"/>
      <c r="AFP31" s="4134"/>
      <c r="AFQ31" s="4134"/>
      <c r="AFR31" s="4134"/>
      <c r="AFS31" s="4134"/>
      <c r="AFT31" s="4134"/>
      <c r="AFU31" s="4134"/>
      <c r="AFV31" s="4134"/>
      <c r="AFW31" s="4134"/>
      <c r="AFX31" s="4134"/>
      <c r="AFY31" s="4134"/>
      <c r="AFZ31" s="4134"/>
      <c r="AGA31" s="4134"/>
      <c r="AGB31" s="4134"/>
      <c r="AGC31" s="4134"/>
      <c r="AGD31" s="4134"/>
      <c r="AGE31" s="4134"/>
      <c r="AGF31" s="4134"/>
      <c r="AGG31" s="4134"/>
      <c r="AGH31" s="4134"/>
      <c r="AGI31" s="4134"/>
      <c r="AGJ31" s="4134"/>
      <c r="AGK31" s="4134"/>
      <c r="AGL31" s="4134"/>
      <c r="AGM31" s="4134"/>
      <c r="AGN31" s="4134"/>
      <c r="AGO31" s="4134"/>
      <c r="AGP31" s="4134"/>
      <c r="AGQ31" s="4134"/>
      <c r="AGR31" s="4134"/>
      <c r="AGS31" s="4134"/>
      <c r="AGT31" s="4134"/>
      <c r="AGU31" s="4134"/>
      <c r="AGV31" s="4134"/>
      <c r="AGW31" s="4134"/>
      <c r="AGX31" s="4134"/>
      <c r="AGY31" s="4134"/>
      <c r="AGZ31" s="4134"/>
      <c r="AHA31" s="4134"/>
      <c r="AHB31" s="4134"/>
      <c r="AHC31" s="4134"/>
      <c r="AHD31" s="4134"/>
      <c r="AHE31" s="4134"/>
      <c r="AHF31" s="4134"/>
      <c r="AHG31" s="4134"/>
      <c r="AHH31" s="4134"/>
      <c r="AHI31" s="4134"/>
      <c r="AHJ31" s="4134"/>
      <c r="AHK31" s="4134"/>
      <c r="AHL31" s="4134"/>
      <c r="AHM31" s="4134"/>
      <c r="AHN31" s="4134"/>
      <c r="AHO31" s="4134"/>
      <c r="AHP31" s="4134"/>
      <c r="AHQ31" s="4134"/>
      <c r="AHR31" s="4134"/>
      <c r="AHS31" s="4134"/>
      <c r="AHT31" s="4134"/>
      <c r="AHU31" s="4134"/>
      <c r="AHV31" s="4134"/>
      <c r="AHW31" s="4134"/>
      <c r="AHX31" s="4134"/>
      <c r="AHY31" s="4134"/>
      <c r="AHZ31" s="4134"/>
      <c r="AIA31" s="4134"/>
      <c r="AIB31" s="4134"/>
      <c r="AIC31" s="4134"/>
      <c r="AID31" s="4134"/>
      <c r="AIE31" s="4134"/>
      <c r="AIF31" s="4134"/>
      <c r="AIG31" s="4134"/>
      <c r="AIH31" s="4134"/>
      <c r="AII31" s="4134"/>
      <c r="AIJ31" s="4134"/>
      <c r="AIK31" s="4134"/>
      <c r="AIL31" s="4134"/>
      <c r="AIM31" s="4134"/>
      <c r="AIN31" s="4134"/>
      <c r="AIO31" s="4134"/>
      <c r="AIP31" s="4134"/>
      <c r="AIQ31" s="4134"/>
      <c r="AIR31" s="4134"/>
      <c r="AIS31" s="4134"/>
      <c r="AIT31" s="4134"/>
      <c r="AIU31" s="4134"/>
      <c r="AIV31" s="4134"/>
      <c r="AIW31" s="4134"/>
      <c r="AIX31" s="4134"/>
      <c r="AIY31" s="4134"/>
      <c r="AIZ31" s="4134"/>
      <c r="AJA31" s="4134"/>
      <c r="AJB31" s="4134"/>
      <c r="AJC31" s="4134"/>
      <c r="AJD31" s="4134"/>
      <c r="AJE31" s="4134"/>
      <c r="AJF31" s="4134"/>
      <c r="AJG31" s="4134"/>
      <c r="AJH31" s="4134"/>
      <c r="AJI31" s="4134"/>
      <c r="AJJ31" s="4134"/>
      <c r="AJK31" s="4134"/>
      <c r="AJL31" s="4134"/>
      <c r="AJM31" s="4134"/>
      <c r="AJN31" s="4134"/>
      <c r="AJO31" s="4134"/>
      <c r="AJP31" s="4134"/>
      <c r="AJQ31" s="4134"/>
      <c r="AJR31" s="4134"/>
      <c r="AJS31" s="4134"/>
      <c r="AJT31" s="4134"/>
      <c r="AJU31" s="4134"/>
      <c r="AJV31" s="4134"/>
      <c r="AJW31" s="4134"/>
      <c r="AJX31" s="4134"/>
      <c r="AJY31" s="4134"/>
      <c r="AJZ31" s="4134"/>
      <c r="AKA31" s="4134"/>
      <c r="AKB31" s="4134"/>
      <c r="AKC31" s="4134"/>
      <c r="AKD31" s="4134"/>
      <c r="AKE31" s="4134"/>
      <c r="AKF31" s="4134"/>
      <c r="AKG31" s="4134"/>
      <c r="AKH31" s="4134"/>
      <c r="AKI31" s="4134"/>
      <c r="AKJ31" s="4134"/>
      <c r="AKK31" s="4134"/>
      <c r="AKL31" s="4134"/>
      <c r="AKM31" s="4134"/>
      <c r="AKN31" s="4134"/>
      <c r="AKO31" s="4134"/>
      <c r="AKP31" s="4134"/>
      <c r="AKQ31" s="4134"/>
      <c r="AKR31" s="4134"/>
      <c r="AKS31" s="4134"/>
      <c r="AKT31" s="4134"/>
      <c r="AKU31" s="4134"/>
      <c r="AKV31" s="4134"/>
      <c r="AKW31" s="4134"/>
      <c r="AKX31" s="4134"/>
      <c r="AKY31" s="4134"/>
      <c r="AKZ31" s="4134"/>
      <c r="ALA31" s="4134"/>
      <c r="ALB31" s="4134"/>
      <c r="ALC31" s="4134"/>
      <c r="ALD31" s="4134"/>
      <c r="ALE31" s="4134"/>
      <c r="ALF31" s="4134"/>
      <c r="ALG31" s="4134"/>
      <c r="ALH31" s="4134"/>
      <c r="ALI31" s="4134"/>
      <c r="ALJ31" s="4134"/>
      <c r="ALK31" s="4134"/>
      <c r="ALL31" s="4134"/>
      <c r="ALM31" s="4134"/>
      <c r="ALN31" s="4134"/>
      <c r="ALO31" s="4134"/>
      <c r="ALP31" s="4134"/>
      <c r="ALQ31" s="4134"/>
      <c r="ALR31" s="4134"/>
      <c r="ALS31" s="4134"/>
      <c r="ALT31" s="4134"/>
      <c r="ALU31" s="4134"/>
      <c r="ALV31" s="4134"/>
      <c r="ALW31" s="4134"/>
      <c r="ALX31" s="4134"/>
      <c r="ALY31" s="4134"/>
      <c r="ALZ31" s="4134"/>
      <c r="AMA31" s="4134"/>
      <c r="AMB31" s="4134"/>
      <c r="AMC31" s="4134"/>
      <c r="AMD31" s="4134"/>
      <c r="AME31" s="4134"/>
      <c r="AMF31" s="4134"/>
      <c r="AMG31" s="4134"/>
      <c r="AMH31" s="4134"/>
      <c r="AMI31" s="4134"/>
      <c r="AMJ31" s="4134"/>
      <c r="AMK31" s="4134"/>
      <c r="AML31" s="4134"/>
      <c r="AMM31" s="4134"/>
      <c r="AMN31" s="4134"/>
      <c r="AMO31" s="4134"/>
      <c r="AMP31" s="4134"/>
      <c r="AMQ31" s="4134"/>
      <c r="AMR31" s="4134"/>
      <c r="AMS31" s="4134"/>
      <c r="AMT31" s="4134"/>
      <c r="AMU31" s="4134"/>
      <c r="AMV31" s="4134"/>
      <c r="AMW31" s="4134"/>
      <c r="AMX31" s="4134"/>
      <c r="AMY31" s="4134"/>
      <c r="AMZ31" s="4134"/>
      <c r="ANA31" s="4134"/>
      <c r="ANB31" s="4134"/>
      <c r="ANC31" s="4134"/>
      <c r="AND31" s="4134"/>
      <c r="ANE31" s="4134"/>
      <c r="ANF31" s="4134"/>
      <c r="ANG31" s="4134"/>
      <c r="ANH31" s="4134"/>
      <c r="ANI31" s="4134"/>
      <c r="ANJ31" s="4134"/>
      <c r="ANK31" s="4134"/>
      <c r="ANL31" s="4134"/>
      <c r="ANM31" s="4134"/>
      <c r="ANN31" s="4134"/>
      <c r="ANO31" s="4134"/>
      <c r="ANP31" s="4134"/>
      <c r="ANQ31" s="4134"/>
      <c r="ANR31" s="4134"/>
      <c r="ANS31" s="4134"/>
      <c r="ANT31" s="4134"/>
      <c r="ANU31" s="4134"/>
      <c r="ANV31" s="4134"/>
      <c r="ANW31" s="4134"/>
      <c r="ANX31" s="4134"/>
      <c r="ANY31" s="4134"/>
      <c r="ANZ31" s="4134"/>
      <c r="AOA31" s="4134"/>
      <c r="AOB31" s="4134"/>
      <c r="AOC31" s="4134"/>
      <c r="AOD31" s="4134"/>
      <c r="AOE31" s="4134"/>
      <c r="AOF31" s="4134"/>
      <c r="AOG31" s="4134"/>
      <c r="AOH31" s="4134"/>
      <c r="AOI31" s="4134"/>
      <c r="AOJ31" s="4134"/>
      <c r="AOK31" s="4134"/>
      <c r="AOL31" s="4134"/>
      <c r="AOM31" s="4134"/>
      <c r="AON31" s="4134"/>
      <c r="AOO31" s="4134"/>
      <c r="AOP31" s="4134"/>
      <c r="AOQ31" s="4134"/>
      <c r="AOR31" s="4134"/>
      <c r="AOS31" s="4134"/>
      <c r="AOT31" s="4134"/>
      <c r="AOU31" s="4134"/>
      <c r="AOV31" s="4134"/>
      <c r="AOW31" s="4134"/>
      <c r="AOX31" s="4134"/>
      <c r="AOY31" s="4134"/>
      <c r="AOZ31" s="4134"/>
      <c r="APA31" s="4134"/>
      <c r="APB31" s="4134"/>
      <c r="APC31" s="4134"/>
      <c r="APD31" s="4134"/>
      <c r="APE31" s="4134"/>
      <c r="APF31" s="4134"/>
      <c r="APG31" s="4134"/>
      <c r="APH31" s="4134"/>
      <c r="API31" s="4134"/>
      <c r="APJ31" s="4134"/>
      <c r="APK31" s="4134"/>
      <c r="APL31" s="4134"/>
      <c r="APM31" s="4134"/>
      <c r="APN31" s="4134"/>
      <c r="APO31" s="4134"/>
      <c r="APP31" s="4134"/>
      <c r="APQ31" s="4134"/>
      <c r="APR31" s="4134"/>
      <c r="APS31" s="4134"/>
      <c r="APT31" s="4134"/>
      <c r="APU31" s="4134"/>
      <c r="APV31" s="4134"/>
      <c r="APW31" s="4134"/>
      <c r="APX31" s="4134"/>
      <c r="APY31" s="4134"/>
      <c r="APZ31" s="4134"/>
      <c r="AQA31" s="4134"/>
      <c r="AQB31" s="4134"/>
      <c r="AQC31" s="4134"/>
      <c r="AQD31" s="4134"/>
      <c r="AQE31" s="4134"/>
      <c r="AQF31" s="4134"/>
      <c r="AQG31" s="4134"/>
      <c r="AQH31" s="4134"/>
      <c r="AQI31" s="4134"/>
      <c r="AQJ31" s="4134"/>
      <c r="AQK31" s="4134"/>
      <c r="AQL31" s="4134"/>
      <c r="AQM31" s="4134"/>
      <c r="AQN31" s="4134"/>
      <c r="AQO31" s="4134"/>
      <c r="AQP31" s="4134"/>
      <c r="AQQ31" s="4134"/>
      <c r="AQR31" s="4134"/>
      <c r="AQS31" s="4134"/>
      <c r="AQT31" s="4134"/>
      <c r="AQU31" s="4134"/>
      <c r="AQV31" s="4134"/>
      <c r="AQW31" s="4134"/>
      <c r="AQX31" s="4134"/>
      <c r="AQY31" s="4134"/>
      <c r="AQZ31" s="4134"/>
      <c r="ARA31" s="4134"/>
      <c r="ARB31" s="4134"/>
      <c r="ARC31" s="4134"/>
      <c r="ARD31" s="4134"/>
      <c r="ARE31" s="4134"/>
      <c r="ARF31" s="4134"/>
      <c r="ARG31" s="4134"/>
      <c r="ARH31" s="4134"/>
      <c r="ARI31" s="4134"/>
      <c r="ARJ31" s="4134"/>
      <c r="ARK31" s="4134"/>
      <c r="ARL31" s="4134"/>
      <c r="ARM31" s="4134"/>
      <c r="ARN31" s="4134"/>
      <c r="ARO31" s="4134"/>
      <c r="ARP31" s="4134"/>
      <c r="ARQ31" s="4134"/>
      <c r="ARR31" s="4134"/>
      <c r="ARS31" s="4134"/>
      <c r="ART31" s="4134"/>
      <c r="ARU31" s="4134"/>
      <c r="ARV31" s="4134"/>
      <c r="ARW31" s="4134"/>
      <c r="ARX31" s="4134"/>
      <c r="ARY31" s="4134"/>
      <c r="ARZ31" s="4134"/>
      <c r="ASA31" s="4134"/>
      <c r="ASB31" s="4134"/>
      <c r="ASC31" s="4134"/>
      <c r="ASD31" s="4134"/>
      <c r="ASE31" s="4134"/>
      <c r="ASF31" s="4134"/>
      <c r="ASG31" s="4134"/>
      <c r="ASH31" s="4134"/>
      <c r="ASI31" s="4134"/>
      <c r="ASJ31" s="4134"/>
      <c r="ASK31" s="4134"/>
      <c r="ASL31" s="4134"/>
      <c r="ASM31" s="4134"/>
      <c r="ASN31" s="4134"/>
      <c r="ASO31" s="4134"/>
      <c r="ASP31" s="4134"/>
      <c r="ASQ31" s="4134"/>
      <c r="ASR31" s="4134"/>
      <c r="ASS31" s="4134"/>
      <c r="AST31" s="4134"/>
      <c r="ASU31" s="4134"/>
      <c r="ASV31" s="4134"/>
      <c r="ASW31" s="4134"/>
      <c r="ASX31" s="4134"/>
      <c r="ASY31" s="4134"/>
      <c r="ASZ31" s="4134"/>
      <c r="ATA31" s="4134"/>
      <c r="ATB31" s="4134"/>
      <c r="ATC31" s="4134"/>
      <c r="ATD31" s="4134"/>
      <c r="ATE31" s="4134"/>
      <c r="ATF31" s="4134"/>
      <c r="ATG31" s="4134"/>
      <c r="ATH31" s="4134"/>
      <c r="ATI31" s="4134"/>
      <c r="ATJ31" s="4134"/>
      <c r="ATK31" s="4134"/>
      <c r="ATL31" s="4134"/>
      <c r="ATM31" s="4134"/>
      <c r="ATN31" s="4134"/>
      <c r="ATO31" s="4134"/>
      <c r="ATP31" s="4134"/>
      <c r="ATQ31" s="4134"/>
      <c r="ATR31" s="4134"/>
      <c r="ATS31" s="4134"/>
      <c r="ATT31" s="4134"/>
      <c r="ATU31" s="4134"/>
      <c r="ATV31" s="4134"/>
      <c r="ATW31" s="4134"/>
      <c r="ATX31" s="4134"/>
      <c r="ATY31" s="4134"/>
      <c r="ATZ31" s="4134"/>
      <c r="AUA31" s="4134"/>
      <c r="AUB31" s="4134"/>
      <c r="AUC31" s="4134"/>
      <c r="AUD31" s="4134"/>
      <c r="AUE31" s="4134"/>
      <c r="AUF31" s="4134"/>
      <c r="AUG31" s="4134"/>
      <c r="AUH31" s="4134"/>
      <c r="AUI31" s="4134"/>
      <c r="AUJ31" s="4134"/>
      <c r="AUK31" s="4134"/>
      <c r="AUL31" s="4134"/>
      <c r="AUM31" s="4134"/>
      <c r="AUN31" s="4134"/>
      <c r="AUO31" s="4134"/>
      <c r="AUP31" s="4134"/>
      <c r="AUQ31" s="4134"/>
      <c r="AUR31" s="4134"/>
      <c r="AUS31" s="4134"/>
      <c r="AUT31" s="4134"/>
      <c r="AUU31" s="4134"/>
      <c r="AUV31" s="4134"/>
      <c r="AUW31" s="4134"/>
      <c r="AUX31" s="4134"/>
      <c r="AUY31" s="4134"/>
      <c r="AUZ31" s="4134"/>
      <c r="AVA31" s="4134"/>
      <c r="AVB31" s="4134"/>
      <c r="AVC31" s="4134"/>
      <c r="AVD31" s="4134"/>
      <c r="AVE31" s="4134"/>
      <c r="AVF31" s="4134"/>
      <c r="AVG31" s="4134"/>
      <c r="AVH31" s="4134"/>
      <c r="AVI31" s="4134"/>
      <c r="AVJ31" s="4134"/>
      <c r="AVK31" s="4134"/>
      <c r="AVL31" s="4134"/>
      <c r="AVM31" s="4134"/>
      <c r="AVN31" s="4134"/>
      <c r="AVO31" s="4134"/>
      <c r="AVP31" s="4134"/>
      <c r="AVQ31" s="4134"/>
      <c r="AVR31" s="4134"/>
      <c r="AVS31" s="4134"/>
      <c r="AVT31" s="4134"/>
      <c r="AVU31" s="4134"/>
      <c r="AVV31" s="4134"/>
      <c r="AVW31" s="4134"/>
      <c r="AVX31" s="4134"/>
      <c r="AVY31" s="4134"/>
      <c r="AVZ31" s="4134"/>
      <c r="AWA31" s="4134"/>
      <c r="AWB31" s="4134"/>
      <c r="AWC31" s="4134"/>
      <c r="AWD31" s="4134"/>
      <c r="AWE31" s="4134"/>
      <c r="AWF31" s="4134"/>
      <c r="AWG31" s="4134"/>
      <c r="AWH31" s="4134"/>
      <c r="AWI31" s="4134"/>
      <c r="AWJ31" s="4134"/>
      <c r="AWK31" s="4134"/>
      <c r="AWL31" s="4134"/>
      <c r="AWM31" s="4134"/>
      <c r="AWN31" s="4134"/>
      <c r="AWO31" s="4134"/>
      <c r="AWP31" s="4134"/>
      <c r="AWQ31" s="4134"/>
      <c r="AWR31" s="4134"/>
      <c r="AWS31" s="4134"/>
      <c r="AWT31" s="4134"/>
      <c r="AWU31" s="4134"/>
      <c r="AWV31" s="4134"/>
      <c r="AWW31" s="4134"/>
      <c r="AWX31" s="4134"/>
      <c r="AWY31" s="4134"/>
      <c r="AWZ31" s="4134"/>
      <c r="AXA31" s="4134"/>
      <c r="AXB31" s="4134"/>
      <c r="AXC31" s="4134"/>
      <c r="AXD31" s="4134"/>
      <c r="AXE31" s="4134"/>
      <c r="AXF31" s="4134"/>
      <c r="AXG31" s="4134"/>
      <c r="AXH31" s="4134"/>
      <c r="AXI31" s="4134"/>
      <c r="AXJ31" s="4134"/>
      <c r="AXK31" s="4134"/>
      <c r="AXL31" s="4134"/>
      <c r="AXM31" s="4134"/>
      <c r="AXN31" s="4134"/>
      <c r="AXO31" s="4134"/>
      <c r="AXP31" s="4134"/>
      <c r="AXQ31" s="4134"/>
      <c r="AXR31" s="4134"/>
      <c r="AXS31" s="4134"/>
      <c r="AXT31" s="4134"/>
      <c r="AXU31" s="4134"/>
      <c r="AXV31" s="4134"/>
      <c r="AXW31" s="4134"/>
      <c r="AXX31" s="4134"/>
      <c r="AXY31" s="4134"/>
      <c r="AXZ31" s="4134"/>
      <c r="AYA31" s="4134"/>
      <c r="AYB31" s="4134"/>
      <c r="AYC31" s="4134"/>
      <c r="AYD31" s="4134"/>
      <c r="AYE31" s="4134"/>
      <c r="AYF31" s="4134"/>
      <c r="AYG31" s="4134"/>
      <c r="AYH31" s="4134"/>
      <c r="AYI31" s="4134"/>
      <c r="AYJ31" s="4134"/>
      <c r="AYK31" s="4134"/>
      <c r="AYL31" s="4134"/>
      <c r="AYM31" s="4134"/>
      <c r="AYN31" s="4134"/>
      <c r="AYO31" s="4134"/>
      <c r="AYP31" s="4134"/>
      <c r="AYQ31" s="4134"/>
      <c r="AYR31" s="4134"/>
      <c r="AYS31" s="4134"/>
      <c r="AYT31" s="4134"/>
      <c r="AYU31" s="4134"/>
      <c r="AYV31" s="4134"/>
      <c r="AYW31" s="4134"/>
      <c r="AYX31" s="4134"/>
      <c r="AYY31" s="4134"/>
      <c r="AYZ31" s="4134"/>
      <c r="AZA31" s="4134"/>
      <c r="AZB31" s="4134"/>
      <c r="AZC31" s="4134"/>
      <c r="AZD31" s="4134"/>
      <c r="AZE31" s="4134"/>
      <c r="AZF31" s="4134"/>
      <c r="AZG31" s="4134"/>
      <c r="AZH31" s="4134"/>
      <c r="AZI31" s="4134"/>
      <c r="AZJ31" s="4134"/>
      <c r="AZK31" s="4134"/>
      <c r="AZL31" s="4134"/>
      <c r="AZM31" s="4134"/>
      <c r="AZN31" s="4134"/>
      <c r="AZO31" s="4134"/>
      <c r="AZP31" s="4134"/>
      <c r="AZQ31" s="4134"/>
      <c r="AZR31" s="4134"/>
      <c r="AZS31" s="4134"/>
      <c r="AZT31" s="4134"/>
      <c r="AZU31" s="4134"/>
      <c r="AZV31" s="4134"/>
      <c r="AZW31" s="4134"/>
      <c r="AZX31" s="4134"/>
      <c r="AZY31" s="4134"/>
      <c r="AZZ31" s="4134"/>
      <c r="BAA31" s="4134"/>
      <c r="BAB31" s="4134"/>
      <c r="BAC31" s="4134"/>
      <c r="BAD31" s="4134"/>
      <c r="BAE31" s="4134"/>
      <c r="BAF31" s="4134"/>
      <c r="BAG31" s="4134"/>
      <c r="BAH31" s="4134"/>
      <c r="BAI31" s="4134"/>
      <c r="BAJ31" s="4134"/>
      <c r="BAK31" s="4134"/>
      <c r="BAL31" s="4134"/>
      <c r="BAM31" s="4134"/>
      <c r="BAN31" s="4134"/>
      <c r="BAO31" s="4134"/>
      <c r="BAP31" s="4134"/>
      <c r="BAQ31" s="4134"/>
      <c r="BAR31" s="4134"/>
      <c r="BAS31" s="4134"/>
      <c r="BAT31" s="4134"/>
      <c r="BAU31" s="4134"/>
      <c r="BAV31" s="4134"/>
      <c r="BAW31" s="4134"/>
      <c r="BAX31" s="4134"/>
      <c r="BAY31" s="4134"/>
      <c r="BAZ31" s="4134"/>
      <c r="BBA31" s="4134"/>
      <c r="BBB31" s="4134"/>
      <c r="BBC31" s="4134"/>
      <c r="BBD31" s="4134"/>
      <c r="BBE31" s="4134"/>
      <c r="BBF31" s="4134"/>
      <c r="BBG31" s="4134"/>
      <c r="BBH31" s="4134"/>
      <c r="BBI31" s="4134"/>
      <c r="BBJ31" s="4134"/>
      <c r="BBK31" s="4134"/>
      <c r="BBL31" s="4134"/>
      <c r="BBM31" s="4134"/>
      <c r="BBN31" s="4134"/>
      <c r="BBO31" s="4134"/>
      <c r="BBP31" s="4134"/>
      <c r="BBQ31" s="4134"/>
      <c r="BBR31" s="4134"/>
      <c r="BBS31" s="4134"/>
      <c r="BBT31" s="4134"/>
      <c r="BBU31" s="4134"/>
      <c r="BBV31" s="4134"/>
      <c r="BBW31" s="4134"/>
      <c r="BBX31" s="4134"/>
      <c r="BBY31" s="4134"/>
      <c r="BBZ31" s="4134"/>
      <c r="BCA31" s="4134"/>
      <c r="BCB31" s="4134"/>
      <c r="BCC31" s="4134"/>
      <c r="BCD31" s="4134"/>
      <c r="BCE31" s="4134"/>
      <c r="BCF31" s="4134"/>
      <c r="BCG31" s="4134"/>
      <c r="BCH31" s="4134"/>
      <c r="BCI31" s="4134"/>
      <c r="BCJ31" s="4134"/>
      <c r="BCK31" s="4134"/>
      <c r="BCL31" s="4134"/>
      <c r="BCM31" s="4134"/>
      <c r="BCN31" s="4134"/>
      <c r="BCO31" s="4134"/>
      <c r="BCP31" s="4134"/>
      <c r="BCQ31" s="4134"/>
      <c r="BCR31" s="4134"/>
      <c r="BCS31" s="4134"/>
      <c r="BCT31" s="4134"/>
      <c r="BCU31" s="4134"/>
      <c r="BCV31" s="4134"/>
      <c r="BCW31" s="4134"/>
      <c r="BCX31" s="4134"/>
      <c r="BCY31" s="4134"/>
      <c r="BCZ31" s="4134"/>
      <c r="BDA31" s="4134"/>
      <c r="BDB31" s="4134"/>
      <c r="BDC31" s="4134"/>
      <c r="BDD31" s="4134"/>
      <c r="BDE31" s="4134"/>
      <c r="BDF31" s="4134"/>
      <c r="BDG31" s="4134"/>
      <c r="BDH31" s="4134"/>
      <c r="BDI31" s="4134"/>
      <c r="BDJ31" s="4134"/>
      <c r="BDK31" s="4134"/>
      <c r="BDL31" s="4134"/>
      <c r="BDM31" s="4134"/>
      <c r="BDN31" s="4134"/>
      <c r="BDO31" s="4134"/>
      <c r="BDP31" s="4134"/>
      <c r="BDQ31" s="4134"/>
      <c r="BDR31" s="4134"/>
      <c r="BDS31" s="4134"/>
      <c r="BDT31" s="4134"/>
      <c r="BDU31" s="4134"/>
      <c r="BDV31" s="4134"/>
      <c r="BDW31" s="4134"/>
      <c r="BDX31" s="4134"/>
      <c r="BDY31" s="4134"/>
      <c r="BDZ31" s="4134"/>
      <c r="BEA31" s="4134"/>
      <c r="BEB31" s="4134"/>
      <c r="BEC31" s="4134"/>
      <c r="BED31" s="4134"/>
      <c r="BEE31" s="4134"/>
      <c r="BEF31" s="4134"/>
      <c r="BEG31" s="4134"/>
      <c r="BEH31" s="4134"/>
      <c r="BEI31" s="4134"/>
      <c r="BEJ31" s="4134"/>
      <c r="BEK31" s="4134"/>
      <c r="BEL31" s="4134"/>
      <c r="BEM31" s="4134"/>
      <c r="BEN31" s="4134"/>
      <c r="BEO31" s="4134"/>
      <c r="BEP31" s="4134"/>
      <c r="BEQ31" s="4134"/>
      <c r="BER31" s="4134"/>
      <c r="BES31" s="4134"/>
      <c r="BET31" s="4134"/>
      <c r="BEU31" s="4134"/>
      <c r="BEV31" s="4134"/>
      <c r="BEW31" s="4134"/>
      <c r="BEX31" s="4134"/>
      <c r="BEY31" s="4134"/>
      <c r="BEZ31" s="4134"/>
      <c r="BFA31" s="4134"/>
      <c r="BFB31" s="4134"/>
      <c r="BFC31" s="4134"/>
      <c r="BFD31" s="4134"/>
      <c r="BFE31" s="4134"/>
      <c r="BFF31" s="4134"/>
      <c r="BFG31" s="4134"/>
      <c r="BFH31" s="4134"/>
      <c r="BFI31" s="4134"/>
      <c r="BFJ31" s="4134"/>
      <c r="BFK31" s="4134"/>
      <c r="BFL31" s="4134"/>
      <c r="BFM31" s="4134"/>
      <c r="BFN31" s="4134"/>
      <c r="BFO31" s="4134"/>
      <c r="BFP31" s="4134"/>
      <c r="BFQ31" s="4134"/>
      <c r="BFR31" s="4134"/>
      <c r="BFS31" s="4134"/>
      <c r="BFT31" s="4134"/>
      <c r="BFU31" s="4134"/>
      <c r="BFV31" s="4134"/>
      <c r="BFW31" s="4134"/>
      <c r="BFX31" s="4134"/>
      <c r="BFY31" s="4134"/>
      <c r="BFZ31" s="4134"/>
      <c r="BGA31" s="4134"/>
      <c r="BGB31" s="4134"/>
      <c r="BGC31" s="4134"/>
      <c r="BGD31" s="4134"/>
      <c r="BGE31" s="4134"/>
      <c r="BGF31" s="4134"/>
      <c r="BGG31" s="4134"/>
      <c r="BGH31" s="4134"/>
      <c r="BGI31" s="4134"/>
      <c r="BGJ31" s="4134"/>
      <c r="BGK31" s="4134"/>
      <c r="BGL31" s="4134"/>
      <c r="BGM31" s="4134"/>
      <c r="BGN31" s="4134"/>
      <c r="BGO31" s="4134"/>
      <c r="BGP31" s="4134"/>
      <c r="BGQ31" s="4134"/>
      <c r="BGR31" s="4134"/>
      <c r="BGS31" s="4134"/>
      <c r="BGT31" s="4134"/>
      <c r="BGU31" s="4134"/>
      <c r="BGV31" s="4134"/>
      <c r="BGW31" s="4134"/>
      <c r="BGX31" s="4134"/>
      <c r="BGY31" s="4134"/>
      <c r="BGZ31" s="4134"/>
      <c r="BHA31" s="4134"/>
      <c r="BHB31" s="4134"/>
      <c r="BHC31" s="4134"/>
      <c r="BHD31" s="4134"/>
      <c r="BHE31" s="4134"/>
      <c r="BHF31" s="4134"/>
      <c r="BHG31" s="4134"/>
      <c r="BHH31" s="4134"/>
      <c r="BHI31" s="4134"/>
      <c r="BHJ31" s="4134"/>
      <c r="BHK31" s="4134"/>
      <c r="BHL31" s="4134"/>
      <c r="BHM31" s="4134"/>
      <c r="BHN31" s="4134"/>
      <c r="BHO31" s="4134"/>
      <c r="BHP31" s="4134"/>
      <c r="BHQ31" s="4134"/>
      <c r="BHR31" s="4134"/>
      <c r="BHS31" s="4134"/>
      <c r="BHT31" s="4134"/>
      <c r="BHU31" s="4134"/>
      <c r="BHV31" s="4134"/>
      <c r="BHW31" s="4134"/>
      <c r="BHX31" s="4134"/>
      <c r="BHY31" s="4134"/>
      <c r="BHZ31" s="4134"/>
      <c r="BIA31" s="4134"/>
      <c r="BIB31" s="4134"/>
      <c r="BIC31" s="4134"/>
      <c r="BID31" s="4134"/>
      <c r="BIE31" s="4134"/>
      <c r="BIF31" s="4134"/>
      <c r="BIG31" s="4134"/>
      <c r="BIH31" s="4134"/>
      <c r="BII31" s="4134"/>
      <c r="BIJ31" s="4134"/>
      <c r="BIK31" s="4134"/>
      <c r="BIL31" s="4134"/>
      <c r="BIM31" s="4134"/>
      <c r="BIN31" s="4134"/>
      <c r="BIO31" s="4134"/>
      <c r="BIP31" s="4134"/>
      <c r="BIQ31" s="4134"/>
      <c r="BIR31" s="4134"/>
      <c r="BIS31" s="4134"/>
      <c r="BIT31" s="4134"/>
      <c r="BIU31" s="4134"/>
      <c r="BIV31" s="4134"/>
      <c r="BIW31" s="4134"/>
      <c r="BIX31" s="4134"/>
      <c r="BIY31" s="4134"/>
      <c r="BIZ31" s="4134"/>
      <c r="BJA31" s="4134"/>
      <c r="BJB31" s="4134"/>
      <c r="BJC31" s="4134"/>
      <c r="BJD31" s="4134"/>
      <c r="BJE31" s="4134"/>
    </row>
    <row r="32" spans="1:1617" s="102" customFormat="1" ht="16.149999999999999" customHeight="1">
      <c r="A32" s="336" t="s">
        <v>644</v>
      </c>
      <c r="B32" s="235"/>
      <c r="C32" s="362"/>
      <c r="D32" s="362"/>
      <c r="E32" s="362"/>
      <c r="F32" s="362"/>
      <c r="G32" s="362"/>
      <c r="H32" s="362"/>
      <c r="I32" s="362"/>
      <c r="J32" s="362"/>
      <c r="K32" s="362"/>
      <c r="L32" s="362"/>
      <c r="M32" s="362"/>
      <c r="N32" s="362"/>
      <c r="O32" s="362"/>
      <c r="P32" s="362"/>
      <c r="Q32" s="362"/>
      <c r="R32" s="362"/>
      <c r="S32" s="362"/>
      <c r="T32" s="362"/>
      <c r="U32" s="362"/>
      <c r="V32" s="362"/>
      <c r="W32" s="362"/>
      <c r="X32" s="362"/>
      <c r="Y32" s="362"/>
      <c r="Z32" s="362"/>
      <c r="AA32" s="362"/>
      <c r="AB32" s="362"/>
      <c r="AC32" s="362"/>
      <c r="AD32" s="362"/>
      <c r="AE32" s="3829"/>
      <c r="AF32" s="3553"/>
      <c r="AG32" s="4124"/>
      <c r="AH32" s="4134"/>
      <c r="AI32" s="4134"/>
      <c r="AJ32" s="4134"/>
      <c r="AK32" s="4134"/>
      <c r="AL32" s="4134"/>
      <c r="AM32" s="4134"/>
      <c r="AN32" s="4134"/>
      <c r="AO32" s="4134"/>
      <c r="AP32" s="4134"/>
      <c r="AQ32" s="4134"/>
      <c r="AR32" s="4134"/>
      <c r="AS32" s="4134"/>
      <c r="AT32" s="4134"/>
      <c r="AU32" s="4134"/>
      <c r="AV32" s="4134"/>
      <c r="AW32" s="4134"/>
      <c r="AX32" s="4134"/>
      <c r="AY32" s="4134"/>
      <c r="AZ32" s="4134"/>
      <c r="BA32" s="4134"/>
      <c r="BB32" s="4134"/>
      <c r="BC32" s="4134"/>
      <c r="BD32" s="4134"/>
      <c r="BE32" s="4134"/>
      <c r="BF32" s="4134"/>
      <c r="BG32" s="4134"/>
      <c r="BH32" s="4134"/>
      <c r="BI32" s="4134"/>
      <c r="BJ32" s="4134"/>
      <c r="BK32" s="4139"/>
      <c r="BL32" s="4139"/>
      <c r="BM32" s="4139"/>
      <c r="BN32" s="4139"/>
      <c r="BO32" s="4139"/>
      <c r="BP32" s="4139"/>
      <c r="BQ32" s="4139"/>
      <c r="BR32" s="4139"/>
      <c r="BS32" s="4139"/>
      <c r="BT32" s="4139"/>
      <c r="BU32" s="4139"/>
      <c r="BV32" s="4139"/>
      <c r="BW32" s="4139"/>
      <c r="BX32" s="4139"/>
      <c r="BY32" s="4139"/>
      <c r="BZ32" s="4139"/>
      <c r="CA32" s="4139"/>
      <c r="CB32" s="4139"/>
      <c r="CC32" s="4139"/>
      <c r="CD32" s="4139"/>
      <c r="CE32" s="4139"/>
      <c r="CF32" s="4139"/>
      <c r="CG32" s="4139"/>
      <c r="CH32" s="4139"/>
      <c r="CI32" s="4139"/>
      <c r="CJ32" s="4139"/>
      <c r="CK32" s="4139"/>
      <c r="CL32" s="4139"/>
      <c r="CM32" s="4139"/>
      <c r="CN32" s="4134"/>
      <c r="CO32" s="4134"/>
      <c r="CP32" s="4134"/>
      <c r="CQ32" s="4134"/>
      <c r="CR32" s="4134"/>
      <c r="CS32" s="4134"/>
      <c r="CT32" s="4134"/>
      <c r="CU32" s="4134"/>
      <c r="CV32" s="4134"/>
      <c r="CW32" s="4134"/>
      <c r="CX32" s="4134"/>
      <c r="CY32" s="4134"/>
      <c r="CZ32" s="4134"/>
      <c r="DA32" s="4134"/>
      <c r="DB32" s="4134"/>
      <c r="DC32" s="4134"/>
      <c r="DD32" s="4134"/>
      <c r="DE32" s="4134"/>
      <c r="DF32" s="4134"/>
      <c r="DG32" s="4134"/>
      <c r="DH32" s="4134"/>
      <c r="DI32" s="4134"/>
      <c r="DJ32" s="4134"/>
      <c r="DK32" s="4134"/>
      <c r="DL32" s="4134"/>
      <c r="DM32" s="4134"/>
      <c r="DN32" s="4134"/>
      <c r="DO32" s="4134"/>
      <c r="DP32" s="4134"/>
      <c r="DQ32" s="4134"/>
      <c r="DR32" s="4134"/>
      <c r="DS32" s="4134"/>
      <c r="DT32" s="4134"/>
      <c r="DU32" s="4134"/>
      <c r="DV32" s="4134"/>
      <c r="DW32" s="4134"/>
      <c r="DX32" s="4134"/>
      <c r="DY32" s="4134"/>
      <c r="DZ32" s="4134"/>
      <c r="EA32" s="4134"/>
      <c r="EB32" s="4134"/>
      <c r="EC32" s="4134"/>
      <c r="ED32" s="4134"/>
      <c r="EE32" s="4134"/>
      <c r="EF32" s="4134"/>
      <c r="EG32" s="4134"/>
      <c r="EH32" s="4134"/>
      <c r="EI32" s="4134"/>
      <c r="EJ32" s="4134"/>
      <c r="EK32" s="4134"/>
      <c r="EL32" s="4134"/>
      <c r="EM32" s="4134"/>
      <c r="EN32" s="4134"/>
      <c r="EO32" s="4134"/>
      <c r="EP32" s="4134"/>
      <c r="EQ32" s="4134"/>
      <c r="ER32" s="4134"/>
      <c r="ES32" s="4134"/>
      <c r="ET32" s="4134"/>
      <c r="EU32" s="4134"/>
      <c r="EV32" s="4134"/>
      <c r="EW32" s="4134"/>
      <c r="EX32" s="4134"/>
      <c r="EY32" s="4134"/>
      <c r="EZ32" s="4134"/>
      <c r="FA32" s="4134"/>
      <c r="FB32" s="4134"/>
      <c r="FC32" s="4134"/>
      <c r="FD32" s="4134"/>
      <c r="FE32" s="4134"/>
      <c r="FF32" s="4134"/>
      <c r="FG32" s="4134"/>
      <c r="FH32" s="4134"/>
      <c r="FI32" s="4134"/>
      <c r="FJ32" s="4134"/>
      <c r="FK32" s="4134"/>
      <c r="FL32" s="4134"/>
      <c r="FM32" s="4134"/>
      <c r="FN32" s="4134"/>
      <c r="FO32" s="4134"/>
      <c r="FP32" s="4134"/>
      <c r="FQ32" s="4134"/>
      <c r="FR32" s="4134"/>
      <c r="FS32" s="4134"/>
      <c r="FT32" s="4134"/>
      <c r="FU32" s="4134"/>
      <c r="FV32" s="4134"/>
      <c r="FW32" s="4134"/>
      <c r="FX32" s="4134"/>
      <c r="FY32" s="4134"/>
      <c r="FZ32" s="4134"/>
      <c r="GA32" s="4134"/>
      <c r="GB32" s="4134"/>
      <c r="GC32" s="4134"/>
      <c r="GD32" s="4134"/>
      <c r="GE32" s="4134"/>
      <c r="GF32" s="4134"/>
      <c r="GG32" s="4134"/>
      <c r="GH32" s="4134"/>
      <c r="GI32" s="4134"/>
      <c r="GJ32" s="4134"/>
      <c r="GK32" s="4134"/>
      <c r="GL32" s="4134"/>
      <c r="GM32" s="4134"/>
      <c r="GN32" s="4134"/>
      <c r="GO32" s="4134"/>
      <c r="GP32" s="4134"/>
      <c r="GQ32" s="4134"/>
      <c r="GR32" s="4134"/>
      <c r="GS32" s="4134"/>
      <c r="GT32" s="4134"/>
      <c r="GU32" s="4134"/>
      <c r="GV32" s="4134"/>
      <c r="GW32" s="4134"/>
      <c r="GX32" s="4134"/>
      <c r="GY32" s="4134"/>
      <c r="GZ32" s="4134"/>
      <c r="HA32" s="4134"/>
      <c r="HB32" s="4134"/>
      <c r="HC32" s="4134"/>
      <c r="HD32" s="4134"/>
      <c r="HE32" s="4134"/>
      <c r="HF32" s="4134"/>
      <c r="HG32" s="4134"/>
      <c r="HH32" s="4134"/>
      <c r="HI32" s="4134"/>
      <c r="HJ32" s="4134"/>
      <c r="HK32" s="4134"/>
      <c r="HL32" s="4134"/>
      <c r="HM32" s="4134"/>
      <c r="HN32" s="4134"/>
      <c r="HO32" s="4134"/>
      <c r="HP32" s="4134"/>
      <c r="HQ32" s="4134"/>
      <c r="HR32" s="4134"/>
      <c r="HS32" s="4134"/>
      <c r="HT32" s="4134"/>
      <c r="HU32" s="4134"/>
      <c r="HV32" s="4134"/>
      <c r="HW32" s="4134"/>
      <c r="HX32" s="4134"/>
      <c r="HY32" s="4134"/>
      <c r="HZ32" s="4134"/>
      <c r="IA32" s="4134"/>
      <c r="IB32" s="4134"/>
      <c r="IC32" s="4134"/>
      <c r="ID32" s="4134"/>
      <c r="IE32" s="4134"/>
      <c r="IF32" s="4134"/>
      <c r="IG32" s="4134"/>
      <c r="IH32" s="4134"/>
      <c r="II32" s="4134"/>
      <c r="IJ32" s="4134"/>
      <c r="IK32" s="4134"/>
      <c r="IL32" s="4134"/>
      <c r="IM32" s="4134"/>
      <c r="IN32" s="4134"/>
      <c r="IO32" s="4134"/>
      <c r="IP32" s="4134"/>
      <c r="IQ32" s="4134"/>
      <c r="IR32" s="4134"/>
      <c r="IS32" s="4134"/>
      <c r="IT32" s="4134"/>
      <c r="IU32" s="4134"/>
      <c r="IV32" s="4134"/>
      <c r="IW32" s="4134"/>
      <c r="IX32" s="4134"/>
      <c r="IY32" s="4134"/>
      <c r="IZ32" s="4134"/>
      <c r="JA32" s="4134"/>
      <c r="JB32" s="4134"/>
      <c r="JC32" s="4134"/>
      <c r="JD32" s="4134"/>
      <c r="JE32" s="4134"/>
      <c r="JF32" s="4134"/>
      <c r="JG32" s="4134"/>
      <c r="JH32" s="4134"/>
      <c r="JI32" s="4134"/>
      <c r="JJ32" s="4134"/>
      <c r="JK32" s="4134"/>
      <c r="JL32" s="4134"/>
      <c r="JM32" s="4134"/>
      <c r="JN32" s="4134"/>
      <c r="JO32" s="4134"/>
      <c r="JP32" s="4134"/>
      <c r="JQ32" s="4134"/>
      <c r="JR32" s="4134"/>
      <c r="JS32" s="4134"/>
      <c r="JT32" s="4134"/>
      <c r="JU32" s="4134"/>
      <c r="JV32" s="4134"/>
      <c r="JW32" s="4134"/>
      <c r="JX32" s="4134"/>
      <c r="JY32" s="4134"/>
      <c r="JZ32" s="4134"/>
      <c r="KA32" s="4134"/>
      <c r="KB32" s="4134"/>
      <c r="KC32" s="4134"/>
      <c r="KD32" s="4134"/>
      <c r="KE32" s="4134"/>
      <c r="KF32" s="4134"/>
      <c r="KG32" s="4134"/>
      <c r="KH32" s="4134"/>
      <c r="KI32" s="4134"/>
      <c r="KJ32" s="4134"/>
      <c r="KK32" s="4134"/>
      <c r="KL32" s="4134"/>
      <c r="KM32" s="4134"/>
      <c r="KN32" s="4134"/>
      <c r="KO32" s="4134"/>
      <c r="KP32" s="4134"/>
      <c r="KQ32" s="4134"/>
      <c r="KR32" s="4134"/>
      <c r="KS32" s="4134"/>
      <c r="KT32" s="4134"/>
      <c r="KU32" s="4134"/>
      <c r="KV32" s="4134"/>
      <c r="KW32" s="4134"/>
      <c r="KX32" s="4134"/>
      <c r="KY32" s="4134"/>
      <c r="KZ32" s="4134"/>
      <c r="LA32" s="4134"/>
      <c r="LB32" s="4134"/>
      <c r="LC32" s="4134"/>
      <c r="LD32" s="4134"/>
      <c r="LE32" s="4134"/>
      <c r="LF32" s="4134"/>
      <c r="LG32" s="4134"/>
      <c r="LH32" s="4134"/>
      <c r="LI32" s="4134"/>
      <c r="LJ32" s="4134"/>
      <c r="LK32" s="4134"/>
      <c r="LL32" s="4134"/>
      <c r="LM32" s="4134"/>
      <c r="LN32" s="4134"/>
      <c r="LO32" s="4134"/>
      <c r="LP32" s="4134"/>
      <c r="LQ32" s="4134"/>
      <c r="LR32" s="4134"/>
      <c r="LS32" s="4134"/>
      <c r="LT32" s="4134"/>
      <c r="LU32" s="4134"/>
      <c r="LV32" s="4134"/>
      <c r="LW32" s="4134"/>
      <c r="LX32" s="4134"/>
      <c r="LY32" s="4134"/>
      <c r="LZ32" s="4134"/>
      <c r="MA32" s="4134"/>
      <c r="MB32" s="4134"/>
      <c r="MC32" s="4134"/>
      <c r="MD32" s="4134"/>
      <c r="ME32" s="4134"/>
      <c r="MF32" s="4134"/>
      <c r="MG32" s="4134"/>
      <c r="MH32" s="4134"/>
      <c r="MI32" s="4134"/>
      <c r="MJ32" s="4134"/>
      <c r="MK32" s="4134"/>
      <c r="ML32" s="4134"/>
      <c r="MM32" s="4134"/>
      <c r="MN32" s="4134"/>
      <c r="MO32" s="4134"/>
      <c r="MP32" s="4134"/>
      <c r="MQ32" s="4134"/>
      <c r="MR32" s="4134"/>
      <c r="MS32" s="4134"/>
      <c r="MT32" s="4134"/>
      <c r="MU32" s="4134"/>
      <c r="MV32" s="4134"/>
      <c r="MW32" s="4134"/>
      <c r="MX32" s="4134"/>
      <c r="MY32" s="4134"/>
      <c r="MZ32" s="4134"/>
      <c r="NA32" s="4134"/>
      <c r="NB32" s="4134"/>
      <c r="NC32" s="4134"/>
      <c r="ND32" s="4134"/>
      <c r="NE32" s="4134"/>
      <c r="NF32" s="4134"/>
      <c r="NG32" s="4134"/>
      <c r="NH32" s="4134"/>
      <c r="NI32" s="4134"/>
      <c r="NJ32" s="4134"/>
      <c r="NK32" s="4134"/>
      <c r="NL32" s="4134"/>
      <c r="NM32" s="4134"/>
      <c r="NN32" s="4134"/>
      <c r="NO32" s="4134"/>
      <c r="NP32" s="4134"/>
      <c r="NQ32" s="4134"/>
      <c r="NR32" s="4134"/>
      <c r="NS32" s="4134"/>
      <c r="NT32" s="4134"/>
      <c r="NU32" s="4134"/>
      <c r="NV32" s="4134"/>
      <c r="NW32" s="4134"/>
      <c r="NX32" s="4134"/>
      <c r="NY32" s="4134"/>
      <c r="NZ32" s="4134"/>
      <c r="OA32" s="4134"/>
      <c r="OB32" s="4134"/>
      <c r="OC32" s="4134"/>
      <c r="OD32" s="4134"/>
      <c r="OE32" s="4134"/>
      <c r="OF32" s="4134"/>
      <c r="OG32" s="4134"/>
      <c r="OH32" s="4134"/>
      <c r="OI32" s="4134"/>
      <c r="OJ32" s="4134"/>
      <c r="OK32" s="4134"/>
      <c r="OL32" s="4134"/>
      <c r="OM32" s="4134"/>
      <c r="ON32" s="4134"/>
      <c r="OO32" s="4134"/>
      <c r="OP32" s="4134"/>
      <c r="OQ32" s="4134"/>
      <c r="OR32" s="4134"/>
      <c r="OS32" s="4134"/>
      <c r="OT32" s="4134"/>
      <c r="OU32" s="4134"/>
      <c r="OV32" s="4134"/>
      <c r="OW32" s="4134"/>
      <c r="OX32" s="4134"/>
      <c r="OY32" s="4134"/>
      <c r="OZ32" s="4134"/>
      <c r="PA32" s="4134"/>
      <c r="PB32" s="4134"/>
      <c r="PC32" s="4134"/>
      <c r="PD32" s="4134"/>
      <c r="PE32" s="4134"/>
      <c r="PF32" s="4134"/>
      <c r="PG32" s="4134"/>
      <c r="PH32" s="4134"/>
      <c r="PI32" s="4134"/>
      <c r="PJ32" s="4134"/>
      <c r="PK32" s="4134"/>
      <c r="PL32" s="4134"/>
      <c r="PM32" s="4134"/>
      <c r="PN32" s="4134"/>
      <c r="PO32" s="4134"/>
      <c r="PP32" s="4134"/>
      <c r="PQ32" s="4134"/>
      <c r="PR32" s="4134"/>
      <c r="PS32" s="4134"/>
      <c r="PT32" s="4134"/>
      <c r="PU32" s="4134"/>
      <c r="PV32" s="4134"/>
      <c r="PW32" s="4134"/>
      <c r="PX32" s="4134"/>
      <c r="PY32" s="4134"/>
      <c r="PZ32" s="4134"/>
      <c r="QA32" s="4134"/>
      <c r="QB32" s="4134"/>
      <c r="QC32" s="4134"/>
      <c r="QD32" s="4134"/>
      <c r="QE32" s="4134"/>
      <c r="QF32" s="4134"/>
      <c r="QG32" s="4134"/>
      <c r="QH32" s="4134"/>
      <c r="QI32" s="4134"/>
      <c r="QJ32" s="4134"/>
      <c r="QK32" s="4134"/>
      <c r="QL32" s="4134"/>
      <c r="QM32" s="4134"/>
      <c r="QN32" s="4134"/>
      <c r="QO32" s="4134"/>
      <c r="QP32" s="4134"/>
      <c r="QQ32" s="4134"/>
      <c r="QR32" s="4134"/>
      <c r="QS32" s="4134"/>
      <c r="QT32" s="4134"/>
      <c r="QU32" s="4134"/>
      <c r="QV32" s="4134"/>
      <c r="QW32" s="4134"/>
      <c r="QX32" s="4134"/>
      <c r="QY32" s="4134"/>
      <c r="QZ32" s="4134"/>
      <c r="RA32" s="4134"/>
      <c r="RB32" s="4134"/>
      <c r="RC32" s="4134"/>
      <c r="RD32" s="4134"/>
      <c r="RE32" s="4134"/>
      <c r="RF32" s="4134"/>
      <c r="RG32" s="4134"/>
      <c r="RH32" s="4134"/>
      <c r="RI32" s="4134"/>
      <c r="RJ32" s="4134"/>
      <c r="RK32" s="4134"/>
      <c r="RL32" s="4134"/>
      <c r="RM32" s="4134"/>
      <c r="RN32" s="4134"/>
      <c r="RO32" s="4134"/>
      <c r="RP32" s="4134"/>
      <c r="RQ32" s="4134"/>
      <c r="RR32" s="4134"/>
      <c r="RS32" s="4134"/>
      <c r="RT32" s="4134"/>
      <c r="RU32" s="4134"/>
      <c r="RV32" s="4134"/>
      <c r="RW32" s="4134"/>
      <c r="RX32" s="4134"/>
      <c r="RY32" s="4134"/>
      <c r="RZ32" s="4134"/>
      <c r="SA32" s="4134"/>
      <c r="SB32" s="4134"/>
      <c r="SC32" s="4134"/>
      <c r="SD32" s="4134"/>
      <c r="SE32" s="4134"/>
      <c r="SF32" s="4134"/>
      <c r="SG32" s="4134"/>
      <c r="SH32" s="4134"/>
      <c r="SI32" s="4134"/>
      <c r="SJ32" s="4134"/>
      <c r="SK32" s="4134"/>
      <c r="SL32" s="4134"/>
      <c r="SM32" s="4134"/>
      <c r="SN32" s="4134"/>
      <c r="SO32" s="4134"/>
      <c r="SP32" s="4134"/>
      <c r="SQ32" s="4134"/>
      <c r="SR32" s="4134"/>
      <c r="SS32" s="4134"/>
      <c r="ST32" s="4134"/>
      <c r="SU32" s="4134"/>
      <c r="SV32" s="4134"/>
      <c r="SW32" s="4134"/>
      <c r="SX32" s="4134"/>
      <c r="SY32" s="4134"/>
      <c r="SZ32" s="4134"/>
      <c r="TA32" s="4134"/>
      <c r="TB32" s="4134"/>
      <c r="TC32" s="4134"/>
      <c r="TD32" s="4134"/>
      <c r="TE32" s="4134"/>
      <c r="TF32" s="4134"/>
      <c r="TG32" s="4134"/>
      <c r="TH32" s="4134"/>
      <c r="TI32" s="4134"/>
      <c r="TJ32" s="4134"/>
      <c r="TK32" s="4134"/>
      <c r="TL32" s="4134"/>
      <c r="TM32" s="4134"/>
      <c r="TN32" s="4134"/>
      <c r="TO32" s="4134"/>
      <c r="TP32" s="4134"/>
      <c r="TQ32" s="4134"/>
      <c r="TR32" s="4134"/>
      <c r="TS32" s="4134"/>
      <c r="TT32" s="4134"/>
      <c r="TU32" s="4134"/>
      <c r="TV32" s="4134"/>
      <c r="TW32" s="4134"/>
      <c r="TX32" s="4134"/>
      <c r="TY32" s="4134"/>
      <c r="TZ32" s="4134"/>
      <c r="UA32" s="4134"/>
      <c r="UB32" s="4134"/>
      <c r="UC32" s="4134"/>
      <c r="UD32" s="4134"/>
      <c r="UE32" s="4134"/>
      <c r="UF32" s="4134"/>
      <c r="UG32" s="4134"/>
      <c r="UH32" s="4134"/>
      <c r="UI32" s="4134"/>
      <c r="UJ32" s="4134"/>
      <c r="UK32" s="4134"/>
      <c r="UL32" s="4134"/>
      <c r="UM32" s="4134"/>
      <c r="UN32" s="4134"/>
      <c r="UO32" s="4134"/>
      <c r="UP32" s="4134"/>
      <c r="UQ32" s="4134"/>
      <c r="UR32" s="4134"/>
      <c r="US32" s="4134"/>
      <c r="UT32" s="4134"/>
      <c r="UU32" s="4134"/>
      <c r="UV32" s="4134"/>
      <c r="UW32" s="4134"/>
      <c r="UX32" s="4134"/>
      <c r="UY32" s="4134"/>
      <c r="UZ32" s="4134"/>
      <c r="VA32" s="4134"/>
      <c r="VB32" s="4134"/>
      <c r="VC32" s="4134"/>
      <c r="VD32" s="4134"/>
      <c r="VE32" s="4134"/>
      <c r="VF32" s="4134"/>
      <c r="VG32" s="4134"/>
      <c r="VH32" s="4134"/>
      <c r="VI32" s="4134"/>
      <c r="VJ32" s="4134"/>
      <c r="VK32" s="4134"/>
      <c r="VL32" s="4134"/>
      <c r="VM32" s="4134"/>
      <c r="VN32" s="4134"/>
      <c r="VO32" s="4134"/>
      <c r="VP32" s="4134"/>
      <c r="VQ32" s="4134"/>
      <c r="VR32" s="4134"/>
      <c r="VS32" s="4134"/>
      <c r="VT32" s="4134"/>
      <c r="VU32" s="4134"/>
      <c r="VV32" s="4134"/>
      <c r="VW32" s="4134"/>
      <c r="VX32" s="4134"/>
      <c r="VY32" s="4134"/>
      <c r="VZ32" s="4134"/>
      <c r="WA32" s="4134"/>
      <c r="WB32" s="4134"/>
      <c r="WC32" s="4134"/>
      <c r="WD32" s="4134"/>
      <c r="WE32" s="4134"/>
      <c r="WF32" s="4134"/>
      <c r="WG32" s="4134"/>
      <c r="WH32" s="4134"/>
      <c r="WI32" s="4134"/>
      <c r="WJ32" s="4134"/>
      <c r="WK32" s="4134"/>
      <c r="WL32" s="4134"/>
      <c r="WM32" s="4134"/>
      <c r="WN32" s="4134"/>
      <c r="WO32" s="4134"/>
      <c r="WP32" s="4134"/>
      <c r="WQ32" s="4134"/>
      <c r="WR32" s="4134"/>
      <c r="WS32" s="4134"/>
      <c r="WT32" s="4134"/>
      <c r="WU32" s="4134"/>
      <c r="WV32" s="4134"/>
      <c r="WW32" s="4134"/>
      <c r="WX32" s="4134"/>
      <c r="WY32" s="4134"/>
      <c r="WZ32" s="4134"/>
      <c r="XA32" s="4134"/>
      <c r="XB32" s="4134"/>
      <c r="XC32" s="4134"/>
      <c r="XD32" s="4134"/>
      <c r="XE32" s="4134"/>
      <c r="XF32" s="4134"/>
      <c r="XG32" s="4134"/>
      <c r="XH32" s="4134"/>
      <c r="XI32" s="4134"/>
      <c r="XJ32" s="4134"/>
      <c r="XK32" s="4134"/>
      <c r="XL32" s="4134"/>
      <c r="XM32" s="4134"/>
      <c r="XN32" s="4134"/>
      <c r="XO32" s="4134"/>
      <c r="XP32" s="4134"/>
      <c r="XQ32" s="4134"/>
      <c r="XR32" s="4134"/>
      <c r="XS32" s="4134"/>
      <c r="XT32" s="4134"/>
      <c r="XU32" s="4134"/>
      <c r="XV32" s="4134"/>
      <c r="XW32" s="4134"/>
      <c r="XX32" s="4134"/>
      <c r="XY32" s="4134"/>
      <c r="XZ32" s="4134"/>
      <c r="YA32" s="4134"/>
      <c r="YB32" s="4134"/>
      <c r="YC32" s="4134"/>
      <c r="YD32" s="4134"/>
      <c r="YE32" s="4134"/>
      <c r="YF32" s="4134"/>
      <c r="YG32" s="4134"/>
      <c r="YH32" s="4134"/>
      <c r="YI32" s="4134"/>
      <c r="YJ32" s="4134"/>
      <c r="YK32" s="4134"/>
      <c r="YL32" s="4134"/>
      <c r="YM32" s="4134"/>
      <c r="YN32" s="4134"/>
      <c r="YO32" s="4134"/>
      <c r="YP32" s="4134"/>
      <c r="YQ32" s="4134"/>
      <c r="YR32" s="4134"/>
      <c r="YS32" s="4134"/>
      <c r="YT32" s="4134"/>
      <c r="YU32" s="4134"/>
      <c r="YV32" s="4134"/>
      <c r="YW32" s="4134"/>
      <c r="YX32" s="4134"/>
      <c r="YY32" s="4134"/>
      <c r="YZ32" s="4134"/>
      <c r="ZA32" s="4134"/>
      <c r="ZB32" s="4134"/>
      <c r="ZC32" s="4134"/>
      <c r="ZD32" s="4134"/>
      <c r="ZE32" s="4134"/>
      <c r="ZF32" s="4134"/>
      <c r="ZG32" s="4134"/>
      <c r="ZH32" s="4134"/>
      <c r="ZI32" s="4134"/>
      <c r="ZJ32" s="4134"/>
      <c r="ZK32" s="4134"/>
      <c r="ZL32" s="4134"/>
      <c r="ZM32" s="4134"/>
      <c r="ZN32" s="4134"/>
      <c r="ZO32" s="4134"/>
      <c r="ZP32" s="4134"/>
      <c r="ZQ32" s="4134"/>
      <c r="ZR32" s="4134"/>
      <c r="ZS32" s="4134"/>
      <c r="ZT32" s="4134"/>
      <c r="ZU32" s="4134"/>
      <c r="ZV32" s="4134"/>
      <c r="ZW32" s="4134"/>
      <c r="ZX32" s="4134"/>
      <c r="ZY32" s="4134"/>
      <c r="ZZ32" s="4134"/>
      <c r="AAA32" s="4134"/>
      <c r="AAB32" s="4134"/>
      <c r="AAC32" s="4134"/>
      <c r="AAD32" s="4134"/>
      <c r="AAE32" s="4134"/>
      <c r="AAF32" s="4134"/>
      <c r="AAG32" s="4134"/>
      <c r="AAH32" s="4134"/>
      <c r="AAI32" s="4134"/>
      <c r="AAJ32" s="4134"/>
      <c r="AAK32" s="4134"/>
      <c r="AAL32" s="4134"/>
      <c r="AAM32" s="4134"/>
      <c r="AAN32" s="4134"/>
      <c r="AAO32" s="4134"/>
      <c r="AAP32" s="4134"/>
      <c r="AAQ32" s="4134"/>
      <c r="AAR32" s="4134"/>
      <c r="AAS32" s="4134"/>
      <c r="AAT32" s="4134"/>
      <c r="AAU32" s="4134"/>
      <c r="AAV32" s="4134"/>
      <c r="AAW32" s="4134"/>
      <c r="AAX32" s="4134"/>
      <c r="AAY32" s="4134"/>
      <c r="AAZ32" s="4134"/>
      <c r="ABA32" s="4134"/>
      <c r="ABB32" s="4134"/>
      <c r="ABC32" s="4134"/>
      <c r="ABD32" s="4134"/>
      <c r="ABE32" s="4134"/>
      <c r="ABF32" s="4134"/>
      <c r="ABG32" s="4134"/>
      <c r="ABH32" s="4134"/>
      <c r="ABI32" s="4134"/>
      <c r="ABJ32" s="4134"/>
      <c r="ABK32" s="4134"/>
      <c r="ABL32" s="4134"/>
      <c r="ABM32" s="4134"/>
      <c r="ABN32" s="4134"/>
      <c r="ABO32" s="4134"/>
      <c r="ABP32" s="4134"/>
      <c r="ABQ32" s="4134"/>
      <c r="ABR32" s="4134"/>
      <c r="ABS32" s="4134"/>
      <c r="ABT32" s="4134"/>
      <c r="ABU32" s="4134"/>
      <c r="ABV32" s="4134"/>
      <c r="ABW32" s="4134"/>
      <c r="ABX32" s="4134"/>
      <c r="ABY32" s="4134"/>
      <c r="ABZ32" s="4134"/>
      <c r="ACA32" s="4134"/>
      <c r="ACB32" s="4134"/>
      <c r="ACC32" s="4134"/>
      <c r="ACD32" s="4134"/>
      <c r="ACE32" s="4134"/>
      <c r="ACF32" s="4134"/>
      <c r="ACG32" s="4134"/>
      <c r="ACH32" s="4134"/>
      <c r="ACI32" s="4134"/>
      <c r="ACJ32" s="4134"/>
      <c r="ACK32" s="4134"/>
      <c r="ACL32" s="4134"/>
      <c r="ACM32" s="4134"/>
      <c r="ACN32" s="4134"/>
      <c r="ACO32" s="4134"/>
      <c r="ACP32" s="4134"/>
      <c r="ACQ32" s="4134"/>
      <c r="ACR32" s="4134"/>
      <c r="ACS32" s="4134"/>
      <c r="ACT32" s="4134"/>
      <c r="ACU32" s="4134"/>
      <c r="ACV32" s="4134"/>
      <c r="ACW32" s="4134"/>
      <c r="ACX32" s="4134"/>
      <c r="ACY32" s="4134"/>
      <c r="ACZ32" s="4134"/>
      <c r="ADA32" s="4134"/>
      <c r="ADB32" s="4134"/>
      <c r="ADC32" s="4134"/>
      <c r="ADD32" s="4134"/>
      <c r="ADE32" s="4134"/>
      <c r="ADF32" s="4134"/>
      <c r="ADG32" s="4134"/>
      <c r="ADH32" s="4134"/>
      <c r="ADI32" s="4134"/>
      <c r="ADJ32" s="4134"/>
      <c r="ADK32" s="4134"/>
      <c r="ADL32" s="4134"/>
      <c r="ADM32" s="4134"/>
      <c r="ADN32" s="4134"/>
      <c r="ADO32" s="4134"/>
      <c r="ADP32" s="4134"/>
      <c r="ADQ32" s="4134"/>
      <c r="ADR32" s="4134"/>
      <c r="ADS32" s="4134"/>
      <c r="ADT32" s="4134"/>
      <c r="ADU32" s="4134"/>
      <c r="ADV32" s="4134"/>
      <c r="ADW32" s="4134"/>
      <c r="ADX32" s="4134"/>
      <c r="ADY32" s="4134"/>
      <c r="ADZ32" s="4134"/>
      <c r="AEA32" s="4134"/>
      <c r="AEB32" s="4134"/>
      <c r="AEC32" s="4134"/>
      <c r="AED32" s="4134"/>
      <c r="AEE32" s="4134"/>
      <c r="AEF32" s="4134"/>
      <c r="AEG32" s="4134"/>
      <c r="AEH32" s="4134"/>
      <c r="AEI32" s="4134"/>
      <c r="AEJ32" s="4134"/>
      <c r="AEK32" s="4134"/>
      <c r="AEL32" s="4134"/>
      <c r="AEM32" s="4134"/>
      <c r="AEN32" s="4134"/>
      <c r="AEO32" s="4134"/>
      <c r="AEP32" s="4134"/>
      <c r="AEQ32" s="4134"/>
      <c r="AER32" s="4134"/>
      <c r="AES32" s="4134"/>
      <c r="AET32" s="4134"/>
      <c r="AEU32" s="4134"/>
      <c r="AEV32" s="4134"/>
      <c r="AEW32" s="4134"/>
      <c r="AEX32" s="4134"/>
      <c r="AEY32" s="4134"/>
      <c r="AEZ32" s="4134"/>
      <c r="AFA32" s="4134"/>
      <c r="AFB32" s="4134"/>
      <c r="AFC32" s="4134"/>
      <c r="AFD32" s="4134"/>
      <c r="AFE32" s="4134"/>
      <c r="AFF32" s="4134"/>
      <c r="AFG32" s="4134"/>
      <c r="AFH32" s="4134"/>
      <c r="AFI32" s="4134"/>
      <c r="AFJ32" s="4134"/>
      <c r="AFK32" s="4134"/>
      <c r="AFL32" s="4134"/>
      <c r="AFM32" s="4134"/>
      <c r="AFN32" s="4134"/>
      <c r="AFO32" s="4134"/>
      <c r="AFP32" s="4134"/>
      <c r="AFQ32" s="4134"/>
      <c r="AFR32" s="4134"/>
      <c r="AFS32" s="4134"/>
      <c r="AFT32" s="4134"/>
      <c r="AFU32" s="4134"/>
      <c r="AFV32" s="4134"/>
      <c r="AFW32" s="4134"/>
      <c r="AFX32" s="4134"/>
      <c r="AFY32" s="4134"/>
      <c r="AFZ32" s="4134"/>
      <c r="AGA32" s="4134"/>
      <c r="AGB32" s="4134"/>
      <c r="AGC32" s="4134"/>
      <c r="AGD32" s="4134"/>
      <c r="AGE32" s="4134"/>
      <c r="AGF32" s="4134"/>
      <c r="AGG32" s="4134"/>
      <c r="AGH32" s="4134"/>
      <c r="AGI32" s="4134"/>
      <c r="AGJ32" s="4134"/>
      <c r="AGK32" s="4134"/>
      <c r="AGL32" s="4134"/>
      <c r="AGM32" s="4134"/>
      <c r="AGN32" s="4134"/>
      <c r="AGO32" s="4134"/>
      <c r="AGP32" s="4134"/>
      <c r="AGQ32" s="4134"/>
      <c r="AGR32" s="4134"/>
      <c r="AGS32" s="4134"/>
      <c r="AGT32" s="4134"/>
      <c r="AGU32" s="4134"/>
      <c r="AGV32" s="4134"/>
      <c r="AGW32" s="4134"/>
      <c r="AGX32" s="4134"/>
      <c r="AGY32" s="4134"/>
      <c r="AGZ32" s="4134"/>
      <c r="AHA32" s="4134"/>
      <c r="AHB32" s="4134"/>
      <c r="AHC32" s="4134"/>
      <c r="AHD32" s="4134"/>
      <c r="AHE32" s="4134"/>
      <c r="AHF32" s="4134"/>
      <c r="AHG32" s="4134"/>
      <c r="AHH32" s="4134"/>
      <c r="AHI32" s="4134"/>
      <c r="AHJ32" s="4134"/>
      <c r="AHK32" s="4134"/>
      <c r="AHL32" s="4134"/>
      <c r="AHM32" s="4134"/>
      <c r="AHN32" s="4134"/>
      <c r="AHO32" s="4134"/>
      <c r="AHP32" s="4134"/>
      <c r="AHQ32" s="4134"/>
      <c r="AHR32" s="4134"/>
      <c r="AHS32" s="4134"/>
      <c r="AHT32" s="4134"/>
      <c r="AHU32" s="4134"/>
      <c r="AHV32" s="4134"/>
      <c r="AHW32" s="4134"/>
      <c r="AHX32" s="4134"/>
      <c r="AHY32" s="4134"/>
      <c r="AHZ32" s="4134"/>
      <c r="AIA32" s="4134"/>
      <c r="AIB32" s="4134"/>
      <c r="AIC32" s="4134"/>
      <c r="AID32" s="4134"/>
      <c r="AIE32" s="4134"/>
      <c r="AIF32" s="4134"/>
      <c r="AIG32" s="4134"/>
      <c r="AIH32" s="4134"/>
      <c r="AII32" s="4134"/>
      <c r="AIJ32" s="4134"/>
      <c r="AIK32" s="4134"/>
      <c r="AIL32" s="4134"/>
      <c r="AIM32" s="4134"/>
      <c r="AIN32" s="4134"/>
      <c r="AIO32" s="4134"/>
      <c r="AIP32" s="4134"/>
      <c r="AIQ32" s="4134"/>
      <c r="AIR32" s="4134"/>
      <c r="AIS32" s="4134"/>
      <c r="AIT32" s="4134"/>
      <c r="AIU32" s="4134"/>
      <c r="AIV32" s="4134"/>
      <c r="AIW32" s="4134"/>
      <c r="AIX32" s="4134"/>
      <c r="AIY32" s="4134"/>
      <c r="AIZ32" s="4134"/>
      <c r="AJA32" s="4134"/>
      <c r="AJB32" s="4134"/>
      <c r="AJC32" s="4134"/>
      <c r="AJD32" s="4134"/>
      <c r="AJE32" s="4134"/>
      <c r="AJF32" s="4134"/>
      <c r="AJG32" s="4134"/>
      <c r="AJH32" s="4134"/>
      <c r="AJI32" s="4134"/>
      <c r="AJJ32" s="4134"/>
      <c r="AJK32" s="4134"/>
      <c r="AJL32" s="4134"/>
      <c r="AJM32" s="4134"/>
      <c r="AJN32" s="4134"/>
      <c r="AJO32" s="4134"/>
      <c r="AJP32" s="4134"/>
      <c r="AJQ32" s="4134"/>
      <c r="AJR32" s="4134"/>
      <c r="AJS32" s="4134"/>
      <c r="AJT32" s="4134"/>
      <c r="AJU32" s="4134"/>
      <c r="AJV32" s="4134"/>
      <c r="AJW32" s="4134"/>
      <c r="AJX32" s="4134"/>
      <c r="AJY32" s="4134"/>
      <c r="AJZ32" s="4134"/>
      <c r="AKA32" s="4134"/>
      <c r="AKB32" s="4134"/>
      <c r="AKC32" s="4134"/>
      <c r="AKD32" s="4134"/>
      <c r="AKE32" s="4134"/>
      <c r="AKF32" s="4134"/>
      <c r="AKG32" s="4134"/>
      <c r="AKH32" s="4134"/>
      <c r="AKI32" s="4134"/>
      <c r="AKJ32" s="4134"/>
      <c r="AKK32" s="4134"/>
      <c r="AKL32" s="4134"/>
      <c r="AKM32" s="4134"/>
      <c r="AKN32" s="4134"/>
      <c r="AKO32" s="4134"/>
      <c r="AKP32" s="4134"/>
      <c r="AKQ32" s="4134"/>
      <c r="AKR32" s="4134"/>
      <c r="AKS32" s="4134"/>
      <c r="AKT32" s="4134"/>
      <c r="AKU32" s="4134"/>
      <c r="AKV32" s="4134"/>
      <c r="AKW32" s="4134"/>
      <c r="AKX32" s="4134"/>
      <c r="AKY32" s="4134"/>
      <c r="AKZ32" s="4134"/>
      <c r="ALA32" s="4134"/>
      <c r="ALB32" s="4134"/>
      <c r="ALC32" s="4134"/>
      <c r="ALD32" s="4134"/>
      <c r="ALE32" s="4134"/>
      <c r="ALF32" s="4134"/>
      <c r="ALG32" s="4134"/>
      <c r="ALH32" s="4134"/>
      <c r="ALI32" s="4134"/>
      <c r="ALJ32" s="4134"/>
      <c r="ALK32" s="4134"/>
      <c r="ALL32" s="4134"/>
      <c r="ALM32" s="4134"/>
      <c r="ALN32" s="4134"/>
      <c r="ALO32" s="4134"/>
      <c r="ALP32" s="4134"/>
      <c r="ALQ32" s="4134"/>
      <c r="ALR32" s="4134"/>
      <c r="ALS32" s="4134"/>
      <c r="ALT32" s="4134"/>
      <c r="ALU32" s="4134"/>
      <c r="ALV32" s="4134"/>
      <c r="ALW32" s="4134"/>
      <c r="ALX32" s="4134"/>
      <c r="ALY32" s="4134"/>
      <c r="ALZ32" s="4134"/>
      <c r="AMA32" s="4134"/>
      <c r="AMB32" s="4134"/>
      <c r="AMC32" s="4134"/>
      <c r="AMD32" s="4134"/>
      <c r="AME32" s="4134"/>
      <c r="AMF32" s="4134"/>
      <c r="AMG32" s="4134"/>
      <c r="AMH32" s="4134"/>
      <c r="AMI32" s="4134"/>
      <c r="AMJ32" s="4134"/>
      <c r="AMK32" s="4134"/>
      <c r="AML32" s="4134"/>
      <c r="AMM32" s="4134"/>
      <c r="AMN32" s="4134"/>
      <c r="AMO32" s="4134"/>
      <c r="AMP32" s="4134"/>
      <c r="AMQ32" s="4134"/>
      <c r="AMR32" s="4134"/>
      <c r="AMS32" s="4134"/>
      <c r="AMT32" s="4134"/>
      <c r="AMU32" s="4134"/>
      <c r="AMV32" s="4134"/>
      <c r="AMW32" s="4134"/>
      <c r="AMX32" s="4134"/>
      <c r="AMY32" s="4134"/>
      <c r="AMZ32" s="4134"/>
      <c r="ANA32" s="4134"/>
      <c r="ANB32" s="4134"/>
      <c r="ANC32" s="4134"/>
      <c r="AND32" s="4134"/>
      <c r="ANE32" s="4134"/>
      <c r="ANF32" s="4134"/>
      <c r="ANG32" s="4134"/>
      <c r="ANH32" s="4134"/>
      <c r="ANI32" s="4134"/>
      <c r="ANJ32" s="4134"/>
      <c r="ANK32" s="4134"/>
      <c r="ANL32" s="4134"/>
      <c r="ANM32" s="4134"/>
      <c r="ANN32" s="4134"/>
      <c r="ANO32" s="4134"/>
      <c r="ANP32" s="4134"/>
      <c r="ANQ32" s="4134"/>
      <c r="ANR32" s="4134"/>
      <c r="ANS32" s="4134"/>
      <c r="ANT32" s="4134"/>
      <c r="ANU32" s="4134"/>
      <c r="ANV32" s="4134"/>
      <c r="ANW32" s="4134"/>
      <c r="ANX32" s="4134"/>
      <c r="ANY32" s="4134"/>
      <c r="ANZ32" s="4134"/>
      <c r="AOA32" s="4134"/>
      <c r="AOB32" s="4134"/>
      <c r="AOC32" s="4134"/>
      <c r="AOD32" s="4134"/>
      <c r="AOE32" s="4134"/>
      <c r="AOF32" s="4134"/>
      <c r="AOG32" s="4134"/>
      <c r="AOH32" s="4134"/>
      <c r="AOI32" s="4134"/>
      <c r="AOJ32" s="4134"/>
      <c r="AOK32" s="4134"/>
      <c r="AOL32" s="4134"/>
      <c r="AOM32" s="4134"/>
      <c r="AON32" s="4134"/>
      <c r="AOO32" s="4134"/>
      <c r="AOP32" s="4134"/>
      <c r="AOQ32" s="4134"/>
      <c r="AOR32" s="4134"/>
      <c r="AOS32" s="4134"/>
      <c r="AOT32" s="4134"/>
      <c r="AOU32" s="4134"/>
      <c r="AOV32" s="4134"/>
      <c r="AOW32" s="4134"/>
      <c r="AOX32" s="4134"/>
      <c r="AOY32" s="4134"/>
      <c r="AOZ32" s="4134"/>
      <c r="APA32" s="4134"/>
      <c r="APB32" s="4134"/>
      <c r="APC32" s="4134"/>
      <c r="APD32" s="4134"/>
      <c r="APE32" s="4134"/>
      <c r="APF32" s="4134"/>
      <c r="APG32" s="4134"/>
      <c r="APH32" s="4134"/>
      <c r="API32" s="4134"/>
      <c r="APJ32" s="4134"/>
      <c r="APK32" s="4134"/>
      <c r="APL32" s="4134"/>
      <c r="APM32" s="4134"/>
      <c r="APN32" s="4134"/>
      <c r="APO32" s="4134"/>
      <c r="APP32" s="4134"/>
      <c r="APQ32" s="4134"/>
      <c r="APR32" s="4134"/>
      <c r="APS32" s="4134"/>
      <c r="APT32" s="4134"/>
      <c r="APU32" s="4134"/>
      <c r="APV32" s="4134"/>
      <c r="APW32" s="4134"/>
      <c r="APX32" s="4134"/>
      <c r="APY32" s="4134"/>
      <c r="APZ32" s="4134"/>
      <c r="AQA32" s="4134"/>
      <c r="AQB32" s="4134"/>
      <c r="AQC32" s="4134"/>
      <c r="AQD32" s="4134"/>
      <c r="AQE32" s="4134"/>
      <c r="AQF32" s="4134"/>
      <c r="AQG32" s="4134"/>
      <c r="AQH32" s="4134"/>
      <c r="AQI32" s="4134"/>
      <c r="AQJ32" s="4134"/>
      <c r="AQK32" s="4134"/>
      <c r="AQL32" s="4134"/>
      <c r="AQM32" s="4134"/>
      <c r="AQN32" s="4134"/>
      <c r="AQO32" s="4134"/>
      <c r="AQP32" s="4134"/>
      <c r="AQQ32" s="4134"/>
      <c r="AQR32" s="4134"/>
      <c r="AQS32" s="4134"/>
      <c r="AQT32" s="4134"/>
      <c r="AQU32" s="4134"/>
      <c r="AQV32" s="4134"/>
      <c r="AQW32" s="4134"/>
      <c r="AQX32" s="4134"/>
      <c r="AQY32" s="4134"/>
      <c r="AQZ32" s="4134"/>
      <c r="ARA32" s="4134"/>
      <c r="ARB32" s="4134"/>
      <c r="ARC32" s="4134"/>
      <c r="ARD32" s="4134"/>
      <c r="ARE32" s="4134"/>
      <c r="ARF32" s="4134"/>
      <c r="ARG32" s="4134"/>
      <c r="ARH32" s="4134"/>
      <c r="ARI32" s="4134"/>
      <c r="ARJ32" s="4134"/>
      <c r="ARK32" s="4134"/>
      <c r="ARL32" s="4134"/>
      <c r="ARM32" s="4134"/>
      <c r="ARN32" s="4134"/>
      <c r="ARO32" s="4134"/>
      <c r="ARP32" s="4134"/>
      <c r="ARQ32" s="4134"/>
      <c r="ARR32" s="4134"/>
      <c r="ARS32" s="4134"/>
      <c r="ART32" s="4134"/>
      <c r="ARU32" s="4134"/>
      <c r="ARV32" s="4134"/>
      <c r="ARW32" s="4134"/>
      <c r="ARX32" s="4134"/>
      <c r="ARY32" s="4134"/>
      <c r="ARZ32" s="4134"/>
      <c r="ASA32" s="4134"/>
      <c r="ASB32" s="4134"/>
      <c r="ASC32" s="4134"/>
      <c r="ASD32" s="4134"/>
      <c r="ASE32" s="4134"/>
      <c r="ASF32" s="4134"/>
      <c r="ASG32" s="4134"/>
      <c r="ASH32" s="4134"/>
      <c r="ASI32" s="4134"/>
      <c r="ASJ32" s="4134"/>
      <c r="ASK32" s="4134"/>
      <c r="ASL32" s="4134"/>
      <c r="ASM32" s="4134"/>
      <c r="ASN32" s="4134"/>
      <c r="ASO32" s="4134"/>
      <c r="ASP32" s="4134"/>
      <c r="ASQ32" s="4134"/>
      <c r="ASR32" s="4134"/>
      <c r="ASS32" s="4134"/>
      <c r="AST32" s="4134"/>
      <c r="ASU32" s="4134"/>
      <c r="ASV32" s="4134"/>
      <c r="ASW32" s="4134"/>
      <c r="ASX32" s="4134"/>
      <c r="ASY32" s="4134"/>
      <c r="ASZ32" s="4134"/>
      <c r="ATA32" s="4134"/>
      <c r="ATB32" s="4134"/>
      <c r="ATC32" s="4134"/>
      <c r="ATD32" s="4134"/>
      <c r="ATE32" s="4134"/>
      <c r="ATF32" s="4134"/>
      <c r="ATG32" s="4134"/>
      <c r="ATH32" s="4134"/>
      <c r="ATI32" s="4134"/>
      <c r="ATJ32" s="4134"/>
      <c r="ATK32" s="4134"/>
      <c r="ATL32" s="4134"/>
      <c r="ATM32" s="4134"/>
      <c r="ATN32" s="4134"/>
      <c r="ATO32" s="4134"/>
      <c r="ATP32" s="4134"/>
      <c r="ATQ32" s="4134"/>
      <c r="ATR32" s="4134"/>
      <c r="ATS32" s="4134"/>
      <c r="ATT32" s="4134"/>
      <c r="ATU32" s="4134"/>
      <c r="ATV32" s="4134"/>
      <c r="ATW32" s="4134"/>
      <c r="ATX32" s="4134"/>
      <c r="ATY32" s="4134"/>
      <c r="ATZ32" s="4134"/>
      <c r="AUA32" s="4134"/>
      <c r="AUB32" s="4134"/>
      <c r="AUC32" s="4134"/>
      <c r="AUD32" s="4134"/>
      <c r="AUE32" s="4134"/>
      <c r="AUF32" s="4134"/>
      <c r="AUG32" s="4134"/>
      <c r="AUH32" s="4134"/>
      <c r="AUI32" s="4134"/>
      <c r="AUJ32" s="4134"/>
      <c r="AUK32" s="4134"/>
      <c r="AUL32" s="4134"/>
      <c r="AUM32" s="4134"/>
      <c r="AUN32" s="4134"/>
      <c r="AUO32" s="4134"/>
      <c r="AUP32" s="4134"/>
      <c r="AUQ32" s="4134"/>
      <c r="AUR32" s="4134"/>
      <c r="AUS32" s="4134"/>
      <c r="AUT32" s="4134"/>
      <c r="AUU32" s="4134"/>
      <c r="AUV32" s="4134"/>
      <c r="AUW32" s="4134"/>
      <c r="AUX32" s="4134"/>
      <c r="AUY32" s="4134"/>
      <c r="AUZ32" s="4134"/>
      <c r="AVA32" s="4134"/>
      <c r="AVB32" s="4134"/>
      <c r="AVC32" s="4134"/>
      <c r="AVD32" s="4134"/>
      <c r="AVE32" s="4134"/>
      <c r="AVF32" s="4134"/>
      <c r="AVG32" s="4134"/>
      <c r="AVH32" s="4134"/>
      <c r="AVI32" s="4134"/>
      <c r="AVJ32" s="4134"/>
      <c r="AVK32" s="4134"/>
      <c r="AVL32" s="4134"/>
      <c r="AVM32" s="4134"/>
      <c r="AVN32" s="4134"/>
      <c r="AVO32" s="4134"/>
      <c r="AVP32" s="4134"/>
      <c r="AVQ32" s="4134"/>
      <c r="AVR32" s="4134"/>
      <c r="AVS32" s="4134"/>
      <c r="AVT32" s="4134"/>
      <c r="AVU32" s="4134"/>
      <c r="AVV32" s="4134"/>
      <c r="AVW32" s="4134"/>
      <c r="AVX32" s="4134"/>
      <c r="AVY32" s="4134"/>
      <c r="AVZ32" s="4134"/>
      <c r="AWA32" s="4134"/>
      <c r="AWB32" s="4134"/>
      <c r="AWC32" s="4134"/>
      <c r="AWD32" s="4134"/>
      <c r="AWE32" s="4134"/>
      <c r="AWF32" s="4134"/>
      <c r="AWG32" s="4134"/>
      <c r="AWH32" s="4134"/>
      <c r="AWI32" s="4134"/>
      <c r="AWJ32" s="4134"/>
      <c r="AWK32" s="4134"/>
      <c r="AWL32" s="4134"/>
      <c r="AWM32" s="4134"/>
      <c r="AWN32" s="4134"/>
      <c r="AWO32" s="4134"/>
      <c r="AWP32" s="4134"/>
      <c r="AWQ32" s="4134"/>
      <c r="AWR32" s="4134"/>
      <c r="AWS32" s="4134"/>
      <c r="AWT32" s="4134"/>
      <c r="AWU32" s="4134"/>
      <c r="AWV32" s="4134"/>
      <c r="AWW32" s="4134"/>
      <c r="AWX32" s="4134"/>
      <c r="AWY32" s="4134"/>
      <c r="AWZ32" s="4134"/>
      <c r="AXA32" s="4134"/>
      <c r="AXB32" s="4134"/>
      <c r="AXC32" s="4134"/>
      <c r="AXD32" s="4134"/>
      <c r="AXE32" s="4134"/>
      <c r="AXF32" s="4134"/>
      <c r="AXG32" s="4134"/>
      <c r="AXH32" s="4134"/>
      <c r="AXI32" s="4134"/>
      <c r="AXJ32" s="4134"/>
      <c r="AXK32" s="4134"/>
      <c r="AXL32" s="4134"/>
      <c r="AXM32" s="4134"/>
      <c r="AXN32" s="4134"/>
      <c r="AXO32" s="4134"/>
      <c r="AXP32" s="4134"/>
      <c r="AXQ32" s="4134"/>
      <c r="AXR32" s="4134"/>
      <c r="AXS32" s="4134"/>
      <c r="AXT32" s="4134"/>
      <c r="AXU32" s="4134"/>
      <c r="AXV32" s="4134"/>
      <c r="AXW32" s="4134"/>
      <c r="AXX32" s="4134"/>
      <c r="AXY32" s="4134"/>
      <c r="AXZ32" s="4134"/>
      <c r="AYA32" s="4134"/>
      <c r="AYB32" s="4134"/>
      <c r="AYC32" s="4134"/>
      <c r="AYD32" s="4134"/>
      <c r="AYE32" s="4134"/>
      <c r="AYF32" s="4134"/>
      <c r="AYG32" s="4134"/>
      <c r="AYH32" s="4134"/>
      <c r="AYI32" s="4134"/>
      <c r="AYJ32" s="4134"/>
      <c r="AYK32" s="4134"/>
      <c r="AYL32" s="4134"/>
      <c r="AYM32" s="4134"/>
      <c r="AYN32" s="4134"/>
      <c r="AYO32" s="4134"/>
      <c r="AYP32" s="4134"/>
      <c r="AYQ32" s="4134"/>
      <c r="AYR32" s="4134"/>
      <c r="AYS32" s="4134"/>
      <c r="AYT32" s="4134"/>
      <c r="AYU32" s="4134"/>
      <c r="AYV32" s="4134"/>
      <c r="AYW32" s="4134"/>
      <c r="AYX32" s="4134"/>
      <c r="AYY32" s="4134"/>
      <c r="AYZ32" s="4134"/>
      <c r="AZA32" s="4134"/>
      <c r="AZB32" s="4134"/>
      <c r="AZC32" s="4134"/>
      <c r="AZD32" s="4134"/>
      <c r="AZE32" s="4134"/>
      <c r="AZF32" s="4134"/>
      <c r="AZG32" s="4134"/>
      <c r="AZH32" s="4134"/>
      <c r="AZI32" s="4134"/>
      <c r="AZJ32" s="4134"/>
      <c r="AZK32" s="4134"/>
      <c r="AZL32" s="4134"/>
      <c r="AZM32" s="4134"/>
      <c r="AZN32" s="4134"/>
      <c r="AZO32" s="4134"/>
      <c r="AZP32" s="4134"/>
      <c r="AZQ32" s="4134"/>
      <c r="AZR32" s="4134"/>
      <c r="AZS32" s="4134"/>
      <c r="AZT32" s="4134"/>
      <c r="AZU32" s="4134"/>
      <c r="AZV32" s="4134"/>
      <c r="AZW32" s="4134"/>
      <c r="AZX32" s="4134"/>
      <c r="AZY32" s="4134"/>
      <c r="AZZ32" s="4134"/>
      <c r="BAA32" s="4134"/>
      <c r="BAB32" s="4134"/>
      <c r="BAC32" s="4134"/>
      <c r="BAD32" s="4134"/>
      <c r="BAE32" s="4134"/>
      <c r="BAF32" s="4134"/>
      <c r="BAG32" s="4134"/>
      <c r="BAH32" s="4134"/>
      <c r="BAI32" s="4134"/>
      <c r="BAJ32" s="4134"/>
      <c r="BAK32" s="4134"/>
      <c r="BAL32" s="4134"/>
      <c r="BAM32" s="4134"/>
      <c r="BAN32" s="4134"/>
      <c r="BAO32" s="4134"/>
      <c r="BAP32" s="4134"/>
      <c r="BAQ32" s="4134"/>
      <c r="BAR32" s="4134"/>
      <c r="BAS32" s="4134"/>
      <c r="BAT32" s="4134"/>
      <c r="BAU32" s="4134"/>
      <c r="BAV32" s="4134"/>
      <c r="BAW32" s="4134"/>
      <c r="BAX32" s="4134"/>
      <c r="BAY32" s="4134"/>
      <c r="BAZ32" s="4134"/>
      <c r="BBA32" s="4134"/>
      <c r="BBB32" s="4134"/>
      <c r="BBC32" s="4134"/>
      <c r="BBD32" s="4134"/>
      <c r="BBE32" s="4134"/>
      <c r="BBF32" s="4134"/>
      <c r="BBG32" s="4134"/>
      <c r="BBH32" s="4134"/>
      <c r="BBI32" s="4134"/>
      <c r="BBJ32" s="4134"/>
      <c r="BBK32" s="4134"/>
      <c r="BBL32" s="4134"/>
      <c r="BBM32" s="4134"/>
      <c r="BBN32" s="4134"/>
      <c r="BBO32" s="4134"/>
      <c r="BBP32" s="4134"/>
      <c r="BBQ32" s="4134"/>
      <c r="BBR32" s="4134"/>
      <c r="BBS32" s="4134"/>
      <c r="BBT32" s="4134"/>
      <c r="BBU32" s="4134"/>
      <c r="BBV32" s="4134"/>
      <c r="BBW32" s="4134"/>
      <c r="BBX32" s="4134"/>
      <c r="BBY32" s="4134"/>
      <c r="BBZ32" s="4134"/>
      <c r="BCA32" s="4134"/>
      <c r="BCB32" s="4134"/>
      <c r="BCC32" s="4134"/>
      <c r="BCD32" s="4134"/>
      <c r="BCE32" s="4134"/>
      <c r="BCF32" s="4134"/>
      <c r="BCG32" s="4134"/>
      <c r="BCH32" s="4134"/>
      <c r="BCI32" s="4134"/>
      <c r="BCJ32" s="4134"/>
      <c r="BCK32" s="4134"/>
      <c r="BCL32" s="4134"/>
      <c r="BCM32" s="4134"/>
      <c r="BCN32" s="4134"/>
      <c r="BCO32" s="4134"/>
      <c r="BCP32" s="4134"/>
      <c r="BCQ32" s="4134"/>
      <c r="BCR32" s="4134"/>
      <c r="BCS32" s="4134"/>
      <c r="BCT32" s="4134"/>
      <c r="BCU32" s="4134"/>
      <c r="BCV32" s="4134"/>
      <c r="BCW32" s="4134"/>
      <c r="BCX32" s="4134"/>
      <c r="BCY32" s="4134"/>
      <c r="BCZ32" s="4134"/>
      <c r="BDA32" s="4134"/>
      <c r="BDB32" s="4134"/>
      <c r="BDC32" s="4134"/>
      <c r="BDD32" s="4134"/>
      <c r="BDE32" s="4134"/>
      <c r="BDF32" s="4134"/>
      <c r="BDG32" s="4134"/>
      <c r="BDH32" s="4134"/>
      <c r="BDI32" s="4134"/>
      <c r="BDJ32" s="4134"/>
      <c r="BDK32" s="4134"/>
      <c r="BDL32" s="4134"/>
      <c r="BDM32" s="4134"/>
      <c r="BDN32" s="4134"/>
      <c r="BDO32" s="4134"/>
      <c r="BDP32" s="4134"/>
      <c r="BDQ32" s="4134"/>
      <c r="BDR32" s="4134"/>
      <c r="BDS32" s="4134"/>
      <c r="BDT32" s="4134"/>
      <c r="BDU32" s="4134"/>
      <c r="BDV32" s="4134"/>
      <c r="BDW32" s="4134"/>
      <c r="BDX32" s="4134"/>
      <c r="BDY32" s="4134"/>
      <c r="BDZ32" s="4134"/>
      <c r="BEA32" s="4134"/>
      <c r="BEB32" s="4134"/>
      <c r="BEC32" s="4134"/>
      <c r="BED32" s="4134"/>
      <c r="BEE32" s="4134"/>
      <c r="BEF32" s="4134"/>
      <c r="BEG32" s="4134"/>
      <c r="BEH32" s="4134"/>
      <c r="BEI32" s="4134"/>
      <c r="BEJ32" s="4134"/>
      <c r="BEK32" s="4134"/>
      <c r="BEL32" s="4134"/>
      <c r="BEM32" s="4134"/>
      <c r="BEN32" s="4134"/>
      <c r="BEO32" s="4134"/>
      <c r="BEP32" s="4134"/>
      <c r="BEQ32" s="4134"/>
      <c r="BER32" s="4134"/>
      <c r="BES32" s="4134"/>
      <c r="BET32" s="4134"/>
      <c r="BEU32" s="4134"/>
      <c r="BEV32" s="4134"/>
      <c r="BEW32" s="4134"/>
      <c r="BEX32" s="4134"/>
      <c r="BEY32" s="4134"/>
      <c r="BEZ32" s="4134"/>
      <c r="BFA32" s="4134"/>
      <c r="BFB32" s="4134"/>
      <c r="BFC32" s="4134"/>
      <c r="BFD32" s="4134"/>
      <c r="BFE32" s="4134"/>
      <c r="BFF32" s="4134"/>
      <c r="BFG32" s="4134"/>
      <c r="BFH32" s="4134"/>
      <c r="BFI32" s="4134"/>
      <c r="BFJ32" s="4134"/>
      <c r="BFK32" s="4134"/>
      <c r="BFL32" s="4134"/>
      <c r="BFM32" s="4134"/>
      <c r="BFN32" s="4134"/>
      <c r="BFO32" s="4134"/>
      <c r="BFP32" s="4134"/>
      <c r="BFQ32" s="4134"/>
      <c r="BFR32" s="4134"/>
      <c r="BFS32" s="4134"/>
      <c r="BFT32" s="4134"/>
      <c r="BFU32" s="4134"/>
      <c r="BFV32" s="4134"/>
      <c r="BFW32" s="4134"/>
      <c r="BFX32" s="4134"/>
      <c r="BFY32" s="4134"/>
      <c r="BFZ32" s="4134"/>
      <c r="BGA32" s="4134"/>
      <c r="BGB32" s="4134"/>
      <c r="BGC32" s="4134"/>
      <c r="BGD32" s="4134"/>
      <c r="BGE32" s="4134"/>
      <c r="BGF32" s="4134"/>
      <c r="BGG32" s="4134"/>
      <c r="BGH32" s="4134"/>
      <c r="BGI32" s="4134"/>
      <c r="BGJ32" s="4134"/>
      <c r="BGK32" s="4134"/>
      <c r="BGL32" s="4134"/>
      <c r="BGM32" s="4134"/>
      <c r="BGN32" s="4134"/>
      <c r="BGO32" s="4134"/>
      <c r="BGP32" s="4134"/>
      <c r="BGQ32" s="4134"/>
      <c r="BGR32" s="4134"/>
      <c r="BGS32" s="4134"/>
      <c r="BGT32" s="4134"/>
      <c r="BGU32" s="4134"/>
      <c r="BGV32" s="4134"/>
      <c r="BGW32" s="4134"/>
      <c r="BGX32" s="4134"/>
      <c r="BGY32" s="4134"/>
      <c r="BGZ32" s="4134"/>
      <c r="BHA32" s="4134"/>
      <c r="BHB32" s="4134"/>
      <c r="BHC32" s="4134"/>
      <c r="BHD32" s="4134"/>
      <c r="BHE32" s="4134"/>
      <c r="BHF32" s="4134"/>
      <c r="BHG32" s="4134"/>
      <c r="BHH32" s="4134"/>
      <c r="BHI32" s="4134"/>
      <c r="BHJ32" s="4134"/>
      <c r="BHK32" s="4134"/>
      <c r="BHL32" s="4134"/>
      <c r="BHM32" s="4134"/>
      <c r="BHN32" s="4134"/>
      <c r="BHO32" s="4134"/>
      <c r="BHP32" s="4134"/>
      <c r="BHQ32" s="4134"/>
      <c r="BHR32" s="4134"/>
      <c r="BHS32" s="4134"/>
      <c r="BHT32" s="4134"/>
      <c r="BHU32" s="4134"/>
      <c r="BHV32" s="4134"/>
      <c r="BHW32" s="4134"/>
      <c r="BHX32" s="4134"/>
      <c r="BHY32" s="4134"/>
      <c r="BHZ32" s="4134"/>
      <c r="BIA32" s="4134"/>
      <c r="BIB32" s="4134"/>
      <c r="BIC32" s="4134"/>
      <c r="BID32" s="4134"/>
      <c r="BIE32" s="4134"/>
      <c r="BIF32" s="4134"/>
      <c r="BIG32" s="4134"/>
      <c r="BIH32" s="4134"/>
      <c r="BII32" s="4134"/>
      <c r="BIJ32" s="4134"/>
      <c r="BIK32" s="4134"/>
      <c r="BIL32" s="4134"/>
      <c r="BIM32" s="4134"/>
      <c r="BIN32" s="4134"/>
      <c r="BIO32" s="4134"/>
      <c r="BIP32" s="4134"/>
      <c r="BIQ32" s="4134"/>
      <c r="BIR32" s="4134"/>
      <c r="BIS32" s="4134"/>
      <c r="BIT32" s="4134"/>
      <c r="BIU32" s="4134"/>
      <c r="BIV32" s="4134"/>
      <c r="BIW32" s="4134"/>
      <c r="BIX32" s="4134"/>
      <c r="BIY32" s="4134"/>
      <c r="BIZ32" s="4134"/>
      <c r="BJA32" s="4134"/>
      <c r="BJB32" s="4134"/>
      <c r="BJC32" s="4134"/>
      <c r="BJD32" s="4134"/>
      <c r="BJE32" s="4134"/>
    </row>
    <row r="33" spans="1:1617" s="102" customFormat="1" ht="16.149999999999999" customHeight="1">
      <c r="A33" s="338" t="s">
        <v>643</v>
      </c>
      <c r="B33" s="3314">
        <v>222</v>
      </c>
      <c r="C33" s="1310">
        <v>260</v>
      </c>
      <c r="D33" s="1310">
        <v>296</v>
      </c>
      <c r="E33" s="1310">
        <v>432</v>
      </c>
      <c r="F33" s="1310">
        <v>569</v>
      </c>
      <c r="G33" s="1310">
        <v>662</v>
      </c>
      <c r="H33" s="1310">
        <v>755</v>
      </c>
      <c r="I33" s="1310">
        <v>876</v>
      </c>
      <c r="J33" s="1310">
        <v>1638</v>
      </c>
      <c r="K33" s="1310">
        <v>1845</v>
      </c>
      <c r="L33" s="1310">
        <v>2887</v>
      </c>
      <c r="M33" s="1310">
        <v>3355</v>
      </c>
      <c r="N33" s="1310">
        <v>4099</v>
      </c>
      <c r="O33" s="1310">
        <v>6710</v>
      </c>
      <c r="P33" s="1310">
        <v>8383</v>
      </c>
      <c r="Q33" s="1310">
        <v>11454</v>
      </c>
      <c r="R33" s="1310">
        <v>15033</v>
      </c>
      <c r="S33" s="1310">
        <v>20095</v>
      </c>
      <c r="T33" s="1310">
        <v>23343</v>
      </c>
      <c r="U33" s="1310">
        <v>26563</v>
      </c>
      <c r="V33" s="1310">
        <v>29178</v>
      </c>
      <c r="W33" s="1310">
        <v>32136</v>
      </c>
      <c r="X33" s="1310">
        <v>38252</v>
      </c>
      <c r="Y33" s="1310">
        <v>40098</v>
      </c>
      <c r="Z33" s="1310">
        <v>42218</v>
      </c>
      <c r="AA33" s="1310">
        <v>44558</v>
      </c>
      <c r="AB33" s="1310">
        <v>44998</v>
      </c>
      <c r="AC33" s="1310">
        <v>44961</v>
      </c>
      <c r="AD33" s="1310">
        <v>44631</v>
      </c>
      <c r="AE33" s="3827">
        <v>44320</v>
      </c>
      <c r="AF33" s="2323">
        <v>45032</v>
      </c>
      <c r="AG33" s="4125"/>
      <c r="AH33" s="4134"/>
      <c r="AI33" s="4134"/>
      <c r="AJ33" s="4134"/>
      <c r="AK33" s="4134"/>
      <c r="AL33" s="4134"/>
      <c r="AM33" s="4134"/>
      <c r="AN33" s="4134"/>
      <c r="AO33" s="4134"/>
      <c r="AP33" s="4134"/>
      <c r="AQ33" s="4134"/>
      <c r="AR33" s="4134"/>
      <c r="AS33" s="4134"/>
      <c r="AT33" s="4134"/>
      <c r="AU33" s="4134"/>
      <c r="AV33" s="4134"/>
      <c r="AW33" s="4134"/>
      <c r="AX33" s="4134"/>
      <c r="AY33" s="4134"/>
      <c r="AZ33" s="4134"/>
      <c r="BA33" s="4134"/>
      <c r="BB33" s="4134"/>
      <c r="BC33" s="4134"/>
      <c r="BD33" s="4134"/>
      <c r="BE33" s="4134"/>
      <c r="BF33" s="4134"/>
      <c r="BG33" s="4134"/>
      <c r="BH33" s="4134"/>
      <c r="BI33" s="4134"/>
      <c r="BJ33" s="4134"/>
      <c r="BK33" s="4139"/>
      <c r="BL33" s="4139"/>
      <c r="BM33" s="4139"/>
      <c r="BN33" s="4139"/>
      <c r="BO33" s="4139"/>
      <c r="BP33" s="4139"/>
      <c r="BQ33" s="4139"/>
      <c r="BR33" s="4139"/>
      <c r="BS33" s="4139"/>
      <c r="BT33" s="4139"/>
      <c r="BU33" s="4139"/>
      <c r="BV33" s="4139"/>
      <c r="BW33" s="4139"/>
      <c r="BX33" s="4139"/>
      <c r="BY33" s="4139"/>
      <c r="BZ33" s="4139"/>
      <c r="CA33" s="4139"/>
      <c r="CB33" s="4139"/>
      <c r="CC33" s="4139"/>
      <c r="CD33" s="4139"/>
      <c r="CE33" s="4139"/>
      <c r="CF33" s="4139"/>
      <c r="CG33" s="4139"/>
      <c r="CH33" s="4139"/>
      <c r="CI33" s="4139"/>
      <c r="CJ33" s="4139"/>
      <c r="CK33" s="4139"/>
      <c r="CL33" s="4139"/>
      <c r="CM33" s="4139"/>
      <c r="CN33" s="4134"/>
      <c r="CO33" s="4134"/>
      <c r="CP33" s="4134"/>
      <c r="CQ33" s="4134"/>
      <c r="CR33" s="4134"/>
      <c r="CS33" s="4134"/>
      <c r="CT33" s="4134"/>
      <c r="CU33" s="4134"/>
      <c r="CV33" s="4134"/>
      <c r="CW33" s="4134"/>
      <c r="CX33" s="4134"/>
      <c r="CY33" s="4134"/>
      <c r="CZ33" s="4134"/>
      <c r="DA33" s="4134"/>
      <c r="DB33" s="4134"/>
      <c r="DC33" s="4134"/>
      <c r="DD33" s="4134"/>
      <c r="DE33" s="4134"/>
      <c r="DF33" s="4134"/>
      <c r="DG33" s="4134"/>
      <c r="DH33" s="4134"/>
      <c r="DI33" s="4134"/>
      <c r="DJ33" s="4134"/>
      <c r="DK33" s="4134"/>
      <c r="DL33" s="4134"/>
      <c r="DM33" s="4134"/>
      <c r="DN33" s="4134"/>
      <c r="DO33" s="4134"/>
      <c r="DP33" s="4134"/>
      <c r="DQ33" s="4134"/>
      <c r="DR33" s="4134"/>
      <c r="DS33" s="4134"/>
      <c r="DT33" s="4134"/>
      <c r="DU33" s="4134"/>
      <c r="DV33" s="4134"/>
      <c r="DW33" s="4134"/>
      <c r="DX33" s="4134"/>
      <c r="DY33" s="4134"/>
      <c r="DZ33" s="4134"/>
      <c r="EA33" s="4134"/>
      <c r="EB33" s="4134"/>
      <c r="EC33" s="4134"/>
      <c r="ED33" s="4134"/>
      <c r="EE33" s="4134"/>
      <c r="EF33" s="4134"/>
      <c r="EG33" s="4134"/>
      <c r="EH33" s="4134"/>
      <c r="EI33" s="4134"/>
      <c r="EJ33" s="4134"/>
      <c r="EK33" s="4134"/>
      <c r="EL33" s="4134"/>
      <c r="EM33" s="4134"/>
      <c r="EN33" s="4134"/>
      <c r="EO33" s="4134"/>
      <c r="EP33" s="4134"/>
      <c r="EQ33" s="4134"/>
      <c r="ER33" s="4134"/>
      <c r="ES33" s="4134"/>
      <c r="ET33" s="4134"/>
      <c r="EU33" s="4134"/>
      <c r="EV33" s="4134"/>
      <c r="EW33" s="4134"/>
      <c r="EX33" s="4134"/>
      <c r="EY33" s="4134"/>
      <c r="EZ33" s="4134"/>
      <c r="FA33" s="4134"/>
      <c r="FB33" s="4134"/>
      <c r="FC33" s="4134"/>
      <c r="FD33" s="4134"/>
      <c r="FE33" s="4134"/>
      <c r="FF33" s="4134"/>
      <c r="FG33" s="4134"/>
      <c r="FH33" s="4134"/>
      <c r="FI33" s="4134"/>
      <c r="FJ33" s="4134"/>
      <c r="FK33" s="4134"/>
      <c r="FL33" s="4134"/>
      <c r="FM33" s="4134"/>
      <c r="FN33" s="4134"/>
      <c r="FO33" s="4134"/>
      <c r="FP33" s="4134"/>
      <c r="FQ33" s="4134"/>
      <c r="FR33" s="4134"/>
      <c r="FS33" s="4134"/>
      <c r="FT33" s="4134"/>
      <c r="FU33" s="4134"/>
      <c r="FV33" s="4134"/>
      <c r="FW33" s="4134"/>
      <c r="FX33" s="4134"/>
      <c r="FY33" s="4134"/>
      <c r="FZ33" s="4134"/>
      <c r="GA33" s="4134"/>
      <c r="GB33" s="4134"/>
      <c r="GC33" s="4134"/>
      <c r="GD33" s="4134"/>
      <c r="GE33" s="4134"/>
      <c r="GF33" s="4134"/>
      <c r="GG33" s="4134"/>
      <c r="GH33" s="4134"/>
      <c r="GI33" s="4134"/>
      <c r="GJ33" s="4134"/>
      <c r="GK33" s="4134"/>
      <c r="GL33" s="4134"/>
      <c r="GM33" s="4134"/>
      <c r="GN33" s="4134"/>
      <c r="GO33" s="4134"/>
      <c r="GP33" s="4134"/>
      <c r="GQ33" s="4134"/>
      <c r="GR33" s="4134"/>
      <c r="GS33" s="4134"/>
      <c r="GT33" s="4134"/>
      <c r="GU33" s="4134"/>
      <c r="GV33" s="4134"/>
      <c r="GW33" s="4134"/>
      <c r="GX33" s="4134"/>
      <c r="GY33" s="4134"/>
      <c r="GZ33" s="4134"/>
      <c r="HA33" s="4134"/>
      <c r="HB33" s="4134"/>
      <c r="HC33" s="4134"/>
      <c r="HD33" s="4134"/>
      <c r="HE33" s="4134"/>
      <c r="HF33" s="4134"/>
      <c r="HG33" s="4134"/>
      <c r="HH33" s="4134"/>
      <c r="HI33" s="4134"/>
      <c r="HJ33" s="4134"/>
      <c r="HK33" s="4134"/>
      <c r="HL33" s="4134"/>
      <c r="HM33" s="4134"/>
      <c r="HN33" s="4134"/>
      <c r="HO33" s="4134"/>
      <c r="HP33" s="4134"/>
      <c r="HQ33" s="4134"/>
      <c r="HR33" s="4134"/>
      <c r="HS33" s="4134"/>
      <c r="HT33" s="4134"/>
      <c r="HU33" s="4134"/>
      <c r="HV33" s="4134"/>
      <c r="HW33" s="4134"/>
      <c r="HX33" s="4134"/>
      <c r="HY33" s="4134"/>
      <c r="HZ33" s="4134"/>
      <c r="IA33" s="4134"/>
      <c r="IB33" s="4134"/>
      <c r="IC33" s="4134"/>
      <c r="ID33" s="4134"/>
      <c r="IE33" s="4134"/>
      <c r="IF33" s="4134"/>
      <c r="IG33" s="4134"/>
      <c r="IH33" s="4134"/>
      <c r="II33" s="4134"/>
      <c r="IJ33" s="4134"/>
      <c r="IK33" s="4134"/>
      <c r="IL33" s="4134"/>
      <c r="IM33" s="4134"/>
      <c r="IN33" s="4134"/>
      <c r="IO33" s="4134"/>
      <c r="IP33" s="4134"/>
      <c r="IQ33" s="4134"/>
      <c r="IR33" s="4134"/>
      <c r="IS33" s="4134"/>
      <c r="IT33" s="4134"/>
      <c r="IU33" s="4134"/>
      <c r="IV33" s="4134"/>
      <c r="IW33" s="4134"/>
      <c r="IX33" s="4134"/>
      <c r="IY33" s="4134"/>
      <c r="IZ33" s="4134"/>
      <c r="JA33" s="4134"/>
      <c r="JB33" s="4134"/>
      <c r="JC33" s="4134"/>
      <c r="JD33" s="4134"/>
      <c r="JE33" s="4134"/>
      <c r="JF33" s="4134"/>
      <c r="JG33" s="4134"/>
      <c r="JH33" s="4134"/>
      <c r="JI33" s="4134"/>
      <c r="JJ33" s="4134"/>
      <c r="JK33" s="4134"/>
      <c r="JL33" s="4134"/>
      <c r="JM33" s="4134"/>
      <c r="JN33" s="4134"/>
      <c r="JO33" s="4134"/>
      <c r="JP33" s="4134"/>
      <c r="JQ33" s="4134"/>
      <c r="JR33" s="4134"/>
      <c r="JS33" s="4134"/>
      <c r="JT33" s="4134"/>
      <c r="JU33" s="4134"/>
      <c r="JV33" s="4134"/>
      <c r="JW33" s="4134"/>
      <c r="JX33" s="4134"/>
      <c r="JY33" s="4134"/>
      <c r="JZ33" s="4134"/>
      <c r="KA33" s="4134"/>
      <c r="KB33" s="4134"/>
      <c r="KC33" s="4134"/>
      <c r="KD33" s="4134"/>
      <c r="KE33" s="4134"/>
      <c r="KF33" s="4134"/>
      <c r="KG33" s="4134"/>
      <c r="KH33" s="4134"/>
      <c r="KI33" s="4134"/>
      <c r="KJ33" s="4134"/>
      <c r="KK33" s="4134"/>
      <c r="KL33" s="4134"/>
      <c r="KM33" s="4134"/>
      <c r="KN33" s="4134"/>
      <c r="KO33" s="4134"/>
      <c r="KP33" s="4134"/>
      <c r="KQ33" s="4134"/>
      <c r="KR33" s="4134"/>
      <c r="KS33" s="4134"/>
      <c r="KT33" s="4134"/>
      <c r="KU33" s="4134"/>
      <c r="KV33" s="4134"/>
      <c r="KW33" s="4134"/>
      <c r="KX33" s="4134"/>
      <c r="KY33" s="4134"/>
      <c r="KZ33" s="4134"/>
      <c r="LA33" s="4134"/>
      <c r="LB33" s="4134"/>
      <c r="LC33" s="4134"/>
      <c r="LD33" s="4134"/>
      <c r="LE33" s="4134"/>
      <c r="LF33" s="4134"/>
      <c r="LG33" s="4134"/>
      <c r="LH33" s="4134"/>
      <c r="LI33" s="4134"/>
      <c r="LJ33" s="4134"/>
      <c r="LK33" s="4134"/>
      <c r="LL33" s="4134"/>
      <c r="LM33" s="4134"/>
      <c r="LN33" s="4134"/>
      <c r="LO33" s="4134"/>
      <c r="LP33" s="4134"/>
      <c r="LQ33" s="4134"/>
      <c r="LR33" s="4134"/>
      <c r="LS33" s="4134"/>
      <c r="LT33" s="4134"/>
      <c r="LU33" s="4134"/>
      <c r="LV33" s="4134"/>
      <c r="LW33" s="4134"/>
      <c r="LX33" s="4134"/>
      <c r="LY33" s="4134"/>
      <c r="LZ33" s="4134"/>
      <c r="MA33" s="4134"/>
      <c r="MB33" s="4134"/>
      <c r="MC33" s="4134"/>
      <c r="MD33" s="4134"/>
      <c r="ME33" s="4134"/>
      <c r="MF33" s="4134"/>
      <c r="MG33" s="4134"/>
      <c r="MH33" s="4134"/>
      <c r="MI33" s="4134"/>
      <c r="MJ33" s="4134"/>
      <c r="MK33" s="4134"/>
      <c r="ML33" s="4134"/>
      <c r="MM33" s="4134"/>
      <c r="MN33" s="4134"/>
      <c r="MO33" s="4134"/>
      <c r="MP33" s="4134"/>
      <c r="MQ33" s="4134"/>
      <c r="MR33" s="4134"/>
      <c r="MS33" s="4134"/>
      <c r="MT33" s="4134"/>
      <c r="MU33" s="4134"/>
      <c r="MV33" s="4134"/>
      <c r="MW33" s="4134"/>
      <c r="MX33" s="4134"/>
      <c r="MY33" s="4134"/>
      <c r="MZ33" s="4134"/>
      <c r="NA33" s="4134"/>
      <c r="NB33" s="4134"/>
      <c r="NC33" s="4134"/>
      <c r="ND33" s="4134"/>
      <c r="NE33" s="4134"/>
      <c r="NF33" s="4134"/>
      <c r="NG33" s="4134"/>
      <c r="NH33" s="4134"/>
      <c r="NI33" s="4134"/>
      <c r="NJ33" s="4134"/>
      <c r="NK33" s="4134"/>
      <c r="NL33" s="4134"/>
      <c r="NM33" s="4134"/>
      <c r="NN33" s="4134"/>
      <c r="NO33" s="4134"/>
      <c r="NP33" s="4134"/>
      <c r="NQ33" s="4134"/>
      <c r="NR33" s="4134"/>
      <c r="NS33" s="4134"/>
      <c r="NT33" s="4134"/>
      <c r="NU33" s="4134"/>
      <c r="NV33" s="4134"/>
      <c r="NW33" s="4134"/>
      <c r="NX33" s="4134"/>
      <c r="NY33" s="4134"/>
      <c r="NZ33" s="4134"/>
      <c r="OA33" s="4134"/>
      <c r="OB33" s="4134"/>
      <c r="OC33" s="4134"/>
      <c r="OD33" s="4134"/>
      <c r="OE33" s="4134"/>
      <c r="OF33" s="4134"/>
      <c r="OG33" s="4134"/>
      <c r="OH33" s="4134"/>
      <c r="OI33" s="4134"/>
      <c r="OJ33" s="4134"/>
      <c r="OK33" s="4134"/>
      <c r="OL33" s="4134"/>
      <c r="OM33" s="4134"/>
      <c r="ON33" s="4134"/>
      <c r="OO33" s="4134"/>
      <c r="OP33" s="4134"/>
      <c r="OQ33" s="4134"/>
      <c r="OR33" s="4134"/>
      <c r="OS33" s="4134"/>
      <c r="OT33" s="4134"/>
      <c r="OU33" s="4134"/>
      <c r="OV33" s="4134"/>
      <c r="OW33" s="4134"/>
      <c r="OX33" s="4134"/>
      <c r="OY33" s="4134"/>
      <c r="OZ33" s="4134"/>
      <c r="PA33" s="4134"/>
      <c r="PB33" s="4134"/>
      <c r="PC33" s="4134"/>
      <c r="PD33" s="4134"/>
      <c r="PE33" s="4134"/>
      <c r="PF33" s="4134"/>
      <c r="PG33" s="4134"/>
      <c r="PH33" s="4134"/>
      <c r="PI33" s="4134"/>
      <c r="PJ33" s="4134"/>
      <c r="PK33" s="4134"/>
      <c r="PL33" s="4134"/>
      <c r="PM33" s="4134"/>
      <c r="PN33" s="4134"/>
      <c r="PO33" s="4134"/>
      <c r="PP33" s="4134"/>
      <c r="PQ33" s="4134"/>
      <c r="PR33" s="4134"/>
      <c r="PS33" s="4134"/>
      <c r="PT33" s="4134"/>
      <c r="PU33" s="4134"/>
      <c r="PV33" s="4134"/>
      <c r="PW33" s="4134"/>
      <c r="PX33" s="4134"/>
      <c r="PY33" s="4134"/>
      <c r="PZ33" s="4134"/>
      <c r="QA33" s="4134"/>
      <c r="QB33" s="4134"/>
      <c r="QC33" s="4134"/>
      <c r="QD33" s="4134"/>
      <c r="QE33" s="4134"/>
      <c r="QF33" s="4134"/>
      <c r="QG33" s="4134"/>
      <c r="QH33" s="4134"/>
      <c r="QI33" s="4134"/>
      <c r="QJ33" s="4134"/>
      <c r="QK33" s="4134"/>
      <c r="QL33" s="4134"/>
      <c r="QM33" s="4134"/>
      <c r="QN33" s="4134"/>
      <c r="QO33" s="4134"/>
      <c r="QP33" s="4134"/>
      <c r="QQ33" s="4134"/>
      <c r="QR33" s="4134"/>
      <c r="QS33" s="4134"/>
      <c r="QT33" s="4134"/>
      <c r="QU33" s="4134"/>
      <c r="QV33" s="4134"/>
      <c r="QW33" s="4134"/>
      <c r="QX33" s="4134"/>
      <c r="QY33" s="4134"/>
      <c r="QZ33" s="4134"/>
      <c r="RA33" s="4134"/>
      <c r="RB33" s="4134"/>
      <c r="RC33" s="4134"/>
      <c r="RD33" s="4134"/>
      <c r="RE33" s="4134"/>
      <c r="RF33" s="4134"/>
      <c r="RG33" s="4134"/>
      <c r="RH33" s="4134"/>
      <c r="RI33" s="4134"/>
      <c r="RJ33" s="4134"/>
      <c r="RK33" s="4134"/>
      <c r="RL33" s="4134"/>
      <c r="RM33" s="4134"/>
      <c r="RN33" s="4134"/>
      <c r="RO33" s="4134"/>
      <c r="RP33" s="4134"/>
      <c r="RQ33" s="4134"/>
      <c r="RR33" s="4134"/>
      <c r="RS33" s="4134"/>
      <c r="RT33" s="4134"/>
      <c r="RU33" s="4134"/>
      <c r="RV33" s="4134"/>
      <c r="RW33" s="4134"/>
      <c r="RX33" s="4134"/>
      <c r="RY33" s="4134"/>
      <c r="RZ33" s="4134"/>
      <c r="SA33" s="4134"/>
      <c r="SB33" s="4134"/>
      <c r="SC33" s="4134"/>
      <c r="SD33" s="4134"/>
      <c r="SE33" s="4134"/>
      <c r="SF33" s="4134"/>
      <c r="SG33" s="4134"/>
      <c r="SH33" s="4134"/>
      <c r="SI33" s="4134"/>
      <c r="SJ33" s="4134"/>
      <c r="SK33" s="4134"/>
      <c r="SL33" s="4134"/>
      <c r="SM33" s="4134"/>
      <c r="SN33" s="4134"/>
      <c r="SO33" s="4134"/>
      <c r="SP33" s="4134"/>
      <c r="SQ33" s="4134"/>
      <c r="SR33" s="4134"/>
      <c r="SS33" s="4134"/>
      <c r="ST33" s="4134"/>
      <c r="SU33" s="4134"/>
      <c r="SV33" s="4134"/>
      <c r="SW33" s="4134"/>
      <c r="SX33" s="4134"/>
      <c r="SY33" s="4134"/>
      <c r="SZ33" s="4134"/>
      <c r="TA33" s="4134"/>
      <c r="TB33" s="4134"/>
      <c r="TC33" s="4134"/>
      <c r="TD33" s="4134"/>
      <c r="TE33" s="4134"/>
      <c r="TF33" s="4134"/>
      <c r="TG33" s="4134"/>
      <c r="TH33" s="4134"/>
      <c r="TI33" s="4134"/>
      <c r="TJ33" s="4134"/>
      <c r="TK33" s="4134"/>
      <c r="TL33" s="4134"/>
      <c r="TM33" s="4134"/>
      <c r="TN33" s="4134"/>
      <c r="TO33" s="4134"/>
      <c r="TP33" s="4134"/>
      <c r="TQ33" s="4134"/>
      <c r="TR33" s="4134"/>
      <c r="TS33" s="4134"/>
      <c r="TT33" s="4134"/>
      <c r="TU33" s="4134"/>
      <c r="TV33" s="4134"/>
      <c r="TW33" s="4134"/>
      <c r="TX33" s="4134"/>
      <c r="TY33" s="4134"/>
      <c r="TZ33" s="4134"/>
      <c r="UA33" s="4134"/>
      <c r="UB33" s="4134"/>
      <c r="UC33" s="4134"/>
      <c r="UD33" s="4134"/>
      <c r="UE33" s="4134"/>
      <c r="UF33" s="4134"/>
      <c r="UG33" s="4134"/>
      <c r="UH33" s="4134"/>
      <c r="UI33" s="4134"/>
      <c r="UJ33" s="4134"/>
      <c r="UK33" s="4134"/>
      <c r="UL33" s="4134"/>
      <c r="UM33" s="4134"/>
      <c r="UN33" s="4134"/>
      <c r="UO33" s="4134"/>
      <c r="UP33" s="4134"/>
      <c r="UQ33" s="4134"/>
      <c r="UR33" s="4134"/>
      <c r="US33" s="4134"/>
      <c r="UT33" s="4134"/>
      <c r="UU33" s="4134"/>
      <c r="UV33" s="4134"/>
      <c r="UW33" s="4134"/>
      <c r="UX33" s="4134"/>
      <c r="UY33" s="4134"/>
      <c r="UZ33" s="4134"/>
      <c r="VA33" s="4134"/>
      <c r="VB33" s="4134"/>
      <c r="VC33" s="4134"/>
      <c r="VD33" s="4134"/>
      <c r="VE33" s="4134"/>
      <c r="VF33" s="4134"/>
      <c r="VG33" s="4134"/>
      <c r="VH33" s="4134"/>
      <c r="VI33" s="4134"/>
      <c r="VJ33" s="4134"/>
      <c r="VK33" s="4134"/>
      <c r="VL33" s="4134"/>
      <c r="VM33" s="4134"/>
      <c r="VN33" s="4134"/>
      <c r="VO33" s="4134"/>
      <c r="VP33" s="4134"/>
      <c r="VQ33" s="4134"/>
      <c r="VR33" s="4134"/>
      <c r="VS33" s="4134"/>
      <c r="VT33" s="4134"/>
      <c r="VU33" s="4134"/>
      <c r="VV33" s="4134"/>
      <c r="VW33" s="4134"/>
      <c r="VX33" s="4134"/>
      <c r="VY33" s="4134"/>
      <c r="VZ33" s="4134"/>
      <c r="WA33" s="4134"/>
      <c r="WB33" s="4134"/>
      <c r="WC33" s="4134"/>
      <c r="WD33" s="4134"/>
      <c r="WE33" s="4134"/>
      <c r="WF33" s="4134"/>
      <c r="WG33" s="4134"/>
      <c r="WH33" s="4134"/>
      <c r="WI33" s="4134"/>
      <c r="WJ33" s="4134"/>
      <c r="WK33" s="4134"/>
      <c r="WL33" s="4134"/>
      <c r="WM33" s="4134"/>
      <c r="WN33" s="4134"/>
      <c r="WO33" s="4134"/>
      <c r="WP33" s="4134"/>
      <c r="WQ33" s="4134"/>
      <c r="WR33" s="4134"/>
      <c r="WS33" s="4134"/>
      <c r="WT33" s="4134"/>
      <c r="WU33" s="4134"/>
      <c r="WV33" s="4134"/>
      <c r="WW33" s="4134"/>
      <c r="WX33" s="4134"/>
      <c r="WY33" s="4134"/>
      <c r="WZ33" s="4134"/>
      <c r="XA33" s="4134"/>
      <c r="XB33" s="4134"/>
      <c r="XC33" s="4134"/>
      <c r="XD33" s="4134"/>
      <c r="XE33" s="4134"/>
      <c r="XF33" s="4134"/>
      <c r="XG33" s="4134"/>
      <c r="XH33" s="4134"/>
      <c r="XI33" s="4134"/>
      <c r="XJ33" s="4134"/>
      <c r="XK33" s="4134"/>
      <c r="XL33" s="4134"/>
      <c r="XM33" s="4134"/>
      <c r="XN33" s="4134"/>
      <c r="XO33" s="4134"/>
      <c r="XP33" s="4134"/>
      <c r="XQ33" s="4134"/>
      <c r="XR33" s="4134"/>
      <c r="XS33" s="4134"/>
      <c r="XT33" s="4134"/>
      <c r="XU33" s="4134"/>
      <c r="XV33" s="4134"/>
      <c r="XW33" s="4134"/>
      <c r="XX33" s="4134"/>
      <c r="XY33" s="4134"/>
      <c r="XZ33" s="4134"/>
      <c r="YA33" s="4134"/>
      <c r="YB33" s="4134"/>
      <c r="YC33" s="4134"/>
      <c r="YD33" s="4134"/>
      <c r="YE33" s="4134"/>
      <c r="YF33" s="4134"/>
      <c r="YG33" s="4134"/>
      <c r="YH33" s="4134"/>
      <c r="YI33" s="4134"/>
      <c r="YJ33" s="4134"/>
      <c r="YK33" s="4134"/>
      <c r="YL33" s="4134"/>
      <c r="YM33" s="4134"/>
      <c r="YN33" s="4134"/>
      <c r="YO33" s="4134"/>
      <c r="YP33" s="4134"/>
      <c r="YQ33" s="4134"/>
      <c r="YR33" s="4134"/>
      <c r="YS33" s="4134"/>
      <c r="YT33" s="4134"/>
      <c r="YU33" s="4134"/>
      <c r="YV33" s="4134"/>
      <c r="YW33" s="4134"/>
      <c r="YX33" s="4134"/>
      <c r="YY33" s="4134"/>
      <c r="YZ33" s="4134"/>
      <c r="ZA33" s="4134"/>
      <c r="ZB33" s="4134"/>
      <c r="ZC33" s="4134"/>
      <c r="ZD33" s="4134"/>
      <c r="ZE33" s="4134"/>
      <c r="ZF33" s="4134"/>
      <c r="ZG33" s="4134"/>
      <c r="ZH33" s="4134"/>
      <c r="ZI33" s="4134"/>
      <c r="ZJ33" s="4134"/>
      <c r="ZK33" s="4134"/>
      <c r="ZL33" s="4134"/>
      <c r="ZM33" s="4134"/>
      <c r="ZN33" s="4134"/>
      <c r="ZO33" s="4134"/>
      <c r="ZP33" s="4134"/>
      <c r="ZQ33" s="4134"/>
      <c r="ZR33" s="4134"/>
      <c r="ZS33" s="4134"/>
      <c r="ZT33" s="4134"/>
      <c r="ZU33" s="4134"/>
      <c r="ZV33" s="4134"/>
      <c r="ZW33" s="4134"/>
      <c r="ZX33" s="4134"/>
      <c r="ZY33" s="4134"/>
      <c r="ZZ33" s="4134"/>
      <c r="AAA33" s="4134"/>
      <c r="AAB33" s="4134"/>
      <c r="AAC33" s="4134"/>
      <c r="AAD33" s="4134"/>
      <c r="AAE33" s="4134"/>
      <c r="AAF33" s="4134"/>
      <c r="AAG33" s="4134"/>
      <c r="AAH33" s="4134"/>
      <c r="AAI33" s="4134"/>
      <c r="AAJ33" s="4134"/>
      <c r="AAK33" s="4134"/>
      <c r="AAL33" s="4134"/>
      <c r="AAM33" s="4134"/>
      <c r="AAN33" s="4134"/>
      <c r="AAO33" s="4134"/>
      <c r="AAP33" s="4134"/>
      <c r="AAQ33" s="4134"/>
      <c r="AAR33" s="4134"/>
      <c r="AAS33" s="4134"/>
      <c r="AAT33" s="4134"/>
      <c r="AAU33" s="4134"/>
      <c r="AAV33" s="4134"/>
      <c r="AAW33" s="4134"/>
      <c r="AAX33" s="4134"/>
      <c r="AAY33" s="4134"/>
      <c r="AAZ33" s="4134"/>
      <c r="ABA33" s="4134"/>
      <c r="ABB33" s="4134"/>
      <c r="ABC33" s="4134"/>
      <c r="ABD33" s="4134"/>
      <c r="ABE33" s="4134"/>
      <c r="ABF33" s="4134"/>
      <c r="ABG33" s="4134"/>
      <c r="ABH33" s="4134"/>
      <c r="ABI33" s="4134"/>
      <c r="ABJ33" s="4134"/>
      <c r="ABK33" s="4134"/>
      <c r="ABL33" s="4134"/>
      <c r="ABM33" s="4134"/>
      <c r="ABN33" s="4134"/>
      <c r="ABO33" s="4134"/>
      <c r="ABP33" s="4134"/>
      <c r="ABQ33" s="4134"/>
      <c r="ABR33" s="4134"/>
      <c r="ABS33" s="4134"/>
      <c r="ABT33" s="4134"/>
      <c r="ABU33" s="4134"/>
      <c r="ABV33" s="4134"/>
      <c r="ABW33" s="4134"/>
      <c r="ABX33" s="4134"/>
      <c r="ABY33" s="4134"/>
      <c r="ABZ33" s="4134"/>
      <c r="ACA33" s="4134"/>
      <c r="ACB33" s="4134"/>
      <c r="ACC33" s="4134"/>
      <c r="ACD33" s="4134"/>
      <c r="ACE33" s="4134"/>
      <c r="ACF33" s="4134"/>
      <c r="ACG33" s="4134"/>
      <c r="ACH33" s="4134"/>
      <c r="ACI33" s="4134"/>
      <c r="ACJ33" s="4134"/>
      <c r="ACK33" s="4134"/>
      <c r="ACL33" s="4134"/>
      <c r="ACM33" s="4134"/>
      <c r="ACN33" s="4134"/>
      <c r="ACO33" s="4134"/>
      <c r="ACP33" s="4134"/>
      <c r="ACQ33" s="4134"/>
      <c r="ACR33" s="4134"/>
      <c r="ACS33" s="4134"/>
      <c r="ACT33" s="4134"/>
      <c r="ACU33" s="4134"/>
      <c r="ACV33" s="4134"/>
      <c r="ACW33" s="4134"/>
      <c r="ACX33" s="4134"/>
      <c r="ACY33" s="4134"/>
      <c r="ACZ33" s="4134"/>
      <c r="ADA33" s="4134"/>
      <c r="ADB33" s="4134"/>
      <c r="ADC33" s="4134"/>
      <c r="ADD33" s="4134"/>
      <c r="ADE33" s="4134"/>
      <c r="ADF33" s="4134"/>
      <c r="ADG33" s="4134"/>
      <c r="ADH33" s="4134"/>
      <c r="ADI33" s="4134"/>
      <c r="ADJ33" s="4134"/>
      <c r="ADK33" s="4134"/>
      <c r="ADL33" s="4134"/>
      <c r="ADM33" s="4134"/>
      <c r="ADN33" s="4134"/>
      <c r="ADO33" s="4134"/>
      <c r="ADP33" s="4134"/>
      <c r="ADQ33" s="4134"/>
      <c r="ADR33" s="4134"/>
      <c r="ADS33" s="4134"/>
      <c r="ADT33" s="4134"/>
      <c r="ADU33" s="4134"/>
      <c r="ADV33" s="4134"/>
      <c r="ADW33" s="4134"/>
      <c r="ADX33" s="4134"/>
      <c r="ADY33" s="4134"/>
      <c r="ADZ33" s="4134"/>
      <c r="AEA33" s="4134"/>
      <c r="AEB33" s="4134"/>
      <c r="AEC33" s="4134"/>
      <c r="AED33" s="4134"/>
      <c r="AEE33" s="4134"/>
      <c r="AEF33" s="4134"/>
      <c r="AEG33" s="4134"/>
      <c r="AEH33" s="4134"/>
      <c r="AEI33" s="4134"/>
      <c r="AEJ33" s="4134"/>
      <c r="AEK33" s="4134"/>
      <c r="AEL33" s="4134"/>
      <c r="AEM33" s="4134"/>
      <c r="AEN33" s="4134"/>
      <c r="AEO33" s="4134"/>
      <c r="AEP33" s="4134"/>
      <c r="AEQ33" s="4134"/>
      <c r="AER33" s="4134"/>
      <c r="AES33" s="4134"/>
      <c r="AET33" s="4134"/>
      <c r="AEU33" s="4134"/>
      <c r="AEV33" s="4134"/>
      <c r="AEW33" s="4134"/>
      <c r="AEX33" s="4134"/>
      <c r="AEY33" s="4134"/>
      <c r="AEZ33" s="4134"/>
      <c r="AFA33" s="4134"/>
      <c r="AFB33" s="4134"/>
      <c r="AFC33" s="4134"/>
      <c r="AFD33" s="4134"/>
      <c r="AFE33" s="4134"/>
      <c r="AFF33" s="4134"/>
      <c r="AFG33" s="4134"/>
      <c r="AFH33" s="4134"/>
      <c r="AFI33" s="4134"/>
      <c r="AFJ33" s="4134"/>
      <c r="AFK33" s="4134"/>
      <c r="AFL33" s="4134"/>
      <c r="AFM33" s="4134"/>
      <c r="AFN33" s="4134"/>
      <c r="AFO33" s="4134"/>
      <c r="AFP33" s="4134"/>
      <c r="AFQ33" s="4134"/>
      <c r="AFR33" s="4134"/>
      <c r="AFS33" s="4134"/>
      <c r="AFT33" s="4134"/>
      <c r="AFU33" s="4134"/>
      <c r="AFV33" s="4134"/>
      <c r="AFW33" s="4134"/>
      <c r="AFX33" s="4134"/>
      <c r="AFY33" s="4134"/>
      <c r="AFZ33" s="4134"/>
      <c r="AGA33" s="4134"/>
      <c r="AGB33" s="4134"/>
      <c r="AGC33" s="4134"/>
      <c r="AGD33" s="4134"/>
      <c r="AGE33" s="4134"/>
      <c r="AGF33" s="4134"/>
      <c r="AGG33" s="4134"/>
      <c r="AGH33" s="4134"/>
      <c r="AGI33" s="4134"/>
      <c r="AGJ33" s="4134"/>
      <c r="AGK33" s="4134"/>
      <c r="AGL33" s="4134"/>
      <c r="AGM33" s="4134"/>
      <c r="AGN33" s="4134"/>
      <c r="AGO33" s="4134"/>
      <c r="AGP33" s="4134"/>
      <c r="AGQ33" s="4134"/>
      <c r="AGR33" s="4134"/>
      <c r="AGS33" s="4134"/>
      <c r="AGT33" s="4134"/>
      <c r="AGU33" s="4134"/>
      <c r="AGV33" s="4134"/>
      <c r="AGW33" s="4134"/>
      <c r="AGX33" s="4134"/>
      <c r="AGY33" s="4134"/>
      <c r="AGZ33" s="4134"/>
      <c r="AHA33" s="4134"/>
      <c r="AHB33" s="4134"/>
      <c r="AHC33" s="4134"/>
      <c r="AHD33" s="4134"/>
      <c r="AHE33" s="4134"/>
      <c r="AHF33" s="4134"/>
      <c r="AHG33" s="4134"/>
      <c r="AHH33" s="4134"/>
      <c r="AHI33" s="4134"/>
      <c r="AHJ33" s="4134"/>
      <c r="AHK33" s="4134"/>
      <c r="AHL33" s="4134"/>
      <c r="AHM33" s="4134"/>
      <c r="AHN33" s="4134"/>
      <c r="AHO33" s="4134"/>
      <c r="AHP33" s="4134"/>
      <c r="AHQ33" s="4134"/>
      <c r="AHR33" s="4134"/>
      <c r="AHS33" s="4134"/>
      <c r="AHT33" s="4134"/>
      <c r="AHU33" s="4134"/>
      <c r="AHV33" s="4134"/>
      <c r="AHW33" s="4134"/>
      <c r="AHX33" s="4134"/>
      <c r="AHY33" s="4134"/>
      <c r="AHZ33" s="4134"/>
      <c r="AIA33" s="4134"/>
      <c r="AIB33" s="4134"/>
      <c r="AIC33" s="4134"/>
      <c r="AID33" s="4134"/>
      <c r="AIE33" s="4134"/>
      <c r="AIF33" s="4134"/>
      <c r="AIG33" s="4134"/>
      <c r="AIH33" s="4134"/>
      <c r="AII33" s="4134"/>
      <c r="AIJ33" s="4134"/>
      <c r="AIK33" s="4134"/>
      <c r="AIL33" s="4134"/>
      <c r="AIM33" s="4134"/>
      <c r="AIN33" s="4134"/>
      <c r="AIO33" s="4134"/>
      <c r="AIP33" s="4134"/>
      <c r="AIQ33" s="4134"/>
      <c r="AIR33" s="4134"/>
      <c r="AIS33" s="4134"/>
      <c r="AIT33" s="4134"/>
      <c r="AIU33" s="4134"/>
      <c r="AIV33" s="4134"/>
      <c r="AIW33" s="4134"/>
      <c r="AIX33" s="4134"/>
      <c r="AIY33" s="4134"/>
      <c r="AIZ33" s="4134"/>
      <c r="AJA33" s="4134"/>
      <c r="AJB33" s="4134"/>
      <c r="AJC33" s="4134"/>
      <c r="AJD33" s="4134"/>
      <c r="AJE33" s="4134"/>
      <c r="AJF33" s="4134"/>
      <c r="AJG33" s="4134"/>
      <c r="AJH33" s="4134"/>
      <c r="AJI33" s="4134"/>
      <c r="AJJ33" s="4134"/>
      <c r="AJK33" s="4134"/>
      <c r="AJL33" s="4134"/>
      <c r="AJM33" s="4134"/>
      <c r="AJN33" s="4134"/>
      <c r="AJO33" s="4134"/>
      <c r="AJP33" s="4134"/>
      <c r="AJQ33" s="4134"/>
      <c r="AJR33" s="4134"/>
      <c r="AJS33" s="4134"/>
      <c r="AJT33" s="4134"/>
      <c r="AJU33" s="4134"/>
      <c r="AJV33" s="4134"/>
      <c r="AJW33" s="4134"/>
      <c r="AJX33" s="4134"/>
      <c r="AJY33" s="4134"/>
      <c r="AJZ33" s="4134"/>
      <c r="AKA33" s="4134"/>
      <c r="AKB33" s="4134"/>
      <c r="AKC33" s="4134"/>
      <c r="AKD33" s="4134"/>
      <c r="AKE33" s="4134"/>
      <c r="AKF33" s="4134"/>
      <c r="AKG33" s="4134"/>
      <c r="AKH33" s="4134"/>
      <c r="AKI33" s="4134"/>
      <c r="AKJ33" s="4134"/>
      <c r="AKK33" s="4134"/>
      <c r="AKL33" s="4134"/>
      <c r="AKM33" s="4134"/>
      <c r="AKN33" s="4134"/>
      <c r="AKO33" s="4134"/>
      <c r="AKP33" s="4134"/>
      <c r="AKQ33" s="4134"/>
      <c r="AKR33" s="4134"/>
      <c r="AKS33" s="4134"/>
      <c r="AKT33" s="4134"/>
      <c r="AKU33" s="4134"/>
      <c r="AKV33" s="4134"/>
      <c r="AKW33" s="4134"/>
      <c r="AKX33" s="4134"/>
      <c r="AKY33" s="4134"/>
      <c r="AKZ33" s="4134"/>
      <c r="ALA33" s="4134"/>
      <c r="ALB33" s="4134"/>
      <c r="ALC33" s="4134"/>
      <c r="ALD33" s="4134"/>
      <c r="ALE33" s="4134"/>
      <c r="ALF33" s="4134"/>
      <c r="ALG33" s="4134"/>
      <c r="ALH33" s="4134"/>
      <c r="ALI33" s="4134"/>
      <c r="ALJ33" s="4134"/>
      <c r="ALK33" s="4134"/>
      <c r="ALL33" s="4134"/>
      <c r="ALM33" s="4134"/>
      <c r="ALN33" s="4134"/>
      <c r="ALO33" s="4134"/>
      <c r="ALP33" s="4134"/>
      <c r="ALQ33" s="4134"/>
      <c r="ALR33" s="4134"/>
      <c r="ALS33" s="4134"/>
      <c r="ALT33" s="4134"/>
      <c r="ALU33" s="4134"/>
      <c r="ALV33" s="4134"/>
      <c r="ALW33" s="4134"/>
      <c r="ALX33" s="4134"/>
      <c r="ALY33" s="4134"/>
      <c r="ALZ33" s="4134"/>
      <c r="AMA33" s="4134"/>
      <c r="AMB33" s="4134"/>
      <c r="AMC33" s="4134"/>
      <c r="AMD33" s="4134"/>
      <c r="AME33" s="4134"/>
      <c r="AMF33" s="4134"/>
      <c r="AMG33" s="4134"/>
      <c r="AMH33" s="4134"/>
      <c r="AMI33" s="4134"/>
      <c r="AMJ33" s="4134"/>
      <c r="AMK33" s="4134"/>
      <c r="AML33" s="4134"/>
      <c r="AMM33" s="4134"/>
      <c r="AMN33" s="4134"/>
      <c r="AMO33" s="4134"/>
      <c r="AMP33" s="4134"/>
      <c r="AMQ33" s="4134"/>
      <c r="AMR33" s="4134"/>
      <c r="AMS33" s="4134"/>
      <c r="AMT33" s="4134"/>
      <c r="AMU33" s="4134"/>
      <c r="AMV33" s="4134"/>
      <c r="AMW33" s="4134"/>
      <c r="AMX33" s="4134"/>
      <c r="AMY33" s="4134"/>
      <c r="AMZ33" s="4134"/>
      <c r="ANA33" s="4134"/>
      <c r="ANB33" s="4134"/>
      <c r="ANC33" s="4134"/>
      <c r="AND33" s="4134"/>
      <c r="ANE33" s="4134"/>
      <c r="ANF33" s="4134"/>
      <c r="ANG33" s="4134"/>
      <c r="ANH33" s="4134"/>
      <c r="ANI33" s="4134"/>
      <c r="ANJ33" s="4134"/>
      <c r="ANK33" s="4134"/>
      <c r="ANL33" s="4134"/>
      <c r="ANM33" s="4134"/>
      <c r="ANN33" s="4134"/>
      <c r="ANO33" s="4134"/>
      <c r="ANP33" s="4134"/>
      <c r="ANQ33" s="4134"/>
      <c r="ANR33" s="4134"/>
      <c r="ANS33" s="4134"/>
      <c r="ANT33" s="4134"/>
      <c r="ANU33" s="4134"/>
      <c r="ANV33" s="4134"/>
      <c r="ANW33" s="4134"/>
      <c r="ANX33" s="4134"/>
      <c r="ANY33" s="4134"/>
      <c r="ANZ33" s="4134"/>
      <c r="AOA33" s="4134"/>
      <c r="AOB33" s="4134"/>
      <c r="AOC33" s="4134"/>
      <c r="AOD33" s="4134"/>
      <c r="AOE33" s="4134"/>
      <c r="AOF33" s="4134"/>
      <c r="AOG33" s="4134"/>
      <c r="AOH33" s="4134"/>
      <c r="AOI33" s="4134"/>
      <c r="AOJ33" s="4134"/>
      <c r="AOK33" s="4134"/>
      <c r="AOL33" s="4134"/>
      <c r="AOM33" s="4134"/>
      <c r="AON33" s="4134"/>
      <c r="AOO33" s="4134"/>
      <c r="AOP33" s="4134"/>
      <c r="AOQ33" s="4134"/>
      <c r="AOR33" s="4134"/>
      <c r="AOS33" s="4134"/>
      <c r="AOT33" s="4134"/>
      <c r="AOU33" s="4134"/>
      <c r="AOV33" s="4134"/>
      <c r="AOW33" s="4134"/>
      <c r="AOX33" s="4134"/>
      <c r="AOY33" s="4134"/>
      <c r="AOZ33" s="4134"/>
      <c r="APA33" s="4134"/>
      <c r="APB33" s="4134"/>
      <c r="APC33" s="4134"/>
      <c r="APD33" s="4134"/>
      <c r="APE33" s="4134"/>
      <c r="APF33" s="4134"/>
      <c r="APG33" s="4134"/>
      <c r="APH33" s="4134"/>
      <c r="API33" s="4134"/>
      <c r="APJ33" s="4134"/>
      <c r="APK33" s="4134"/>
      <c r="APL33" s="4134"/>
      <c r="APM33" s="4134"/>
      <c r="APN33" s="4134"/>
      <c r="APO33" s="4134"/>
      <c r="APP33" s="4134"/>
      <c r="APQ33" s="4134"/>
      <c r="APR33" s="4134"/>
      <c r="APS33" s="4134"/>
      <c r="APT33" s="4134"/>
      <c r="APU33" s="4134"/>
      <c r="APV33" s="4134"/>
      <c r="APW33" s="4134"/>
      <c r="APX33" s="4134"/>
      <c r="APY33" s="4134"/>
      <c r="APZ33" s="4134"/>
      <c r="AQA33" s="4134"/>
      <c r="AQB33" s="4134"/>
      <c r="AQC33" s="4134"/>
      <c r="AQD33" s="4134"/>
      <c r="AQE33" s="4134"/>
      <c r="AQF33" s="4134"/>
      <c r="AQG33" s="4134"/>
      <c r="AQH33" s="4134"/>
      <c r="AQI33" s="4134"/>
      <c r="AQJ33" s="4134"/>
      <c r="AQK33" s="4134"/>
      <c r="AQL33" s="4134"/>
      <c r="AQM33" s="4134"/>
      <c r="AQN33" s="4134"/>
      <c r="AQO33" s="4134"/>
      <c r="AQP33" s="4134"/>
      <c r="AQQ33" s="4134"/>
      <c r="AQR33" s="4134"/>
      <c r="AQS33" s="4134"/>
      <c r="AQT33" s="4134"/>
      <c r="AQU33" s="4134"/>
      <c r="AQV33" s="4134"/>
      <c r="AQW33" s="4134"/>
      <c r="AQX33" s="4134"/>
      <c r="AQY33" s="4134"/>
      <c r="AQZ33" s="4134"/>
      <c r="ARA33" s="4134"/>
      <c r="ARB33" s="4134"/>
      <c r="ARC33" s="4134"/>
      <c r="ARD33" s="4134"/>
      <c r="ARE33" s="4134"/>
      <c r="ARF33" s="4134"/>
      <c r="ARG33" s="4134"/>
      <c r="ARH33" s="4134"/>
      <c r="ARI33" s="4134"/>
      <c r="ARJ33" s="4134"/>
      <c r="ARK33" s="4134"/>
      <c r="ARL33" s="4134"/>
      <c r="ARM33" s="4134"/>
      <c r="ARN33" s="4134"/>
      <c r="ARO33" s="4134"/>
      <c r="ARP33" s="4134"/>
      <c r="ARQ33" s="4134"/>
      <c r="ARR33" s="4134"/>
      <c r="ARS33" s="4134"/>
      <c r="ART33" s="4134"/>
      <c r="ARU33" s="4134"/>
      <c r="ARV33" s="4134"/>
      <c r="ARW33" s="4134"/>
      <c r="ARX33" s="4134"/>
      <c r="ARY33" s="4134"/>
      <c r="ARZ33" s="4134"/>
      <c r="ASA33" s="4134"/>
      <c r="ASB33" s="4134"/>
      <c r="ASC33" s="4134"/>
      <c r="ASD33" s="4134"/>
      <c r="ASE33" s="4134"/>
      <c r="ASF33" s="4134"/>
      <c r="ASG33" s="4134"/>
      <c r="ASH33" s="4134"/>
      <c r="ASI33" s="4134"/>
      <c r="ASJ33" s="4134"/>
      <c r="ASK33" s="4134"/>
      <c r="ASL33" s="4134"/>
      <c r="ASM33" s="4134"/>
      <c r="ASN33" s="4134"/>
      <c r="ASO33" s="4134"/>
      <c r="ASP33" s="4134"/>
      <c r="ASQ33" s="4134"/>
      <c r="ASR33" s="4134"/>
      <c r="ASS33" s="4134"/>
      <c r="AST33" s="4134"/>
      <c r="ASU33" s="4134"/>
      <c r="ASV33" s="4134"/>
      <c r="ASW33" s="4134"/>
      <c r="ASX33" s="4134"/>
      <c r="ASY33" s="4134"/>
      <c r="ASZ33" s="4134"/>
      <c r="ATA33" s="4134"/>
      <c r="ATB33" s="4134"/>
      <c r="ATC33" s="4134"/>
      <c r="ATD33" s="4134"/>
      <c r="ATE33" s="4134"/>
      <c r="ATF33" s="4134"/>
      <c r="ATG33" s="4134"/>
      <c r="ATH33" s="4134"/>
      <c r="ATI33" s="4134"/>
      <c r="ATJ33" s="4134"/>
      <c r="ATK33" s="4134"/>
      <c r="ATL33" s="4134"/>
      <c r="ATM33" s="4134"/>
      <c r="ATN33" s="4134"/>
      <c r="ATO33" s="4134"/>
      <c r="ATP33" s="4134"/>
      <c r="ATQ33" s="4134"/>
      <c r="ATR33" s="4134"/>
      <c r="ATS33" s="4134"/>
      <c r="ATT33" s="4134"/>
      <c r="ATU33" s="4134"/>
      <c r="ATV33" s="4134"/>
      <c r="ATW33" s="4134"/>
      <c r="ATX33" s="4134"/>
      <c r="ATY33" s="4134"/>
      <c r="ATZ33" s="4134"/>
      <c r="AUA33" s="4134"/>
      <c r="AUB33" s="4134"/>
      <c r="AUC33" s="4134"/>
      <c r="AUD33" s="4134"/>
      <c r="AUE33" s="4134"/>
      <c r="AUF33" s="4134"/>
      <c r="AUG33" s="4134"/>
      <c r="AUH33" s="4134"/>
      <c r="AUI33" s="4134"/>
      <c r="AUJ33" s="4134"/>
      <c r="AUK33" s="4134"/>
      <c r="AUL33" s="4134"/>
      <c r="AUM33" s="4134"/>
      <c r="AUN33" s="4134"/>
      <c r="AUO33" s="4134"/>
      <c r="AUP33" s="4134"/>
      <c r="AUQ33" s="4134"/>
      <c r="AUR33" s="4134"/>
      <c r="AUS33" s="4134"/>
      <c r="AUT33" s="4134"/>
      <c r="AUU33" s="4134"/>
      <c r="AUV33" s="4134"/>
      <c r="AUW33" s="4134"/>
      <c r="AUX33" s="4134"/>
      <c r="AUY33" s="4134"/>
      <c r="AUZ33" s="4134"/>
      <c r="AVA33" s="4134"/>
      <c r="AVB33" s="4134"/>
      <c r="AVC33" s="4134"/>
      <c r="AVD33" s="4134"/>
      <c r="AVE33" s="4134"/>
      <c r="AVF33" s="4134"/>
      <c r="AVG33" s="4134"/>
      <c r="AVH33" s="4134"/>
      <c r="AVI33" s="4134"/>
      <c r="AVJ33" s="4134"/>
      <c r="AVK33" s="4134"/>
      <c r="AVL33" s="4134"/>
      <c r="AVM33" s="4134"/>
      <c r="AVN33" s="4134"/>
      <c r="AVO33" s="4134"/>
      <c r="AVP33" s="4134"/>
      <c r="AVQ33" s="4134"/>
      <c r="AVR33" s="4134"/>
      <c r="AVS33" s="4134"/>
      <c r="AVT33" s="4134"/>
      <c r="AVU33" s="4134"/>
      <c r="AVV33" s="4134"/>
      <c r="AVW33" s="4134"/>
      <c r="AVX33" s="4134"/>
      <c r="AVY33" s="4134"/>
      <c r="AVZ33" s="4134"/>
      <c r="AWA33" s="4134"/>
      <c r="AWB33" s="4134"/>
      <c r="AWC33" s="4134"/>
      <c r="AWD33" s="4134"/>
      <c r="AWE33" s="4134"/>
      <c r="AWF33" s="4134"/>
      <c r="AWG33" s="4134"/>
      <c r="AWH33" s="4134"/>
      <c r="AWI33" s="4134"/>
      <c r="AWJ33" s="4134"/>
      <c r="AWK33" s="4134"/>
      <c r="AWL33" s="4134"/>
      <c r="AWM33" s="4134"/>
      <c r="AWN33" s="4134"/>
      <c r="AWO33" s="4134"/>
      <c r="AWP33" s="4134"/>
      <c r="AWQ33" s="4134"/>
      <c r="AWR33" s="4134"/>
      <c r="AWS33" s="4134"/>
      <c r="AWT33" s="4134"/>
      <c r="AWU33" s="4134"/>
      <c r="AWV33" s="4134"/>
      <c r="AWW33" s="4134"/>
      <c r="AWX33" s="4134"/>
      <c r="AWY33" s="4134"/>
      <c r="AWZ33" s="4134"/>
      <c r="AXA33" s="4134"/>
      <c r="AXB33" s="4134"/>
      <c r="AXC33" s="4134"/>
      <c r="AXD33" s="4134"/>
      <c r="AXE33" s="4134"/>
      <c r="AXF33" s="4134"/>
      <c r="AXG33" s="4134"/>
      <c r="AXH33" s="4134"/>
      <c r="AXI33" s="4134"/>
      <c r="AXJ33" s="4134"/>
      <c r="AXK33" s="4134"/>
      <c r="AXL33" s="4134"/>
      <c r="AXM33" s="4134"/>
      <c r="AXN33" s="4134"/>
      <c r="AXO33" s="4134"/>
      <c r="AXP33" s="4134"/>
      <c r="AXQ33" s="4134"/>
      <c r="AXR33" s="4134"/>
      <c r="AXS33" s="4134"/>
      <c r="AXT33" s="4134"/>
      <c r="AXU33" s="4134"/>
      <c r="AXV33" s="4134"/>
      <c r="AXW33" s="4134"/>
      <c r="AXX33" s="4134"/>
      <c r="AXY33" s="4134"/>
      <c r="AXZ33" s="4134"/>
      <c r="AYA33" s="4134"/>
      <c r="AYB33" s="4134"/>
      <c r="AYC33" s="4134"/>
      <c r="AYD33" s="4134"/>
      <c r="AYE33" s="4134"/>
      <c r="AYF33" s="4134"/>
      <c r="AYG33" s="4134"/>
      <c r="AYH33" s="4134"/>
      <c r="AYI33" s="4134"/>
      <c r="AYJ33" s="4134"/>
      <c r="AYK33" s="4134"/>
      <c r="AYL33" s="4134"/>
      <c r="AYM33" s="4134"/>
      <c r="AYN33" s="4134"/>
      <c r="AYO33" s="4134"/>
      <c r="AYP33" s="4134"/>
      <c r="AYQ33" s="4134"/>
      <c r="AYR33" s="4134"/>
      <c r="AYS33" s="4134"/>
      <c r="AYT33" s="4134"/>
      <c r="AYU33" s="4134"/>
      <c r="AYV33" s="4134"/>
      <c r="AYW33" s="4134"/>
      <c r="AYX33" s="4134"/>
      <c r="AYY33" s="4134"/>
      <c r="AYZ33" s="4134"/>
      <c r="AZA33" s="4134"/>
      <c r="AZB33" s="4134"/>
      <c r="AZC33" s="4134"/>
      <c r="AZD33" s="4134"/>
      <c r="AZE33" s="4134"/>
      <c r="AZF33" s="4134"/>
      <c r="AZG33" s="4134"/>
      <c r="AZH33" s="4134"/>
      <c r="AZI33" s="4134"/>
      <c r="AZJ33" s="4134"/>
      <c r="AZK33" s="4134"/>
      <c r="AZL33" s="4134"/>
      <c r="AZM33" s="4134"/>
      <c r="AZN33" s="4134"/>
      <c r="AZO33" s="4134"/>
      <c r="AZP33" s="4134"/>
      <c r="AZQ33" s="4134"/>
      <c r="AZR33" s="4134"/>
      <c r="AZS33" s="4134"/>
      <c r="AZT33" s="4134"/>
      <c r="AZU33" s="4134"/>
      <c r="AZV33" s="4134"/>
      <c r="AZW33" s="4134"/>
      <c r="AZX33" s="4134"/>
      <c r="AZY33" s="4134"/>
      <c r="AZZ33" s="4134"/>
      <c r="BAA33" s="4134"/>
      <c r="BAB33" s="4134"/>
      <c r="BAC33" s="4134"/>
      <c r="BAD33" s="4134"/>
      <c r="BAE33" s="4134"/>
      <c r="BAF33" s="4134"/>
      <c r="BAG33" s="4134"/>
      <c r="BAH33" s="4134"/>
      <c r="BAI33" s="4134"/>
      <c r="BAJ33" s="4134"/>
      <c r="BAK33" s="4134"/>
      <c r="BAL33" s="4134"/>
      <c r="BAM33" s="4134"/>
      <c r="BAN33" s="4134"/>
      <c r="BAO33" s="4134"/>
      <c r="BAP33" s="4134"/>
      <c r="BAQ33" s="4134"/>
      <c r="BAR33" s="4134"/>
      <c r="BAS33" s="4134"/>
      <c r="BAT33" s="4134"/>
      <c r="BAU33" s="4134"/>
      <c r="BAV33" s="4134"/>
      <c r="BAW33" s="4134"/>
      <c r="BAX33" s="4134"/>
      <c r="BAY33" s="4134"/>
      <c r="BAZ33" s="4134"/>
      <c r="BBA33" s="4134"/>
      <c r="BBB33" s="4134"/>
      <c r="BBC33" s="4134"/>
      <c r="BBD33" s="4134"/>
      <c r="BBE33" s="4134"/>
      <c r="BBF33" s="4134"/>
      <c r="BBG33" s="4134"/>
      <c r="BBH33" s="4134"/>
      <c r="BBI33" s="4134"/>
      <c r="BBJ33" s="4134"/>
      <c r="BBK33" s="4134"/>
      <c r="BBL33" s="4134"/>
      <c r="BBM33" s="4134"/>
      <c r="BBN33" s="4134"/>
      <c r="BBO33" s="4134"/>
      <c r="BBP33" s="4134"/>
      <c r="BBQ33" s="4134"/>
      <c r="BBR33" s="4134"/>
      <c r="BBS33" s="4134"/>
      <c r="BBT33" s="4134"/>
      <c r="BBU33" s="4134"/>
      <c r="BBV33" s="4134"/>
      <c r="BBW33" s="4134"/>
      <c r="BBX33" s="4134"/>
      <c r="BBY33" s="4134"/>
      <c r="BBZ33" s="4134"/>
      <c r="BCA33" s="4134"/>
      <c r="BCB33" s="4134"/>
      <c r="BCC33" s="4134"/>
      <c r="BCD33" s="4134"/>
      <c r="BCE33" s="4134"/>
      <c r="BCF33" s="4134"/>
      <c r="BCG33" s="4134"/>
      <c r="BCH33" s="4134"/>
      <c r="BCI33" s="4134"/>
      <c r="BCJ33" s="4134"/>
      <c r="BCK33" s="4134"/>
      <c r="BCL33" s="4134"/>
      <c r="BCM33" s="4134"/>
      <c r="BCN33" s="4134"/>
      <c r="BCO33" s="4134"/>
      <c r="BCP33" s="4134"/>
      <c r="BCQ33" s="4134"/>
      <c r="BCR33" s="4134"/>
      <c r="BCS33" s="4134"/>
      <c r="BCT33" s="4134"/>
      <c r="BCU33" s="4134"/>
      <c r="BCV33" s="4134"/>
      <c r="BCW33" s="4134"/>
      <c r="BCX33" s="4134"/>
      <c r="BCY33" s="4134"/>
      <c r="BCZ33" s="4134"/>
      <c r="BDA33" s="4134"/>
      <c r="BDB33" s="4134"/>
      <c r="BDC33" s="4134"/>
      <c r="BDD33" s="4134"/>
      <c r="BDE33" s="4134"/>
      <c r="BDF33" s="4134"/>
      <c r="BDG33" s="4134"/>
      <c r="BDH33" s="4134"/>
      <c r="BDI33" s="4134"/>
      <c r="BDJ33" s="4134"/>
      <c r="BDK33" s="4134"/>
      <c r="BDL33" s="4134"/>
      <c r="BDM33" s="4134"/>
      <c r="BDN33" s="4134"/>
      <c r="BDO33" s="4134"/>
      <c r="BDP33" s="4134"/>
      <c r="BDQ33" s="4134"/>
      <c r="BDR33" s="4134"/>
      <c r="BDS33" s="4134"/>
      <c r="BDT33" s="4134"/>
      <c r="BDU33" s="4134"/>
      <c r="BDV33" s="4134"/>
      <c r="BDW33" s="4134"/>
      <c r="BDX33" s="4134"/>
      <c r="BDY33" s="4134"/>
      <c r="BDZ33" s="4134"/>
      <c r="BEA33" s="4134"/>
      <c r="BEB33" s="4134"/>
      <c r="BEC33" s="4134"/>
      <c r="BED33" s="4134"/>
      <c r="BEE33" s="4134"/>
      <c r="BEF33" s="4134"/>
      <c r="BEG33" s="4134"/>
      <c r="BEH33" s="4134"/>
      <c r="BEI33" s="4134"/>
      <c r="BEJ33" s="4134"/>
      <c r="BEK33" s="4134"/>
      <c r="BEL33" s="4134"/>
      <c r="BEM33" s="4134"/>
      <c r="BEN33" s="4134"/>
      <c r="BEO33" s="4134"/>
      <c r="BEP33" s="4134"/>
      <c r="BEQ33" s="4134"/>
      <c r="BER33" s="4134"/>
      <c r="BES33" s="4134"/>
      <c r="BET33" s="4134"/>
      <c r="BEU33" s="4134"/>
      <c r="BEV33" s="4134"/>
      <c r="BEW33" s="4134"/>
      <c r="BEX33" s="4134"/>
      <c r="BEY33" s="4134"/>
      <c r="BEZ33" s="4134"/>
      <c r="BFA33" s="4134"/>
      <c r="BFB33" s="4134"/>
      <c r="BFC33" s="4134"/>
      <c r="BFD33" s="4134"/>
      <c r="BFE33" s="4134"/>
      <c r="BFF33" s="4134"/>
      <c r="BFG33" s="4134"/>
      <c r="BFH33" s="4134"/>
      <c r="BFI33" s="4134"/>
      <c r="BFJ33" s="4134"/>
      <c r="BFK33" s="4134"/>
      <c r="BFL33" s="4134"/>
      <c r="BFM33" s="4134"/>
      <c r="BFN33" s="4134"/>
      <c r="BFO33" s="4134"/>
      <c r="BFP33" s="4134"/>
      <c r="BFQ33" s="4134"/>
      <c r="BFR33" s="4134"/>
      <c r="BFS33" s="4134"/>
      <c r="BFT33" s="4134"/>
      <c r="BFU33" s="4134"/>
      <c r="BFV33" s="4134"/>
      <c r="BFW33" s="4134"/>
      <c r="BFX33" s="4134"/>
      <c r="BFY33" s="4134"/>
      <c r="BFZ33" s="4134"/>
      <c r="BGA33" s="4134"/>
      <c r="BGB33" s="4134"/>
      <c r="BGC33" s="4134"/>
      <c r="BGD33" s="4134"/>
      <c r="BGE33" s="4134"/>
      <c r="BGF33" s="4134"/>
      <c r="BGG33" s="4134"/>
      <c r="BGH33" s="4134"/>
      <c r="BGI33" s="4134"/>
      <c r="BGJ33" s="4134"/>
      <c r="BGK33" s="4134"/>
      <c r="BGL33" s="4134"/>
      <c r="BGM33" s="4134"/>
      <c r="BGN33" s="4134"/>
      <c r="BGO33" s="4134"/>
      <c r="BGP33" s="4134"/>
      <c r="BGQ33" s="4134"/>
      <c r="BGR33" s="4134"/>
      <c r="BGS33" s="4134"/>
      <c r="BGT33" s="4134"/>
      <c r="BGU33" s="4134"/>
      <c r="BGV33" s="4134"/>
      <c r="BGW33" s="4134"/>
      <c r="BGX33" s="4134"/>
      <c r="BGY33" s="4134"/>
      <c r="BGZ33" s="4134"/>
      <c r="BHA33" s="4134"/>
      <c r="BHB33" s="4134"/>
      <c r="BHC33" s="4134"/>
      <c r="BHD33" s="4134"/>
      <c r="BHE33" s="4134"/>
      <c r="BHF33" s="4134"/>
      <c r="BHG33" s="4134"/>
      <c r="BHH33" s="4134"/>
      <c r="BHI33" s="4134"/>
      <c r="BHJ33" s="4134"/>
      <c r="BHK33" s="4134"/>
      <c r="BHL33" s="4134"/>
      <c r="BHM33" s="4134"/>
      <c r="BHN33" s="4134"/>
      <c r="BHO33" s="4134"/>
      <c r="BHP33" s="4134"/>
      <c r="BHQ33" s="4134"/>
      <c r="BHR33" s="4134"/>
      <c r="BHS33" s="4134"/>
      <c r="BHT33" s="4134"/>
      <c r="BHU33" s="4134"/>
      <c r="BHV33" s="4134"/>
      <c r="BHW33" s="4134"/>
      <c r="BHX33" s="4134"/>
      <c r="BHY33" s="4134"/>
      <c r="BHZ33" s="4134"/>
      <c r="BIA33" s="4134"/>
      <c r="BIB33" s="4134"/>
      <c r="BIC33" s="4134"/>
      <c r="BID33" s="4134"/>
      <c r="BIE33" s="4134"/>
      <c r="BIF33" s="4134"/>
      <c r="BIG33" s="4134"/>
      <c r="BIH33" s="4134"/>
      <c r="BII33" s="4134"/>
      <c r="BIJ33" s="4134"/>
      <c r="BIK33" s="4134"/>
      <c r="BIL33" s="4134"/>
      <c r="BIM33" s="4134"/>
      <c r="BIN33" s="4134"/>
      <c r="BIO33" s="4134"/>
      <c r="BIP33" s="4134"/>
      <c r="BIQ33" s="4134"/>
      <c r="BIR33" s="4134"/>
      <c r="BIS33" s="4134"/>
      <c r="BIT33" s="4134"/>
      <c r="BIU33" s="4134"/>
      <c r="BIV33" s="4134"/>
      <c r="BIW33" s="4134"/>
      <c r="BIX33" s="4134"/>
      <c r="BIY33" s="4134"/>
      <c r="BIZ33" s="4134"/>
      <c r="BJA33" s="4134"/>
      <c r="BJB33" s="4134"/>
      <c r="BJC33" s="4134"/>
      <c r="BJD33" s="4134"/>
      <c r="BJE33" s="4134"/>
    </row>
    <row r="34" spans="1:1617" s="102" customFormat="1" ht="16.149999999999999" customHeight="1">
      <c r="A34" s="338" t="s">
        <v>522</v>
      </c>
      <c r="B34" s="3314">
        <v>129</v>
      </c>
      <c r="C34" s="1310">
        <v>135</v>
      </c>
      <c r="D34" s="1310">
        <v>139</v>
      </c>
      <c r="E34" s="1310">
        <v>174</v>
      </c>
      <c r="F34" s="1310">
        <v>208</v>
      </c>
      <c r="G34" s="1310">
        <v>227</v>
      </c>
      <c r="H34" s="1310">
        <v>261</v>
      </c>
      <c r="I34" s="1310">
        <v>301</v>
      </c>
      <c r="J34" s="1310">
        <v>461</v>
      </c>
      <c r="K34" s="1310">
        <v>548</v>
      </c>
      <c r="L34" s="1310">
        <v>703</v>
      </c>
      <c r="M34" s="1310">
        <v>827</v>
      </c>
      <c r="N34" s="1310">
        <v>1030</v>
      </c>
      <c r="O34" s="1310">
        <v>1428</v>
      </c>
      <c r="P34" s="1310">
        <v>1687</v>
      </c>
      <c r="Q34" s="1310">
        <v>2352</v>
      </c>
      <c r="R34" s="1310">
        <v>3010</v>
      </c>
      <c r="S34" s="1310">
        <v>3392</v>
      </c>
      <c r="T34" s="1310">
        <v>3687</v>
      </c>
      <c r="U34" s="1310">
        <v>4873</v>
      </c>
      <c r="V34" s="1310">
        <v>5460</v>
      </c>
      <c r="W34" s="1310">
        <v>6419</v>
      </c>
      <c r="X34" s="1310">
        <v>6753</v>
      </c>
      <c r="Y34" s="1310">
        <v>7036</v>
      </c>
      <c r="Z34" s="1310">
        <v>7260</v>
      </c>
      <c r="AA34" s="1310">
        <v>7467</v>
      </c>
      <c r="AB34" s="1310">
        <v>7681</v>
      </c>
      <c r="AC34" s="1310">
        <v>7978</v>
      </c>
      <c r="AD34" s="1310">
        <v>8599</v>
      </c>
      <c r="AE34" s="3827">
        <v>8910</v>
      </c>
      <c r="AF34" s="2323">
        <v>9293</v>
      </c>
      <c r="AG34" s="4125"/>
      <c r="AH34" s="4134"/>
      <c r="AI34" s="4134"/>
      <c r="AJ34" s="4134"/>
      <c r="AK34" s="4134"/>
      <c r="AL34" s="4134"/>
      <c r="AM34" s="4134"/>
      <c r="AN34" s="4134"/>
      <c r="AO34" s="4134"/>
      <c r="AP34" s="4134"/>
      <c r="AQ34" s="4134"/>
      <c r="AR34" s="4134"/>
      <c r="AS34" s="4134"/>
      <c r="AT34" s="4134"/>
      <c r="AU34" s="4134"/>
      <c r="AV34" s="4134"/>
      <c r="AW34" s="4134"/>
      <c r="AX34" s="4134"/>
      <c r="AY34" s="4134"/>
      <c r="AZ34" s="4134"/>
      <c r="BA34" s="4134"/>
      <c r="BB34" s="4134"/>
      <c r="BC34" s="4134"/>
      <c r="BD34" s="4134"/>
      <c r="BE34" s="4134"/>
      <c r="BF34" s="4134"/>
      <c r="BG34" s="4134"/>
      <c r="BH34" s="4134"/>
      <c r="BI34" s="4134"/>
      <c r="BJ34" s="4134"/>
      <c r="BK34" s="4139"/>
      <c r="BL34" s="4139"/>
      <c r="BM34" s="4139"/>
      <c r="BN34" s="4139"/>
      <c r="BO34" s="4139"/>
      <c r="BP34" s="4139"/>
      <c r="BQ34" s="4139"/>
      <c r="BR34" s="4139"/>
      <c r="BS34" s="4139"/>
      <c r="BT34" s="4139"/>
      <c r="BU34" s="4139"/>
      <c r="BV34" s="4139"/>
      <c r="BW34" s="4139"/>
      <c r="BX34" s="4139"/>
      <c r="BY34" s="4139"/>
      <c r="BZ34" s="4139"/>
      <c r="CA34" s="4139"/>
      <c r="CB34" s="4139"/>
      <c r="CC34" s="4139"/>
      <c r="CD34" s="4139"/>
      <c r="CE34" s="4139"/>
      <c r="CF34" s="4139"/>
      <c r="CG34" s="4139"/>
      <c r="CH34" s="4139"/>
      <c r="CI34" s="4139"/>
      <c r="CJ34" s="4139"/>
      <c r="CK34" s="4139"/>
      <c r="CL34" s="4139"/>
      <c r="CM34" s="4139"/>
      <c r="CN34" s="4134"/>
      <c r="CO34" s="4134"/>
      <c r="CP34" s="4134"/>
      <c r="CQ34" s="4134"/>
      <c r="CR34" s="4134"/>
      <c r="CS34" s="4134"/>
      <c r="CT34" s="4134"/>
      <c r="CU34" s="4134"/>
      <c r="CV34" s="4134"/>
      <c r="CW34" s="4134"/>
      <c r="CX34" s="4134"/>
      <c r="CY34" s="4134"/>
      <c r="CZ34" s="4134"/>
      <c r="DA34" s="4134"/>
      <c r="DB34" s="4134"/>
      <c r="DC34" s="4134"/>
      <c r="DD34" s="4134"/>
      <c r="DE34" s="4134"/>
      <c r="DF34" s="4134"/>
      <c r="DG34" s="4134"/>
      <c r="DH34" s="4134"/>
      <c r="DI34" s="4134"/>
      <c r="DJ34" s="4134"/>
      <c r="DK34" s="4134"/>
      <c r="DL34" s="4134"/>
      <c r="DM34" s="4134"/>
      <c r="DN34" s="4134"/>
      <c r="DO34" s="4134"/>
      <c r="DP34" s="4134"/>
      <c r="DQ34" s="4134"/>
      <c r="DR34" s="4134"/>
      <c r="DS34" s="4134"/>
      <c r="DT34" s="4134"/>
      <c r="DU34" s="4134"/>
      <c r="DV34" s="4134"/>
      <c r="DW34" s="4134"/>
      <c r="DX34" s="4134"/>
      <c r="DY34" s="4134"/>
      <c r="DZ34" s="4134"/>
      <c r="EA34" s="4134"/>
      <c r="EB34" s="4134"/>
      <c r="EC34" s="4134"/>
      <c r="ED34" s="4134"/>
      <c r="EE34" s="4134"/>
      <c r="EF34" s="4134"/>
      <c r="EG34" s="4134"/>
      <c r="EH34" s="4134"/>
      <c r="EI34" s="4134"/>
      <c r="EJ34" s="4134"/>
      <c r="EK34" s="4134"/>
      <c r="EL34" s="4134"/>
      <c r="EM34" s="4134"/>
      <c r="EN34" s="4134"/>
      <c r="EO34" s="4134"/>
      <c r="EP34" s="4134"/>
      <c r="EQ34" s="4134"/>
      <c r="ER34" s="4134"/>
      <c r="ES34" s="4134"/>
      <c r="ET34" s="4134"/>
      <c r="EU34" s="4134"/>
      <c r="EV34" s="4134"/>
      <c r="EW34" s="4134"/>
      <c r="EX34" s="4134"/>
      <c r="EY34" s="4134"/>
      <c r="EZ34" s="4134"/>
      <c r="FA34" s="4134"/>
      <c r="FB34" s="4134"/>
      <c r="FC34" s="4134"/>
      <c r="FD34" s="4134"/>
      <c r="FE34" s="4134"/>
      <c r="FF34" s="4134"/>
      <c r="FG34" s="4134"/>
      <c r="FH34" s="4134"/>
      <c r="FI34" s="4134"/>
      <c r="FJ34" s="4134"/>
      <c r="FK34" s="4134"/>
      <c r="FL34" s="4134"/>
      <c r="FM34" s="4134"/>
      <c r="FN34" s="4134"/>
      <c r="FO34" s="4134"/>
      <c r="FP34" s="4134"/>
      <c r="FQ34" s="4134"/>
      <c r="FR34" s="4134"/>
      <c r="FS34" s="4134"/>
      <c r="FT34" s="4134"/>
      <c r="FU34" s="4134"/>
      <c r="FV34" s="4134"/>
      <c r="FW34" s="4134"/>
      <c r="FX34" s="4134"/>
      <c r="FY34" s="4134"/>
      <c r="FZ34" s="4134"/>
      <c r="GA34" s="4134"/>
      <c r="GB34" s="4134"/>
      <c r="GC34" s="4134"/>
      <c r="GD34" s="4134"/>
      <c r="GE34" s="4134"/>
      <c r="GF34" s="4134"/>
      <c r="GG34" s="4134"/>
      <c r="GH34" s="4134"/>
      <c r="GI34" s="4134"/>
      <c r="GJ34" s="4134"/>
      <c r="GK34" s="4134"/>
      <c r="GL34" s="4134"/>
      <c r="GM34" s="4134"/>
      <c r="GN34" s="4134"/>
      <c r="GO34" s="4134"/>
      <c r="GP34" s="4134"/>
      <c r="GQ34" s="4134"/>
      <c r="GR34" s="4134"/>
      <c r="GS34" s="4134"/>
      <c r="GT34" s="4134"/>
      <c r="GU34" s="4134"/>
      <c r="GV34" s="4134"/>
      <c r="GW34" s="4134"/>
      <c r="GX34" s="4134"/>
      <c r="GY34" s="4134"/>
      <c r="GZ34" s="4134"/>
      <c r="HA34" s="4134"/>
      <c r="HB34" s="4134"/>
      <c r="HC34" s="4134"/>
      <c r="HD34" s="4134"/>
      <c r="HE34" s="4134"/>
      <c r="HF34" s="4134"/>
      <c r="HG34" s="4134"/>
      <c r="HH34" s="4134"/>
      <c r="HI34" s="4134"/>
      <c r="HJ34" s="4134"/>
      <c r="HK34" s="4134"/>
      <c r="HL34" s="4134"/>
      <c r="HM34" s="4134"/>
      <c r="HN34" s="4134"/>
      <c r="HO34" s="4134"/>
      <c r="HP34" s="4134"/>
      <c r="HQ34" s="4134"/>
      <c r="HR34" s="4134"/>
      <c r="HS34" s="4134"/>
      <c r="HT34" s="4134"/>
      <c r="HU34" s="4134"/>
      <c r="HV34" s="4134"/>
      <c r="HW34" s="4134"/>
      <c r="HX34" s="4134"/>
      <c r="HY34" s="4134"/>
      <c r="HZ34" s="4134"/>
      <c r="IA34" s="4134"/>
      <c r="IB34" s="4134"/>
      <c r="IC34" s="4134"/>
      <c r="ID34" s="4134"/>
      <c r="IE34" s="4134"/>
      <c r="IF34" s="4134"/>
      <c r="IG34" s="4134"/>
      <c r="IH34" s="4134"/>
      <c r="II34" s="4134"/>
      <c r="IJ34" s="4134"/>
      <c r="IK34" s="4134"/>
      <c r="IL34" s="4134"/>
      <c r="IM34" s="4134"/>
      <c r="IN34" s="4134"/>
      <c r="IO34" s="4134"/>
      <c r="IP34" s="4134"/>
      <c r="IQ34" s="4134"/>
      <c r="IR34" s="4134"/>
      <c r="IS34" s="4134"/>
      <c r="IT34" s="4134"/>
      <c r="IU34" s="4134"/>
      <c r="IV34" s="4134"/>
      <c r="IW34" s="4134"/>
      <c r="IX34" s="4134"/>
      <c r="IY34" s="4134"/>
      <c r="IZ34" s="4134"/>
      <c r="JA34" s="4134"/>
      <c r="JB34" s="4134"/>
      <c r="JC34" s="4134"/>
      <c r="JD34" s="4134"/>
      <c r="JE34" s="4134"/>
      <c r="JF34" s="4134"/>
      <c r="JG34" s="4134"/>
      <c r="JH34" s="4134"/>
      <c r="JI34" s="4134"/>
      <c r="JJ34" s="4134"/>
      <c r="JK34" s="4134"/>
      <c r="JL34" s="4134"/>
      <c r="JM34" s="4134"/>
      <c r="JN34" s="4134"/>
      <c r="JO34" s="4134"/>
      <c r="JP34" s="4134"/>
      <c r="JQ34" s="4134"/>
      <c r="JR34" s="4134"/>
      <c r="JS34" s="4134"/>
      <c r="JT34" s="4134"/>
      <c r="JU34" s="4134"/>
      <c r="JV34" s="4134"/>
      <c r="JW34" s="4134"/>
      <c r="JX34" s="4134"/>
      <c r="JY34" s="4134"/>
      <c r="JZ34" s="4134"/>
      <c r="KA34" s="4134"/>
      <c r="KB34" s="4134"/>
      <c r="KC34" s="4134"/>
      <c r="KD34" s="4134"/>
      <c r="KE34" s="4134"/>
      <c r="KF34" s="4134"/>
      <c r="KG34" s="4134"/>
      <c r="KH34" s="4134"/>
      <c r="KI34" s="4134"/>
      <c r="KJ34" s="4134"/>
      <c r="KK34" s="4134"/>
      <c r="KL34" s="4134"/>
      <c r="KM34" s="4134"/>
      <c r="KN34" s="4134"/>
      <c r="KO34" s="4134"/>
      <c r="KP34" s="4134"/>
      <c r="KQ34" s="4134"/>
      <c r="KR34" s="4134"/>
      <c r="KS34" s="4134"/>
      <c r="KT34" s="4134"/>
      <c r="KU34" s="4134"/>
      <c r="KV34" s="4134"/>
      <c r="KW34" s="4134"/>
      <c r="KX34" s="4134"/>
      <c r="KY34" s="4134"/>
      <c r="KZ34" s="4134"/>
      <c r="LA34" s="4134"/>
      <c r="LB34" s="4134"/>
      <c r="LC34" s="4134"/>
      <c r="LD34" s="4134"/>
      <c r="LE34" s="4134"/>
      <c r="LF34" s="4134"/>
      <c r="LG34" s="4134"/>
      <c r="LH34" s="4134"/>
      <c r="LI34" s="4134"/>
      <c r="LJ34" s="4134"/>
      <c r="LK34" s="4134"/>
      <c r="LL34" s="4134"/>
      <c r="LM34" s="4134"/>
      <c r="LN34" s="4134"/>
      <c r="LO34" s="4134"/>
      <c r="LP34" s="4134"/>
      <c r="LQ34" s="4134"/>
      <c r="LR34" s="4134"/>
      <c r="LS34" s="4134"/>
      <c r="LT34" s="4134"/>
      <c r="LU34" s="4134"/>
      <c r="LV34" s="4134"/>
      <c r="LW34" s="4134"/>
      <c r="LX34" s="4134"/>
      <c r="LY34" s="4134"/>
      <c r="LZ34" s="4134"/>
      <c r="MA34" s="4134"/>
      <c r="MB34" s="4134"/>
      <c r="MC34" s="4134"/>
      <c r="MD34" s="4134"/>
      <c r="ME34" s="4134"/>
      <c r="MF34" s="4134"/>
      <c r="MG34" s="4134"/>
      <c r="MH34" s="4134"/>
      <c r="MI34" s="4134"/>
      <c r="MJ34" s="4134"/>
      <c r="MK34" s="4134"/>
      <c r="ML34" s="4134"/>
      <c r="MM34" s="4134"/>
      <c r="MN34" s="4134"/>
      <c r="MO34" s="4134"/>
      <c r="MP34" s="4134"/>
      <c r="MQ34" s="4134"/>
      <c r="MR34" s="4134"/>
      <c r="MS34" s="4134"/>
      <c r="MT34" s="4134"/>
      <c r="MU34" s="4134"/>
      <c r="MV34" s="4134"/>
      <c r="MW34" s="4134"/>
      <c r="MX34" s="4134"/>
      <c r="MY34" s="4134"/>
      <c r="MZ34" s="4134"/>
      <c r="NA34" s="4134"/>
      <c r="NB34" s="4134"/>
      <c r="NC34" s="4134"/>
      <c r="ND34" s="4134"/>
      <c r="NE34" s="4134"/>
      <c r="NF34" s="4134"/>
      <c r="NG34" s="4134"/>
      <c r="NH34" s="4134"/>
      <c r="NI34" s="4134"/>
      <c r="NJ34" s="4134"/>
      <c r="NK34" s="4134"/>
      <c r="NL34" s="4134"/>
      <c r="NM34" s="4134"/>
      <c r="NN34" s="4134"/>
      <c r="NO34" s="4134"/>
      <c r="NP34" s="4134"/>
      <c r="NQ34" s="4134"/>
      <c r="NR34" s="4134"/>
      <c r="NS34" s="4134"/>
      <c r="NT34" s="4134"/>
      <c r="NU34" s="4134"/>
      <c r="NV34" s="4134"/>
      <c r="NW34" s="4134"/>
      <c r="NX34" s="4134"/>
      <c r="NY34" s="4134"/>
      <c r="NZ34" s="4134"/>
      <c r="OA34" s="4134"/>
      <c r="OB34" s="4134"/>
      <c r="OC34" s="4134"/>
      <c r="OD34" s="4134"/>
      <c r="OE34" s="4134"/>
      <c r="OF34" s="4134"/>
      <c r="OG34" s="4134"/>
      <c r="OH34" s="4134"/>
      <c r="OI34" s="4134"/>
      <c r="OJ34" s="4134"/>
      <c r="OK34" s="4134"/>
      <c r="OL34" s="4134"/>
      <c r="OM34" s="4134"/>
      <c r="ON34" s="4134"/>
      <c r="OO34" s="4134"/>
      <c r="OP34" s="4134"/>
      <c r="OQ34" s="4134"/>
      <c r="OR34" s="4134"/>
      <c r="OS34" s="4134"/>
      <c r="OT34" s="4134"/>
      <c r="OU34" s="4134"/>
      <c r="OV34" s="4134"/>
      <c r="OW34" s="4134"/>
      <c r="OX34" s="4134"/>
      <c r="OY34" s="4134"/>
      <c r="OZ34" s="4134"/>
      <c r="PA34" s="4134"/>
      <c r="PB34" s="4134"/>
      <c r="PC34" s="4134"/>
      <c r="PD34" s="4134"/>
      <c r="PE34" s="4134"/>
      <c r="PF34" s="4134"/>
      <c r="PG34" s="4134"/>
      <c r="PH34" s="4134"/>
      <c r="PI34" s="4134"/>
      <c r="PJ34" s="4134"/>
      <c r="PK34" s="4134"/>
      <c r="PL34" s="4134"/>
      <c r="PM34" s="4134"/>
      <c r="PN34" s="4134"/>
      <c r="PO34" s="4134"/>
      <c r="PP34" s="4134"/>
      <c r="PQ34" s="4134"/>
      <c r="PR34" s="4134"/>
      <c r="PS34" s="4134"/>
      <c r="PT34" s="4134"/>
      <c r="PU34" s="4134"/>
      <c r="PV34" s="4134"/>
      <c r="PW34" s="4134"/>
      <c r="PX34" s="4134"/>
      <c r="PY34" s="4134"/>
      <c r="PZ34" s="4134"/>
      <c r="QA34" s="4134"/>
      <c r="QB34" s="4134"/>
      <c r="QC34" s="4134"/>
      <c r="QD34" s="4134"/>
      <c r="QE34" s="4134"/>
      <c r="QF34" s="4134"/>
      <c r="QG34" s="4134"/>
      <c r="QH34" s="4134"/>
      <c r="QI34" s="4134"/>
      <c r="QJ34" s="4134"/>
      <c r="QK34" s="4134"/>
      <c r="QL34" s="4134"/>
      <c r="QM34" s="4134"/>
      <c r="QN34" s="4134"/>
      <c r="QO34" s="4134"/>
      <c r="QP34" s="4134"/>
      <c r="QQ34" s="4134"/>
      <c r="QR34" s="4134"/>
      <c r="QS34" s="4134"/>
      <c r="QT34" s="4134"/>
      <c r="QU34" s="4134"/>
      <c r="QV34" s="4134"/>
      <c r="QW34" s="4134"/>
      <c r="QX34" s="4134"/>
      <c r="QY34" s="4134"/>
      <c r="QZ34" s="4134"/>
      <c r="RA34" s="4134"/>
      <c r="RB34" s="4134"/>
      <c r="RC34" s="4134"/>
      <c r="RD34" s="4134"/>
      <c r="RE34" s="4134"/>
      <c r="RF34" s="4134"/>
      <c r="RG34" s="4134"/>
      <c r="RH34" s="4134"/>
      <c r="RI34" s="4134"/>
      <c r="RJ34" s="4134"/>
      <c r="RK34" s="4134"/>
      <c r="RL34" s="4134"/>
      <c r="RM34" s="4134"/>
      <c r="RN34" s="4134"/>
      <c r="RO34" s="4134"/>
      <c r="RP34" s="4134"/>
      <c r="RQ34" s="4134"/>
      <c r="RR34" s="4134"/>
      <c r="RS34" s="4134"/>
      <c r="RT34" s="4134"/>
      <c r="RU34" s="4134"/>
      <c r="RV34" s="4134"/>
      <c r="RW34" s="4134"/>
      <c r="RX34" s="4134"/>
      <c r="RY34" s="4134"/>
      <c r="RZ34" s="4134"/>
      <c r="SA34" s="4134"/>
      <c r="SB34" s="4134"/>
      <c r="SC34" s="4134"/>
      <c r="SD34" s="4134"/>
      <c r="SE34" s="4134"/>
      <c r="SF34" s="4134"/>
      <c r="SG34" s="4134"/>
      <c r="SH34" s="4134"/>
      <c r="SI34" s="4134"/>
      <c r="SJ34" s="4134"/>
      <c r="SK34" s="4134"/>
      <c r="SL34" s="4134"/>
      <c r="SM34" s="4134"/>
      <c r="SN34" s="4134"/>
      <c r="SO34" s="4134"/>
      <c r="SP34" s="4134"/>
      <c r="SQ34" s="4134"/>
      <c r="SR34" s="4134"/>
      <c r="SS34" s="4134"/>
      <c r="ST34" s="4134"/>
      <c r="SU34" s="4134"/>
      <c r="SV34" s="4134"/>
      <c r="SW34" s="4134"/>
      <c r="SX34" s="4134"/>
      <c r="SY34" s="4134"/>
      <c r="SZ34" s="4134"/>
      <c r="TA34" s="4134"/>
      <c r="TB34" s="4134"/>
      <c r="TC34" s="4134"/>
      <c r="TD34" s="4134"/>
      <c r="TE34" s="4134"/>
      <c r="TF34" s="4134"/>
      <c r="TG34" s="4134"/>
      <c r="TH34" s="4134"/>
      <c r="TI34" s="4134"/>
      <c r="TJ34" s="4134"/>
      <c r="TK34" s="4134"/>
      <c r="TL34" s="4134"/>
      <c r="TM34" s="4134"/>
      <c r="TN34" s="4134"/>
      <c r="TO34" s="4134"/>
      <c r="TP34" s="4134"/>
      <c r="TQ34" s="4134"/>
      <c r="TR34" s="4134"/>
      <c r="TS34" s="4134"/>
      <c r="TT34" s="4134"/>
      <c r="TU34" s="4134"/>
      <c r="TV34" s="4134"/>
      <c r="TW34" s="4134"/>
      <c r="TX34" s="4134"/>
      <c r="TY34" s="4134"/>
      <c r="TZ34" s="4134"/>
      <c r="UA34" s="4134"/>
      <c r="UB34" s="4134"/>
      <c r="UC34" s="4134"/>
      <c r="UD34" s="4134"/>
      <c r="UE34" s="4134"/>
      <c r="UF34" s="4134"/>
      <c r="UG34" s="4134"/>
      <c r="UH34" s="4134"/>
      <c r="UI34" s="4134"/>
      <c r="UJ34" s="4134"/>
      <c r="UK34" s="4134"/>
      <c r="UL34" s="4134"/>
      <c r="UM34" s="4134"/>
      <c r="UN34" s="4134"/>
      <c r="UO34" s="4134"/>
      <c r="UP34" s="4134"/>
      <c r="UQ34" s="4134"/>
      <c r="UR34" s="4134"/>
      <c r="US34" s="4134"/>
      <c r="UT34" s="4134"/>
      <c r="UU34" s="4134"/>
      <c r="UV34" s="4134"/>
      <c r="UW34" s="4134"/>
      <c r="UX34" s="4134"/>
      <c r="UY34" s="4134"/>
      <c r="UZ34" s="4134"/>
      <c r="VA34" s="4134"/>
      <c r="VB34" s="4134"/>
      <c r="VC34" s="4134"/>
      <c r="VD34" s="4134"/>
      <c r="VE34" s="4134"/>
      <c r="VF34" s="4134"/>
      <c r="VG34" s="4134"/>
      <c r="VH34" s="4134"/>
      <c r="VI34" s="4134"/>
      <c r="VJ34" s="4134"/>
      <c r="VK34" s="4134"/>
      <c r="VL34" s="4134"/>
      <c r="VM34" s="4134"/>
      <c r="VN34" s="4134"/>
      <c r="VO34" s="4134"/>
      <c r="VP34" s="4134"/>
      <c r="VQ34" s="4134"/>
      <c r="VR34" s="4134"/>
      <c r="VS34" s="4134"/>
      <c r="VT34" s="4134"/>
      <c r="VU34" s="4134"/>
      <c r="VV34" s="4134"/>
      <c r="VW34" s="4134"/>
      <c r="VX34" s="4134"/>
      <c r="VY34" s="4134"/>
      <c r="VZ34" s="4134"/>
      <c r="WA34" s="4134"/>
      <c r="WB34" s="4134"/>
      <c r="WC34" s="4134"/>
      <c r="WD34" s="4134"/>
      <c r="WE34" s="4134"/>
      <c r="WF34" s="4134"/>
      <c r="WG34" s="4134"/>
      <c r="WH34" s="4134"/>
      <c r="WI34" s="4134"/>
      <c r="WJ34" s="4134"/>
      <c r="WK34" s="4134"/>
      <c r="WL34" s="4134"/>
      <c r="WM34" s="4134"/>
      <c r="WN34" s="4134"/>
      <c r="WO34" s="4134"/>
      <c r="WP34" s="4134"/>
      <c r="WQ34" s="4134"/>
      <c r="WR34" s="4134"/>
      <c r="WS34" s="4134"/>
      <c r="WT34" s="4134"/>
      <c r="WU34" s="4134"/>
      <c r="WV34" s="4134"/>
      <c r="WW34" s="4134"/>
      <c r="WX34" s="4134"/>
      <c r="WY34" s="4134"/>
      <c r="WZ34" s="4134"/>
      <c r="XA34" s="4134"/>
      <c r="XB34" s="4134"/>
      <c r="XC34" s="4134"/>
      <c r="XD34" s="4134"/>
      <c r="XE34" s="4134"/>
      <c r="XF34" s="4134"/>
      <c r="XG34" s="4134"/>
      <c r="XH34" s="4134"/>
      <c r="XI34" s="4134"/>
      <c r="XJ34" s="4134"/>
      <c r="XK34" s="4134"/>
      <c r="XL34" s="4134"/>
      <c r="XM34" s="4134"/>
      <c r="XN34" s="4134"/>
      <c r="XO34" s="4134"/>
      <c r="XP34" s="4134"/>
      <c r="XQ34" s="4134"/>
      <c r="XR34" s="4134"/>
      <c r="XS34" s="4134"/>
      <c r="XT34" s="4134"/>
      <c r="XU34" s="4134"/>
      <c r="XV34" s="4134"/>
      <c r="XW34" s="4134"/>
      <c r="XX34" s="4134"/>
      <c r="XY34" s="4134"/>
      <c r="XZ34" s="4134"/>
      <c r="YA34" s="4134"/>
      <c r="YB34" s="4134"/>
      <c r="YC34" s="4134"/>
      <c r="YD34" s="4134"/>
      <c r="YE34" s="4134"/>
      <c r="YF34" s="4134"/>
      <c r="YG34" s="4134"/>
      <c r="YH34" s="4134"/>
      <c r="YI34" s="4134"/>
      <c r="YJ34" s="4134"/>
      <c r="YK34" s="4134"/>
      <c r="YL34" s="4134"/>
      <c r="YM34" s="4134"/>
      <c r="YN34" s="4134"/>
      <c r="YO34" s="4134"/>
      <c r="YP34" s="4134"/>
      <c r="YQ34" s="4134"/>
      <c r="YR34" s="4134"/>
      <c r="YS34" s="4134"/>
      <c r="YT34" s="4134"/>
      <c r="YU34" s="4134"/>
      <c r="YV34" s="4134"/>
      <c r="YW34" s="4134"/>
      <c r="YX34" s="4134"/>
      <c r="YY34" s="4134"/>
      <c r="YZ34" s="4134"/>
      <c r="ZA34" s="4134"/>
      <c r="ZB34" s="4134"/>
      <c r="ZC34" s="4134"/>
      <c r="ZD34" s="4134"/>
      <c r="ZE34" s="4134"/>
      <c r="ZF34" s="4134"/>
      <c r="ZG34" s="4134"/>
      <c r="ZH34" s="4134"/>
      <c r="ZI34" s="4134"/>
      <c r="ZJ34" s="4134"/>
      <c r="ZK34" s="4134"/>
      <c r="ZL34" s="4134"/>
      <c r="ZM34" s="4134"/>
      <c r="ZN34" s="4134"/>
      <c r="ZO34" s="4134"/>
      <c r="ZP34" s="4134"/>
      <c r="ZQ34" s="4134"/>
      <c r="ZR34" s="4134"/>
      <c r="ZS34" s="4134"/>
      <c r="ZT34" s="4134"/>
      <c r="ZU34" s="4134"/>
      <c r="ZV34" s="4134"/>
      <c r="ZW34" s="4134"/>
      <c r="ZX34" s="4134"/>
      <c r="ZY34" s="4134"/>
      <c r="ZZ34" s="4134"/>
      <c r="AAA34" s="4134"/>
      <c r="AAB34" s="4134"/>
      <c r="AAC34" s="4134"/>
      <c r="AAD34" s="4134"/>
      <c r="AAE34" s="4134"/>
      <c r="AAF34" s="4134"/>
      <c r="AAG34" s="4134"/>
      <c r="AAH34" s="4134"/>
      <c r="AAI34" s="4134"/>
      <c r="AAJ34" s="4134"/>
      <c r="AAK34" s="4134"/>
      <c r="AAL34" s="4134"/>
      <c r="AAM34" s="4134"/>
      <c r="AAN34" s="4134"/>
      <c r="AAO34" s="4134"/>
      <c r="AAP34" s="4134"/>
      <c r="AAQ34" s="4134"/>
      <c r="AAR34" s="4134"/>
      <c r="AAS34" s="4134"/>
      <c r="AAT34" s="4134"/>
      <c r="AAU34" s="4134"/>
      <c r="AAV34" s="4134"/>
      <c r="AAW34" s="4134"/>
      <c r="AAX34" s="4134"/>
      <c r="AAY34" s="4134"/>
      <c r="AAZ34" s="4134"/>
      <c r="ABA34" s="4134"/>
      <c r="ABB34" s="4134"/>
      <c r="ABC34" s="4134"/>
      <c r="ABD34" s="4134"/>
      <c r="ABE34" s="4134"/>
      <c r="ABF34" s="4134"/>
      <c r="ABG34" s="4134"/>
      <c r="ABH34" s="4134"/>
      <c r="ABI34" s="4134"/>
      <c r="ABJ34" s="4134"/>
      <c r="ABK34" s="4134"/>
      <c r="ABL34" s="4134"/>
      <c r="ABM34" s="4134"/>
      <c r="ABN34" s="4134"/>
      <c r="ABO34" s="4134"/>
      <c r="ABP34" s="4134"/>
      <c r="ABQ34" s="4134"/>
      <c r="ABR34" s="4134"/>
      <c r="ABS34" s="4134"/>
      <c r="ABT34" s="4134"/>
      <c r="ABU34" s="4134"/>
      <c r="ABV34" s="4134"/>
      <c r="ABW34" s="4134"/>
      <c r="ABX34" s="4134"/>
      <c r="ABY34" s="4134"/>
      <c r="ABZ34" s="4134"/>
      <c r="ACA34" s="4134"/>
      <c r="ACB34" s="4134"/>
      <c r="ACC34" s="4134"/>
      <c r="ACD34" s="4134"/>
      <c r="ACE34" s="4134"/>
      <c r="ACF34" s="4134"/>
      <c r="ACG34" s="4134"/>
      <c r="ACH34" s="4134"/>
      <c r="ACI34" s="4134"/>
      <c r="ACJ34" s="4134"/>
      <c r="ACK34" s="4134"/>
      <c r="ACL34" s="4134"/>
      <c r="ACM34" s="4134"/>
      <c r="ACN34" s="4134"/>
      <c r="ACO34" s="4134"/>
      <c r="ACP34" s="4134"/>
      <c r="ACQ34" s="4134"/>
      <c r="ACR34" s="4134"/>
      <c r="ACS34" s="4134"/>
      <c r="ACT34" s="4134"/>
      <c r="ACU34" s="4134"/>
      <c r="ACV34" s="4134"/>
      <c r="ACW34" s="4134"/>
      <c r="ACX34" s="4134"/>
      <c r="ACY34" s="4134"/>
      <c r="ACZ34" s="4134"/>
      <c r="ADA34" s="4134"/>
      <c r="ADB34" s="4134"/>
      <c r="ADC34" s="4134"/>
      <c r="ADD34" s="4134"/>
      <c r="ADE34" s="4134"/>
      <c r="ADF34" s="4134"/>
      <c r="ADG34" s="4134"/>
      <c r="ADH34" s="4134"/>
      <c r="ADI34" s="4134"/>
      <c r="ADJ34" s="4134"/>
      <c r="ADK34" s="4134"/>
      <c r="ADL34" s="4134"/>
      <c r="ADM34" s="4134"/>
      <c r="ADN34" s="4134"/>
      <c r="ADO34" s="4134"/>
      <c r="ADP34" s="4134"/>
      <c r="ADQ34" s="4134"/>
      <c r="ADR34" s="4134"/>
      <c r="ADS34" s="4134"/>
      <c r="ADT34" s="4134"/>
      <c r="ADU34" s="4134"/>
      <c r="ADV34" s="4134"/>
      <c r="ADW34" s="4134"/>
      <c r="ADX34" s="4134"/>
      <c r="ADY34" s="4134"/>
      <c r="ADZ34" s="4134"/>
      <c r="AEA34" s="4134"/>
      <c r="AEB34" s="4134"/>
      <c r="AEC34" s="4134"/>
      <c r="AED34" s="4134"/>
      <c r="AEE34" s="4134"/>
      <c r="AEF34" s="4134"/>
      <c r="AEG34" s="4134"/>
      <c r="AEH34" s="4134"/>
      <c r="AEI34" s="4134"/>
      <c r="AEJ34" s="4134"/>
      <c r="AEK34" s="4134"/>
      <c r="AEL34" s="4134"/>
      <c r="AEM34" s="4134"/>
      <c r="AEN34" s="4134"/>
      <c r="AEO34" s="4134"/>
      <c r="AEP34" s="4134"/>
      <c r="AEQ34" s="4134"/>
      <c r="AER34" s="4134"/>
      <c r="AES34" s="4134"/>
      <c r="AET34" s="4134"/>
      <c r="AEU34" s="4134"/>
      <c r="AEV34" s="4134"/>
      <c r="AEW34" s="4134"/>
      <c r="AEX34" s="4134"/>
      <c r="AEY34" s="4134"/>
      <c r="AEZ34" s="4134"/>
      <c r="AFA34" s="4134"/>
      <c r="AFB34" s="4134"/>
      <c r="AFC34" s="4134"/>
      <c r="AFD34" s="4134"/>
      <c r="AFE34" s="4134"/>
      <c r="AFF34" s="4134"/>
      <c r="AFG34" s="4134"/>
      <c r="AFH34" s="4134"/>
      <c r="AFI34" s="4134"/>
      <c r="AFJ34" s="4134"/>
      <c r="AFK34" s="4134"/>
      <c r="AFL34" s="4134"/>
      <c r="AFM34" s="4134"/>
      <c r="AFN34" s="4134"/>
      <c r="AFO34" s="4134"/>
      <c r="AFP34" s="4134"/>
      <c r="AFQ34" s="4134"/>
      <c r="AFR34" s="4134"/>
      <c r="AFS34" s="4134"/>
      <c r="AFT34" s="4134"/>
      <c r="AFU34" s="4134"/>
      <c r="AFV34" s="4134"/>
      <c r="AFW34" s="4134"/>
      <c r="AFX34" s="4134"/>
      <c r="AFY34" s="4134"/>
      <c r="AFZ34" s="4134"/>
      <c r="AGA34" s="4134"/>
      <c r="AGB34" s="4134"/>
      <c r="AGC34" s="4134"/>
      <c r="AGD34" s="4134"/>
      <c r="AGE34" s="4134"/>
      <c r="AGF34" s="4134"/>
      <c r="AGG34" s="4134"/>
      <c r="AGH34" s="4134"/>
      <c r="AGI34" s="4134"/>
      <c r="AGJ34" s="4134"/>
      <c r="AGK34" s="4134"/>
      <c r="AGL34" s="4134"/>
      <c r="AGM34" s="4134"/>
      <c r="AGN34" s="4134"/>
      <c r="AGO34" s="4134"/>
      <c r="AGP34" s="4134"/>
      <c r="AGQ34" s="4134"/>
      <c r="AGR34" s="4134"/>
      <c r="AGS34" s="4134"/>
      <c r="AGT34" s="4134"/>
      <c r="AGU34" s="4134"/>
      <c r="AGV34" s="4134"/>
      <c r="AGW34" s="4134"/>
      <c r="AGX34" s="4134"/>
      <c r="AGY34" s="4134"/>
      <c r="AGZ34" s="4134"/>
      <c r="AHA34" s="4134"/>
      <c r="AHB34" s="4134"/>
      <c r="AHC34" s="4134"/>
      <c r="AHD34" s="4134"/>
      <c r="AHE34" s="4134"/>
      <c r="AHF34" s="4134"/>
      <c r="AHG34" s="4134"/>
      <c r="AHH34" s="4134"/>
      <c r="AHI34" s="4134"/>
      <c r="AHJ34" s="4134"/>
      <c r="AHK34" s="4134"/>
      <c r="AHL34" s="4134"/>
      <c r="AHM34" s="4134"/>
      <c r="AHN34" s="4134"/>
      <c r="AHO34" s="4134"/>
      <c r="AHP34" s="4134"/>
      <c r="AHQ34" s="4134"/>
      <c r="AHR34" s="4134"/>
      <c r="AHS34" s="4134"/>
      <c r="AHT34" s="4134"/>
      <c r="AHU34" s="4134"/>
      <c r="AHV34" s="4134"/>
      <c r="AHW34" s="4134"/>
      <c r="AHX34" s="4134"/>
      <c r="AHY34" s="4134"/>
      <c r="AHZ34" s="4134"/>
      <c r="AIA34" s="4134"/>
      <c r="AIB34" s="4134"/>
      <c r="AIC34" s="4134"/>
      <c r="AID34" s="4134"/>
      <c r="AIE34" s="4134"/>
      <c r="AIF34" s="4134"/>
      <c r="AIG34" s="4134"/>
      <c r="AIH34" s="4134"/>
      <c r="AII34" s="4134"/>
      <c r="AIJ34" s="4134"/>
      <c r="AIK34" s="4134"/>
      <c r="AIL34" s="4134"/>
      <c r="AIM34" s="4134"/>
      <c r="AIN34" s="4134"/>
      <c r="AIO34" s="4134"/>
      <c r="AIP34" s="4134"/>
      <c r="AIQ34" s="4134"/>
      <c r="AIR34" s="4134"/>
      <c r="AIS34" s="4134"/>
      <c r="AIT34" s="4134"/>
      <c r="AIU34" s="4134"/>
      <c r="AIV34" s="4134"/>
      <c r="AIW34" s="4134"/>
      <c r="AIX34" s="4134"/>
      <c r="AIY34" s="4134"/>
      <c r="AIZ34" s="4134"/>
      <c r="AJA34" s="4134"/>
      <c r="AJB34" s="4134"/>
      <c r="AJC34" s="4134"/>
      <c r="AJD34" s="4134"/>
      <c r="AJE34" s="4134"/>
      <c r="AJF34" s="4134"/>
      <c r="AJG34" s="4134"/>
      <c r="AJH34" s="4134"/>
      <c r="AJI34" s="4134"/>
      <c r="AJJ34" s="4134"/>
      <c r="AJK34" s="4134"/>
      <c r="AJL34" s="4134"/>
      <c r="AJM34" s="4134"/>
      <c r="AJN34" s="4134"/>
      <c r="AJO34" s="4134"/>
      <c r="AJP34" s="4134"/>
      <c r="AJQ34" s="4134"/>
      <c r="AJR34" s="4134"/>
      <c r="AJS34" s="4134"/>
      <c r="AJT34" s="4134"/>
      <c r="AJU34" s="4134"/>
      <c r="AJV34" s="4134"/>
      <c r="AJW34" s="4134"/>
      <c r="AJX34" s="4134"/>
      <c r="AJY34" s="4134"/>
      <c r="AJZ34" s="4134"/>
      <c r="AKA34" s="4134"/>
      <c r="AKB34" s="4134"/>
      <c r="AKC34" s="4134"/>
      <c r="AKD34" s="4134"/>
      <c r="AKE34" s="4134"/>
      <c r="AKF34" s="4134"/>
      <c r="AKG34" s="4134"/>
      <c r="AKH34" s="4134"/>
      <c r="AKI34" s="4134"/>
      <c r="AKJ34" s="4134"/>
      <c r="AKK34" s="4134"/>
      <c r="AKL34" s="4134"/>
      <c r="AKM34" s="4134"/>
      <c r="AKN34" s="4134"/>
      <c r="AKO34" s="4134"/>
      <c r="AKP34" s="4134"/>
      <c r="AKQ34" s="4134"/>
      <c r="AKR34" s="4134"/>
      <c r="AKS34" s="4134"/>
      <c r="AKT34" s="4134"/>
      <c r="AKU34" s="4134"/>
      <c r="AKV34" s="4134"/>
      <c r="AKW34" s="4134"/>
      <c r="AKX34" s="4134"/>
      <c r="AKY34" s="4134"/>
      <c r="AKZ34" s="4134"/>
      <c r="ALA34" s="4134"/>
      <c r="ALB34" s="4134"/>
      <c r="ALC34" s="4134"/>
      <c r="ALD34" s="4134"/>
      <c r="ALE34" s="4134"/>
      <c r="ALF34" s="4134"/>
      <c r="ALG34" s="4134"/>
      <c r="ALH34" s="4134"/>
      <c r="ALI34" s="4134"/>
      <c r="ALJ34" s="4134"/>
      <c r="ALK34" s="4134"/>
      <c r="ALL34" s="4134"/>
      <c r="ALM34" s="4134"/>
      <c r="ALN34" s="4134"/>
      <c r="ALO34" s="4134"/>
      <c r="ALP34" s="4134"/>
      <c r="ALQ34" s="4134"/>
      <c r="ALR34" s="4134"/>
      <c r="ALS34" s="4134"/>
      <c r="ALT34" s="4134"/>
      <c r="ALU34" s="4134"/>
      <c r="ALV34" s="4134"/>
      <c r="ALW34" s="4134"/>
      <c r="ALX34" s="4134"/>
      <c r="ALY34" s="4134"/>
      <c r="ALZ34" s="4134"/>
      <c r="AMA34" s="4134"/>
      <c r="AMB34" s="4134"/>
      <c r="AMC34" s="4134"/>
      <c r="AMD34" s="4134"/>
      <c r="AME34" s="4134"/>
      <c r="AMF34" s="4134"/>
      <c r="AMG34" s="4134"/>
      <c r="AMH34" s="4134"/>
      <c r="AMI34" s="4134"/>
      <c r="AMJ34" s="4134"/>
      <c r="AMK34" s="4134"/>
      <c r="AML34" s="4134"/>
      <c r="AMM34" s="4134"/>
      <c r="AMN34" s="4134"/>
      <c r="AMO34" s="4134"/>
      <c r="AMP34" s="4134"/>
      <c r="AMQ34" s="4134"/>
      <c r="AMR34" s="4134"/>
      <c r="AMS34" s="4134"/>
      <c r="AMT34" s="4134"/>
      <c r="AMU34" s="4134"/>
      <c r="AMV34" s="4134"/>
      <c r="AMW34" s="4134"/>
      <c r="AMX34" s="4134"/>
      <c r="AMY34" s="4134"/>
      <c r="AMZ34" s="4134"/>
      <c r="ANA34" s="4134"/>
      <c r="ANB34" s="4134"/>
      <c r="ANC34" s="4134"/>
      <c r="AND34" s="4134"/>
      <c r="ANE34" s="4134"/>
      <c r="ANF34" s="4134"/>
      <c r="ANG34" s="4134"/>
      <c r="ANH34" s="4134"/>
      <c r="ANI34" s="4134"/>
      <c r="ANJ34" s="4134"/>
      <c r="ANK34" s="4134"/>
      <c r="ANL34" s="4134"/>
      <c r="ANM34" s="4134"/>
      <c r="ANN34" s="4134"/>
      <c r="ANO34" s="4134"/>
      <c r="ANP34" s="4134"/>
      <c r="ANQ34" s="4134"/>
      <c r="ANR34" s="4134"/>
      <c r="ANS34" s="4134"/>
      <c r="ANT34" s="4134"/>
      <c r="ANU34" s="4134"/>
      <c r="ANV34" s="4134"/>
      <c r="ANW34" s="4134"/>
      <c r="ANX34" s="4134"/>
      <c r="ANY34" s="4134"/>
      <c r="ANZ34" s="4134"/>
      <c r="AOA34" s="4134"/>
      <c r="AOB34" s="4134"/>
      <c r="AOC34" s="4134"/>
      <c r="AOD34" s="4134"/>
      <c r="AOE34" s="4134"/>
      <c r="AOF34" s="4134"/>
      <c r="AOG34" s="4134"/>
      <c r="AOH34" s="4134"/>
      <c r="AOI34" s="4134"/>
      <c r="AOJ34" s="4134"/>
      <c r="AOK34" s="4134"/>
      <c r="AOL34" s="4134"/>
      <c r="AOM34" s="4134"/>
      <c r="AON34" s="4134"/>
      <c r="AOO34" s="4134"/>
      <c r="AOP34" s="4134"/>
      <c r="AOQ34" s="4134"/>
      <c r="AOR34" s="4134"/>
      <c r="AOS34" s="4134"/>
      <c r="AOT34" s="4134"/>
      <c r="AOU34" s="4134"/>
      <c r="AOV34" s="4134"/>
      <c r="AOW34" s="4134"/>
      <c r="AOX34" s="4134"/>
      <c r="AOY34" s="4134"/>
      <c r="AOZ34" s="4134"/>
      <c r="APA34" s="4134"/>
      <c r="APB34" s="4134"/>
      <c r="APC34" s="4134"/>
      <c r="APD34" s="4134"/>
      <c r="APE34" s="4134"/>
      <c r="APF34" s="4134"/>
      <c r="APG34" s="4134"/>
      <c r="APH34" s="4134"/>
      <c r="API34" s="4134"/>
      <c r="APJ34" s="4134"/>
      <c r="APK34" s="4134"/>
      <c r="APL34" s="4134"/>
      <c r="APM34" s="4134"/>
      <c r="APN34" s="4134"/>
      <c r="APO34" s="4134"/>
      <c r="APP34" s="4134"/>
      <c r="APQ34" s="4134"/>
      <c r="APR34" s="4134"/>
      <c r="APS34" s="4134"/>
      <c r="APT34" s="4134"/>
      <c r="APU34" s="4134"/>
      <c r="APV34" s="4134"/>
      <c r="APW34" s="4134"/>
      <c r="APX34" s="4134"/>
      <c r="APY34" s="4134"/>
      <c r="APZ34" s="4134"/>
      <c r="AQA34" s="4134"/>
      <c r="AQB34" s="4134"/>
      <c r="AQC34" s="4134"/>
      <c r="AQD34" s="4134"/>
      <c r="AQE34" s="4134"/>
      <c r="AQF34" s="4134"/>
      <c r="AQG34" s="4134"/>
      <c r="AQH34" s="4134"/>
      <c r="AQI34" s="4134"/>
      <c r="AQJ34" s="4134"/>
      <c r="AQK34" s="4134"/>
      <c r="AQL34" s="4134"/>
      <c r="AQM34" s="4134"/>
      <c r="AQN34" s="4134"/>
      <c r="AQO34" s="4134"/>
      <c r="AQP34" s="4134"/>
      <c r="AQQ34" s="4134"/>
      <c r="AQR34" s="4134"/>
      <c r="AQS34" s="4134"/>
      <c r="AQT34" s="4134"/>
      <c r="AQU34" s="4134"/>
      <c r="AQV34" s="4134"/>
      <c r="AQW34" s="4134"/>
      <c r="AQX34" s="4134"/>
      <c r="AQY34" s="4134"/>
      <c r="AQZ34" s="4134"/>
      <c r="ARA34" s="4134"/>
      <c r="ARB34" s="4134"/>
      <c r="ARC34" s="4134"/>
      <c r="ARD34" s="4134"/>
      <c r="ARE34" s="4134"/>
      <c r="ARF34" s="4134"/>
      <c r="ARG34" s="4134"/>
      <c r="ARH34" s="4134"/>
      <c r="ARI34" s="4134"/>
      <c r="ARJ34" s="4134"/>
      <c r="ARK34" s="4134"/>
      <c r="ARL34" s="4134"/>
      <c r="ARM34" s="4134"/>
      <c r="ARN34" s="4134"/>
      <c r="ARO34" s="4134"/>
      <c r="ARP34" s="4134"/>
      <c r="ARQ34" s="4134"/>
      <c r="ARR34" s="4134"/>
      <c r="ARS34" s="4134"/>
      <c r="ART34" s="4134"/>
      <c r="ARU34" s="4134"/>
      <c r="ARV34" s="4134"/>
      <c r="ARW34" s="4134"/>
      <c r="ARX34" s="4134"/>
      <c r="ARY34" s="4134"/>
      <c r="ARZ34" s="4134"/>
      <c r="ASA34" s="4134"/>
      <c r="ASB34" s="4134"/>
      <c r="ASC34" s="4134"/>
      <c r="ASD34" s="4134"/>
      <c r="ASE34" s="4134"/>
      <c r="ASF34" s="4134"/>
      <c r="ASG34" s="4134"/>
      <c r="ASH34" s="4134"/>
      <c r="ASI34" s="4134"/>
      <c r="ASJ34" s="4134"/>
      <c r="ASK34" s="4134"/>
      <c r="ASL34" s="4134"/>
      <c r="ASM34" s="4134"/>
      <c r="ASN34" s="4134"/>
      <c r="ASO34" s="4134"/>
      <c r="ASP34" s="4134"/>
      <c r="ASQ34" s="4134"/>
      <c r="ASR34" s="4134"/>
      <c r="ASS34" s="4134"/>
      <c r="AST34" s="4134"/>
      <c r="ASU34" s="4134"/>
      <c r="ASV34" s="4134"/>
      <c r="ASW34" s="4134"/>
      <c r="ASX34" s="4134"/>
      <c r="ASY34" s="4134"/>
      <c r="ASZ34" s="4134"/>
      <c r="ATA34" s="4134"/>
      <c r="ATB34" s="4134"/>
      <c r="ATC34" s="4134"/>
      <c r="ATD34" s="4134"/>
      <c r="ATE34" s="4134"/>
      <c r="ATF34" s="4134"/>
      <c r="ATG34" s="4134"/>
      <c r="ATH34" s="4134"/>
      <c r="ATI34" s="4134"/>
      <c r="ATJ34" s="4134"/>
      <c r="ATK34" s="4134"/>
      <c r="ATL34" s="4134"/>
      <c r="ATM34" s="4134"/>
      <c r="ATN34" s="4134"/>
      <c r="ATO34" s="4134"/>
      <c r="ATP34" s="4134"/>
      <c r="ATQ34" s="4134"/>
      <c r="ATR34" s="4134"/>
      <c r="ATS34" s="4134"/>
      <c r="ATT34" s="4134"/>
      <c r="ATU34" s="4134"/>
      <c r="ATV34" s="4134"/>
      <c r="ATW34" s="4134"/>
      <c r="ATX34" s="4134"/>
      <c r="ATY34" s="4134"/>
      <c r="ATZ34" s="4134"/>
      <c r="AUA34" s="4134"/>
      <c r="AUB34" s="4134"/>
      <c r="AUC34" s="4134"/>
      <c r="AUD34" s="4134"/>
      <c r="AUE34" s="4134"/>
      <c r="AUF34" s="4134"/>
      <c r="AUG34" s="4134"/>
      <c r="AUH34" s="4134"/>
      <c r="AUI34" s="4134"/>
      <c r="AUJ34" s="4134"/>
      <c r="AUK34" s="4134"/>
      <c r="AUL34" s="4134"/>
      <c r="AUM34" s="4134"/>
      <c r="AUN34" s="4134"/>
      <c r="AUO34" s="4134"/>
      <c r="AUP34" s="4134"/>
      <c r="AUQ34" s="4134"/>
      <c r="AUR34" s="4134"/>
      <c r="AUS34" s="4134"/>
      <c r="AUT34" s="4134"/>
      <c r="AUU34" s="4134"/>
      <c r="AUV34" s="4134"/>
      <c r="AUW34" s="4134"/>
      <c r="AUX34" s="4134"/>
      <c r="AUY34" s="4134"/>
      <c r="AUZ34" s="4134"/>
      <c r="AVA34" s="4134"/>
      <c r="AVB34" s="4134"/>
      <c r="AVC34" s="4134"/>
      <c r="AVD34" s="4134"/>
      <c r="AVE34" s="4134"/>
      <c r="AVF34" s="4134"/>
      <c r="AVG34" s="4134"/>
      <c r="AVH34" s="4134"/>
      <c r="AVI34" s="4134"/>
      <c r="AVJ34" s="4134"/>
      <c r="AVK34" s="4134"/>
      <c r="AVL34" s="4134"/>
      <c r="AVM34" s="4134"/>
      <c r="AVN34" s="4134"/>
      <c r="AVO34" s="4134"/>
      <c r="AVP34" s="4134"/>
      <c r="AVQ34" s="4134"/>
      <c r="AVR34" s="4134"/>
      <c r="AVS34" s="4134"/>
      <c r="AVT34" s="4134"/>
      <c r="AVU34" s="4134"/>
      <c r="AVV34" s="4134"/>
      <c r="AVW34" s="4134"/>
      <c r="AVX34" s="4134"/>
      <c r="AVY34" s="4134"/>
      <c r="AVZ34" s="4134"/>
      <c r="AWA34" s="4134"/>
      <c r="AWB34" s="4134"/>
      <c r="AWC34" s="4134"/>
      <c r="AWD34" s="4134"/>
      <c r="AWE34" s="4134"/>
      <c r="AWF34" s="4134"/>
      <c r="AWG34" s="4134"/>
      <c r="AWH34" s="4134"/>
      <c r="AWI34" s="4134"/>
      <c r="AWJ34" s="4134"/>
      <c r="AWK34" s="4134"/>
      <c r="AWL34" s="4134"/>
      <c r="AWM34" s="4134"/>
      <c r="AWN34" s="4134"/>
      <c r="AWO34" s="4134"/>
      <c r="AWP34" s="4134"/>
      <c r="AWQ34" s="4134"/>
      <c r="AWR34" s="4134"/>
      <c r="AWS34" s="4134"/>
      <c r="AWT34" s="4134"/>
      <c r="AWU34" s="4134"/>
      <c r="AWV34" s="4134"/>
      <c r="AWW34" s="4134"/>
      <c r="AWX34" s="4134"/>
      <c r="AWY34" s="4134"/>
      <c r="AWZ34" s="4134"/>
      <c r="AXA34" s="4134"/>
      <c r="AXB34" s="4134"/>
      <c r="AXC34" s="4134"/>
      <c r="AXD34" s="4134"/>
      <c r="AXE34" s="4134"/>
      <c r="AXF34" s="4134"/>
      <c r="AXG34" s="4134"/>
      <c r="AXH34" s="4134"/>
      <c r="AXI34" s="4134"/>
      <c r="AXJ34" s="4134"/>
      <c r="AXK34" s="4134"/>
      <c r="AXL34" s="4134"/>
      <c r="AXM34" s="4134"/>
      <c r="AXN34" s="4134"/>
      <c r="AXO34" s="4134"/>
      <c r="AXP34" s="4134"/>
      <c r="AXQ34" s="4134"/>
      <c r="AXR34" s="4134"/>
      <c r="AXS34" s="4134"/>
      <c r="AXT34" s="4134"/>
      <c r="AXU34" s="4134"/>
      <c r="AXV34" s="4134"/>
      <c r="AXW34" s="4134"/>
      <c r="AXX34" s="4134"/>
      <c r="AXY34" s="4134"/>
      <c r="AXZ34" s="4134"/>
      <c r="AYA34" s="4134"/>
      <c r="AYB34" s="4134"/>
      <c r="AYC34" s="4134"/>
      <c r="AYD34" s="4134"/>
      <c r="AYE34" s="4134"/>
      <c r="AYF34" s="4134"/>
      <c r="AYG34" s="4134"/>
      <c r="AYH34" s="4134"/>
      <c r="AYI34" s="4134"/>
      <c r="AYJ34" s="4134"/>
      <c r="AYK34" s="4134"/>
      <c r="AYL34" s="4134"/>
      <c r="AYM34" s="4134"/>
      <c r="AYN34" s="4134"/>
      <c r="AYO34" s="4134"/>
      <c r="AYP34" s="4134"/>
      <c r="AYQ34" s="4134"/>
      <c r="AYR34" s="4134"/>
      <c r="AYS34" s="4134"/>
      <c r="AYT34" s="4134"/>
      <c r="AYU34" s="4134"/>
      <c r="AYV34" s="4134"/>
      <c r="AYW34" s="4134"/>
      <c r="AYX34" s="4134"/>
      <c r="AYY34" s="4134"/>
      <c r="AYZ34" s="4134"/>
      <c r="AZA34" s="4134"/>
      <c r="AZB34" s="4134"/>
      <c r="AZC34" s="4134"/>
      <c r="AZD34" s="4134"/>
      <c r="AZE34" s="4134"/>
      <c r="AZF34" s="4134"/>
      <c r="AZG34" s="4134"/>
      <c r="AZH34" s="4134"/>
      <c r="AZI34" s="4134"/>
      <c r="AZJ34" s="4134"/>
      <c r="AZK34" s="4134"/>
      <c r="AZL34" s="4134"/>
      <c r="AZM34" s="4134"/>
      <c r="AZN34" s="4134"/>
      <c r="AZO34" s="4134"/>
      <c r="AZP34" s="4134"/>
      <c r="AZQ34" s="4134"/>
      <c r="AZR34" s="4134"/>
      <c r="AZS34" s="4134"/>
      <c r="AZT34" s="4134"/>
      <c r="AZU34" s="4134"/>
      <c r="AZV34" s="4134"/>
      <c r="AZW34" s="4134"/>
      <c r="AZX34" s="4134"/>
      <c r="AZY34" s="4134"/>
      <c r="AZZ34" s="4134"/>
      <c r="BAA34" s="4134"/>
      <c r="BAB34" s="4134"/>
      <c r="BAC34" s="4134"/>
      <c r="BAD34" s="4134"/>
      <c r="BAE34" s="4134"/>
      <c r="BAF34" s="4134"/>
      <c r="BAG34" s="4134"/>
      <c r="BAH34" s="4134"/>
      <c r="BAI34" s="4134"/>
      <c r="BAJ34" s="4134"/>
      <c r="BAK34" s="4134"/>
      <c r="BAL34" s="4134"/>
      <c r="BAM34" s="4134"/>
      <c r="BAN34" s="4134"/>
      <c r="BAO34" s="4134"/>
      <c r="BAP34" s="4134"/>
      <c r="BAQ34" s="4134"/>
      <c r="BAR34" s="4134"/>
      <c r="BAS34" s="4134"/>
      <c r="BAT34" s="4134"/>
      <c r="BAU34" s="4134"/>
      <c r="BAV34" s="4134"/>
      <c r="BAW34" s="4134"/>
      <c r="BAX34" s="4134"/>
      <c r="BAY34" s="4134"/>
      <c r="BAZ34" s="4134"/>
      <c r="BBA34" s="4134"/>
      <c r="BBB34" s="4134"/>
      <c r="BBC34" s="4134"/>
      <c r="BBD34" s="4134"/>
      <c r="BBE34" s="4134"/>
      <c r="BBF34" s="4134"/>
      <c r="BBG34" s="4134"/>
      <c r="BBH34" s="4134"/>
      <c r="BBI34" s="4134"/>
      <c r="BBJ34" s="4134"/>
      <c r="BBK34" s="4134"/>
      <c r="BBL34" s="4134"/>
      <c r="BBM34" s="4134"/>
      <c r="BBN34" s="4134"/>
      <c r="BBO34" s="4134"/>
      <c r="BBP34" s="4134"/>
      <c r="BBQ34" s="4134"/>
      <c r="BBR34" s="4134"/>
      <c r="BBS34" s="4134"/>
      <c r="BBT34" s="4134"/>
      <c r="BBU34" s="4134"/>
      <c r="BBV34" s="4134"/>
      <c r="BBW34" s="4134"/>
      <c r="BBX34" s="4134"/>
      <c r="BBY34" s="4134"/>
      <c r="BBZ34" s="4134"/>
      <c r="BCA34" s="4134"/>
      <c r="BCB34" s="4134"/>
      <c r="BCC34" s="4134"/>
      <c r="BCD34" s="4134"/>
      <c r="BCE34" s="4134"/>
      <c r="BCF34" s="4134"/>
      <c r="BCG34" s="4134"/>
      <c r="BCH34" s="4134"/>
      <c r="BCI34" s="4134"/>
      <c r="BCJ34" s="4134"/>
      <c r="BCK34" s="4134"/>
      <c r="BCL34" s="4134"/>
      <c r="BCM34" s="4134"/>
      <c r="BCN34" s="4134"/>
      <c r="BCO34" s="4134"/>
      <c r="BCP34" s="4134"/>
      <c r="BCQ34" s="4134"/>
      <c r="BCR34" s="4134"/>
      <c r="BCS34" s="4134"/>
      <c r="BCT34" s="4134"/>
      <c r="BCU34" s="4134"/>
      <c r="BCV34" s="4134"/>
      <c r="BCW34" s="4134"/>
      <c r="BCX34" s="4134"/>
      <c r="BCY34" s="4134"/>
      <c r="BCZ34" s="4134"/>
      <c r="BDA34" s="4134"/>
      <c r="BDB34" s="4134"/>
      <c r="BDC34" s="4134"/>
      <c r="BDD34" s="4134"/>
      <c r="BDE34" s="4134"/>
      <c r="BDF34" s="4134"/>
      <c r="BDG34" s="4134"/>
      <c r="BDH34" s="4134"/>
      <c r="BDI34" s="4134"/>
      <c r="BDJ34" s="4134"/>
      <c r="BDK34" s="4134"/>
      <c r="BDL34" s="4134"/>
      <c r="BDM34" s="4134"/>
      <c r="BDN34" s="4134"/>
      <c r="BDO34" s="4134"/>
      <c r="BDP34" s="4134"/>
      <c r="BDQ34" s="4134"/>
      <c r="BDR34" s="4134"/>
      <c r="BDS34" s="4134"/>
      <c r="BDT34" s="4134"/>
      <c r="BDU34" s="4134"/>
      <c r="BDV34" s="4134"/>
      <c r="BDW34" s="4134"/>
      <c r="BDX34" s="4134"/>
      <c r="BDY34" s="4134"/>
      <c r="BDZ34" s="4134"/>
      <c r="BEA34" s="4134"/>
      <c r="BEB34" s="4134"/>
      <c r="BEC34" s="4134"/>
      <c r="BED34" s="4134"/>
      <c r="BEE34" s="4134"/>
      <c r="BEF34" s="4134"/>
      <c r="BEG34" s="4134"/>
      <c r="BEH34" s="4134"/>
      <c r="BEI34" s="4134"/>
      <c r="BEJ34" s="4134"/>
      <c r="BEK34" s="4134"/>
      <c r="BEL34" s="4134"/>
      <c r="BEM34" s="4134"/>
      <c r="BEN34" s="4134"/>
      <c r="BEO34" s="4134"/>
      <c r="BEP34" s="4134"/>
      <c r="BEQ34" s="4134"/>
      <c r="BER34" s="4134"/>
      <c r="BES34" s="4134"/>
      <c r="BET34" s="4134"/>
      <c r="BEU34" s="4134"/>
      <c r="BEV34" s="4134"/>
      <c r="BEW34" s="4134"/>
      <c r="BEX34" s="4134"/>
      <c r="BEY34" s="4134"/>
      <c r="BEZ34" s="4134"/>
      <c r="BFA34" s="4134"/>
      <c r="BFB34" s="4134"/>
      <c r="BFC34" s="4134"/>
      <c r="BFD34" s="4134"/>
      <c r="BFE34" s="4134"/>
      <c r="BFF34" s="4134"/>
      <c r="BFG34" s="4134"/>
      <c r="BFH34" s="4134"/>
      <c r="BFI34" s="4134"/>
      <c r="BFJ34" s="4134"/>
      <c r="BFK34" s="4134"/>
      <c r="BFL34" s="4134"/>
      <c r="BFM34" s="4134"/>
      <c r="BFN34" s="4134"/>
      <c r="BFO34" s="4134"/>
      <c r="BFP34" s="4134"/>
      <c r="BFQ34" s="4134"/>
      <c r="BFR34" s="4134"/>
      <c r="BFS34" s="4134"/>
      <c r="BFT34" s="4134"/>
      <c r="BFU34" s="4134"/>
      <c r="BFV34" s="4134"/>
      <c r="BFW34" s="4134"/>
      <c r="BFX34" s="4134"/>
      <c r="BFY34" s="4134"/>
      <c r="BFZ34" s="4134"/>
      <c r="BGA34" s="4134"/>
      <c r="BGB34" s="4134"/>
      <c r="BGC34" s="4134"/>
      <c r="BGD34" s="4134"/>
      <c r="BGE34" s="4134"/>
      <c r="BGF34" s="4134"/>
      <c r="BGG34" s="4134"/>
      <c r="BGH34" s="4134"/>
      <c r="BGI34" s="4134"/>
      <c r="BGJ34" s="4134"/>
      <c r="BGK34" s="4134"/>
      <c r="BGL34" s="4134"/>
      <c r="BGM34" s="4134"/>
      <c r="BGN34" s="4134"/>
      <c r="BGO34" s="4134"/>
      <c r="BGP34" s="4134"/>
      <c r="BGQ34" s="4134"/>
      <c r="BGR34" s="4134"/>
      <c r="BGS34" s="4134"/>
      <c r="BGT34" s="4134"/>
      <c r="BGU34" s="4134"/>
      <c r="BGV34" s="4134"/>
      <c r="BGW34" s="4134"/>
      <c r="BGX34" s="4134"/>
      <c r="BGY34" s="4134"/>
      <c r="BGZ34" s="4134"/>
      <c r="BHA34" s="4134"/>
      <c r="BHB34" s="4134"/>
      <c r="BHC34" s="4134"/>
      <c r="BHD34" s="4134"/>
      <c r="BHE34" s="4134"/>
      <c r="BHF34" s="4134"/>
      <c r="BHG34" s="4134"/>
      <c r="BHH34" s="4134"/>
      <c r="BHI34" s="4134"/>
      <c r="BHJ34" s="4134"/>
      <c r="BHK34" s="4134"/>
      <c r="BHL34" s="4134"/>
      <c r="BHM34" s="4134"/>
      <c r="BHN34" s="4134"/>
      <c r="BHO34" s="4134"/>
      <c r="BHP34" s="4134"/>
      <c r="BHQ34" s="4134"/>
      <c r="BHR34" s="4134"/>
      <c r="BHS34" s="4134"/>
      <c r="BHT34" s="4134"/>
      <c r="BHU34" s="4134"/>
      <c r="BHV34" s="4134"/>
      <c r="BHW34" s="4134"/>
      <c r="BHX34" s="4134"/>
      <c r="BHY34" s="4134"/>
      <c r="BHZ34" s="4134"/>
      <c r="BIA34" s="4134"/>
      <c r="BIB34" s="4134"/>
      <c r="BIC34" s="4134"/>
      <c r="BID34" s="4134"/>
      <c r="BIE34" s="4134"/>
      <c r="BIF34" s="4134"/>
      <c r="BIG34" s="4134"/>
      <c r="BIH34" s="4134"/>
      <c r="BII34" s="4134"/>
      <c r="BIJ34" s="4134"/>
      <c r="BIK34" s="4134"/>
      <c r="BIL34" s="4134"/>
      <c r="BIM34" s="4134"/>
      <c r="BIN34" s="4134"/>
      <c r="BIO34" s="4134"/>
      <c r="BIP34" s="4134"/>
      <c r="BIQ34" s="4134"/>
      <c r="BIR34" s="4134"/>
      <c r="BIS34" s="4134"/>
      <c r="BIT34" s="4134"/>
      <c r="BIU34" s="4134"/>
      <c r="BIV34" s="4134"/>
      <c r="BIW34" s="4134"/>
      <c r="BIX34" s="4134"/>
      <c r="BIY34" s="4134"/>
      <c r="BIZ34" s="4134"/>
      <c r="BJA34" s="4134"/>
      <c r="BJB34" s="4134"/>
      <c r="BJC34" s="4134"/>
      <c r="BJD34" s="4134"/>
      <c r="BJE34" s="4134"/>
    </row>
    <row r="35" spans="1:1617" s="102" customFormat="1" ht="16.149999999999999" customHeight="1">
      <c r="A35" s="350" t="s">
        <v>1184</v>
      </c>
      <c r="B35" s="3567">
        <v>4.0312329762120951E-2</v>
      </c>
      <c r="C35" s="3554">
        <v>4.8179643359455335E-2</v>
      </c>
      <c r="D35" s="3554">
        <v>5.5550790782397226E-2</v>
      </c>
      <c r="E35" s="3554">
        <v>8.1820196330591455E-2</v>
      </c>
      <c r="F35" s="3554">
        <v>0.10719543215584144</v>
      </c>
      <c r="G35" s="3554">
        <v>0.12222027342632168</v>
      </c>
      <c r="H35" s="3554">
        <v>0.13792423118658684</v>
      </c>
      <c r="I35" s="3554">
        <v>0.15927996727123961</v>
      </c>
      <c r="J35" s="3554">
        <v>0.29429784451084207</v>
      </c>
      <c r="K35" s="3554">
        <v>0.33103611612998146</v>
      </c>
      <c r="L35" s="3554">
        <v>0.49809526438558471</v>
      </c>
      <c r="M35" s="3554">
        <v>0.57340576533433152</v>
      </c>
      <c r="N35" s="3554">
        <v>0.69785298268732143</v>
      </c>
      <c r="O35" s="3554">
        <v>1.108113698841124</v>
      </c>
      <c r="P35" s="3554">
        <v>1.3632800267576992</v>
      </c>
      <c r="Q35" s="3554">
        <v>1.8536172035027858</v>
      </c>
      <c r="R35" s="3554">
        <v>2.4149873980130536</v>
      </c>
      <c r="S35" s="3554">
        <v>3.2202193131691983</v>
      </c>
      <c r="T35" s="3554">
        <v>3.7611721643082916</v>
      </c>
      <c r="U35" s="3554">
        <v>4.5531571593441376</v>
      </c>
      <c r="V35" s="3554">
        <v>4.7253826432193904</v>
      </c>
      <c r="W35" s="3554">
        <v>5.2789180157778164</v>
      </c>
      <c r="X35" s="3554">
        <v>6.2912458842722758</v>
      </c>
      <c r="Y35" s="3554">
        <v>6.6185840719180904</v>
      </c>
      <c r="Z35" s="3554">
        <v>7.1161640472038217</v>
      </c>
      <c r="AA35" s="3554">
        <v>7.4345283137868918</v>
      </c>
      <c r="AB35" s="3554">
        <v>7.5103875110259999</v>
      </c>
      <c r="AC35" s="3554">
        <v>7.4876709854136854</v>
      </c>
      <c r="AD35" s="3554">
        <v>7.5117013201411131</v>
      </c>
      <c r="AE35" s="3830">
        <v>7.6845911683422514</v>
      </c>
      <c r="AF35" s="3555">
        <v>8.0653653481133318</v>
      </c>
      <c r="AG35" s="4127"/>
      <c r="AH35" s="4134"/>
      <c r="AI35" s="4134"/>
      <c r="AJ35" s="4134"/>
      <c r="AK35" s="4134"/>
      <c r="AL35" s="4134"/>
      <c r="AM35" s="4134"/>
      <c r="AN35" s="4134"/>
      <c r="AO35" s="4134"/>
      <c r="AP35" s="4134"/>
      <c r="AQ35" s="4134"/>
      <c r="AR35" s="4134"/>
      <c r="AS35" s="4134"/>
      <c r="AT35" s="4134"/>
      <c r="AU35" s="4134"/>
      <c r="AV35" s="4134"/>
      <c r="AW35" s="4134"/>
      <c r="AX35" s="4134"/>
      <c r="AY35" s="4134"/>
      <c r="AZ35" s="4134"/>
      <c r="BA35" s="4134"/>
      <c r="BB35" s="4134"/>
      <c r="BC35" s="4134"/>
      <c r="BD35" s="4134"/>
      <c r="BE35" s="4134"/>
      <c r="BF35" s="4134"/>
      <c r="BG35" s="4134"/>
      <c r="BH35" s="4134"/>
      <c r="BI35" s="4134"/>
      <c r="BJ35" s="4134"/>
      <c r="BK35" s="4139"/>
      <c r="BL35" s="4139"/>
      <c r="BM35" s="4139"/>
      <c r="BN35" s="4139"/>
      <c r="BO35" s="4139"/>
      <c r="BP35" s="4139"/>
      <c r="BQ35" s="4139"/>
      <c r="BR35" s="4139"/>
      <c r="BS35" s="4139"/>
      <c r="BT35" s="4139"/>
      <c r="BU35" s="4139"/>
      <c r="BV35" s="4139"/>
      <c r="BW35" s="4139"/>
      <c r="BX35" s="4139"/>
      <c r="BY35" s="4139"/>
      <c r="BZ35" s="4139"/>
      <c r="CA35" s="4139"/>
      <c r="CB35" s="4139"/>
      <c r="CC35" s="4139"/>
      <c r="CD35" s="4139"/>
      <c r="CE35" s="4139"/>
      <c r="CF35" s="4139"/>
      <c r="CG35" s="4139"/>
      <c r="CH35" s="4139"/>
      <c r="CI35" s="4139"/>
      <c r="CJ35" s="4139"/>
      <c r="CK35" s="4139"/>
      <c r="CL35" s="4139"/>
      <c r="CM35" s="4139"/>
      <c r="CN35" s="4134"/>
      <c r="CO35" s="4134"/>
      <c r="CP35" s="4134"/>
      <c r="CQ35" s="4134"/>
      <c r="CR35" s="4134"/>
      <c r="CS35" s="4134"/>
      <c r="CT35" s="4134"/>
      <c r="CU35" s="4134"/>
      <c r="CV35" s="4134"/>
      <c r="CW35" s="4134"/>
      <c r="CX35" s="4134"/>
      <c r="CY35" s="4134"/>
      <c r="CZ35" s="4134"/>
      <c r="DA35" s="4134"/>
      <c r="DB35" s="4134"/>
      <c r="DC35" s="4134"/>
      <c r="DD35" s="4134"/>
      <c r="DE35" s="4134"/>
      <c r="DF35" s="4134"/>
      <c r="DG35" s="4134"/>
      <c r="DH35" s="4134"/>
      <c r="DI35" s="4134"/>
      <c r="DJ35" s="4134"/>
      <c r="DK35" s="4134"/>
      <c r="DL35" s="4134"/>
      <c r="DM35" s="4134"/>
      <c r="DN35" s="4134"/>
      <c r="DO35" s="4134"/>
      <c r="DP35" s="4134"/>
      <c r="DQ35" s="4134"/>
      <c r="DR35" s="4134"/>
      <c r="DS35" s="4134"/>
      <c r="DT35" s="4134"/>
      <c r="DU35" s="4134"/>
      <c r="DV35" s="4134"/>
      <c r="DW35" s="4134"/>
      <c r="DX35" s="4134"/>
      <c r="DY35" s="4134"/>
      <c r="DZ35" s="4134"/>
      <c r="EA35" s="4134"/>
      <c r="EB35" s="4134"/>
      <c r="EC35" s="4134"/>
      <c r="ED35" s="4134"/>
      <c r="EE35" s="4134"/>
      <c r="EF35" s="4134"/>
      <c r="EG35" s="4134"/>
      <c r="EH35" s="4134"/>
      <c r="EI35" s="4134"/>
      <c r="EJ35" s="4134"/>
      <c r="EK35" s="4134"/>
      <c r="EL35" s="4134"/>
      <c r="EM35" s="4134"/>
      <c r="EN35" s="4134"/>
      <c r="EO35" s="4134"/>
      <c r="EP35" s="4134"/>
      <c r="EQ35" s="4134"/>
      <c r="ER35" s="4134"/>
      <c r="ES35" s="4134"/>
      <c r="ET35" s="4134"/>
      <c r="EU35" s="4134"/>
      <c r="EV35" s="4134"/>
      <c r="EW35" s="4134"/>
      <c r="EX35" s="4134"/>
      <c r="EY35" s="4134"/>
      <c r="EZ35" s="4134"/>
      <c r="FA35" s="4134"/>
      <c r="FB35" s="4134"/>
      <c r="FC35" s="4134"/>
      <c r="FD35" s="4134"/>
      <c r="FE35" s="4134"/>
      <c r="FF35" s="4134"/>
      <c r="FG35" s="4134"/>
      <c r="FH35" s="4134"/>
      <c r="FI35" s="4134"/>
      <c r="FJ35" s="4134"/>
      <c r="FK35" s="4134"/>
      <c r="FL35" s="4134"/>
      <c r="FM35" s="4134"/>
      <c r="FN35" s="4134"/>
      <c r="FO35" s="4134"/>
      <c r="FP35" s="4134"/>
      <c r="FQ35" s="4134"/>
      <c r="FR35" s="4134"/>
      <c r="FS35" s="4134"/>
      <c r="FT35" s="4134"/>
      <c r="FU35" s="4134"/>
      <c r="FV35" s="4134"/>
      <c r="FW35" s="4134"/>
      <c r="FX35" s="4134"/>
      <c r="FY35" s="4134"/>
      <c r="FZ35" s="4134"/>
      <c r="GA35" s="4134"/>
      <c r="GB35" s="4134"/>
      <c r="GC35" s="4134"/>
      <c r="GD35" s="4134"/>
      <c r="GE35" s="4134"/>
      <c r="GF35" s="4134"/>
      <c r="GG35" s="4134"/>
      <c r="GH35" s="4134"/>
      <c r="GI35" s="4134"/>
      <c r="GJ35" s="4134"/>
      <c r="GK35" s="4134"/>
      <c r="GL35" s="4134"/>
      <c r="GM35" s="4134"/>
      <c r="GN35" s="4134"/>
      <c r="GO35" s="4134"/>
      <c r="GP35" s="4134"/>
      <c r="GQ35" s="4134"/>
      <c r="GR35" s="4134"/>
      <c r="GS35" s="4134"/>
      <c r="GT35" s="4134"/>
      <c r="GU35" s="4134"/>
      <c r="GV35" s="4134"/>
      <c r="GW35" s="4134"/>
      <c r="GX35" s="4134"/>
      <c r="GY35" s="4134"/>
      <c r="GZ35" s="4134"/>
      <c r="HA35" s="4134"/>
      <c r="HB35" s="4134"/>
      <c r="HC35" s="4134"/>
      <c r="HD35" s="4134"/>
      <c r="HE35" s="4134"/>
      <c r="HF35" s="4134"/>
      <c r="HG35" s="4134"/>
      <c r="HH35" s="4134"/>
      <c r="HI35" s="4134"/>
      <c r="HJ35" s="4134"/>
      <c r="HK35" s="4134"/>
      <c r="HL35" s="4134"/>
      <c r="HM35" s="4134"/>
      <c r="HN35" s="4134"/>
      <c r="HO35" s="4134"/>
      <c r="HP35" s="4134"/>
      <c r="HQ35" s="4134"/>
      <c r="HR35" s="4134"/>
      <c r="HS35" s="4134"/>
      <c r="HT35" s="4134"/>
      <c r="HU35" s="4134"/>
      <c r="HV35" s="4134"/>
      <c r="HW35" s="4134"/>
      <c r="HX35" s="4134"/>
      <c r="HY35" s="4134"/>
      <c r="HZ35" s="4134"/>
      <c r="IA35" s="4134"/>
      <c r="IB35" s="4134"/>
      <c r="IC35" s="4134"/>
      <c r="ID35" s="4134"/>
      <c r="IE35" s="4134"/>
      <c r="IF35" s="4134"/>
      <c r="IG35" s="4134"/>
      <c r="IH35" s="4134"/>
      <c r="II35" s="4134"/>
      <c r="IJ35" s="4134"/>
      <c r="IK35" s="4134"/>
      <c r="IL35" s="4134"/>
      <c r="IM35" s="4134"/>
      <c r="IN35" s="4134"/>
      <c r="IO35" s="4134"/>
      <c r="IP35" s="4134"/>
      <c r="IQ35" s="4134"/>
      <c r="IR35" s="4134"/>
      <c r="IS35" s="4134"/>
      <c r="IT35" s="4134"/>
      <c r="IU35" s="4134"/>
      <c r="IV35" s="4134"/>
      <c r="IW35" s="4134"/>
      <c r="IX35" s="4134"/>
      <c r="IY35" s="4134"/>
      <c r="IZ35" s="4134"/>
      <c r="JA35" s="4134"/>
      <c r="JB35" s="4134"/>
      <c r="JC35" s="4134"/>
      <c r="JD35" s="4134"/>
      <c r="JE35" s="4134"/>
      <c r="JF35" s="4134"/>
      <c r="JG35" s="4134"/>
      <c r="JH35" s="4134"/>
      <c r="JI35" s="4134"/>
      <c r="JJ35" s="4134"/>
      <c r="JK35" s="4134"/>
      <c r="JL35" s="4134"/>
      <c r="JM35" s="4134"/>
      <c r="JN35" s="4134"/>
      <c r="JO35" s="4134"/>
      <c r="JP35" s="4134"/>
      <c r="JQ35" s="4134"/>
      <c r="JR35" s="4134"/>
      <c r="JS35" s="4134"/>
      <c r="JT35" s="4134"/>
      <c r="JU35" s="4134"/>
      <c r="JV35" s="4134"/>
      <c r="JW35" s="4134"/>
      <c r="JX35" s="4134"/>
      <c r="JY35" s="4134"/>
      <c r="JZ35" s="4134"/>
      <c r="KA35" s="4134"/>
      <c r="KB35" s="4134"/>
      <c r="KC35" s="4134"/>
      <c r="KD35" s="4134"/>
      <c r="KE35" s="4134"/>
      <c r="KF35" s="4134"/>
      <c r="KG35" s="4134"/>
      <c r="KH35" s="4134"/>
      <c r="KI35" s="4134"/>
      <c r="KJ35" s="4134"/>
      <c r="KK35" s="4134"/>
      <c r="KL35" s="4134"/>
      <c r="KM35" s="4134"/>
      <c r="KN35" s="4134"/>
      <c r="KO35" s="4134"/>
      <c r="KP35" s="4134"/>
      <c r="KQ35" s="4134"/>
      <c r="KR35" s="4134"/>
      <c r="KS35" s="4134"/>
      <c r="KT35" s="4134"/>
      <c r="KU35" s="4134"/>
      <c r="KV35" s="4134"/>
      <c r="KW35" s="4134"/>
      <c r="KX35" s="4134"/>
      <c r="KY35" s="4134"/>
      <c r="KZ35" s="4134"/>
      <c r="LA35" s="4134"/>
      <c r="LB35" s="4134"/>
      <c r="LC35" s="4134"/>
      <c r="LD35" s="4134"/>
      <c r="LE35" s="4134"/>
      <c r="LF35" s="4134"/>
      <c r="LG35" s="4134"/>
      <c r="LH35" s="4134"/>
      <c r="LI35" s="4134"/>
      <c r="LJ35" s="4134"/>
      <c r="LK35" s="4134"/>
      <c r="LL35" s="4134"/>
      <c r="LM35" s="4134"/>
      <c r="LN35" s="4134"/>
      <c r="LO35" s="4134"/>
      <c r="LP35" s="4134"/>
      <c r="LQ35" s="4134"/>
      <c r="LR35" s="4134"/>
      <c r="LS35" s="4134"/>
      <c r="LT35" s="4134"/>
      <c r="LU35" s="4134"/>
      <c r="LV35" s="4134"/>
      <c r="LW35" s="4134"/>
      <c r="LX35" s="4134"/>
      <c r="LY35" s="4134"/>
      <c r="LZ35" s="4134"/>
      <c r="MA35" s="4134"/>
      <c r="MB35" s="4134"/>
      <c r="MC35" s="4134"/>
      <c r="MD35" s="4134"/>
      <c r="ME35" s="4134"/>
      <c r="MF35" s="4134"/>
      <c r="MG35" s="4134"/>
      <c r="MH35" s="4134"/>
      <c r="MI35" s="4134"/>
      <c r="MJ35" s="4134"/>
      <c r="MK35" s="4134"/>
      <c r="ML35" s="4134"/>
      <c r="MM35" s="4134"/>
      <c r="MN35" s="4134"/>
      <c r="MO35" s="4134"/>
      <c r="MP35" s="4134"/>
      <c r="MQ35" s="4134"/>
      <c r="MR35" s="4134"/>
      <c r="MS35" s="4134"/>
      <c r="MT35" s="4134"/>
      <c r="MU35" s="4134"/>
      <c r="MV35" s="4134"/>
      <c r="MW35" s="4134"/>
      <c r="MX35" s="4134"/>
      <c r="MY35" s="4134"/>
      <c r="MZ35" s="4134"/>
      <c r="NA35" s="4134"/>
      <c r="NB35" s="4134"/>
      <c r="NC35" s="4134"/>
      <c r="ND35" s="4134"/>
      <c r="NE35" s="4134"/>
      <c r="NF35" s="4134"/>
      <c r="NG35" s="4134"/>
      <c r="NH35" s="4134"/>
      <c r="NI35" s="4134"/>
      <c r="NJ35" s="4134"/>
      <c r="NK35" s="4134"/>
      <c r="NL35" s="4134"/>
      <c r="NM35" s="4134"/>
      <c r="NN35" s="4134"/>
      <c r="NO35" s="4134"/>
      <c r="NP35" s="4134"/>
      <c r="NQ35" s="4134"/>
      <c r="NR35" s="4134"/>
      <c r="NS35" s="4134"/>
      <c r="NT35" s="4134"/>
      <c r="NU35" s="4134"/>
      <c r="NV35" s="4134"/>
      <c r="NW35" s="4134"/>
      <c r="NX35" s="4134"/>
      <c r="NY35" s="4134"/>
      <c r="NZ35" s="4134"/>
      <c r="OA35" s="4134"/>
      <c r="OB35" s="4134"/>
      <c r="OC35" s="4134"/>
      <c r="OD35" s="4134"/>
      <c r="OE35" s="4134"/>
      <c r="OF35" s="4134"/>
      <c r="OG35" s="4134"/>
      <c r="OH35" s="4134"/>
      <c r="OI35" s="4134"/>
      <c r="OJ35" s="4134"/>
      <c r="OK35" s="4134"/>
      <c r="OL35" s="4134"/>
      <c r="OM35" s="4134"/>
      <c r="ON35" s="4134"/>
      <c r="OO35" s="4134"/>
      <c r="OP35" s="4134"/>
      <c r="OQ35" s="4134"/>
      <c r="OR35" s="4134"/>
      <c r="OS35" s="4134"/>
      <c r="OT35" s="4134"/>
      <c r="OU35" s="4134"/>
      <c r="OV35" s="4134"/>
      <c r="OW35" s="4134"/>
      <c r="OX35" s="4134"/>
      <c r="OY35" s="4134"/>
      <c r="OZ35" s="4134"/>
      <c r="PA35" s="4134"/>
      <c r="PB35" s="4134"/>
      <c r="PC35" s="4134"/>
      <c r="PD35" s="4134"/>
      <c r="PE35" s="4134"/>
      <c r="PF35" s="4134"/>
      <c r="PG35" s="4134"/>
      <c r="PH35" s="4134"/>
      <c r="PI35" s="4134"/>
      <c r="PJ35" s="4134"/>
      <c r="PK35" s="4134"/>
      <c r="PL35" s="4134"/>
      <c r="PM35" s="4134"/>
      <c r="PN35" s="4134"/>
      <c r="PO35" s="4134"/>
      <c r="PP35" s="4134"/>
      <c r="PQ35" s="4134"/>
      <c r="PR35" s="4134"/>
      <c r="PS35" s="4134"/>
      <c r="PT35" s="4134"/>
      <c r="PU35" s="4134"/>
      <c r="PV35" s="4134"/>
      <c r="PW35" s="4134"/>
      <c r="PX35" s="4134"/>
      <c r="PY35" s="4134"/>
      <c r="PZ35" s="4134"/>
      <c r="QA35" s="4134"/>
      <c r="QB35" s="4134"/>
      <c r="QC35" s="4134"/>
      <c r="QD35" s="4134"/>
      <c r="QE35" s="4134"/>
      <c r="QF35" s="4134"/>
      <c r="QG35" s="4134"/>
      <c r="QH35" s="4134"/>
      <c r="QI35" s="4134"/>
      <c r="QJ35" s="4134"/>
      <c r="QK35" s="4134"/>
      <c r="QL35" s="4134"/>
      <c r="QM35" s="4134"/>
      <c r="QN35" s="4134"/>
      <c r="QO35" s="4134"/>
      <c r="QP35" s="4134"/>
      <c r="QQ35" s="4134"/>
      <c r="QR35" s="4134"/>
      <c r="QS35" s="4134"/>
      <c r="QT35" s="4134"/>
      <c r="QU35" s="4134"/>
      <c r="QV35" s="4134"/>
      <c r="QW35" s="4134"/>
      <c r="QX35" s="4134"/>
      <c r="QY35" s="4134"/>
      <c r="QZ35" s="4134"/>
      <c r="RA35" s="4134"/>
      <c r="RB35" s="4134"/>
      <c r="RC35" s="4134"/>
      <c r="RD35" s="4134"/>
      <c r="RE35" s="4134"/>
      <c r="RF35" s="4134"/>
      <c r="RG35" s="4134"/>
      <c r="RH35" s="4134"/>
      <c r="RI35" s="4134"/>
      <c r="RJ35" s="4134"/>
      <c r="RK35" s="4134"/>
      <c r="RL35" s="4134"/>
      <c r="RM35" s="4134"/>
      <c r="RN35" s="4134"/>
      <c r="RO35" s="4134"/>
      <c r="RP35" s="4134"/>
      <c r="RQ35" s="4134"/>
      <c r="RR35" s="4134"/>
      <c r="RS35" s="4134"/>
      <c r="RT35" s="4134"/>
      <c r="RU35" s="4134"/>
      <c r="RV35" s="4134"/>
      <c r="RW35" s="4134"/>
      <c r="RX35" s="4134"/>
      <c r="RY35" s="4134"/>
      <c r="RZ35" s="4134"/>
      <c r="SA35" s="4134"/>
      <c r="SB35" s="4134"/>
      <c r="SC35" s="4134"/>
      <c r="SD35" s="4134"/>
      <c r="SE35" s="4134"/>
      <c r="SF35" s="4134"/>
      <c r="SG35" s="4134"/>
      <c r="SH35" s="4134"/>
      <c r="SI35" s="4134"/>
      <c r="SJ35" s="4134"/>
      <c r="SK35" s="4134"/>
      <c r="SL35" s="4134"/>
      <c r="SM35" s="4134"/>
      <c r="SN35" s="4134"/>
      <c r="SO35" s="4134"/>
      <c r="SP35" s="4134"/>
      <c r="SQ35" s="4134"/>
      <c r="SR35" s="4134"/>
      <c r="SS35" s="4134"/>
      <c r="ST35" s="4134"/>
      <c r="SU35" s="4134"/>
      <c r="SV35" s="4134"/>
      <c r="SW35" s="4134"/>
      <c r="SX35" s="4134"/>
      <c r="SY35" s="4134"/>
      <c r="SZ35" s="4134"/>
      <c r="TA35" s="4134"/>
      <c r="TB35" s="4134"/>
      <c r="TC35" s="4134"/>
      <c r="TD35" s="4134"/>
      <c r="TE35" s="4134"/>
      <c r="TF35" s="4134"/>
      <c r="TG35" s="4134"/>
      <c r="TH35" s="4134"/>
      <c r="TI35" s="4134"/>
      <c r="TJ35" s="4134"/>
      <c r="TK35" s="4134"/>
      <c r="TL35" s="4134"/>
      <c r="TM35" s="4134"/>
      <c r="TN35" s="4134"/>
      <c r="TO35" s="4134"/>
      <c r="TP35" s="4134"/>
      <c r="TQ35" s="4134"/>
      <c r="TR35" s="4134"/>
      <c r="TS35" s="4134"/>
      <c r="TT35" s="4134"/>
      <c r="TU35" s="4134"/>
      <c r="TV35" s="4134"/>
      <c r="TW35" s="4134"/>
      <c r="TX35" s="4134"/>
      <c r="TY35" s="4134"/>
      <c r="TZ35" s="4134"/>
      <c r="UA35" s="4134"/>
      <c r="UB35" s="4134"/>
      <c r="UC35" s="4134"/>
      <c r="UD35" s="4134"/>
      <c r="UE35" s="4134"/>
      <c r="UF35" s="4134"/>
      <c r="UG35" s="4134"/>
      <c r="UH35" s="4134"/>
      <c r="UI35" s="4134"/>
      <c r="UJ35" s="4134"/>
      <c r="UK35" s="4134"/>
      <c r="UL35" s="4134"/>
      <c r="UM35" s="4134"/>
      <c r="UN35" s="4134"/>
      <c r="UO35" s="4134"/>
      <c r="UP35" s="4134"/>
      <c r="UQ35" s="4134"/>
      <c r="UR35" s="4134"/>
      <c r="US35" s="4134"/>
      <c r="UT35" s="4134"/>
      <c r="UU35" s="4134"/>
      <c r="UV35" s="4134"/>
      <c r="UW35" s="4134"/>
      <c r="UX35" s="4134"/>
      <c r="UY35" s="4134"/>
      <c r="UZ35" s="4134"/>
      <c r="VA35" s="4134"/>
      <c r="VB35" s="4134"/>
      <c r="VC35" s="4134"/>
      <c r="VD35" s="4134"/>
      <c r="VE35" s="4134"/>
      <c r="VF35" s="4134"/>
      <c r="VG35" s="4134"/>
      <c r="VH35" s="4134"/>
      <c r="VI35" s="4134"/>
      <c r="VJ35" s="4134"/>
      <c r="VK35" s="4134"/>
      <c r="VL35" s="4134"/>
      <c r="VM35" s="4134"/>
      <c r="VN35" s="4134"/>
      <c r="VO35" s="4134"/>
      <c r="VP35" s="4134"/>
      <c r="VQ35" s="4134"/>
      <c r="VR35" s="4134"/>
      <c r="VS35" s="4134"/>
      <c r="VT35" s="4134"/>
      <c r="VU35" s="4134"/>
      <c r="VV35" s="4134"/>
      <c r="VW35" s="4134"/>
      <c r="VX35" s="4134"/>
      <c r="VY35" s="4134"/>
      <c r="VZ35" s="4134"/>
      <c r="WA35" s="4134"/>
      <c r="WB35" s="4134"/>
      <c r="WC35" s="4134"/>
      <c r="WD35" s="4134"/>
      <c r="WE35" s="4134"/>
      <c r="WF35" s="4134"/>
      <c r="WG35" s="4134"/>
      <c r="WH35" s="4134"/>
      <c r="WI35" s="4134"/>
      <c r="WJ35" s="4134"/>
      <c r="WK35" s="4134"/>
      <c r="WL35" s="4134"/>
      <c r="WM35" s="4134"/>
      <c r="WN35" s="4134"/>
      <c r="WO35" s="4134"/>
      <c r="WP35" s="4134"/>
      <c r="WQ35" s="4134"/>
      <c r="WR35" s="4134"/>
      <c r="WS35" s="4134"/>
      <c r="WT35" s="4134"/>
      <c r="WU35" s="4134"/>
      <c r="WV35" s="4134"/>
      <c r="WW35" s="4134"/>
      <c r="WX35" s="4134"/>
      <c r="WY35" s="4134"/>
      <c r="WZ35" s="4134"/>
      <c r="XA35" s="4134"/>
      <c r="XB35" s="4134"/>
      <c r="XC35" s="4134"/>
      <c r="XD35" s="4134"/>
      <c r="XE35" s="4134"/>
      <c r="XF35" s="4134"/>
      <c r="XG35" s="4134"/>
      <c r="XH35" s="4134"/>
      <c r="XI35" s="4134"/>
      <c r="XJ35" s="4134"/>
      <c r="XK35" s="4134"/>
      <c r="XL35" s="4134"/>
      <c r="XM35" s="4134"/>
      <c r="XN35" s="4134"/>
      <c r="XO35" s="4134"/>
      <c r="XP35" s="4134"/>
      <c r="XQ35" s="4134"/>
      <c r="XR35" s="4134"/>
      <c r="XS35" s="4134"/>
      <c r="XT35" s="4134"/>
      <c r="XU35" s="4134"/>
      <c r="XV35" s="4134"/>
      <c r="XW35" s="4134"/>
      <c r="XX35" s="4134"/>
      <c r="XY35" s="4134"/>
      <c r="XZ35" s="4134"/>
      <c r="YA35" s="4134"/>
      <c r="YB35" s="4134"/>
      <c r="YC35" s="4134"/>
      <c r="YD35" s="4134"/>
      <c r="YE35" s="4134"/>
      <c r="YF35" s="4134"/>
      <c r="YG35" s="4134"/>
      <c r="YH35" s="4134"/>
      <c r="YI35" s="4134"/>
      <c r="YJ35" s="4134"/>
      <c r="YK35" s="4134"/>
      <c r="YL35" s="4134"/>
      <c r="YM35" s="4134"/>
      <c r="YN35" s="4134"/>
      <c r="YO35" s="4134"/>
      <c r="YP35" s="4134"/>
      <c r="YQ35" s="4134"/>
      <c r="YR35" s="4134"/>
      <c r="YS35" s="4134"/>
      <c r="YT35" s="4134"/>
      <c r="YU35" s="4134"/>
      <c r="YV35" s="4134"/>
      <c r="YW35" s="4134"/>
      <c r="YX35" s="4134"/>
      <c r="YY35" s="4134"/>
      <c r="YZ35" s="4134"/>
      <c r="ZA35" s="4134"/>
      <c r="ZB35" s="4134"/>
      <c r="ZC35" s="4134"/>
      <c r="ZD35" s="4134"/>
      <c r="ZE35" s="4134"/>
      <c r="ZF35" s="4134"/>
      <c r="ZG35" s="4134"/>
      <c r="ZH35" s="4134"/>
      <c r="ZI35" s="4134"/>
      <c r="ZJ35" s="4134"/>
      <c r="ZK35" s="4134"/>
      <c r="ZL35" s="4134"/>
      <c r="ZM35" s="4134"/>
      <c r="ZN35" s="4134"/>
      <c r="ZO35" s="4134"/>
      <c r="ZP35" s="4134"/>
      <c r="ZQ35" s="4134"/>
      <c r="ZR35" s="4134"/>
      <c r="ZS35" s="4134"/>
      <c r="ZT35" s="4134"/>
      <c r="ZU35" s="4134"/>
      <c r="ZV35" s="4134"/>
      <c r="ZW35" s="4134"/>
      <c r="ZX35" s="4134"/>
      <c r="ZY35" s="4134"/>
      <c r="ZZ35" s="4134"/>
      <c r="AAA35" s="4134"/>
      <c r="AAB35" s="4134"/>
      <c r="AAC35" s="4134"/>
      <c r="AAD35" s="4134"/>
      <c r="AAE35" s="4134"/>
      <c r="AAF35" s="4134"/>
      <c r="AAG35" s="4134"/>
      <c r="AAH35" s="4134"/>
      <c r="AAI35" s="4134"/>
      <c r="AAJ35" s="4134"/>
      <c r="AAK35" s="4134"/>
      <c r="AAL35" s="4134"/>
      <c r="AAM35" s="4134"/>
      <c r="AAN35" s="4134"/>
      <c r="AAO35" s="4134"/>
      <c r="AAP35" s="4134"/>
      <c r="AAQ35" s="4134"/>
      <c r="AAR35" s="4134"/>
      <c r="AAS35" s="4134"/>
      <c r="AAT35" s="4134"/>
      <c r="AAU35" s="4134"/>
      <c r="AAV35" s="4134"/>
      <c r="AAW35" s="4134"/>
      <c r="AAX35" s="4134"/>
      <c r="AAY35" s="4134"/>
      <c r="AAZ35" s="4134"/>
      <c r="ABA35" s="4134"/>
      <c r="ABB35" s="4134"/>
      <c r="ABC35" s="4134"/>
      <c r="ABD35" s="4134"/>
      <c r="ABE35" s="4134"/>
      <c r="ABF35" s="4134"/>
      <c r="ABG35" s="4134"/>
      <c r="ABH35" s="4134"/>
      <c r="ABI35" s="4134"/>
      <c r="ABJ35" s="4134"/>
      <c r="ABK35" s="4134"/>
      <c r="ABL35" s="4134"/>
      <c r="ABM35" s="4134"/>
      <c r="ABN35" s="4134"/>
      <c r="ABO35" s="4134"/>
      <c r="ABP35" s="4134"/>
      <c r="ABQ35" s="4134"/>
      <c r="ABR35" s="4134"/>
      <c r="ABS35" s="4134"/>
      <c r="ABT35" s="4134"/>
      <c r="ABU35" s="4134"/>
      <c r="ABV35" s="4134"/>
      <c r="ABW35" s="4134"/>
      <c r="ABX35" s="4134"/>
      <c r="ABY35" s="4134"/>
      <c r="ABZ35" s="4134"/>
      <c r="ACA35" s="4134"/>
      <c r="ACB35" s="4134"/>
      <c r="ACC35" s="4134"/>
      <c r="ACD35" s="4134"/>
      <c r="ACE35" s="4134"/>
      <c r="ACF35" s="4134"/>
      <c r="ACG35" s="4134"/>
      <c r="ACH35" s="4134"/>
      <c r="ACI35" s="4134"/>
      <c r="ACJ35" s="4134"/>
      <c r="ACK35" s="4134"/>
      <c r="ACL35" s="4134"/>
      <c r="ACM35" s="4134"/>
      <c r="ACN35" s="4134"/>
      <c r="ACO35" s="4134"/>
      <c r="ACP35" s="4134"/>
      <c r="ACQ35" s="4134"/>
      <c r="ACR35" s="4134"/>
      <c r="ACS35" s="4134"/>
      <c r="ACT35" s="4134"/>
      <c r="ACU35" s="4134"/>
      <c r="ACV35" s="4134"/>
      <c r="ACW35" s="4134"/>
      <c r="ACX35" s="4134"/>
      <c r="ACY35" s="4134"/>
      <c r="ACZ35" s="4134"/>
      <c r="ADA35" s="4134"/>
      <c r="ADB35" s="4134"/>
      <c r="ADC35" s="4134"/>
      <c r="ADD35" s="4134"/>
      <c r="ADE35" s="4134"/>
      <c r="ADF35" s="4134"/>
      <c r="ADG35" s="4134"/>
      <c r="ADH35" s="4134"/>
      <c r="ADI35" s="4134"/>
      <c r="ADJ35" s="4134"/>
      <c r="ADK35" s="4134"/>
      <c r="ADL35" s="4134"/>
      <c r="ADM35" s="4134"/>
      <c r="ADN35" s="4134"/>
      <c r="ADO35" s="4134"/>
      <c r="ADP35" s="4134"/>
      <c r="ADQ35" s="4134"/>
      <c r="ADR35" s="4134"/>
      <c r="ADS35" s="4134"/>
      <c r="ADT35" s="4134"/>
      <c r="ADU35" s="4134"/>
      <c r="ADV35" s="4134"/>
      <c r="ADW35" s="4134"/>
      <c r="ADX35" s="4134"/>
      <c r="ADY35" s="4134"/>
      <c r="ADZ35" s="4134"/>
      <c r="AEA35" s="4134"/>
      <c r="AEB35" s="4134"/>
      <c r="AEC35" s="4134"/>
      <c r="AED35" s="4134"/>
      <c r="AEE35" s="4134"/>
      <c r="AEF35" s="4134"/>
      <c r="AEG35" s="4134"/>
      <c r="AEH35" s="4134"/>
      <c r="AEI35" s="4134"/>
      <c r="AEJ35" s="4134"/>
      <c r="AEK35" s="4134"/>
      <c r="AEL35" s="4134"/>
      <c r="AEM35" s="4134"/>
      <c r="AEN35" s="4134"/>
      <c r="AEO35" s="4134"/>
      <c r="AEP35" s="4134"/>
      <c r="AEQ35" s="4134"/>
      <c r="AER35" s="4134"/>
      <c r="AES35" s="4134"/>
      <c r="AET35" s="4134"/>
      <c r="AEU35" s="4134"/>
      <c r="AEV35" s="4134"/>
      <c r="AEW35" s="4134"/>
      <c r="AEX35" s="4134"/>
      <c r="AEY35" s="4134"/>
      <c r="AEZ35" s="4134"/>
      <c r="AFA35" s="4134"/>
      <c r="AFB35" s="4134"/>
      <c r="AFC35" s="4134"/>
      <c r="AFD35" s="4134"/>
      <c r="AFE35" s="4134"/>
      <c r="AFF35" s="4134"/>
      <c r="AFG35" s="4134"/>
      <c r="AFH35" s="4134"/>
      <c r="AFI35" s="4134"/>
      <c r="AFJ35" s="4134"/>
      <c r="AFK35" s="4134"/>
      <c r="AFL35" s="4134"/>
      <c r="AFM35" s="4134"/>
      <c r="AFN35" s="4134"/>
      <c r="AFO35" s="4134"/>
      <c r="AFP35" s="4134"/>
      <c r="AFQ35" s="4134"/>
      <c r="AFR35" s="4134"/>
      <c r="AFS35" s="4134"/>
      <c r="AFT35" s="4134"/>
      <c r="AFU35" s="4134"/>
      <c r="AFV35" s="4134"/>
      <c r="AFW35" s="4134"/>
      <c r="AFX35" s="4134"/>
      <c r="AFY35" s="4134"/>
      <c r="AFZ35" s="4134"/>
      <c r="AGA35" s="4134"/>
      <c r="AGB35" s="4134"/>
      <c r="AGC35" s="4134"/>
      <c r="AGD35" s="4134"/>
      <c r="AGE35" s="4134"/>
      <c r="AGF35" s="4134"/>
      <c r="AGG35" s="4134"/>
      <c r="AGH35" s="4134"/>
      <c r="AGI35" s="4134"/>
      <c r="AGJ35" s="4134"/>
      <c r="AGK35" s="4134"/>
      <c r="AGL35" s="4134"/>
      <c r="AGM35" s="4134"/>
      <c r="AGN35" s="4134"/>
      <c r="AGO35" s="4134"/>
      <c r="AGP35" s="4134"/>
      <c r="AGQ35" s="4134"/>
      <c r="AGR35" s="4134"/>
      <c r="AGS35" s="4134"/>
      <c r="AGT35" s="4134"/>
      <c r="AGU35" s="4134"/>
      <c r="AGV35" s="4134"/>
      <c r="AGW35" s="4134"/>
      <c r="AGX35" s="4134"/>
      <c r="AGY35" s="4134"/>
      <c r="AGZ35" s="4134"/>
      <c r="AHA35" s="4134"/>
      <c r="AHB35" s="4134"/>
      <c r="AHC35" s="4134"/>
      <c r="AHD35" s="4134"/>
      <c r="AHE35" s="4134"/>
      <c r="AHF35" s="4134"/>
      <c r="AHG35" s="4134"/>
      <c r="AHH35" s="4134"/>
      <c r="AHI35" s="4134"/>
      <c r="AHJ35" s="4134"/>
      <c r="AHK35" s="4134"/>
      <c r="AHL35" s="4134"/>
      <c r="AHM35" s="4134"/>
      <c r="AHN35" s="4134"/>
      <c r="AHO35" s="4134"/>
      <c r="AHP35" s="4134"/>
      <c r="AHQ35" s="4134"/>
      <c r="AHR35" s="4134"/>
      <c r="AHS35" s="4134"/>
      <c r="AHT35" s="4134"/>
      <c r="AHU35" s="4134"/>
      <c r="AHV35" s="4134"/>
      <c r="AHW35" s="4134"/>
      <c r="AHX35" s="4134"/>
      <c r="AHY35" s="4134"/>
      <c r="AHZ35" s="4134"/>
      <c r="AIA35" s="4134"/>
      <c r="AIB35" s="4134"/>
      <c r="AIC35" s="4134"/>
      <c r="AID35" s="4134"/>
      <c r="AIE35" s="4134"/>
      <c r="AIF35" s="4134"/>
      <c r="AIG35" s="4134"/>
      <c r="AIH35" s="4134"/>
      <c r="AII35" s="4134"/>
      <c r="AIJ35" s="4134"/>
      <c r="AIK35" s="4134"/>
      <c r="AIL35" s="4134"/>
      <c r="AIM35" s="4134"/>
      <c r="AIN35" s="4134"/>
      <c r="AIO35" s="4134"/>
      <c r="AIP35" s="4134"/>
      <c r="AIQ35" s="4134"/>
      <c r="AIR35" s="4134"/>
      <c r="AIS35" s="4134"/>
      <c r="AIT35" s="4134"/>
      <c r="AIU35" s="4134"/>
      <c r="AIV35" s="4134"/>
      <c r="AIW35" s="4134"/>
      <c r="AIX35" s="4134"/>
      <c r="AIY35" s="4134"/>
      <c r="AIZ35" s="4134"/>
      <c r="AJA35" s="4134"/>
      <c r="AJB35" s="4134"/>
      <c r="AJC35" s="4134"/>
      <c r="AJD35" s="4134"/>
      <c r="AJE35" s="4134"/>
      <c r="AJF35" s="4134"/>
      <c r="AJG35" s="4134"/>
      <c r="AJH35" s="4134"/>
      <c r="AJI35" s="4134"/>
      <c r="AJJ35" s="4134"/>
      <c r="AJK35" s="4134"/>
      <c r="AJL35" s="4134"/>
      <c r="AJM35" s="4134"/>
      <c r="AJN35" s="4134"/>
      <c r="AJO35" s="4134"/>
      <c r="AJP35" s="4134"/>
      <c r="AJQ35" s="4134"/>
      <c r="AJR35" s="4134"/>
      <c r="AJS35" s="4134"/>
      <c r="AJT35" s="4134"/>
      <c r="AJU35" s="4134"/>
      <c r="AJV35" s="4134"/>
      <c r="AJW35" s="4134"/>
      <c r="AJX35" s="4134"/>
      <c r="AJY35" s="4134"/>
      <c r="AJZ35" s="4134"/>
      <c r="AKA35" s="4134"/>
      <c r="AKB35" s="4134"/>
      <c r="AKC35" s="4134"/>
      <c r="AKD35" s="4134"/>
      <c r="AKE35" s="4134"/>
      <c r="AKF35" s="4134"/>
      <c r="AKG35" s="4134"/>
      <c r="AKH35" s="4134"/>
      <c r="AKI35" s="4134"/>
      <c r="AKJ35" s="4134"/>
      <c r="AKK35" s="4134"/>
      <c r="AKL35" s="4134"/>
      <c r="AKM35" s="4134"/>
      <c r="AKN35" s="4134"/>
      <c r="AKO35" s="4134"/>
      <c r="AKP35" s="4134"/>
      <c r="AKQ35" s="4134"/>
      <c r="AKR35" s="4134"/>
      <c r="AKS35" s="4134"/>
      <c r="AKT35" s="4134"/>
      <c r="AKU35" s="4134"/>
      <c r="AKV35" s="4134"/>
      <c r="AKW35" s="4134"/>
      <c r="AKX35" s="4134"/>
      <c r="AKY35" s="4134"/>
      <c r="AKZ35" s="4134"/>
      <c r="ALA35" s="4134"/>
      <c r="ALB35" s="4134"/>
      <c r="ALC35" s="4134"/>
      <c r="ALD35" s="4134"/>
      <c r="ALE35" s="4134"/>
      <c r="ALF35" s="4134"/>
      <c r="ALG35" s="4134"/>
      <c r="ALH35" s="4134"/>
      <c r="ALI35" s="4134"/>
      <c r="ALJ35" s="4134"/>
      <c r="ALK35" s="4134"/>
      <c r="ALL35" s="4134"/>
      <c r="ALM35" s="4134"/>
      <c r="ALN35" s="4134"/>
      <c r="ALO35" s="4134"/>
      <c r="ALP35" s="4134"/>
      <c r="ALQ35" s="4134"/>
      <c r="ALR35" s="4134"/>
      <c r="ALS35" s="4134"/>
      <c r="ALT35" s="4134"/>
      <c r="ALU35" s="4134"/>
      <c r="ALV35" s="4134"/>
      <c r="ALW35" s="4134"/>
      <c r="ALX35" s="4134"/>
      <c r="ALY35" s="4134"/>
      <c r="ALZ35" s="4134"/>
      <c r="AMA35" s="4134"/>
      <c r="AMB35" s="4134"/>
      <c r="AMC35" s="4134"/>
      <c r="AMD35" s="4134"/>
      <c r="AME35" s="4134"/>
      <c r="AMF35" s="4134"/>
      <c r="AMG35" s="4134"/>
      <c r="AMH35" s="4134"/>
      <c r="AMI35" s="4134"/>
      <c r="AMJ35" s="4134"/>
      <c r="AMK35" s="4134"/>
      <c r="AML35" s="4134"/>
      <c r="AMM35" s="4134"/>
      <c r="AMN35" s="4134"/>
      <c r="AMO35" s="4134"/>
      <c r="AMP35" s="4134"/>
      <c r="AMQ35" s="4134"/>
      <c r="AMR35" s="4134"/>
      <c r="AMS35" s="4134"/>
      <c r="AMT35" s="4134"/>
      <c r="AMU35" s="4134"/>
      <c r="AMV35" s="4134"/>
      <c r="AMW35" s="4134"/>
      <c r="AMX35" s="4134"/>
      <c r="AMY35" s="4134"/>
      <c r="AMZ35" s="4134"/>
      <c r="ANA35" s="4134"/>
      <c r="ANB35" s="4134"/>
      <c r="ANC35" s="4134"/>
      <c r="AND35" s="4134"/>
      <c r="ANE35" s="4134"/>
      <c r="ANF35" s="4134"/>
      <c r="ANG35" s="4134"/>
      <c r="ANH35" s="4134"/>
      <c r="ANI35" s="4134"/>
      <c r="ANJ35" s="4134"/>
      <c r="ANK35" s="4134"/>
      <c r="ANL35" s="4134"/>
      <c r="ANM35" s="4134"/>
      <c r="ANN35" s="4134"/>
      <c r="ANO35" s="4134"/>
      <c r="ANP35" s="4134"/>
      <c r="ANQ35" s="4134"/>
      <c r="ANR35" s="4134"/>
      <c r="ANS35" s="4134"/>
      <c r="ANT35" s="4134"/>
      <c r="ANU35" s="4134"/>
      <c r="ANV35" s="4134"/>
      <c r="ANW35" s="4134"/>
      <c r="ANX35" s="4134"/>
      <c r="ANY35" s="4134"/>
      <c r="ANZ35" s="4134"/>
      <c r="AOA35" s="4134"/>
      <c r="AOB35" s="4134"/>
      <c r="AOC35" s="4134"/>
      <c r="AOD35" s="4134"/>
      <c r="AOE35" s="4134"/>
      <c r="AOF35" s="4134"/>
      <c r="AOG35" s="4134"/>
      <c r="AOH35" s="4134"/>
      <c r="AOI35" s="4134"/>
      <c r="AOJ35" s="4134"/>
      <c r="AOK35" s="4134"/>
      <c r="AOL35" s="4134"/>
      <c r="AOM35" s="4134"/>
      <c r="AON35" s="4134"/>
      <c r="AOO35" s="4134"/>
      <c r="AOP35" s="4134"/>
      <c r="AOQ35" s="4134"/>
      <c r="AOR35" s="4134"/>
      <c r="AOS35" s="4134"/>
      <c r="AOT35" s="4134"/>
      <c r="AOU35" s="4134"/>
      <c r="AOV35" s="4134"/>
      <c r="AOW35" s="4134"/>
      <c r="AOX35" s="4134"/>
      <c r="AOY35" s="4134"/>
      <c r="AOZ35" s="4134"/>
      <c r="APA35" s="4134"/>
      <c r="APB35" s="4134"/>
      <c r="APC35" s="4134"/>
      <c r="APD35" s="4134"/>
      <c r="APE35" s="4134"/>
      <c r="APF35" s="4134"/>
      <c r="APG35" s="4134"/>
      <c r="APH35" s="4134"/>
      <c r="API35" s="4134"/>
      <c r="APJ35" s="4134"/>
      <c r="APK35" s="4134"/>
      <c r="APL35" s="4134"/>
      <c r="APM35" s="4134"/>
      <c r="APN35" s="4134"/>
      <c r="APO35" s="4134"/>
      <c r="APP35" s="4134"/>
      <c r="APQ35" s="4134"/>
      <c r="APR35" s="4134"/>
      <c r="APS35" s="4134"/>
      <c r="APT35" s="4134"/>
      <c r="APU35" s="4134"/>
      <c r="APV35" s="4134"/>
      <c r="APW35" s="4134"/>
      <c r="APX35" s="4134"/>
      <c r="APY35" s="4134"/>
      <c r="APZ35" s="4134"/>
      <c r="AQA35" s="4134"/>
      <c r="AQB35" s="4134"/>
      <c r="AQC35" s="4134"/>
      <c r="AQD35" s="4134"/>
      <c r="AQE35" s="4134"/>
      <c r="AQF35" s="4134"/>
      <c r="AQG35" s="4134"/>
      <c r="AQH35" s="4134"/>
      <c r="AQI35" s="4134"/>
      <c r="AQJ35" s="4134"/>
      <c r="AQK35" s="4134"/>
      <c r="AQL35" s="4134"/>
      <c r="AQM35" s="4134"/>
      <c r="AQN35" s="4134"/>
      <c r="AQO35" s="4134"/>
      <c r="AQP35" s="4134"/>
      <c r="AQQ35" s="4134"/>
      <c r="AQR35" s="4134"/>
      <c r="AQS35" s="4134"/>
      <c r="AQT35" s="4134"/>
      <c r="AQU35" s="4134"/>
      <c r="AQV35" s="4134"/>
      <c r="AQW35" s="4134"/>
      <c r="AQX35" s="4134"/>
      <c r="AQY35" s="4134"/>
      <c r="AQZ35" s="4134"/>
      <c r="ARA35" s="4134"/>
      <c r="ARB35" s="4134"/>
      <c r="ARC35" s="4134"/>
      <c r="ARD35" s="4134"/>
      <c r="ARE35" s="4134"/>
      <c r="ARF35" s="4134"/>
      <c r="ARG35" s="4134"/>
      <c r="ARH35" s="4134"/>
      <c r="ARI35" s="4134"/>
      <c r="ARJ35" s="4134"/>
      <c r="ARK35" s="4134"/>
      <c r="ARL35" s="4134"/>
      <c r="ARM35" s="4134"/>
      <c r="ARN35" s="4134"/>
      <c r="ARO35" s="4134"/>
      <c r="ARP35" s="4134"/>
      <c r="ARQ35" s="4134"/>
      <c r="ARR35" s="4134"/>
      <c r="ARS35" s="4134"/>
      <c r="ART35" s="4134"/>
      <c r="ARU35" s="4134"/>
      <c r="ARV35" s="4134"/>
      <c r="ARW35" s="4134"/>
      <c r="ARX35" s="4134"/>
      <c r="ARY35" s="4134"/>
      <c r="ARZ35" s="4134"/>
      <c r="ASA35" s="4134"/>
      <c r="ASB35" s="4134"/>
      <c r="ASC35" s="4134"/>
      <c r="ASD35" s="4134"/>
      <c r="ASE35" s="4134"/>
      <c r="ASF35" s="4134"/>
      <c r="ASG35" s="4134"/>
      <c r="ASH35" s="4134"/>
      <c r="ASI35" s="4134"/>
      <c r="ASJ35" s="4134"/>
      <c r="ASK35" s="4134"/>
      <c r="ASL35" s="4134"/>
      <c r="ASM35" s="4134"/>
      <c r="ASN35" s="4134"/>
      <c r="ASO35" s="4134"/>
      <c r="ASP35" s="4134"/>
      <c r="ASQ35" s="4134"/>
      <c r="ASR35" s="4134"/>
      <c r="ASS35" s="4134"/>
      <c r="AST35" s="4134"/>
      <c r="ASU35" s="4134"/>
      <c r="ASV35" s="4134"/>
      <c r="ASW35" s="4134"/>
      <c r="ASX35" s="4134"/>
      <c r="ASY35" s="4134"/>
      <c r="ASZ35" s="4134"/>
      <c r="ATA35" s="4134"/>
      <c r="ATB35" s="4134"/>
      <c r="ATC35" s="4134"/>
      <c r="ATD35" s="4134"/>
      <c r="ATE35" s="4134"/>
      <c r="ATF35" s="4134"/>
      <c r="ATG35" s="4134"/>
      <c r="ATH35" s="4134"/>
      <c r="ATI35" s="4134"/>
      <c r="ATJ35" s="4134"/>
      <c r="ATK35" s="4134"/>
      <c r="ATL35" s="4134"/>
      <c r="ATM35" s="4134"/>
      <c r="ATN35" s="4134"/>
      <c r="ATO35" s="4134"/>
      <c r="ATP35" s="4134"/>
      <c r="ATQ35" s="4134"/>
      <c r="ATR35" s="4134"/>
      <c r="ATS35" s="4134"/>
      <c r="ATT35" s="4134"/>
      <c r="ATU35" s="4134"/>
      <c r="ATV35" s="4134"/>
      <c r="ATW35" s="4134"/>
      <c r="ATX35" s="4134"/>
      <c r="ATY35" s="4134"/>
      <c r="ATZ35" s="4134"/>
      <c r="AUA35" s="4134"/>
      <c r="AUB35" s="4134"/>
      <c r="AUC35" s="4134"/>
      <c r="AUD35" s="4134"/>
      <c r="AUE35" s="4134"/>
      <c r="AUF35" s="4134"/>
      <c r="AUG35" s="4134"/>
      <c r="AUH35" s="4134"/>
      <c r="AUI35" s="4134"/>
      <c r="AUJ35" s="4134"/>
      <c r="AUK35" s="4134"/>
      <c r="AUL35" s="4134"/>
      <c r="AUM35" s="4134"/>
      <c r="AUN35" s="4134"/>
      <c r="AUO35" s="4134"/>
      <c r="AUP35" s="4134"/>
      <c r="AUQ35" s="4134"/>
      <c r="AUR35" s="4134"/>
      <c r="AUS35" s="4134"/>
      <c r="AUT35" s="4134"/>
      <c r="AUU35" s="4134"/>
      <c r="AUV35" s="4134"/>
      <c r="AUW35" s="4134"/>
      <c r="AUX35" s="4134"/>
      <c r="AUY35" s="4134"/>
      <c r="AUZ35" s="4134"/>
      <c r="AVA35" s="4134"/>
      <c r="AVB35" s="4134"/>
      <c r="AVC35" s="4134"/>
      <c r="AVD35" s="4134"/>
      <c r="AVE35" s="4134"/>
      <c r="AVF35" s="4134"/>
      <c r="AVG35" s="4134"/>
      <c r="AVH35" s="4134"/>
      <c r="AVI35" s="4134"/>
      <c r="AVJ35" s="4134"/>
      <c r="AVK35" s="4134"/>
      <c r="AVL35" s="4134"/>
      <c r="AVM35" s="4134"/>
      <c r="AVN35" s="4134"/>
      <c r="AVO35" s="4134"/>
      <c r="AVP35" s="4134"/>
      <c r="AVQ35" s="4134"/>
      <c r="AVR35" s="4134"/>
      <c r="AVS35" s="4134"/>
      <c r="AVT35" s="4134"/>
      <c r="AVU35" s="4134"/>
      <c r="AVV35" s="4134"/>
      <c r="AVW35" s="4134"/>
      <c r="AVX35" s="4134"/>
      <c r="AVY35" s="4134"/>
      <c r="AVZ35" s="4134"/>
      <c r="AWA35" s="4134"/>
      <c r="AWB35" s="4134"/>
      <c r="AWC35" s="4134"/>
      <c r="AWD35" s="4134"/>
      <c r="AWE35" s="4134"/>
      <c r="AWF35" s="4134"/>
      <c r="AWG35" s="4134"/>
      <c r="AWH35" s="4134"/>
      <c r="AWI35" s="4134"/>
      <c r="AWJ35" s="4134"/>
      <c r="AWK35" s="4134"/>
      <c r="AWL35" s="4134"/>
      <c r="AWM35" s="4134"/>
      <c r="AWN35" s="4134"/>
      <c r="AWO35" s="4134"/>
      <c r="AWP35" s="4134"/>
      <c r="AWQ35" s="4134"/>
      <c r="AWR35" s="4134"/>
      <c r="AWS35" s="4134"/>
      <c r="AWT35" s="4134"/>
      <c r="AWU35" s="4134"/>
      <c r="AWV35" s="4134"/>
      <c r="AWW35" s="4134"/>
      <c r="AWX35" s="4134"/>
      <c r="AWY35" s="4134"/>
      <c r="AWZ35" s="4134"/>
      <c r="AXA35" s="4134"/>
      <c r="AXB35" s="4134"/>
      <c r="AXC35" s="4134"/>
      <c r="AXD35" s="4134"/>
      <c r="AXE35" s="4134"/>
      <c r="AXF35" s="4134"/>
      <c r="AXG35" s="4134"/>
      <c r="AXH35" s="4134"/>
      <c r="AXI35" s="4134"/>
      <c r="AXJ35" s="4134"/>
      <c r="AXK35" s="4134"/>
      <c r="AXL35" s="4134"/>
      <c r="AXM35" s="4134"/>
      <c r="AXN35" s="4134"/>
      <c r="AXO35" s="4134"/>
      <c r="AXP35" s="4134"/>
      <c r="AXQ35" s="4134"/>
      <c r="AXR35" s="4134"/>
      <c r="AXS35" s="4134"/>
      <c r="AXT35" s="4134"/>
      <c r="AXU35" s="4134"/>
      <c r="AXV35" s="4134"/>
      <c r="AXW35" s="4134"/>
      <c r="AXX35" s="4134"/>
      <c r="AXY35" s="4134"/>
      <c r="AXZ35" s="4134"/>
      <c r="AYA35" s="4134"/>
      <c r="AYB35" s="4134"/>
      <c r="AYC35" s="4134"/>
      <c r="AYD35" s="4134"/>
      <c r="AYE35" s="4134"/>
      <c r="AYF35" s="4134"/>
      <c r="AYG35" s="4134"/>
      <c r="AYH35" s="4134"/>
      <c r="AYI35" s="4134"/>
      <c r="AYJ35" s="4134"/>
      <c r="AYK35" s="4134"/>
      <c r="AYL35" s="4134"/>
      <c r="AYM35" s="4134"/>
      <c r="AYN35" s="4134"/>
      <c r="AYO35" s="4134"/>
      <c r="AYP35" s="4134"/>
      <c r="AYQ35" s="4134"/>
      <c r="AYR35" s="4134"/>
      <c r="AYS35" s="4134"/>
      <c r="AYT35" s="4134"/>
      <c r="AYU35" s="4134"/>
      <c r="AYV35" s="4134"/>
      <c r="AYW35" s="4134"/>
      <c r="AYX35" s="4134"/>
      <c r="AYY35" s="4134"/>
      <c r="AYZ35" s="4134"/>
      <c r="AZA35" s="4134"/>
      <c r="AZB35" s="4134"/>
      <c r="AZC35" s="4134"/>
      <c r="AZD35" s="4134"/>
      <c r="AZE35" s="4134"/>
      <c r="AZF35" s="4134"/>
      <c r="AZG35" s="4134"/>
      <c r="AZH35" s="4134"/>
      <c r="AZI35" s="4134"/>
      <c r="AZJ35" s="4134"/>
      <c r="AZK35" s="4134"/>
      <c r="AZL35" s="4134"/>
      <c r="AZM35" s="4134"/>
      <c r="AZN35" s="4134"/>
      <c r="AZO35" s="4134"/>
      <c r="AZP35" s="4134"/>
      <c r="AZQ35" s="4134"/>
      <c r="AZR35" s="4134"/>
      <c r="AZS35" s="4134"/>
      <c r="AZT35" s="4134"/>
      <c r="AZU35" s="4134"/>
      <c r="AZV35" s="4134"/>
      <c r="AZW35" s="4134"/>
      <c r="AZX35" s="4134"/>
      <c r="AZY35" s="4134"/>
      <c r="AZZ35" s="4134"/>
      <c r="BAA35" s="4134"/>
      <c r="BAB35" s="4134"/>
      <c r="BAC35" s="4134"/>
      <c r="BAD35" s="4134"/>
      <c r="BAE35" s="4134"/>
      <c r="BAF35" s="4134"/>
      <c r="BAG35" s="4134"/>
      <c r="BAH35" s="4134"/>
      <c r="BAI35" s="4134"/>
      <c r="BAJ35" s="4134"/>
      <c r="BAK35" s="4134"/>
      <c r="BAL35" s="4134"/>
      <c r="BAM35" s="4134"/>
      <c r="BAN35" s="4134"/>
      <c r="BAO35" s="4134"/>
      <c r="BAP35" s="4134"/>
      <c r="BAQ35" s="4134"/>
      <c r="BAR35" s="4134"/>
      <c r="BAS35" s="4134"/>
      <c r="BAT35" s="4134"/>
      <c r="BAU35" s="4134"/>
      <c r="BAV35" s="4134"/>
      <c r="BAW35" s="4134"/>
      <c r="BAX35" s="4134"/>
      <c r="BAY35" s="4134"/>
      <c r="BAZ35" s="4134"/>
      <c r="BBA35" s="4134"/>
      <c r="BBB35" s="4134"/>
      <c r="BBC35" s="4134"/>
      <c r="BBD35" s="4134"/>
      <c r="BBE35" s="4134"/>
      <c r="BBF35" s="4134"/>
      <c r="BBG35" s="4134"/>
      <c r="BBH35" s="4134"/>
      <c r="BBI35" s="4134"/>
      <c r="BBJ35" s="4134"/>
      <c r="BBK35" s="4134"/>
      <c r="BBL35" s="4134"/>
      <c r="BBM35" s="4134"/>
      <c r="BBN35" s="4134"/>
      <c r="BBO35" s="4134"/>
      <c r="BBP35" s="4134"/>
      <c r="BBQ35" s="4134"/>
      <c r="BBR35" s="4134"/>
      <c r="BBS35" s="4134"/>
      <c r="BBT35" s="4134"/>
      <c r="BBU35" s="4134"/>
      <c r="BBV35" s="4134"/>
      <c r="BBW35" s="4134"/>
      <c r="BBX35" s="4134"/>
      <c r="BBY35" s="4134"/>
      <c r="BBZ35" s="4134"/>
      <c r="BCA35" s="4134"/>
      <c r="BCB35" s="4134"/>
      <c r="BCC35" s="4134"/>
      <c r="BCD35" s="4134"/>
      <c r="BCE35" s="4134"/>
      <c r="BCF35" s="4134"/>
      <c r="BCG35" s="4134"/>
      <c r="BCH35" s="4134"/>
      <c r="BCI35" s="4134"/>
      <c r="BCJ35" s="4134"/>
      <c r="BCK35" s="4134"/>
      <c r="BCL35" s="4134"/>
      <c r="BCM35" s="4134"/>
      <c r="BCN35" s="4134"/>
      <c r="BCO35" s="4134"/>
      <c r="BCP35" s="4134"/>
      <c r="BCQ35" s="4134"/>
      <c r="BCR35" s="4134"/>
      <c r="BCS35" s="4134"/>
      <c r="BCT35" s="4134"/>
      <c r="BCU35" s="4134"/>
      <c r="BCV35" s="4134"/>
      <c r="BCW35" s="4134"/>
      <c r="BCX35" s="4134"/>
      <c r="BCY35" s="4134"/>
      <c r="BCZ35" s="4134"/>
      <c r="BDA35" s="4134"/>
      <c r="BDB35" s="4134"/>
      <c r="BDC35" s="4134"/>
      <c r="BDD35" s="4134"/>
      <c r="BDE35" s="4134"/>
      <c r="BDF35" s="4134"/>
      <c r="BDG35" s="4134"/>
      <c r="BDH35" s="4134"/>
      <c r="BDI35" s="4134"/>
      <c r="BDJ35" s="4134"/>
      <c r="BDK35" s="4134"/>
      <c r="BDL35" s="4134"/>
      <c r="BDM35" s="4134"/>
      <c r="BDN35" s="4134"/>
      <c r="BDO35" s="4134"/>
      <c r="BDP35" s="4134"/>
      <c r="BDQ35" s="4134"/>
      <c r="BDR35" s="4134"/>
      <c r="BDS35" s="4134"/>
      <c r="BDT35" s="4134"/>
      <c r="BDU35" s="4134"/>
      <c r="BDV35" s="4134"/>
      <c r="BDW35" s="4134"/>
      <c r="BDX35" s="4134"/>
      <c r="BDY35" s="4134"/>
      <c r="BDZ35" s="4134"/>
      <c r="BEA35" s="4134"/>
      <c r="BEB35" s="4134"/>
      <c r="BEC35" s="4134"/>
      <c r="BED35" s="4134"/>
      <c r="BEE35" s="4134"/>
      <c r="BEF35" s="4134"/>
      <c r="BEG35" s="4134"/>
      <c r="BEH35" s="4134"/>
      <c r="BEI35" s="4134"/>
      <c r="BEJ35" s="4134"/>
      <c r="BEK35" s="4134"/>
      <c r="BEL35" s="4134"/>
      <c r="BEM35" s="4134"/>
      <c r="BEN35" s="4134"/>
      <c r="BEO35" s="4134"/>
      <c r="BEP35" s="4134"/>
      <c r="BEQ35" s="4134"/>
      <c r="BER35" s="4134"/>
      <c r="BES35" s="4134"/>
      <c r="BET35" s="4134"/>
      <c r="BEU35" s="4134"/>
      <c r="BEV35" s="4134"/>
      <c r="BEW35" s="4134"/>
      <c r="BEX35" s="4134"/>
      <c r="BEY35" s="4134"/>
      <c r="BEZ35" s="4134"/>
      <c r="BFA35" s="4134"/>
      <c r="BFB35" s="4134"/>
      <c r="BFC35" s="4134"/>
      <c r="BFD35" s="4134"/>
      <c r="BFE35" s="4134"/>
      <c r="BFF35" s="4134"/>
      <c r="BFG35" s="4134"/>
      <c r="BFH35" s="4134"/>
      <c r="BFI35" s="4134"/>
      <c r="BFJ35" s="4134"/>
      <c r="BFK35" s="4134"/>
      <c r="BFL35" s="4134"/>
      <c r="BFM35" s="4134"/>
      <c r="BFN35" s="4134"/>
      <c r="BFO35" s="4134"/>
      <c r="BFP35" s="4134"/>
      <c r="BFQ35" s="4134"/>
      <c r="BFR35" s="4134"/>
      <c r="BFS35" s="4134"/>
      <c r="BFT35" s="4134"/>
      <c r="BFU35" s="4134"/>
      <c r="BFV35" s="4134"/>
      <c r="BFW35" s="4134"/>
      <c r="BFX35" s="4134"/>
      <c r="BFY35" s="4134"/>
      <c r="BFZ35" s="4134"/>
      <c r="BGA35" s="4134"/>
      <c r="BGB35" s="4134"/>
      <c r="BGC35" s="4134"/>
      <c r="BGD35" s="4134"/>
      <c r="BGE35" s="4134"/>
      <c r="BGF35" s="4134"/>
      <c r="BGG35" s="4134"/>
      <c r="BGH35" s="4134"/>
      <c r="BGI35" s="4134"/>
      <c r="BGJ35" s="4134"/>
      <c r="BGK35" s="4134"/>
      <c r="BGL35" s="4134"/>
      <c r="BGM35" s="4134"/>
      <c r="BGN35" s="4134"/>
      <c r="BGO35" s="4134"/>
      <c r="BGP35" s="4134"/>
      <c r="BGQ35" s="4134"/>
      <c r="BGR35" s="4134"/>
      <c r="BGS35" s="4134"/>
      <c r="BGT35" s="4134"/>
      <c r="BGU35" s="4134"/>
      <c r="BGV35" s="4134"/>
      <c r="BGW35" s="4134"/>
      <c r="BGX35" s="4134"/>
      <c r="BGY35" s="4134"/>
      <c r="BGZ35" s="4134"/>
      <c r="BHA35" s="4134"/>
      <c r="BHB35" s="4134"/>
      <c r="BHC35" s="4134"/>
      <c r="BHD35" s="4134"/>
      <c r="BHE35" s="4134"/>
      <c r="BHF35" s="4134"/>
      <c r="BHG35" s="4134"/>
      <c r="BHH35" s="4134"/>
      <c r="BHI35" s="4134"/>
      <c r="BHJ35" s="4134"/>
      <c r="BHK35" s="4134"/>
      <c r="BHL35" s="4134"/>
      <c r="BHM35" s="4134"/>
      <c r="BHN35" s="4134"/>
      <c r="BHO35" s="4134"/>
      <c r="BHP35" s="4134"/>
      <c r="BHQ35" s="4134"/>
      <c r="BHR35" s="4134"/>
      <c r="BHS35" s="4134"/>
      <c r="BHT35" s="4134"/>
      <c r="BHU35" s="4134"/>
      <c r="BHV35" s="4134"/>
      <c r="BHW35" s="4134"/>
      <c r="BHX35" s="4134"/>
      <c r="BHY35" s="4134"/>
      <c r="BHZ35" s="4134"/>
      <c r="BIA35" s="4134"/>
      <c r="BIB35" s="4134"/>
      <c r="BIC35" s="4134"/>
      <c r="BID35" s="4134"/>
      <c r="BIE35" s="4134"/>
      <c r="BIF35" s="4134"/>
      <c r="BIG35" s="4134"/>
      <c r="BIH35" s="4134"/>
      <c r="BII35" s="4134"/>
      <c r="BIJ35" s="4134"/>
      <c r="BIK35" s="4134"/>
      <c r="BIL35" s="4134"/>
      <c r="BIM35" s="4134"/>
      <c r="BIN35" s="4134"/>
      <c r="BIO35" s="4134"/>
      <c r="BIP35" s="4134"/>
      <c r="BIQ35" s="4134"/>
      <c r="BIR35" s="4134"/>
      <c r="BIS35" s="4134"/>
      <c r="BIT35" s="4134"/>
      <c r="BIU35" s="4134"/>
      <c r="BIV35" s="4134"/>
      <c r="BIW35" s="4134"/>
      <c r="BIX35" s="4134"/>
      <c r="BIY35" s="4134"/>
      <c r="BIZ35" s="4134"/>
      <c r="BJA35" s="4134"/>
      <c r="BJB35" s="4134"/>
      <c r="BJC35" s="4134"/>
      <c r="BJD35" s="4134"/>
      <c r="BJE35" s="4134"/>
    </row>
    <row r="36" spans="1:1617" s="102" customFormat="1" ht="16.149999999999999" customHeight="1">
      <c r="A36" s="336" t="s">
        <v>761</v>
      </c>
      <c r="B36" s="235"/>
      <c r="C36" s="362"/>
      <c r="D36" s="362"/>
      <c r="E36" s="362"/>
      <c r="F36" s="362"/>
      <c r="G36" s="362"/>
      <c r="H36" s="362"/>
      <c r="I36" s="362"/>
      <c r="J36" s="362"/>
      <c r="K36" s="362"/>
      <c r="L36" s="362"/>
      <c r="M36" s="362"/>
      <c r="N36" s="362"/>
      <c r="O36" s="362"/>
      <c r="P36" s="362"/>
      <c r="Q36" s="362"/>
      <c r="R36" s="362"/>
      <c r="S36" s="362"/>
      <c r="T36" s="362"/>
      <c r="U36" s="362"/>
      <c r="V36" s="362"/>
      <c r="W36" s="362"/>
      <c r="X36" s="362"/>
      <c r="Y36" s="362"/>
      <c r="Z36" s="362"/>
      <c r="AA36" s="362"/>
      <c r="AB36" s="362"/>
      <c r="AC36" s="362"/>
      <c r="AD36" s="362"/>
      <c r="AE36" s="3829"/>
      <c r="AF36" s="3553"/>
      <c r="AG36" s="4124"/>
      <c r="AH36" s="4134"/>
      <c r="AI36" s="4134"/>
      <c r="AJ36" s="4134"/>
      <c r="AK36" s="4134"/>
      <c r="AL36" s="4134"/>
      <c r="AM36" s="4134"/>
      <c r="AN36" s="4134"/>
      <c r="AO36" s="4134"/>
      <c r="AP36" s="4134"/>
      <c r="AQ36" s="4134"/>
      <c r="AR36" s="4134"/>
      <c r="AS36" s="4134"/>
      <c r="AT36" s="4134"/>
      <c r="AU36" s="4134"/>
      <c r="AV36" s="4134"/>
      <c r="AW36" s="4134"/>
      <c r="AX36" s="4134"/>
      <c r="AY36" s="4134"/>
      <c r="AZ36" s="4134"/>
      <c r="BA36" s="4134"/>
      <c r="BB36" s="4134"/>
      <c r="BC36" s="4134"/>
      <c r="BD36" s="4134"/>
      <c r="BE36" s="4134"/>
      <c r="BF36" s="4134"/>
      <c r="BG36" s="4134"/>
      <c r="BH36" s="4134"/>
      <c r="BI36" s="4134"/>
      <c r="BJ36" s="4134"/>
      <c r="BK36" s="4139"/>
      <c r="BL36" s="4139"/>
      <c r="BM36" s="4139"/>
      <c r="BN36" s="4139"/>
      <c r="BO36" s="4139"/>
      <c r="BP36" s="4139"/>
      <c r="BQ36" s="4139"/>
      <c r="BR36" s="4139"/>
      <c r="BS36" s="4139"/>
      <c r="BT36" s="4139"/>
      <c r="BU36" s="4139"/>
      <c r="BV36" s="4139"/>
      <c r="BW36" s="4139"/>
      <c r="BX36" s="4139"/>
      <c r="BY36" s="4139"/>
      <c r="BZ36" s="4139"/>
      <c r="CA36" s="4139"/>
      <c r="CB36" s="4139"/>
      <c r="CC36" s="4139"/>
      <c r="CD36" s="4139"/>
      <c r="CE36" s="4139"/>
      <c r="CF36" s="4139"/>
      <c r="CG36" s="4139"/>
      <c r="CH36" s="4139"/>
      <c r="CI36" s="4139"/>
      <c r="CJ36" s="4139"/>
      <c r="CK36" s="4139"/>
      <c r="CL36" s="4139"/>
      <c r="CM36" s="4139"/>
      <c r="CN36" s="4134"/>
      <c r="CO36" s="4134"/>
      <c r="CP36" s="4134"/>
      <c r="CQ36" s="4134"/>
      <c r="CR36" s="4134"/>
      <c r="CS36" s="4134"/>
      <c r="CT36" s="4134"/>
      <c r="CU36" s="4134"/>
      <c r="CV36" s="4134"/>
      <c r="CW36" s="4134"/>
      <c r="CX36" s="4134"/>
      <c r="CY36" s="4134"/>
      <c r="CZ36" s="4134"/>
      <c r="DA36" s="4134"/>
      <c r="DB36" s="4134"/>
      <c r="DC36" s="4134"/>
      <c r="DD36" s="4134"/>
      <c r="DE36" s="4134"/>
      <c r="DF36" s="4134"/>
      <c r="DG36" s="4134"/>
      <c r="DH36" s="4134"/>
      <c r="DI36" s="4134"/>
      <c r="DJ36" s="4134"/>
      <c r="DK36" s="4134"/>
      <c r="DL36" s="4134"/>
      <c r="DM36" s="4134"/>
      <c r="DN36" s="4134"/>
      <c r="DO36" s="4134"/>
      <c r="DP36" s="4134"/>
      <c r="DQ36" s="4134"/>
      <c r="DR36" s="4134"/>
      <c r="DS36" s="4134"/>
      <c r="DT36" s="4134"/>
      <c r="DU36" s="4134"/>
      <c r="DV36" s="4134"/>
      <c r="DW36" s="4134"/>
      <c r="DX36" s="4134"/>
      <c r="DY36" s="4134"/>
      <c r="DZ36" s="4134"/>
      <c r="EA36" s="4134"/>
      <c r="EB36" s="4134"/>
      <c r="EC36" s="4134"/>
      <c r="ED36" s="4134"/>
      <c r="EE36" s="4134"/>
      <c r="EF36" s="4134"/>
      <c r="EG36" s="4134"/>
      <c r="EH36" s="4134"/>
      <c r="EI36" s="4134"/>
      <c r="EJ36" s="4134"/>
      <c r="EK36" s="4134"/>
      <c r="EL36" s="4134"/>
      <c r="EM36" s="4134"/>
      <c r="EN36" s="4134"/>
      <c r="EO36" s="4134"/>
      <c r="EP36" s="4134"/>
      <c r="EQ36" s="4134"/>
      <c r="ER36" s="4134"/>
      <c r="ES36" s="4134"/>
      <c r="ET36" s="4134"/>
      <c r="EU36" s="4134"/>
      <c r="EV36" s="4134"/>
      <c r="EW36" s="4134"/>
      <c r="EX36" s="4134"/>
      <c r="EY36" s="4134"/>
      <c r="EZ36" s="4134"/>
      <c r="FA36" s="4134"/>
      <c r="FB36" s="4134"/>
      <c r="FC36" s="4134"/>
      <c r="FD36" s="4134"/>
      <c r="FE36" s="4134"/>
      <c r="FF36" s="4134"/>
      <c r="FG36" s="4134"/>
      <c r="FH36" s="4134"/>
      <c r="FI36" s="4134"/>
      <c r="FJ36" s="4134"/>
      <c r="FK36" s="4134"/>
      <c r="FL36" s="4134"/>
      <c r="FM36" s="4134"/>
      <c r="FN36" s="4134"/>
      <c r="FO36" s="4134"/>
      <c r="FP36" s="4134"/>
      <c r="FQ36" s="4134"/>
      <c r="FR36" s="4134"/>
      <c r="FS36" s="4134"/>
      <c r="FT36" s="4134"/>
      <c r="FU36" s="4134"/>
      <c r="FV36" s="4134"/>
      <c r="FW36" s="4134"/>
      <c r="FX36" s="4134"/>
      <c r="FY36" s="4134"/>
      <c r="FZ36" s="4134"/>
      <c r="GA36" s="4134"/>
      <c r="GB36" s="4134"/>
      <c r="GC36" s="4134"/>
      <c r="GD36" s="4134"/>
      <c r="GE36" s="4134"/>
      <c r="GF36" s="4134"/>
      <c r="GG36" s="4134"/>
      <c r="GH36" s="4134"/>
      <c r="GI36" s="4134"/>
      <c r="GJ36" s="4134"/>
      <c r="GK36" s="4134"/>
      <c r="GL36" s="4134"/>
      <c r="GM36" s="4134"/>
      <c r="GN36" s="4134"/>
      <c r="GO36" s="4134"/>
      <c r="GP36" s="4134"/>
      <c r="GQ36" s="4134"/>
      <c r="GR36" s="4134"/>
      <c r="GS36" s="4134"/>
      <c r="GT36" s="4134"/>
      <c r="GU36" s="4134"/>
      <c r="GV36" s="4134"/>
      <c r="GW36" s="4134"/>
      <c r="GX36" s="4134"/>
      <c r="GY36" s="4134"/>
      <c r="GZ36" s="4134"/>
      <c r="HA36" s="4134"/>
      <c r="HB36" s="4134"/>
      <c r="HC36" s="4134"/>
      <c r="HD36" s="4134"/>
      <c r="HE36" s="4134"/>
      <c r="HF36" s="4134"/>
      <c r="HG36" s="4134"/>
      <c r="HH36" s="4134"/>
      <c r="HI36" s="4134"/>
      <c r="HJ36" s="4134"/>
      <c r="HK36" s="4134"/>
      <c r="HL36" s="4134"/>
      <c r="HM36" s="4134"/>
      <c r="HN36" s="4134"/>
      <c r="HO36" s="4134"/>
      <c r="HP36" s="4134"/>
      <c r="HQ36" s="4134"/>
      <c r="HR36" s="4134"/>
      <c r="HS36" s="4134"/>
      <c r="HT36" s="4134"/>
      <c r="HU36" s="4134"/>
      <c r="HV36" s="4134"/>
      <c r="HW36" s="4134"/>
      <c r="HX36" s="4134"/>
      <c r="HY36" s="4134"/>
      <c r="HZ36" s="4134"/>
      <c r="IA36" s="4134"/>
      <c r="IB36" s="4134"/>
      <c r="IC36" s="4134"/>
      <c r="ID36" s="4134"/>
      <c r="IE36" s="4134"/>
      <c r="IF36" s="4134"/>
      <c r="IG36" s="4134"/>
      <c r="IH36" s="4134"/>
      <c r="II36" s="4134"/>
      <c r="IJ36" s="4134"/>
      <c r="IK36" s="4134"/>
      <c r="IL36" s="4134"/>
      <c r="IM36" s="4134"/>
      <c r="IN36" s="4134"/>
      <c r="IO36" s="4134"/>
      <c r="IP36" s="4134"/>
      <c r="IQ36" s="4134"/>
      <c r="IR36" s="4134"/>
      <c r="IS36" s="4134"/>
      <c r="IT36" s="4134"/>
      <c r="IU36" s="4134"/>
      <c r="IV36" s="4134"/>
      <c r="IW36" s="4134"/>
      <c r="IX36" s="4134"/>
      <c r="IY36" s="4134"/>
      <c r="IZ36" s="4134"/>
      <c r="JA36" s="4134"/>
      <c r="JB36" s="4134"/>
      <c r="JC36" s="4134"/>
      <c r="JD36" s="4134"/>
      <c r="JE36" s="4134"/>
      <c r="JF36" s="4134"/>
      <c r="JG36" s="4134"/>
      <c r="JH36" s="4134"/>
      <c r="JI36" s="4134"/>
      <c r="JJ36" s="4134"/>
      <c r="JK36" s="4134"/>
      <c r="JL36" s="4134"/>
      <c r="JM36" s="4134"/>
      <c r="JN36" s="4134"/>
      <c r="JO36" s="4134"/>
      <c r="JP36" s="4134"/>
      <c r="JQ36" s="4134"/>
      <c r="JR36" s="4134"/>
      <c r="JS36" s="4134"/>
      <c r="JT36" s="4134"/>
      <c r="JU36" s="4134"/>
      <c r="JV36" s="4134"/>
      <c r="JW36" s="4134"/>
      <c r="JX36" s="4134"/>
      <c r="JY36" s="4134"/>
      <c r="JZ36" s="4134"/>
      <c r="KA36" s="4134"/>
      <c r="KB36" s="4134"/>
      <c r="KC36" s="4134"/>
      <c r="KD36" s="4134"/>
      <c r="KE36" s="4134"/>
      <c r="KF36" s="4134"/>
      <c r="KG36" s="4134"/>
      <c r="KH36" s="4134"/>
      <c r="KI36" s="4134"/>
      <c r="KJ36" s="4134"/>
      <c r="KK36" s="4134"/>
      <c r="KL36" s="4134"/>
      <c r="KM36" s="4134"/>
      <c r="KN36" s="4134"/>
      <c r="KO36" s="4134"/>
      <c r="KP36" s="4134"/>
      <c r="KQ36" s="4134"/>
      <c r="KR36" s="4134"/>
      <c r="KS36" s="4134"/>
      <c r="KT36" s="4134"/>
      <c r="KU36" s="4134"/>
      <c r="KV36" s="4134"/>
      <c r="KW36" s="4134"/>
      <c r="KX36" s="4134"/>
      <c r="KY36" s="4134"/>
      <c r="KZ36" s="4134"/>
      <c r="LA36" s="4134"/>
      <c r="LB36" s="4134"/>
      <c r="LC36" s="4134"/>
      <c r="LD36" s="4134"/>
      <c r="LE36" s="4134"/>
      <c r="LF36" s="4134"/>
      <c r="LG36" s="4134"/>
      <c r="LH36" s="4134"/>
      <c r="LI36" s="4134"/>
      <c r="LJ36" s="4134"/>
      <c r="LK36" s="4134"/>
      <c r="LL36" s="4134"/>
      <c r="LM36" s="4134"/>
      <c r="LN36" s="4134"/>
      <c r="LO36" s="4134"/>
      <c r="LP36" s="4134"/>
      <c r="LQ36" s="4134"/>
      <c r="LR36" s="4134"/>
      <c r="LS36" s="4134"/>
      <c r="LT36" s="4134"/>
      <c r="LU36" s="4134"/>
      <c r="LV36" s="4134"/>
      <c r="LW36" s="4134"/>
      <c r="LX36" s="4134"/>
      <c r="LY36" s="4134"/>
      <c r="LZ36" s="4134"/>
      <c r="MA36" s="4134"/>
      <c r="MB36" s="4134"/>
      <c r="MC36" s="4134"/>
      <c r="MD36" s="4134"/>
      <c r="ME36" s="4134"/>
      <c r="MF36" s="4134"/>
      <c r="MG36" s="4134"/>
      <c r="MH36" s="4134"/>
      <c r="MI36" s="4134"/>
      <c r="MJ36" s="4134"/>
      <c r="MK36" s="4134"/>
      <c r="ML36" s="4134"/>
      <c r="MM36" s="4134"/>
      <c r="MN36" s="4134"/>
      <c r="MO36" s="4134"/>
      <c r="MP36" s="4134"/>
      <c r="MQ36" s="4134"/>
      <c r="MR36" s="4134"/>
      <c r="MS36" s="4134"/>
      <c r="MT36" s="4134"/>
      <c r="MU36" s="4134"/>
      <c r="MV36" s="4134"/>
      <c r="MW36" s="4134"/>
      <c r="MX36" s="4134"/>
      <c r="MY36" s="4134"/>
      <c r="MZ36" s="4134"/>
      <c r="NA36" s="4134"/>
      <c r="NB36" s="4134"/>
      <c r="NC36" s="4134"/>
      <c r="ND36" s="4134"/>
      <c r="NE36" s="4134"/>
      <c r="NF36" s="4134"/>
      <c r="NG36" s="4134"/>
      <c r="NH36" s="4134"/>
      <c r="NI36" s="4134"/>
      <c r="NJ36" s="4134"/>
      <c r="NK36" s="4134"/>
      <c r="NL36" s="4134"/>
      <c r="NM36" s="4134"/>
      <c r="NN36" s="4134"/>
      <c r="NO36" s="4134"/>
      <c r="NP36" s="4134"/>
      <c r="NQ36" s="4134"/>
      <c r="NR36" s="4134"/>
      <c r="NS36" s="4134"/>
      <c r="NT36" s="4134"/>
      <c r="NU36" s="4134"/>
      <c r="NV36" s="4134"/>
      <c r="NW36" s="4134"/>
      <c r="NX36" s="4134"/>
      <c r="NY36" s="4134"/>
      <c r="NZ36" s="4134"/>
      <c r="OA36" s="4134"/>
      <c r="OB36" s="4134"/>
      <c r="OC36" s="4134"/>
      <c r="OD36" s="4134"/>
      <c r="OE36" s="4134"/>
      <c r="OF36" s="4134"/>
      <c r="OG36" s="4134"/>
      <c r="OH36" s="4134"/>
      <c r="OI36" s="4134"/>
      <c r="OJ36" s="4134"/>
      <c r="OK36" s="4134"/>
      <c r="OL36" s="4134"/>
      <c r="OM36" s="4134"/>
      <c r="ON36" s="4134"/>
      <c r="OO36" s="4134"/>
      <c r="OP36" s="4134"/>
      <c r="OQ36" s="4134"/>
      <c r="OR36" s="4134"/>
      <c r="OS36" s="4134"/>
      <c r="OT36" s="4134"/>
      <c r="OU36" s="4134"/>
      <c r="OV36" s="4134"/>
      <c r="OW36" s="4134"/>
      <c r="OX36" s="4134"/>
      <c r="OY36" s="4134"/>
      <c r="OZ36" s="4134"/>
      <c r="PA36" s="4134"/>
      <c r="PB36" s="4134"/>
      <c r="PC36" s="4134"/>
      <c r="PD36" s="4134"/>
      <c r="PE36" s="4134"/>
      <c r="PF36" s="4134"/>
      <c r="PG36" s="4134"/>
      <c r="PH36" s="4134"/>
      <c r="PI36" s="4134"/>
      <c r="PJ36" s="4134"/>
      <c r="PK36" s="4134"/>
      <c r="PL36" s="4134"/>
      <c r="PM36" s="4134"/>
      <c r="PN36" s="4134"/>
      <c r="PO36" s="4134"/>
      <c r="PP36" s="4134"/>
      <c r="PQ36" s="4134"/>
      <c r="PR36" s="4134"/>
      <c r="PS36" s="4134"/>
      <c r="PT36" s="4134"/>
      <c r="PU36" s="4134"/>
      <c r="PV36" s="4134"/>
      <c r="PW36" s="4134"/>
      <c r="PX36" s="4134"/>
      <c r="PY36" s="4134"/>
      <c r="PZ36" s="4134"/>
      <c r="QA36" s="4134"/>
      <c r="QB36" s="4134"/>
      <c r="QC36" s="4134"/>
      <c r="QD36" s="4134"/>
      <c r="QE36" s="4134"/>
      <c r="QF36" s="4134"/>
      <c r="QG36" s="4134"/>
      <c r="QH36" s="4134"/>
      <c r="QI36" s="4134"/>
      <c r="QJ36" s="4134"/>
      <c r="QK36" s="4134"/>
      <c r="QL36" s="4134"/>
      <c r="QM36" s="4134"/>
      <c r="QN36" s="4134"/>
      <c r="QO36" s="4134"/>
      <c r="QP36" s="4134"/>
      <c r="QQ36" s="4134"/>
      <c r="QR36" s="4134"/>
      <c r="QS36" s="4134"/>
      <c r="QT36" s="4134"/>
      <c r="QU36" s="4134"/>
      <c r="QV36" s="4134"/>
      <c r="QW36" s="4134"/>
      <c r="QX36" s="4134"/>
      <c r="QY36" s="4134"/>
      <c r="QZ36" s="4134"/>
      <c r="RA36" s="4134"/>
      <c r="RB36" s="4134"/>
      <c r="RC36" s="4134"/>
      <c r="RD36" s="4134"/>
      <c r="RE36" s="4134"/>
      <c r="RF36" s="4134"/>
      <c r="RG36" s="4134"/>
      <c r="RH36" s="4134"/>
      <c r="RI36" s="4134"/>
      <c r="RJ36" s="4134"/>
      <c r="RK36" s="4134"/>
      <c r="RL36" s="4134"/>
      <c r="RM36" s="4134"/>
      <c r="RN36" s="4134"/>
      <c r="RO36" s="4134"/>
      <c r="RP36" s="4134"/>
      <c r="RQ36" s="4134"/>
      <c r="RR36" s="4134"/>
      <c r="RS36" s="4134"/>
      <c r="RT36" s="4134"/>
      <c r="RU36" s="4134"/>
      <c r="RV36" s="4134"/>
      <c r="RW36" s="4134"/>
      <c r="RX36" s="4134"/>
      <c r="RY36" s="4134"/>
      <c r="RZ36" s="4134"/>
      <c r="SA36" s="4134"/>
      <c r="SB36" s="4134"/>
      <c r="SC36" s="4134"/>
      <c r="SD36" s="4134"/>
      <c r="SE36" s="4134"/>
      <c r="SF36" s="4134"/>
      <c r="SG36" s="4134"/>
      <c r="SH36" s="4134"/>
      <c r="SI36" s="4134"/>
      <c r="SJ36" s="4134"/>
      <c r="SK36" s="4134"/>
      <c r="SL36" s="4134"/>
      <c r="SM36" s="4134"/>
      <c r="SN36" s="4134"/>
      <c r="SO36" s="4134"/>
      <c r="SP36" s="4134"/>
      <c r="SQ36" s="4134"/>
      <c r="SR36" s="4134"/>
      <c r="SS36" s="4134"/>
      <c r="ST36" s="4134"/>
      <c r="SU36" s="4134"/>
      <c r="SV36" s="4134"/>
      <c r="SW36" s="4134"/>
      <c r="SX36" s="4134"/>
      <c r="SY36" s="4134"/>
      <c r="SZ36" s="4134"/>
      <c r="TA36" s="4134"/>
      <c r="TB36" s="4134"/>
      <c r="TC36" s="4134"/>
      <c r="TD36" s="4134"/>
      <c r="TE36" s="4134"/>
      <c r="TF36" s="4134"/>
      <c r="TG36" s="4134"/>
      <c r="TH36" s="4134"/>
      <c r="TI36" s="4134"/>
      <c r="TJ36" s="4134"/>
      <c r="TK36" s="4134"/>
      <c r="TL36" s="4134"/>
      <c r="TM36" s="4134"/>
      <c r="TN36" s="4134"/>
      <c r="TO36" s="4134"/>
      <c r="TP36" s="4134"/>
      <c r="TQ36" s="4134"/>
      <c r="TR36" s="4134"/>
      <c r="TS36" s="4134"/>
      <c r="TT36" s="4134"/>
      <c r="TU36" s="4134"/>
      <c r="TV36" s="4134"/>
      <c r="TW36" s="4134"/>
      <c r="TX36" s="4134"/>
      <c r="TY36" s="4134"/>
      <c r="TZ36" s="4134"/>
      <c r="UA36" s="4134"/>
      <c r="UB36" s="4134"/>
      <c r="UC36" s="4134"/>
      <c r="UD36" s="4134"/>
      <c r="UE36" s="4134"/>
      <c r="UF36" s="4134"/>
      <c r="UG36" s="4134"/>
      <c r="UH36" s="4134"/>
      <c r="UI36" s="4134"/>
      <c r="UJ36" s="4134"/>
      <c r="UK36" s="4134"/>
      <c r="UL36" s="4134"/>
      <c r="UM36" s="4134"/>
      <c r="UN36" s="4134"/>
      <c r="UO36" s="4134"/>
      <c r="UP36" s="4134"/>
      <c r="UQ36" s="4134"/>
      <c r="UR36" s="4134"/>
      <c r="US36" s="4134"/>
      <c r="UT36" s="4134"/>
      <c r="UU36" s="4134"/>
      <c r="UV36" s="4134"/>
      <c r="UW36" s="4134"/>
      <c r="UX36" s="4134"/>
      <c r="UY36" s="4134"/>
      <c r="UZ36" s="4134"/>
      <c r="VA36" s="4134"/>
      <c r="VB36" s="4134"/>
      <c r="VC36" s="4134"/>
      <c r="VD36" s="4134"/>
      <c r="VE36" s="4134"/>
      <c r="VF36" s="4134"/>
      <c r="VG36" s="4134"/>
      <c r="VH36" s="4134"/>
      <c r="VI36" s="4134"/>
      <c r="VJ36" s="4134"/>
      <c r="VK36" s="4134"/>
      <c r="VL36" s="4134"/>
      <c r="VM36" s="4134"/>
      <c r="VN36" s="4134"/>
      <c r="VO36" s="4134"/>
      <c r="VP36" s="4134"/>
      <c r="VQ36" s="4134"/>
      <c r="VR36" s="4134"/>
      <c r="VS36" s="4134"/>
      <c r="VT36" s="4134"/>
      <c r="VU36" s="4134"/>
      <c r="VV36" s="4134"/>
      <c r="VW36" s="4134"/>
      <c r="VX36" s="4134"/>
      <c r="VY36" s="4134"/>
      <c r="VZ36" s="4134"/>
      <c r="WA36" s="4134"/>
      <c r="WB36" s="4134"/>
      <c r="WC36" s="4134"/>
      <c r="WD36" s="4134"/>
      <c r="WE36" s="4134"/>
      <c r="WF36" s="4134"/>
      <c r="WG36" s="4134"/>
      <c r="WH36" s="4134"/>
      <c r="WI36" s="4134"/>
      <c r="WJ36" s="4134"/>
      <c r="WK36" s="4134"/>
      <c r="WL36" s="4134"/>
      <c r="WM36" s="4134"/>
      <c r="WN36" s="4134"/>
      <c r="WO36" s="4134"/>
      <c r="WP36" s="4134"/>
      <c r="WQ36" s="4134"/>
      <c r="WR36" s="4134"/>
      <c r="WS36" s="4134"/>
      <c r="WT36" s="4134"/>
      <c r="WU36" s="4134"/>
      <c r="WV36" s="4134"/>
      <c r="WW36" s="4134"/>
      <c r="WX36" s="4134"/>
      <c r="WY36" s="4134"/>
      <c r="WZ36" s="4134"/>
      <c r="XA36" s="4134"/>
      <c r="XB36" s="4134"/>
      <c r="XC36" s="4134"/>
      <c r="XD36" s="4134"/>
      <c r="XE36" s="4134"/>
      <c r="XF36" s="4134"/>
      <c r="XG36" s="4134"/>
      <c r="XH36" s="4134"/>
      <c r="XI36" s="4134"/>
      <c r="XJ36" s="4134"/>
      <c r="XK36" s="4134"/>
      <c r="XL36" s="4134"/>
      <c r="XM36" s="4134"/>
      <c r="XN36" s="4134"/>
      <c r="XO36" s="4134"/>
      <c r="XP36" s="4134"/>
      <c r="XQ36" s="4134"/>
      <c r="XR36" s="4134"/>
      <c r="XS36" s="4134"/>
      <c r="XT36" s="4134"/>
      <c r="XU36" s="4134"/>
      <c r="XV36" s="4134"/>
      <c r="XW36" s="4134"/>
      <c r="XX36" s="4134"/>
      <c r="XY36" s="4134"/>
      <c r="XZ36" s="4134"/>
      <c r="YA36" s="4134"/>
      <c r="YB36" s="4134"/>
      <c r="YC36" s="4134"/>
      <c r="YD36" s="4134"/>
      <c r="YE36" s="4134"/>
      <c r="YF36" s="4134"/>
      <c r="YG36" s="4134"/>
      <c r="YH36" s="4134"/>
      <c r="YI36" s="4134"/>
      <c r="YJ36" s="4134"/>
      <c r="YK36" s="4134"/>
      <c r="YL36" s="4134"/>
      <c r="YM36" s="4134"/>
      <c r="YN36" s="4134"/>
      <c r="YO36" s="4134"/>
      <c r="YP36" s="4134"/>
      <c r="YQ36" s="4134"/>
      <c r="YR36" s="4134"/>
      <c r="YS36" s="4134"/>
      <c r="YT36" s="4134"/>
      <c r="YU36" s="4134"/>
      <c r="YV36" s="4134"/>
      <c r="YW36" s="4134"/>
      <c r="YX36" s="4134"/>
      <c r="YY36" s="4134"/>
      <c r="YZ36" s="4134"/>
      <c r="ZA36" s="4134"/>
      <c r="ZB36" s="4134"/>
      <c r="ZC36" s="4134"/>
      <c r="ZD36" s="4134"/>
      <c r="ZE36" s="4134"/>
      <c r="ZF36" s="4134"/>
      <c r="ZG36" s="4134"/>
      <c r="ZH36" s="4134"/>
      <c r="ZI36" s="4134"/>
      <c r="ZJ36" s="4134"/>
      <c r="ZK36" s="4134"/>
      <c r="ZL36" s="4134"/>
      <c r="ZM36" s="4134"/>
      <c r="ZN36" s="4134"/>
      <c r="ZO36" s="4134"/>
      <c r="ZP36" s="4134"/>
      <c r="ZQ36" s="4134"/>
      <c r="ZR36" s="4134"/>
      <c r="ZS36" s="4134"/>
      <c r="ZT36" s="4134"/>
      <c r="ZU36" s="4134"/>
      <c r="ZV36" s="4134"/>
      <c r="ZW36" s="4134"/>
      <c r="ZX36" s="4134"/>
      <c r="ZY36" s="4134"/>
      <c r="ZZ36" s="4134"/>
      <c r="AAA36" s="4134"/>
      <c r="AAB36" s="4134"/>
      <c r="AAC36" s="4134"/>
      <c r="AAD36" s="4134"/>
      <c r="AAE36" s="4134"/>
      <c r="AAF36" s="4134"/>
      <c r="AAG36" s="4134"/>
      <c r="AAH36" s="4134"/>
      <c r="AAI36" s="4134"/>
      <c r="AAJ36" s="4134"/>
      <c r="AAK36" s="4134"/>
      <c r="AAL36" s="4134"/>
      <c r="AAM36" s="4134"/>
      <c r="AAN36" s="4134"/>
      <c r="AAO36" s="4134"/>
      <c r="AAP36" s="4134"/>
      <c r="AAQ36" s="4134"/>
      <c r="AAR36" s="4134"/>
      <c r="AAS36" s="4134"/>
      <c r="AAT36" s="4134"/>
      <c r="AAU36" s="4134"/>
      <c r="AAV36" s="4134"/>
      <c r="AAW36" s="4134"/>
      <c r="AAX36" s="4134"/>
      <c r="AAY36" s="4134"/>
      <c r="AAZ36" s="4134"/>
      <c r="ABA36" s="4134"/>
      <c r="ABB36" s="4134"/>
      <c r="ABC36" s="4134"/>
      <c r="ABD36" s="4134"/>
      <c r="ABE36" s="4134"/>
      <c r="ABF36" s="4134"/>
      <c r="ABG36" s="4134"/>
      <c r="ABH36" s="4134"/>
      <c r="ABI36" s="4134"/>
      <c r="ABJ36" s="4134"/>
      <c r="ABK36" s="4134"/>
      <c r="ABL36" s="4134"/>
      <c r="ABM36" s="4134"/>
      <c r="ABN36" s="4134"/>
      <c r="ABO36" s="4134"/>
      <c r="ABP36" s="4134"/>
      <c r="ABQ36" s="4134"/>
      <c r="ABR36" s="4134"/>
      <c r="ABS36" s="4134"/>
      <c r="ABT36" s="4134"/>
      <c r="ABU36" s="4134"/>
      <c r="ABV36" s="4134"/>
      <c r="ABW36" s="4134"/>
      <c r="ABX36" s="4134"/>
      <c r="ABY36" s="4134"/>
      <c r="ABZ36" s="4134"/>
      <c r="ACA36" s="4134"/>
      <c r="ACB36" s="4134"/>
      <c r="ACC36" s="4134"/>
      <c r="ACD36" s="4134"/>
      <c r="ACE36" s="4134"/>
      <c r="ACF36" s="4134"/>
      <c r="ACG36" s="4134"/>
      <c r="ACH36" s="4134"/>
      <c r="ACI36" s="4134"/>
      <c r="ACJ36" s="4134"/>
      <c r="ACK36" s="4134"/>
      <c r="ACL36" s="4134"/>
      <c r="ACM36" s="4134"/>
      <c r="ACN36" s="4134"/>
      <c r="ACO36" s="4134"/>
      <c r="ACP36" s="4134"/>
      <c r="ACQ36" s="4134"/>
      <c r="ACR36" s="4134"/>
      <c r="ACS36" s="4134"/>
      <c r="ACT36" s="4134"/>
      <c r="ACU36" s="4134"/>
      <c r="ACV36" s="4134"/>
      <c r="ACW36" s="4134"/>
      <c r="ACX36" s="4134"/>
      <c r="ACY36" s="4134"/>
      <c r="ACZ36" s="4134"/>
      <c r="ADA36" s="4134"/>
      <c r="ADB36" s="4134"/>
      <c r="ADC36" s="4134"/>
      <c r="ADD36" s="4134"/>
      <c r="ADE36" s="4134"/>
      <c r="ADF36" s="4134"/>
      <c r="ADG36" s="4134"/>
      <c r="ADH36" s="4134"/>
      <c r="ADI36" s="4134"/>
      <c r="ADJ36" s="4134"/>
      <c r="ADK36" s="4134"/>
      <c r="ADL36" s="4134"/>
      <c r="ADM36" s="4134"/>
      <c r="ADN36" s="4134"/>
      <c r="ADO36" s="4134"/>
      <c r="ADP36" s="4134"/>
      <c r="ADQ36" s="4134"/>
      <c r="ADR36" s="4134"/>
      <c r="ADS36" s="4134"/>
      <c r="ADT36" s="4134"/>
      <c r="ADU36" s="4134"/>
      <c r="ADV36" s="4134"/>
      <c r="ADW36" s="4134"/>
      <c r="ADX36" s="4134"/>
      <c r="ADY36" s="4134"/>
      <c r="ADZ36" s="4134"/>
      <c r="AEA36" s="4134"/>
      <c r="AEB36" s="4134"/>
      <c r="AEC36" s="4134"/>
      <c r="AED36" s="4134"/>
      <c r="AEE36" s="4134"/>
      <c r="AEF36" s="4134"/>
      <c r="AEG36" s="4134"/>
      <c r="AEH36" s="4134"/>
      <c r="AEI36" s="4134"/>
      <c r="AEJ36" s="4134"/>
      <c r="AEK36" s="4134"/>
      <c r="AEL36" s="4134"/>
      <c r="AEM36" s="4134"/>
      <c r="AEN36" s="4134"/>
      <c r="AEO36" s="4134"/>
      <c r="AEP36" s="4134"/>
      <c r="AEQ36" s="4134"/>
      <c r="AER36" s="4134"/>
      <c r="AES36" s="4134"/>
      <c r="AET36" s="4134"/>
      <c r="AEU36" s="4134"/>
      <c r="AEV36" s="4134"/>
      <c r="AEW36" s="4134"/>
      <c r="AEX36" s="4134"/>
      <c r="AEY36" s="4134"/>
      <c r="AEZ36" s="4134"/>
      <c r="AFA36" s="4134"/>
      <c r="AFB36" s="4134"/>
      <c r="AFC36" s="4134"/>
      <c r="AFD36" s="4134"/>
      <c r="AFE36" s="4134"/>
      <c r="AFF36" s="4134"/>
      <c r="AFG36" s="4134"/>
      <c r="AFH36" s="4134"/>
      <c r="AFI36" s="4134"/>
      <c r="AFJ36" s="4134"/>
      <c r="AFK36" s="4134"/>
      <c r="AFL36" s="4134"/>
      <c r="AFM36" s="4134"/>
      <c r="AFN36" s="4134"/>
      <c r="AFO36" s="4134"/>
      <c r="AFP36" s="4134"/>
      <c r="AFQ36" s="4134"/>
      <c r="AFR36" s="4134"/>
      <c r="AFS36" s="4134"/>
      <c r="AFT36" s="4134"/>
      <c r="AFU36" s="4134"/>
      <c r="AFV36" s="4134"/>
      <c r="AFW36" s="4134"/>
      <c r="AFX36" s="4134"/>
      <c r="AFY36" s="4134"/>
      <c r="AFZ36" s="4134"/>
      <c r="AGA36" s="4134"/>
      <c r="AGB36" s="4134"/>
      <c r="AGC36" s="4134"/>
      <c r="AGD36" s="4134"/>
      <c r="AGE36" s="4134"/>
      <c r="AGF36" s="4134"/>
      <c r="AGG36" s="4134"/>
      <c r="AGH36" s="4134"/>
      <c r="AGI36" s="4134"/>
      <c r="AGJ36" s="4134"/>
      <c r="AGK36" s="4134"/>
      <c r="AGL36" s="4134"/>
      <c r="AGM36" s="4134"/>
      <c r="AGN36" s="4134"/>
      <c r="AGO36" s="4134"/>
      <c r="AGP36" s="4134"/>
      <c r="AGQ36" s="4134"/>
      <c r="AGR36" s="4134"/>
      <c r="AGS36" s="4134"/>
      <c r="AGT36" s="4134"/>
      <c r="AGU36" s="4134"/>
      <c r="AGV36" s="4134"/>
      <c r="AGW36" s="4134"/>
      <c r="AGX36" s="4134"/>
      <c r="AGY36" s="4134"/>
      <c r="AGZ36" s="4134"/>
      <c r="AHA36" s="4134"/>
      <c r="AHB36" s="4134"/>
      <c r="AHC36" s="4134"/>
      <c r="AHD36" s="4134"/>
      <c r="AHE36" s="4134"/>
      <c r="AHF36" s="4134"/>
      <c r="AHG36" s="4134"/>
      <c r="AHH36" s="4134"/>
      <c r="AHI36" s="4134"/>
      <c r="AHJ36" s="4134"/>
      <c r="AHK36" s="4134"/>
      <c r="AHL36" s="4134"/>
      <c r="AHM36" s="4134"/>
      <c r="AHN36" s="4134"/>
      <c r="AHO36" s="4134"/>
      <c r="AHP36" s="4134"/>
      <c r="AHQ36" s="4134"/>
      <c r="AHR36" s="4134"/>
      <c r="AHS36" s="4134"/>
      <c r="AHT36" s="4134"/>
      <c r="AHU36" s="4134"/>
      <c r="AHV36" s="4134"/>
      <c r="AHW36" s="4134"/>
      <c r="AHX36" s="4134"/>
      <c r="AHY36" s="4134"/>
      <c r="AHZ36" s="4134"/>
      <c r="AIA36" s="4134"/>
      <c r="AIB36" s="4134"/>
      <c r="AIC36" s="4134"/>
      <c r="AID36" s="4134"/>
      <c r="AIE36" s="4134"/>
      <c r="AIF36" s="4134"/>
      <c r="AIG36" s="4134"/>
      <c r="AIH36" s="4134"/>
      <c r="AII36" s="4134"/>
      <c r="AIJ36" s="4134"/>
      <c r="AIK36" s="4134"/>
      <c r="AIL36" s="4134"/>
      <c r="AIM36" s="4134"/>
      <c r="AIN36" s="4134"/>
      <c r="AIO36" s="4134"/>
      <c r="AIP36" s="4134"/>
      <c r="AIQ36" s="4134"/>
      <c r="AIR36" s="4134"/>
      <c r="AIS36" s="4134"/>
      <c r="AIT36" s="4134"/>
      <c r="AIU36" s="4134"/>
      <c r="AIV36" s="4134"/>
      <c r="AIW36" s="4134"/>
      <c r="AIX36" s="4134"/>
      <c r="AIY36" s="4134"/>
      <c r="AIZ36" s="4134"/>
      <c r="AJA36" s="4134"/>
      <c r="AJB36" s="4134"/>
      <c r="AJC36" s="4134"/>
      <c r="AJD36" s="4134"/>
      <c r="AJE36" s="4134"/>
      <c r="AJF36" s="4134"/>
      <c r="AJG36" s="4134"/>
      <c r="AJH36" s="4134"/>
      <c r="AJI36" s="4134"/>
      <c r="AJJ36" s="4134"/>
      <c r="AJK36" s="4134"/>
      <c r="AJL36" s="4134"/>
      <c r="AJM36" s="4134"/>
      <c r="AJN36" s="4134"/>
      <c r="AJO36" s="4134"/>
      <c r="AJP36" s="4134"/>
      <c r="AJQ36" s="4134"/>
      <c r="AJR36" s="4134"/>
      <c r="AJS36" s="4134"/>
      <c r="AJT36" s="4134"/>
      <c r="AJU36" s="4134"/>
      <c r="AJV36" s="4134"/>
      <c r="AJW36" s="4134"/>
      <c r="AJX36" s="4134"/>
      <c r="AJY36" s="4134"/>
      <c r="AJZ36" s="4134"/>
      <c r="AKA36" s="4134"/>
      <c r="AKB36" s="4134"/>
      <c r="AKC36" s="4134"/>
      <c r="AKD36" s="4134"/>
      <c r="AKE36" s="4134"/>
      <c r="AKF36" s="4134"/>
      <c r="AKG36" s="4134"/>
      <c r="AKH36" s="4134"/>
      <c r="AKI36" s="4134"/>
      <c r="AKJ36" s="4134"/>
      <c r="AKK36" s="4134"/>
      <c r="AKL36" s="4134"/>
      <c r="AKM36" s="4134"/>
      <c r="AKN36" s="4134"/>
      <c r="AKO36" s="4134"/>
      <c r="AKP36" s="4134"/>
      <c r="AKQ36" s="4134"/>
      <c r="AKR36" s="4134"/>
      <c r="AKS36" s="4134"/>
      <c r="AKT36" s="4134"/>
      <c r="AKU36" s="4134"/>
      <c r="AKV36" s="4134"/>
      <c r="AKW36" s="4134"/>
      <c r="AKX36" s="4134"/>
      <c r="AKY36" s="4134"/>
      <c r="AKZ36" s="4134"/>
      <c r="ALA36" s="4134"/>
      <c r="ALB36" s="4134"/>
      <c r="ALC36" s="4134"/>
      <c r="ALD36" s="4134"/>
      <c r="ALE36" s="4134"/>
      <c r="ALF36" s="4134"/>
      <c r="ALG36" s="4134"/>
      <c r="ALH36" s="4134"/>
      <c r="ALI36" s="4134"/>
      <c r="ALJ36" s="4134"/>
      <c r="ALK36" s="4134"/>
      <c r="ALL36" s="4134"/>
      <c r="ALM36" s="4134"/>
      <c r="ALN36" s="4134"/>
      <c r="ALO36" s="4134"/>
      <c r="ALP36" s="4134"/>
      <c r="ALQ36" s="4134"/>
      <c r="ALR36" s="4134"/>
      <c r="ALS36" s="4134"/>
      <c r="ALT36" s="4134"/>
      <c r="ALU36" s="4134"/>
      <c r="ALV36" s="4134"/>
      <c r="ALW36" s="4134"/>
      <c r="ALX36" s="4134"/>
      <c r="ALY36" s="4134"/>
      <c r="ALZ36" s="4134"/>
      <c r="AMA36" s="4134"/>
      <c r="AMB36" s="4134"/>
      <c r="AMC36" s="4134"/>
      <c r="AMD36" s="4134"/>
      <c r="AME36" s="4134"/>
      <c r="AMF36" s="4134"/>
      <c r="AMG36" s="4134"/>
      <c r="AMH36" s="4134"/>
      <c r="AMI36" s="4134"/>
      <c r="AMJ36" s="4134"/>
      <c r="AMK36" s="4134"/>
      <c r="AML36" s="4134"/>
      <c r="AMM36" s="4134"/>
      <c r="AMN36" s="4134"/>
      <c r="AMO36" s="4134"/>
      <c r="AMP36" s="4134"/>
      <c r="AMQ36" s="4134"/>
      <c r="AMR36" s="4134"/>
      <c r="AMS36" s="4134"/>
      <c r="AMT36" s="4134"/>
      <c r="AMU36" s="4134"/>
      <c r="AMV36" s="4134"/>
      <c r="AMW36" s="4134"/>
      <c r="AMX36" s="4134"/>
      <c r="AMY36" s="4134"/>
      <c r="AMZ36" s="4134"/>
      <c r="ANA36" s="4134"/>
      <c r="ANB36" s="4134"/>
      <c r="ANC36" s="4134"/>
      <c r="AND36" s="4134"/>
      <c r="ANE36" s="4134"/>
      <c r="ANF36" s="4134"/>
      <c r="ANG36" s="4134"/>
      <c r="ANH36" s="4134"/>
      <c r="ANI36" s="4134"/>
      <c r="ANJ36" s="4134"/>
      <c r="ANK36" s="4134"/>
      <c r="ANL36" s="4134"/>
      <c r="ANM36" s="4134"/>
      <c r="ANN36" s="4134"/>
      <c r="ANO36" s="4134"/>
      <c r="ANP36" s="4134"/>
      <c r="ANQ36" s="4134"/>
      <c r="ANR36" s="4134"/>
      <c r="ANS36" s="4134"/>
      <c r="ANT36" s="4134"/>
      <c r="ANU36" s="4134"/>
      <c r="ANV36" s="4134"/>
      <c r="ANW36" s="4134"/>
      <c r="ANX36" s="4134"/>
      <c r="ANY36" s="4134"/>
      <c r="ANZ36" s="4134"/>
      <c r="AOA36" s="4134"/>
      <c r="AOB36" s="4134"/>
      <c r="AOC36" s="4134"/>
      <c r="AOD36" s="4134"/>
      <c r="AOE36" s="4134"/>
      <c r="AOF36" s="4134"/>
      <c r="AOG36" s="4134"/>
      <c r="AOH36" s="4134"/>
      <c r="AOI36" s="4134"/>
      <c r="AOJ36" s="4134"/>
      <c r="AOK36" s="4134"/>
      <c r="AOL36" s="4134"/>
      <c r="AOM36" s="4134"/>
      <c r="AON36" s="4134"/>
      <c r="AOO36" s="4134"/>
      <c r="AOP36" s="4134"/>
      <c r="AOQ36" s="4134"/>
      <c r="AOR36" s="4134"/>
      <c r="AOS36" s="4134"/>
      <c r="AOT36" s="4134"/>
      <c r="AOU36" s="4134"/>
      <c r="AOV36" s="4134"/>
      <c r="AOW36" s="4134"/>
      <c r="AOX36" s="4134"/>
      <c r="AOY36" s="4134"/>
      <c r="AOZ36" s="4134"/>
      <c r="APA36" s="4134"/>
      <c r="APB36" s="4134"/>
      <c r="APC36" s="4134"/>
      <c r="APD36" s="4134"/>
      <c r="APE36" s="4134"/>
      <c r="APF36" s="4134"/>
      <c r="APG36" s="4134"/>
      <c r="APH36" s="4134"/>
      <c r="API36" s="4134"/>
      <c r="APJ36" s="4134"/>
      <c r="APK36" s="4134"/>
      <c r="APL36" s="4134"/>
      <c r="APM36" s="4134"/>
      <c r="APN36" s="4134"/>
      <c r="APO36" s="4134"/>
      <c r="APP36" s="4134"/>
      <c r="APQ36" s="4134"/>
      <c r="APR36" s="4134"/>
      <c r="APS36" s="4134"/>
      <c r="APT36" s="4134"/>
      <c r="APU36" s="4134"/>
      <c r="APV36" s="4134"/>
      <c r="APW36" s="4134"/>
      <c r="APX36" s="4134"/>
      <c r="APY36" s="4134"/>
      <c r="APZ36" s="4134"/>
      <c r="AQA36" s="4134"/>
      <c r="AQB36" s="4134"/>
      <c r="AQC36" s="4134"/>
      <c r="AQD36" s="4134"/>
      <c r="AQE36" s="4134"/>
      <c r="AQF36" s="4134"/>
      <c r="AQG36" s="4134"/>
      <c r="AQH36" s="4134"/>
      <c r="AQI36" s="4134"/>
      <c r="AQJ36" s="4134"/>
      <c r="AQK36" s="4134"/>
      <c r="AQL36" s="4134"/>
      <c r="AQM36" s="4134"/>
      <c r="AQN36" s="4134"/>
      <c r="AQO36" s="4134"/>
      <c r="AQP36" s="4134"/>
      <c r="AQQ36" s="4134"/>
      <c r="AQR36" s="4134"/>
      <c r="AQS36" s="4134"/>
      <c r="AQT36" s="4134"/>
      <c r="AQU36" s="4134"/>
      <c r="AQV36" s="4134"/>
      <c r="AQW36" s="4134"/>
      <c r="AQX36" s="4134"/>
      <c r="AQY36" s="4134"/>
      <c r="AQZ36" s="4134"/>
      <c r="ARA36" s="4134"/>
      <c r="ARB36" s="4134"/>
      <c r="ARC36" s="4134"/>
      <c r="ARD36" s="4134"/>
      <c r="ARE36" s="4134"/>
      <c r="ARF36" s="4134"/>
      <c r="ARG36" s="4134"/>
      <c r="ARH36" s="4134"/>
      <c r="ARI36" s="4134"/>
      <c r="ARJ36" s="4134"/>
      <c r="ARK36" s="4134"/>
      <c r="ARL36" s="4134"/>
      <c r="ARM36" s="4134"/>
      <c r="ARN36" s="4134"/>
      <c r="ARO36" s="4134"/>
      <c r="ARP36" s="4134"/>
      <c r="ARQ36" s="4134"/>
      <c r="ARR36" s="4134"/>
      <c r="ARS36" s="4134"/>
      <c r="ART36" s="4134"/>
      <c r="ARU36" s="4134"/>
      <c r="ARV36" s="4134"/>
      <c r="ARW36" s="4134"/>
      <c r="ARX36" s="4134"/>
      <c r="ARY36" s="4134"/>
      <c r="ARZ36" s="4134"/>
      <c r="ASA36" s="4134"/>
      <c r="ASB36" s="4134"/>
      <c r="ASC36" s="4134"/>
      <c r="ASD36" s="4134"/>
      <c r="ASE36" s="4134"/>
      <c r="ASF36" s="4134"/>
      <c r="ASG36" s="4134"/>
      <c r="ASH36" s="4134"/>
      <c r="ASI36" s="4134"/>
      <c r="ASJ36" s="4134"/>
      <c r="ASK36" s="4134"/>
      <c r="ASL36" s="4134"/>
      <c r="ASM36" s="4134"/>
      <c r="ASN36" s="4134"/>
      <c r="ASO36" s="4134"/>
      <c r="ASP36" s="4134"/>
      <c r="ASQ36" s="4134"/>
      <c r="ASR36" s="4134"/>
      <c r="ASS36" s="4134"/>
      <c r="AST36" s="4134"/>
      <c r="ASU36" s="4134"/>
      <c r="ASV36" s="4134"/>
      <c r="ASW36" s="4134"/>
      <c r="ASX36" s="4134"/>
      <c r="ASY36" s="4134"/>
      <c r="ASZ36" s="4134"/>
      <c r="ATA36" s="4134"/>
      <c r="ATB36" s="4134"/>
      <c r="ATC36" s="4134"/>
      <c r="ATD36" s="4134"/>
      <c r="ATE36" s="4134"/>
      <c r="ATF36" s="4134"/>
      <c r="ATG36" s="4134"/>
      <c r="ATH36" s="4134"/>
      <c r="ATI36" s="4134"/>
      <c r="ATJ36" s="4134"/>
      <c r="ATK36" s="4134"/>
      <c r="ATL36" s="4134"/>
      <c r="ATM36" s="4134"/>
      <c r="ATN36" s="4134"/>
      <c r="ATO36" s="4134"/>
      <c r="ATP36" s="4134"/>
      <c r="ATQ36" s="4134"/>
      <c r="ATR36" s="4134"/>
      <c r="ATS36" s="4134"/>
      <c r="ATT36" s="4134"/>
      <c r="ATU36" s="4134"/>
      <c r="ATV36" s="4134"/>
      <c r="ATW36" s="4134"/>
      <c r="ATX36" s="4134"/>
      <c r="ATY36" s="4134"/>
      <c r="ATZ36" s="4134"/>
      <c r="AUA36" s="4134"/>
      <c r="AUB36" s="4134"/>
      <c r="AUC36" s="4134"/>
      <c r="AUD36" s="4134"/>
      <c r="AUE36" s="4134"/>
      <c r="AUF36" s="4134"/>
      <c r="AUG36" s="4134"/>
      <c r="AUH36" s="4134"/>
      <c r="AUI36" s="4134"/>
      <c r="AUJ36" s="4134"/>
      <c r="AUK36" s="4134"/>
      <c r="AUL36" s="4134"/>
      <c r="AUM36" s="4134"/>
      <c r="AUN36" s="4134"/>
      <c r="AUO36" s="4134"/>
      <c r="AUP36" s="4134"/>
      <c r="AUQ36" s="4134"/>
      <c r="AUR36" s="4134"/>
      <c r="AUS36" s="4134"/>
      <c r="AUT36" s="4134"/>
      <c r="AUU36" s="4134"/>
      <c r="AUV36" s="4134"/>
      <c r="AUW36" s="4134"/>
      <c r="AUX36" s="4134"/>
      <c r="AUY36" s="4134"/>
      <c r="AUZ36" s="4134"/>
      <c r="AVA36" s="4134"/>
      <c r="AVB36" s="4134"/>
      <c r="AVC36" s="4134"/>
      <c r="AVD36" s="4134"/>
      <c r="AVE36" s="4134"/>
      <c r="AVF36" s="4134"/>
      <c r="AVG36" s="4134"/>
      <c r="AVH36" s="4134"/>
      <c r="AVI36" s="4134"/>
      <c r="AVJ36" s="4134"/>
      <c r="AVK36" s="4134"/>
      <c r="AVL36" s="4134"/>
      <c r="AVM36" s="4134"/>
      <c r="AVN36" s="4134"/>
      <c r="AVO36" s="4134"/>
      <c r="AVP36" s="4134"/>
      <c r="AVQ36" s="4134"/>
      <c r="AVR36" s="4134"/>
      <c r="AVS36" s="4134"/>
      <c r="AVT36" s="4134"/>
      <c r="AVU36" s="4134"/>
      <c r="AVV36" s="4134"/>
      <c r="AVW36" s="4134"/>
      <c r="AVX36" s="4134"/>
      <c r="AVY36" s="4134"/>
      <c r="AVZ36" s="4134"/>
      <c r="AWA36" s="4134"/>
      <c r="AWB36" s="4134"/>
      <c r="AWC36" s="4134"/>
      <c r="AWD36" s="4134"/>
      <c r="AWE36" s="4134"/>
      <c r="AWF36" s="4134"/>
      <c r="AWG36" s="4134"/>
      <c r="AWH36" s="4134"/>
      <c r="AWI36" s="4134"/>
      <c r="AWJ36" s="4134"/>
      <c r="AWK36" s="4134"/>
      <c r="AWL36" s="4134"/>
      <c r="AWM36" s="4134"/>
      <c r="AWN36" s="4134"/>
      <c r="AWO36" s="4134"/>
      <c r="AWP36" s="4134"/>
      <c r="AWQ36" s="4134"/>
      <c r="AWR36" s="4134"/>
      <c r="AWS36" s="4134"/>
      <c r="AWT36" s="4134"/>
      <c r="AWU36" s="4134"/>
      <c r="AWV36" s="4134"/>
      <c r="AWW36" s="4134"/>
      <c r="AWX36" s="4134"/>
      <c r="AWY36" s="4134"/>
      <c r="AWZ36" s="4134"/>
      <c r="AXA36" s="4134"/>
      <c r="AXB36" s="4134"/>
      <c r="AXC36" s="4134"/>
      <c r="AXD36" s="4134"/>
      <c r="AXE36" s="4134"/>
      <c r="AXF36" s="4134"/>
      <c r="AXG36" s="4134"/>
      <c r="AXH36" s="4134"/>
      <c r="AXI36" s="4134"/>
      <c r="AXJ36" s="4134"/>
      <c r="AXK36" s="4134"/>
      <c r="AXL36" s="4134"/>
      <c r="AXM36" s="4134"/>
      <c r="AXN36" s="4134"/>
      <c r="AXO36" s="4134"/>
      <c r="AXP36" s="4134"/>
      <c r="AXQ36" s="4134"/>
      <c r="AXR36" s="4134"/>
      <c r="AXS36" s="4134"/>
      <c r="AXT36" s="4134"/>
      <c r="AXU36" s="4134"/>
      <c r="AXV36" s="4134"/>
      <c r="AXW36" s="4134"/>
      <c r="AXX36" s="4134"/>
      <c r="AXY36" s="4134"/>
      <c r="AXZ36" s="4134"/>
      <c r="AYA36" s="4134"/>
      <c r="AYB36" s="4134"/>
      <c r="AYC36" s="4134"/>
      <c r="AYD36" s="4134"/>
      <c r="AYE36" s="4134"/>
      <c r="AYF36" s="4134"/>
      <c r="AYG36" s="4134"/>
      <c r="AYH36" s="4134"/>
      <c r="AYI36" s="4134"/>
      <c r="AYJ36" s="4134"/>
      <c r="AYK36" s="4134"/>
      <c r="AYL36" s="4134"/>
      <c r="AYM36" s="4134"/>
      <c r="AYN36" s="4134"/>
      <c r="AYO36" s="4134"/>
      <c r="AYP36" s="4134"/>
      <c r="AYQ36" s="4134"/>
      <c r="AYR36" s="4134"/>
      <c r="AYS36" s="4134"/>
      <c r="AYT36" s="4134"/>
      <c r="AYU36" s="4134"/>
      <c r="AYV36" s="4134"/>
      <c r="AYW36" s="4134"/>
      <c r="AYX36" s="4134"/>
      <c r="AYY36" s="4134"/>
      <c r="AYZ36" s="4134"/>
      <c r="AZA36" s="4134"/>
      <c r="AZB36" s="4134"/>
      <c r="AZC36" s="4134"/>
      <c r="AZD36" s="4134"/>
      <c r="AZE36" s="4134"/>
      <c r="AZF36" s="4134"/>
      <c r="AZG36" s="4134"/>
      <c r="AZH36" s="4134"/>
      <c r="AZI36" s="4134"/>
      <c r="AZJ36" s="4134"/>
      <c r="AZK36" s="4134"/>
      <c r="AZL36" s="4134"/>
      <c r="AZM36" s="4134"/>
      <c r="AZN36" s="4134"/>
      <c r="AZO36" s="4134"/>
      <c r="AZP36" s="4134"/>
      <c r="AZQ36" s="4134"/>
      <c r="AZR36" s="4134"/>
      <c r="AZS36" s="4134"/>
      <c r="AZT36" s="4134"/>
      <c r="AZU36" s="4134"/>
      <c r="AZV36" s="4134"/>
      <c r="AZW36" s="4134"/>
      <c r="AZX36" s="4134"/>
      <c r="AZY36" s="4134"/>
      <c r="AZZ36" s="4134"/>
      <c r="BAA36" s="4134"/>
      <c r="BAB36" s="4134"/>
      <c r="BAC36" s="4134"/>
      <c r="BAD36" s="4134"/>
      <c r="BAE36" s="4134"/>
      <c r="BAF36" s="4134"/>
      <c r="BAG36" s="4134"/>
      <c r="BAH36" s="4134"/>
      <c r="BAI36" s="4134"/>
      <c r="BAJ36" s="4134"/>
      <c r="BAK36" s="4134"/>
      <c r="BAL36" s="4134"/>
      <c r="BAM36" s="4134"/>
      <c r="BAN36" s="4134"/>
      <c r="BAO36" s="4134"/>
      <c r="BAP36" s="4134"/>
      <c r="BAQ36" s="4134"/>
      <c r="BAR36" s="4134"/>
      <c r="BAS36" s="4134"/>
      <c r="BAT36" s="4134"/>
      <c r="BAU36" s="4134"/>
      <c r="BAV36" s="4134"/>
      <c r="BAW36" s="4134"/>
      <c r="BAX36" s="4134"/>
      <c r="BAY36" s="4134"/>
      <c r="BAZ36" s="4134"/>
      <c r="BBA36" s="4134"/>
      <c r="BBB36" s="4134"/>
      <c r="BBC36" s="4134"/>
      <c r="BBD36" s="4134"/>
      <c r="BBE36" s="4134"/>
      <c r="BBF36" s="4134"/>
      <c r="BBG36" s="4134"/>
      <c r="BBH36" s="4134"/>
      <c r="BBI36" s="4134"/>
      <c r="BBJ36" s="4134"/>
      <c r="BBK36" s="4134"/>
      <c r="BBL36" s="4134"/>
      <c r="BBM36" s="4134"/>
      <c r="BBN36" s="4134"/>
      <c r="BBO36" s="4134"/>
      <c r="BBP36" s="4134"/>
      <c r="BBQ36" s="4134"/>
      <c r="BBR36" s="4134"/>
      <c r="BBS36" s="4134"/>
      <c r="BBT36" s="4134"/>
      <c r="BBU36" s="4134"/>
      <c r="BBV36" s="4134"/>
      <c r="BBW36" s="4134"/>
      <c r="BBX36" s="4134"/>
      <c r="BBY36" s="4134"/>
      <c r="BBZ36" s="4134"/>
      <c r="BCA36" s="4134"/>
      <c r="BCB36" s="4134"/>
      <c r="BCC36" s="4134"/>
      <c r="BCD36" s="4134"/>
      <c r="BCE36" s="4134"/>
      <c r="BCF36" s="4134"/>
      <c r="BCG36" s="4134"/>
      <c r="BCH36" s="4134"/>
      <c r="BCI36" s="4134"/>
      <c r="BCJ36" s="4134"/>
      <c r="BCK36" s="4134"/>
      <c r="BCL36" s="4134"/>
      <c r="BCM36" s="4134"/>
      <c r="BCN36" s="4134"/>
      <c r="BCO36" s="4134"/>
      <c r="BCP36" s="4134"/>
      <c r="BCQ36" s="4134"/>
      <c r="BCR36" s="4134"/>
      <c r="BCS36" s="4134"/>
      <c r="BCT36" s="4134"/>
      <c r="BCU36" s="4134"/>
      <c r="BCV36" s="4134"/>
      <c r="BCW36" s="4134"/>
      <c r="BCX36" s="4134"/>
      <c r="BCY36" s="4134"/>
      <c r="BCZ36" s="4134"/>
      <c r="BDA36" s="4134"/>
      <c r="BDB36" s="4134"/>
      <c r="BDC36" s="4134"/>
      <c r="BDD36" s="4134"/>
      <c r="BDE36" s="4134"/>
      <c r="BDF36" s="4134"/>
      <c r="BDG36" s="4134"/>
      <c r="BDH36" s="4134"/>
      <c r="BDI36" s="4134"/>
      <c r="BDJ36" s="4134"/>
      <c r="BDK36" s="4134"/>
      <c r="BDL36" s="4134"/>
      <c r="BDM36" s="4134"/>
      <c r="BDN36" s="4134"/>
      <c r="BDO36" s="4134"/>
      <c r="BDP36" s="4134"/>
      <c r="BDQ36" s="4134"/>
      <c r="BDR36" s="4134"/>
      <c r="BDS36" s="4134"/>
      <c r="BDT36" s="4134"/>
      <c r="BDU36" s="4134"/>
      <c r="BDV36" s="4134"/>
      <c r="BDW36" s="4134"/>
      <c r="BDX36" s="4134"/>
      <c r="BDY36" s="4134"/>
      <c r="BDZ36" s="4134"/>
      <c r="BEA36" s="4134"/>
      <c r="BEB36" s="4134"/>
      <c r="BEC36" s="4134"/>
      <c r="BED36" s="4134"/>
      <c r="BEE36" s="4134"/>
      <c r="BEF36" s="4134"/>
      <c r="BEG36" s="4134"/>
      <c r="BEH36" s="4134"/>
      <c r="BEI36" s="4134"/>
      <c r="BEJ36" s="4134"/>
      <c r="BEK36" s="4134"/>
      <c r="BEL36" s="4134"/>
      <c r="BEM36" s="4134"/>
      <c r="BEN36" s="4134"/>
      <c r="BEO36" s="4134"/>
      <c r="BEP36" s="4134"/>
      <c r="BEQ36" s="4134"/>
      <c r="BER36" s="4134"/>
      <c r="BES36" s="4134"/>
      <c r="BET36" s="4134"/>
      <c r="BEU36" s="4134"/>
      <c r="BEV36" s="4134"/>
      <c r="BEW36" s="4134"/>
      <c r="BEX36" s="4134"/>
      <c r="BEY36" s="4134"/>
      <c r="BEZ36" s="4134"/>
      <c r="BFA36" s="4134"/>
      <c r="BFB36" s="4134"/>
      <c r="BFC36" s="4134"/>
      <c r="BFD36" s="4134"/>
      <c r="BFE36" s="4134"/>
      <c r="BFF36" s="4134"/>
      <c r="BFG36" s="4134"/>
      <c r="BFH36" s="4134"/>
      <c r="BFI36" s="4134"/>
      <c r="BFJ36" s="4134"/>
      <c r="BFK36" s="4134"/>
      <c r="BFL36" s="4134"/>
      <c r="BFM36" s="4134"/>
      <c r="BFN36" s="4134"/>
      <c r="BFO36" s="4134"/>
      <c r="BFP36" s="4134"/>
      <c r="BFQ36" s="4134"/>
      <c r="BFR36" s="4134"/>
      <c r="BFS36" s="4134"/>
      <c r="BFT36" s="4134"/>
      <c r="BFU36" s="4134"/>
      <c r="BFV36" s="4134"/>
      <c r="BFW36" s="4134"/>
      <c r="BFX36" s="4134"/>
      <c r="BFY36" s="4134"/>
      <c r="BFZ36" s="4134"/>
      <c r="BGA36" s="4134"/>
      <c r="BGB36" s="4134"/>
      <c r="BGC36" s="4134"/>
      <c r="BGD36" s="4134"/>
      <c r="BGE36" s="4134"/>
      <c r="BGF36" s="4134"/>
      <c r="BGG36" s="4134"/>
      <c r="BGH36" s="4134"/>
      <c r="BGI36" s="4134"/>
      <c r="BGJ36" s="4134"/>
      <c r="BGK36" s="4134"/>
      <c r="BGL36" s="4134"/>
      <c r="BGM36" s="4134"/>
      <c r="BGN36" s="4134"/>
      <c r="BGO36" s="4134"/>
      <c r="BGP36" s="4134"/>
      <c r="BGQ36" s="4134"/>
      <c r="BGR36" s="4134"/>
      <c r="BGS36" s="4134"/>
      <c r="BGT36" s="4134"/>
      <c r="BGU36" s="4134"/>
      <c r="BGV36" s="4134"/>
      <c r="BGW36" s="4134"/>
      <c r="BGX36" s="4134"/>
      <c r="BGY36" s="4134"/>
      <c r="BGZ36" s="4134"/>
      <c r="BHA36" s="4134"/>
      <c r="BHB36" s="4134"/>
      <c r="BHC36" s="4134"/>
      <c r="BHD36" s="4134"/>
      <c r="BHE36" s="4134"/>
      <c r="BHF36" s="4134"/>
      <c r="BHG36" s="4134"/>
      <c r="BHH36" s="4134"/>
      <c r="BHI36" s="4134"/>
      <c r="BHJ36" s="4134"/>
      <c r="BHK36" s="4134"/>
      <c r="BHL36" s="4134"/>
      <c r="BHM36" s="4134"/>
      <c r="BHN36" s="4134"/>
      <c r="BHO36" s="4134"/>
      <c r="BHP36" s="4134"/>
      <c r="BHQ36" s="4134"/>
      <c r="BHR36" s="4134"/>
      <c r="BHS36" s="4134"/>
      <c r="BHT36" s="4134"/>
      <c r="BHU36" s="4134"/>
      <c r="BHV36" s="4134"/>
      <c r="BHW36" s="4134"/>
      <c r="BHX36" s="4134"/>
      <c r="BHY36" s="4134"/>
      <c r="BHZ36" s="4134"/>
      <c r="BIA36" s="4134"/>
      <c r="BIB36" s="4134"/>
      <c r="BIC36" s="4134"/>
      <c r="BID36" s="4134"/>
      <c r="BIE36" s="4134"/>
      <c r="BIF36" s="4134"/>
      <c r="BIG36" s="4134"/>
      <c r="BIH36" s="4134"/>
      <c r="BII36" s="4134"/>
      <c r="BIJ36" s="4134"/>
      <c r="BIK36" s="4134"/>
      <c r="BIL36" s="4134"/>
      <c r="BIM36" s="4134"/>
      <c r="BIN36" s="4134"/>
      <c r="BIO36" s="4134"/>
      <c r="BIP36" s="4134"/>
      <c r="BIQ36" s="4134"/>
      <c r="BIR36" s="4134"/>
      <c r="BIS36" s="4134"/>
      <c r="BIT36" s="4134"/>
      <c r="BIU36" s="4134"/>
      <c r="BIV36" s="4134"/>
      <c r="BIW36" s="4134"/>
      <c r="BIX36" s="4134"/>
      <c r="BIY36" s="4134"/>
      <c r="BIZ36" s="4134"/>
      <c r="BJA36" s="4134"/>
      <c r="BJB36" s="4134"/>
      <c r="BJC36" s="4134"/>
      <c r="BJD36" s="4134"/>
      <c r="BJE36" s="4134"/>
    </row>
    <row r="37" spans="1:1617" s="102" customFormat="1" ht="16.149999999999999" customHeight="1">
      <c r="A37" s="35" t="s">
        <v>643</v>
      </c>
      <c r="B37" s="3314">
        <v>1213</v>
      </c>
      <c r="C37" s="1310">
        <v>1211</v>
      </c>
      <c r="D37" s="1310">
        <v>1262</v>
      </c>
      <c r="E37" s="1310">
        <v>1203</v>
      </c>
      <c r="F37" s="1310">
        <v>1306</v>
      </c>
      <c r="G37" s="1310">
        <v>1348</v>
      </c>
      <c r="H37" s="1310">
        <v>1343</v>
      </c>
      <c r="I37" s="1310">
        <v>1397</v>
      </c>
      <c r="J37" s="1310">
        <v>1618</v>
      </c>
      <c r="K37" s="1310">
        <v>1740</v>
      </c>
      <c r="L37" s="1310">
        <v>1844</v>
      </c>
      <c r="M37" s="1310">
        <v>1859</v>
      </c>
      <c r="N37" s="1310">
        <v>1949</v>
      </c>
      <c r="O37" s="1310">
        <v>2238</v>
      </c>
      <c r="P37" s="1310">
        <v>2253</v>
      </c>
      <c r="Q37" s="1310">
        <v>3252</v>
      </c>
      <c r="R37" s="1310">
        <v>3901</v>
      </c>
      <c r="S37" s="1310">
        <v>4521</v>
      </c>
      <c r="T37" s="1310">
        <v>4671</v>
      </c>
      <c r="U37" s="1310">
        <v>4323</v>
      </c>
      <c r="V37" s="1310">
        <v>4746</v>
      </c>
      <c r="W37" s="1310">
        <v>4755</v>
      </c>
      <c r="X37" s="1310">
        <v>4951</v>
      </c>
      <c r="Y37" s="1310">
        <v>5415</v>
      </c>
      <c r="Z37" s="1310">
        <v>6069</v>
      </c>
      <c r="AA37" s="1310">
        <v>5768</v>
      </c>
      <c r="AB37" s="1310">
        <v>5930</v>
      </c>
      <c r="AC37" s="1310">
        <v>5956</v>
      </c>
      <c r="AD37" s="1310">
        <v>6163</v>
      </c>
      <c r="AE37" s="3827">
        <v>5806</v>
      </c>
      <c r="AF37" s="2323">
        <v>5829</v>
      </c>
      <c r="AG37" s="4125"/>
      <c r="AH37" s="4134"/>
      <c r="AI37" s="4134"/>
      <c r="AJ37" s="4134"/>
      <c r="AK37" s="4134"/>
      <c r="AL37" s="4134"/>
      <c r="AM37" s="4134"/>
      <c r="AN37" s="4134"/>
      <c r="AO37" s="4134"/>
      <c r="AP37" s="4134"/>
      <c r="AQ37" s="4134"/>
      <c r="AR37" s="4134"/>
      <c r="AS37" s="4134"/>
      <c r="AT37" s="4134"/>
      <c r="AU37" s="4134"/>
      <c r="AV37" s="4134"/>
      <c r="AW37" s="4134"/>
      <c r="AX37" s="4134"/>
      <c r="AY37" s="4134"/>
      <c r="AZ37" s="4134"/>
      <c r="BA37" s="4134"/>
      <c r="BB37" s="4134"/>
      <c r="BC37" s="4134"/>
      <c r="BD37" s="4134"/>
      <c r="BE37" s="4134"/>
      <c r="BF37" s="4134"/>
      <c r="BG37" s="4134"/>
      <c r="BH37" s="4134"/>
      <c r="BI37" s="4134"/>
      <c r="BJ37" s="4134"/>
      <c r="BK37" s="4139"/>
      <c r="BL37" s="4139"/>
      <c r="BM37" s="4139"/>
      <c r="BN37" s="4139"/>
      <c r="BO37" s="4139"/>
      <c r="BP37" s="4139"/>
      <c r="BQ37" s="4139"/>
      <c r="BR37" s="4139"/>
      <c r="BS37" s="4139"/>
      <c r="BT37" s="4139"/>
      <c r="BU37" s="4139"/>
      <c r="BV37" s="4139"/>
      <c r="BW37" s="4139"/>
      <c r="BX37" s="4139"/>
      <c r="BY37" s="4139"/>
      <c r="BZ37" s="4139"/>
      <c r="CA37" s="4139"/>
      <c r="CB37" s="4139"/>
      <c r="CC37" s="4139"/>
      <c r="CD37" s="4139"/>
      <c r="CE37" s="4139"/>
      <c r="CF37" s="4139"/>
      <c r="CG37" s="4139"/>
      <c r="CH37" s="4139"/>
      <c r="CI37" s="4139"/>
      <c r="CJ37" s="4139"/>
      <c r="CK37" s="4139"/>
      <c r="CL37" s="4139"/>
      <c r="CM37" s="4139"/>
      <c r="CN37" s="4134"/>
      <c r="CO37" s="4134"/>
      <c r="CP37" s="4134"/>
      <c r="CQ37" s="4134"/>
      <c r="CR37" s="4134"/>
      <c r="CS37" s="4134"/>
      <c r="CT37" s="4134"/>
      <c r="CU37" s="4134"/>
      <c r="CV37" s="4134"/>
      <c r="CW37" s="4134"/>
      <c r="CX37" s="4134"/>
      <c r="CY37" s="4134"/>
      <c r="CZ37" s="4134"/>
      <c r="DA37" s="4134"/>
      <c r="DB37" s="4134"/>
      <c r="DC37" s="4134"/>
      <c r="DD37" s="4134"/>
      <c r="DE37" s="4134"/>
      <c r="DF37" s="4134"/>
      <c r="DG37" s="4134"/>
      <c r="DH37" s="4134"/>
      <c r="DI37" s="4134"/>
      <c r="DJ37" s="4134"/>
      <c r="DK37" s="4134"/>
      <c r="DL37" s="4134"/>
      <c r="DM37" s="4134"/>
      <c r="DN37" s="4134"/>
      <c r="DO37" s="4134"/>
      <c r="DP37" s="4134"/>
      <c r="DQ37" s="4134"/>
      <c r="DR37" s="4134"/>
      <c r="DS37" s="4134"/>
      <c r="DT37" s="4134"/>
      <c r="DU37" s="4134"/>
      <c r="DV37" s="4134"/>
      <c r="DW37" s="4134"/>
      <c r="DX37" s="4134"/>
      <c r="DY37" s="4134"/>
      <c r="DZ37" s="4134"/>
      <c r="EA37" s="4134"/>
      <c r="EB37" s="4134"/>
      <c r="EC37" s="4134"/>
      <c r="ED37" s="4134"/>
      <c r="EE37" s="4134"/>
      <c r="EF37" s="4134"/>
      <c r="EG37" s="4134"/>
      <c r="EH37" s="4134"/>
      <c r="EI37" s="4134"/>
      <c r="EJ37" s="4134"/>
      <c r="EK37" s="4134"/>
      <c r="EL37" s="4134"/>
      <c r="EM37" s="4134"/>
      <c r="EN37" s="4134"/>
      <c r="EO37" s="4134"/>
      <c r="EP37" s="4134"/>
      <c r="EQ37" s="4134"/>
      <c r="ER37" s="4134"/>
      <c r="ES37" s="4134"/>
      <c r="ET37" s="4134"/>
      <c r="EU37" s="4134"/>
      <c r="EV37" s="4134"/>
      <c r="EW37" s="4134"/>
      <c r="EX37" s="4134"/>
      <c r="EY37" s="4134"/>
      <c r="EZ37" s="4134"/>
      <c r="FA37" s="4134"/>
      <c r="FB37" s="4134"/>
      <c r="FC37" s="4134"/>
      <c r="FD37" s="4134"/>
      <c r="FE37" s="4134"/>
      <c r="FF37" s="4134"/>
      <c r="FG37" s="4134"/>
      <c r="FH37" s="4134"/>
      <c r="FI37" s="4134"/>
      <c r="FJ37" s="4134"/>
      <c r="FK37" s="4134"/>
      <c r="FL37" s="4134"/>
      <c r="FM37" s="4134"/>
      <c r="FN37" s="4134"/>
      <c r="FO37" s="4134"/>
      <c r="FP37" s="4134"/>
      <c r="FQ37" s="4134"/>
      <c r="FR37" s="4134"/>
      <c r="FS37" s="4134"/>
      <c r="FT37" s="4134"/>
      <c r="FU37" s="4134"/>
      <c r="FV37" s="4134"/>
      <c r="FW37" s="4134"/>
      <c r="FX37" s="4134"/>
      <c r="FY37" s="4134"/>
      <c r="FZ37" s="4134"/>
      <c r="GA37" s="4134"/>
      <c r="GB37" s="4134"/>
      <c r="GC37" s="4134"/>
      <c r="GD37" s="4134"/>
      <c r="GE37" s="4134"/>
      <c r="GF37" s="4134"/>
      <c r="GG37" s="4134"/>
      <c r="GH37" s="4134"/>
      <c r="GI37" s="4134"/>
      <c r="GJ37" s="4134"/>
      <c r="GK37" s="4134"/>
      <c r="GL37" s="4134"/>
      <c r="GM37" s="4134"/>
      <c r="GN37" s="4134"/>
      <c r="GO37" s="4134"/>
      <c r="GP37" s="4134"/>
      <c r="GQ37" s="4134"/>
      <c r="GR37" s="4134"/>
      <c r="GS37" s="4134"/>
      <c r="GT37" s="4134"/>
      <c r="GU37" s="4134"/>
      <c r="GV37" s="4134"/>
      <c r="GW37" s="4134"/>
      <c r="GX37" s="4134"/>
      <c r="GY37" s="4134"/>
      <c r="GZ37" s="4134"/>
      <c r="HA37" s="4134"/>
      <c r="HB37" s="4134"/>
      <c r="HC37" s="4134"/>
      <c r="HD37" s="4134"/>
      <c r="HE37" s="4134"/>
      <c r="HF37" s="4134"/>
      <c r="HG37" s="4134"/>
      <c r="HH37" s="4134"/>
      <c r="HI37" s="4134"/>
      <c r="HJ37" s="4134"/>
      <c r="HK37" s="4134"/>
      <c r="HL37" s="4134"/>
      <c r="HM37" s="4134"/>
      <c r="HN37" s="4134"/>
      <c r="HO37" s="4134"/>
      <c r="HP37" s="4134"/>
      <c r="HQ37" s="4134"/>
      <c r="HR37" s="4134"/>
      <c r="HS37" s="4134"/>
      <c r="HT37" s="4134"/>
      <c r="HU37" s="4134"/>
      <c r="HV37" s="4134"/>
      <c r="HW37" s="4134"/>
      <c r="HX37" s="4134"/>
      <c r="HY37" s="4134"/>
      <c r="HZ37" s="4134"/>
      <c r="IA37" s="4134"/>
      <c r="IB37" s="4134"/>
      <c r="IC37" s="4134"/>
      <c r="ID37" s="4134"/>
      <c r="IE37" s="4134"/>
      <c r="IF37" s="4134"/>
      <c r="IG37" s="4134"/>
      <c r="IH37" s="4134"/>
      <c r="II37" s="4134"/>
      <c r="IJ37" s="4134"/>
      <c r="IK37" s="4134"/>
      <c r="IL37" s="4134"/>
      <c r="IM37" s="4134"/>
      <c r="IN37" s="4134"/>
      <c r="IO37" s="4134"/>
      <c r="IP37" s="4134"/>
      <c r="IQ37" s="4134"/>
      <c r="IR37" s="4134"/>
      <c r="IS37" s="4134"/>
      <c r="IT37" s="4134"/>
      <c r="IU37" s="4134"/>
      <c r="IV37" s="4134"/>
      <c r="IW37" s="4134"/>
      <c r="IX37" s="4134"/>
      <c r="IY37" s="4134"/>
      <c r="IZ37" s="4134"/>
      <c r="JA37" s="4134"/>
      <c r="JB37" s="4134"/>
      <c r="JC37" s="4134"/>
      <c r="JD37" s="4134"/>
      <c r="JE37" s="4134"/>
      <c r="JF37" s="4134"/>
      <c r="JG37" s="4134"/>
      <c r="JH37" s="4134"/>
      <c r="JI37" s="4134"/>
      <c r="JJ37" s="4134"/>
      <c r="JK37" s="4134"/>
      <c r="JL37" s="4134"/>
      <c r="JM37" s="4134"/>
      <c r="JN37" s="4134"/>
      <c r="JO37" s="4134"/>
      <c r="JP37" s="4134"/>
      <c r="JQ37" s="4134"/>
      <c r="JR37" s="4134"/>
      <c r="JS37" s="4134"/>
      <c r="JT37" s="4134"/>
      <c r="JU37" s="4134"/>
      <c r="JV37" s="4134"/>
      <c r="JW37" s="4134"/>
      <c r="JX37" s="4134"/>
      <c r="JY37" s="4134"/>
      <c r="JZ37" s="4134"/>
      <c r="KA37" s="4134"/>
      <c r="KB37" s="4134"/>
      <c r="KC37" s="4134"/>
      <c r="KD37" s="4134"/>
      <c r="KE37" s="4134"/>
      <c r="KF37" s="4134"/>
      <c r="KG37" s="4134"/>
      <c r="KH37" s="4134"/>
      <c r="KI37" s="4134"/>
      <c r="KJ37" s="4134"/>
      <c r="KK37" s="4134"/>
      <c r="KL37" s="4134"/>
      <c r="KM37" s="4134"/>
      <c r="KN37" s="4134"/>
      <c r="KO37" s="4134"/>
      <c r="KP37" s="4134"/>
      <c r="KQ37" s="4134"/>
      <c r="KR37" s="4134"/>
      <c r="KS37" s="4134"/>
      <c r="KT37" s="4134"/>
      <c r="KU37" s="4134"/>
      <c r="KV37" s="4134"/>
      <c r="KW37" s="4134"/>
      <c r="KX37" s="4134"/>
      <c r="KY37" s="4134"/>
      <c r="KZ37" s="4134"/>
      <c r="LA37" s="4134"/>
      <c r="LB37" s="4134"/>
      <c r="LC37" s="4134"/>
      <c r="LD37" s="4134"/>
      <c r="LE37" s="4134"/>
      <c r="LF37" s="4134"/>
      <c r="LG37" s="4134"/>
      <c r="LH37" s="4134"/>
      <c r="LI37" s="4134"/>
      <c r="LJ37" s="4134"/>
      <c r="LK37" s="4134"/>
      <c r="LL37" s="4134"/>
      <c r="LM37" s="4134"/>
      <c r="LN37" s="4134"/>
      <c r="LO37" s="4134"/>
      <c r="LP37" s="4134"/>
      <c r="LQ37" s="4134"/>
      <c r="LR37" s="4134"/>
      <c r="LS37" s="4134"/>
      <c r="LT37" s="4134"/>
      <c r="LU37" s="4134"/>
      <c r="LV37" s="4134"/>
      <c r="LW37" s="4134"/>
      <c r="LX37" s="4134"/>
      <c r="LY37" s="4134"/>
      <c r="LZ37" s="4134"/>
      <c r="MA37" s="4134"/>
      <c r="MB37" s="4134"/>
      <c r="MC37" s="4134"/>
      <c r="MD37" s="4134"/>
      <c r="ME37" s="4134"/>
      <c r="MF37" s="4134"/>
      <c r="MG37" s="4134"/>
      <c r="MH37" s="4134"/>
      <c r="MI37" s="4134"/>
      <c r="MJ37" s="4134"/>
      <c r="MK37" s="4134"/>
      <c r="ML37" s="4134"/>
      <c r="MM37" s="4134"/>
      <c r="MN37" s="4134"/>
      <c r="MO37" s="4134"/>
      <c r="MP37" s="4134"/>
      <c r="MQ37" s="4134"/>
      <c r="MR37" s="4134"/>
      <c r="MS37" s="4134"/>
      <c r="MT37" s="4134"/>
      <c r="MU37" s="4134"/>
      <c r="MV37" s="4134"/>
      <c r="MW37" s="4134"/>
      <c r="MX37" s="4134"/>
      <c r="MY37" s="4134"/>
      <c r="MZ37" s="4134"/>
      <c r="NA37" s="4134"/>
      <c r="NB37" s="4134"/>
      <c r="NC37" s="4134"/>
      <c r="ND37" s="4134"/>
      <c r="NE37" s="4134"/>
      <c r="NF37" s="4134"/>
      <c r="NG37" s="4134"/>
      <c r="NH37" s="4134"/>
      <c r="NI37" s="4134"/>
      <c r="NJ37" s="4134"/>
      <c r="NK37" s="4134"/>
      <c r="NL37" s="4134"/>
      <c r="NM37" s="4134"/>
      <c r="NN37" s="4134"/>
      <c r="NO37" s="4134"/>
      <c r="NP37" s="4134"/>
      <c r="NQ37" s="4134"/>
      <c r="NR37" s="4134"/>
      <c r="NS37" s="4134"/>
      <c r="NT37" s="4134"/>
      <c r="NU37" s="4134"/>
      <c r="NV37" s="4134"/>
      <c r="NW37" s="4134"/>
      <c r="NX37" s="4134"/>
      <c r="NY37" s="4134"/>
      <c r="NZ37" s="4134"/>
      <c r="OA37" s="4134"/>
      <c r="OB37" s="4134"/>
      <c r="OC37" s="4134"/>
      <c r="OD37" s="4134"/>
      <c r="OE37" s="4134"/>
      <c r="OF37" s="4134"/>
      <c r="OG37" s="4134"/>
      <c r="OH37" s="4134"/>
      <c r="OI37" s="4134"/>
      <c r="OJ37" s="4134"/>
      <c r="OK37" s="4134"/>
      <c r="OL37" s="4134"/>
      <c r="OM37" s="4134"/>
      <c r="ON37" s="4134"/>
      <c r="OO37" s="4134"/>
      <c r="OP37" s="4134"/>
      <c r="OQ37" s="4134"/>
      <c r="OR37" s="4134"/>
      <c r="OS37" s="4134"/>
      <c r="OT37" s="4134"/>
      <c r="OU37" s="4134"/>
      <c r="OV37" s="4134"/>
      <c r="OW37" s="4134"/>
      <c r="OX37" s="4134"/>
      <c r="OY37" s="4134"/>
      <c r="OZ37" s="4134"/>
      <c r="PA37" s="4134"/>
      <c r="PB37" s="4134"/>
      <c r="PC37" s="4134"/>
      <c r="PD37" s="4134"/>
      <c r="PE37" s="4134"/>
      <c r="PF37" s="4134"/>
      <c r="PG37" s="4134"/>
      <c r="PH37" s="4134"/>
      <c r="PI37" s="4134"/>
      <c r="PJ37" s="4134"/>
      <c r="PK37" s="4134"/>
      <c r="PL37" s="4134"/>
      <c r="PM37" s="4134"/>
      <c r="PN37" s="4134"/>
      <c r="PO37" s="4134"/>
      <c r="PP37" s="4134"/>
      <c r="PQ37" s="4134"/>
      <c r="PR37" s="4134"/>
      <c r="PS37" s="4134"/>
      <c r="PT37" s="4134"/>
      <c r="PU37" s="4134"/>
      <c r="PV37" s="4134"/>
      <c r="PW37" s="4134"/>
      <c r="PX37" s="4134"/>
      <c r="PY37" s="4134"/>
      <c r="PZ37" s="4134"/>
      <c r="QA37" s="4134"/>
      <c r="QB37" s="4134"/>
      <c r="QC37" s="4134"/>
      <c r="QD37" s="4134"/>
      <c r="QE37" s="4134"/>
      <c r="QF37" s="4134"/>
      <c r="QG37" s="4134"/>
      <c r="QH37" s="4134"/>
      <c r="QI37" s="4134"/>
      <c r="QJ37" s="4134"/>
      <c r="QK37" s="4134"/>
      <c r="QL37" s="4134"/>
      <c r="QM37" s="4134"/>
      <c r="QN37" s="4134"/>
      <c r="QO37" s="4134"/>
      <c r="QP37" s="4134"/>
      <c r="QQ37" s="4134"/>
      <c r="QR37" s="4134"/>
      <c r="QS37" s="4134"/>
      <c r="QT37" s="4134"/>
      <c r="QU37" s="4134"/>
      <c r="QV37" s="4134"/>
      <c r="QW37" s="4134"/>
      <c r="QX37" s="4134"/>
      <c r="QY37" s="4134"/>
      <c r="QZ37" s="4134"/>
      <c r="RA37" s="4134"/>
      <c r="RB37" s="4134"/>
      <c r="RC37" s="4134"/>
      <c r="RD37" s="4134"/>
      <c r="RE37" s="4134"/>
      <c r="RF37" s="4134"/>
      <c r="RG37" s="4134"/>
      <c r="RH37" s="4134"/>
      <c r="RI37" s="4134"/>
      <c r="RJ37" s="4134"/>
      <c r="RK37" s="4134"/>
      <c r="RL37" s="4134"/>
      <c r="RM37" s="4134"/>
      <c r="RN37" s="4134"/>
      <c r="RO37" s="4134"/>
      <c r="RP37" s="4134"/>
      <c r="RQ37" s="4134"/>
      <c r="RR37" s="4134"/>
      <c r="RS37" s="4134"/>
      <c r="RT37" s="4134"/>
      <c r="RU37" s="4134"/>
      <c r="RV37" s="4134"/>
      <c r="RW37" s="4134"/>
      <c r="RX37" s="4134"/>
      <c r="RY37" s="4134"/>
      <c r="RZ37" s="4134"/>
      <c r="SA37" s="4134"/>
      <c r="SB37" s="4134"/>
      <c r="SC37" s="4134"/>
      <c r="SD37" s="4134"/>
      <c r="SE37" s="4134"/>
      <c r="SF37" s="4134"/>
      <c r="SG37" s="4134"/>
      <c r="SH37" s="4134"/>
      <c r="SI37" s="4134"/>
      <c r="SJ37" s="4134"/>
      <c r="SK37" s="4134"/>
      <c r="SL37" s="4134"/>
      <c r="SM37" s="4134"/>
      <c r="SN37" s="4134"/>
      <c r="SO37" s="4134"/>
      <c r="SP37" s="4134"/>
      <c r="SQ37" s="4134"/>
      <c r="SR37" s="4134"/>
      <c r="SS37" s="4134"/>
      <c r="ST37" s="4134"/>
      <c r="SU37" s="4134"/>
      <c r="SV37" s="4134"/>
      <c r="SW37" s="4134"/>
      <c r="SX37" s="4134"/>
      <c r="SY37" s="4134"/>
      <c r="SZ37" s="4134"/>
      <c r="TA37" s="4134"/>
      <c r="TB37" s="4134"/>
      <c r="TC37" s="4134"/>
      <c r="TD37" s="4134"/>
      <c r="TE37" s="4134"/>
      <c r="TF37" s="4134"/>
      <c r="TG37" s="4134"/>
      <c r="TH37" s="4134"/>
      <c r="TI37" s="4134"/>
      <c r="TJ37" s="4134"/>
      <c r="TK37" s="4134"/>
      <c r="TL37" s="4134"/>
      <c r="TM37" s="4134"/>
      <c r="TN37" s="4134"/>
      <c r="TO37" s="4134"/>
      <c r="TP37" s="4134"/>
      <c r="TQ37" s="4134"/>
      <c r="TR37" s="4134"/>
      <c r="TS37" s="4134"/>
      <c r="TT37" s="4134"/>
      <c r="TU37" s="4134"/>
      <c r="TV37" s="4134"/>
      <c r="TW37" s="4134"/>
      <c r="TX37" s="4134"/>
      <c r="TY37" s="4134"/>
      <c r="TZ37" s="4134"/>
      <c r="UA37" s="4134"/>
      <c r="UB37" s="4134"/>
      <c r="UC37" s="4134"/>
      <c r="UD37" s="4134"/>
      <c r="UE37" s="4134"/>
      <c r="UF37" s="4134"/>
      <c r="UG37" s="4134"/>
      <c r="UH37" s="4134"/>
      <c r="UI37" s="4134"/>
      <c r="UJ37" s="4134"/>
      <c r="UK37" s="4134"/>
      <c r="UL37" s="4134"/>
      <c r="UM37" s="4134"/>
      <c r="UN37" s="4134"/>
      <c r="UO37" s="4134"/>
      <c r="UP37" s="4134"/>
      <c r="UQ37" s="4134"/>
      <c r="UR37" s="4134"/>
      <c r="US37" s="4134"/>
      <c r="UT37" s="4134"/>
      <c r="UU37" s="4134"/>
      <c r="UV37" s="4134"/>
      <c r="UW37" s="4134"/>
      <c r="UX37" s="4134"/>
      <c r="UY37" s="4134"/>
      <c r="UZ37" s="4134"/>
      <c r="VA37" s="4134"/>
      <c r="VB37" s="4134"/>
      <c r="VC37" s="4134"/>
      <c r="VD37" s="4134"/>
      <c r="VE37" s="4134"/>
      <c r="VF37" s="4134"/>
      <c r="VG37" s="4134"/>
      <c r="VH37" s="4134"/>
      <c r="VI37" s="4134"/>
      <c r="VJ37" s="4134"/>
      <c r="VK37" s="4134"/>
      <c r="VL37" s="4134"/>
      <c r="VM37" s="4134"/>
      <c r="VN37" s="4134"/>
      <c r="VO37" s="4134"/>
      <c r="VP37" s="4134"/>
      <c r="VQ37" s="4134"/>
      <c r="VR37" s="4134"/>
      <c r="VS37" s="4134"/>
      <c r="VT37" s="4134"/>
      <c r="VU37" s="4134"/>
      <c r="VV37" s="4134"/>
      <c r="VW37" s="4134"/>
      <c r="VX37" s="4134"/>
      <c r="VY37" s="4134"/>
      <c r="VZ37" s="4134"/>
      <c r="WA37" s="4134"/>
      <c r="WB37" s="4134"/>
      <c r="WC37" s="4134"/>
      <c r="WD37" s="4134"/>
      <c r="WE37" s="4134"/>
      <c r="WF37" s="4134"/>
      <c r="WG37" s="4134"/>
      <c r="WH37" s="4134"/>
      <c r="WI37" s="4134"/>
      <c r="WJ37" s="4134"/>
      <c r="WK37" s="4134"/>
      <c r="WL37" s="4134"/>
      <c r="WM37" s="4134"/>
      <c r="WN37" s="4134"/>
      <c r="WO37" s="4134"/>
      <c r="WP37" s="4134"/>
      <c r="WQ37" s="4134"/>
      <c r="WR37" s="4134"/>
      <c r="WS37" s="4134"/>
      <c r="WT37" s="4134"/>
      <c r="WU37" s="4134"/>
      <c r="WV37" s="4134"/>
      <c r="WW37" s="4134"/>
      <c r="WX37" s="4134"/>
      <c r="WY37" s="4134"/>
      <c r="WZ37" s="4134"/>
      <c r="XA37" s="4134"/>
      <c r="XB37" s="4134"/>
      <c r="XC37" s="4134"/>
      <c r="XD37" s="4134"/>
      <c r="XE37" s="4134"/>
      <c r="XF37" s="4134"/>
      <c r="XG37" s="4134"/>
      <c r="XH37" s="4134"/>
      <c r="XI37" s="4134"/>
      <c r="XJ37" s="4134"/>
      <c r="XK37" s="4134"/>
      <c r="XL37" s="4134"/>
      <c r="XM37" s="4134"/>
      <c r="XN37" s="4134"/>
      <c r="XO37" s="4134"/>
      <c r="XP37" s="4134"/>
      <c r="XQ37" s="4134"/>
      <c r="XR37" s="4134"/>
      <c r="XS37" s="4134"/>
      <c r="XT37" s="4134"/>
      <c r="XU37" s="4134"/>
      <c r="XV37" s="4134"/>
      <c r="XW37" s="4134"/>
      <c r="XX37" s="4134"/>
      <c r="XY37" s="4134"/>
      <c r="XZ37" s="4134"/>
      <c r="YA37" s="4134"/>
      <c r="YB37" s="4134"/>
      <c r="YC37" s="4134"/>
      <c r="YD37" s="4134"/>
      <c r="YE37" s="4134"/>
      <c r="YF37" s="4134"/>
      <c r="YG37" s="4134"/>
      <c r="YH37" s="4134"/>
      <c r="YI37" s="4134"/>
      <c r="YJ37" s="4134"/>
      <c r="YK37" s="4134"/>
      <c r="YL37" s="4134"/>
      <c r="YM37" s="4134"/>
      <c r="YN37" s="4134"/>
      <c r="YO37" s="4134"/>
      <c r="YP37" s="4134"/>
      <c r="YQ37" s="4134"/>
      <c r="YR37" s="4134"/>
      <c r="YS37" s="4134"/>
      <c r="YT37" s="4134"/>
      <c r="YU37" s="4134"/>
      <c r="YV37" s="4134"/>
      <c r="YW37" s="4134"/>
      <c r="YX37" s="4134"/>
      <c r="YY37" s="4134"/>
      <c r="YZ37" s="4134"/>
      <c r="ZA37" s="4134"/>
      <c r="ZB37" s="4134"/>
      <c r="ZC37" s="4134"/>
      <c r="ZD37" s="4134"/>
      <c r="ZE37" s="4134"/>
      <c r="ZF37" s="4134"/>
      <c r="ZG37" s="4134"/>
      <c r="ZH37" s="4134"/>
      <c r="ZI37" s="4134"/>
      <c r="ZJ37" s="4134"/>
      <c r="ZK37" s="4134"/>
      <c r="ZL37" s="4134"/>
      <c r="ZM37" s="4134"/>
      <c r="ZN37" s="4134"/>
      <c r="ZO37" s="4134"/>
      <c r="ZP37" s="4134"/>
      <c r="ZQ37" s="4134"/>
      <c r="ZR37" s="4134"/>
      <c r="ZS37" s="4134"/>
      <c r="ZT37" s="4134"/>
      <c r="ZU37" s="4134"/>
      <c r="ZV37" s="4134"/>
      <c r="ZW37" s="4134"/>
      <c r="ZX37" s="4134"/>
      <c r="ZY37" s="4134"/>
      <c r="ZZ37" s="4134"/>
      <c r="AAA37" s="4134"/>
      <c r="AAB37" s="4134"/>
      <c r="AAC37" s="4134"/>
      <c r="AAD37" s="4134"/>
      <c r="AAE37" s="4134"/>
      <c r="AAF37" s="4134"/>
      <c r="AAG37" s="4134"/>
      <c r="AAH37" s="4134"/>
      <c r="AAI37" s="4134"/>
      <c r="AAJ37" s="4134"/>
      <c r="AAK37" s="4134"/>
      <c r="AAL37" s="4134"/>
      <c r="AAM37" s="4134"/>
      <c r="AAN37" s="4134"/>
      <c r="AAO37" s="4134"/>
      <c r="AAP37" s="4134"/>
      <c r="AAQ37" s="4134"/>
      <c r="AAR37" s="4134"/>
      <c r="AAS37" s="4134"/>
      <c r="AAT37" s="4134"/>
      <c r="AAU37" s="4134"/>
      <c r="AAV37" s="4134"/>
      <c r="AAW37" s="4134"/>
      <c r="AAX37" s="4134"/>
      <c r="AAY37" s="4134"/>
      <c r="AAZ37" s="4134"/>
      <c r="ABA37" s="4134"/>
      <c r="ABB37" s="4134"/>
      <c r="ABC37" s="4134"/>
      <c r="ABD37" s="4134"/>
      <c r="ABE37" s="4134"/>
      <c r="ABF37" s="4134"/>
      <c r="ABG37" s="4134"/>
      <c r="ABH37" s="4134"/>
      <c r="ABI37" s="4134"/>
      <c r="ABJ37" s="4134"/>
      <c r="ABK37" s="4134"/>
      <c r="ABL37" s="4134"/>
      <c r="ABM37" s="4134"/>
      <c r="ABN37" s="4134"/>
      <c r="ABO37" s="4134"/>
      <c r="ABP37" s="4134"/>
      <c r="ABQ37" s="4134"/>
      <c r="ABR37" s="4134"/>
      <c r="ABS37" s="4134"/>
      <c r="ABT37" s="4134"/>
      <c r="ABU37" s="4134"/>
      <c r="ABV37" s="4134"/>
      <c r="ABW37" s="4134"/>
      <c r="ABX37" s="4134"/>
      <c r="ABY37" s="4134"/>
      <c r="ABZ37" s="4134"/>
      <c r="ACA37" s="4134"/>
      <c r="ACB37" s="4134"/>
      <c r="ACC37" s="4134"/>
      <c r="ACD37" s="4134"/>
      <c r="ACE37" s="4134"/>
      <c r="ACF37" s="4134"/>
      <c r="ACG37" s="4134"/>
      <c r="ACH37" s="4134"/>
      <c r="ACI37" s="4134"/>
      <c r="ACJ37" s="4134"/>
      <c r="ACK37" s="4134"/>
      <c r="ACL37" s="4134"/>
      <c r="ACM37" s="4134"/>
      <c r="ACN37" s="4134"/>
      <c r="ACO37" s="4134"/>
      <c r="ACP37" s="4134"/>
      <c r="ACQ37" s="4134"/>
      <c r="ACR37" s="4134"/>
      <c r="ACS37" s="4134"/>
      <c r="ACT37" s="4134"/>
      <c r="ACU37" s="4134"/>
      <c r="ACV37" s="4134"/>
      <c r="ACW37" s="4134"/>
      <c r="ACX37" s="4134"/>
      <c r="ACY37" s="4134"/>
      <c r="ACZ37" s="4134"/>
      <c r="ADA37" s="4134"/>
      <c r="ADB37" s="4134"/>
      <c r="ADC37" s="4134"/>
      <c r="ADD37" s="4134"/>
      <c r="ADE37" s="4134"/>
      <c r="ADF37" s="4134"/>
      <c r="ADG37" s="4134"/>
      <c r="ADH37" s="4134"/>
      <c r="ADI37" s="4134"/>
      <c r="ADJ37" s="4134"/>
      <c r="ADK37" s="4134"/>
      <c r="ADL37" s="4134"/>
      <c r="ADM37" s="4134"/>
      <c r="ADN37" s="4134"/>
      <c r="ADO37" s="4134"/>
      <c r="ADP37" s="4134"/>
      <c r="ADQ37" s="4134"/>
      <c r="ADR37" s="4134"/>
      <c r="ADS37" s="4134"/>
      <c r="ADT37" s="4134"/>
      <c r="ADU37" s="4134"/>
      <c r="ADV37" s="4134"/>
      <c r="ADW37" s="4134"/>
      <c r="ADX37" s="4134"/>
      <c r="ADY37" s="4134"/>
      <c r="ADZ37" s="4134"/>
      <c r="AEA37" s="4134"/>
      <c r="AEB37" s="4134"/>
      <c r="AEC37" s="4134"/>
      <c r="AED37" s="4134"/>
      <c r="AEE37" s="4134"/>
      <c r="AEF37" s="4134"/>
      <c r="AEG37" s="4134"/>
      <c r="AEH37" s="4134"/>
      <c r="AEI37" s="4134"/>
      <c r="AEJ37" s="4134"/>
      <c r="AEK37" s="4134"/>
      <c r="AEL37" s="4134"/>
      <c r="AEM37" s="4134"/>
      <c r="AEN37" s="4134"/>
      <c r="AEO37" s="4134"/>
      <c r="AEP37" s="4134"/>
      <c r="AEQ37" s="4134"/>
      <c r="AER37" s="4134"/>
      <c r="AES37" s="4134"/>
      <c r="AET37" s="4134"/>
      <c r="AEU37" s="4134"/>
      <c r="AEV37" s="4134"/>
      <c r="AEW37" s="4134"/>
      <c r="AEX37" s="4134"/>
      <c r="AEY37" s="4134"/>
      <c r="AEZ37" s="4134"/>
      <c r="AFA37" s="4134"/>
      <c r="AFB37" s="4134"/>
      <c r="AFC37" s="4134"/>
      <c r="AFD37" s="4134"/>
      <c r="AFE37" s="4134"/>
      <c r="AFF37" s="4134"/>
      <c r="AFG37" s="4134"/>
      <c r="AFH37" s="4134"/>
      <c r="AFI37" s="4134"/>
      <c r="AFJ37" s="4134"/>
      <c r="AFK37" s="4134"/>
      <c r="AFL37" s="4134"/>
      <c r="AFM37" s="4134"/>
      <c r="AFN37" s="4134"/>
      <c r="AFO37" s="4134"/>
      <c r="AFP37" s="4134"/>
      <c r="AFQ37" s="4134"/>
      <c r="AFR37" s="4134"/>
      <c r="AFS37" s="4134"/>
      <c r="AFT37" s="4134"/>
      <c r="AFU37" s="4134"/>
      <c r="AFV37" s="4134"/>
      <c r="AFW37" s="4134"/>
      <c r="AFX37" s="4134"/>
      <c r="AFY37" s="4134"/>
      <c r="AFZ37" s="4134"/>
      <c r="AGA37" s="4134"/>
      <c r="AGB37" s="4134"/>
      <c r="AGC37" s="4134"/>
      <c r="AGD37" s="4134"/>
      <c r="AGE37" s="4134"/>
      <c r="AGF37" s="4134"/>
      <c r="AGG37" s="4134"/>
      <c r="AGH37" s="4134"/>
      <c r="AGI37" s="4134"/>
      <c r="AGJ37" s="4134"/>
      <c r="AGK37" s="4134"/>
      <c r="AGL37" s="4134"/>
      <c r="AGM37" s="4134"/>
      <c r="AGN37" s="4134"/>
      <c r="AGO37" s="4134"/>
      <c r="AGP37" s="4134"/>
      <c r="AGQ37" s="4134"/>
      <c r="AGR37" s="4134"/>
      <c r="AGS37" s="4134"/>
      <c r="AGT37" s="4134"/>
      <c r="AGU37" s="4134"/>
      <c r="AGV37" s="4134"/>
      <c r="AGW37" s="4134"/>
      <c r="AGX37" s="4134"/>
      <c r="AGY37" s="4134"/>
      <c r="AGZ37" s="4134"/>
      <c r="AHA37" s="4134"/>
      <c r="AHB37" s="4134"/>
      <c r="AHC37" s="4134"/>
      <c r="AHD37" s="4134"/>
      <c r="AHE37" s="4134"/>
      <c r="AHF37" s="4134"/>
      <c r="AHG37" s="4134"/>
      <c r="AHH37" s="4134"/>
      <c r="AHI37" s="4134"/>
      <c r="AHJ37" s="4134"/>
      <c r="AHK37" s="4134"/>
      <c r="AHL37" s="4134"/>
      <c r="AHM37" s="4134"/>
      <c r="AHN37" s="4134"/>
      <c r="AHO37" s="4134"/>
      <c r="AHP37" s="4134"/>
      <c r="AHQ37" s="4134"/>
      <c r="AHR37" s="4134"/>
      <c r="AHS37" s="4134"/>
      <c r="AHT37" s="4134"/>
      <c r="AHU37" s="4134"/>
      <c r="AHV37" s="4134"/>
      <c r="AHW37" s="4134"/>
      <c r="AHX37" s="4134"/>
      <c r="AHY37" s="4134"/>
      <c r="AHZ37" s="4134"/>
      <c r="AIA37" s="4134"/>
      <c r="AIB37" s="4134"/>
      <c r="AIC37" s="4134"/>
      <c r="AID37" s="4134"/>
      <c r="AIE37" s="4134"/>
      <c r="AIF37" s="4134"/>
      <c r="AIG37" s="4134"/>
      <c r="AIH37" s="4134"/>
      <c r="AII37" s="4134"/>
      <c r="AIJ37" s="4134"/>
      <c r="AIK37" s="4134"/>
      <c r="AIL37" s="4134"/>
      <c r="AIM37" s="4134"/>
      <c r="AIN37" s="4134"/>
      <c r="AIO37" s="4134"/>
      <c r="AIP37" s="4134"/>
      <c r="AIQ37" s="4134"/>
      <c r="AIR37" s="4134"/>
      <c r="AIS37" s="4134"/>
      <c r="AIT37" s="4134"/>
      <c r="AIU37" s="4134"/>
      <c r="AIV37" s="4134"/>
      <c r="AIW37" s="4134"/>
      <c r="AIX37" s="4134"/>
      <c r="AIY37" s="4134"/>
      <c r="AIZ37" s="4134"/>
      <c r="AJA37" s="4134"/>
      <c r="AJB37" s="4134"/>
      <c r="AJC37" s="4134"/>
      <c r="AJD37" s="4134"/>
      <c r="AJE37" s="4134"/>
      <c r="AJF37" s="4134"/>
      <c r="AJG37" s="4134"/>
      <c r="AJH37" s="4134"/>
      <c r="AJI37" s="4134"/>
      <c r="AJJ37" s="4134"/>
      <c r="AJK37" s="4134"/>
      <c r="AJL37" s="4134"/>
      <c r="AJM37" s="4134"/>
      <c r="AJN37" s="4134"/>
      <c r="AJO37" s="4134"/>
      <c r="AJP37" s="4134"/>
      <c r="AJQ37" s="4134"/>
      <c r="AJR37" s="4134"/>
      <c r="AJS37" s="4134"/>
      <c r="AJT37" s="4134"/>
      <c r="AJU37" s="4134"/>
      <c r="AJV37" s="4134"/>
      <c r="AJW37" s="4134"/>
      <c r="AJX37" s="4134"/>
      <c r="AJY37" s="4134"/>
      <c r="AJZ37" s="4134"/>
      <c r="AKA37" s="4134"/>
      <c r="AKB37" s="4134"/>
      <c r="AKC37" s="4134"/>
      <c r="AKD37" s="4134"/>
      <c r="AKE37" s="4134"/>
      <c r="AKF37" s="4134"/>
      <c r="AKG37" s="4134"/>
      <c r="AKH37" s="4134"/>
      <c r="AKI37" s="4134"/>
      <c r="AKJ37" s="4134"/>
      <c r="AKK37" s="4134"/>
      <c r="AKL37" s="4134"/>
      <c r="AKM37" s="4134"/>
      <c r="AKN37" s="4134"/>
      <c r="AKO37" s="4134"/>
      <c r="AKP37" s="4134"/>
      <c r="AKQ37" s="4134"/>
      <c r="AKR37" s="4134"/>
      <c r="AKS37" s="4134"/>
      <c r="AKT37" s="4134"/>
      <c r="AKU37" s="4134"/>
      <c r="AKV37" s="4134"/>
      <c r="AKW37" s="4134"/>
      <c r="AKX37" s="4134"/>
      <c r="AKY37" s="4134"/>
      <c r="AKZ37" s="4134"/>
      <c r="ALA37" s="4134"/>
      <c r="ALB37" s="4134"/>
      <c r="ALC37" s="4134"/>
      <c r="ALD37" s="4134"/>
      <c r="ALE37" s="4134"/>
      <c r="ALF37" s="4134"/>
      <c r="ALG37" s="4134"/>
      <c r="ALH37" s="4134"/>
      <c r="ALI37" s="4134"/>
      <c r="ALJ37" s="4134"/>
      <c r="ALK37" s="4134"/>
      <c r="ALL37" s="4134"/>
      <c r="ALM37" s="4134"/>
      <c r="ALN37" s="4134"/>
      <c r="ALO37" s="4134"/>
      <c r="ALP37" s="4134"/>
      <c r="ALQ37" s="4134"/>
      <c r="ALR37" s="4134"/>
      <c r="ALS37" s="4134"/>
      <c r="ALT37" s="4134"/>
      <c r="ALU37" s="4134"/>
      <c r="ALV37" s="4134"/>
      <c r="ALW37" s="4134"/>
      <c r="ALX37" s="4134"/>
      <c r="ALY37" s="4134"/>
      <c r="ALZ37" s="4134"/>
      <c r="AMA37" s="4134"/>
      <c r="AMB37" s="4134"/>
      <c r="AMC37" s="4134"/>
      <c r="AMD37" s="4134"/>
      <c r="AME37" s="4134"/>
      <c r="AMF37" s="4134"/>
      <c r="AMG37" s="4134"/>
      <c r="AMH37" s="4134"/>
      <c r="AMI37" s="4134"/>
      <c r="AMJ37" s="4134"/>
      <c r="AMK37" s="4134"/>
      <c r="AML37" s="4134"/>
      <c r="AMM37" s="4134"/>
      <c r="AMN37" s="4134"/>
      <c r="AMO37" s="4134"/>
      <c r="AMP37" s="4134"/>
      <c r="AMQ37" s="4134"/>
      <c r="AMR37" s="4134"/>
      <c r="AMS37" s="4134"/>
      <c r="AMT37" s="4134"/>
      <c r="AMU37" s="4134"/>
      <c r="AMV37" s="4134"/>
      <c r="AMW37" s="4134"/>
      <c r="AMX37" s="4134"/>
      <c r="AMY37" s="4134"/>
      <c r="AMZ37" s="4134"/>
      <c r="ANA37" s="4134"/>
      <c r="ANB37" s="4134"/>
      <c r="ANC37" s="4134"/>
      <c r="AND37" s="4134"/>
      <c r="ANE37" s="4134"/>
      <c r="ANF37" s="4134"/>
      <c r="ANG37" s="4134"/>
      <c r="ANH37" s="4134"/>
      <c r="ANI37" s="4134"/>
      <c r="ANJ37" s="4134"/>
      <c r="ANK37" s="4134"/>
      <c r="ANL37" s="4134"/>
      <c r="ANM37" s="4134"/>
      <c r="ANN37" s="4134"/>
      <c r="ANO37" s="4134"/>
      <c r="ANP37" s="4134"/>
      <c r="ANQ37" s="4134"/>
      <c r="ANR37" s="4134"/>
      <c r="ANS37" s="4134"/>
      <c r="ANT37" s="4134"/>
      <c r="ANU37" s="4134"/>
      <c r="ANV37" s="4134"/>
      <c r="ANW37" s="4134"/>
      <c r="ANX37" s="4134"/>
      <c r="ANY37" s="4134"/>
      <c r="ANZ37" s="4134"/>
      <c r="AOA37" s="4134"/>
      <c r="AOB37" s="4134"/>
      <c r="AOC37" s="4134"/>
      <c r="AOD37" s="4134"/>
      <c r="AOE37" s="4134"/>
      <c r="AOF37" s="4134"/>
      <c r="AOG37" s="4134"/>
      <c r="AOH37" s="4134"/>
      <c r="AOI37" s="4134"/>
      <c r="AOJ37" s="4134"/>
      <c r="AOK37" s="4134"/>
      <c r="AOL37" s="4134"/>
      <c r="AOM37" s="4134"/>
      <c r="AON37" s="4134"/>
      <c r="AOO37" s="4134"/>
      <c r="AOP37" s="4134"/>
      <c r="AOQ37" s="4134"/>
      <c r="AOR37" s="4134"/>
      <c r="AOS37" s="4134"/>
      <c r="AOT37" s="4134"/>
      <c r="AOU37" s="4134"/>
      <c r="AOV37" s="4134"/>
      <c r="AOW37" s="4134"/>
      <c r="AOX37" s="4134"/>
      <c r="AOY37" s="4134"/>
      <c r="AOZ37" s="4134"/>
      <c r="APA37" s="4134"/>
      <c r="APB37" s="4134"/>
      <c r="APC37" s="4134"/>
      <c r="APD37" s="4134"/>
      <c r="APE37" s="4134"/>
      <c r="APF37" s="4134"/>
      <c r="APG37" s="4134"/>
      <c r="APH37" s="4134"/>
      <c r="API37" s="4134"/>
      <c r="APJ37" s="4134"/>
      <c r="APK37" s="4134"/>
      <c r="APL37" s="4134"/>
      <c r="APM37" s="4134"/>
      <c r="APN37" s="4134"/>
      <c r="APO37" s="4134"/>
      <c r="APP37" s="4134"/>
      <c r="APQ37" s="4134"/>
      <c r="APR37" s="4134"/>
      <c r="APS37" s="4134"/>
      <c r="APT37" s="4134"/>
      <c r="APU37" s="4134"/>
      <c r="APV37" s="4134"/>
      <c r="APW37" s="4134"/>
      <c r="APX37" s="4134"/>
      <c r="APY37" s="4134"/>
      <c r="APZ37" s="4134"/>
      <c r="AQA37" s="4134"/>
      <c r="AQB37" s="4134"/>
      <c r="AQC37" s="4134"/>
      <c r="AQD37" s="4134"/>
      <c r="AQE37" s="4134"/>
      <c r="AQF37" s="4134"/>
      <c r="AQG37" s="4134"/>
      <c r="AQH37" s="4134"/>
      <c r="AQI37" s="4134"/>
      <c r="AQJ37" s="4134"/>
      <c r="AQK37" s="4134"/>
      <c r="AQL37" s="4134"/>
      <c r="AQM37" s="4134"/>
      <c r="AQN37" s="4134"/>
      <c r="AQO37" s="4134"/>
      <c r="AQP37" s="4134"/>
      <c r="AQQ37" s="4134"/>
      <c r="AQR37" s="4134"/>
      <c r="AQS37" s="4134"/>
      <c r="AQT37" s="4134"/>
      <c r="AQU37" s="4134"/>
      <c r="AQV37" s="4134"/>
      <c r="AQW37" s="4134"/>
      <c r="AQX37" s="4134"/>
      <c r="AQY37" s="4134"/>
      <c r="AQZ37" s="4134"/>
      <c r="ARA37" s="4134"/>
      <c r="ARB37" s="4134"/>
      <c r="ARC37" s="4134"/>
      <c r="ARD37" s="4134"/>
      <c r="ARE37" s="4134"/>
      <c r="ARF37" s="4134"/>
      <c r="ARG37" s="4134"/>
      <c r="ARH37" s="4134"/>
      <c r="ARI37" s="4134"/>
      <c r="ARJ37" s="4134"/>
      <c r="ARK37" s="4134"/>
      <c r="ARL37" s="4134"/>
      <c r="ARM37" s="4134"/>
      <c r="ARN37" s="4134"/>
      <c r="ARO37" s="4134"/>
      <c r="ARP37" s="4134"/>
      <c r="ARQ37" s="4134"/>
      <c r="ARR37" s="4134"/>
      <c r="ARS37" s="4134"/>
      <c r="ART37" s="4134"/>
      <c r="ARU37" s="4134"/>
      <c r="ARV37" s="4134"/>
      <c r="ARW37" s="4134"/>
      <c r="ARX37" s="4134"/>
      <c r="ARY37" s="4134"/>
      <c r="ARZ37" s="4134"/>
      <c r="ASA37" s="4134"/>
      <c r="ASB37" s="4134"/>
      <c r="ASC37" s="4134"/>
      <c r="ASD37" s="4134"/>
      <c r="ASE37" s="4134"/>
      <c r="ASF37" s="4134"/>
      <c r="ASG37" s="4134"/>
      <c r="ASH37" s="4134"/>
      <c r="ASI37" s="4134"/>
      <c r="ASJ37" s="4134"/>
      <c r="ASK37" s="4134"/>
      <c r="ASL37" s="4134"/>
      <c r="ASM37" s="4134"/>
      <c r="ASN37" s="4134"/>
      <c r="ASO37" s="4134"/>
      <c r="ASP37" s="4134"/>
      <c r="ASQ37" s="4134"/>
      <c r="ASR37" s="4134"/>
      <c r="ASS37" s="4134"/>
      <c r="AST37" s="4134"/>
      <c r="ASU37" s="4134"/>
      <c r="ASV37" s="4134"/>
      <c r="ASW37" s="4134"/>
      <c r="ASX37" s="4134"/>
      <c r="ASY37" s="4134"/>
      <c r="ASZ37" s="4134"/>
      <c r="ATA37" s="4134"/>
      <c r="ATB37" s="4134"/>
      <c r="ATC37" s="4134"/>
      <c r="ATD37" s="4134"/>
      <c r="ATE37" s="4134"/>
      <c r="ATF37" s="4134"/>
      <c r="ATG37" s="4134"/>
      <c r="ATH37" s="4134"/>
      <c r="ATI37" s="4134"/>
      <c r="ATJ37" s="4134"/>
      <c r="ATK37" s="4134"/>
      <c r="ATL37" s="4134"/>
      <c r="ATM37" s="4134"/>
      <c r="ATN37" s="4134"/>
      <c r="ATO37" s="4134"/>
      <c r="ATP37" s="4134"/>
      <c r="ATQ37" s="4134"/>
      <c r="ATR37" s="4134"/>
      <c r="ATS37" s="4134"/>
      <c r="ATT37" s="4134"/>
      <c r="ATU37" s="4134"/>
      <c r="ATV37" s="4134"/>
      <c r="ATW37" s="4134"/>
      <c r="ATX37" s="4134"/>
      <c r="ATY37" s="4134"/>
      <c r="ATZ37" s="4134"/>
      <c r="AUA37" s="4134"/>
      <c r="AUB37" s="4134"/>
      <c r="AUC37" s="4134"/>
      <c r="AUD37" s="4134"/>
      <c r="AUE37" s="4134"/>
      <c r="AUF37" s="4134"/>
      <c r="AUG37" s="4134"/>
      <c r="AUH37" s="4134"/>
      <c r="AUI37" s="4134"/>
      <c r="AUJ37" s="4134"/>
      <c r="AUK37" s="4134"/>
      <c r="AUL37" s="4134"/>
      <c r="AUM37" s="4134"/>
      <c r="AUN37" s="4134"/>
      <c r="AUO37" s="4134"/>
      <c r="AUP37" s="4134"/>
      <c r="AUQ37" s="4134"/>
      <c r="AUR37" s="4134"/>
      <c r="AUS37" s="4134"/>
      <c r="AUT37" s="4134"/>
      <c r="AUU37" s="4134"/>
      <c r="AUV37" s="4134"/>
      <c r="AUW37" s="4134"/>
      <c r="AUX37" s="4134"/>
      <c r="AUY37" s="4134"/>
      <c r="AUZ37" s="4134"/>
      <c r="AVA37" s="4134"/>
      <c r="AVB37" s="4134"/>
      <c r="AVC37" s="4134"/>
      <c r="AVD37" s="4134"/>
      <c r="AVE37" s="4134"/>
      <c r="AVF37" s="4134"/>
      <c r="AVG37" s="4134"/>
      <c r="AVH37" s="4134"/>
      <c r="AVI37" s="4134"/>
      <c r="AVJ37" s="4134"/>
      <c r="AVK37" s="4134"/>
      <c r="AVL37" s="4134"/>
      <c r="AVM37" s="4134"/>
      <c r="AVN37" s="4134"/>
      <c r="AVO37" s="4134"/>
      <c r="AVP37" s="4134"/>
      <c r="AVQ37" s="4134"/>
      <c r="AVR37" s="4134"/>
      <c r="AVS37" s="4134"/>
      <c r="AVT37" s="4134"/>
      <c r="AVU37" s="4134"/>
      <c r="AVV37" s="4134"/>
      <c r="AVW37" s="4134"/>
      <c r="AVX37" s="4134"/>
      <c r="AVY37" s="4134"/>
      <c r="AVZ37" s="4134"/>
      <c r="AWA37" s="4134"/>
      <c r="AWB37" s="4134"/>
      <c r="AWC37" s="4134"/>
      <c r="AWD37" s="4134"/>
      <c r="AWE37" s="4134"/>
      <c r="AWF37" s="4134"/>
      <c r="AWG37" s="4134"/>
      <c r="AWH37" s="4134"/>
      <c r="AWI37" s="4134"/>
      <c r="AWJ37" s="4134"/>
      <c r="AWK37" s="4134"/>
      <c r="AWL37" s="4134"/>
      <c r="AWM37" s="4134"/>
      <c r="AWN37" s="4134"/>
      <c r="AWO37" s="4134"/>
      <c r="AWP37" s="4134"/>
      <c r="AWQ37" s="4134"/>
      <c r="AWR37" s="4134"/>
      <c r="AWS37" s="4134"/>
      <c r="AWT37" s="4134"/>
      <c r="AWU37" s="4134"/>
      <c r="AWV37" s="4134"/>
      <c r="AWW37" s="4134"/>
      <c r="AWX37" s="4134"/>
      <c r="AWY37" s="4134"/>
      <c r="AWZ37" s="4134"/>
      <c r="AXA37" s="4134"/>
      <c r="AXB37" s="4134"/>
      <c r="AXC37" s="4134"/>
      <c r="AXD37" s="4134"/>
      <c r="AXE37" s="4134"/>
      <c r="AXF37" s="4134"/>
      <c r="AXG37" s="4134"/>
      <c r="AXH37" s="4134"/>
      <c r="AXI37" s="4134"/>
      <c r="AXJ37" s="4134"/>
      <c r="AXK37" s="4134"/>
      <c r="AXL37" s="4134"/>
      <c r="AXM37" s="4134"/>
      <c r="AXN37" s="4134"/>
      <c r="AXO37" s="4134"/>
      <c r="AXP37" s="4134"/>
      <c r="AXQ37" s="4134"/>
      <c r="AXR37" s="4134"/>
      <c r="AXS37" s="4134"/>
      <c r="AXT37" s="4134"/>
      <c r="AXU37" s="4134"/>
      <c r="AXV37" s="4134"/>
      <c r="AXW37" s="4134"/>
      <c r="AXX37" s="4134"/>
      <c r="AXY37" s="4134"/>
      <c r="AXZ37" s="4134"/>
      <c r="AYA37" s="4134"/>
      <c r="AYB37" s="4134"/>
      <c r="AYC37" s="4134"/>
      <c r="AYD37" s="4134"/>
      <c r="AYE37" s="4134"/>
      <c r="AYF37" s="4134"/>
      <c r="AYG37" s="4134"/>
      <c r="AYH37" s="4134"/>
      <c r="AYI37" s="4134"/>
      <c r="AYJ37" s="4134"/>
      <c r="AYK37" s="4134"/>
      <c r="AYL37" s="4134"/>
      <c r="AYM37" s="4134"/>
      <c r="AYN37" s="4134"/>
      <c r="AYO37" s="4134"/>
      <c r="AYP37" s="4134"/>
      <c r="AYQ37" s="4134"/>
      <c r="AYR37" s="4134"/>
      <c r="AYS37" s="4134"/>
      <c r="AYT37" s="4134"/>
      <c r="AYU37" s="4134"/>
      <c r="AYV37" s="4134"/>
      <c r="AYW37" s="4134"/>
      <c r="AYX37" s="4134"/>
      <c r="AYY37" s="4134"/>
      <c r="AYZ37" s="4134"/>
      <c r="AZA37" s="4134"/>
      <c r="AZB37" s="4134"/>
      <c r="AZC37" s="4134"/>
      <c r="AZD37" s="4134"/>
      <c r="AZE37" s="4134"/>
      <c r="AZF37" s="4134"/>
      <c r="AZG37" s="4134"/>
      <c r="AZH37" s="4134"/>
      <c r="AZI37" s="4134"/>
      <c r="AZJ37" s="4134"/>
      <c r="AZK37" s="4134"/>
      <c r="AZL37" s="4134"/>
      <c r="AZM37" s="4134"/>
      <c r="AZN37" s="4134"/>
      <c r="AZO37" s="4134"/>
      <c r="AZP37" s="4134"/>
      <c r="AZQ37" s="4134"/>
      <c r="AZR37" s="4134"/>
      <c r="AZS37" s="4134"/>
      <c r="AZT37" s="4134"/>
      <c r="AZU37" s="4134"/>
      <c r="AZV37" s="4134"/>
      <c r="AZW37" s="4134"/>
      <c r="AZX37" s="4134"/>
      <c r="AZY37" s="4134"/>
      <c r="AZZ37" s="4134"/>
      <c r="BAA37" s="4134"/>
      <c r="BAB37" s="4134"/>
      <c r="BAC37" s="4134"/>
      <c r="BAD37" s="4134"/>
      <c r="BAE37" s="4134"/>
      <c r="BAF37" s="4134"/>
      <c r="BAG37" s="4134"/>
      <c r="BAH37" s="4134"/>
      <c r="BAI37" s="4134"/>
      <c r="BAJ37" s="4134"/>
      <c r="BAK37" s="4134"/>
      <c r="BAL37" s="4134"/>
      <c r="BAM37" s="4134"/>
      <c r="BAN37" s="4134"/>
      <c r="BAO37" s="4134"/>
      <c r="BAP37" s="4134"/>
      <c r="BAQ37" s="4134"/>
      <c r="BAR37" s="4134"/>
      <c r="BAS37" s="4134"/>
      <c r="BAT37" s="4134"/>
      <c r="BAU37" s="4134"/>
      <c r="BAV37" s="4134"/>
      <c r="BAW37" s="4134"/>
      <c r="BAX37" s="4134"/>
      <c r="BAY37" s="4134"/>
      <c r="BAZ37" s="4134"/>
      <c r="BBA37" s="4134"/>
      <c r="BBB37" s="4134"/>
      <c r="BBC37" s="4134"/>
      <c r="BBD37" s="4134"/>
      <c r="BBE37" s="4134"/>
      <c r="BBF37" s="4134"/>
      <c r="BBG37" s="4134"/>
      <c r="BBH37" s="4134"/>
      <c r="BBI37" s="4134"/>
      <c r="BBJ37" s="4134"/>
      <c r="BBK37" s="4134"/>
      <c r="BBL37" s="4134"/>
      <c r="BBM37" s="4134"/>
      <c r="BBN37" s="4134"/>
      <c r="BBO37" s="4134"/>
      <c r="BBP37" s="4134"/>
      <c r="BBQ37" s="4134"/>
      <c r="BBR37" s="4134"/>
      <c r="BBS37" s="4134"/>
      <c r="BBT37" s="4134"/>
      <c r="BBU37" s="4134"/>
      <c r="BBV37" s="4134"/>
      <c r="BBW37" s="4134"/>
      <c r="BBX37" s="4134"/>
      <c r="BBY37" s="4134"/>
      <c r="BBZ37" s="4134"/>
      <c r="BCA37" s="4134"/>
      <c r="BCB37" s="4134"/>
      <c r="BCC37" s="4134"/>
      <c r="BCD37" s="4134"/>
      <c r="BCE37" s="4134"/>
      <c r="BCF37" s="4134"/>
      <c r="BCG37" s="4134"/>
      <c r="BCH37" s="4134"/>
      <c r="BCI37" s="4134"/>
      <c r="BCJ37" s="4134"/>
      <c r="BCK37" s="4134"/>
      <c r="BCL37" s="4134"/>
      <c r="BCM37" s="4134"/>
      <c r="BCN37" s="4134"/>
      <c r="BCO37" s="4134"/>
      <c r="BCP37" s="4134"/>
      <c r="BCQ37" s="4134"/>
      <c r="BCR37" s="4134"/>
      <c r="BCS37" s="4134"/>
      <c r="BCT37" s="4134"/>
      <c r="BCU37" s="4134"/>
      <c r="BCV37" s="4134"/>
      <c r="BCW37" s="4134"/>
      <c r="BCX37" s="4134"/>
      <c r="BCY37" s="4134"/>
      <c r="BCZ37" s="4134"/>
      <c r="BDA37" s="4134"/>
      <c r="BDB37" s="4134"/>
      <c r="BDC37" s="4134"/>
      <c r="BDD37" s="4134"/>
      <c r="BDE37" s="4134"/>
      <c r="BDF37" s="4134"/>
      <c r="BDG37" s="4134"/>
      <c r="BDH37" s="4134"/>
      <c r="BDI37" s="4134"/>
      <c r="BDJ37" s="4134"/>
      <c r="BDK37" s="4134"/>
      <c r="BDL37" s="4134"/>
      <c r="BDM37" s="4134"/>
      <c r="BDN37" s="4134"/>
      <c r="BDO37" s="4134"/>
      <c r="BDP37" s="4134"/>
      <c r="BDQ37" s="4134"/>
      <c r="BDR37" s="4134"/>
      <c r="BDS37" s="4134"/>
      <c r="BDT37" s="4134"/>
      <c r="BDU37" s="4134"/>
      <c r="BDV37" s="4134"/>
      <c r="BDW37" s="4134"/>
      <c r="BDX37" s="4134"/>
      <c r="BDY37" s="4134"/>
      <c r="BDZ37" s="4134"/>
      <c r="BEA37" s="4134"/>
      <c r="BEB37" s="4134"/>
      <c r="BEC37" s="4134"/>
      <c r="BED37" s="4134"/>
      <c r="BEE37" s="4134"/>
      <c r="BEF37" s="4134"/>
      <c r="BEG37" s="4134"/>
      <c r="BEH37" s="4134"/>
      <c r="BEI37" s="4134"/>
      <c r="BEJ37" s="4134"/>
      <c r="BEK37" s="4134"/>
      <c r="BEL37" s="4134"/>
      <c r="BEM37" s="4134"/>
      <c r="BEN37" s="4134"/>
      <c r="BEO37" s="4134"/>
      <c r="BEP37" s="4134"/>
      <c r="BEQ37" s="4134"/>
      <c r="BER37" s="4134"/>
      <c r="BES37" s="4134"/>
      <c r="BET37" s="4134"/>
      <c r="BEU37" s="4134"/>
      <c r="BEV37" s="4134"/>
      <c r="BEW37" s="4134"/>
      <c r="BEX37" s="4134"/>
      <c r="BEY37" s="4134"/>
      <c r="BEZ37" s="4134"/>
      <c r="BFA37" s="4134"/>
      <c r="BFB37" s="4134"/>
      <c r="BFC37" s="4134"/>
      <c r="BFD37" s="4134"/>
      <c r="BFE37" s="4134"/>
      <c r="BFF37" s="4134"/>
      <c r="BFG37" s="4134"/>
      <c r="BFH37" s="4134"/>
      <c r="BFI37" s="4134"/>
      <c r="BFJ37" s="4134"/>
      <c r="BFK37" s="4134"/>
      <c r="BFL37" s="4134"/>
      <c r="BFM37" s="4134"/>
      <c r="BFN37" s="4134"/>
      <c r="BFO37" s="4134"/>
      <c r="BFP37" s="4134"/>
      <c r="BFQ37" s="4134"/>
      <c r="BFR37" s="4134"/>
      <c r="BFS37" s="4134"/>
      <c r="BFT37" s="4134"/>
      <c r="BFU37" s="4134"/>
      <c r="BFV37" s="4134"/>
      <c r="BFW37" s="4134"/>
      <c r="BFX37" s="4134"/>
      <c r="BFY37" s="4134"/>
      <c r="BFZ37" s="4134"/>
      <c r="BGA37" s="4134"/>
      <c r="BGB37" s="4134"/>
      <c r="BGC37" s="4134"/>
      <c r="BGD37" s="4134"/>
      <c r="BGE37" s="4134"/>
      <c r="BGF37" s="4134"/>
      <c r="BGG37" s="4134"/>
      <c r="BGH37" s="4134"/>
      <c r="BGI37" s="4134"/>
      <c r="BGJ37" s="4134"/>
      <c r="BGK37" s="4134"/>
      <c r="BGL37" s="4134"/>
      <c r="BGM37" s="4134"/>
      <c r="BGN37" s="4134"/>
      <c r="BGO37" s="4134"/>
      <c r="BGP37" s="4134"/>
      <c r="BGQ37" s="4134"/>
      <c r="BGR37" s="4134"/>
      <c r="BGS37" s="4134"/>
      <c r="BGT37" s="4134"/>
      <c r="BGU37" s="4134"/>
      <c r="BGV37" s="4134"/>
      <c r="BGW37" s="4134"/>
      <c r="BGX37" s="4134"/>
      <c r="BGY37" s="4134"/>
      <c r="BGZ37" s="4134"/>
      <c r="BHA37" s="4134"/>
      <c r="BHB37" s="4134"/>
      <c r="BHC37" s="4134"/>
      <c r="BHD37" s="4134"/>
      <c r="BHE37" s="4134"/>
      <c r="BHF37" s="4134"/>
      <c r="BHG37" s="4134"/>
      <c r="BHH37" s="4134"/>
      <c r="BHI37" s="4134"/>
      <c r="BHJ37" s="4134"/>
      <c r="BHK37" s="4134"/>
      <c r="BHL37" s="4134"/>
      <c r="BHM37" s="4134"/>
      <c r="BHN37" s="4134"/>
      <c r="BHO37" s="4134"/>
      <c r="BHP37" s="4134"/>
      <c r="BHQ37" s="4134"/>
      <c r="BHR37" s="4134"/>
      <c r="BHS37" s="4134"/>
      <c r="BHT37" s="4134"/>
      <c r="BHU37" s="4134"/>
      <c r="BHV37" s="4134"/>
      <c r="BHW37" s="4134"/>
      <c r="BHX37" s="4134"/>
      <c r="BHY37" s="4134"/>
      <c r="BHZ37" s="4134"/>
      <c r="BIA37" s="4134"/>
      <c r="BIB37" s="4134"/>
      <c r="BIC37" s="4134"/>
      <c r="BID37" s="4134"/>
      <c r="BIE37" s="4134"/>
      <c r="BIF37" s="4134"/>
      <c r="BIG37" s="4134"/>
      <c r="BIH37" s="4134"/>
      <c r="BII37" s="4134"/>
      <c r="BIJ37" s="4134"/>
      <c r="BIK37" s="4134"/>
      <c r="BIL37" s="4134"/>
      <c r="BIM37" s="4134"/>
      <c r="BIN37" s="4134"/>
      <c r="BIO37" s="4134"/>
      <c r="BIP37" s="4134"/>
      <c r="BIQ37" s="4134"/>
      <c r="BIR37" s="4134"/>
      <c r="BIS37" s="4134"/>
      <c r="BIT37" s="4134"/>
      <c r="BIU37" s="4134"/>
      <c r="BIV37" s="4134"/>
      <c r="BIW37" s="4134"/>
      <c r="BIX37" s="4134"/>
      <c r="BIY37" s="4134"/>
      <c r="BIZ37" s="4134"/>
      <c r="BJA37" s="4134"/>
      <c r="BJB37" s="4134"/>
      <c r="BJC37" s="4134"/>
      <c r="BJD37" s="4134"/>
      <c r="BJE37" s="4134"/>
    </row>
    <row r="38" spans="1:1617" s="102" customFormat="1" ht="16.149999999999999" customHeight="1">
      <c r="A38" s="35" t="s">
        <v>522</v>
      </c>
      <c r="B38" s="1310">
        <v>275</v>
      </c>
      <c r="C38" s="1310">
        <v>275</v>
      </c>
      <c r="D38" s="1310">
        <v>275</v>
      </c>
      <c r="E38" s="1310">
        <v>282</v>
      </c>
      <c r="F38" s="1310">
        <v>250</v>
      </c>
      <c r="G38" s="1310">
        <v>255</v>
      </c>
      <c r="H38" s="1310">
        <v>276</v>
      </c>
      <c r="I38" s="1310">
        <v>264</v>
      </c>
      <c r="J38" s="1310">
        <v>270</v>
      </c>
      <c r="K38" s="1310">
        <v>278</v>
      </c>
      <c r="L38" s="1310">
        <v>293</v>
      </c>
      <c r="M38" s="1310">
        <v>293</v>
      </c>
      <c r="N38" s="1310">
        <v>293</v>
      </c>
      <c r="O38" s="1310">
        <v>451</v>
      </c>
      <c r="P38" s="1310">
        <v>472</v>
      </c>
      <c r="Q38" s="1310">
        <v>587</v>
      </c>
      <c r="R38" s="1310">
        <v>637</v>
      </c>
      <c r="S38" s="1310">
        <v>614</v>
      </c>
      <c r="T38" s="1310">
        <v>684</v>
      </c>
      <c r="U38" s="1310">
        <v>720</v>
      </c>
      <c r="V38" s="1310">
        <v>762</v>
      </c>
      <c r="W38" s="1310">
        <v>743</v>
      </c>
      <c r="X38" s="1310">
        <v>714</v>
      </c>
      <c r="Y38" s="1310">
        <v>930</v>
      </c>
      <c r="Z38" s="1310">
        <v>944</v>
      </c>
      <c r="AA38" s="1310">
        <v>962</v>
      </c>
      <c r="AB38" s="1310">
        <v>978</v>
      </c>
      <c r="AC38" s="1310">
        <v>1004</v>
      </c>
      <c r="AD38" s="1310">
        <v>1063</v>
      </c>
      <c r="AE38" s="3827">
        <v>1084</v>
      </c>
      <c r="AF38" s="2323">
        <v>1051</v>
      </c>
      <c r="AG38" s="4125"/>
      <c r="AH38" s="4134"/>
      <c r="AI38" s="4134"/>
      <c r="AJ38" s="4134"/>
      <c r="AK38" s="4134"/>
      <c r="AL38" s="4134"/>
      <c r="AM38" s="4134"/>
      <c r="AN38" s="4134"/>
      <c r="AO38" s="4134"/>
      <c r="AP38" s="4134"/>
      <c r="AQ38" s="4134"/>
      <c r="AR38" s="4134"/>
      <c r="AS38" s="4134"/>
      <c r="AT38" s="4134"/>
      <c r="AU38" s="4134"/>
      <c r="AV38" s="4134"/>
      <c r="AW38" s="4134"/>
      <c r="AX38" s="4134"/>
      <c r="AY38" s="4134"/>
      <c r="AZ38" s="4134"/>
      <c r="BA38" s="4134"/>
      <c r="BB38" s="4134"/>
      <c r="BC38" s="4134"/>
      <c r="BD38" s="4134"/>
      <c r="BE38" s="4134"/>
      <c r="BF38" s="4134"/>
      <c r="BG38" s="4134"/>
      <c r="BH38" s="4134"/>
      <c r="BI38" s="4134"/>
      <c r="BJ38" s="4134"/>
      <c r="BK38" s="4139"/>
      <c r="BL38" s="4139"/>
      <c r="BM38" s="4139"/>
      <c r="BN38" s="4139"/>
      <c r="BO38" s="4139"/>
      <c r="BP38" s="4139"/>
      <c r="BQ38" s="4139"/>
      <c r="BR38" s="4139"/>
      <c r="BS38" s="4139"/>
      <c r="BT38" s="4139"/>
      <c r="BU38" s="4139"/>
      <c r="BV38" s="4139"/>
      <c r="BW38" s="4139"/>
      <c r="BX38" s="4139"/>
      <c r="BY38" s="4139"/>
      <c r="BZ38" s="4139"/>
      <c r="CA38" s="4139"/>
      <c r="CB38" s="4139"/>
      <c r="CC38" s="4139"/>
      <c r="CD38" s="4139"/>
      <c r="CE38" s="4139"/>
      <c r="CF38" s="4139"/>
      <c r="CG38" s="4139"/>
      <c r="CH38" s="4139"/>
      <c r="CI38" s="4139"/>
      <c r="CJ38" s="4139"/>
      <c r="CK38" s="4139"/>
      <c r="CL38" s="4139"/>
      <c r="CM38" s="4139"/>
      <c r="CN38" s="4134"/>
      <c r="CO38" s="4134"/>
      <c r="CP38" s="4134"/>
      <c r="CQ38" s="4134"/>
      <c r="CR38" s="4134"/>
      <c r="CS38" s="4134"/>
      <c r="CT38" s="4134"/>
      <c r="CU38" s="4134"/>
      <c r="CV38" s="4134"/>
      <c r="CW38" s="4134"/>
      <c r="CX38" s="4134"/>
      <c r="CY38" s="4134"/>
      <c r="CZ38" s="4134"/>
      <c r="DA38" s="4134"/>
      <c r="DB38" s="4134"/>
      <c r="DC38" s="4134"/>
      <c r="DD38" s="4134"/>
      <c r="DE38" s="4134"/>
      <c r="DF38" s="4134"/>
      <c r="DG38" s="4134"/>
      <c r="DH38" s="4134"/>
      <c r="DI38" s="4134"/>
      <c r="DJ38" s="4134"/>
      <c r="DK38" s="4134"/>
      <c r="DL38" s="4134"/>
      <c r="DM38" s="4134"/>
      <c r="DN38" s="4134"/>
      <c r="DO38" s="4134"/>
      <c r="DP38" s="4134"/>
      <c r="DQ38" s="4134"/>
      <c r="DR38" s="4134"/>
      <c r="DS38" s="4134"/>
      <c r="DT38" s="4134"/>
      <c r="DU38" s="4134"/>
      <c r="DV38" s="4134"/>
      <c r="DW38" s="4134"/>
      <c r="DX38" s="4134"/>
      <c r="DY38" s="4134"/>
      <c r="DZ38" s="4134"/>
      <c r="EA38" s="4134"/>
      <c r="EB38" s="4134"/>
      <c r="EC38" s="4134"/>
      <c r="ED38" s="4134"/>
      <c r="EE38" s="4134"/>
      <c r="EF38" s="4134"/>
      <c r="EG38" s="4134"/>
      <c r="EH38" s="4134"/>
      <c r="EI38" s="4134"/>
      <c r="EJ38" s="4134"/>
      <c r="EK38" s="4134"/>
      <c r="EL38" s="4134"/>
      <c r="EM38" s="4134"/>
      <c r="EN38" s="4134"/>
      <c r="EO38" s="4134"/>
      <c r="EP38" s="4134"/>
      <c r="EQ38" s="4134"/>
      <c r="ER38" s="4134"/>
      <c r="ES38" s="4134"/>
      <c r="ET38" s="4134"/>
      <c r="EU38" s="4134"/>
      <c r="EV38" s="4134"/>
      <c r="EW38" s="4134"/>
      <c r="EX38" s="4134"/>
      <c r="EY38" s="4134"/>
      <c r="EZ38" s="4134"/>
      <c r="FA38" s="4134"/>
      <c r="FB38" s="4134"/>
      <c r="FC38" s="4134"/>
      <c r="FD38" s="4134"/>
      <c r="FE38" s="4134"/>
      <c r="FF38" s="4134"/>
      <c r="FG38" s="4134"/>
      <c r="FH38" s="4134"/>
      <c r="FI38" s="4134"/>
      <c r="FJ38" s="4134"/>
      <c r="FK38" s="4134"/>
      <c r="FL38" s="4134"/>
      <c r="FM38" s="4134"/>
      <c r="FN38" s="4134"/>
      <c r="FO38" s="4134"/>
      <c r="FP38" s="4134"/>
      <c r="FQ38" s="4134"/>
      <c r="FR38" s="4134"/>
      <c r="FS38" s="4134"/>
      <c r="FT38" s="4134"/>
      <c r="FU38" s="4134"/>
      <c r="FV38" s="4134"/>
      <c r="FW38" s="4134"/>
      <c r="FX38" s="4134"/>
      <c r="FY38" s="4134"/>
      <c r="FZ38" s="4134"/>
      <c r="GA38" s="4134"/>
      <c r="GB38" s="4134"/>
      <c r="GC38" s="4134"/>
      <c r="GD38" s="4134"/>
      <c r="GE38" s="4134"/>
      <c r="GF38" s="4134"/>
      <c r="GG38" s="4134"/>
      <c r="GH38" s="4134"/>
      <c r="GI38" s="4134"/>
      <c r="GJ38" s="4134"/>
      <c r="GK38" s="4134"/>
      <c r="GL38" s="4134"/>
      <c r="GM38" s="4134"/>
      <c r="GN38" s="4134"/>
      <c r="GO38" s="4134"/>
      <c r="GP38" s="4134"/>
      <c r="GQ38" s="4134"/>
      <c r="GR38" s="4134"/>
      <c r="GS38" s="4134"/>
      <c r="GT38" s="4134"/>
      <c r="GU38" s="4134"/>
      <c r="GV38" s="4134"/>
      <c r="GW38" s="4134"/>
      <c r="GX38" s="4134"/>
      <c r="GY38" s="4134"/>
      <c r="GZ38" s="4134"/>
      <c r="HA38" s="4134"/>
      <c r="HB38" s="4134"/>
      <c r="HC38" s="4134"/>
      <c r="HD38" s="4134"/>
      <c r="HE38" s="4134"/>
      <c r="HF38" s="4134"/>
      <c r="HG38" s="4134"/>
      <c r="HH38" s="4134"/>
      <c r="HI38" s="4134"/>
      <c r="HJ38" s="4134"/>
      <c r="HK38" s="4134"/>
      <c r="HL38" s="4134"/>
      <c r="HM38" s="4134"/>
      <c r="HN38" s="4134"/>
      <c r="HO38" s="4134"/>
      <c r="HP38" s="4134"/>
      <c r="HQ38" s="4134"/>
      <c r="HR38" s="4134"/>
      <c r="HS38" s="4134"/>
      <c r="HT38" s="4134"/>
      <c r="HU38" s="4134"/>
      <c r="HV38" s="4134"/>
      <c r="HW38" s="4134"/>
      <c r="HX38" s="4134"/>
      <c r="HY38" s="4134"/>
      <c r="HZ38" s="4134"/>
      <c r="IA38" s="4134"/>
      <c r="IB38" s="4134"/>
      <c r="IC38" s="4134"/>
      <c r="ID38" s="4134"/>
      <c r="IE38" s="4134"/>
      <c r="IF38" s="4134"/>
      <c r="IG38" s="4134"/>
      <c r="IH38" s="4134"/>
      <c r="II38" s="4134"/>
      <c r="IJ38" s="4134"/>
      <c r="IK38" s="4134"/>
      <c r="IL38" s="4134"/>
      <c r="IM38" s="4134"/>
      <c r="IN38" s="4134"/>
      <c r="IO38" s="4134"/>
      <c r="IP38" s="4134"/>
      <c r="IQ38" s="4134"/>
      <c r="IR38" s="4134"/>
      <c r="IS38" s="4134"/>
      <c r="IT38" s="4134"/>
      <c r="IU38" s="4134"/>
      <c r="IV38" s="4134"/>
      <c r="IW38" s="4134"/>
      <c r="IX38" s="4134"/>
      <c r="IY38" s="4134"/>
      <c r="IZ38" s="4134"/>
      <c r="JA38" s="4134"/>
      <c r="JB38" s="4134"/>
      <c r="JC38" s="4134"/>
      <c r="JD38" s="4134"/>
      <c r="JE38" s="4134"/>
      <c r="JF38" s="4134"/>
      <c r="JG38" s="4134"/>
      <c r="JH38" s="4134"/>
      <c r="JI38" s="4134"/>
      <c r="JJ38" s="4134"/>
      <c r="JK38" s="4134"/>
      <c r="JL38" s="4134"/>
      <c r="JM38" s="4134"/>
      <c r="JN38" s="4134"/>
      <c r="JO38" s="4134"/>
      <c r="JP38" s="4134"/>
      <c r="JQ38" s="4134"/>
      <c r="JR38" s="4134"/>
      <c r="JS38" s="4134"/>
      <c r="JT38" s="4134"/>
      <c r="JU38" s="4134"/>
      <c r="JV38" s="4134"/>
      <c r="JW38" s="4134"/>
      <c r="JX38" s="4134"/>
      <c r="JY38" s="4134"/>
      <c r="JZ38" s="4134"/>
      <c r="KA38" s="4134"/>
      <c r="KB38" s="4134"/>
      <c r="KC38" s="4134"/>
      <c r="KD38" s="4134"/>
      <c r="KE38" s="4134"/>
      <c r="KF38" s="4134"/>
      <c r="KG38" s="4134"/>
      <c r="KH38" s="4134"/>
      <c r="KI38" s="4134"/>
      <c r="KJ38" s="4134"/>
      <c r="KK38" s="4134"/>
      <c r="KL38" s="4134"/>
      <c r="KM38" s="4134"/>
      <c r="KN38" s="4134"/>
      <c r="KO38" s="4134"/>
      <c r="KP38" s="4134"/>
      <c r="KQ38" s="4134"/>
      <c r="KR38" s="4134"/>
      <c r="KS38" s="4134"/>
      <c r="KT38" s="4134"/>
      <c r="KU38" s="4134"/>
      <c r="KV38" s="4134"/>
      <c r="KW38" s="4134"/>
      <c r="KX38" s="4134"/>
      <c r="KY38" s="4134"/>
      <c r="KZ38" s="4134"/>
      <c r="LA38" s="4134"/>
      <c r="LB38" s="4134"/>
      <c r="LC38" s="4134"/>
      <c r="LD38" s="4134"/>
      <c r="LE38" s="4134"/>
      <c r="LF38" s="4134"/>
      <c r="LG38" s="4134"/>
      <c r="LH38" s="4134"/>
      <c r="LI38" s="4134"/>
      <c r="LJ38" s="4134"/>
      <c r="LK38" s="4134"/>
      <c r="LL38" s="4134"/>
      <c r="LM38" s="4134"/>
      <c r="LN38" s="4134"/>
      <c r="LO38" s="4134"/>
      <c r="LP38" s="4134"/>
      <c r="LQ38" s="4134"/>
      <c r="LR38" s="4134"/>
      <c r="LS38" s="4134"/>
      <c r="LT38" s="4134"/>
      <c r="LU38" s="4134"/>
      <c r="LV38" s="4134"/>
      <c r="LW38" s="4134"/>
      <c r="LX38" s="4134"/>
      <c r="LY38" s="4134"/>
      <c r="LZ38" s="4134"/>
      <c r="MA38" s="4134"/>
      <c r="MB38" s="4134"/>
      <c r="MC38" s="4134"/>
      <c r="MD38" s="4134"/>
      <c r="ME38" s="4134"/>
      <c r="MF38" s="4134"/>
      <c r="MG38" s="4134"/>
      <c r="MH38" s="4134"/>
      <c r="MI38" s="4134"/>
      <c r="MJ38" s="4134"/>
      <c r="MK38" s="4134"/>
      <c r="ML38" s="4134"/>
      <c r="MM38" s="4134"/>
      <c r="MN38" s="4134"/>
      <c r="MO38" s="4134"/>
      <c r="MP38" s="4134"/>
      <c r="MQ38" s="4134"/>
      <c r="MR38" s="4134"/>
      <c r="MS38" s="4134"/>
      <c r="MT38" s="4134"/>
      <c r="MU38" s="4134"/>
      <c r="MV38" s="4134"/>
      <c r="MW38" s="4134"/>
      <c r="MX38" s="4134"/>
      <c r="MY38" s="4134"/>
      <c r="MZ38" s="4134"/>
      <c r="NA38" s="4134"/>
      <c r="NB38" s="4134"/>
      <c r="NC38" s="4134"/>
      <c r="ND38" s="4134"/>
      <c r="NE38" s="4134"/>
      <c r="NF38" s="4134"/>
      <c r="NG38" s="4134"/>
      <c r="NH38" s="4134"/>
      <c r="NI38" s="4134"/>
      <c r="NJ38" s="4134"/>
      <c r="NK38" s="4134"/>
      <c r="NL38" s="4134"/>
      <c r="NM38" s="4134"/>
      <c r="NN38" s="4134"/>
      <c r="NO38" s="4134"/>
      <c r="NP38" s="4134"/>
      <c r="NQ38" s="4134"/>
      <c r="NR38" s="4134"/>
      <c r="NS38" s="4134"/>
      <c r="NT38" s="4134"/>
      <c r="NU38" s="4134"/>
      <c r="NV38" s="4134"/>
      <c r="NW38" s="4134"/>
      <c r="NX38" s="4134"/>
      <c r="NY38" s="4134"/>
      <c r="NZ38" s="4134"/>
      <c r="OA38" s="4134"/>
      <c r="OB38" s="4134"/>
      <c r="OC38" s="4134"/>
      <c r="OD38" s="4134"/>
      <c r="OE38" s="4134"/>
      <c r="OF38" s="4134"/>
      <c r="OG38" s="4134"/>
      <c r="OH38" s="4134"/>
      <c r="OI38" s="4134"/>
      <c r="OJ38" s="4134"/>
      <c r="OK38" s="4134"/>
      <c r="OL38" s="4134"/>
      <c r="OM38" s="4134"/>
      <c r="ON38" s="4134"/>
      <c r="OO38" s="4134"/>
      <c r="OP38" s="4134"/>
      <c r="OQ38" s="4134"/>
      <c r="OR38" s="4134"/>
      <c r="OS38" s="4134"/>
      <c r="OT38" s="4134"/>
      <c r="OU38" s="4134"/>
      <c r="OV38" s="4134"/>
      <c r="OW38" s="4134"/>
      <c r="OX38" s="4134"/>
      <c r="OY38" s="4134"/>
      <c r="OZ38" s="4134"/>
      <c r="PA38" s="4134"/>
      <c r="PB38" s="4134"/>
      <c r="PC38" s="4134"/>
      <c r="PD38" s="4134"/>
      <c r="PE38" s="4134"/>
      <c r="PF38" s="4134"/>
      <c r="PG38" s="4134"/>
      <c r="PH38" s="4134"/>
      <c r="PI38" s="4134"/>
      <c r="PJ38" s="4134"/>
      <c r="PK38" s="4134"/>
      <c r="PL38" s="4134"/>
      <c r="PM38" s="4134"/>
      <c r="PN38" s="4134"/>
      <c r="PO38" s="4134"/>
      <c r="PP38" s="4134"/>
      <c r="PQ38" s="4134"/>
      <c r="PR38" s="4134"/>
      <c r="PS38" s="4134"/>
      <c r="PT38" s="4134"/>
      <c r="PU38" s="4134"/>
      <c r="PV38" s="4134"/>
      <c r="PW38" s="4134"/>
      <c r="PX38" s="4134"/>
      <c r="PY38" s="4134"/>
      <c r="PZ38" s="4134"/>
      <c r="QA38" s="4134"/>
      <c r="QB38" s="4134"/>
      <c r="QC38" s="4134"/>
      <c r="QD38" s="4134"/>
      <c r="QE38" s="4134"/>
      <c r="QF38" s="4134"/>
      <c r="QG38" s="4134"/>
      <c r="QH38" s="4134"/>
      <c r="QI38" s="4134"/>
      <c r="QJ38" s="4134"/>
      <c r="QK38" s="4134"/>
      <c r="QL38" s="4134"/>
      <c r="QM38" s="4134"/>
      <c r="QN38" s="4134"/>
      <c r="QO38" s="4134"/>
      <c r="QP38" s="4134"/>
      <c r="QQ38" s="4134"/>
      <c r="QR38" s="4134"/>
      <c r="QS38" s="4134"/>
      <c r="QT38" s="4134"/>
      <c r="QU38" s="4134"/>
      <c r="QV38" s="4134"/>
      <c r="QW38" s="4134"/>
      <c r="QX38" s="4134"/>
      <c r="QY38" s="4134"/>
      <c r="QZ38" s="4134"/>
      <c r="RA38" s="4134"/>
      <c r="RB38" s="4134"/>
      <c r="RC38" s="4134"/>
      <c r="RD38" s="4134"/>
      <c r="RE38" s="4134"/>
      <c r="RF38" s="4134"/>
      <c r="RG38" s="4134"/>
      <c r="RH38" s="4134"/>
      <c r="RI38" s="4134"/>
      <c r="RJ38" s="4134"/>
      <c r="RK38" s="4134"/>
      <c r="RL38" s="4134"/>
      <c r="RM38" s="4134"/>
      <c r="RN38" s="4134"/>
      <c r="RO38" s="4134"/>
      <c r="RP38" s="4134"/>
      <c r="RQ38" s="4134"/>
      <c r="RR38" s="4134"/>
      <c r="RS38" s="4134"/>
      <c r="RT38" s="4134"/>
      <c r="RU38" s="4134"/>
      <c r="RV38" s="4134"/>
      <c r="RW38" s="4134"/>
      <c r="RX38" s="4134"/>
      <c r="RY38" s="4134"/>
      <c r="RZ38" s="4134"/>
      <c r="SA38" s="4134"/>
      <c r="SB38" s="4134"/>
      <c r="SC38" s="4134"/>
      <c r="SD38" s="4134"/>
      <c r="SE38" s="4134"/>
      <c r="SF38" s="4134"/>
      <c r="SG38" s="4134"/>
      <c r="SH38" s="4134"/>
      <c r="SI38" s="4134"/>
      <c r="SJ38" s="4134"/>
      <c r="SK38" s="4134"/>
      <c r="SL38" s="4134"/>
      <c r="SM38" s="4134"/>
      <c r="SN38" s="4134"/>
      <c r="SO38" s="4134"/>
      <c r="SP38" s="4134"/>
      <c r="SQ38" s="4134"/>
      <c r="SR38" s="4134"/>
      <c r="SS38" s="4134"/>
      <c r="ST38" s="4134"/>
      <c r="SU38" s="4134"/>
      <c r="SV38" s="4134"/>
      <c r="SW38" s="4134"/>
      <c r="SX38" s="4134"/>
      <c r="SY38" s="4134"/>
      <c r="SZ38" s="4134"/>
      <c r="TA38" s="4134"/>
      <c r="TB38" s="4134"/>
      <c r="TC38" s="4134"/>
      <c r="TD38" s="4134"/>
      <c r="TE38" s="4134"/>
      <c r="TF38" s="4134"/>
      <c r="TG38" s="4134"/>
      <c r="TH38" s="4134"/>
      <c r="TI38" s="4134"/>
      <c r="TJ38" s="4134"/>
      <c r="TK38" s="4134"/>
      <c r="TL38" s="4134"/>
      <c r="TM38" s="4134"/>
      <c r="TN38" s="4134"/>
      <c r="TO38" s="4134"/>
      <c r="TP38" s="4134"/>
      <c r="TQ38" s="4134"/>
      <c r="TR38" s="4134"/>
      <c r="TS38" s="4134"/>
      <c r="TT38" s="4134"/>
      <c r="TU38" s="4134"/>
      <c r="TV38" s="4134"/>
      <c r="TW38" s="4134"/>
      <c r="TX38" s="4134"/>
      <c r="TY38" s="4134"/>
      <c r="TZ38" s="4134"/>
      <c r="UA38" s="4134"/>
      <c r="UB38" s="4134"/>
      <c r="UC38" s="4134"/>
      <c r="UD38" s="4134"/>
      <c r="UE38" s="4134"/>
      <c r="UF38" s="4134"/>
      <c r="UG38" s="4134"/>
      <c r="UH38" s="4134"/>
      <c r="UI38" s="4134"/>
      <c r="UJ38" s="4134"/>
      <c r="UK38" s="4134"/>
      <c r="UL38" s="4134"/>
      <c r="UM38" s="4134"/>
      <c r="UN38" s="4134"/>
      <c r="UO38" s="4134"/>
      <c r="UP38" s="4134"/>
      <c r="UQ38" s="4134"/>
      <c r="UR38" s="4134"/>
      <c r="US38" s="4134"/>
      <c r="UT38" s="4134"/>
      <c r="UU38" s="4134"/>
      <c r="UV38" s="4134"/>
      <c r="UW38" s="4134"/>
      <c r="UX38" s="4134"/>
      <c r="UY38" s="4134"/>
      <c r="UZ38" s="4134"/>
      <c r="VA38" s="4134"/>
      <c r="VB38" s="4134"/>
      <c r="VC38" s="4134"/>
      <c r="VD38" s="4134"/>
      <c r="VE38" s="4134"/>
      <c r="VF38" s="4134"/>
      <c r="VG38" s="4134"/>
      <c r="VH38" s="4134"/>
      <c r="VI38" s="4134"/>
      <c r="VJ38" s="4134"/>
      <c r="VK38" s="4134"/>
      <c r="VL38" s="4134"/>
      <c r="VM38" s="4134"/>
      <c r="VN38" s="4134"/>
      <c r="VO38" s="4134"/>
      <c r="VP38" s="4134"/>
      <c r="VQ38" s="4134"/>
      <c r="VR38" s="4134"/>
      <c r="VS38" s="4134"/>
      <c r="VT38" s="4134"/>
      <c r="VU38" s="4134"/>
      <c r="VV38" s="4134"/>
      <c r="VW38" s="4134"/>
      <c r="VX38" s="4134"/>
      <c r="VY38" s="4134"/>
      <c r="VZ38" s="4134"/>
      <c r="WA38" s="4134"/>
      <c r="WB38" s="4134"/>
      <c r="WC38" s="4134"/>
      <c r="WD38" s="4134"/>
      <c r="WE38" s="4134"/>
      <c r="WF38" s="4134"/>
      <c r="WG38" s="4134"/>
      <c r="WH38" s="4134"/>
      <c r="WI38" s="4134"/>
      <c r="WJ38" s="4134"/>
      <c r="WK38" s="4134"/>
      <c r="WL38" s="4134"/>
      <c r="WM38" s="4134"/>
      <c r="WN38" s="4134"/>
      <c r="WO38" s="4134"/>
      <c r="WP38" s="4134"/>
      <c r="WQ38" s="4134"/>
      <c r="WR38" s="4134"/>
      <c r="WS38" s="4134"/>
      <c r="WT38" s="4134"/>
      <c r="WU38" s="4134"/>
      <c r="WV38" s="4134"/>
      <c r="WW38" s="4134"/>
      <c r="WX38" s="4134"/>
      <c r="WY38" s="4134"/>
      <c r="WZ38" s="4134"/>
      <c r="XA38" s="4134"/>
      <c r="XB38" s="4134"/>
      <c r="XC38" s="4134"/>
      <c r="XD38" s="4134"/>
      <c r="XE38" s="4134"/>
      <c r="XF38" s="4134"/>
      <c r="XG38" s="4134"/>
      <c r="XH38" s="4134"/>
      <c r="XI38" s="4134"/>
      <c r="XJ38" s="4134"/>
      <c r="XK38" s="4134"/>
      <c r="XL38" s="4134"/>
      <c r="XM38" s="4134"/>
      <c r="XN38" s="4134"/>
      <c r="XO38" s="4134"/>
      <c r="XP38" s="4134"/>
      <c r="XQ38" s="4134"/>
      <c r="XR38" s="4134"/>
      <c r="XS38" s="4134"/>
      <c r="XT38" s="4134"/>
      <c r="XU38" s="4134"/>
      <c r="XV38" s="4134"/>
      <c r="XW38" s="4134"/>
      <c r="XX38" s="4134"/>
      <c r="XY38" s="4134"/>
      <c r="XZ38" s="4134"/>
      <c r="YA38" s="4134"/>
      <c r="YB38" s="4134"/>
      <c r="YC38" s="4134"/>
      <c r="YD38" s="4134"/>
      <c r="YE38" s="4134"/>
      <c r="YF38" s="4134"/>
      <c r="YG38" s="4134"/>
      <c r="YH38" s="4134"/>
      <c r="YI38" s="4134"/>
      <c r="YJ38" s="4134"/>
      <c r="YK38" s="4134"/>
      <c r="YL38" s="4134"/>
      <c r="YM38" s="4134"/>
      <c r="YN38" s="4134"/>
      <c r="YO38" s="4134"/>
      <c r="YP38" s="4134"/>
      <c r="YQ38" s="4134"/>
      <c r="YR38" s="4134"/>
      <c r="YS38" s="4134"/>
      <c r="YT38" s="4134"/>
      <c r="YU38" s="4134"/>
      <c r="YV38" s="4134"/>
      <c r="YW38" s="4134"/>
      <c r="YX38" s="4134"/>
      <c r="YY38" s="4134"/>
      <c r="YZ38" s="4134"/>
      <c r="ZA38" s="4134"/>
      <c r="ZB38" s="4134"/>
      <c r="ZC38" s="4134"/>
      <c r="ZD38" s="4134"/>
      <c r="ZE38" s="4134"/>
      <c r="ZF38" s="4134"/>
      <c r="ZG38" s="4134"/>
      <c r="ZH38" s="4134"/>
      <c r="ZI38" s="4134"/>
      <c r="ZJ38" s="4134"/>
      <c r="ZK38" s="4134"/>
      <c r="ZL38" s="4134"/>
      <c r="ZM38" s="4134"/>
      <c r="ZN38" s="4134"/>
      <c r="ZO38" s="4134"/>
      <c r="ZP38" s="4134"/>
      <c r="ZQ38" s="4134"/>
      <c r="ZR38" s="4134"/>
      <c r="ZS38" s="4134"/>
      <c r="ZT38" s="4134"/>
      <c r="ZU38" s="4134"/>
      <c r="ZV38" s="4134"/>
      <c r="ZW38" s="4134"/>
      <c r="ZX38" s="4134"/>
      <c r="ZY38" s="4134"/>
      <c r="ZZ38" s="4134"/>
      <c r="AAA38" s="4134"/>
      <c r="AAB38" s="4134"/>
      <c r="AAC38" s="4134"/>
      <c r="AAD38" s="4134"/>
      <c r="AAE38" s="4134"/>
      <c r="AAF38" s="4134"/>
      <c r="AAG38" s="4134"/>
      <c r="AAH38" s="4134"/>
      <c r="AAI38" s="4134"/>
      <c r="AAJ38" s="4134"/>
      <c r="AAK38" s="4134"/>
      <c r="AAL38" s="4134"/>
      <c r="AAM38" s="4134"/>
      <c r="AAN38" s="4134"/>
      <c r="AAO38" s="4134"/>
      <c r="AAP38" s="4134"/>
      <c r="AAQ38" s="4134"/>
      <c r="AAR38" s="4134"/>
      <c r="AAS38" s="4134"/>
      <c r="AAT38" s="4134"/>
      <c r="AAU38" s="4134"/>
      <c r="AAV38" s="4134"/>
      <c r="AAW38" s="4134"/>
      <c r="AAX38" s="4134"/>
      <c r="AAY38" s="4134"/>
      <c r="AAZ38" s="4134"/>
      <c r="ABA38" s="4134"/>
      <c r="ABB38" s="4134"/>
      <c r="ABC38" s="4134"/>
      <c r="ABD38" s="4134"/>
      <c r="ABE38" s="4134"/>
      <c r="ABF38" s="4134"/>
      <c r="ABG38" s="4134"/>
      <c r="ABH38" s="4134"/>
      <c r="ABI38" s="4134"/>
      <c r="ABJ38" s="4134"/>
      <c r="ABK38" s="4134"/>
      <c r="ABL38" s="4134"/>
      <c r="ABM38" s="4134"/>
      <c r="ABN38" s="4134"/>
      <c r="ABO38" s="4134"/>
      <c r="ABP38" s="4134"/>
      <c r="ABQ38" s="4134"/>
      <c r="ABR38" s="4134"/>
      <c r="ABS38" s="4134"/>
      <c r="ABT38" s="4134"/>
      <c r="ABU38" s="4134"/>
      <c r="ABV38" s="4134"/>
      <c r="ABW38" s="4134"/>
      <c r="ABX38" s="4134"/>
      <c r="ABY38" s="4134"/>
      <c r="ABZ38" s="4134"/>
      <c r="ACA38" s="4134"/>
      <c r="ACB38" s="4134"/>
      <c r="ACC38" s="4134"/>
      <c r="ACD38" s="4134"/>
      <c r="ACE38" s="4134"/>
      <c r="ACF38" s="4134"/>
      <c r="ACG38" s="4134"/>
      <c r="ACH38" s="4134"/>
      <c r="ACI38" s="4134"/>
      <c r="ACJ38" s="4134"/>
      <c r="ACK38" s="4134"/>
      <c r="ACL38" s="4134"/>
      <c r="ACM38" s="4134"/>
      <c r="ACN38" s="4134"/>
      <c r="ACO38" s="4134"/>
      <c r="ACP38" s="4134"/>
      <c r="ACQ38" s="4134"/>
      <c r="ACR38" s="4134"/>
      <c r="ACS38" s="4134"/>
      <c r="ACT38" s="4134"/>
      <c r="ACU38" s="4134"/>
      <c r="ACV38" s="4134"/>
      <c r="ACW38" s="4134"/>
      <c r="ACX38" s="4134"/>
      <c r="ACY38" s="4134"/>
      <c r="ACZ38" s="4134"/>
      <c r="ADA38" s="4134"/>
      <c r="ADB38" s="4134"/>
      <c r="ADC38" s="4134"/>
      <c r="ADD38" s="4134"/>
      <c r="ADE38" s="4134"/>
      <c r="ADF38" s="4134"/>
      <c r="ADG38" s="4134"/>
      <c r="ADH38" s="4134"/>
      <c r="ADI38" s="4134"/>
      <c r="ADJ38" s="4134"/>
      <c r="ADK38" s="4134"/>
      <c r="ADL38" s="4134"/>
      <c r="ADM38" s="4134"/>
      <c r="ADN38" s="4134"/>
      <c r="ADO38" s="4134"/>
      <c r="ADP38" s="4134"/>
      <c r="ADQ38" s="4134"/>
      <c r="ADR38" s="4134"/>
      <c r="ADS38" s="4134"/>
      <c r="ADT38" s="4134"/>
      <c r="ADU38" s="4134"/>
      <c r="ADV38" s="4134"/>
      <c r="ADW38" s="4134"/>
      <c r="ADX38" s="4134"/>
      <c r="ADY38" s="4134"/>
      <c r="ADZ38" s="4134"/>
      <c r="AEA38" s="4134"/>
      <c r="AEB38" s="4134"/>
      <c r="AEC38" s="4134"/>
      <c r="AED38" s="4134"/>
      <c r="AEE38" s="4134"/>
      <c r="AEF38" s="4134"/>
      <c r="AEG38" s="4134"/>
      <c r="AEH38" s="4134"/>
      <c r="AEI38" s="4134"/>
      <c r="AEJ38" s="4134"/>
      <c r="AEK38" s="4134"/>
      <c r="AEL38" s="4134"/>
      <c r="AEM38" s="4134"/>
      <c r="AEN38" s="4134"/>
      <c r="AEO38" s="4134"/>
      <c r="AEP38" s="4134"/>
      <c r="AEQ38" s="4134"/>
      <c r="AER38" s="4134"/>
      <c r="AES38" s="4134"/>
      <c r="AET38" s="4134"/>
      <c r="AEU38" s="4134"/>
      <c r="AEV38" s="4134"/>
      <c r="AEW38" s="4134"/>
      <c r="AEX38" s="4134"/>
      <c r="AEY38" s="4134"/>
      <c r="AEZ38" s="4134"/>
      <c r="AFA38" s="4134"/>
      <c r="AFB38" s="4134"/>
      <c r="AFC38" s="4134"/>
      <c r="AFD38" s="4134"/>
      <c r="AFE38" s="4134"/>
      <c r="AFF38" s="4134"/>
      <c r="AFG38" s="4134"/>
      <c r="AFH38" s="4134"/>
      <c r="AFI38" s="4134"/>
      <c r="AFJ38" s="4134"/>
      <c r="AFK38" s="4134"/>
      <c r="AFL38" s="4134"/>
      <c r="AFM38" s="4134"/>
      <c r="AFN38" s="4134"/>
      <c r="AFO38" s="4134"/>
      <c r="AFP38" s="4134"/>
      <c r="AFQ38" s="4134"/>
      <c r="AFR38" s="4134"/>
      <c r="AFS38" s="4134"/>
      <c r="AFT38" s="4134"/>
      <c r="AFU38" s="4134"/>
      <c r="AFV38" s="4134"/>
      <c r="AFW38" s="4134"/>
      <c r="AFX38" s="4134"/>
      <c r="AFY38" s="4134"/>
      <c r="AFZ38" s="4134"/>
      <c r="AGA38" s="4134"/>
      <c r="AGB38" s="4134"/>
      <c r="AGC38" s="4134"/>
      <c r="AGD38" s="4134"/>
      <c r="AGE38" s="4134"/>
      <c r="AGF38" s="4134"/>
      <c r="AGG38" s="4134"/>
      <c r="AGH38" s="4134"/>
      <c r="AGI38" s="4134"/>
      <c r="AGJ38" s="4134"/>
      <c r="AGK38" s="4134"/>
      <c r="AGL38" s="4134"/>
      <c r="AGM38" s="4134"/>
      <c r="AGN38" s="4134"/>
      <c r="AGO38" s="4134"/>
      <c r="AGP38" s="4134"/>
      <c r="AGQ38" s="4134"/>
      <c r="AGR38" s="4134"/>
      <c r="AGS38" s="4134"/>
      <c r="AGT38" s="4134"/>
      <c r="AGU38" s="4134"/>
      <c r="AGV38" s="4134"/>
      <c r="AGW38" s="4134"/>
      <c r="AGX38" s="4134"/>
      <c r="AGY38" s="4134"/>
      <c r="AGZ38" s="4134"/>
      <c r="AHA38" s="4134"/>
      <c r="AHB38" s="4134"/>
      <c r="AHC38" s="4134"/>
      <c r="AHD38" s="4134"/>
      <c r="AHE38" s="4134"/>
      <c r="AHF38" s="4134"/>
      <c r="AHG38" s="4134"/>
      <c r="AHH38" s="4134"/>
      <c r="AHI38" s="4134"/>
      <c r="AHJ38" s="4134"/>
      <c r="AHK38" s="4134"/>
      <c r="AHL38" s="4134"/>
      <c r="AHM38" s="4134"/>
      <c r="AHN38" s="4134"/>
      <c r="AHO38" s="4134"/>
      <c r="AHP38" s="4134"/>
      <c r="AHQ38" s="4134"/>
      <c r="AHR38" s="4134"/>
      <c r="AHS38" s="4134"/>
      <c r="AHT38" s="4134"/>
      <c r="AHU38" s="4134"/>
      <c r="AHV38" s="4134"/>
      <c r="AHW38" s="4134"/>
      <c r="AHX38" s="4134"/>
      <c r="AHY38" s="4134"/>
      <c r="AHZ38" s="4134"/>
      <c r="AIA38" s="4134"/>
      <c r="AIB38" s="4134"/>
      <c r="AIC38" s="4134"/>
      <c r="AID38" s="4134"/>
      <c r="AIE38" s="4134"/>
      <c r="AIF38" s="4134"/>
      <c r="AIG38" s="4134"/>
      <c r="AIH38" s="4134"/>
      <c r="AII38" s="4134"/>
      <c r="AIJ38" s="4134"/>
      <c r="AIK38" s="4134"/>
      <c r="AIL38" s="4134"/>
      <c r="AIM38" s="4134"/>
      <c r="AIN38" s="4134"/>
      <c r="AIO38" s="4134"/>
      <c r="AIP38" s="4134"/>
      <c r="AIQ38" s="4134"/>
      <c r="AIR38" s="4134"/>
      <c r="AIS38" s="4134"/>
      <c r="AIT38" s="4134"/>
      <c r="AIU38" s="4134"/>
      <c r="AIV38" s="4134"/>
      <c r="AIW38" s="4134"/>
      <c r="AIX38" s="4134"/>
      <c r="AIY38" s="4134"/>
      <c r="AIZ38" s="4134"/>
      <c r="AJA38" s="4134"/>
      <c r="AJB38" s="4134"/>
      <c r="AJC38" s="4134"/>
      <c r="AJD38" s="4134"/>
      <c r="AJE38" s="4134"/>
      <c r="AJF38" s="4134"/>
      <c r="AJG38" s="4134"/>
      <c r="AJH38" s="4134"/>
      <c r="AJI38" s="4134"/>
      <c r="AJJ38" s="4134"/>
      <c r="AJK38" s="4134"/>
      <c r="AJL38" s="4134"/>
      <c r="AJM38" s="4134"/>
      <c r="AJN38" s="4134"/>
      <c r="AJO38" s="4134"/>
      <c r="AJP38" s="4134"/>
      <c r="AJQ38" s="4134"/>
      <c r="AJR38" s="4134"/>
      <c r="AJS38" s="4134"/>
      <c r="AJT38" s="4134"/>
      <c r="AJU38" s="4134"/>
      <c r="AJV38" s="4134"/>
      <c r="AJW38" s="4134"/>
      <c r="AJX38" s="4134"/>
      <c r="AJY38" s="4134"/>
      <c r="AJZ38" s="4134"/>
      <c r="AKA38" s="4134"/>
      <c r="AKB38" s="4134"/>
      <c r="AKC38" s="4134"/>
      <c r="AKD38" s="4134"/>
      <c r="AKE38" s="4134"/>
      <c r="AKF38" s="4134"/>
      <c r="AKG38" s="4134"/>
      <c r="AKH38" s="4134"/>
      <c r="AKI38" s="4134"/>
      <c r="AKJ38" s="4134"/>
      <c r="AKK38" s="4134"/>
      <c r="AKL38" s="4134"/>
      <c r="AKM38" s="4134"/>
      <c r="AKN38" s="4134"/>
      <c r="AKO38" s="4134"/>
      <c r="AKP38" s="4134"/>
      <c r="AKQ38" s="4134"/>
      <c r="AKR38" s="4134"/>
      <c r="AKS38" s="4134"/>
      <c r="AKT38" s="4134"/>
      <c r="AKU38" s="4134"/>
      <c r="AKV38" s="4134"/>
      <c r="AKW38" s="4134"/>
      <c r="AKX38" s="4134"/>
      <c r="AKY38" s="4134"/>
      <c r="AKZ38" s="4134"/>
      <c r="ALA38" s="4134"/>
      <c r="ALB38" s="4134"/>
      <c r="ALC38" s="4134"/>
      <c r="ALD38" s="4134"/>
      <c r="ALE38" s="4134"/>
      <c r="ALF38" s="4134"/>
      <c r="ALG38" s="4134"/>
      <c r="ALH38" s="4134"/>
      <c r="ALI38" s="4134"/>
      <c r="ALJ38" s="4134"/>
      <c r="ALK38" s="4134"/>
      <c r="ALL38" s="4134"/>
      <c r="ALM38" s="4134"/>
      <c r="ALN38" s="4134"/>
      <c r="ALO38" s="4134"/>
      <c r="ALP38" s="4134"/>
      <c r="ALQ38" s="4134"/>
      <c r="ALR38" s="4134"/>
      <c r="ALS38" s="4134"/>
      <c r="ALT38" s="4134"/>
      <c r="ALU38" s="4134"/>
      <c r="ALV38" s="4134"/>
      <c r="ALW38" s="4134"/>
      <c r="ALX38" s="4134"/>
      <c r="ALY38" s="4134"/>
      <c r="ALZ38" s="4134"/>
      <c r="AMA38" s="4134"/>
      <c r="AMB38" s="4134"/>
      <c r="AMC38" s="4134"/>
      <c r="AMD38" s="4134"/>
      <c r="AME38" s="4134"/>
      <c r="AMF38" s="4134"/>
      <c r="AMG38" s="4134"/>
      <c r="AMH38" s="4134"/>
      <c r="AMI38" s="4134"/>
      <c r="AMJ38" s="4134"/>
      <c r="AMK38" s="4134"/>
      <c r="AML38" s="4134"/>
      <c r="AMM38" s="4134"/>
      <c r="AMN38" s="4134"/>
      <c r="AMO38" s="4134"/>
      <c r="AMP38" s="4134"/>
      <c r="AMQ38" s="4134"/>
      <c r="AMR38" s="4134"/>
      <c r="AMS38" s="4134"/>
      <c r="AMT38" s="4134"/>
      <c r="AMU38" s="4134"/>
      <c r="AMV38" s="4134"/>
      <c r="AMW38" s="4134"/>
      <c r="AMX38" s="4134"/>
      <c r="AMY38" s="4134"/>
      <c r="AMZ38" s="4134"/>
      <c r="ANA38" s="4134"/>
      <c r="ANB38" s="4134"/>
      <c r="ANC38" s="4134"/>
      <c r="AND38" s="4134"/>
      <c r="ANE38" s="4134"/>
      <c r="ANF38" s="4134"/>
      <c r="ANG38" s="4134"/>
      <c r="ANH38" s="4134"/>
      <c r="ANI38" s="4134"/>
      <c r="ANJ38" s="4134"/>
      <c r="ANK38" s="4134"/>
      <c r="ANL38" s="4134"/>
      <c r="ANM38" s="4134"/>
      <c r="ANN38" s="4134"/>
      <c r="ANO38" s="4134"/>
      <c r="ANP38" s="4134"/>
      <c r="ANQ38" s="4134"/>
      <c r="ANR38" s="4134"/>
      <c r="ANS38" s="4134"/>
      <c r="ANT38" s="4134"/>
      <c r="ANU38" s="4134"/>
      <c r="ANV38" s="4134"/>
      <c r="ANW38" s="4134"/>
      <c r="ANX38" s="4134"/>
      <c r="ANY38" s="4134"/>
      <c r="ANZ38" s="4134"/>
      <c r="AOA38" s="4134"/>
      <c r="AOB38" s="4134"/>
      <c r="AOC38" s="4134"/>
      <c r="AOD38" s="4134"/>
      <c r="AOE38" s="4134"/>
      <c r="AOF38" s="4134"/>
      <c r="AOG38" s="4134"/>
      <c r="AOH38" s="4134"/>
      <c r="AOI38" s="4134"/>
      <c r="AOJ38" s="4134"/>
      <c r="AOK38" s="4134"/>
      <c r="AOL38" s="4134"/>
      <c r="AOM38" s="4134"/>
      <c r="AON38" s="4134"/>
      <c r="AOO38" s="4134"/>
      <c r="AOP38" s="4134"/>
      <c r="AOQ38" s="4134"/>
      <c r="AOR38" s="4134"/>
      <c r="AOS38" s="4134"/>
      <c r="AOT38" s="4134"/>
      <c r="AOU38" s="4134"/>
      <c r="AOV38" s="4134"/>
      <c r="AOW38" s="4134"/>
      <c r="AOX38" s="4134"/>
      <c r="AOY38" s="4134"/>
      <c r="AOZ38" s="4134"/>
      <c r="APA38" s="4134"/>
      <c r="APB38" s="4134"/>
      <c r="APC38" s="4134"/>
      <c r="APD38" s="4134"/>
      <c r="APE38" s="4134"/>
      <c r="APF38" s="4134"/>
      <c r="APG38" s="4134"/>
      <c r="APH38" s="4134"/>
      <c r="API38" s="4134"/>
      <c r="APJ38" s="4134"/>
      <c r="APK38" s="4134"/>
      <c r="APL38" s="4134"/>
      <c r="APM38" s="4134"/>
      <c r="APN38" s="4134"/>
      <c r="APO38" s="4134"/>
      <c r="APP38" s="4134"/>
      <c r="APQ38" s="4134"/>
      <c r="APR38" s="4134"/>
      <c r="APS38" s="4134"/>
      <c r="APT38" s="4134"/>
      <c r="APU38" s="4134"/>
      <c r="APV38" s="4134"/>
      <c r="APW38" s="4134"/>
      <c r="APX38" s="4134"/>
      <c r="APY38" s="4134"/>
      <c r="APZ38" s="4134"/>
      <c r="AQA38" s="4134"/>
      <c r="AQB38" s="4134"/>
      <c r="AQC38" s="4134"/>
      <c r="AQD38" s="4134"/>
      <c r="AQE38" s="4134"/>
      <c r="AQF38" s="4134"/>
      <c r="AQG38" s="4134"/>
      <c r="AQH38" s="4134"/>
      <c r="AQI38" s="4134"/>
      <c r="AQJ38" s="4134"/>
      <c r="AQK38" s="4134"/>
      <c r="AQL38" s="4134"/>
      <c r="AQM38" s="4134"/>
      <c r="AQN38" s="4134"/>
      <c r="AQO38" s="4134"/>
      <c r="AQP38" s="4134"/>
      <c r="AQQ38" s="4134"/>
      <c r="AQR38" s="4134"/>
      <c r="AQS38" s="4134"/>
      <c r="AQT38" s="4134"/>
      <c r="AQU38" s="4134"/>
      <c r="AQV38" s="4134"/>
      <c r="AQW38" s="4134"/>
      <c r="AQX38" s="4134"/>
      <c r="AQY38" s="4134"/>
      <c r="AQZ38" s="4134"/>
      <c r="ARA38" s="4134"/>
      <c r="ARB38" s="4134"/>
      <c r="ARC38" s="4134"/>
      <c r="ARD38" s="4134"/>
      <c r="ARE38" s="4134"/>
      <c r="ARF38" s="4134"/>
      <c r="ARG38" s="4134"/>
      <c r="ARH38" s="4134"/>
      <c r="ARI38" s="4134"/>
      <c r="ARJ38" s="4134"/>
      <c r="ARK38" s="4134"/>
      <c r="ARL38" s="4134"/>
      <c r="ARM38" s="4134"/>
      <c r="ARN38" s="4134"/>
      <c r="ARO38" s="4134"/>
      <c r="ARP38" s="4134"/>
      <c r="ARQ38" s="4134"/>
      <c r="ARR38" s="4134"/>
      <c r="ARS38" s="4134"/>
      <c r="ART38" s="4134"/>
      <c r="ARU38" s="4134"/>
      <c r="ARV38" s="4134"/>
      <c r="ARW38" s="4134"/>
      <c r="ARX38" s="4134"/>
      <c r="ARY38" s="4134"/>
      <c r="ARZ38" s="4134"/>
      <c r="ASA38" s="4134"/>
      <c r="ASB38" s="4134"/>
      <c r="ASC38" s="4134"/>
      <c r="ASD38" s="4134"/>
      <c r="ASE38" s="4134"/>
      <c r="ASF38" s="4134"/>
      <c r="ASG38" s="4134"/>
      <c r="ASH38" s="4134"/>
      <c r="ASI38" s="4134"/>
      <c r="ASJ38" s="4134"/>
      <c r="ASK38" s="4134"/>
      <c r="ASL38" s="4134"/>
      <c r="ASM38" s="4134"/>
      <c r="ASN38" s="4134"/>
      <c r="ASO38" s="4134"/>
      <c r="ASP38" s="4134"/>
      <c r="ASQ38" s="4134"/>
      <c r="ASR38" s="4134"/>
      <c r="ASS38" s="4134"/>
      <c r="AST38" s="4134"/>
      <c r="ASU38" s="4134"/>
      <c r="ASV38" s="4134"/>
      <c r="ASW38" s="4134"/>
      <c r="ASX38" s="4134"/>
      <c r="ASY38" s="4134"/>
      <c r="ASZ38" s="4134"/>
      <c r="ATA38" s="4134"/>
      <c r="ATB38" s="4134"/>
      <c r="ATC38" s="4134"/>
      <c r="ATD38" s="4134"/>
      <c r="ATE38" s="4134"/>
      <c r="ATF38" s="4134"/>
      <c r="ATG38" s="4134"/>
      <c r="ATH38" s="4134"/>
      <c r="ATI38" s="4134"/>
      <c r="ATJ38" s="4134"/>
      <c r="ATK38" s="4134"/>
      <c r="ATL38" s="4134"/>
      <c r="ATM38" s="4134"/>
      <c r="ATN38" s="4134"/>
      <c r="ATO38" s="4134"/>
      <c r="ATP38" s="4134"/>
      <c r="ATQ38" s="4134"/>
      <c r="ATR38" s="4134"/>
      <c r="ATS38" s="4134"/>
      <c r="ATT38" s="4134"/>
      <c r="ATU38" s="4134"/>
      <c r="ATV38" s="4134"/>
      <c r="ATW38" s="4134"/>
      <c r="ATX38" s="4134"/>
      <c r="ATY38" s="4134"/>
      <c r="ATZ38" s="4134"/>
      <c r="AUA38" s="4134"/>
      <c r="AUB38" s="4134"/>
      <c r="AUC38" s="4134"/>
      <c r="AUD38" s="4134"/>
      <c r="AUE38" s="4134"/>
      <c r="AUF38" s="4134"/>
      <c r="AUG38" s="4134"/>
      <c r="AUH38" s="4134"/>
      <c r="AUI38" s="4134"/>
      <c r="AUJ38" s="4134"/>
      <c r="AUK38" s="4134"/>
      <c r="AUL38" s="4134"/>
      <c r="AUM38" s="4134"/>
      <c r="AUN38" s="4134"/>
      <c r="AUO38" s="4134"/>
      <c r="AUP38" s="4134"/>
      <c r="AUQ38" s="4134"/>
      <c r="AUR38" s="4134"/>
      <c r="AUS38" s="4134"/>
      <c r="AUT38" s="4134"/>
      <c r="AUU38" s="4134"/>
      <c r="AUV38" s="4134"/>
      <c r="AUW38" s="4134"/>
      <c r="AUX38" s="4134"/>
      <c r="AUY38" s="4134"/>
      <c r="AUZ38" s="4134"/>
      <c r="AVA38" s="4134"/>
      <c r="AVB38" s="4134"/>
      <c r="AVC38" s="4134"/>
      <c r="AVD38" s="4134"/>
      <c r="AVE38" s="4134"/>
      <c r="AVF38" s="4134"/>
      <c r="AVG38" s="4134"/>
      <c r="AVH38" s="4134"/>
      <c r="AVI38" s="4134"/>
      <c r="AVJ38" s="4134"/>
      <c r="AVK38" s="4134"/>
      <c r="AVL38" s="4134"/>
      <c r="AVM38" s="4134"/>
      <c r="AVN38" s="4134"/>
      <c r="AVO38" s="4134"/>
      <c r="AVP38" s="4134"/>
      <c r="AVQ38" s="4134"/>
      <c r="AVR38" s="4134"/>
      <c r="AVS38" s="4134"/>
      <c r="AVT38" s="4134"/>
      <c r="AVU38" s="4134"/>
      <c r="AVV38" s="4134"/>
      <c r="AVW38" s="4134"/>
      <c r="AVX38" s="4134"/>
      <c r="AVY38" s="4134"/>
      <c r="AVZ38" s="4134"/>
      <c r="AWA38" s="4134"/>
      <c r="AWB38" s="4134"/>
      <c r="AWC38" s="4134"/>
      <c r="AWD38" s="4134"/>
      <c r="AWE38" s="4134"/>
      <c r="AWF38" s="4134"/>
      <c r="AWG38" s="4134"/>
      <c r="AWH38" s="4134"/>
      <c r="AWI38" s="4134"/>
      <c r="AWJ38" s="4134"/>
      <c r="AWK38" s="4134"/>
      <c r="AWL38" s="4134"/>
      <c r="AWM38" s="4134"/>
      <c r="AWN38" s="4134"/>
      <c r="AWO38" s="4134"/>
      <c r="AWP38" s="4134"/>
      <c r="AWQ38" s="4134"/>
      <c r="AWR38" s="4134"/>
      <c r="AWS38" s="4134"/>
      <c r="AWT38" s="4134"/>
      <c r="AWU38" s="4134"/>
      <c r="AWV38" s="4134"/>
      <c r="AWW38" s="4134"/>
      <c r="AWX38" s="4134"/>
      <c r="AWY38" s="4134"/>
      <c r="AWZ38" s="4134"/>
      <c r="AXA38" s="4134"/>
      <c r="AXB38" s="4134"/>
      <c r="AXC38" s="4134"/>
      <c r="AXD38" s="4134"/>
      <c r="AXE38" s="4134"/>
      <c r="AXF38" s="4134"/>
      <c r="AXG38" s="4134"/>
      <c r="AXH38" s="4134"/>
      <c r="AXI38" s="4134"/>
      <c r="AXJ38" s="4134"/>
      <c r="AXK38" s="4134"/>
      <c r="AXL38" s="4134"/>
      <c r="AXM38" s="4134"/>
      <c r="AXN38" s="4134"/>
      <c r="AXO38" s="4134"/>
      <c r="AXP38" s="4134"/>
      <c r="AXQ38" s="4134"/>
      <c r="AXR38" s="4134"/>
      <c r="AXS38" s="4134"/>
      <c r="AXT38" s="4134"/>
      <c r="AXU38" s="4134"/>
      <c r="AXV38" s="4134"/>
      <c r="AXW38" s="4134"/>
      <c r="AXX38" s="4134"/>
      <c r="AXY38" s="4134"/>
      <c r="AXZ38" s="4134"/>
      <c r="AYA38" s="4134"/>
      <c r="AYB38" s="4134"/>
      <c r="AYC38" s="4134"/>
      <c r="AYD38" s="4134"/>
      <c r="AYE38" s="4134"/>
      <c r="AYF38" s="4134"/>
      <c r="AYG38" s="4134"/>
      <c r="AYH38" s="4134"/>
      <c r="AYI38" s="4134"/>
      <c r="AYJ38" s="4134"/>
      <c r="AYK38" s="4134"/>
      <c r="AYL38" s="4134"/>
      <c r="AYM38" s="4134"/>
      <c r="AYN38" s="4134"/>
      <c r="AYO38" s="4134"/>
      <c r="AYP38" s="4134"/>
      <c r="AYQ38" s="4134"/>
      <c r="AYR38" s="4134"/>
      <c r="AYS38" s="4134"/>
      <c r="AYT38" s="4134"/>
      <c r="AYU38" s="4134"/>
      <c r="AYV38" s="4134"/>
      <c r="AYW38" s="4134"/>
      <c r="AYX38" s="4134"/>
      <c r="AYY38" s="4134"/>
      <c r="AYZ38" s="4134"/>
      <c r="AZA38" s="4134"/>
      <c r="AZB38" s="4134"/>
      <c r="AZC38" s="4134"/>
      <c r="AZD38" s="4134"/>
      <c r="AZE38" s="4134"/>
      <c r="AZF38" s="4134"/>
      <c r="AZG38" s="4134"/>
      <c r="AZH38" s="4134"/>
      <c r="AZI38" s="4134"/>
      <c r="AZJ38" s="4134"/>
      <c r="AZK38" s="4134"/>
      <c r="AZL38" s="4134"/>
      <c r="AZM38" s="4134"/>
      <c r="AZN38" s="4134"/>
      <c r="AZO38" s="4134"/>
      <c r="AZP38" s="4134"/>
      <c r="AZQ38" s="4134"/>
      <c r="AZR38" s="4134"/>
      <c r="AZS38" s="4134"/>
      <c r="AZT38" s="4134"/>
      <c r="AZU38" s="4134"/>
      <c r="AZV38" s="4134"/>
      <c r="AZW38" s="4134"/>
      <c r="AZX38" s="4134"/>
      <c r="AZY38" s="4134"/>
      <c r="AZZ38" s="4134"/>
      <c r="BAA38" s="4134"/>
      <c r="BAB38" s="4134"/>
      <c r="BAC38" s="4134"/>
      <c r="BAD38" s="4134"/>
      <c r="BAE38" s="4134"/>
      <c r="BAF38" s="4134"/>
      <c r="BAG38" s="4134"/>
      <c r="BAH38" s="4134"/>
      <c r="BAI38" s="4134"/>
      <c r="BAJ38" s="4134"/>
      <c r="BAK38" s="4134"/>
      <c r="BAL38" s="4134"/>
      <c r="BAM38" s="4134"/>
      <c r="BAN38" s="4134"/>
      <c r="BAO38" s="4134"/>
      <c r="BAP38" s="4134"/>
      <c r="BAQ38" s="4134"/>
      <c r="BAR38" s="4134"/>
      <c r="BAS38" s="4134"/>
      <c r="BAT38" s="4134"/>
      <c r="BAU38" s="4134"/>
      <c r="BAV38" s="4134"/>
      <c r="BAW38" s="4134"/>
      <c r="BAX38" s="4134"/>
      <c r="BAY38" s="4134"/>
      <c r="BAZ38" s="4134"/>
      <c r="BBA38" s="4134"/>
      <c r="BBB38" s="4134"/>
      <c r="BBC38" s="4134"/>
      <c r="BBD38" s="4134"/>
      <c r="BBE38" s="4134"/>
      <c r="BBF38" s="4134"/>
      <c r="BBG38" s="4134"/>
      <c r="BBH38" s="4134"/>
      <c r="BBI38" s="4134"/>
      <c r="BBJ38" s="4134"/>
      <c r="BBK38" s="4134"/>
      <c r="BBL38" s="4134"/>
      <c r="BBM38" s="4134"/>
      <c r="BBN38" s="4134"/>
      <c r="BBO38" s="4134"/>
      <c r="BBP38" s="4134"/>
      <c r="BBQ38" s="4134"/>
      <c r="BBR38" s="4134"/>
      <c r="BBS38" s="4134"/>
      <c r="BBT38" s="4134"/>
      <c r="BBU38" s="4134"/>
      <c r="BBV38" s="4134"/>
      <c r="BBW38" s="4134"/>
      <c r="BBX38" s="4134"/>
      <c r="BBY38" s="4134"/>
      <c r="BBZ38" s="4134"/>
      <c r="BCA38" s="4134"/>
      <c r="BCB38" s="4134"/>
      <c r="BCC38" s="4134"/>
      <c r="BCD38" s="4134"/>
      <c r="BCE38" s="4134"/>
      <c r="BCF38" s="4134"/>
      <c r="BCG38" s="4134"/>
      <c r="BCH38" s="4134"/>
      <c r="BCI38" s="4134"/>
      <c r="BCJ38" s="4134"/>
      <c r="BCK38" s="4134"/>
      <c r="BCL38" s="4134"/>
      <c r="BCM38" s="4134"/>
      <c r="BCN38" s="4134"/>
      <c r="BCO38" s="4134"/>
      <c r="BCP38" s="4134"/>
      <c r="BCQ38" s="4134"/>
      <c r="BCR38" s="4134"/>
      <c r="BCS38" s="4134"/>
      <c r="BCT38" s="4134"/>
      <c r="BCU38" s="4134"/>
      <c r="BCV38" s="4134"/>
      <c r="BCW38" s="4134"/>
      <c r="BCX38" s="4134"/>
      <c r="BCY38" s="4134"/>
      <c r="BCZ38" s="4134"/>
      <c r="BDA38" s="4134"/>
      <c r="BDB38" s="4134"/>
      <c r="BDC38" s="4134"/>
      <c r="BDD38" s="4134"/>
      <c r="BDE38" s="4134"/>
      <c r="BDF38" s="4134"/>
      <c r="BDG38" s="4134"/>
      <c r="BDH38" s="4134"/>
      <c r="BDI38" s="4134"/>
      <c r="BDJ38" s="4134"/>
      <c r="BDK38" s="4134"/>
      <c r="BDL38" s="4134"/>
      <c r="BDM38" s="4134"/>
      <c r="BDN38" s="4134"/>
      <c r="BDO38" s="4134"/>
      <c r="BDP38" s="4134"/>
      <c r="BDQ38" s="4134"/>
      <c r="BDR38" s="4134"/>
      <c r="BDS38" s="4134"/>
      <c r="BDT38" s="4134"/>
      <c r="BDU38" s="4134"/>
      <c r="BDV38" s="4134"/>
      <c r="BDW38" s="4134"/>
      <c r="BDX38" s="4134"/>
      <c r="BDY38" s="4134"/>
      <c r="BDZ38" s="4134"/>
      <c r="BEA38" s="4134"/>
      <c r="BEB38" s="4134"/>
      <c r="BEC38" s="4134"/>
      <c r="BED38" s="4134"/>
      <c r="BEE38" s="4134"/>
      <c r="BEF38" s="4134"/>
      <c r="BEG38" s="4134"/>
      <c r="BEH38" s="4134"/>
      <c r="BEI38" s="4134"/>
      <c r="BEJ38" s="4134"/>
      <c r="BEK38" s="4134"/>
      <c r="BEL38" s="4134"/>
      <c r="BEM38" s="4134"/>
      <c r="BEN38" s="4134"/>
      <c r="BEO38" s="4134"/>
      <c r="BEP38" s="4134"/>
      <c r="BEQ38" s="4134"/>
      <c r="BER38" s="4134"/>
      <c r="BES38" s="4134"/>
      <c r="BET38" s="4134"/>
      <c r="BEU38" s="4134"/>
      <c r="BEV38" s="4134"/>
      <c r="BEW38" s="4134"/>
      <c r="BEX38" s="4134"/>
      <c r="BEY38" s="4134"/>
      <c r="BEZ38" s="4134"/>
      <c r="BFA38" s="4134"/>
      <c r="BFB38" s="4134"/>
      <c r="BFC38" s="4134"/>
      <c r="BFD38" s="4134"/>
      <c r="BFE38" s="4134"/>
      <c r="BFF38" s="4134"/>
      <c r="BFG38" s="4134"/>
      <c r="BFH38" s="4134"/>
      <c r="BFI38" s="4134"/>
      <c r="BFJ38" s="4134"/>
      <c r="BFK38" s="4134"/>
      <c r="BFL38" s="4134"/>
      <c r="BFM38" s="4134"/>
      <c r="BFN38" s="4134"/>
      <c r="BFO38" s="4134"/>
      <c r="BFP38" s="4134"/>
      <c r="BFQ38" s="4134"/>
      <c r="BFR38" s="4134"/>
      <c r="BFS38" s="4134"/>
      <c r="BFT38" s="4134"/>
      <c r="BFU38" s="4134"/>
      <c r="BFV38" s="4134"/>
      <c r="BFW38" s="4134"/>
      <c r="BFX38" s="4134"/>
      <c r="BFY38" s="4134"/>
      <c r="BFZ38" s="4134"/>
      <c r="BGA38" s="4134"/>
      <c r="BGB38" s="4134"/>
      <c r="BGC38" s="4134"/>
      <c r="BGD38" s="4134"/>
      <c r="BGE38" s="4134"/>
      <c r="BGF38" s="4134"/>
      <c r="BGG38" s="4134"/>
      <c r="BGH38" s="4134"/>
      <c r="BGI38" s="4134"/>
      <c r="BGJ38" s="4134"/>
      <c r="BGK38" s="4134"/>
      <c r="BGL38" s="4134"/>
      <c r="BGM38" s="4134"/>
      <c r="BGN38" s="4134"/>
      <c r="BGO38" s="4134"/>
      <c r="BGP38" s="4134"/>
      <c r="BGQ38" s="4134"/>
      <c r="BGR38" s="4134"/>
      <c r="BGS38" s="4134"/>
      <c r="BGT38" s="4134"/>
      <c r="BGU38" s="4134"/>
      <c r="BGV38" s="4134"/>
      <c r="BGW38" s="4134"/>
      <c r="BGX38" s="4134"/>
      <c r="BGY38" s="4134"/>
      <c r="BGZ38" s="4134"/>
      <c r="BHA38" s="4134"/>
      <c r="BHB38" s="4134"/>
      <c r="BHC38" s="4134"/>
      <c r="BHD38" s="4134"/>
      <c r="BHE38" s="4134"/>
      <c r="BHF38" s="4134"/>
      <c r="BHG38" s="4134"/>
      <c r="BHH38" s="4134"/>
      <c r="BHI38" s="4134"/>
      <c r="BHJ38" s="4134"/>
      <c r="BHK38" s="4134"/>
      <c r="BHL38" s="4134"/>
      <c r="BHM38" s="4134"/>
      <c r="BHN38" s="4134"/>
      <c r="BHO38" s="4134"/>
      <c r="BHP38" s="4134"/>
      <c r="BHQ38" s="4134"/>
      <c r="BHR38" s="4134"/>
      <c r="BHS38" s="4134"/>
      <c r="BHT38" s="4134"/>
      <c r="BHU38" s="4134"/>
      <c r="BHV38" s="4134"/>
      <c r="BHW38" s="4134"/>
      <c r="BHX38" s="4134"/>
      <c r="BHY38" s="4134"/>
      <c r="BHZ38" s="4134"/>
      <c r="BIA38" s="4134"/>
      <c r="BIB38" s="4134"/>
      <c r="BIC38" s="4134"/>
      <c r="BID38" s="4134"/>
      <c r="BIE38" s="4134"/>
      <c r="BIF38" s="4134"/>
      <c r="BIG38" s="4134"/>
      <c r="BIH38" s="4134"/>
      <c r="BII38" s="4134"/>
      <c r="BIJ38" s="4134"/>
      <c r="BIK38" s="4134"/>
      <c r="BIL38" s="4134"/>
      <c r="BIM38" s="4134"/>
      <c r="BIN38" s="4134"/>
      <c r="BIO38" s="4134"/>
      <c r="BIP38" s="4134"/>
      <c r="BIQ38" s="4134"/>
      <c r="BIR38" s="4134"/>
      <c r="BIS38" s="4134"/>
      <c r="BIT38" s="4134"/>
      <c r="BIU38" s="4134"/>
      <c r="BIV38" s="4134"/>
      <c r="BIW38" s="4134"/>
      <c r="BIX38" s="4134"/>
      <c r="BIY38" s="4134"/>
      <c r="BIZ38" s="4134"/>
      <c r="BJA38" s="4134"/>
      <c r="BJB38" s="4134"/>
      <c r="BJC38" s="4134"/>
      <c r="BJD38" s="4134"/>
      <c r="BJE38" s="4134"/>
    </row>
    <row r="39" spans="1:1617" s="102" customFormat="1" ht="16.149999999999999" customHeight="1">
      <c r="A39" s="350" t="s">
        <v>1184</v>
      </c>
      <c r="B39" s="3567">
        <v>0.22026511712366084</v>
      </c>
      <c r="C39" s="3554">
        <v>0.22440595426269389</v>
      </c>
      <c r="D39" s="3554">
        <v>0.23684154718711251</v>
      </c>
      <c r="E39" s="3554">
        <v>0.22784651894838315</v>
      </c>
      <c r="F39" s="3554">
        <v>0.24604083373555169</v>
      </c>
      <c r="G39" s="3554">
        <v>0.24887149332127131</v>
      </c>
      <c r="H39" s="3554">
        <v>0.24534071852130609</v>
      </c>
      <c r="I39" s="3554">
        <v>0.25401154597936271</v>
      </c>
      <c r="J39" s="3554">
        <v>0.29070446423598439</v>
      </c>
      <c r="K39" s="3554">
        <v>0.31219666236648658</v>
      </c>
      <c r="L39" s="3554">
        <v>0.31814605733530249</v>
      </c>
      <c r="M39" s="3554">
        <v>0.31772319456230169</v>
      </c>
      <c r="N39" s="3554">
        <v>0.33181640967494253</v>
      </c>
      <c r="O39" s="3554">
        <v>0.3695914244420917</v>
      </c>
      <c r="P39" s="3554">
        <v>0.36639268761602012</v>
      </c>
      <c r="Q39" s="3554">
        <v>0.52627581157596115</v>
      </c>
      <c r="R39" s="3554">
        <v>0.62667902877994563</v>
      </c>
      <c r="S39" s="3554">
        <v>0.72448925179586698</v>
      </c>
      <c r="T39" s="3554">
        <v>0.75262113607865444</v>
      </c>
      <c r="U39" s="3554">
        <v>0.74100434438296536</v>
      </c>
      <c r="V39" s="3554">
        <v>0.7686156016423068</v>
      </c>
      <c r="W39" s="3554">
        <v>0.78109457197608656</v>
      </c>
      <c r="X39" s="3554">
        <v>0.81428313220307535</v>
      </c>
      <c r="Y39" s="3554">
        <v>0.89380100627054859</v>
      </c>
      <c r="Z39" s="3554">
        <v>1.022975972392818</v>
      </c>
      <c r="AA39" s="3554">
        <v>0.96239416746538875</v>
      </c>
      <c r="AB39" s="3554">
        <v>0.98974616517143377</v>
      </c>
      <c r="AC39" s="3554">
        <v>0.99189449498729809</v>
      </c>
      <c r="AD39" s="3554">
        <v>1.0372748814955901</v>
      </c>
      <c r="AE39" s="3830">
        <v>1.0066953141560269</v>
      </c>
      <c r="AF39" s="3555">
        <v>1.0439912643043305</v>
      </c>
      <c r="AG39" s="4127"/>
      <c r="AH39" s="4134"/>
      <c r="AI39" s="4134"/>
      <c r="AJ39" s="4134"/>
      <c r="AK39" s="4134"/>
      <c r="AL39" s="4134"/>
      <c r="AM39" s="4134"/>
      <c r="AN39" s="4134"/>
      <c r="AO39" s="4134"/>
      <c r="AP39" s="4134"/>
      <c r="AQ39" s="4134"/>
      <c r="AR39" s="4134"/>
      <c r="AS39" s="4134"/>
      <c r="AT39" s="4134"/>
      <c r="AU39" s="4134"/>
      <c r="AV39" s="4134"/>
      <c r="AW39" s="4134"/>
      <c r="AX39" s="4134"/>
      <c r="AY39" s="4134"/>
      <c r="AZ39" s="4134"/>
      <c r="BA39" s="4134"/>
      <c r="BB39" s="4134"/>
      <c r="BC39" s="4134"/>
      <c r="BD39" s="4134"/>
      <c r="BE39" s="4134"/>
      <c r="BF39" s="4134"/>
      <c r="BG39" s="4134"/>
      <c r="BH39" s="4134"/>
      <c r="BI39" s="4134"/>
      <c r="BJ39" s="4134"/>
      <c r="BK39" s="4139"/>
      <c r="BL39" s="4139"/>
      <c r="BM39" s="4139"/>
      <c r="BN39" s="4139"/>
      <c r="BO39" s="4139"/>
      <c r="BP39" s="4139"/>
      <c r="BQ39" s="4139"/>
      <c r="BR39" s="4139"/>
      <c r="BS39" s="4139"/>
      <c r="BT39" s="4139"/>
      <c r="BU39" s="4139"/>
      <c r="BV39" s="4139"/>
      <c r="BW39" s="4139"/>
      <c r="BX39" s="4139"/>
      <c r="BY39" s="4139"/>
      <c r="BZ39" s="4139"/>
      <c r="CA39" s="4139"/>
      <c r="CB39" s="4139"/>
      <c r="CC39" s="4139"/>
      <c r="CD39" s="4139"/>
      <c r="CE39" s="4139"/>
      <c r="CF39" s="4139"/>
      <c r="CG39" s="4139"/>
      <c r="CH39" s="4139"/>
      <c r="CI39" s="4139"/>
      <c r="CJ39" s="4139"/>
      <c r="CK39" s="4139"/>
      <c r="CL39" s="4139"/>
      <c r="CM39" s="4139"/>
      <c r="CN39" s="4134"/>
      <c r="CO39" s="4134"/>
      <c r="CP39" s="4134"/>
      <c r="CQ39" s="4134"/>
      <c r="CR39" s="4134"/>
      <c r="CS39" s="4134"/>
      <c r="CT39" s="4134"/>
      <c r="CU39" s="4134"/>
      <c r="CV39" s="4134"/>
      <c r="CW39" s="4134"/>
      <c r="CX39" s="4134"/>
      <c r="CY39" s="4134"/>
      <c r="CZ39" s="4134"/>
      <c r="DA39" s="4134"/>
      <c r="DB39" s="4134"/>
      <c r="DC39" s="4134"/>
      <c r="DD39" s="4134"/>
      <c r="DE39" s="4134"/>
      <c r="DF39" s="4134"/>
      <c r="DG39" s="4134"/>
      <c r="DH39" s="4134"/>
      <c r="DI39" s="4134"/>
      <c r="DJ39" s="4134"/>
      <c r="DK39" s="4134"/>
      <c r="DL39" s="4134"/>
      <c r="DM39" s="4134"/>
      <c r="DN39" s="4134"/>
      <c r="DO39" s="4134"/>
      <c r="DP39" s="4134"/>
      <c r="DQ39" s="4134"/>
      <c r="DR39" s="4134"/>
      <c r="DS39" s="4134"/>
      <c r="DT39" s="4134"/>
      <c r="DU39" s="4134"/>
      <c r="DV39" s="4134"/>
      <c r="DW39" s="4134"/>
      <c r="DX39" s="4134"/>
      <c r="DY39" s="4134"/>
      <c r="DZ39" s="4134"/>
      <c r="EA39" s="4134"/>
      <c r="EB39" s="4134"/>
      <c r="EC39" s="4134"/>
      <c r="ED39" s="4134"/>
      <c r="EE39" s="4134"/>
      <c r="EF39" s="4134"/>
      <c r="EG39" s="4134"/>
      <c r="EH39" s="4134"/>
      <c r="EI39" s="4134"/>
      <c r="EJ39" s="4134"/>
      <c r="EK39" s="4134"/>
      <c r="EL39" s="4134"/>
      <c r="EM39" s="4134"/>
      <c r="EN39" s="4134"/>
      <c r="EO39" s="4134"/>
      <c r="EP39" s="4134"/>
      <c r="EQ39" s="4134"/>
      <c r="ER39" s="4134"/>
      <c r="ES39" s="4134"/>
      <c r="ET39" s="4134"/>
      <c r="EU39" s="4134"/>
      <c r="EV39" s="4134"/>
      <c r="EW39" s="4134"/>
      <c r="EX39" s="4134"/>
      <c r="EY39" s="4134"/>
      <c r="EZ39" s="4134"/>
      <c r="FA39" s="4134"/>
      <c r="FB39" s="4134"/>
      <c r="FC39" s="4134"/>
      <c r="FD39" s="4134"/>
      <c r="FE39" s="4134"/>
      <c r="FF39" s="4134"/>
      <c r="FG39" s="4134"/>
      <c r="FH39" s="4134"/>
      <c r="FI39" s="4134"/>
      <c r="FJ39" s="4134"/>
      <c r="FK39" s="4134"/>
      <c r="FL39" s="4134"/>
      <c r="FM39" s="4134"/>
      <c r="FN39" s="4134"/>
      <c r="FO39" s="4134"/>
      <c r="FP39" s="4134"/>
      <c r="FQ39" s="4134"/>
      <c r="FR39" s="4134"/>
      <c r="FS39" s="4134"/>
      <c r="FT39" s="4134"/>
      <c r="FU39" s="4134"/>
      <c r="FV39" s="4134"/>
      <c r="FW39" s="4134"/>
      <c r="FX39" s="4134"/>
      <c r="FY39" s="4134"/>
      <c r="FZ39" s="4134"/>
      <c r="GA39" s="4134"/>
      <c r="GB39" s="4134"/>
      <c r="GC39" s="4134"/>
      <c r="GD39" s="4134"/>
      <c r="GE39" s="4134"/>
      <c r="GF39" s="4134"/>
      <c r="GG39" s="4134"/>
      <c r="GH39" s="4134"/>
      <c r="GI39" s="4134"/>
      <c r="GJ39" s="4134"/>
      <c r="GK39" s="4134"/>
      <c r="GL39" s="4134"/>
      <c r="GM39" s="4134"/>
      <c r="GN39" s="4134"/>
      <c r="GO39" s="4134"/>
      <c r="GP39" s="4134"/>
      <c r="GQ39" s="4134"/>
      <c r="GR39" s="4134"/>
      <c r="GS39" s="4134"/>
      <c r="GT39" s="4134"/>
      <c r="GU39" s="4134"/>
      <c r="GV39" s="4134"/>
      <c r="GW39" s="4134"/>
      <c r="GX39" s="4134"/>
      <c r="GY39" s="4134"/>
      <c r="GZ39" s="4134"/>
      <c r="HA39" s="4134"/>
      <c r="HB39" s="4134"/>
      <c r="HC39" s="4134"/>
      <c r="HD39" s="4134"/>
      <c r="HE39" s="4134"/>
      <c r="HF39" s="4134"/>
      <c r="HG39" s="4134"/>
      <c r="HH39" s="4134"/>
      <c r="HI39" s="4134"/>
      <c r="HJ39" s="4134"/>
      <c r="HK39" s="4134"/>
      <c r="HL39" s="4134"/>
      <c r="HM39" s="4134"/>
      <c r="HN39" s="4134"/>
      <c r="HO39" s="4134"/>
      <c r="HP39" s="4134"/>
      <c r="HQ39" s="4134"/>
      <c r="HR39" s="4134"/>
      <c r="HS39" s="4134"/>
      <c r="HT39" s="4134"/>
      <c r="HU39" s="4134"/>
      <c r="HV39" s="4134"/>
      <c r="HW39" s="4134"/>
      <c r="HX39" s="4134"/>
      <c r="HY39" s="4134"/>
      <c r="HZ39" s="4134"/>
      <c r="IA39" s="4134"/>
      <c r="IB39" s="4134"/>
      <c r="IC39" s="4134"/>
      <c r="ID39" s="4134"/>
      <c r="IE39" s="4134"/>
      <c r="IF39" s="4134"/>
      <c r="IG39" s="4134"/>
      <c r="IH39" s="4134"/>
      <c r="II39" s="4134"/>
      <c r="IJ39" s="4134"/>
      <c r="IK39" s="4134"/>
      <c r="IL39" s="4134"/>
      <c r="IM39" s="4134"/>
      <c r="IN39" s="4134"/>
      <c r="IO39" s="4134"/>
      <c r="IP39" s="4134"/>
      <c r="IQ39" s="4134"/>
      <c r="IR39" s="4134"/>
      <c r="IS39" s="4134"/>
      <c r="IT39" s="4134"/>
      <c r="IU39" s="4134"/>
      <c r="IV39" s="4134"/>
      <c r="IW39" s="4134"/>
      <c r="IX39" s="4134"/>
      <c r="IY39" s="4134"/>
      <c r="IZ39" s="4134"/>
      <c r="JA39" s="4134"/>
      <c r="JB39" s="4134"/>
      <c r="JC39" s="4134"/>
      <c r="JD39" s="4134"/>
      <c r="JE39" s="4134"/>
      <c r="JF39" s="4134"/>
      <c r="JG39" s="4134"/>
      <c r="JH39" s="4134"/>
      <c r="JI39" s="4134"/>
      <c r="JJ39" s="4134"/>
      <c r="JK39" s="4134"/>
      <c r="JL39" s="4134"/>
      <c r="JM39" s="4134"/>
      <c r="JN39" s="4134"/>
      <c r="JO39" s="4134"/>
      <c r="JP39" s="4134"/>
      <c r="JQ39" s="4134"/>
      <c r="JR39" s="4134"/>
      <c r="JS39" s="4134"/>
      <c r="JT39" s="4134"/>
      <c r="JU39" s="4134"/>
      <c r="JV39" s="4134"/>
      <c r="JW39" s="4134"/>
      <c r="JX39" s="4134"/>
      <c r="JY39" s="4134"/>
      <c r="JZ39" s="4134"/>
      <c r="KA39" s="4134"/>
      <c r="KB39" s="4134"/>
      <c r="KC39" s="4134"/>
      <c r="KD39" s="4134"/>
      <c r="KE39" s="4134"/>
      <c r="KF39" s="4134"/>
      <c r="KG39" s="4134"/>
      <c r="KH39" s="4134"/>
      <c r="KI39" s="4134"/>
      <c r="KJ39" s="4134"/>
      <c r="KK39" s="4134"/>
      <c r="KL39" s="4134"/>
      <c r="KM39" s="4134"/>
      <c r="KN39" s="4134"/>
      <c r="KO39" s="4134"/>
      <c r="KP39" s="4134"/>
      <c r="KQ39" s="4134"/>
      <c r="KR39" s="4134"/>
      <c r="KS39" s="4134"/>
      <c r="KT39" s="4134"/>
      <c r="KU39" s="4134"/>
      <c r="KV39" s="4134"/>
      <c r="KW39" s="4134"/>
      <c r="KX39" s="4134"/>
      <c r="KY39" s="4134"/>
      <c r="KZ39" s="4134"/>
      <c r="LA39" s="4134"/>
      <c r="LB39" s="4134"/>
      <c r="LC39" s="4134"/>
      <c r="LD39" s="4134"/>
      <c r="LE39" s="4134"/>
      <c r="LF39" s="4134"/>
      <c r="LG39" s="4134"/>
      <c r="LH39" s="4134"/>
      <c r="LI39" s="4134"/>
      <c r="LJ39" s="4134"/>
      <c r="LK39" s="4134"/>
      <c r="LL39" s="4134"/>
      <c r="LM39" s="4134"/>
      <c r="LN39" s="4134"/>
      <c r="LO39" s="4134"/>
      <c r="LP39" s="4134"/>
      <c r="LQ39" s="4134"/>
      <c r="LR39" s="4134"/>
      <c r="LS39" s="4134"/>
      <c r="LT39" s="4134"/>
      <c r="LU39" s="4134"/>
      <c r="LV39" s="4134"/>
      <c r="LW39" s="4134"/>
      <c r="LX39" s="4134"/>
      <c r="LY39" s="4134"/>
      <c r="LZ39" s="4134"/>
      <c r="MA39" s="4134"/>
      <c r="MB39" s="4134"/>
      <c r="MC39" s="4134"/>
      <c r="MD39" s="4134"/>
      <c r="ME39" s="4134"/>
      <c r="MF39" s="4134"/>
      <c r="MG39" s="4134"/>
      <c r="MH39" s="4134"/>
      <c r="MI39" s="4134"/>
      <c r="MJ39" s="4134"/>
      <c r="MK39" s="4134"/>
      <c r="ML39" s="4134"/>
      <c r="MM39" s="4134"/>
      <c r="MN39" s="4134"/>
      <c r="MO39" s="4134"/>
      <c r="MP39" s="4134"/>
      <c r="MQ39" s="4134"/>
      <c r="MR39" s="4134"/>
      <c r="MS39" s="4134"/>
      <c r="MT39" s="4134"/>
      <c r="MU39" s="4134"/>
      <c r="MV39" s="4134"/>
      <c r="MW39" s="4134"/>
      <c r="MX39" s="4134"/>
      <c r="MY39" s="4134"/>
      <c r="MZ39" s="4134"/>
      <c r="NA39" s="4134"/>
      <c r="NB39" s="4134"/>
      <c r="NC39" s="4134"/>
      <c r="ND39" s="4134"/>
      <c r="NE39" s="4134"/>
      <c r="NF39" s="4134"/>
      <c r="NG39" s="4134"/>
      <c r="NH39" s="4134"/>
      <c r="NI39" s="4134"/>
      <c r="NJ39" s="4134"/>
      <c r="NK39" s="4134"/>
      <c r="NL39" s="4134"/>
      <c r="NM39" s="4134"/>
      <c r="NN39" s="4134"/>
      <c r="NO39" s="4134"/>
      <c r="NP39" s="4134"/>
      <c r="NQ39" s="4134"/>
      <c r="NR39" s="4134"/>
      <c r="NS39" s="4134"/>
      <c r="NT39" s="4134"/>
      <c r="NU39" s="4134"/>
      <c r="NV39" s="4134"/>
      <c r="NW39" s="4134"/>
      <c r="NX39" s="4134"/>
      <c r="NY39" s="4134"/>
      <c r="NZ39" s="4134"/>
      <c r="OA39" s="4134"/>
      <c r="OB39" s="4134"/>
      <c r="OC39" s="4134"/>
      <c r="OD39" s="4134"/>
      <c r="OE39" s="4134"/>
      <c r="OF39" s="4134"/>
      <c r="OG39" s="4134"/>
      <c r="OH39" s="4134"/>
      <c r="OI39" s="4134"/>
      <c r="OJ39" s="4134"/>
      <c r="OK39" s="4134"/>
      <c r="OL39" s="4134"/>
      <c r="OM39" s="4134"/>
      <c r="ON39" s="4134"/>
      <c r="OO39" s="4134"/>
      <c r="OP39" s="4134"/>
      <c r="OQ39" s="4134"/>
      <c r="OR39" s="4134"/>
      <c r="OS39" s="4134"/>
      <c r="OT39" s="4134"/>
      <c r="OU39" s="4134"/>
      <c r="OV39" s="4134"/>
      <c r="OW39" s="4134"/>
      <c r="OX39" s="4134"/>
      <c r="OY39" s="4134"/>
      <c r="OZ39" s="4134"/>
      <c r="PA39" s="4134"/>
      <c r="PB39" s="4134"/>
      <c r="PC39" s="4134"/>
      <c r="PD39" s="4134"/>
      <c r="PE39" s="4134"/>
      <c r="PF39" s="4134"/>
      <c r="PG39" s="4134"/>
      <c r="PH39" s="4134"/>
      <c r="PI39" s="4134"/>
      <c r="PJ39" s="4134"/>
      <c r="PK39" s="4134"/>
      <c r="PL39" s="4134"/>
      <c r="PM39" s="4134"/>
      <c r="PN39" s="4134"/>
      <c r="PO39" s="4134"/>
      <c r="PP39" s="4134"/>
      <c r="PQ39" s="4134"/>
      <c r="PR39" s="4134"/>
      <c r="PS39" s="4134"/>
      <c r="PT39" s="4134"/>
      <c r="PU39" s="4134"/>
      <c r="PV39" s="4134"/>
      <c r="PW39" s="4134"/>
      <c r="PX39" s="4134"/>
      <c r="PY39" s="4134"/>
      <c r="PZ39" s="4134"/>
      <c r="QA39" s="4134"/>
      <c r="QB39" s="4134"/>
      <c r="QC39" s="4134"/>
      <c r="QD39" s="4134"/>
      <c r="QE39" s="4134"/>
      <c r="QF39" s="4134"/>
      <c r="QG39" s="4134"/>
      <c r="QH39" s="4134"/>
      <c r="QI39" s="4134"/>
      <c r="QJ39" s="4134"/>
      <c r="QK39" s="4134"/>
      <c r="QL39" s="4134"/>
      <c r="QM39" s="4134"/>
      <c r="QN39" s="4134"/>
      <c r="QO39" s="4134"/>
      <c r="QP39" s="4134"/>
      <c r="QQ39" s="4134"/>
      <c r="QR39" s="4134"/>
      <c r="QS39" s="4134"/>
      <c r="QT39" s="4134"/>
      <c r="QU39" s="4134"/>
      <c r="QV39" s="4134"/>
      <c r="QW39" s="4134"/>
      <c r="QX39" s="4134"/>
      <c r="QY39" s="4134"/>
      <c r="QZ39" s="4134"/>
      <c r="RA39" s="4134"/>
      <c r="RB39" s="4134"/>
      <c r="RC39" s="4134"/>
      <c r="RD39" s="4134"/>
      <c r="RE39" s="4134"/>
      <c r="RF39" s="4134"/>
      <c r="RG39" s="4134"/>
      <c r="RH39" s="4134"/>
      <c r="RI39" s="4134"/>
      <c r="RJ39" s="4134"/>
      <c r="RK39" s="4134"/>
      <c r="RL39" s="4134"/>
      <c r="RM39" s="4134"/>
      <c r="RN39" s="4134"/>
      <c r="RO39" s="4134"/>
      <c r="RP39" s="4134"/>
      <c r="RQ39" s="4134"/>
      <c r="RR39" s="4134"/>
      <c r="RS39" s="4134"/>
      <c r="RT39" s="4134"/>
      <c r="RU39" s="4134"/>
      <c r="RV39" s="4134"/>
      <c r="RW39" s="4134"/>
      <c r="RX39" s="4134"/>
      <c r="RY39" s="4134"/>
      <c r="RZ39" s="4134"/>
      <c r="SA39" s="4134"/>
      <c r="SB39" s="4134"/>
      <c r="SC39" s="4134"/>
      <c r="SD39" s="4134"/>
      <c r="SE39" s="4134"/>
      <c r="SF39" s="4134"/>
      <c r="SG39" s="4134"/>
      <c r="SH39" s="4134"/>
      <c r="SI39" s="4134"/>
      <c r="SJ39" s="4134"/>
      <c r="SK39" s="4134"/>
      <c r="SL39" s="4134"/>
      <c r="SM39" s="4134"/>
      <c r="SN39" s="4134"/>
      <c r="SO39" s="4134"/>
      <c r="SP39" s="4134"/>
      <c r="SQ39" s="4134"/>
      <c r="SR39" s="4134"/>
      <c r="SS39" s="4134"/>
      <c r="ST39" s="4134"/>
      <c r="SU39" s="4134"/>
      <c r="SV39" s="4134"/>
      <c r="SW39" s="4134"/>
      <c r="SX39" s="4134"/>
      <c r="SY39" s="4134"/>
      <c r="SZ39" s="4134"/>
      <c r="TA39" s="4134"/>
      <c r="TB39" s="4134"/>
      <c r="TC39" s="4134"/>
      <c r="TD39" s="4134"/>
      <c r="TE39" s="4134"/>
      <c r="TF39" s="4134"/>
      <c r="TG39" s="4134"/>
      <c r="TH39" s="4134"/>
      <c r="TI39" s="4134"/>
      <c r="TJ39" s="4134"/>
      <c r="TK39" s="4134"/>
      <c r="TL39" s="4134"/>
      <c r="TM39" s="4134"/>
      <c r="TN39" s="4134"/>
      <c r="TO39" s="4134"/>
      <c r="TP39" s="4134"/>
      <c r="TQ39" s="4134"/>
      <c r="TR39" s="4134"/>
      <c r="TS39" s="4134"/>
      <c r="TT39" s="4134"/>
      <c r="TU39" s="4134"/>
      <c r="TV39" s="4134"/>
      <c r="TW39" s="4134"/>
      <c r="TX39" s="4134"/>
      <c r="TY39" s="4134"/>
      <c r="TZ39" s="4134"/>
      <c r="UA39" s="4134"/>
      <c r="UB39" s="4134"/>
      <c r="UC39" s="4134"/>
      <c r="UD39" s="4134"/>
      <c r="UE39" s="4134"/>
      <c r="UF39" s="4134"/>
      <c r="UG39" s="4134"/>
      <c r="UH39" s="4134"/>
      <c r="UI39" s="4134"/>
      <c r="UJ39" s="4134"/>
      <c r="UK39" s="4134"/>
      <c r="UL39" s="4134"/>
      <c r="UM39" s="4134"/>
      <c r="UN39" s="4134"/>
      <c r="UO39" s="4134"/>
      <c r="UP39" s="4134"/>
      <c r="UQ39" s="4134"/>
      <c r="UR39" s="4134"/>
      <c r="US39" s="4134"/>
      <c r="UT39" s="4134"/>
      <c r="UU39" s="4134"/>
      <c r="UV39" s="4134"/>
      <c r="UW39" s="4134"/>
      <c r="UX39" s="4134"/>
      <c r="UY39" s="4134"/>
      <c r="UZ39" s="4134"/>
      <c r="VA39" s="4134"/>
      <c r="VB39" s="4134"/>
      <c r="VC39" s="4134"/>
      <c r="VD39" s="4134"/>
      <c r="VE39" s="4134"/>
      <c r="VF39" s="4134"/>
      <c r="VG39" s="4134"/>
      <c r="VH39" s="4134"/>
      <c r="VI39" s="4134"/>
      <c r="VJ39" s="4134"/>
      <c r="VK39" s="4134"/>
      <c r="VL39" s="4134"/>
      <c r="VM39" s="4134"/>
      <c r="VN39" s="4134"/>
      <c r="VO39" s="4134"/>
      <c r="VP39" s="4134"/>
      <c r="VQ39" s="4134"/>
      <c r="VR39" s="4134"/>
      <c r="VS39" s="4134"/>
      <c r="VT39" s="4134"/>
      <c r="VU39" s="4134"/>
      <c r="VV39" s="4134"/>
      <c r="VW39" s="4134"/>
      <c r="VX39" s="4134"/>
      <c r="VY39" s="4134"/>
      <c r="VZ39" s="4134"/>
      <c r="WA39" s="4134"/>
      <c r="WB39" s="4134"/>
      <c r="WC39" s="4134"/>
      <c r="WD39" s="4134"/>
      <c r="WE39" s="4134"/>
      <c r="WF39" s="4134"/>
      <c r="WG39" s="4134"/>
      <c r="WH39" s="4134"/>
      <c r="WI39" s="4134"/>
      <c r="WJ39" s="4134"/>
      <c r="WK39" s="4134"/>
      <c r="WL39" s="4134"/>
      <c r="WM39" s="4134"/>
      <c r="WN39" s="4134"/>
      <c r="WO39" s="4134"/>
      <c r="WP39" s="4134"/>
      <c r="WQ39" s="4134"/>
      <c r="WR39" s="4134"/>
      <c r="WS39" s="4134"/>
      <c r="WT39" s="4134"/>
      <c r="WU39" s="4134"/>
      <c r="WV39" s="4134"/>
      <c r="WW39" s="4134"/>
      <c r="WX39" s="4134"/>
      <c r="WY39" s="4134"/>
      <c r="WZ39" s="4134"/>
      <c r="XA39" s="4134"/>
      <c r="XB39" s="4134"/>
      <c r="XC39" s="4134"/>
      <c r="XD39" s="4134"/>
      <c r="XE39" s="4134"/>
      <c r="XF39" s="4134"/>
      <c r="XG39" s="4134"/>
      <c r="XH39" s="4134"/>
      <c r="XI39" s="4134"/>
      <c r="XJ39" s="4134"/>
      <c r="XK39" s="4134"/>
      <c r="XL39" s="4134"/>
      <c r="XM39" s="4134"/>
      <c r="XN39" s="4134"/>
      <c r="XO39" s="4134"/>
      <c r="XP39" s="4134"/>
      <c r="XQ39" s="4134"/>
      <c r="XR39" s="4134"/>
      <c r="XS39" s="4134"/>
      <c r="XT39" s="4134"/>
      <c r="XU39" s="4134"/>
      <c r="XV39" s="4134"/>
      <c r="XW39" s="4134"/>
      <c r="XX39" s="4134"/>
      <c r="XY39" s="4134"/>
      <c r="XZ39" s="4134"/>
      <c r="YA39" s="4134"/>
      <c r="YB39" s="4134"/>
      <c r="YC39" s="4134"/>
      <c r="YD39" s="4134"/>
      <c r="YE39" s="4134"/>
      <c r="YF39" s="4134"/>
      <c r="YG39" s="4134"/>
      <c r="YH39" s="4134"/>
      <c r="YI39" s="4134"/>
      <c r="YJ39" s="4134"/>
      <c r="YK39" s="4134"/>
      <c r="YL39" s="4134"/>
      <c r="YM39" s="4134"/>
      <c r="YN39" s="4134"/>
      <c r="YO39" s="4134"/>
      <c r="YP39" s="4134"/>
      <c r="YQ39" s="4134"/>
      <c r="YR39" s="4134"/>
      <c r="YS39" s="4134"/>
      <c r="YT39" s="4134"/>
      <c r="YU39" s="4134"/>
      <c r="YV39" s="4134"/>
      <c r="YW39" s="4134"/>
      <c r="YX39" s="4134"/>
      <c r="YY39" s="4134"/>
      <c r="YZ39" s="4134"/>
      <c r="ZA39" s="4134"/>
      <c r="ZB39" s="4134"/>
      <c r="ZC39" s="4134"/>
      <c r="ZD39" s="4134"/>
      <c r="ZE39" s="4134"/>
      <c r="ZF39" s="4134"/>
      <c r="ZG39" s="4134"/>
      <c r="ZH39" s="4134"/>
      <c r="ZI39" s="4134"/>
      <c r="ZJ39" s="4134"/>
      <c r="ZK39" s="4134"/>
      <c r="ZL39" s="4134"/>
      <c r="ZM39" s="4134"/>
      <c r="ZN39" s="4134"/>
      <c r="ZO39" s="4134"/>
      <c r="ZP39" s="4134"/>
      <c r="ZQ39" s="4134"/>
      <c r="ZR39" s="4134"/>
      <c r="ZS39" s="4134"/>
      <c r="ZT39" s="4134"/>
      <c r="ZU39" s="4134"/>
      <c r="ZV39" s="4134"/>
      <c r="ZW39" s="4134"/>
      <c r="ZX39" s="4134"/>
      <c r="ZY39" s="4134"/>
      <c r="ZZ39" s="4134"/>
      <c r="AAA39" s="4134"/>
      <c r="AAB39" s="4134"/>
      <c r="AAC39" s="4134"/>
      <c r="AAD39" s="4134"/>
      <c r="AAE39" s="4134"/>
      <c r="AAF39" s="4134"/>
      <c r="AAG39" s="4134"/>
      <c r="AAH39" s="4134"/>
      <c r="AAI39" s="4134"/>
      <c r="AAJ39" s="4134"/>
      <c r="AAK39" s="4134"/>
      <c r="AAL39" s="4134"/>
      <c r="AAM39" s="4134"/>
      <c r="AAN39" s="4134"/>
      <c r="AAO39" s="4134"/>
      <c r="AAP39" s="4134"/>
      <c r="AAQ39" s="4134"/>
      <c r="AAR39" s="4134"/>
      <c r="AAS39" s="4134"/>
      <c r="AAT39" s="4134"/>
      <c r="AAU39" s="4134"/>
      <c r="AAV39" s="4134"/>
      <c r="AAW39" s="4134"/>
      <c r="AAX39" s="4134"/>
      <c r="AAY39" s="4134"/>
      <c r="AAZ39" s="4134"/>
      <c r="ABA39" s="4134"/>
      <c r="ABB39" s="4134"/>
      <c r="ABC39" s="4134"/>
      <c r="ABD39" s="4134"/>
      <c r="ABE39" s="4134"/>
      <c r="ABF39" s="4134"/>
      <c r="ABG39" s="4134"/>
      <c r="ABH39" s="4134"/>
      <c r="ABI39" s="4134"/>
      <c r="ABJ39" s="4134"/>
      <c r="ABK39" s="4134"/>
      <c r="ABL39" s="4134"/>
      <c r="ABM39" s="4134"/>
      <c r="ABN39" s="4134"/>
      <c r="ABO39" s="4134"/>
      <c r="ABP39" s="4134"/>
      <c r="ABQ39" s="4134"/>
      <c r="ABR39" s="4134"/>
      <c r="ABS39" s="4134"/>
      <c r="ABT39" s="4134"/>
      <c r="ABU39" s="4134"/>
      <c r="ABV39" s="4134"/>
      <c r="ABW39" s="4134"/>
      <c r="ABX39" s="4134"/>
      <c r="ABY39" s="4134"/>
      <c r="ABZ39" s="4134"/>
      <c r="ACA39" s="4134"/>
      <c r="ACB39" s="4134"/>
      <c r="ACC39" s="4134"/>
      <c r="ACD39" s="4134"/>
      <c r="ACE39" s="4134"/>
      <c r="ACF39" s="4134"/>
      <c r="ACG39" s="4134"/>
      <c r="ACH39" s="4134"/>
      <c r="ACI39" s="4134"/>
      <c r="ACJ39" s="4134"/>
      <c r="ACK39" s="4134"/>
      <c r="ACL39" s="4134"/>
      <c r="ACM39" s="4134"/>
      <c r="ACN39" s="4134"/>
      <c r="ACO39" s="4134"/>
      <c r="ACP39" s="4134"/>
      <c r="ACQ39" s="4134"/>
      <c r="ACR39" s="4134"/>
      <c r="ACS39" s="4134"/>
      <c r="ACT39" s="4134"/>
      <c r="ACU39" s="4134"/>
      <c r="ACV39" s="4134"/>
      <c r="ACW39" s="4134"/>
      <c r="ACX39" s="4134"/>
      <c r="ACY39" s="4134"/>
      <c r="ACZ39" s="4134"/>
      <c r="ADA39" s="4134"/>
      <c r="ADB39" s="4134"/>
      <c r="ADC39" s="4134"/>
      <c r="ADD39" s="4134"/>
      <c r="ADE39" s="4134"/>
      <c r="ADF39" s="4134"/>
      <c r="ADG39" s="4134"/>
      <c r="ADH39" s="4134"/>
      <c r="ADI39" s="4134"/>
      <c r="ADJ39" s="4134"/>
      <c r="ADK39" s="4134"/>
      <c r="ADL39" s="4134"/>
      <c r="ADM39" s="4134"/>
      <c r="ADN39" s="4134"/>
      <c r="ADO39" s="4134"/>
      <c r="ADP39" s="4134"/>
      <c r="ADQ39" s="4134"/>
      <c r="ADR39" s="4134"/>
      <c r="ADS39" s="4134"/>
      <c r="ADT39" s="4134"/>
      <c r="ADU39" s="4134"/>
      <c r="ADV39" s="4134"/>
      <c r="ADW39" s="4134"/>
      <c r="ADX39" s="4134"/>
      <c r="ADY39" s="4134"/>
      <c r="ADZ39" s="4134"/>
      <c r="AEA39" s="4134"/>
      <c r="AEB39" s="4134"/>
      <c r="AEC39" s="4134"/>
      <c r="AED39" s="4134"/>
      <c r="AEE39" s="4134"/>
      <c r="AEF39" s="4134"/>
      <c r="AEG39" s="4134"/>
      <c r="AEH39" s="4134"/>
      <c r="AEI39" s="4134"/>
      <c r="AEJ39" s="4134"/>
      <c r="AEK39" s="4134"/>
      <c r="AEL39" s="4134"/>
      <c r="AEM39" s="4134"/>
      <c r="AEN39" s="4134"/>
      <c r="AEO39" s="4134"/>
      <c r="AEP39" s="4134"/>
      <c r="AEQ39" s="4134"/>
      <c r="AER39" s="4134"/>
      <c r="AES39" s="4134"/>
      <c r="AET39" s="4134"/>
      <c r="AEU39" s="4134"/>
      <c r="AEV39" s="4134"/>
      <c r="AEW39" s="4134"/>
      <c r="AEX39" s="4134"/>
      <c r="AEY39" s="4134"/>
      <c r="AEZ39" s="4134"/>
      <c r="AFA39" s="4134"/>
      <c r="AFB39" s="4134"/>
      <c r="AFC39" s="4134"/>
      <c r="AFD39" s="4134"/>
      <c r="AFE39" s="4134"/>
      <c r="AFF39" s="4134"/>
      <c r="AFG39" s="4134"/>
      <c r="AFH39" s="4134"/>
      <c r="AFI39" s="4134"/>
      <c r="AFJ39" s="4134"/>
      <c r="AFK39" s="4134"/>
      <c r="AFL39" s="4134"/>
      <c r="AFM39" s="4134"/>
      <c r="AFN39" s="4134"/>
      <c r="AFO39" s="4134"/>
      <c r="AFP39" s="4134"/>
      <c r="AFQ39" s="4134"/>
      <c r="AFR39" s="4134"/>
      <c r="AFS39" s="4134"/>
      <c r="AFT39" s="4134"/>
      <c r="AFU39" s="4134"/>
      <c r="AFV39" s="4134"/>
      <c r="AFW39" s="4134"/>
      <c r="AFX39" s="4134"/>
      <c r="AFY39" s="4134"/>
      <c r="AFZ39" s="4134"/>
      <c r="AGA39" s="4134"/>
      <c r="AGB39" s="4134"/>
      <c r="AGC39" s="4134"/>
      <c r="AGD39" s="4134"/>
      <c r="AGE39" s="4134"/>
      <c r="AGF39" s="4134"/>
      <c r="AGG39" s="4134"/>
      <c r="AGH39" s="4134"/>
      <c r="AGI39" s="4134"/>
      <c r="AGJ39" s="4134"/>
      <c r="AGK39" s="4134"/>
      <c r="AGL39" s="4134"/>
      <c r="AGM39" s="4134"/>
      <c r="AGN39" s="4134"/>
      <c r="AGO39" s="4134"/>
      <c r="AGP39" s="4134"/>
      <c r="AGQ39" s="4134"/>
      <c r="AGR39" s="4134"/>
      <c r="AGS39" s="4134"/>
      <c r="AGT39" s="4134"/>
      <c r="AGU39" s="4134"/>
      <c r="AGV39" s="4134"/>
      <c r="AGW39" s="4134"/>
      <c r="AGX39" s="4134"/>
      <c r="AGY39" s="4134"/>
      <c r="AGZ39" s="4134"/>
      <c r="AHA39" s="4134"/>
      <c r="AHB39" s="4134"/>
      <c r="AHC39" s="4134"/>
      <c r="AHD39" s="4134"/>
      <c r="AHE39" s="4134"/>
      <c r="AHF39" s="4134"/>
      <c r="AHG39" s="4134"/>
      <c r="AHH39" s="4134"/>
      <c r="AHI39" s="4134"/>
      <c r="AHJ39" s="4134"/>
      <c r="AHK39" s="4134"/>
      <c r="AHL39" s="4134"/>
      <c r="AHM39" s="4134"/>
      <c r="AHN39" s="4134"/>
      <c r="AHO39" s="4134"/>
      <c r="AHP39" s="4134"/>
      <c r="AHQ39" s="4134"/>
      <c r="AHR39" s="4134"/>
      <c r="AHS39" s="4134"/>
      <c r="AHT39" s="4134"/>
      <c r="AHU39" s="4134"/>
      <c r="AHV39" s="4134"/>
      <c r="AHW39" s="4134"/>
      <c r="AHX39" s="4134"/>
      <c r="AHY39" s="4134"/>
      <c r="AHZ39" s="4134"/>
      <c r="AIA39" s="4134"/>
      <c r="AIB39" s="4134"/>
      <c r="AIC39" s="4134"/>
      <c r="AID39" s="4134"/>
      <c r="AIE39" s="4134"/>
      <c r="AIF39" s="4134"/>
      <c r="AIG39" s="4134"/>
      <c r="AIH39" s="4134"/>
      <c r="AII39" s="4134"/>
      <c r="AIJ39" s="4134"/>
      <c r="AIK39" s="4134"/>
      <c r="AIL39" s="4134"/>
      <c r="AIM39" s="4134"/>
      <c r="AIN39" s="4134"/>
      <c r="AIO39" s="4134"/>
      <c r="AIP39" s="4134"/>
      <c r="AIQ39" s="4134"/>
      <c r="AIR39" s="4134"/>
      <c r="AIS39" s="4134"/>
      <c r="AIT39" s="4134"/>
      <c r="AIU39" s="4134"/>
      <c r="AIV39" s="4134"/>
      <c r="AIW39" s="4134"/>
      <c r="AIX39" s="4134"/>
      <c r="AIY39" s="4134"/>
      <c r="AIZ39" s="4134"/>
      <c r="AJA39" s="4134"/>
      <c r="AJB39" s="4134"/>
      <c r="AJC39" s="4134"/>
      <c r="AJD39" s="4134"/>
      <c r="AJE39" s="4134"/>
      <c r="AJF39" s="4134"/>
      <c r="AJG39" s="4134"/>
      <c r="AJH39" s="4134"/>
      <c r="AJI39" s="4134"/>
      <c r="AJJ39" s="4134"/>
      <c r="AJK39" s="4134"/>
      <c r="AJL39" s="4134"/>
      <c r="AJM39" s="4134"/>
      <c r="AJN39" s="4134"/>
      <c r="AJO39" s="4134"/>
      <c r="AJP39" s="4134"/>
      <c r="AJQ39" s="4134"/>
      <c r="AJR39" s="4134"/>
      <c r="AJS39" s="4134"/>
      <c r="AJT39" s="4134"/>
      <c r="AJU39" s="4134"/>
      <c r="AJV39" s="4134"/>
      <c r="AJW39" s="4134"/>
      <c r="AJX39" s="4134"/>
      <c r="AJY39" s="4134"/>
      <c r="AJZ39" s="4134"/>
      <c r="AKA39" s="4134"/>
      <c r="AKB39" s="4134"/>
      <c r="AKC39" s="4134"/>
      <c r="AKD39" s="4134"/>
      <c r="AKE39" s="4134"/>
      <c r="AKF39" s="4134"/>
      <c r="AKG39" s="4134"/>
      <c r="AKH39" s="4134"/>
      <c r="AKI39" s="4134"/>
      <c r="AKJ39" s="4134"/>
      <c r="AKK39" s="4134"/>
      <c r="AKL39" s="4134"/>
      <c r="AKM39" s="4134"/>
      <c r="AKN39" s="4134"/>
      <c r="AKO39" s="4134"/>
      <c r="AKP39" s="4134"/>
      <c r="AKQ39" s="4134"/>
      <c r="AKR39" s="4134"/>
      <c r="AKS39" s="4134"/>
      <c r="AKT39" s="4134"/>
      <c r="AKU39" s="4134"/>
      <c r="AKV39" s="4134"/>
      <c r="AKW39" s="4134"/>
      <c r="AKX39" s="4134"/>
      <c r="AKY39" s="4134"/>
      <c r="AKZ39" s="4134"/>
      <c r="ALA39" s="4134"/>
      <c r="ALB39" s="4134"/>
      <c r="ALC39" s="4134"/>
      <c r="ALD39" s="4134"/>
      <c r="ALE39" s="4134"/>
      <c r="ALF39" s="4134"/>
      <c r="ALG39" s="4134"/>
      <c r="ALH39" s="4134"/>
      <c r="ALI39" s="4134"/>
      <c r="ALJ39" s="4134"/>
      <c r="ALK39" s="4134"/>
      <c r="ALL39" s="4134"/>
      <c r="ALM39" s="4134"/>
      <c r="ALN39" s="4134"/>
      <c r="ALO39" s="4134"/>
      <c r="ALP39" s="4134"/>
      <c r="ALQ39" s="4134"/>
      <c r="ALR39" s="4134"/>
      <c r="ALS39" s="4134"/>
      <c r="ALT39" s="4134"/>
      <c r="ALU39" s="4134"/>
      <c r="ALV39" s="4134"/>
      <c r="ALW39" s="4134"/>
      <c r="ALX39" s="4134"/>
      <c r="ALY39" s="4134"/>
      <c r="ALZ39" s="4134"/>
      <c r="AMA39" s="4134"/>
      <c r="AMB39" s="4134"/>
      <c r="AMC39" s="4134"/>
      <c r="AMD39" s="4134"/>
      <c r="AME39" s="4134"/>
      <c r="AMF39" s="4134"/>
      <c r="AMG39" s="4134"/>
      <c r="AMH39" s="4134"/>
      <c r="AMI39" s="4134"/>
      <c r="AMJ39" s="4134"/>
      <c r="AMK39" s="4134"/>
      <c r="AML39" s="4134"/>
      <c r="AMM39" s="4134"/>
      <c r="AMN39" s="4134"/>
      <c r="AMO39" s="4134"/>
      <c r="AMP39" s="4134"/>
      <c r="AMQ39" s="4134"/>
      <c r="AMR39" s="4134"/>
      <c r="AMS39" s="4134"/>
      <c r="AMT39" s="4134"/>
      <c r="AMU39" s="4134"/>
      <c r="AMV39" s="4134"/>
      <c r="AMW39" s="4134"/>
      <c r="AMX39" s="4134"/>
      <c r="AMY39" s="4134"/>
      <c r="AMZ39" s="4134"/>
      <c r="ANA39" s="4134"/>
      <c r="ANB39" s="4134"/>
      <c r="ANC39" s="4134"/>
      <c r="AND39" s="4134"/>
      <c r="ANE39" s="4134"/>
      <c r="ANF39" s="4134"/>
      <c r="ANG39" s="4134"/>
      <c r="ANH39" s="4134"/>
      <c r="ANI39" s="4134"/>
      <c r="ANJ39" s="4134"/>
      <c r="ANK39" s="4134"/>
      <c r="ANL39" s="4134"/>
      <c r="ANM39" s="4134"/>
      <c r="ANN39" s="4134"/>
      <c r="ANO39" s="4134"/>
      <c r="ANP39" s="4134"/>
      <c r="ANQ39" s="4134"/>
      <c r="ANR39" s="4134"/>
      <c r="ANS39" s="4134"/>
      <c r="ANT39" s="4134"/>
      <c r="ANU39" s="4134"/>
      <c r="ANV39" s="4134"/>
      <c r="ANW39" s="4134"/>
      <c r="ANX39" s="4134"/>
      <c r="ANY39" s="4134"/>
      <c r="ANZ39" s="4134"/>
      <c r="AOA39" s="4134"/>
      <c r="AOB39" s="4134"/>
      <c r="AOC39" s="4134"/>
      <c r="AOD39" s="4134"/>
      <c r="AOE39" s="4134"/>
      <c r="AOF39" s="4134"/>
      <c r="AOG39" s="4134"/>
      <c r="AOH39" s="4134"/>
      <c r="AOI39" s="4134"/>
      <c r="AOJ39" s="4134"/>
      <c r="AOK39" s="4134"/>
      <c r="AOL39" s="4134"/>
      <c r="AOM39" s="4134"/>
      <c r="AON39" s="4134"/>
      <c r="AOO39" s="4134"/>
      <c r="AOP39" s="4134"/>
      <c r="AOQ39" s="4134"/>
      <c r="AOR39" s="4134"/>
      <c r="AOS39" s="4134"/>
      <c r="AOT39" s="4134"/>
      <c r="AOU39" s="4134"/>
      <c r="AOV39" s="4134"/>
      <c r="AOW39" s="4134"/>
      <c r="AOX39" s="4134"/>
      <c r="AOY39" s="4134"/>
      <c r="AOZ39" s="4134"/>
      <c r="APA39" s="4134"/>
      <c r="APB39" s="4134"/>
      <c r="APC39" s="4134"/>
      <c r="APD39" s="4134"/>
      <c r="APE39" s="4134"/>
      <c r="APF39" s="4134"/>
      <c r="APG39" s="4134"/>
      <c r="APH39" s="4134"/>
      <c r="API39" s="4134"/>
      <c r="APJ39" s="4134"/>
      <c r="APK39" s="4134"/>
      <c r="APL39" s="4134"/>
      <c r="APM39" s="4134"/>
      <c r="APN39" s="4134"/>
      <c r="APO39" s="4134"/>
      <c r="APP39" s="4134"/>
      <c r="APQ39" s="4134"/>
      <c r="APR39" s="4134"/>
      <c r="APS39" s="4134"/>
      <c r="APT39" s="4134"/>
      <c r="APU39" s="4134"/>
      <c r="APV39" s="4134"/>
      <c r="APW39" s="4134"/>
      <c r="APX39" s="4134"/>
      <c r="APY39" s="4134"/>
      <c r="APZ39" s="4134"/>
      <c r="AQA39" s="4134"/>
      <c r="AQB39" s="4134"/>
      <c r="AQC39" s="4134"/>
      <c r="AQD39" s="4134"/>
      <c r="AQE39" s="4134"/>
      <c r="AQF39" s="4134"/>
      <c r="AQG39" s="4134"/>
      <c r="AQH39" s="4134"/>
      <c r="AQI39" s="4134"/>
      <c r="AQJ39" s="4134"/>
      <c r="AQK39" s="4134"/>
      <c r="AQL39" s="4134"/>
      <c r="AQM39" s="4134"/>
      <c r="AQN39" s="4134"/>
      <c r="AQO39" s="4134"/>
      <c r="AQP39" s="4134"/>
      <c r="AQQ39" s="4134"/>
      <c r="AQR39" s="4134"/>
      <c r="AQS39" s="4134"/>
      <c r="AQT39" s="4134"/>
      <c r="AQU39" s="4134"/>
      <c r="AQV39" s="4134"/>
      <c r="AQW39" s="4134"/>
      <c r="AQX39" s="4134"/>
      <c r="AQY39" s="4134"/>
      <c r="AQZ39" s="4134"/>
      <c r="ARA39" s="4134"/>
      <c r="ARB39" s="4134"/>
      <c r="ARC39" s="4134"/>
      <c r="ARD39" s="4134"/>
      <c r="ARE39" s="4134"/>
      <c r="ARF39" s="4134"/>
      <c r="ARG39" s="4134"/>
      <c r="ARH39" s="4134"/>
      <c r="ARI39" s="4134"/>
      <c r="ARJ39" s="4134"/>
      <c r="ARK39" s="4134"/>
      <c r="ARL39" s="4134"/>
      <c r="ARM39" s="4134"/>
      <c r="ARN39" s="4134"/>
      <c r="ARO39" s="4134"/>
      <c r="ARP39" s="4134"/>
      <c r="ARQ39" s="4134"/>
      <c r="ARR39" s="4134"/>
      <c r="ARS39" s="4134"/>
      <c r="ART39" s="4134"/>
      <c r="ARU39" s="4134"/>
      <c r="ARV39" s="4134"/>
      <c r="ARW39" s="4134"/>
      <c r="ARX39" s="4134"/>
      <c r="ARY39" s="4134"/>
      <c r="ARZ39" s="4134"/>
      <c r="ASA39" s="4134"/>
      <c r="ASB39" s="4134"/>
      <c r="ASC39" s="4134"/>
      <c r="ASD39" s="4134"/>
      <c r="ASE39" s="4134"/>
      <c r="ASF39" s="4134"/>
      <c r="ASG39" s="4134"/>
      <c r="ASH39" s="4134"/>
      <c r="ASI39" s="4134"/>
      <c r="ASJ39" s="4134"/>
      <c r="ASK39" s="4134"/>
      <c r="ASL39" s="4134"/>
      <c r="ASM39" s="4134"/>
      <c r="ASN39" s="4134"/>
      <c r="ASO39" s="4134"/>
      <c r="ASP39" s="4134"/>
      <c r="ASQ39" s="4134"/>
      <c r="ASR39" s="4134"/>
      <c r="ASS39" s="4134"/>
      <c r="AST39" s="4134"/>
      <c r="ASU39" s="4134"/>
      <c r="ASV39" s="4134"/>
      <c r="ASW39" s="4134"/>
      <c r="ASX39" s="4134"/>
      <c r="ASY39" s="4134"/>
      <c r="ASZ39" s="4134"/>
      <c r="ATA39" s="4134"/>
      <c r="ATB39" s="4134"/>
      <c r="ATC39" s="4134"/>
      <c r="ATD39" s="4134"/>
      <c r="ATE39" s="4134"/>
      <c r="ATF39" s="4134"/>
      <c r="ATG39" s="4134"/>
      <c r="ATH39" s="4134"/>
      <c r="ATI39" s="4134"/>
      <c r="ATJ39" s="4134"/>
      <c r="ATK39" s="4134"/>
      <c r="ATL39" s="4134"/>
      <c r="ATM39" s="4134"/>
      <c r="ATN39" s="4134"/>
      <c r="ATO39" s="4134"/>
      <c r="ATP39" s="4134"/>
      <c r="ATQ39" s="4134"/>
      <c r="ATR39" s="4134"/>
      <c r="ATS39" s="4134"/>
      <c r="ATT39" s="4134"/>
      <c r="ATU39" s="4134"/>
      <c r="ATV39" s="4134"/>
      <c r="ATW39" s="4134"/>
      <c r="ATX39" s="4134"/>
      <c r="ATY39" s="4134"/>
      <c r="ATZ39" s="4134"/>
      <c r="AUA39" s="4134"/>
      <c r="AUB39" s="4134"/>
      <c r="AUC39" s="4134"/>
      <c r="AUD39" s="4134"/>
      <c r="AUE39" s="4134"/>
      <c r="AUF39" s="4134"/>
      <c r="AUG39" s="4134"/>
      <c r="AUH39" s="4134"/>
      <c r="AUI39" s="4134"/>
      <c r="AUJ39" s="4134"/>
      <c r="AUK39" s="4134"/>
      <c r="AUL39" s="4134"/>
      <c r="AUM39" s="4134"/>
      <c r="AUN39" s="4134"/>
      <c r="AUO39" s="4134"/>
      <c r="AUP39" s="4134"/>
      <c r="AUQ39" s="4134"/>
      <c r="AUR39" s="4134"/>
      <c r="AUS39" s="4134"/>
      <c r="AUT39" s="4134"/>
      <c r="AUU39" s="4134"/>
      <c r="AUV39" s="4134"/>
      <c r="AUW39" s="4134"/>
      <c r="AUX39" s="4134"/>
      <c r="AUY39" s="4134"/>
      <c r="AUZ39" s="4134"/>
      <c r="AVA39" s="4134"/>
      <c r="AVB39" s="4134"/>
      <c r="AVC39" s="4134"/>
      <c r="AVD39" s="4134"/>
      <c r="AVE39" s="4134"/>
      <c r="AVF39" s="4134"/>
      <c r="AVG39" s="4134"/>
      <c r="AVH39" s="4134"/>
      <c r="AVI39" s="4134"/>
      <c r="AVJ39" s="4134"/>
      <c r="AVK39" s="4134"/>
      <c r="AVL39" s="4134"/>
      <c r="AVM39" s="4134"/>
      <c r="AVN39" s="4134"/>
      <c r="AVO39" s="4134"/>
      <c r="AVP39" s="4134"/>
      <c r="AVQ39" s="4134"/>
      <c r="AVR39" s="4134"/>
      <c r="AVS39" s="4134"/>
      <c r="AVT39" s="4134"/>
      <c r="AVU39" s="4134"/>
      <c r="AVV39" s="4134"/>
      <c r="AVW39" s="4134"/>
      <c r="AVX39" s="4134"/>
      <c r="AVY39" s="4134"/>
      <c r="AVZ39" s="4134"/>
      <c r="AWA39" s="4134"/>
      <c r="AWB39" s="4134"/>
      <c r="AWC39" s="4134"/>
      <c r="AWD39" s="4134"/>
      <c r="AWE39" s="4134"/>
      <c r="AWF39" s="4134"/>
      <c r="AWG39" s="4134"/>
      <c r="AWH39" s="4134"/>
      <c r="AWI39" s="4134"/>
      <c r="AWJ39" s="4134"/>
      <c r="AWK39" s="4134"/>
      <c r="AWL39" s="4134"/>
      <c r="AWM39" s="4134"/>
      <c r="AWN39" s="4134"/>
      <c r="AWO39" s="4134"/>
      <c r="AWP39" s="4134"/>
      <c r="AWQ39" s="4134"/>
      <c r="AWR39" s="4134"/>
      <c r="AWS39" s="4134"/>
      <c r="AWT39" s="4134"/>
      <c r="AWU39" s="4134"/>
      <c r="AWV39" s="4134"/>
      <c r="AWW39" s="4134"/>
      <c r="AWX39" s="4134"/>
      <c r="AWY39" s="4134"/>
      <c r="AWZ39" s="4134"/>
      <c r="AXA39" s="4134"/>
      <c r="AXB39" s="4134"/>
      <c r="AXC39" s="4134"/>
      <c r="AXD39" s="4134"/>
      <c r="AXE39" s="4134"/>
      <c r="AXF39" s="4134"/>
      <c r="AXG39" s="4134"/>
      <c r="AXH39" s="4134"/>
      <c r="AXI39" s="4134"/>
      <c r="AXJ39" s="4134"/>
      <c r="AXK39" s="4134"/>
      <c r="AXL39" s="4134"/>
      <c r="AXM39" s="4134"/>
      <c r="AXN39" s="4134"/>
      <c r="AXO39" s="4134"/>
      <c r="AXP39" s="4134"/>
      <c r="AXQ39" s="4134"/>
      <c r="AXR39" s="4134"/>
      <c r="AXS39" s="4134"/>
      <c r="AXT39" s="4134"/>
      <c r="AXU39" s="4134"/>
      <c r="AXV39" s="4134"/>
      <c r="AXW39" s="4134"/>
      <c r="AXX39" s="4134"/>
      <c r="AXY39" s="4134"/>
      <c r="AXZ39" s="4134"/>
      <c r="AYA39" s="4134"/>
      <c r="AYB39" s="4134"/>
      <c r="AYC39" s="4134"/>
      <c r="AYD39" s="4134"/>
      <c r="AYE39" s="4134"/>
      <c r="AYF39" s="4134"/>
      <c r="AYG39" s="4134"/>
      <c r="AYH39" s="4134"/>
      <c r="AYI39" s="4134"/>
      <c r="AYJ39" s="4134"/>
      <c r="AYK39" s="4134"/>
      <c r="AYL39" s="4134"/>
      <c r="AYM39" s="4134"/>
      <c r="AYN39" s="4134"/>
      <c r="AYO39" s="4134"/>
      <c r="AYP39" s="4134"/>
      <c r="AYQ39" s="4134"/>
      <c r="AYR39" s="4134"/>
      <c r="AYS39" s="4134"/>
      <c r="AYT39" s="4134"/>
      <c r="AYU39" s="4134"/>
      <c r="AYV39" s="4134"/>
      <c r="AYW39" s="4134"/>
      <c r="AYX39" s="4134"/>
      <c r="AYY39" s="4134"/>
      <c r="AYZ39" s="4134"/>
      <c r="AZA39" s="4134"/>
      <c r="AZB39" s="4134"/>
      <c r="AZC39" s="4134"/>
      <c r="AZD39" s="4134"/>
      <c r="AZE39" s="4134"/>
      <c r="AZF39" s="4134"/>
      <c r="AZG39" s="4134"/>
      <c r="AZH39" s="4134"/>
      <c r="AZI39" s="4134"/>
      <c r="AZJ39" s="4134"/>
      <c r="AZK39" s="4134"/>
      <c r="AZL39" s="4134"/>
      <c r="AZM39" s="4134"/>
      <c r="AZN39" s="4134"/>
      <c r="AZO39" s="4134"/>
      <c r="AZP39" s="4134"/>
      <c r="AZQ39" s="4134"/>
      <c r="AZR39" s="4134"/>
      <c r="AZS39" s="4134"/>
      <c r="AZT39" s="4134"/>
      <c r="AZU39" s="4134"/>
      <c r="AZV39" s="4134"/>
      <c r="AZW39" s="4134"/>
      <c r="AZX39" s="4134"/>
      <c r="AZY39" s="4134"/>
      <c r="AZZ39" s="4134"/>
      <c r="BAA39" s="4134"/>
      <c r="BAB39" s="4134"/>
      <c r="BAC39" s="4134"/>
      <c r="BAD39" s="4134"/>
      <c r="BAE39" s="4134"/>
      <c r="BAF39" s="4134"/>
      <c r="BAG39" s="4134"/>
      <c r="BAH39" s="4134"/>
      <c r="BAI39" s="4134"/>
      <c r="BAJ39" s="4134"/>
      <c r="BAK39" s="4134"/>
      <c r="BAL39" s="4134"/>
      <c r="BAM39" s="4134"/>
      <c r="BAN39" s="4134"/>
      <c r="BAO39" s="4134"/>
      <c r="BAP39" s="4134"/>
      <c r="BAQ39" s="4134"/>
      <c r="BAR39" s="4134"/>
      <c r="BAS39" s="4134"/>
      <c r="BAT39" s="4134"/>
      <c r="BAU39" s="4134"/>
      <c r="BAV39" s="4134"/>
      <c r="BAW39" s="4134"/>
      <c r="BAX39" s="4134"/>
      <c r="BAY39" s="4134"/>
      <c r="BAZ39" s="4134"/>
      <c r="BBA39" s="4134"/>
      <c r="BBB39" s="4134"/>
      <c r="BBC39" s="4134"/>
      <c r="BBD39" s="4134"/>
      <c r="BBE39" s="4134"/>
      <c r="BBF39" s="4134"/>
      <c r="BBG39" s="4134"/>
      <c r="BBH39" s="4134"/>
      <c r="BBI39" s="4134"/>
      <c r="BBJ39" s="4134"/>
      <c r="BBK39" s="4134"/>
      <c r="BBL39" s="4134"/>
      <c r="BBM39" s="4134"/>
      <c r="BBN39" s="4134"/>
      <c r="BBO39" s="4134"/>
      <c r="BBP39" s="4134"/>
      <c r="BBQ39" s="4134"/>
      <c r="BBR39" s="4134"/>
      <c r="BBS39" s="4134"/>
      <c r="BBT39" s="4134"/>
      <c r="BBU39" s="4134"/>
      <c r="BBV39" s="4134"/>
      <c r="BBW39" s="4134"/>
      <c r="BBX39" s="4134"/>
      <c r="BBY39" s="4134"/>
      <c r="BBZ39" s="4134"/>
      <c r="BCA39" s="4134"/>
      <c r="BCB39" s="4134"/>
      <c r="BCC39" s="4134"/>
      <c r="BCD39" s="4134"/>
      <c r="BCE39" s="4134"/>
      <c r="BCF39" s="4134"/>
      <c r="BCG39" s="4134"/>
      <c r="BCH39" s="4134"/>
      <c r="BCI39" s="4134"/>
      <c r="BCJ39" s="4134"/>
      <c r="BCK39" s="4134"/>
      <c r="BCL39" s="4134"/>
      <c r="BCM39" s="4134"/>
      <c r="BCN39" s="4134"/>
      <c r="BCO39" s="4134"/>
      <c r="BCP39" s="4134"/>
      <c r="BCQ39" s="4134"/>
      <c r="BCR39" s="4134"/>
      <c r="BCS39" s="4134"/>
      <c r="BCT39" s="4134"/>
      <c r="BCU39" s="4134"/>
      <c r="BCV39" s="4134"/>
      <c r="BCW39" s="4134"/>
      <c r="BCX39" s="4134"/>
      <c r="BCY39" s="4134"/>
      <c r="BCZ39" s="4134"/>
      <c r="BDA39" s="4134"/>
      <c r="BDB39" s="4134"/>
      <c r="BDC39" s="4134"/>
      <c r="BDD39" s="4134"/>
      <c r="BDE39" s="4134"/>
      <c r="BDF39" s="4134"/>
      <c r="BDG39" s="4134"/>
      <c r="BDH39" s="4134"/>
      <c r="BDI39" s="4134"/>
      <c r="BDJ39" s="4134"/>
      <c r="BDK39" s="4134"/>
      <c r="BDL39" s="4134"/>
      <c r="BDM39" s="4134"/>
      <c r="BDN39" s="4134"/>
      <c r="BDO39" s="4134"/>
      <c r="BDP39" s="4134"/>
      <c r="BDQ39" s="4134"/>
      <c r="BDR39" s="4134"/>
      <c r="BDS39" s="4134"/>
      <c r="BDT39" s="4134"/>
      <c r="BDU39" s="4134"/>
      <c r="BDV39" s="4134"/>
      <c r="BDW39" s="4134"/>
      <c r="BDX39" s="4134"/>
      <c r="BDY39" s="4134"/>
      <c r="BDZ39" s="4134"/>
      <c r="BEA39" s="4134"/>
      <c r="BEB39" s="4134"/>
      <c r="BEC39" s="4134"/>
      <c r="BED39" s="4134"/>
      <c r="BEE39" s="4134"/>
      <c r="BEF39" s="4134"/>
      <c r="BEG39" s="4134"/>
      <c r="BEH39" s="4134"/>
      <c r="BEI39" s="4134"/>
      <c r="BEJ39" s="4134"/>
      <c r="BEK39" s="4134"/>
      <c r="BEL39" s="4134"/>
      <c r="BEM39" s="4134"/>
      <c r="BEN39" s="4134"/>
      <c r="BEO39" s="4134"/>
      <c r="BEP39" s="4134"/>
      <c r="BEQ39" s="4134"/>
      <c r="BER39" s="4134"/>
      <c r="BES39" s="4134"/>
      <c r="BET39" s="4134"/>
      <c r="BEU39" s="4134"/>
      <c r="BEV39" s="4134"/>
      <c r="BEW39" s="4134"/>
      <c r="BEX39" s="4134"/>
      <c r="BEY39" s="4134"/>
      <c r="BEZ39" s="4134"/>
      <c r="BFA39" s="4134"/>
      <c r="BFB39" s="4134"/>
      <c r="BFC39" s="4134"/>
      <c r="BFD39" s="4134"/>
      <c r="BFE39" s="4134"/>
      <c r="BFF39" s="4134"/>
      <c r="BFG39" s="4134"/>
      <c r="BFH39" s="4134"/>
      <c r="BFI39" s="4134"/>
      <c r="BFJ39" s="4134"/>
      <c r="BFK39" s="4134"/>
      <c r="BFL39" s="4134"/>
      <c r="BFM39" s="4134"/>
      <c r="BFN39" s="4134"/>
      <c r="BFO39" s="4134"/>
      <c r="BFP39" s="4134"/>
      <c r="BFQ39" s="4134"/>
      <c r="BFR39" s="4134"/>
      <c r="BFS39" s="4134"/>
      <c r="BFT39" s="4134"/>
      <c r="BFU39" s="4134"/>
      <c r="BFV39" s="4134"/>
      <c r="BFW39" s="4134"/>
      <c r="BFX39" s="4134"/>
      <c r="BFY39" s="4134"/>
      <c r="BFZ39" s="4134"/>
      <c r="BGA39" s="4134"/>
      <c r="BGB39" s="4134"/>
      <c r="BGC39" s="4134"/>
      <c r="BGD39" s="4134"/>
      <c r="BGE39" s="4134"/>
      <c r="BGF39" s="4134"/>
      <c r="BGG39" s="4134"/>
      <c r="BGH39" s="4134"/>
      <c r="BGI39" s="4134"/>
      <c r="BGJ39" s="4134"/>
      <c r="BGK39" s="4134"/>
      <c r="BGL39" s="4134"/>
      <c r="BGM39" s="4134"/>
      <c r="BGN39" s="4134"/>
      <c r="BGO39" s="4134"/>
      <c r="BGP39" s="4134"/>
      <c r="BGQ39" s="4134"/>
      <c r="BGR39" s="4134"/>
      <c r="BGS39" s="4134"/>
      <c r="BGT39" s="4134"/>
      <c r="BGU39" s="4134"/>
      <c r="BGV39" s="4134"/>
      <c r="BGW39" s="4134"/>
      <c r="BGX39" s="4134"/>
      <c r="BGY39" s="4134"/>
      <c r="BGZ39" s="4134"/>
      <c r="BHA39" s="4134"/>
      <c r="BHB39" s="4134"/>
      <c r="BHC39" s="4134"/>
      <c r="BHD39" s="4134"/>
      <c r="BHE39" s="4134"/>
      <c r="BHF39" s="4134"/>
      <c r="BHG39" s="4134"/>
      <c r="BHH39" s="4134"/>
      <c r="BHI39" s="4134"/>
      <c r="BHJ39" s="4134"/>
      <c r="BHK39" s="4134"/>
      <c r="BHL39" s="4134"/>
      <c r="BHM39" s="4134"/>
      <c r="BHN39" s="4134"/>
      <c r="BHO39" s="4134"/>
      <c r="BHP39" s="4134"/>
      <c r="BHQ39" s="4134"/>
      <c r="BHR39" s="4134"/>
      <c r="BHS39" s="4134"/>
      <c r="BHT39" s="4134"/>
      <c r="BHU39" s="4134"/>
      <c r="BHV39" s="4134"/>
      <c r="BHW39" s="4134"/>
      <c r="BHX39" s="4134"/>
      <c r="BHY39" s="4134"/>
      <c r="BHZ39" s="4134"/>
      <c r="BIA39" s="4134"/>
      <c r="BIB39" s="4134"/>
      <c r="BIC39" s="4134"/>
      <c r="BID39" s="4134"/>
      <c r="BIE39" s="4134"/>
      <c r="BIF39" s="4134"/>
      <c r="BIG39" s="4134"/>
      <c r="BIH39" s="4134"/>
      <c r="BII39" s="4134"/>
      <c r="BIJ39" s="4134"/>
      <c r="BIK39" s="4134"/>
      <c r="BIL39" s="4134"/>
      <c r="BIM39" s="4134"/>
      <c r="BIN39" s="4134"/>
      <c r="BIO39" s="4134"/>
      <c r="BIP39" s="4134"/>
      <c r="BIQ39" s="4134"/>
      <c r="BIR39" s="4134"/>
      <c r="BIS39" s="4134"/>
      <c r="BIT39" s="4134"/>
      <c r="BIU39" s="4134"/>
      <c r="BIV39" s="4134"/>
      <c r="BIW39" s="4134"/>
      <c r="BIX39" s="4134"/>
      <c r="BIY39" s="4134"/>
      <c r="BIZ39" s="4134"/>
      <c r="BJA39" s="4134"/>
      <c r="BJB39" s="4134"/>
      <c r="BJC39" s="4134"/>
      <c r="BJD39" s="4134"/>
      <c r="BJE39" s="4134"/>
    </row>
    <row r="40" spans="1:1617" s="102" customFormat="1" ht="16.149999999999999" customHeight="1">
      <c r="A40" s="336" t="s">
        <v>1127</v>
      </c>
      <c r="B40" s="235"/>
      <c r="C40" s="362"/>
      <c r="D40" s="362"/>
      <c r="E40" s="362"/>
      <c r="F40" s="362"/>
      <c r="G40" s="362"/>
      <c r="H40" s="362"/>
      <c r="I40" s="362"/>
      <c r="J40" s="362"/>
      <c r="K40" s="362"/>
      <c r="L40" s="362"/>
      <c r="M40" s="362"/>
      <c r="N40" s="362"/>
      <c r="O40" s="362"/>
      <c r="P40" s="362"/>
      <c r="Q40" s="362"/>
      <c r="R40" s="362"/>
      <c r="S40" s="362"/>
      <c r="T40" s="362"/>
      <c r="U40" s="362"/>
      <c r="V40" s="362"/>
      <c r="W40" s="362"/>
      <c r="X40" s="362"/>
      <c r="Y40" s="362"/>
      <c r="Z40" s="362"/>
      <c r="AA40" s="362"/>
      <c r="AB40" s="362"/>
      <c r="AC40" s="362"/>
      <c r="AD40" s="362"/>
      <c r="AE40" s="3829"/>
      <c r="AF40" s="3553"/>
      <c r="AG40" s="4124"/>
      <c r="AH40" s="4134"/>
      <c r="AI40" s="4134"/>
      <c r="AJ40" s="4134"/>
      <c r="AK40" s="4134"/>
      <c r="AL40" s="4134"/>
      <c r="AM40" s="4134"/>
      <c r="AN40" s="4134"/>
      <c r="AO40" s="4134"/>
      <c r="AP40" s="4134"/>
      <c r="AQ40" s="4134"/>
      <c r="AR40" s="4134"/>
      <c r="AS40" s="4134"/>
      <c r="AT40" s="4134"/>
      <c r="AU40" s="4134"/>
      <c r="AV40" s="4134"/>
      <c r="AW40" s="4134"/>
      <c r="AX40" s="4134"/>
      <c r="AY40" s="4134"/>
      <c r="AZ40" s="4134"/>
      <c r="BA40" s="4134"/>
      <c r="BB40" s="4134"/>
      <c r="BC40" s="4134"/>
      <c r="BD40" s="4134"/>
      <c r="BE40" s="4134"/>
      <c r="BF40" s="4134"/>
      <c r="BG40" s="4134"/>
      <c r="BH40" s="4134"/>
      <c r="BI40" s="4134"/>
      <c r="BJ40" s="4134"/>
      <c r="BK40" s="4139"/>
      <c r="BL40" s="4139"/>
      <c r="BM40" s="4139"/>
      <c r="BN40" s="4139"/>
      <c r="BO40" s="4139"/>
      <c r="BP40" s="4139"/>
      <c r="BQ40" s="4139"/>
      <c r="BR40" s="4139"/>
      <c r="BS40" s="4139"/>
      <c r="BT40" s="4139"/>
      <c r="BU40" s="4139"/>
      <c r="BV40" s="4139"/>
      <c r="BW40" s="4139"/>
      <c r="BX40" s="4139"/>
      <c r="BY40" s="4139"/>
      <c r="BZ40" s="4139"/>
      <c r="CA40" s="4139"/>
      <c r="CB40" s="4139"/>
      <c r="CC40" s="4139"/>
      <c r="CD40" s="4139"/>
      <c r="CE40" s="4139"/>
      <c r="CF40" s="4139"/>
      <c r="CG40" s="4139"/>
      <c r="CH40" s="4139"/>
      <c r="CI40" s="4139"/>
      <c r="CJ40" s="4139"/>
      <c r="CK40" s="4139"/>
      <c r="CL40" s="4139"/>
      <c r="CM40" s="4139"/>
      <c r="CN40" s="4134"/>
      <c r="CO40" s="4134"/>
      <c r="CP40" s="4134"/>
      <c r="CQ40" s="4134"/>
      <c r="CR40" s="4134"/>
      <c r="CS40" s="4134"/>
      <c r="CT40" s="4134"/>
      <c r="CU40" s="4134"/>
      <c r="CV40" s="4134"/>
      <c r="CW40" s="4134"/>
      <c r="CX40" s="4134"/>
      <c r="CY40" s="4134"/>
      <c r="CZ40" s="4134"/>
      <c r="DA40" s="4134"/>
      <c r="DB40" s="4134"/>
      <c r="DC40" s="4134"/>
      <c r="DD40" s="4134"/>
      <c r="DE40" s="4134"/>
      <c r="DF40" s="4134"/>
      <c r="DG40" s="4134"/>
      <c r="DH40" s="4134"/>
      <c r="DI40" s="4134"/>
      <c r="DJ40" s="4134"/>
      <c r="DK40" s="4134"/>
      <c r="DL40" s="4134"/>
      <c r="DM40" s="4134"/>
      <c r="DN40" s="4134"/>
      <c r="DO40" s="4134"/>
      <c r="DP40" s="4134"/>
      <c r="DQ40" s="4134"/>
      <c r="DR40" s="4134"/>
      <c r="DS40" s="4134"/>
      <c r="DT40" s="4134"/>
      <c r="DU40" s="4134"/>
      <c r="DV40" s="4134"/>
      <c r="DW40" s="4134"/>
      <c r="DX40" s="4134"/>
      <c r="DY40" s="4134"/>
      <c r="DZ40" s="4134"/>
      <c r="EA40" s="4134"/>
      <c r="EB40" s="4134"/>
      <c r="EC40" s="4134"/>
      <c r="ED40" s="4134"/>
      <c r="EE40" s="4134"/>
      <c r="EF40" s="4134"/>
      <c r="EG40" s="4134"/>
      <c r="EH40" s="4134"/>
      <c r="EI40" s="4134"/>
      <c r="EJ40" s="4134"/>
      <c r="EK40" s="4134"/>
      <c r="EL40" s="4134"/>
      <c r="EM40" s="4134"/>
      <c r="EN40" s="4134"/>
      <c r="EO40" s="4134"/>
      <c r="EP40" s="4134"/>
      <c r="EQ40" s="4134"/>
      <c r="ER40" s="4134"/>
      <c r="ES40" s="4134"/>
      <c r="ET40" s="4134"/>
      <c r="EU40" s="4134"/>
      <c r="EV40" s="4134"/>
      <c r="EW40" s="4134"/>
      <c r="EX40" s="4134"/>
      <c r="EY40" s="4134"/>
      <c r="EZ40" s="4134"/>
      <c r="FA40" s="4134"/>
      <c r="FB40" s="4134"/>
      <c r="FC40" s="4134"/>
      <c r="FD40" s="4134"/>
      <c r="FE40" s="4134"/>
      <c r="FF40" s="4134"/>
      <c r="FG40" s="4134"/>
      <c r="FH40" s="4134"/>
      <c r="FI40" s="4134"/>
      <c r="FJ40" s="4134"/>
      <c r="FK40" s="4134"/>
      <c r="FL40" s="4134"/>
      <c r="FM40" s="4134"/>
      <c r="FN40" s="4134"/>
      <c r="FO40" s="4134"/>
      <c r="FP40" s="4134"/>
      <c r="FQ40" s="4134"/>
      <c r="FR40" s="4134"/>
      <c r="FS40" s="4134"/>
      <c r="FT40" s="4134"/>
      <c r="FU40" s="4134"/>
      <c r="FV40" s="4134"/>
      <c r="FW40" s="4134"/>
      <c r="FX40" s="4134"/>
      <c r="FY40" s="4134"/>
      <c r="FZ40" s="4134"/>
      <c r="GA40" s="4134"/>
      <c r="GB40" s="4134"/>
      <c r="GC40" s="4134"/>
      <c r="GD40" s="4134"/>
      <c r="GE40" s="4134"/>
      <c r="GF40" s="4134"/>
      <c r="GG40" s="4134"/>
      <c r="GH40" s="4134"/>
      <c r="GI40" s="4134"/>
      <c r="GJ40" s="4134"/>
      <c r="GK40" s="4134"/>
      <c r="GL40" s="4134"/>
      <c r="GM40" s="4134"/>
      <c r="GN40" s="4134"/>
      <c r="GO40" s="4134"/>
      <c r="GP40" s="4134"/>
      <c r="GQ40" s="4134"/>
      <c r="GR40" s="4134"/>
      <c r="GS40" s="4134"/>
      <c r="GT40" s="4134"/>
      <c r="GU40" s="4134"/>
      <c r="GV40" s="4134"/>
      <c r="GW40" s="4134"/>
      <c r="GX40" s="4134"/>
      <c r="GY40" s="4134"/>
      <c r="GZ40" s="4134"/>
      <c r="HA40" s="4134"/>
      <c r="HB40" s="4134"/>
      <c r="HC40" s="4134"/>
      <c r="HD40" s="4134"/>
      <c r="HE40" s="4134"/>
      <c r="HF40" s="4134"/>
      <c r="HG40" s="4134"/>
      <c r="HH40" s="4134"/>
      <c r="HI40" s="4134"/>
      <c r="HJ40" s="4134"/>
      <c r="HK40" s="4134"/>
      <c r="HL40" s="4134"/>
      <c r="HM40" s="4134"/>
      <c r="HN40" s="4134"/>
      <c r="HO40" s="4134"/>
      <c r="HP40" s="4134"/>
      <c r="HQ40" s="4134"/>
      <c r="HR40" s="4134"/>
      <c r="HS40" s="4134"/>
      <c r="HT40" s="4134"/>
      <c r="HU40" s="4134"/>
      <c r="HV40" s="4134"/>
      <c r="HW40" s="4134"/>
      <c r="HX40" s="4134"/>
      <c r="HY40" s="4134"/>
      <c r="HZ40" s="4134"/>
      <c r="IA40" s="4134"/>
      <c r="IB40" s="4134"/>
      <c r="IC40" s="4134"/>
      <c r="ID40" s="4134"/>
      <c r="IE40" s="4134"/>
      <c r="IF40" s="4134"/>
      <c r="IG40" s="4134"/>
      <c r="IH40" s="4134"/>
      <c r="II40" s="4134"/>
      <c r="IJ40" s="4134"/>
      <c r="IK40" s="4134"/>
      <c r="IL40" s="4134"/>
      <c r="IM40" s="4134"/>
      <c r="IN40" s="4134"/>
      <c r="IO40" s="4134"/>
      <c r="IP40" s="4134"/>
      <c r="IQ40" s="4134"/>
      <c r="IR40" s="4134"/>
      <c r="IS40" s="4134"/>
      <c r="IT40" s="4134"/>
      <c r="IU40" s="4134"/>
      <c r="IV40" s="4134"/>
      <c r="IW40" s="4134"/>
      <c r="IX40" s="4134"/>
      <c r="IY40" s="4134"/>
      <c r="IZ40" s="4134"/>
      <c r="JA40" s="4134"/>
      <c r="JB40" s="4134"/>
      <c r="JC40" s="4134"/>
      <c r="JD40" s="4134"/>
      <c r="JE40" s="4134"/>
      <c r="JF40" s="4134"/>
      <c r="JG40" s="4134"/>
      <c r="JH40" s="4134"/>
      <c r="JI40" s="4134"/>
      <c r="JJ40" s="4134"/>
      <c r="JK40" s="4134"/>
      <c r="JL40" s="4134"/>
      <c r="JM40" s="4134"/>
      <c r="JN40" s="4134"/>
      <c r="JO40" s="4134"/>
      <c r="JP40" s="4134"/>
      <c r="JQ40" s="4134"/>
      <c r="JR40" s="4134"/>
      <c r="JS40" s="4134"/>
      <c r="JT40" s="4134"/>
      <c r="JU40" s="4134"/>
      <c r="JV40" s="4134"/>
      <c r="JW40" s="4134"/>
      <c r="JX40" s="4134"/>
      <c r="JY40" s="4134"/>
      <c r="JZ40" s="4134"/>
      <c r="KA40" s="4134"/>
      <c r="KB40" s="4134"/>
      <c r="KC40" s="4134"/>
      <c r="KD40" s="4134"/>
      <c r="KE40" s="4134"/>
      <c r="KF40" s="4134"/>
      <c r="KG40" s="4134"/>
      <c r="KH40" s="4134"/>
      <c r="KI40" s="4134"/>
      <c r="KJ40" s="4134"/>
      <c r="KK40" s="4134"/>
      <c r="KL40" s="4134"/>
      <c r="KM40" s="4134"/>
      <c r="KN40" s="4134"/>
      <c r="KO40" s="4134"/>
      <c r="KP40" s="4134"/>
      <c r="KQ40" s="4134"/>
      <c r="KR40" s="4134"/>
      <c r="KS40" s="4134"/>
      <c r="KT40" s="4134"/>
      <c r="KU40" s="4134"/>
      <c r="KV40" s="4134"/>
      <c r="KW40" s="4134"/>
      <c r="KX40" s="4134"/>
      <c r="KY40" s="4134"/>
      <c r="KZ40" s="4134"/>
      <c r="LA40" s="4134"/>
      <c r="LB40" s="4134"/>
      <c r="LC40" s="4134"/>
      <c r="LD40" s="4134"/>
      <c r="LE40" s="4134"/>
      <c r="LF40" s="4134"/>
      <c r="LG40" s="4134"/>
      <c r="LH40" s="4134"/>
      <c r="LI40" s="4134"/>
      <c r="LJ40" s="4134"/>
      <c r="LK40" s="4134"/>
      <c r="LL40" s="4134"/>
      <c r="LM40" s="4134"/>
      <c r="LN40" s="4134"/>
      <c r="LO40" s="4134"/>
      <c r="LP40" s="4134"/>
      <c r="LQ40" s="4134"/>
      <c r="LR40" s="4134"/>
      <c r="LS40" s="4134"/>
      <c r="LT40" s="4134"/>
      <c r="LU40" s="4134"/>
      <c r="LV40" s="4134"/>
      <c r="LW40" s="4134"/>
      <c r="LX40" s="4134"/>
      <c r="LY40" s="4134"/>
      <c r="LZ40" s="4134"/>
      <c r="MA40" s="4134"/>
      <c r="MB40" s="4134"/>
      <c r="MC40" s="4134"/>
      <c r="MD40" s="4134"/>
      <c r="ME40" s="4134"/>
      <c r="MF40" s="4134"/>
      <c r="MG40" s="4134"/>
      <c r="MH40" s="4134"/>
      <c r="MI40" s="4134"/>
      <c r="MJ40" s="4134"/>
      <c r="MK40" s="4134"/>
      <c r="ML40" s="4134"/>
      <c r="MM40" s="4134"/>
      <c r="MN40" s="4134"/>
      <c r="MO40" s="4134"/>
      <c r="MP40" s="4134"/>
      <c r="MQ40" s="4134"/>
      <c r="MR40" s="4134"/>
      <c r="MS40" s="4134"/>
      <c r="MT40" s="4134"/>
      <c r="MU40" s="4134"/>
      <c r="MV40" s="4134"/>
      <c r="MW40" s="4134"/>
      <c r="MX40" s="4134"/>
      <c r="MY40" s="4134"/>
      <c r="MZ40" s="4134"/>
      <c r="NA40" s="4134"/>
      <c r="NB40" s="4134"/>
      <c r="NC40" s="4134"/>
      <c r="ND40" s="4134"/>
      <c r="NE40" s="4134"/>
      <c r="NF40" s="4134"/>
      <c r="NG40" s="4134"/>
      <c r="NH40" s="4134"/>
      <c r="NI40" s="4134"/>
      <c r="NJ40" s="4134"/>
      <c r="NK40" s="4134"/>
      <c r="NL40" s="4134"/>
      <c r="NM40" s="4134"/>
      <c r="NN40" s="4134"/>
      <c r="NO40" s="4134"/>
      <c r="NP40" s="4134"/>
      <c r="NQ40" s="4134"/>
      <c r="NR40" s="4134"/>
      <c r="NS40" s="4134"/>
      <c r="NT40" s="4134"/>
      <c r="NU40" s="4134"/>
      <c r="NV40" s="4134"/>
      <c r="NW40" s="4134"/>
      <c r="NX40" s="4134"/>
      <c r="NY40" s="4134"/>
      <c r="NZ40" s="4134"/>
      <c r="OA40" s="4134"/>
      <c r="OB40" s="4134"/>
      <c r="OC40" s="4134"/>
      <c r="OD40" s="4134"/>
      <c r="OE40" s="4134"/>
      <c r="OF40" s="4134"/>
      <c r="OG40" s="4134"/>
      <c r="OH40" s="4134"/>
      <c r="OI40" s="4134"/>
      <c r="OJ40" s="4134"/>
      <c r="OK40" s="4134"/>
      <c r="OL40" s="4134"/>
      <c r="OM40" s="4134"/>
      <c r="ON40" s="4134"/>
      <c r="OO40" s="4134"/>
      <c r="OP40" s="4134"/>
      <c r="OQ40" s="4134"/>
      <c r="OR40" s="4134"/>
      <c r="OS40" s="4134"/>
      <c r="OT40" s="4134"/>
      <c r="OU40" s="4134"/>
      <c r="OV40" s="4134"/>
      <c r="OW40" s="4134"/>
      <c r="OX40" s="4134"/>
      <c r="OY40" s="4134"/>
      <c r="OZ40" s="4134"/>
      <c r="PA40" s="4134"/>
      <c r="PB40" s="4134"/>
      <c r="PC40" s="4134"/>
      <c r="PD40" s="4134"/>
      <c r="PE40" s="4134"/>
      <c r="PF40" s="4134"/>
      <c r="PG40" s="4134"/>
      <c r="PH40" s="4134"/>
      <c r="PI40" s="4134"/>
      <c r="PJ40" s="4134"/>
      <c r="PK40" s="4134"/>
      <c r="PL40" s="4134"/>
      <c r="PM40" s="4134"/>
      <c r="PN40" s="4134"/>
      <c r="PO40" s="4134"/>
      <c r="PP40" s="4134"/>
      <c r="PQ40" s="4134"/>
      <c r="PR40" s="4134"/>
      <c r="PS40" s="4134"/>
      <c r="PT40" s="4134"/>
      <c r="PU40" s="4134"/>
      <c r="PV40" s="4134"/>
      <c r="PW40" s="4134"/>
      <c r="PX40" s="4134"/>
      <c r="PY40" s="4134"/>
      <c r="PZ40" s="4134"/>
      <c r="QA40" s="4134"/>
      <c r="QB40" s="4134"/>
      <c r="QC40" s="4134"/>
      <c r="QD40" s="4134"/>
      <c r="QE40" s="4134"/>
      <c r="QF40" s="4134"/>
      <c r="QG40" s="4134"/>
      <c r="QH40" s="4134"/>
      <c r="QI40" s="4134"/>
      <c r="QJ40" s="4134"/>
      <c r="QK40" s="4134"/>
      <c r="QL40" s="4134"/>
      <c r="QM40" s="4134"/>
      <c r="QN40" s="4134"/>
      <c r="QO40" s="4134"/>
      <c r="QP40" s="4134"/>
      <c r="QQ40" s="4134"/>
      <c r="QR40" s="4134"/>
      <c r="QS40" s="4134"/>
      <c r="QT40" s="4134"/>
      <c r="QU40" s="4134"/>
      <c r="QV40" s="4134"/>
      <c r="QW40" s="4134"/>
      <c r="QX40" s="4134"/>
      <c r="QY40" s="4134"/>
      <c r="QZ40" s="4134"/>
      <c r="RA40" s="4134"/>
      <c r="RB40" s="4134"/>
      <c r="RC40" s="4134"/>
      <c r="RD40" s="4134"/>
      <c r="RE40" s="4134"/>
      <c r="RF40" s="4134"/>
      <c r="RG40" s="4134"/>
      <c r="RH40" s="4134"/>
      <c r="RI40" s="4134"/>
      <c r="RJ40" s="4134"/>
      <c r="RK40" s="4134"/>
      <c r="RL40" s="4134"/>
      <c r="RM40" s="4134"/>
      <c r="RN40" s="4134"/>
      <c r="RO40" s="4134"/>
      <c r="RP40" s="4134"/>
      <c r="RQ40" s="4134"/>
      <c r="RR40" s="4134"/>
      <c r="RS40" s="4134"/>
      <c r="RT40" s="4134"/>
      <c r="RU40" s="4134"/>
      <c r="RV40" s="4134"/>
      <c r="RW40" s="4134"/>
      <c r="RX40" s="4134"/>
      <c r="RY40" s="4134"/>
      <c r="RZ40" s="4134"/>
      <c r="SA40" s="4134"/>
      <c r="SB40" s="4134"/>
      <c r="SC40" s="4134"/>
      <c r="SD40" s="4134"/>
      <c r="SE40" s="4134"/>
      <c r="SF40" s="4134"/>
      <c r="SG40" s="4134"/>
      <c r="SH40" s="4134"/>
      <c r="SI40" s="4134"/>
      <c r="SJ40" s="4134"/>
      <c r="SK40" s="4134"/>
      <c r="SL40" s="4134"/>
      <c r="SM40" s="4134"/>
      <c r="SN40" s="4134"/>
      <c r="SO40" s="4134"/>
      <c r="SP40" s="4134"/>
      <c r="SQ40" s="4134"/>
      <c r="SR40" s="4134"/>
      <c r="SS40" s="4134"/>
      <c r="ST40" s="4134"/>
      <c r="SU40" s="4134"/>
      <c r="SV40" s="4134"/>
      <c r="SW40" s="4134"/>
      <c r="SX40" s="4134"/>
      <c r="SY40" s="4134"/>
      <c r="SZ40" s="4134"/>
      <c r="TA40" s="4134"/>
      <c r="TB40" s="4134"/>
      <c r="TC40" s="4134"/>
      <c r="TD40" s="4134"/>
      <c r="TE40" s="4134"/>
      <c r="TF40" s="4134"/>
      <c r="TG40" s="4134"/>
      <c r="TH40" s="4134"/>
      <c r="TI40" s="4134"/>
      <c r="TJ40" s="4134"/>
      <c r="TK40" s="4134"/>
      <c r="TL40" s="4134"/>
      <c r="TM40" s="4134"/>
      <c r="TN40" s="4134"/>
      <c r="TO40" s="4134"/>
      <c r="TP40" s="4134"/>
      <c r="TQ40" s="4134"/>
      <c r="TR40" s="4134"/>
      <c r="TS40" s="4134"/>
      <c r="TT40" s="4134"/>
      <c r="TU40" s="4134"/>
      <c r="TV40" s="4134"/>
      <c r="TW40" s="4134"/>
      <c r="TX40" s="4134"/>
      <c r="TY40" s="4134"/>
      <c r="TZ40" s="4134"/>
      <c r="UA40" s="4134"/>
      <c r="UB40" s="4134"/>
      <c r="UC40" s="4134"/>
      <c r="UD40" s="4134"/>
      <c r="UE40" s="4134"/>
      <c r="UF40" s="4134"/>
      <c r="UG40" s="4134"/>
      <c r="UH40" s="4134"/>
      <c r="UI40" s="4134"/>
      <c r="UJ40" s="4134"/>
      <c r="UK40" s="4134"/>
      <c r="UL40" s="4134"/>
      <c r="UM40" s="4134"/>
      <c r="UN40" s="4134"/>
      <c r="UO40" s="4134"/>
      <c r="UP40" s="4134"/>
      <c r="UQ40" s="4134"/>
      <c r="UR40" s="4134"/>
      <c r="US40" s="4134"/>
      <c r="UT40" s="4134"/>
      <c r="UU40" s="4134"/>
      <c r="UV40" s="4134"/>
      <c r="UW40" s="4134"/>
      <c r="UX40" s="4134"/>
      <c r="UY40" s="4134"/>
      <c r="UZ40" s="4134"/>
      <c r="VA40" s="4134"/>
      <c r="VB40" s="4134"/>
      <c r="VC40" s="4134"/>
      <c r="VD40" s="4134"/>
      <c r="VE40" s="4134"/>
      <c r="VF40" s="4134"/>
      <c r="VG40" s="4134"/>
      <c r="VH40" s="4134"/>
      <c r="VI40" s="4134"/>
      <c r="VJ40" s="4134"/>
      <c r="VK40" s="4134"/>
      <c r="VL40" s="4134"/>
      <c r="VM40" s="4134"/>
      <c r="VN40" s="4134"/>
      <c r="VO40" s="4134"/>
      <c r="VP40" s="4134"/>
      <c r="VQ40" s="4134"/>
      <c r="VR40" s="4134"/>
      <c r="VS40" s="4134"/>
      <c r="VT40" s="4134"/>
      <c r="VU40" s="4134"/>
      <c r="VV40" s="4134"/>
      <c r="VW40" s="4134"/>
      <c r="VX40" s="4134"/>
      <c r="VY40" s="4134"/>
      <c r="VZ40" s="4134"/>
      <c r="WA40" s="4134"/>
      <c r="WB40" s="4134"/>
      <c r="WC40" s="4134"/>
      <c r="WD40" s="4134"/>
      <c r="WE40" s="4134"/>
      <c r="WF40" s="4134"/>
      <c r="WG40" s="4134"/>
      <c r="WH40" s="4134"/>
      <c r="WI40" s="4134"/>
      <c r="WJ40" s="4134"/>
      <c r="WK40" s="4134"/>
      <c r="WL40" s="4134"/>
      <c r="WM40" s="4134"/>
      <c r="WN40" s="4134"/>
      <c r="WO40" s="4134"/>
      <c r="WP40" s="4134"/>
      <c r="WQ40" s="4134"/>
      <c r="WR40" s="4134"/>
      <c r="WS40" s="4134"/>
      <c r="WT40" s="4134"/>
      <c r="WU40" s="4134"/>
      <c r="WV40" s="4134"/>
      <c r="WW40" s="4134"/>
      <c r="WX40" s="4134"/>
      <c r="WY40" s="4134"/>
      <c r="WZ40" s="4134"/>
      <c r="XA40" s="4134"/>
      <c r="XB40" s="4134"/>
      <c r="XC40" s="4134"/>
      <c r="XD40" s="4134"/>
      <c r="XE40" s="4134"/>
      <c r="XF40" s="4134"/>
      <c r="XG40" s="4134"/>
      <c r="XH40" s="4134"/>
      <c r="XI40" s="4134"/>
      <c r="XJ40" s="4134"/>
      <c r="XK40" s="4134"/>
      <c r="XL40" s="4134"/>
      <c r="XM40" s="4134"/>
      <c r="XN40" s="4134"/>
      <c r="XO40" s="4134"/>
      <c r="XP40" s="4134"/>
      <c r="XQ40" s="4134"/>
      <c r="XR40" s="4134"/>
      <c r="XS40" s="4134"/>
      <c r="XT40" s="4134"/>
      <c r="XU40" s="4134"/>
      <c r="XV40" s="4134"/>
      <c r="XW40" s="4134"/>
      <c r="XX40" s="4134"/>
      <c r="XY40" s="4134"/>
      <c r="XZ40" s="4134"/>
      <c r="YA40" s="4134"/>
      <c r="YB40" s="4134"/>
      <c r="YC40" s="4134"/>
      <c r="YD40" s="4134"/>
      <c r="YE40" s="4134"/>
      <c r="YF40" s="4134"/>
      <c r="YG40" s="4134"/>
      <c r="YH40" s="4134"/>
      <c r="YI40" s="4134"/>
      <c r="YJ40" s="4134"/>
      <c r="YK40" s="4134"/>
      <c r="YL40" s="4134"/>
      <c r="YM40" s="4134"/>
      <c r="YN40" s="4134"/>
      <c r="YO40" s="4134"/>
      <c r="YP40" s="4134"/>
      <c r="YQ40" s="4134"/>
      <c r="YR40" s="4134"/>
      <c r="YS40" s="4134"/>
      <c r="YT40" s="4134"/>
      <c r="YU40" s="4134"/>
      <c r="YV40" s="4134"/>
      <c r="YW40" s="4134"/>
      <c r="YX40" s="4134"/>
      <c r="YY40" s="4134"/>
      <c r="YZ40" s="4134"/>
      <c r="ZA40" s="4134"/>
      <c r="ZB40" s="4134"/>
      <c r="ZC40" s="4134"/>
      <c r="ZD40" s="4134"/>
      <c r="ZE40" s="4134"/>
      <c r="ZF40" s="4134"/>
      <c r="ZG40" s="4134"/>
      <c r="ZH40" s="4134"/>
      <c r="ZI40" s="4134"/>
      <c r="ZJ40" s="4134"/>
      <c r="ZK40" s="4134"/>
      <c r="ZL40" s="4134"/>
      <c r="ZM40" s="4134"/>
      <c r="ZN40" s="4134"/>
      <c r="ZO40" s="4134"/>
      <c r="ZP40" s="4134"/>
      <c r="ZQ40" s="4134"/>
      <c r="ZR40" s="4134"/>
      <c r="ZS40" s="4134"/>
      <c r="ZT40" s="4134"/>
      <c r="ZU40" s="4134"/>
      <c r="ZV40" s="4134"/>
      <c r="ZW40" s="4134"/>
      <c r="ZX40" s="4134"/>
      <c r="ZY40" s="4134"/>
      <c r="ZZ40" s="4134"/>
      <c r="AAA40" s="4134"/>
      <c r="AAB40" s="4134"/>
      <c r="AAC40" s="4134"/>
      <c r="AAD40" s="4134"/>
      <c r="AAE40" s="4134"/>
      <c r="AAF40" s="4134"/>
      <c r="AAG40" s="4134"/>
      <c r="AAH40" s="4134"/>
      <c r="AAI40" s="4134"/>
      <c r="AAJ40" s="4134"/>
      <c r="AAK40" s="4134"/>
      <c r="AAL40" s="4134"/>
      <c r="AAM40" s="4134"/>
      <c r="AAN40" s="4134"/>
      <c r="AAO40" s="4134"/>
      <c r="AAP40" s="4134"/>
      <c r="AAQ40" s="4134"/>
      <c r="AAR40" s="4134"/>
      <c r="AAS40" s="4134"/>
      <c r="AAT40" s="4134"/>
      <c r="AAU40" s="4134"/>
      <c r="AAV40" s="4134"/>
      <c r="AAW40" s="4134"/>
      <c r="AAX40" s="4134"/>
      <c r="AAY40" s="4134"/>
      <c r="AAZ40" s="4134"/>
      <c r="ABA40" s="4134"/>
      <c r="ABB40" s="4134"/>
      <c r="ABC40" s="4134"/>
      <c r="ABD40" s="4134"/>
      <c r="ABE40" s="4134"/>
      <c r="ABF40" s="4134"/>
      <c r="ABG40" s="4134"/>
      <c r="ABH40" s="4134"/>
      <c r="ABI40" s="4134"/>
      <c r="ABJ40" s="4134"/>
      <c r="ABK40" s="4134"/>
      <c r="ABL40" s="4134"/>
      <c r="ABM40" s="4134"/>
      <c r="ABN40" s="4134"/>
      <c r="ABO40" s="4134"/>
      <c r="ABP40" s="4134"/>
      <c r="ABQ40" s="4134"/>
      <c r="ABR40" s="4134"/>
      <c r="ABS40" s="4134"/>
      <c r="ABT40" s="4134"/>
      <c r="ABU40" s="4134"/>
      <c r="ABV40" s="4134"/>
      <c r="ABW40" s="4134"/>
      <c r="ABX40" s="4134"/>
      <c r="ABY40" s="4134"/>
      <c r="ABZ40" s="4134"/>
      <c r="ACA40" s="4134"/>
      <c r="ACB40" s="4134"/>
      <c r="ACC40" s="4134"/>
      <c r="ACD40" s="4134"/>
      <c r="ACE40" s="4134"/>
      <c r="ACF40" s="4134"/>
      <c r="ACG40" s="4134"/>
      <c r="ACH40" s="4134"/>
      <c r="ACI40" s="4134"/>
      <c r="ACJ40" s="4134"/>
      <c r="ACK40" s="4134"/>
      <c r="ACL40" s="4134"/>
      <c r="ACM40" s="4134"/>
      <c r="ACN40" s="4134"/>
      <c r="ACO40" s="4134"/>
      <c r="ACP40" s="4134"/>
      <c r="ACQ40" s="4134"/>
      <c r="ACR40" s="4134"/>
      <c r="ACS40" s="4134"/>
      <c r="ACT40" s="4134"/>
      <c r="ACU40" s="4134"/>
      <c r="ACV40" s="4134"/>
      <c r="ACW40" s="4134"/>
      <c r="ACX40" s="4134"/>
      <c r="ACY40" s="4134"/>
      <c r="ACZ40" s="4134"/>
      <c r="ADA40" s="4134"/>
      <c r="ADB40" s="4134"/>
      <c r="ADC40" s="4134"/>
      <c r="ADD40" s="4134"/>
      <c r="ADE40" s="4134"/>
      <c r="ADF40" s="4134"/>
      <c r="ADG40" s="4134"/>
      <c r="ADH40" s="4134"/>
      <c r="ADI40" s="4134"/>
      <c r="ADJ40" s="4134"/>
      <c r="ADK40" s="4134"/>
      <c r="ADL40" s="4134"/>
      <c r="ADM40" s="4134"/>
      <c r="ADN40" s="4134"/>
      <c r="ADO40" s="4134"/>
      <c r="ADP40" s="4134"/>
      <c r="ADQ40" s="4134"/>
      <c r="ADR40" s="4134"/>
      <c r="ADS40" s="4134"/>
      <c r="ADT40" s="4134"/>
      <c r="ADU40" s="4134"/>
      <c r="ADV40" s="4134"/>
      <c r="ADW40" s="4134"/>
      <c r="ADX40" s="4134"/>
      <c r="ADY40" s="4134"/>
      <c r="ADZ40" s="4134"/>
      <c r="AEA40" s="4134"/>
      <c r="AEB40" s="4134"/>
      <c r="AEC40" s="4134"/>
      <c r="AED40" s="4134"/>
      <c r="AEE40" s="4134"/>
      <c r="AEF40" s="4134"/>
      <c r="AEG40" s="4134"/>
      <c r="AEH40" s="4134"/>
      <c r="AEI40" s="4134"/>
      <c r="AEJ40" s="4134"/>
      <c r="AEK40" s="4134"/>
      <c r="AEL40" s="4134"/>
      <c r="AEM40" s="4134"/>
      <c r="AEN40" s="4134"/>
      <c r="AEO40" s="4134"/>
      <c r="AEP40" s="4134"/>
      <c r="AEQ40" s="4134"/>
      <c r="AER40" s="4134"/>
      <c r="AES40" s="4134"/>
      <c r="AET40" s="4134"/>
      <c r="AEU40" s="4134"/>
      <c r="AEV40" s="4134"/>
      <c r="AEW40" s="4134"/>
      <c r="AEX40" s="4134"/>
      <c r="AEY40" s="4134"/>
      <c r="AEZ40" s="4134"/>
      <c r="AFA40" s="4134"/>
      <c r="AFB40" s="4134"/>
      <c r="AFC40" s="4134"/>
      <c r="AFD40" s="4134"/>
      <c r="AFE40" s="4134"/>
      <c r="AFF40" s="4134"/>
      <c r="AFG40" s="4134"/>
      <c r="AFH40" s="4134"/>
      <c r="AFI40" s="4134"/>
      <c r="AFJ40" s="4134"/>
      <c r="AFK40" s="4134"/>
      <c r="AFL40" s="4134"/>
      <c r="AFM40" s="4134"/>
      <c r="AFN40" s="4134"/>
      <c r="AFO40" s="4134"/>
      <c r="AFP40" s="4134"/>
      <c r="AFQ40" s="4134"/>
      <c r="AFR40" s="4134"/>
      <c r="AFS40" s="4134"/>
      <c r="AFT40" s="4134"/>
      <c r="AFU40" s="4134"/>
      <c r="AFV40" s="4134"/>
      <c r="AFW40" s="4134"/>
      <c r="AFX40" s="4134"/>
      <c r="AFY40" s="4134"/>
      <c r="AFZ40" s="4134"/>
      <c r="AGA40" s="4134"/>
      <c r="AGB40" s="4134"/>
      <c r="AGC40" s="4134"/>
      <c r="AGD40" s="4134"/>
      <c r="AGE40" s="4134"/>
      <c r="AGF40" s="4134"/>
      <c r="AGG40" s="4134"/>
      <c r="AGH40" s="4134"/>
      <c r="AGI40" s="4134"/>
      <c r="AGJ40" s="4134"/>
      <c r="AGK40" s="4134"/>
      <c r="AGL40" s="4134"/>
      <c r="AGM40" s="4134"/>
      <c r="AGN40" s="4134"/>
      <c r="AGO40" s="4134"/>
      <c r="AGP40" s="4134"/>
      <c r="AGQ40" s="4134"/>
      <c r="AGR40" s="4134"/>
      <c r="AGS40" s="4134"/>
      <c r="AGT40" s="4134"/>
      <c r="AGU40" s="4134"/>
      <c r="AGV40" s="4134"/>
      <c r="AGW40" s="4134"/>
      <c r="AGX40" s="4134"/>
      <c r="AGY40" s="4134"/>
      <c r="AGZ40" s="4134"/>
      <c r="AHA40" s="4134"/>
      <c r="AHB40" s="4134"/>
      <c r="AHC40" s="4134"/>
      <c r="AHD40" s="4134"/>
      <c r="AHE40" s="4134"/>
      <c r="AHF40" s="4134"/>
      <c r="AHG40" s="4134"/>
      <c r="AHH40" s="4134"/>
      <c r="AHI40" s="4134"/>
      <c r="AHJ40" s="4134"/>
      <c r="AHK40" s="4134"/>
      <c r="AHL40" s="4134"/>
      <c r="AHM40" s="4134"/>
      <c r="AHN40" s="4134"/>
      <c r="AHO40" s="4134"/>
      <c r="AHP40" s="4134"/>
      <c r="AHQ40" s="4134"/>
      <c r="AHR40" s="4134"/>
      <c r="AHS40" s="4134"/>
      <c r="AHT40" s="4134"/>
      <c r="AHU40" s="4134"/>
      <c r="AHV40" s="4134"/>
      <c r="AHW40" s="4134"/>
      <c r="AHX40" s="4134"/>
      <c r="AHY40" s="4134"/>
      <c r="AHZ40" s="4134"/>
      <c r="AIA40" s="4134"/>
      <c r="AIB40" s="4134"/>
      <c r="AIC40" s="4134"/>
      <c r="AID40" s="4134"/>
      <c r="AIE40" s="4134"/>
      <c r="AIF40" s="4134"/>
      <c r="AIG40" s="4134"/>
      <c r="AIH40" s="4134"/>
      <c r="AII40" s="4134"/>
      <c r="AIJ40" s="4134"/>
      <c r="AIK40" s="4134"/>
      <c r="AIL40" s="4134"/>
      <c r="AIM40" s="4134"/>
      <c r="AIN40" s="4134"/>
      <c r="AIO40" s="4134"/>
      <c r="AIP40" s="4134"/>
      <c r="AIQ40" s="4134"/>
      <c r="AIR40" s="4134"/>
      <c r="AIS40" s="4134"/>
      <c r="AIT40" s="4134"/>
      <c r="AIU40" s="4134"/>
      <c r="AIV40" s="4134"/>
      <c r="AIW40" s="4134"/>
      <c r="AIX40" s="4134"/>
      <c r="AIY40" s="4134"/>
      <c r="AIZ40" s="4134"/>
      <c r="AJA40" s="4134"/>
      <c r="AJB40" s="4134"/>
      <c r="AJC40" s="4134"/>
      <c r="AJD40" s="4134"/>
      <c r="AJE40" s="4134"/>
      <c r="AJF40" s="4134"/>
      <c r="AJG40" s="4134"/>
      <c r="AJH40" s="4134"/>
      <c r="AJI40" s="4134"/>
      <c r="AJJ40" s="4134"/>
      <c r="AJK40" s="4134"/>
      <c r="AJL40" s="4134"/>
      <c r="AJM40" s="4134"/>
      <c r="AJN40" s="4134"/>
      <c r="AJO40" s="4134"/>
      <c r="AJP40" s="4134"/>
      <c r="AJQ40" s="4134"/>
      <c r="AJR40" s="4134"/>
      <c r="AJS40" s="4134"/>
      <c r="AJT40" s="4134"/>
      <c r="AJU40" s="4134"/>
      <c r="AJV40" s="4134"/>
      <c r="AJW40" s="4134"/>
      <c r="AJX40" s="4134"/>
      <c r="AJY40" s="4134"/>
      <c r="AJZ40" s="4134"/>
      <c r="AKA40" s="4134"/>
      <c r="AKB40" s="4134"/>
      <c r="AKC40" s="4134"/>
      <c r="AKD40" s="4134"/>
      <c r="AKE40" s="4134"/>
      <c r="AKF40" s="4134"/>
      <c r="AKG40" s="4134"/>
      <c r="AKH40" s="4134"/>
      <c r="AKI40" s="4134"/>
      <c r="AKJ40" s="4134"/>
      <c r="AKK40" s="4134"/>
      <c r="AKL40" s="4134"/>
      <c r="AKM40" s="4134"/>
      <c r="AKN40" s="4134"/>
      <c r="AKO40" s="4134"/>
      <c r="AKP40" s="4134"/>
      <c r="AKQ40" s="4134"/>
      <c r="AKR40" s="4134"/>
      <c r="AKS40" s="4134"/>
      <c r="AKT40" s="4134"/>
      <c r="AKU40" s="4134"/>
      <c r="AKV40" s="4134"/>
      <c r="AKW40" s="4134"/>
      <c r="AKX40" s="4134"/>
      <c r="AKY40" s="4134"/>
      <c r="AKZ40" s="4134"/>
      <c r="ALA40" s="4134"/>
      <c r="ALB40" s="4134"/>
      <c r="ALC40" s="4134"/>
      <c r="ALD40" s="4134"/>
      <c r="ALE40" s="4134"/>
      <c r="ALF40" s="4134"/>
      <c r="ALG40" s="4134"/>
      <c r="ALH40" s="4134"/>
      <c r="ALI40" s="4134"/>
      <c r="ALJ40" s="4134"/>
      <c r="ALK40" s="4134"/>
      <c r="ALL40" s="4134"/>
      <c r="ALM40" s="4134"/>
      <c r="ALN40" s="4134"/>
      <c r="ALO40" s="4134"/>
      <c r="ALP40" s="4134"/>
      <c r="ALQ40" s="4134"/>
      <c r="ALR40" s="4134"/>
      <c r="ALS40" s="4134"/>
      <c r="ALT40" s="4134"/>
      <c r="ALU40" s="4134"/>
      <c r="ALV40" s="4134"/>
      <c r="ALW40" s="4134"/>
      <c r="ALX40" s="4134"/>
      <c r="ALY40" s="4134"/>
      <c r="ALZ40" s="4134"/>
      <c r="AMA40" s="4134"/>
      <c r="AMB40" s="4134"/>
      <c r="AMC40" s="4134"/>
      <c r="AMD40" s="4134"/>
      <c r="AME40" s="4134"/>
      <c r="AMF40" s="4134"/>
      <c r="AMG40" s="4134"/>
      <c r="AMH40" s="4134"/>
      <c r="AMI40" s="4134"/>
      <c r="AMJ40" s="4134"/>
      <c r="AMK40" s="4134"/>
      <c r="AML40" s="4134"/>
      <c r="AMM40" s="4134"/>
      <c r="AMN40" s="4134"/>
      <c r="AMO40" s="4134"/>
      <c r="AMP40" s="4134"/>
      <c r="AMQ40" s="4134"/>
      <c r="AMR40" s="4134"/>
      <c r="AMS40" s="4134"/>
      <c r="AMT40" s="4134"/>
      <c r="AMU40" s="4134"/>
      <c r="AMV40" s="4134"/>
      <c r="AMW40" s="4134"/>
      <c r="AMX40" s="4134"/>
      <c r="AMY40" s="4134"/>
      <c r="AMZ40" s="4134"/>
      <c r="ANA40" s="4134"/>
      <c r="ANB40" s="4134"/>
      <c r="ANC40" s="4134"/>
      <c r="AND40" s="4134"/>
      <c r="ANE40" s="4134"/>
      <c r="ANF40" s="4134"/>
      <c r="ANG40" s="4134"/>
      <c r="ANH40" s="4134"/>
      <c r="ANI40" s="4134"/>
      <c r="ANJ40" s="4134"/>
      <c r="ANK40" s="4134"/>
      <c r="ANL40" s="4134"/>
      <c r="ANM40" s="4134"/>
      <c r="ANN40" s="4134"/>
      <c r="ANO40" s="4134"/>
      <c r="ANP40" s="4134"/>
      <c r="ANQ40" s="4134"/>
      <c r="ANR40" s="4134"/>
      <c r="ANS40" s="4134"/>
      <c r="ANT40" s="4134"/>
      <c r="ANU40" s="4134"/>
      <c r="ANV40" s="4134"/>
      <c r="ANW40" s="4134"/>
      <c r="ANX40" s="4134"/>
      <c r="ANY40" s="4134"/>
      <c r="ANZ40" s="4134"/>
      <c r="AOA40" s="4134"/>
      <c r="AOB40" s="4134"/>
      <c r="AOC40" s="4134"/>
      <c r="AOD40" s="4134"/>
      <c r="AOE40" s="4134"/>
      <c r="AOF40" s="4134"/>
      <c r="AOG40" s="4134"/>
      <c r="AOH40" s="4134"/>
      <c r="AOI40" s="4134"/>
      <c r="AOJ40" s="4134"/>
      <c r="AOK40" s="4134"/>
      <c r="AOL40" s="4134"/>
      <c r="AOM40" s="4134"/>
      <c r="AON40" s="4134"/>
      <c r="AOO40" s="4134"/>
      <c r="AOP40" s="4134"/>
      <c r="AOQ40" s="4134"/>
      <c r="AOR40" s="4134"/>
      <c r="AOS40" s="4134"/>
      <c r="AOT40" s="4134"/>
      <c r="AOU40" s="4134"/>
      <c r="AOV40" s="4134"/>
      <c r="AOW40" s="4134"/>
      <c r="AOX40" s="4134"/>
      <c r="AOY40" s="4134"/>
      <c r="AOZ40" s="4134"/>
      <c r="APA40" s="4134"/>
      <c r="APB40" s="4134"/>
      <c r="APC40" s="4134"/>
      <c r="APD40" s="4134"/>
      <c r="APE40" s="4134"/>
      <c r="APF40" s="4134"/>
      <c r="APG40" s="4134"/>
      <c r="APH40" s="4134"/>
      <c r="API40" s="4134"/>
      <c r="APJ40" s="4134"/>
      <c r="APK40" s="4134"/>
      <c r="APL40" s="4134"/>
      <c r="APM40" s="4134"/>
      <c r="APN40" s="4134"/>
      <c r="APO40" s="4134"/>
      <c r="APP40" s="4134"/>
      <c r="APQ40" s="4134"/>
      <c r="APR40" s="4134"/>
      <c r="APS40" s="4134"/>
      <c r="APT40" s="4134"/>
      <c r="APU40" s="4134"/>
      <c r="APV40" s="4134"/>
      <c r="APW40" s="4134"/>
      <c r="APX40" s="4134"/>
      <c r="APY40" s="4134"/>
      <c r="APZ40" s="4134"/>
      <c r="AQA40" s="4134"/>
      <c r="AQB40" s="4134"/>
      <c r="AQC40" s="4134"/>
      <c r="AQD40" s="4134"/>
      <c r="AQE40" s="4134"/>
      <c r="AQF40" s="4134"/>
      <c r="AQG40" s="4134"/>
      <c r="AQH40" s="4134"/>
      <c r="AQI40" s="4134"/>
      <c r="AQJ40" s="4134"/>
      <c r="AQK40" s="4134"/>
      <c r="AQL40" s="4134"/>
      <c r="AQM40" s="4134"/>
      <c r="AQN40" s="4134"/>
      <c r="AQO40" s="4134"/>
      <c r="AQP40" s="4134"/>
      <c r="AQQ40" s="4134"/>
      <c r="AQR40" s="4134"/>
      <c r="AQS40" s="4134"/>
      <c r="AQT40" s="4134"/>
      <c r="AQU40" s="4134"/>
      <c r="AQV40" s="4134"/>
      <c r="AQW40" s="4134"/>
      <c r="AQX40" s="4134"/>
      <c r="AQY40" s="4134"/>
      <c r="AQZ40" s="4134"/>
      <c r="ARA40" s="4134"/>
      <c r="ARB40" s="4134"/>
      <c r="ARC40" s="4134"/>
      <c r="ARD40" s="4134"/>
      <c r="ARE40" s="4134"/>
      <c r="ARF40" s="4134"/>
      <c r="ARG40" s="4134"/>
      <c r="ARH40" s="4134"/>
      <c r="ARI40" s="4134"/>
      <c r="ARJ40" s="4134"/>
      <c r="ARK40" s="4134"/>
      <c r="ARL40" s="4134"/>
      <c r="ARM40" s="4134"/>
      <c r="ARN40" s="4134"/>
      <c r="ARO40" s="4134"/>
      <c r="ARP40" s="4134"/>
      <c r="ARQ40" s="4134"/>
      <c r="ARR40" s="4134"/>
      <c r="ARS40" s="4134"/>
      <c r="ART40" s="4134"/>
      <c r="ARU40" s="4134"/>
      <c r="ARV40" s="4134"/>
      <c r="ARW40" s="4134"/>
      <c r="ARX40" s="4134"/>
      <c r="ARY40" s="4134"/>
      <c r="ARZ40" s="4134"/>
      <c r="ASA40" s="4134"/>
      <c r="ASB40" s="4134"/>
      <c r="ASC40" s="4134"/>
      <c r="ASD40" s="4134"/>
      <c r="ASE40" s="4134"/>
      <c r="ASF40" s="4134"/>
      <c r="ASG40" s="4134"/>
      <c r="ASH40" s="4134"/>
      <c r="ASI40" s="4134"/>
      <c r="ASJ40" s="4134"/>
      <c r="ASK40" s="4134"/>
      <c r="ASL40" s="4134"/>
      <c r="ASM40" s="4134"/>
      <c r="ASN40" s="4134"/>
      <c r="ASO40" s="4134"/>
      <c r="ASP40" s="4134"/>
      <c r="ASQ40" s="4134"/>
      <c r="ASR40" s="4134"/>
      <c r="ASS40" s="4134"/>
      <c r="AST40" s="4134"/>
      <c r="ASU40" s="4134"/>
      <c r="ASV40" s="4134"/>
      <c r="ASW40" s="4134"/>
      <c r="ASX40" s="4134"/>
      <c r="ASY40" s="4134"/>
      <c r="ASZ40" s="4134"/>
      <c r="ATA40" s="4134"/>
      <c r="ATB40" s="4134"/>
      <c r="ATC40" s="4134"/>
      <c r="ATD40" s="4134"/>
      <c r="ATE40" s="4134"/>
      <c r="ATF40" s="4134"/>
      <c r="ATG40" s="4134"/>
      <c r="ATH40" s="4134"/>
      <c r="ATI40" s="4134"/>
      <c r="ATJ40" s="4134"/>
      <c r="ATK40" s="4134"/>
      <c r="ATL40" s="4134"/>
      <c r="ATM40" s="4134"/>
      <c r="ATN40" s="4134"/>
      <c r="ATO40" s="4134"/>
      <c r="ATP40" s="4134"/>
      <c r="ATQ40" s="4134"/>
      <c r="ATR40" s="4134"/>
      <c r="ATS40" s="4134"/>
      <c r="ATT40" s="4134"/>
      <c r="ATU40" s="4134"/>
      <c r="ATV40" s="4134"/>
      <c r="ATW40" s="4134"/>
      <c r="ATX40" s="4134"/>
      <c r="ATY40" s="4134"/>
      <c r="ATZ40" s="4134"/>
      <c r="AUA40" s="4134"/>
      <c r="AUB40" s="4134"/>
      <c r="AUC40" s="4134"/>
      <c r="AUD40" s="4134"/>
      <c r="AUE40" s="4134"/>
      <c r="AUF40" s="4134"/>
      <c r="AUG40" s="4134"/>
      <c r="AUH40" s="4134"/>
      <c r="AUI40" s="4134"/>
      <c r="AUJ40" s="4134"/>
      <c r="AUK40" s="4134"/>
      <c r="AUL40" s="4134"/>
      <c r="AUM40" s="4134"/>
      <c r="AUN40" s="4134"/>
      <c r="AUO40" s="4134"/>
      <c r="AUP40" s="4134"/>
      <c r="AUQ40" s="4134"/>
      <c r="AUR40" s="4134"/>
      <c r="AUS40" s="4134"/>
      <c r="AUT40" s="4134"/>
      <c r="AUU40" s="4134"/>
      <c r="AUV40" s="4134"/>
      <c r="AUW40" s="4134"/>
      <c r="AUX40" s="4134"/>
      <c r="AUY40" s="4134"/>
      <c r="AUZ40" s="4134"/>
      <c r="AVA40" s="4134"/>
      <c r="AVB40" s="4134"/>
      <c r="AVC40" s="4134"/>
      <c r="AVD40" s="4134"/>
      <c r="AVE40" s="4134"/>
      <c r="AVF40" s="4134"/>
      <c r="AVG40" s="4134"/>
      <c r="AVH40" s="4134"/>
      <c r="AVI40" s="4134"/>
      <c r="AVJ40" s="4134"/>
      <c r="AVK40" s="4134"/>
      <c r="AVL40" s="4134"/>
      <c r="AVM40" s="4134"/>
      <c r="AVN40" s="4134"/>
      <c r="AVO40" s="4134"/>
      <c r="AVP40" s="4134"/>
      <c r="AVQ40" s="4134"/>
      <c r="AVR40" s="4134"/>
      <c r="AVS40" s="4134"/>
      <c r="AVT40" s="4134"/>
      <c r="AVU40" s="4134"/>
      <c r="AVV40" s="4134"/>
      <c r="AVW40" s="4134"/>
      <c r="AVX40" s="4134"/>
      <c r="AVY40" s="4134"/>
      <c r="AVZ40" s="4134"/>
      <c r="AWA40" s="4134"/>
      <c r="AWB40" s="4134"/>
      <c r="AWC40" s="4134"/>
      <c r="AWD40" s="4134"/>
      <c r="AWE40" s="4134"/>
      <c r="AWF40" s="4134"/>
      <c r="AWG40" s="4134"/>
      <c r="AWH40" s="4134"/>
      <c r="AWI40" s="4134"/>
      <c r="AWJ40" s="4134"/>
      <c r="AWK40" s="4134"/>
      <c r="AWL40" s="4134"/>
      <c r="AWM40" s="4134"/>
      <c r="AWN40" s="4134"/>
      <c r="AWO40" s="4134"/>
      <c r="AWP40" s="4134"/>
      <c r="AWQ40" s="4134"/>
      <c r="AWR40" s="4134"/>
      <c r="AWS40" s="4134"/>
      <c r="AWT40" s="4134"/>
      <c r="AWU40" s="4134"/>
      <c r="AWV40" s="4134"/>
      <c r="AWW40" s="4134"/>
      <c r="AWX40" s="4134"/>
      <c r="AWY40" s="4134"/>
      <c r="AWZ40" s="4134"/>
      <c r="AXA40" s="4134"/>
      <c r="AXB40" s="4134"/>
      <c r="AXC40" s="4134"/>
      <c r="AXD40" s="4134"/>
      <c r="AXE40" s="4134"/>
      <c r="AXF40" s="4134"/>
      <c r="AXG40" s="4134"/>
      <c r="AXH40" s="4134"/>
      <c r="AXI40" s="4134"/>
      <c r="AXJ40" s="4134"/>
      <c r="AXK40" s="4134"/>
      <c r="AXL40" s="4134"/>
      <c r="AXM40" s="4134"/>
      <c r="AXN40" s="4134"/>
      <c r="AXO40" s="4134"/>
      <c r="AXP40" s="4134"/>
      <c r="AXQ40" s="4134"/>
      <c r="AXR40" s="4134"/>
      <c r="AXS40" s="4134"/>
      <c r="AXT40" s="4134"/>
      <c r="AXU40" s="4134"/>
      <c r="AXV40" s="4134"/>
      <c r="AXW40" s="4134"/>
      <c r="AXX40" s="4134"/>
      <c r="AXY40" s="4134"/>
      <c r="AXZ40" s="4134"/>
      <c r="AYA40" s="4134"/>
      <c r="AYB40" s="4134"/>
      <c r="AYC40" s="4134"/>
      <c r="AYD40" s="4134"/>
      <c r="AYE40" s="4134"/>
      <c r="AYF40" s="4134"/>
      <c r="AYG40" s="4134"/>
      <c r="AYH40" s="4134"/>
      <c r="AYI40" s="4134"/>
      <c r="AYJ40" s="4134"/>
      <c r="AYK40" s="4134"/>
      <c r="AYL40" s="4134"/>
      <c r="AYM40" s="4134"/>
      <c r="AYN40" s="4134"/>
      <c r="AYO40" s="4134"/>
      <c r="AYP40" s="4134"/>
      <c r="AYQ40" s="4134"/>
      <c r="AYR40" s="4134"/>
      <c r="AYS40" s="4134"/>
      <c r="AYT40" s="4134"/>
      <c r="AYU40" s="4134"/>
      <c r="AYV40" s="4134"/>
      <c r="AYW40" s="4134"/>
      <c r="AYX40" s="4134"/>
      <c r="AYY40" s="4134"/>
      <c r="AYZ40" s="4134"/>
      <c r="AZA40" s="4134"/>
      <c r="AZB40" s="4134"/>
      <c r="AZC40" s="4134"/>
      <c r="AZD40" s="4134"/>
      <c r="AZE40" s="4134"/>
      <c r="AZF40" s="4134"/>
      <c r="AZG40" s="4134"/>
      <c r="AZH40" s="4134"/>
      <c r="AZI40" s="4134"/>
      <c r="AZJ40" s="4134"/>
      <c r="AZK40" s="4134"/>
      <c r="AZL40" s="4134"/>
      <c r="AZM40" s="4134"/>
      <c r="AZN40" s="4134"/>
      <c r="AZO40" s="4134"/>
      <c r="AZP40" s="4134"/>
      <c r="AZQ40" s="4134"/>
      <c r="AZR40" s="4134"/>
      <c r="AZS40" s="4134"/>
      <c r="AZT40" s="4134"/>
      <c r="AZU40" s="4134"/>
      <c r="AZV40" s="4134"/>
      <c r="AZW40" s="4134"/>
      <c r="AZX40" s="4134"/>
      <c r="AZY40" s="4134"/>
      <c r="AZZ40" s="4134"/>
      <c r="BAA40" s="4134"/>
      <c r="BAB40" s="4134"/>
      <c r="BAC40" s="4134"/>
      <c r="BAD40" s="4134"/>
      <c r="BAE40" s="4134"/>
      <c r="BAF40" s="4134"/>
      <c r="BAG40" s="4134"/>
      <c r="BAH40" s="4134"/>
      <c r="BAI40" s="4134"/>
      <c r="BAJ40" s="4134"/>
      <c r="BAK40" s="4134"/>
      <c r="BAL40" s="4134"/>
      <c r="BAM40" s="4134"/>
      <c r="BAN40" s="4134"/>
      <c r="BAO40" s="4134"/>
      <c r="BAP40" s="4134"/>
      <c r="BAQ40" s="4134"/>
      <c r="BAR40" s="4134"/>
      <c r="BAS40" s="4134"/>
      <c r="BAT40" s="4134"/>
      <c r="BAU40" s="4134"/>
      <c r="BAV40" s="4134"/>
      <c r="BAW40" s="4134"/>
      <c r="BAX40" s="4134"/>
      <c r="BAY40" s="4134"/>
      <c r="BAZ40" s="4134"/>
      <c r="BBA40" s="4134"/>
      <c r="BBB40" s="4134"/>
      <c r="BBC40" s="4134"/>
      <c r="BBD40" s="4134"/>
      <c r="BBE40" s="4134"/>
      <c r="BBF40" s="4134"/>
      <c r="BBG40" s="4134"/>
      <c r="BBH40" s="4134"/>
      <c r="BBI40" s="4134"/>
      <c r="BBJ40" s="4134"/>
      <c r="BBK40" s="4134"/>
      <c r="BBL40" s="4134"/>
      <c r="BBM40" s="4134"/>
      <c r="BBN40" s="4134"/>
      <c r="BBO40" s="4134"/>
      <c r="BBP40" s="4134"/>
      <c r="BBQ40" s="4134"/>
      <c r="BBR40" s="4134"/>
      <c r="BBS40" s="4134"/>
      <c r="BBT40" s="4134"/>
      <c r="BBU40" s="4134"/>
      <c r="BBV40" s="4134"/>
      <c r="BBW40" s="4134"/>
      <c r="BBX40" s="4134"/>
      <c r="BBY40" s="4134"/>
      <c r="BBZ40" s="4134"/>
      <c r="BCA40" s="4134"/>
      <c r="BCB40" s="4134"/>
      <c r="BCC40" s="4134"/>
      <c r="BCD40" s="4134"/>
      <c r="BCE40" s="4134"/>
      <c r="BCF40" s="4134"/>
      <c r="BCG40" s="4134"/>
      <c r="BCH40" s="4134"/>
      <c r="BCI40" s="4134"/>
      <c r="BCJ40" s="4134"/>
      <c r="BCK40" s="4134"/>
      <c r="BCL40" s="4134"/>
      <c r="BCM40" s="4134"/>
      <c r="BCN40" s="4134"/>
      <c r="BCO40" s="4134"/>
      <c r="BCP40" s="4134"/>
      <c r="BCQ40" s="4134"/>
      <c r="BCR40" s="4134"/>
      <c r="BCS40" s="4134"/>
      <c r="BCT40" s="4134"/>
      <c r="BCU40" s="4134"/>
      <c r="BCV40" s="4134"/>
      <c r="BCW40" s="4134"/>
      <c r="BCX40" s="4134"/>
      <c r="BCY40" s="4134"/>
      <c r="BCZ40" s="4134"/>
      <c r="BDA40" s="4134"/>
      <c r="BDB40" s="4134"/>
      <c r="BDC40" s="4134"/>
      <c r="BDD40" s="4134"/>
      <c r="BDE40" s="4134"/>
      <c r="BDF40" s="4134"/>
      <c r="BDG40" s="4134"/>
      <c r="BDH40" s="4134"/>
      <c r="BDI40" s="4134"/>
      <c r="BDJ40" s="4134"/>
      <c r="BDK40" s="4134"/>
      <c r="BDL40" s="4134"/>
      <c r="BDM40" s="4134"/>
      <c r="BDN40" s="4134"/>
      <c r="BDO40" s="4134"/>
      <c r="BDP40" s="4134"/>
      <c r="BDQ40" s="4134"/>
      <c r="BDR40" s="4134"/>
      <c r="BDS40" s="4134"/>
      <c r="BDT40" s="4134"/>
      <c r="BDU40" s="4134"/>
      <c r="BDV40" s="4134"/>
      <c r="BDW40" s="4134"/>
      <c r="BDX40" s="4134"/>
      <c r="BDY40" s="4134"/>
      <c r="BDZ40" s="4134"/>
      <c r="BEA40" s="4134"/>
      <c r="BEB40" s="4134"/>
      <c r="BEC40" s="4134"/>
      <c r="BED40" s="4134"/>
      <c r="BEE40" s="4134"/>
      <c r="BEF40" s="4134"/>
      <c r="BEG40" s="4134"/>
      <c r="BEH40" s="4134"/>
      <c r="BEI40" s="4134"/>
      <c r="BEJ40" s="4134"/>
      <c r="BEK40" s="4134"/>
      <c r="BEL40" s="4134"/>
      <c r="BEM40" s="4134"/>
      <c r="BEN40" s="4134"/>
      <c r="BEO40" s="4134"/>
      <c r="BEP40" s="4134"/>
      <c r="BEQ40" s="4134"/>
      <c r="BER40" s="4134"/>
      <c r="BES40" s="4134"/>
      <c r="BET40" s="4134"/>
      <c r="BEU40" s="4134"/>
      <c r="BEV40" s="4134"/>
      <c r="BEW40" s="4134"/>
      <c r="BEX40" s="4134"/>
      <c r="BEY40" s="4134"/>
      <c r="BEZ40" s="4134"/>
      <c r="BFA40" s="4134"/>
      <c r="BFB40" s="4134"/>
      <c r="BFC40" s="4134"/>
      <c r="BFD40" s="4134"/>
      <c r="BFE40" s="4134"/>
      <c r="BFF40" s="4134"/>
      <c r="BFG40" s="4134"/>
      <c r="BFH40" s="4134"/>
      <c r="BFI40" s="4134"/>
      <c r="BFJ40" s="4134"/>
      <c r="BFK40" s="4134"/>
      <c r="BFL40" s="4134"/>
      <c r="BFM40" s="4134"/>
      <c r="BFN40" s="4134"/>
      <c r="BFO40" s="4134"/>
      <c r="BFP40" s="4134"/>
      <c r="BFQ40" s="4134"/>
      <c r="BFR40" s="4134"/>
      <c r="BFS40" s="4134"/>
      <c r="BFT40" s="4134"/>
      <c r="BFU40" s="4134"/>
      <c r="BFV40" s="4134"/>
      <c r="BFW40" s="4134"/>
      <c r="BFX40" s="4134"/>
      <c r="BFY40" s="4134"/>
      <c r="BFZ40" s="4134"/>
      <c r="BGA40" s="4134"/>
      <c r="BGB40" s="4134"/>
      <c r="BGC40" s="4134"/>
      <c r="BGD40" s="4134"/>
      <c r="BGE40" s="4134"/>
      <c r="BGF40" s="4134"/>
      <c r="BGG40" s="4134"/>
      <c r="BGH40" s="4134"/>
      <c r="BGI40" s="4134"/>
      <c r="BGJ40" s="4134"/>
      <c r="BGK40" s="4134"/>
      <c r="BGL40" s="4134"/>
      <c r="BGM40" s="4134"/>
      <c r="BGN40" s="4134"/>
      <c r="BGO40" s="4134"/>
      <c r="BGP40" s="4134"/>
      <c r="BGQ40" s="4134"/>
      <c r="BGR40" s="4134"/>
      <c r="BGS40" s="4134"/>
      <c r="BGT40" s="4134"/>
      <c r="BGU40" s="4134"/>
      <c r="BGV40" s="4134"/>
      <c r="BGW40" s="4134"/>
      <c r="BGX40" s="4134"/>
      <c r="BGY40" s="4134"/>
      <c r="BGZ40" s="4134"/>
      <c r="BHA40" s="4134"/>
      <c r="BHB40" s="4134"/>
      <c r="BHC40" s="4134"/>
      <c r="BHD40" s="4134"/>
      <c r="BHE40" s="4134"/>
      <c r="BHF40" s="4134"/>
      <c r="BHG40" s="4134"/>
      <c r="BHH40" s="4134"/>
      <c r="BHI40" s="4134"/>
      <c r="BHJ40" s="4134"/>
      <c r="BHK40" s="4134"/>
      <c r="BHL40" s="4134"/>
      <c r="BHM40" s="4134"/>
      <c r="BHN40" s="4134"/>
      <c r="BHO40" s="4134"/>
      <c r="BHP40" s="4134"/>
      <c r="BHQ40" s="4134"/>
      <c r="BHR40" s="4134"/>
      <c r="BHS40" s="4134"/>
      <c r="BHT40" s="4134"/>
      <c r="BHU40" s="4134"/>
      <c r="BHV40" s="4134"/>
      <c r="BHW40" s="4134"/>
      <c r="BHX40" s="4134"/>
      <c r="BHY40" s="4134"/>
      <c r="BHZ40" s="4134"/>
      <c r="BIA40" s="4134"/>
      <c r="BIB40" s="4134"/>
      <c r="BIC40" s="4134"/>
      <c r="BID40" s="4134"/>
      <c r="BIE40" s="4134"/>
      <c r="BIF40" s="4134"/>
      <c r="BIG40" s="4134"/>
      <c r="BIH40" s="4134"/>
      <c r="BII40" s="4134"/>
      <c r="BIJ40" s="4134"/>
      <c r="BIK40" s="4134"/>
      <c r="BIL40" s="4134"/>
      <c r="BIM40" s="4134"/>
      <c r="BIN40" s="4134"/>
      <c r="BIO40" s="4134"/>
      <c r="BIP40" s="4134"/>
      <c r="BIQ40" s="4134"/>
      <c r="BIR40" s="4134"/>
      <c r="BIS40" s="4134"/>
      <c r="BIT40" s="4134"/>
      <c r="BIU40" s="4134"/>
      <c r="BIV40" s="4134"/>
      <c r="BIW40" s="4134"/>
      <c r="BIX40" s="4134"/>
      <c r="BIY40" s="4134"/>
      <c r="BIZ40" s="4134"/>
      <c r="BJA40" s="4134"/>
      <c r="BJB40" s="4134"/>
      <c r="BJC40" s="4134"/>
      <c r="BJD40" s="4134"/>
      <c r="BJE40" s="4134"/>
    </row>
    <row r="41" spans="1:1617" s="102" customFormat="1" ht="16.149999999999999" customHeight="1">
      <c r="A41" s="338" t="s">
        <v>643</v>
      </c>
      <c r="B41" s="3314">
        <v>1</v>
      </c>
      <c r="C41" s="1310">
        <v>1</v>
      </c>
      <c r="D41" s="1310">
        <v>4</v>
      </c>
      <c r="E41" s="1310">
        <v>3</v>
      </c>
      <c r="F41" s="1310">
        <v>7</v>
      </c>
      <c r="G41" s="1310">
        <v>7</v>
      </c>
      <c r="H41" s="1310">
        <v>12</v>
      </c>
      <c r="I41" s="1310">
        <v>18</v>
      </c>
      <c r="J41" s="1310">
        <v>36</v>
      </c>
      <c r="K41" s="1310">
        <v>31</v>
      </c>
      <c r="L41" s="1310">
        <v>61</v>
      </c>
      <c r="M41" s="1310">
        <v>78</v>
      </c>
      <c r="N41" s="1310">
        <v>166</v>
      </c>
      <c r="O41" s="1310">
        <v>320</v>
      </c>
      <c r="P41" s="1310">
        <v>568</v>
      </c>
      <c r="Q41" s="1310">
        <v>1308</v>
      </c>
      <c r="R41" s="1310">
        <v>2265</v>
      </c>
      <c r="S41" s="1310">
        <v>3137</v>
      </c>
      <c r="T41" s="1310">
        <v>4508</v>
      </c>
      <c r="U41" s="1310">
        <v>6715</v>
      </c>
      <c r="V41" s="1310">
        <v>11963</v>
      </c>
      <c r="W41" s="1310">
        <v>19991</v>
      </c>
      <c r="X41" s="1310">
        <v>26744</v>
      </c>
      <c r="Y41" s="1310">
        <v>30621</v>
      </c>
      <c r="Z41" s="1310">
        <v>34558</v>
      </c>
      <c r="AA41" s="1310">
        <v>37171</v>
      </c>
      <c r="AB41" s="1310">
        <v>36670</v>
      </c>
      <c r="AC41" s="1310">
        <v>37893</v>
      </c>
      <c r="AD41" s="1310">
        <v>43459</v>
      </c>
      <c r="AE41" s="3827">
        <v>44383</v>
      </c>
      <c r="AF41" s="2323">
        <v>48641</v>
      </c>
      <c r="AG41" s="4125"/>
      <c r="AH41" s="4134"/>
      <c r="AI41" s="4134"/>
      <c r="AJ41" s="4134"/>
      <c r="AK41" s="4134"/>
      <c r="AL41" s="4134"/>
      <c r="AM41" s="4134"/>
      <c r="AN41" s="4134"/>
      <c r="AO41" s="4134"/>
      <c r="AP41" s="4134"/>
      <c r="AQ41" s="4134"/>
      <c r="AR41" s="4134"/>
      <c r="AS41" s="4134"/>
      <c r="AT41" s="4134"/>
      <c r="AU41" s="4134"/>
      <c r="AV41" s="4134"/>
      <c r="AW41" s="4134"/>
      <c r="AX41" s="4134"/>
      <c r="AY41" s="4134"/>
      <c r="AZ41" s="4134"/>
      <c r="BA41" s="4134"/>
      <c r="BB41" s="4134"/>
      <c r="BC41" s="4134"/>
      <c r="BD41" s="4134"/>
      <c r="BE41" s="4134"/>
      <c r="BF41" s="4134"/>
      <c r="BG41" s="4134"/>
      <c r="BH41" s="4134"/>
      <c r="BI41" s="4134"/>
      <c r="BJ41" s="4134"/>
      <c r="BK41" s="4139"/>
      <c r="BL41" s="4139"/>
      <c r="BM41" s="4139"/>
      <c r="BN41" s="4139"/>
      <c r="BO41" s="4139"/>
      <c r="BP41" s="4139"/>
      <c r="BQ41" s="4139"/>
      <c r="BR41" s="4139"/>
      <c r="BS41" s="4139"/>
      <c r="BT41" s="4139"/>
      <c r="BU41" s="4139"/>
      <c r="BV41" s="4139"/>
      <c r="BW41" s="4139"/>
      <c r="BX41" s="4139"/>
      <c r="BY41" s="4139"/>
      <c r="BZ41" s="4139"/>
      <c r="CA41" s="4139"/>
      <c r="CB41" s="4139"/>
      <c r="CC41" s="4139"/>
      <c r="CD41" s="4139"/>
      <c r="CE41" s="4139"/>
      <c r="CF41" s="4139"/>
      <c r="CG41" s="4139"/>
      <c r="CH41" s="4139"/>
      <c r="CI41" s="4139"/>
      <c r="CJ41" s="4139"/>
      <c r="CK41" s="4139"/>
      <c r="CL41" s="4139"/>
      <c r="CM41" s="4139"/>
      <c r="CN41" s="4134"/>
      <c r="CO41" s="4134"/>
      <c r="CP41" s="4134"/>
      <c r="CQ41" s="4134"/>
      <c r="CR41" s="4134"/>
      <c r="CS41" s="4134"/>
      <c r="CT41" s="4134"/>
      <c r="CU41" s="4134"/>
      <c r="CV41" s="4134"/>
      <c r="CW41" s="4134"/>
      <c r="CX41" s="4134"/>
      <c r="CY41" s="4134"/>
      <c r="CZ41" s="4134"/>
      <c r="DA41" s="4134"/>
      <c r="DB41" s="4134"/>
      <c r="DC41" s="4134"/>
      <c r="DD41" s="4134"/>
      <c r="DE41" s="4134"/>
      <c r="DF41" s="4134"/>
      <c r="DG41" s="4134"/>
      <c r="DH41" s="4134"/>
      <c r="DI41" s="4134"/>
      <c r="DJ41" s="4134"/>
      <c r="DK41" s="4134"/>
      <c r="DL41" s="4134"/>
      <c r="DM41" s="4134"/>
      <c r="DN41" s="4134"/>
      <c r="DO41" s="4134"/>
      <c r="DP41" s="4134"/>
      <c r="DQ41" s="4134"/>
      <c r="DR41" s="4134"/>
      <c r="DS41" s="4134"/>
      <c r="DT41" s="4134"/>
      <c r="DU41" s="4134"/>
      <c r="DV41" s="4134"/>
      <c r="DW41" s="4134"/>
      <c r="DX41" s="4134"/>
      <c r="DY41" s="4134"/>
      <c r="DZ41" s="4134"/>
      <c r="EA41" s="4134"/>
      <c r="EB41" s="4134"/>
      <c r="EC41" s="4134"/>
      <c r="ED41" s="4134"/>
      <c r="EE41" s="4134"/>
      <c r="EF41" s="4134"/>
      <c r="EG41" s="4134"/>
      <c r="EH41" s="4134"/>
      <c r="EI41" s="4134"/>
      <c r="EJ41" s="4134"/>
      <c r="EK41" s="4134"/>
      <c r="EL41" s="4134"/>
      <c r="EM41" s="4134"/>
      <c r="EN41" s="4134"/>
      <c r="EO41" s="4134"/>
      <c r="EP41" s="4134"/>
      <c r="EQ41" s="4134"/>
      <c r="ER41" s="4134"/>
      <c r="ES41" s="4134"/>
      <c r="ET41" s="4134"/>
      <c r="EU41" s="4134"/>
      <c r="EV41" s="4134"/>
      <c r="EW41" s="4134"/>
      <c r="EX41" s="4134"/>
      <c r="EY41" s="4134"/>
      <c r="EZ41" s="4134"/>
      <c r="FA41" s="4134"/>
      <c r="FB41" s="4134"/>
      <c r="FC41" s="4134"/>
      <c r="FD41" s="4134"/>
      <c r="FE41" s="4134"/>
      <c r="FF41" s="4134"/>
      <c r="FG41" s="4134"/>
      <c r="FH41" s="4134"/>
      <c r="FI41" s="4134"/>
      <c r="FJ41" s="4134"/>
      <c r="FK41" s="4134"/>
      <c r="FL41" s="4134"/>
      <c r="FM41" s="4134"/>
      <c r="FN41" s="4134"/>
      <c r="FO41" s="4134"/>
      <c r="FP41" s="4134"/>
      <c r="FQ41" s="4134"/>
      <c r="FR41" s="4134"/>
      <c r="FS41" s="4134"/>
      <c r="FT41" s="4134"/>
      <c r="FU41" s="4134"/>
      <c r="FV41" s="4134"/>
      <c r="FW41" s="4134"/>
      <c r="FX41" s="4134"/>
      <c r="FY41" s="4134"/>
      <c r="FZ41" s="4134"/>
      <c r="GA41" s="4134"/>
      <c r="GB41" s="4134"/>
      <c r="GC41" s="4134"/>
      <c r="GD41" s="4134"/>
      <c r="GE41" s="4134"/>
      <c r="GF41" s="4134"/>
      <c r="GG41" s="4134"/>
      <c r="GH41" s="4134"/>
      <c r="GI41" s="4134"/>
      <c r="GJ41" s="4134"/>
      <c r="GK41" s="4134"/>
      <c r="GL41" s="4134"/>
      <c r="GM41" s="4134"/>
      <c r="GN41" s="4134"/>
      <c r="GO41" s="4134"/>
      <c r="GP41" s="4134"/>
      <c r="GQ41" s="4134"/>
      <c r="GR41" s="4134"/>
      <c r="GS41" s="4134"/>
      <c r="GT41" s="4134"/>
      <c r="GU41" s="4134"/>
      <c r="GV41" s="4134"/>
      <c r="GW41" s="4134"/>
      <c r="GX41" s="4134"/>
      <c r="GY41" s="4134"/>
      <c r="GZ41" s="4134"/>
      <c r="HA41" s="4134"/>
      <c r="HB41" s="4134"/>
      <c r="HC41" s="4134"/>
      <c r="HD41" s="4134"/>
      <c r="HE41" s="4134"/>
      <c r="HF41" s="4134"/>
      <c r="HG41" s="4134"/>
      <c r="HH41" s="4134"/>
      <c r="HI41" s="4134"/>
      <c r="HJ41" s="4134"/>
      <c r="HK41" s="4134"/>
      <c r="HL41" s="4134"/>
      <c r="HM41" s="4134"/>
      <c r="HN41" s="4134"/>
      <c r="HO41" s="4134"/>
      <c r="HP41" s="4134"/>
      <c r="HQ41" s="4134"/>
      <c r="HR41" s="4134"/>
      <c r="HS41" s="4134"/>
      <c r="HT41" s="4134"/>
      <c r="HU41" s="4134"/>
      <c r="HV41" s="4134"/>
      <c r="HW41" s="4134"/>
      <c r="HX41" s="4134"/>
      <c r="HY41" s="4134"/>
      <c r="HZ41" s="4134"/>
      <c r="IA41" s="4134"/>
      <c r="IB41" s="4134"/>
      <c r="IC41" s="4134"/>
      <c r="ID41" s="4134"/>
      <c r="IE41" s="4134"/>
      <c r="IF41" s="4134"/>
      <c r="IG41" s="4134"/>
      <c r="IH41" s="4134"/>
      <c r="II41" s="4134"/>
      <c r="IJ41" s="4134"/>
      <c r="IK41" s="4134"/>
      <c r="IL41" s="4134"/>
      <c r="IM41" s="4134"/>
      <c r="IN41" s="4134"/>
      <c r="IO41" s="4134"/>
      <c r="IP41" s="4134"/>
      <c r="IQ41" s="4134"/>
      <c r="IR41" s="4134"/>
      <c r="IS41" s="4134"/>
      <c r="IT41" s="4134"/>
      <c r="IU41" s="4134"/>
      <c r="IV41" s="4134"/>
      <c r="IW41" s="4134"/>
      <c r="IX41" s="4134"/>
      <c r="IY41" s="4134"/>
      <c r="IZ41" s="4134"/>
      <c r="JA41" s="4134"/>
      <c r="JB41" s="4134"/>
      <c r="JC41" s="4134"/>
      <c r="JD41" s="4134"/>
      <c r="JE41" s="4134"/>
      <c r="JF41" s="4134"/>
      <c r="JG41" s="4134"/>
      <c r="JH41" s="4134"/>
      <c r="JI41" s="4134"/>
      <c r="JJ41" s="4134"/>
      <c r="JK41" s="4134"/>
      <c r="JL41" s="4134"/>
      <c r="JM41" s="4134"/>
      <c r="JN41" s="4134"/>
      <c r="JO41" s="4134"/>
      <c r="JP41" s="4134"/>
      <c r="JQ41" s="4134"/>
      <c r="JR41" s="4134"/>
      <c r="JS41" s="4134"/>
      <c r="JT41" s="4134"/>
      <c r="JU41" s="4134"/>
      <c r="JV41" s="4134"/>
      <c r="JW41" s="4134"/>
      <c r="JX41" s="4134"/>
      <c r="JY41" s="4134"/>
      <c r="JZ41" s="4134"/>
      <c r="KA41" s="4134"/>
      <c r="KB41" s="4134"/>
      <c r="KC41" s="4134"/>
      <c r="KD41" s="4134"/>
      <c r="KE41" s="4134"/>
      <c r="KF41" s="4134"/>
      <c r="KG41" s="4134"/>
      <c r="KH41" s="4134"/>
      <c r="KI41" s="4134"/>
      <c r="KJ41" s="4134"/>
      <c r="KK41" s="4134"/>
      <c r="KL41" s="4134"/>
      <c r="KM41" s="4134"/>
      <c r="KN41" s="4134"/>
      <c r="KO41" s="4134"/>
      <c r="KP41" s="4134"/>
      <c r="KQ41" s="4134"/>
      <c r="KR41" s="4134"/>
      <c r="KS41" s="4134"/>
      <c r="KT41" s="4134"/>
      <c r="KU41" s="4134"/>
      <c r="KV41" s="4134"/>
      <c r="KW41" s="4134"/>
      <c r="KX41" s="4134"/>
      <c r="KY41" s="4134"/>
      <c r="KZ41" s="4134"/>
      <c r="LA41" s="4134"/>
      <c r="LB41" s="4134"/>
      <c r="LC41" s="4134"/>
      <c r="LD41" s="4134"/>
      <c r="LE41" s="4134"/>
      <c r="LF41" s="4134"/>
      <c r="LG41" s="4134"/>
      <c r="LH41" s="4134"/>
      <c r="LI41" s="4134"/>
      <c r="LJ41" s="4134"/>
      <c r="LK41" s="4134"/>
      <c r="LL41" s="4134"/>
      <c r="LM41" s="4134"/>
      <c r="LN41" s="4134"/>
      <c r="LO41" s="4134"/>
      <c r="LP41" s="4134"/>
      <c r="LQ41" s="4134"/>
      <c r="LR41" s="4134"/>
      <c r="LS41" s="4134"/>
      <c r="LT41" s="4134"/>
      <c r="LU41" s="4134"/>
      <c r="LV41" s="4134"/>
      <c r="LW41" s="4134"/>
      <c r="LX41" s="4134"/>
      <c r="LY41" s="4134"/>
      <c r="LZ41" s="4134"/>
      <c r="MA41" s="4134"/>
      <c r="MB41" s="4134"/>
      <c r="MC41" s="4134"/>
      <c r="MD41" s="4134"/>
      <c r="ME41" s="4134"/>
      <c r="MF41" s="4134"/>
      <c r="MG41" s="4134"/>
      <c r="MH41" s="4134"/>
      <c r="MI41" s="4134"/>
      <c r="MJ41" s="4134"/>
      <c r="MK41" s="4134"/>
      <c r="ML41" s="4134"/>
      <c r="MM41" s="4134"/>
      <c r="MN41" s="4134"/>
      <c r="MO41" s="4134"/>
      <c r="MP41" s="4134"/>
      <c r="MQ41" s="4134"/>
      <c r="MR41" s="4134"/>
      <c r="MS41" s="4134"/>
      <c r="MT41" s="4134"/>
      <c r="MU41" s="4134"/>
      <c r="MV41" s="4134"/>
      <c r="MW41" s="4134"/>
      <c r="MX41" s="4134"/>
      <c r="MY41" s="4134"/>
      <c r="MZ41" s="4134"/>
      <c r="NA41" s="4134"/>
      <c r="NB41" s="4134"/>
      <c r="NC41" s="4134"/>
      <c r="ND41" s="4134"/>
      <c r="NE41" s="4134"/>
      <c r="NF41" s="4134"/>
      <c r="NG41" s="4134"/>
      <c r="NH41" s="4134"/>
      <c r="NI41" s="4134"/>
      <c r="NJ41" s="4134"/>
      <c r="NK41" s="4134"/>
      <c r="NL41" s="4134"/>
      <c r="NM41" s="4134"/>
      <c r="NN41" s="4134"/>
      <c r="NO41" s="4134"/>
      <c r="NP41" s="4134"/>
      <c r="NQ41" s="4134"/>
      <c r="NR41" s="4134"/>
      <c r="NS41" s="4134"/>
      <c r="NT41" s="4134"/>
      <c r="NU41" s="4134"/>
      <c r="NV41" s="4134"/>
      <c r="NW41" s="4134"/>
      <c r="NX41" s="4134"/>
      <c r="NY41" s="4134"/>
      <c r="NZ41" s="4134"/>
      <c r="OA41" s="4134"/>
      <c r="OB41" s="4134"/>
      <c r="OC41" s="4134"/>
      <c r="OD41" s="4134"/>
      <c r="OE41" s="4134"/>
      <c r="OF41" s="4134"/>
      <c r="OG41" s="4134"/>
      <c r="OH41" s="4134"/>
      <c r="OI41" s="4134"/>
      <c r="OJ41" s="4134"/>
      <c r="OK41" s="4134"/>
      <c r="OL41" s="4134"/>
      <c r="OM41" s="4134"/>
      <c r="ON41" s="4134"/>
      <c r="OO41" s="4134"/>
      <c r="OP41" s="4134"/>
      <c r="OQ41" s="4134"/>
      <c r="OR41" s="4134"/>
      <c r="OS41" s="4134"/>
      <c r="OT41" s="4134"/>
      <c r="OU41" s="4134"/>
      <c r="OV41" s="4134"/>
      <c r="OW41" s="4134"/>
      <c r="OX41" s="4134"/>
      <c r="OY41" s="4134"/>
      <c r="OZ41" s="4134"/>
      <c r="PA41" s="4134"/>
      <c r="PB41" s="4134"/>
      <c r="PC41" s="4134"/>
      <c r="PD41" s="4134"/>
      <c r="PE41" s="4134"/>
      <c r="PF41" s="4134"/>
      <c r="PG41" s="4134"/>
      <c r="PH41" s="4134"/>
      <c r="PI41" s="4134"/>
      <c r="PJ41" s="4134"/>
      <c r="PK41" s="4134"/>
      <c r="PL41" s="4134"/>
      <c r="PM41" s="4134"/>
      <c r="PN41" s="4134"/>
      <c r="PO41" s="4134"/>
      <c r="PP41" s="4134"/>
      <c r="PQ41" s="4134"/>
      <c r="PR41" s="4134"/>
      <c r="PS41" s="4134"/>
      <c r="PT41" s="4134"/>
      <c r="PU41" s="4134"/>
      <c r="PV41" s="4134"/>
      <c r="PW41" s="4134"/>
      <c r="PX41" s="4134"/>
      <c r="PY41" s="4134"/>
      <c r="PZ41" s="4134"/>
      <c r="QA41" s="4134"/>
      <c r="QB41" s="4134"/>
      <c r="QC41" s="4134"/>
      <c r="QD41" s="4134"/>
      <c r="QE41" s="4134"/>
      <c r="QF41" s="4134"/>
      <c r="QG41" s="4134"/>
      <c r="QH41" s="4134"/>
      <c r="QI41" s="4134"/>
      <c r="QJ41" s="4134"/>
      <c r="QK41" s="4134"/>
      <c r="QL41" s="4134"/>
      <c r="QM41" s="4134"/>
      <c r="QN41" s="4134"/>
      <c r="QO41" s="4134"/>
      <c r="QP41" s="4134"/>
      <c r="QQ41" s="4134"/>
      <c r="QR41" s="4134"/>
      <c r="QS41" s="4134"/>
      <c r="QT41" s="4134"/>
      <c r="QU41" s="4134"/>
      <c r="QV41" s="4134"/>
      <c r="QW41" s="4134"/>
      <c r="QX41" s="4134"/>
      <c r="QY41" s="4134"/>
      <c r="QZ41" s="4134"/>
      <c r="RA41" s="4134"/>
      <c r="RB41" s="4134"/>
      <c r="RC41" s="4134"/>
      <c r="RD41" s="4134"/>
      <c r="RE41" s="4134"/>
      <c r="RF41" s="4134"/>
      <c r="RG41" s="4134"/>
      <c r="RH41" s="4134"/>
      <c r="RI41" s="4134"/>
      <c r="RJ41" s="4134"/>
      <c r="RK41" s="4134"/>
      <c r="RL41" s="4134"/>
      <c r="RM41" s="4134"/>
      <c r="RN41" s="4134"/>
      <c r="RO41" s="4134"/>
      <c r="RP41" s="4134"/>
      <c r="RQ41" s="4134"/>
      <c r="RR41" s="4134"/>
      <c r="RS41" s="4134"/>
      <c r="RT41" s="4134"/>
      <c r="RU41" s="4134"/>
      <c r="RV41" s="4134"/>
      <c r="RW41" s="4134"/>
      <c r="RX41" s="4134"/>
      <c r="RY41" s="4134"/>
      <c r="RZ41" s="4134"/>
      <c r="SA41" s="4134"/>
      <c r="SB41" s="4134"/>
      <c r="SC41" s="4134"/>
      <c r="SD41" s="4134"/>
      <c r="SE41" s="4134"/>
      <c r="SF41" s="4134"/>
      <c r="SG41" s="4134"/>
      <c r="SH41" s="4134"/>
      <c r="SI41" s="4134"/>
      <c r="SJ41" s="4134"/>
      <c r="SK41" s="4134"/>
      <c r="SL41" s="4134"/>
      <c r="SM41" s="4134"/>
      <c r="SN41" s="4134"/>
      <c r="SO41" s="4134"/>
      <c r="SP41" s="4134"/>
      <c r="SQ41" s="4134"/>
      <c r="SR41" s="4134"/>
      <c r="SS41" s="4134"/>
      <c r="ST41" s="4134"/>
      <c r="SU41" s="4134"/>
      <c r="SV41" s="4134"/>
      <c r="SW41" s="4134"/>
      <c r="SX41" s="4134"/>
      <c r="SY41" s="4134"/>
      <c r="SZ41" s="4134"/>
      <c r="TA41" s="4134"/>
      <c r="TB41" s="4134"/>
      <c r="TC41" s="4134"/>
      <c r="TD41" s="4134"/>
      <c r="TE41" s="4134"/>
      <c r="TF41" s="4134"/>
      <c r="TG41" s="4134"/>
      <c r="TH41" s="4134"/>
      <c r="TI41" s="4134"/>
      <c r="TJ41" s="4134"/>
      <c r="TK41" s="4134"/>
      <c r="TL41" s="4134"/>
      <c r="TM41" s="4134"/>
      <c r="TN41" s="4134"/>
      <c r="TO41" s="4134"/>
      <c r="TP41" s="4134"/>
      <c r="TQ41" s="4134"/>
      <c r="TR41" s="4134"/>
      <c r="TS41" s="4134"/>
      <c r="TT41" s="4134"/>
      <c r="TU41" s="4134"/>
      <c r="TV41" s="4134"/>
      <c r="TW41" s="4134"/>
      <c r="TX41" s="4134"/>
      <c r="TY41" s="4134"/>
      <c r="TZ41" s="4134"/>
      <c r="UA41" s="4134"/>
      <c r="UB41" s="4134"/>
      <c r="UC41" s="4134"/>
      <c r="UD41" s="4134"/>
      <c r="UE41" s="4134"/>
      <c r="UF41" s="4134"/>
      <c r="UG41" s="4134"/>
      <c r="UH41" s="4134"/>
      <c r="UI41" s="4134"/>
      <c r="UJ41" s="4134"/>
      <c r="UK41" s="4134"/>
      <c r="UL41" s="4134"/>
      <c r="UM41" s="4134"/>
      <c r="UN41" s="4134"/>
      <c r="UO41" s="4134"/>
      <c r="UP41" s="4134"/>
      <c r="UQ41" s="4134"/>
      <c r="UR41" s="4134"/>
      <c r="US41" s="4134"/>
      <c r="UT41" s="4134"/>
      <c r="UU41" s="4134"/>
      <c r="UV41" s="4134"/>
      <c r="UW41" s="4134"/>
      <c r="UX41" s="4134"/>
      <c r="UY41" s="4134"/>
      <c r="UZ41" s="4134"/>
      <c r="VA41" s="4134"/>
      <c r="VB41" s="4134"/>
      <c r="VC41" s="4134"/>
      <c r="VD41" s="4134"/>
      <c r="VE41" s="4134"/>
      <c r="VF41" s="4134"/>
      <c r="VG41" s="4134"/>
      <c r="VH41" s="4134"/>
      <c r="VI41" s="4134"/>
      <c r="VJ41" s="4134"/>
      <c r="VK41" s="4134"/>
      <c r="VL41" s="4134"/>
      <c r="VM41" s="4134"/>
      <c r="VN41" s="4134"/>
      <c r="VO41" s="4134"/>
      <c r="VP41" s="4134"/>
      <c r="VQ41" s="4134"/>
      <c r="VR41" s="4134"/>
      <c r="VS41" s="4134"/>
      <c r="VT41" s="4134"/>
      <c r="VU41" s="4134"/>
      <c r="VV41" s="4134"/>
      <c r="VW41" s="4134"/>
      <c r="VX41" s="4134"/>
      <c r="VY41" s="4134"/>
      <c r="VZ41" s="4134"/>
      <c r="WA41" s="4134"/>
      <c r="WB41" s="4134"/>
      <c r="WC41" s="4134"/>
      <c r="WD41" s="4134"/>
      <c r="WE41" s="4134"/>
      <c r="WF41" s="4134"/>
      <c r="WG41" s="4134"/>
      <c r="WH41" s="4134"/>
      <c r="WI41" s="4134"/>
      <c r="WJ41" s="4134"/>
      <c r="WK41" s="4134"/>
      <c r="WL41" s="4134"/>
      <c r="WM41" s="4134"/>
      <c r="WN41" s="4134"/>
      <c r="WO41" s="4134"/>
      <c r="WP41" s="4134"/>
      <c r="WQ41" s="4134"/>
      <c r="WR41" s="4134"/>
      <c r="WS41" s="4134"/>
      <c r="WT41" s="4134"/>
      <c r="WU41" s="4134"/>
      <c r="WV41" s="4134"/>
      <c r="WW41" s="4134"/>
      <c r="WX41" s="4134"/>
      <c r="WY41" s="4134"/>
      <c r="WZ41" s="4134"/>
      <c r="XA41" s="4134"/>
      <c r="XB41" s="4134"/>
      <c r="XC41" s="4134"/>
      <c r="XD41" s="4134"/>
      <c r="XE41" s="4134"/>
      <c r="XF41" s="4134"/>
      <c r="XG41" s="4134"/>
      <c r="XH41" s="4134"/>
      <c r="XI41" s="4134"/>
      <c r="XJ41" s="4134"/>
      <c r="XK41" s="4134"/>
      <c r="XL41" s="4134"/>
      <c r="XM41" s="4134"/>
      <c r="XN41" s="4134"/>
      <c r="XO41" s="4134"/>
      <c r="XP41" s="4134"/>
      <c r="XQ41" s="4134"/>
      <c r="XR41" s="4134"/>
      <c r="XS41" s="4134"/>
      <c r="XT41" s="4134"/>
      <c r="XU41" s="4134"/>
      <c r="XV41" s="4134"/>
      <c r="XW41" s="4134"/>
      <c r="XX41" s="4134"/>
      <c r="XY41" s="4134"/>
      <c r="XZ41" s="4134"/>
      <c r="YA41" s="4134"/>
      <c r="YB41" s="4134"/>
      <c r="YC41" s="4134"/>
      <c r="YD41" s="4134"/>
      <c r="YE41" s="4134"/>
      <c r="YF41" s="4134"/>
      <c r="YG41" s="4134"/>
      <c r="YH41" s="4134"/>
      <c r="YI41" s="4134"/>
      <c r="YJ41" s="4134"/>
      <c r="YK41" s="4134"/>
      <c r="YL41" s="4134"/>
      <c r="YM41" s="4134"/>
      <c r="YN41" s="4134"/>
      <c r="YO41" s="4134"/>
      <c r="YP41" s="4134"/>
      <c r="YQ41" s="4134"/>
      <c r="YR41" s="4134"/>
      <c r="YS41" s="4134"/>
      <c r="YT41" s="4134"/>
      <c r="YU41" s="4134"/>
      <c r="YV41" s="4134"/>
      <c r="YW41" s="4134"/>
      <c r="YX41" s="4134"/>
      <c r="YY41" s="4134"/>
      <c r="YZ41" s="4134"/>
      <c r="ZA41" s="4134"/>
      <c r="ZB41" s="4134"/>
      <c r="ZC41" s="4134"/>
      <c r="ZD41" s="4134"/>
      <c r="ZE41" s="4134"/>
      <c r="ZF41" s="4134"/>
      <c r="ZG41" s="4134"/>
      <c r="ZH41" s="4134"/>
      <c r="ZI41" s="4134"/>
      <c r="ZJ41" s="4134"/>
      <c r="ZK41" s="4134"/>
      <c r="ZL41" s="4134"/>
      <c r="ZM41" s="4134"/>
      <c r="ZN41" s="4134"/>
      <c r="ZO41" s="4134"/>
      <c r="ZP41" s="4134"/>
      <c r="ZQ41" s="4134"/>
      <c r="ZR41" s="4134"/>
      <c r="ZS41" s="4134"/>
      <c r="ZT41" s="4134"/>
      <c r="ZU41" s="4134"/>
      <c r="ZV41" s="4134"/>
      <c r="ZW41" s="4134"/>
      <c r="ZX41" s="4134"/>
      <c r="ZY41" s="4134"/>
      <c r="ZZ41" s="4134"/>
      <c r="AAA41" s="4134"/>
      <c r="AAB41" s="4134"/>
      <c r="AAC41" s="4134"/>
      <c r="AAD41" s="4134"/>
      <c r="AAE41" s="4134"/>
      <c r="AAF41" s="4134"/>
      <c r="AAG41" s="4134"/>
      <c r="AAH41" s="4134"/>
      <c r="AAI41" s="4134"/>
      <c r="AAJ41" s="4134"/>
      <c r="AAK41" s="4134"/>
      <c r="AAL41" s="4134"/>
      <c r="AAM41" s="4134"/>
      <c r="AAN41" s="4134"/>
      <c r="AAO41" s="4134"/>
      <c r="AAP41" s="4134"/>
      <c r="AAQ41" s="4134"/>
      <c r="AAR41" s="4134"/>
      <c r="AAS41" s="4134"/>
      <c r="AAT41" s="4134"/>
      <c r="AAU41" s="4134"/>
      <c r="AAV41" s="4134"/>
      <c r="AAW41" s="4134"/>
      <c r="AAX41" s="4134"/>
      <c r="AAY41" s="4134"/>
      <c r="AAZ41" s="4134"/>
      <c r="ABA41" s="4134"/>
      <c r="ABB41" s="4134"/>
      <c r="ABC41" s="4134"/>
      <c r="ABD41" s="4134"/>
      <c r="ABE41" s="4134"/>
      <c r="ABF41" s="4134"/>
      <c r="ABG41" s="4134"/>
      <c r="ABH41" s="4134"/>
      <c r="ABI41" s="4134"/>
      <c r="ABJ41" s="4134"/>
      <c r="ABK41" s="4134"/>
      <c r="ABL41" s="4134"/>
      <c r="ABM41" s="4134"/>
      <c r="ABN41" s="4134"/>
      <c r="ABO41" s="4134"/>
      <c r="ABP41" s="4134"/>
      <c r="ABQ41" s="4134"/>
      <c r="ABR41" s="4134"/>
      <c r="ABS41" s="4134"/>
      <c r="ABT41" s="4134"/>
      <c r="ABU41" s="4134"/>
      <c r="ABV41" s="4134"/>
      <c r="ABW41" s="4134"/>
      <c r="ABX41" s="4134"/>
      <c r="ABY41" s="4134"/>
      <c r="ABZ41" s="4134"/>
      <c r="ACA41" s="4134"/>
      <c r="ACB41" s="4134"/>
      <c r="ACC41" s="4134"/>
      <c r="ACD41" s="4134"/>
      <c r="ACE41" s="4134"/>
      <c r="ACF41" s="4134"/>
      <c r="ACG41" s="4134"/>
      <c r="ACH41" s="4134"/>
      <c r="ACI41" s="4134"/>
      <c r="ACJ41" s="4134"/>
      <c r="ACK41" s="4134"/>
      <c r="ACL41" s="4134"/>
      <c r="ACM41" s="4134"/>
      <c r="ACN41" s="4134"/>
      <c r="ACO41" s="4134"/>
      <c r="ACP41" s="4134"/>
      <c r="ACQ41" s="4134"/>
      <c r="ACR41" s="4134"/>
      <c r="ACS41" s="4134"/>
      <c r="ACT41" s="4134"/>
      <c r="ACU41" s="4134"/>
      <c r="ACV41" s="4134"/>
      <c r="ACW41" s="4134"/>
      <c r="ACX41" s="4134"/>
      <c r="ACY41" s="4134"/>
      <c r="ACZ41" s="4134"/>
      <c r="ADA41" s="4134"/>
      <c r="ADB41" s="4134"/>
      <c r="ADC41" s="4134"/>
      <c r="ADD41" s="4134"/>
      <c r="ADE41" s="4134"/>
      <c r="ADF41" s="4134"/>
      <c r="ADG41" s="4134"/>
      <c r="ADH41" s="4134"/>
      <c r="ADI41" s="4134"/>
      <c r="ADJ41" s="4134"/>
      <c r="ADK41" s="4134"/>
      <c r="ADL41" s="4134"/>
      <c r="ADM41" s="4134"/>
      <c r="ADN41" s="4134"/>
      <c r="ADO41" s="4134"/>
      <c r="ADP41" s="4134"/>
      <c r="ADQ41" s="4134"/>
      <c r="ADR41" s="4134"/>
      <c r="ADS41" s="4134"/>
      <c r="ADT41" s="4134"/>
      <c r="ADU41" s="4134"/>
      <c r="ADV41" s="4134"/>
      <c r="ADW41" s="4134"/>
      <c r="ADX41" s="4134"/>
      <c r="ADY41" s="4134"/>
      <c r="ADZ41" s="4134"/>
      <c r="AEA41" s="4134"/>
      <c r="AEB41" s="4134"/>
      <c r="AEC41" s="4134"/>
      <c r="AED41" s="4134"/>
      <c r="AEE41" s="4134"/>
      <c r="AEF41" s="4134"/>
      <c r="AEG41" s="4134"/>
      <c r="AEH41" s="4134"/>
      <c r="AEI41" s="4134"/>
      <c r="AEJ41" s="4134"/>
      <c r="AEK41" s="4134"/>
      <c r="AEL41" s="4134"/>
      <c r="AEM41" s="4134"/>
      <c r="AEN41" s="4134"/>
      <c r="AEO41" s="4134"/>
      <c r="AEP41" s="4134"/>
      <c r="AEQ41" s="4134"/>
      <c r="AER41" s="4134"/>
      <c r="AES41" s="4134"/>
      <c r="AET41" s="4134"/>
      <c r="AEU41" s="4134"/>
      <c r="AEV41" s="4134"/>
      <c r="AEW41" s="4134"/>
      <c r="AEX41" s="4134"/>
      <c r="AEY41" s="4134"/>
      <c r="AEZ41" s="4134"/>
      <c r="AFA41" s="4134"/>
      <c r="AFB41" s="4134"/>
      <c r="AFC41" s="4134"/>
      <c r="AFD41" s="4134"/>
      <c r="AFE41" s="4134"/>
      <c r="AFF41" s="4134"/>
      <c r="AFG41" s="4134"/>
      <c r="AFH41" s="4134"/>
      <c r="AFI41" s="4134"/>
      <c r="AFJ41" s="4134"/>
      <c r="AFK41" s="4134"/>
      <c r="AFL41" s="4134"/>
      <c r="AFM41" s="4134"/>
      <c r="AFN41" s="4134"/>
      <c r="AFO41" s="4134"/>
      <c r="AFP41" s="4134"/>
      <c r="AFQ41" s="4134"/>
      <c r="AFR41" s="4134"/>
      <c r="AFS41" s="4134"/>
      <c r="AFT41" s="4134"/>
      <c r="AFU41" s="4134"/>
      <c r="AFV41" s="4134"/>
      <c r="AFW41" s="4134"/>
      <c r="AFX41" s="4134"/>
      <c r="AFY41" s="4134"/>
      <c r="AFZ41" s="4134"/>
      <c r="AGA41" s="4134"/>
      <c r="AGB41" s="4134"/>
      <c r="AGC41" s="4134"/>
      <c r="AGD41" s="4134"/>
      <c r="AGE41" s="4134"/>
      <c r="AGF41" s="4134"/>
      <c r="AGG41" s="4134"/>
      <c r="AGH41" s="4134"/>
      <c r="AGI41" s="4134"/>
      <c r="AGJ41" s="4134"/>
      <c r="AGK41" s="4134"/>
      <c r="AGL41" s="4134"/>
      <c r="AGM41" s="4134"/>
      <c r="AGN41" s="4134"/>
      <c r="AGO41" s="4134"/>
      <c r="AGP41" s="4134"/>
      <c r="AGQ41" s="4134"/>
      <c r="AGR41" s="4134"/>
      <c r="AGS41" s="4134"/>
      <c r="AGT41" s="4134"/>
      <c r="AGU41" s="4134"/>
      <c r="AGV41" s="4134"/>
      <c r="AGW41" s="4134"/>
      <c r="AGX41" s="4134"/>
      <c r="AGY41" s="4134"/>
      <c r="AGZ41" s="4134"/>
      <c r="AHA41" s="4134"/>
      <c r="AHB41" s="4134"/>
      <c r="AHC41" s="4134"/>
      <c r="AHD41" s="4134"/>
      <c r="AHE41" s="4134"/>
      <c r="AHF41" s="4134"/>
      <c r="AHG41" s="4134"/>
      <c r="AHH41" s="4134"/>
      <c r="AHI41" s="4134"/>
      <c r="AHJ41" s="4134"/>
      <c r="AHK41" s="4134"/>
      <c r="AHL41" s="4134"/>
      <c r="AHM41" s="4134"/>
      <c r="AHN41" s="4134"/>
      <c r="AHO41" s="4134"/>
      <c r="AHP41" s="4134"/>
      <c r="AHQ41" s="4134"/>
      <c r="AHR41" s="4134"/>
      <c r="AHS41" s="4134"/>
      <c r="AHT41" s="4134"/>
      <c r="AHU41" s="4134"/>
      <c r="AHV41" s="4134"/>
      <c r="AHW41" s="4134"/>
      <c r="AHX41" s="4134"/>
      <c r="AHY41" s="4134"/>
      <c r="AHZ41" s="4134"/>
      <c r="AIA41" s="4134"/>
      <c r="AIB41" s="4134"/>
      <c r="AIC41" s="4134"/>
      <c r="AID41" s="4134"/>
      <c r="AIE41" s="4134"/>
      <c r="AIF41" s="4134"/>
      <c r="AIG41" s="4134"/>
      <c r="AIH41" s="4134"/>
      <c r="AII41" s="4134"/>
      <c r="AIJ41" s="4134"/>
      <c r="AIK41" s="4134"/>
      <c r="AIL41" s="4134"/>
      <c r="AIM41" s="4134"/>
      <c r="AIN41" s="4134"/>
      <c r="AIO41" s="4134"/>
      <c r="AIP41" s="4134"/>
      <c r="AIQ41" s="4134"/>
      <c r="AIR41" s="4134"/>
      <c r="AIS41" s="4134"/>
      <c r="AIT41" s="4134"/>
      <c r="AIU41" s="4134"/>
      <c r="AIV41" s="4134"/>
      <c r="AIW41" s="4134"/>
      <c r="AIX41" s="4134"/>
      <c r="AIY41" s="4134"/>
      <c r="AIZ41" s="4134"/>
      <c r="AJA41" s="4134"/>
      <c r="AJB41" s="4134"/>
      <c r="AJC41" s="4134"/>
      <c r="AJD41" s="4134"/>
      <c r="AJE41" s="4134"/>
      <c r="AJF41" s="4134"/>
      <c r="AJG41" s="4134"/>
      <c r="AJH41" s="4134"/>
      <c r="AJI41" s="4134"/>
      <c r="AJJ41" s="4134"/>
      <c r="AJK41" s="4134"/>
      <c r="AJL41" s="4134"/>
      <c r="AJM41" s="4134"/>
      <c r="AJN41" s="4134"/>
      <c r="AJO41" s="4134"/>
      <c r="AJP41" s="4134"/>
      <c r="AJQ41" s="4134"/>
      <c r="AJR41" s="4134"/>
      <c r="AJS41" s="4134"/>
      <c r="AJT41" s="4134"/>
      <c r="AJU41" s="4134"/>
      <c r="AJV41" s="4134"/>
      <c r="AJW41" s="4134"/>
      <c r="AJX41" s="4134"/>
      <c r="AJY41" s="4134"/>
      <c r="AJZ41" s="4134"/>
      <c r="AKA41" s="4134"/>
      <c r="AKB41" s="4134"/>
      <c r="AKC41" s="4134"/>
      <c r="AKD41" s="4134"/>
      <c r="AKE41" s="4134"/>
      <c r="AKF41" s="4134"/>
      <c r="AKG41" s="4134"/>
      <c r="AKH41" s="4134"/>
      <c r="AKI41" s="4134"/>
      <c r="AKJ41" s="4134"/>
      <c r="AKK41" s="4134"/>
      <c r="AKL41" s="4134"/>
      <c r="AKM41" s="4134"/>
      <c r="AKN41" s="4134"/>
      <c r="AKO41" s="4134"/>
      <c r="AKP41" s="4134"/>
      <c r="AKQ41" s="4134"/>
      <c r="AKR41" s="4134"/>
      <c r="AKS41" s="4134"/>
      <c r="AKT41" s="4134"/>
      <c r="AKU41" s="4134"/>
      <c r="AKV41" s="4134"/>
      <c r="AKW41" s="4134"/>
      <c r="AKX41" s="4134"/>
      <c r="AKY41" s="4134"/>
      <c r="AKZ41" s="4134"/>
      <c r="ALA41" s="4134"/>
      <c r="ALB41" s="4134"/>
      <c r="ALC41" s="4134"/>
      <c r="ALD41" s="4134"/>
      <c r="ALE41" s="4134"/>
      <c r="ALF41" s="4134"/>
      <c r="ALG41" s="4134"/>
      <c r="ALH41" s="4134"/>
      <c r="ALI41" s="4134"/>
      <c r="ALJ41" s="4134"/>
      <c r="ALK41" s="4134"/>
      <c r="ALL41" s="4134"/>
      <c r="ALM41" s="4134"/>
      <c r="ALN41" s="4134"/>
      <c r="ALO41" s="4134"/>
      <c r="ALP41" s="4134"/>
      <c r="ALQ41" s="4134"/>
      <c r="ALR41" s="4134"/>
      <c r="ALS41" s="4134"/>
      <c r="ALT41" s="4134"/>
      <c r="ALU41" s="4134"/>
      <c r="ALV41" s="4134"/>
      <c r="ALW41" s="4134"/>
      <c r="ALX41" s="4134"/>
      <c r="ALY41" s="4134"/>
      <c r="ALZ41" s="4134"/>
      <c r="AMA41" s="4134"/>
      <c r="AMB41" s="4134"/>
      <c r="AMC41" s="4134"/>
      <c r="AMD41" s="4134"/>
      <c r="AME41" s="4134"/>
      <c r="AMF41" s="4134"/>
      <c r="AMG41" s="4134"/>
      <c r="AMH41" s="4134"/>
      <c r="AMI41" s="4134"/>
      <c r="AMJ41" s="4134"/>
      <c r="AMK41" s="4134"/>
      <c r="AML41" s="4134"/>
      <c r="AMM41" s="4134"/>
      <c r="AMN41" s="4134"/>
      <c r="AMO41" s="4134"/>
      <c r="AMP41" s="4134"/>
      <c r="AMQ41" s="4134"/>
      <c r="AMR41" s="4134"/>
      <c r="AMS41" s="4134"/>
      <c r="AMT41" s="4134"/>
      <c r="AMU41" s="4134"/>
      <c r="AMV41" s="4134"/>
      <c r="AMW41" s="4134"/>
      <c r="AMX41" s="4134"/>
      <c r="AMY41" s="4134"/>
      <c r="AMZ41" s="4134"/>
      <c r="ANA41" s="4134"/>
      <c r="ANB41" s="4134"/>
      <c r="ANC41" s="4134"/>
      <c r="AND41" s="4134"/>
      <c r="ANE41" s="4134"/>
      <c r="ANF41" s="4134"/>
      <c r="ANG41" s="4134"/>
      <c r="ANH41" s="4134"/>
      <c r="ANI41" s="4134"/>
      <c r="ANJ41" s="4134"/>
      <c r="ANK41" s="4134"/>
      <c r="ANL41" s="4134"/>
      <c r="ANM41" s="4134"/>
      <c r="ANN41" s="4134"/>
      <c r="ANO41" s="4134"/>
      <c r="ANP41" s="4134"/>
      <c r="ANQ41" s="4134"/>
      <c r="ANR41" s="4134"/>
      <c r="ANS41" s="4134"/>
      <c r="ANT41" s="4134"/>
      <c r="ANU41" s="4134"/>
      <c r="ANV41" s="4134"/>
      <c r="ANW41" s="4134"/>
      <c r="ANX41" s="4134"/>
      <c r="ANY41" s="4134"/>
      <c r="ANZ41" s="4134"/>
      <c r="AOA41" s="4134"/>
      <c r="AOB41" s="4134"/>
      <c r="AOC41" s="4134"/>
      <c r="AOD41" s="4134"/>
      <c r="AOE41" s="4134"/>
      <c r="AOF41" s="4134"/>
      <c r="AOG41" s="4134"/>
      <c r="AOH41" s="4134"/>
      <c r="AOI41" s="4134"/>
      <c r="AOJ41" s="4134"/>
      <c r="AOK41" s="4134"/>
      <c r="AOL41" s="4134"/>
      <c r="AOM41" s="4134"/>
      <c r="AON41" s="4134"/>
      <c r="AOO41" s="4134"/>
      <c r="AOP41" s="4134"/>
      <c r="AOQ41" s="4134"/>
      <c r="AOR41" s="4134"/>
      <c r="AOS41" s="4134"/>
      <c r="AOT41" s="4134"/>
      <c r="AOU41" s="4134"/>
      <c r="AOV41" s="4134"/>
      <c r="AOW41" s="4134"/>
      <c r="AOX41" s="4134"/>
      <c r="AOY41" s="4134"/>
      <c r="AOZ41" s="4134"/>
      <c r="APA41" s="4134"/>
      <c r="APB41" s="4134"/>
      <c r="APC41" s="4134"/>
      <c r="APD41" s="4134"/>
      <c r="APE41" s="4134"/>
      <c r="APF41" s="4134"/>
      <c r="APG41" s="4134"/>
      <c r="APH41" s="4134"/>
      <c r="API41" s="4134"/>
      <c r="APJ41" s="4134"/>
      <c r="APK41" s="4134"/>
      <c r="APL41" s="4134"/>
      <c r="APM41" s="4134"/>
      <c r="APN41" s="4134"/>
      <c r="APO41" s="4134"/>
      <c r="APP41" s="4134"/>
      <c r="APQ41" s="4134"/>
      <c r="APR41" s="4134"/>
      <c r="APS41" s="4134"/>
      <c r="APT41" s="4134"/>
      <c r="APU41" s="4134"/>
      <c r="APV41" s="4134"/>
      <c r="APW41" s="4134"/>
      <c r="APX41" s="4134"/>
      <c r="APY41" s="4134"/>
      <c r="APZ41" s="4134"/>
      <c r="AQA41" s="4134"/>
      <c r="AQB41" s="4134"/>
      <c r="AQC41" s="4134"/>
      <c r="AQD41" s="4134"/>
      <c r="AQE41" s="4134"/>
      <c r="AQF41" s="4134"/>
      <c r="AQG41" s="4134"/>
      <c r="AQH41" s="4134"/>
      <c r="AQI41" s="4134"/>
      <c r="AQJ41" s="4134"/>
      <c r="AQK41" s="4134"/>
      <c r="AQL41" s="4134"/>
      <c r="AQM41" s="4134"/>
      <c r="AQN41" s="4134"/>
      <c r="AQO41" s="4134"/>
      <c r="AQP41" s="4134"/>
      <c r="AQQ41" s="4134"/>
      <c r="AQR41" s="4134"/>
      <c r="AQS41" s="4134"/>
      <c r="AQT41" s="4134"/>
      <c r="AQU41" s="4134"/>
      <c r="AQV41" s="4134"/>
      <c r="AQW41" s="4134"/>
      <c r="AQX41" s="4134"/>
      <c r="AQY41" s="4134"/>
      <c r="AQZ41" s="4134"/>
      <c r="ARA41" s="4134"/>
      <c r="ARB41" s="4134"/>
      <c r="ARC41" s="4134"/>
      <c r="ARD41" s="4134"/>
      <c r="ARE41" s="4134"/>
      <c r="ARF41" s="4134"/>
      <c r="ARG41" s="4134"/>
      <c r="ARH41" s="4134"/>
      <c r="ARI41" s="4134"/>
      <c r="ARJ41" s="4134"/>
      <c r="ARK41" s="4134"/>
      <c r="ARL41" s="4134"/>
      <c r="ARM41" s="4134"/>
      <c r="ARN41" s="4134"/>
      <c r="ARO41" s="4134"/>
      <c r="ARP41" s="4134"/>
      <c r="ARQ41" s="4134"/>
      <c r="ARR41" s="4134"/>
      <c r="ARS41" s="4134"/>
      <c r="ART41" s="4134"/>
      <c r="ARU41" s="4134"/>
      <c r="ARV41" s="4134"/>
      <c r="ARW41" s="4134"/>
      <c r="ARX41" s="4134"/>
      <c r="ARY41" s="4134"/>
      <c r="ARZ41" s="4134"/>
      <c r="ASA41" s="4134"/>
      <c r="ASB41" s="4134"/>
      <c r="ASC41" s="4134"/>
      <c r="ASD41" s="4134"/>
      <c r="ASE41" s="4134"/>
      <c r="ASF41" s="4134"/>
      <c r="ASG41" s="4134"/>
      <c r="ASH41" s="4134"/>
      <c r="ASI41" s="4134"/>
      <c r="ASJ41" s="4134"/>
      <c r="ASK41" s="4134"/>
      <c r="ASL41" s="4134"/>
      <c r="ASM41" s="4134"/>
      <c r="ASN41" s="4134"/>
      <c r="ASO41" s="4134"/>
      <c r="ASP41" s="4134"/>
      <c r="ASQ41" s="4134"/>
      <c r="ASR41" s="4134"/>
      <c r="ASS41" s="4134"/>
      <c r="AST41" s="4134"/>
      <c r="ASU41" s="4134"/>
      <c r="ASV41" s="4134"/>
      <c r="ASW41" s="4134"/>
      <c r="ASX41" s="4134"/>
      <c r="ASY41" s="4134"/>
      <c r="ASZ41" s="4134"/>
      <c r="ATA41" s="4134"/>
      <c r="ATB41" s="4134"/>
      <c r="ATC41" s="4134"/>
      <c r="ATD41" s="4134"/>
      <c r="ATE41" s="4134"/>
      <c r="ATF41" s="4134"/>
      <c r="ATG41" s="4134"/>
      <c r="ATH41" s="4134"/>
      <c r="ATI41" s="4134"/>
      <c r="ATJ41" s="4134"/>
      <c r="ATK41" s="4134"/>
      <c r="ATL41" s="4134"/>
      <c r="ATM41" s="4134"/>
      <c r="ATN41" s="4134"/>
      <c r="ATO41" s="4134"/>
      <c r="ATP41" s="4134"/>
      <c r="ATQ41" s="4134"/>
      <c r="ATR41" s="4134"/>
      <c r="ATS41" s="4134"/>
      <c r="ATT41" s="4134"/>
      <c r="ATU41" s="4134"/>
      <c r="ATV41" s="4134"/>
      <c r="ATW41" s="4134"/>
      <c r="ATX41" s="4134"/>
      <c r="ATY41" s="4134"/>
      <c r="ATZ41" s="4134"/>
      <c r="AUA41" s="4134"/>
      <c r="AUB41" s="4134"/>
      <c r="AUC41" s="4134"/>
      <c r="AUD41" s="4134"/>
      <c r="AUE41" s="4134"/>
      <c r="AUF41" s="4134"/>
      <c r="AUG41" s="4134"/>
      <c r="AUH41" s="4134"/>
      <c r="AUI41" s="4134"/>
      <c r="AUJ41" s="4134"/>
      <c r="AUK41" s="4134"/>
      <c r="AUL41" s="4134"/>
      <c r="AUM41" s="4134"/>
      <c r="AUN41" s="4134"/>
      <c r="AUO41" s="4134"/>
      <c r="AUP41" s="4134"/>
      <c r="AUQ41" s="4134"/>
      <c r="AUR41" s="4134"/>
      <c r="AUS41" s="4134"/>
      <c r="AUT41" s="4134"/>
      <c r="AUU41" s="4134"/>
      <c r="AUV41" s="4134"/>
      <c r="AUW41" s="4134"/>
      <c r="AUX41" s="4134"/>
      <c r="AUY41" s="4134"/>
      <c r="AUZ41" s="4134"/>
      <c r="AVA41" s="4134"/>
      <c r="AVB41" s="4134"/>
      <c r="AVC41" s="4134"/>
      <c r="AVD41" s="4134"/>
      <c r="AVE41" s="4134"/>
      <c r="AVF41" s="4134"/>
      <c r="AVG41" s="4134"/>
      <c r="AVH41" s="4134"/>
      <c r="AVI41" s="4134"/>
      <c r="AVJ41" s="4134"/>
      <c r="AVK41" s="4134"/>
      <c r="AVL41" s="4134"/>
      <c r="AVM41" s="4134"/>
      <c r="AVN41" s="4134"/>
      <c r="AVO41" s="4134"/>
      <c r="AVP41" s="4134"/>
      <c r="AVQ41" s="4134"/>
      <c r="AVR41" s="4134"/>
      <c r="AVS41" s="4134"/>
      <c r="AVT41" s="4134"/>
      <c r="AVU41" s="4134"/>
      <c r="AVV41" s="4134"/>
      <c r="AVW41" s="4134"/>
      <c r="AVX41" s="4134"/>
      <c r="AVY41" s="4134"/>
      <c r="AVZ41" s="4134"/>
      <c r="AWA41" s="4134"/>
      <c r="AWB41" s="4134"/>
      <c r="AWC41" s="4134"/>
      <c r="AWD41" s="4134"/>
      <c r="AWE41" s="4134"/>
      <c r="AWF41" s="4134"/>
      <c r="AWG41" s="4134"/>
      <c r="AWH41" s="4134"/>
      <c r="AWI41" s="4134"/>
      <c r="AWJ41" s="4134"/>
      <c r="AWK41" s="4134"/>
      <c r="AWL41" s="4134"/>
      <c r="AWM41" s="4134"/>
      <c r="AWN41" s="4134"/>
      <c r="AWO41" s="4134"/>
      <c r="AWP41" s="4134"/>
      <c r="AWQ41" s="4134"/>
      <c r="AWR41" s="4134"/>
      <c r="AWS41" s="4134"/>
      <c r="AWT41" s="4134"/>
      <c r="AWU41" s="4134"/>
      <c r="AWV41" s="4134"/>
      <c r="AWW41" s="4134"/>
      <c r="AWX41" s="4134"/>
      <c r="AWY41" s="4134"/>
      <c r="AWZ41" s="4134"/>
      <c r="AXA41" s="4134"/>
      <c r="AXB41" s="4134"/>
      <c r="AXC41" s="4134"/>
      <c r="AXD41" s="4134"/>
      <c r="AXE41" s="4134"/>
      <c r="AXF41" s="4134"/>
      <c r="AXG41" s="4134"/>
      <c r="AXH41" s="4134"/>
      <c r="AXI41" s="4134"/>
      <c r="AXJ41" s="4134"/>
      <c r="AXK41" s="4134"/>
      <c r="AXL41" s="4134"/>
      <c r="AXM41" s="4134"/>
      <c r="AXN41" s="4134"/>
      <c r="AXO41" s="4134"/>
      <c r="AXP41" s="4134"/>
      <c r="AXQ41" s="4134"/>
      <c r="AXR41" s="4134"/>
      <c r="AXS41" s="4134"/>
      <c r="AXT41" s="4134"/>
      <c r="AXU41" s="4134"/>
      <c r="AXV41" s="4134"/>
      <c r="AXW41" s="4134"/>
      <c r="AXX41" s="4134"/>
      <c r="AXY41" s="4134"/>
      <c r="AXZ41" s="4134"/>
      <c r="AYA41" s="4134"/>
      <c r="AYB41" s="4134"/>
      <c r="AYC41" s="4134"/>
      <c r="AYD41" s="4134"/>
      <c r="AYE41" s="4134"/>
      <c r="AYF41" s="4134"/>
      <c r="AYG41" s="4134"/>
      <c r="AYH41" s="4134"/>
      <c r="AYI41" s="4134"/>
      <c r="AYJ41" s="4134"/>
      <c r="AYK41" s="4134"/>
      <c r="AYL41" s="4134"/>
      <c r="AYM41" s="4134"/>
      <c r="AYN41" s="4134"/>
      <c r="AYO41" s="4134"/>
      <c r="AYP41" s="4134"/>
      <c r="AYQ41" s="4134"/>
      <c r="AYR41" s="4134"/>
      <c r="AYS41" s="4134"/>
      <c r="AYT41" s="4134"/>
      <c r="AYU41" s="4134"/>
      <c r="AYV41" s="4134"/>
      <c r="AYW41" s="4134"/>
      <c r="AYX41" s="4134"/>
      <c r="AYY41" s="4134"/>
      <c r="AYZ41" s="4134"/>
      <c r="AZA41" s="4134"/>
      <c r="AZB41" s="4134"/>
      <c r="AZC41" s="4134"/>
      <c r="AZD41" s="4134"/>
      <c r="AZE41" s="4134"/>
      <c r="AZF41" s="4134"/>
      <c r="AZG41" s="4134"/>
      <c r="AZH41" s="4134"/>
      <c r="AZI41" s="4134"/>
      <c r="AZJ41" s="4134"/>
      <c r="AZK41" s="4134"/>
      <c r="AZL41" s="4134"/>
      <c r="AZM41" s="4134"/>
      <c r="AZN41" s="4134"/>
      <c r="AZO41" s="4134"/>
      <c r="AZP41" s="4134"/>
      <c r="AZQ41" s="4134"/>
      <c r="AZR41" s="4134"/>
      <c r="AZS41" s="4134"/>
      <c r="AZT41" s="4134"/>
      <c r="AZU41" s="4134"/>
      <c r="AZV41" s="4134"/>
      <c r="AZW41" s="4134"/>
      <c r="AZX41" s="4134"/>
      <c r="AZY41" s="4134"/>
      <c r="AZZ41" s="4134"/>
      <c r="BAA41" s="4134"/>
      <c r="BAB41" s="4134"/>
      <c r="BAC41" s="4134"/>
      <c r="BAD41" s="4134"/>
      <c r="BAE41" s="4134"/>
      <c r="BAF41" s="4134"/>
      <c r="BAG41" s="4134"/>
      <c r="BAH41" s="4134"/>
      <c r="BAI41" s="4134"/>
      <c r="BAJ41" s="4134"/>
      <c r="BAK41" s="4134"/>
      <c r="BAL41" s="4134"/>
      <c r="BAM41" s="4134"/>
      <c r="BAN41" s="4134"/>
      <c r="BAO41" s="4134"/>
      <c r="BAP41" s="4134"/>
      <c r="BAQ41" s="4134"/>
      <c r="BAR41" s="4134"/>
      <c r="BAS41" s="4134"/>
      <c r="BAT41" s="4134"/>
      <c r="BAU41" s="4134"/>
      <c r="BAV41" s="4134"/>
      <c r="BAW41" s="4134"/>
      <c r="BAX41" s="4134"/>
      <c r="BAY41" s="4134"/>
      <c r="BAZ41" s="4134"/>
      <c r="BBA41" s="4134"/>
      <c r="BBB41" s="4134"/>
      <c r="BBC41" s="4134"/>
      <c r="BBD41" s="4134"/>
      <c r="BBE41" s="4134"/>
      <c r="BBF41" s="4134"/>
      <c r="BBG41" s="4134"/>
      <c r="BBH41" s="4134"/>
      <c r="BBI41" s="4134"/>
      <c r="BBJ41" s="4134"/>
      <c r="BBK41" s="4134"/>
      <c r="BBL41" s="4134"/>
      <c r="BBM41" s="4134"/>
      <c r="BBN41" s="4134"/>
      <c r="BBO41" s="4134"/>
      <c r="BBP41" s="4134"/>
      <c r="BBQ41" s="4134"/>
      <c r="BBR41" s="4134"/>
      <c r="BBS41" s="4134"/>
      <c r="BBT41" s="4134"/>
      <c r="BBU41" s="4134"/>
      <c r="BBV41" s="4134"/>
      <c r="BBW41" s="4134"/>
      <c r="BBX41" s="4134"/>
      <c r="BBY41" s="4134"/>
      <c r="BBZ41" s="4134"/>
      <c r="BCA41" s="4134"/>
      <c r="BCB41" s="4134"/>
      <c r="BCC41" s="4134"/>
      <c r="BCD41" s="4134"/>
      <c r="BCE41" s="4134"/>
      <c r="BCF41" s="4134"/>
      <c r="BCG41" s="4134"/>
      <c r="BCH41" s="4134"/>
      <c r="BCI41" s="4134"/>
      <c r="BCJ41" s="4134"/>
      <c r="BCK41" s="4134"/>
      <c r="BCL41" s="4134"/>
      <c r="BCM41" s="4134"/>
      <c r="BCN41" s="4134"/>
      <c r="BCO41" s="4134"/>
      <c r="BCP41" s="4134"/>
      <c r="BCQ41" s="4134"/>
      <c r="BCR41" s="4134"/>
      <c r="BCS41" s="4134"/>
      <c r="BCT41" s="4134"/>
      <c r="BCU41" s="4134"/>
      <c r="BCV41" s="4134"/>
      <c r="BCW41" s="4134"/>
      <c r="BCX41" s="4134"/>
      <c r="BCY41" s="4134"/>
      <c r="BCZ41" s="4134"/>
      <c r="BDA41" s="4134"/>
      <c r="BDB41" s="4134"/>
      <c r="BDC41" s="4134"/>
      <c r="BDD41" s="4134"/>
      <c r="BDE41" s="4134"/>
      <c r="BDF41" s="4134"/>
      <c r="BDG41" s="4134"/>
      <c r="BDH41" s="4134"/>
      <c r="BDI41" s="4134"/>
      <c r="BDJ41" s="4134"/>
      <c r="BDK41" s="4134"/>
      <c r="BDL41" s="4134"/>
      <c r="BDM41" s="4134"/>
      <c r="BDN41" s="4134"/>
      <c r="BDO41" s="4134"/>
      <c r="BDP41" s="4134"/>
      <c r="BDQ41" s="4134"/>
      <c r="BDR41" s="4134"/>
      <c r="BDS41" s="4134"/>
      <c r="BDT41" s="4134"/>
      <c r="BDU41" s="4134"/>
      <c r="BDV41" s="4134"/>
      <c r="BDW41" s="4134"/>
      <c r="BDX41" s="4134"/>
      <c r="BDY41" s="4134"/>
      <c r="BDZ41" s="4134"/>
      <c r="BEA41" s="4134"/>
      <c r="BEB41" s="4134"/>
      <c r="BEC41" s="4134"/>
      <c r="BED41" s="4134"/>
      <c r="BEE41" s="4134"/>
      <c r="BEF41" s="4134"/>
      <c r="BEG41" s="4134"/>
      <c r="BEH41" s="4134"/>
      <c r="BEI41" s="4134"/>
      <c r="BEJ41" s="4134"/>
      <c r="BEK41" s="4134"/>
      <c r="BEL41" s="4134"/>
      <c r="BEM41" s="4134"/>
      <c r="BEN41" s="4134"/>
      <c r="BEO41" s="4134"/>
      <c r="BEP41" s="4134"/>
      <c r="BEQ41" s="4134"/>
      <c r="BER41" s="4134"/>
      <c r="BES41" s="4134"/>
      <c r="BET41" s="4134"/>
      <c r="BEU41" s="4134"/>
      <c r="BEV41" s="4134"/>
      <c r="BEW41" s="4134"/>
      <c r="BEX41" s="4134"/>
      <c r="BEY41" s="4134"/>
      <c r="BEZ41" s="4134"/>
      <c r="BFA41" s="4134"/>
      <c r="BFB41" s="4134"/>
      <c r="BFC41" s="4134"/>
      <c r="BFD41" s="4134"/>
      <c r="BFE41" s="4134"/>
      <c r="BFF41" s="4134"/>
      <c r="BFG41" s="4134"/>
      <c r="BFH41" s="4134"/>
      <c r="BFI41" s="4134"/>
      <c r="BFJ41" s="4134"/>
      <c r="BFK41" s="4134"/>
      <c r="BFL41" s="4134"/>
      <c r="BFM41" s="4134"/>
      <c r="BFN41" s="4134"/>
      <c r="BFO41" s="4134"/>
      <c r="BFP41" s="4134"/>
      <c r="BFQ41" s="4134"/>
      <c r="BFR41" s="4134"/>
      <c r="BFS41" s="4134"/>
      <c r="BFT41" s="4134"/>
      <c r="BFU41" s="4134"/>
      <c r="BFV41" s="4134"/>
      <c r="BFW41" s="4134"/>
      <c r="BFX41" s="4134"/>
      <c r="BFY41" s="4134"/>
      <c r="BFZ41" s="4134"/>
      <c r="BGA41" s="4134"/>
      <c r="BGB41" s="4134"/>
      <c r="BGC41" s="4134"/>
      <c r="BGD41" s="4134"/>
      <c r="BGE41" s="4134"/>
      <c r="BGF41" s="4134"/>
      <c r="BGG41" s="4134"/>
      <c r="BGH41" s="4134"/>
      <c r="BGI41" s="4134"/>
      <c r="BGJ41" s="4134"/>
      <c r="BGK41" s="4134"/>
      <c r="BGL41" s="4134"/>
      <c r="BGM41" s="4134"/>
      <c r="BGN41" s="4134"/>
      <c r="BGO41" s="4134"/>
      <c r="BGP41" s="4134"/>
      <c r="BGQ41" s="4134"/>
      <c r="BGR41" s="4134"/>
      <c r="BGS41" s="4134"/>
      <c r="BGT41" s="4134"/>
      <c r="BGU41" s="4134"/>
      <c r="BGV41" s="4134"/>
      <c r="BGW41" s="4134"/>
      <c r="BGX41" s="4134"/>
      <c r="BGY41" s="4134"/>
      <c r="BGZ41" s="4134"/>
      <c r="BHA41" s="4134"/>
      <c r="BHB41" s="4134"/>
      <c r="BHC41" s="4134"/>
      <c r="BHD41" s="4134"/>
      <c r="BHE41" s="4134"/>
      <c r="BHF41" s="4134"/>
      <c r="BHG41" s="4134"/>
      <c r="BHH41" s="4134"/>
      <c r="BHI41" s="4134"/>
      <c r="BHJ41" s="4134"/>
      <c r="BHK41" s="4134"/>
      <c r="BHL41" s="4134"/>
      <c r="BHM41" s="4134"/>
      <c r="BHN41" s="4134"/>
      <c r="BHO41" s="4134"/>
      <c r="BHP41" s="4134"/>
      <c r="BHQ41" s="4134"/>
      <c r="BHR41" s="4134"/>
      <c r="BHS41" s="4134"/>
      <c r="BHT41" s="4134"/>
      <c r="BHU41" s="4134"/>
      <c r="BHV41" s="4134"/>
      <c r="BHW41" s="4134"/>
      <c r="BHX41" s="4134"/>
      <c r="BHY41" s="4134"/>
      <c r="BHZ41" s="4134"/>
      <c r="BIA41" s="4134"/>
      <c r="BIB41" s="4134"/>
      <c r="BIC41" s="4134"/>
      <c r="BID41" s="4134"/>
      <c r="BIE41" s="4134"/>
      <c r="BIF41" s="4134"/>
      <c r="BIG41" s="4134"/>
      <c r="BIH41" s="4134"/>
      <c r="BII41" s="4134"/>
      <c r="BIJ41" s="4134"/>
      <c r="BIK41" s="4134"/>
      <c r="BIL41" s="4134"/>
      <c r="BIM41" s="4134"/>
      <c r="BIN41" s="4134"/>
      <c r="BIO41" s="4134"/>
      <c r="BIP41" s="4134"/>
      <c r="BIQ41" s="4134"/>
      <c r="BIR41" s="4134"/>
      <c r="BIS41" s="4134"/>
      <c r="BIT41" s="4134"/>
      <c r="BIU41" s="4134"/>
      <c r="BIV41" s="4134"/>
      <c r="BIW41" s="4134"/>
      <c r="BIX41" s="4134"/>
      <c r="BIY41" s="4134"/>
      <c r="BIZ41" s="4134"/>
      <c r="BJA41" s="4134"/>
      <c r="BJB41" s="4134"/>
      <c r="BJC41" s="4134"/>
      <c r="BJD41" s="4134"/>
      <c r="BJE41" s="4134"/>
    </row>
    <row r="42" spans="1:1617" s="102" customFormat="1" ht="16.149999999999999" customHeight="1">
      <c r="A42" s="35" t="s">
        <v>645</v>
      </c>
      <c r="B42" s="3314">
        <v>2</v>
      </c>
      <c r="C42" s="1310">
        <v>2</v>
      </c>
      <c r="D42" s="1310">
        <v>6</v>
      </c>
      <c r="E42" s="1310">
        <v>9</v>
      </c>
      <c r="F42" s="1310">
        <v>12</v>
      </c>
      <c r="G42" s="1310">
        <v>18</v>
      </c>
      <c r="H42" s="1310">
        <v>28</v>
      </c>
      <c r="I42" s="1310">
        <v>42</v>
      </c>
      <c r="J42" s="1310">
        <v>54</v>
      </c>
      <c r="K42" s="1310">
        <v>70</v>
      </c>
      <c r="L42" s="1310">
        <v>114</v>
      </c>
      <c r="M42" s="1310">
        <v>176</v>
      </c>
      <c r="N42" s="1310">
        <v>296</v>
      </c>
      <c r="O42" s="1310">
        <v>435</v>
      </c>
      <c r="P42" s="1310">
        <v>1105</v>
      </c>
      <c r="Q42" s="1310">
        <v>2056</v>
      </c>
      <c r="R42" s="1310">
        <v>2899</v>
      </c>
      <c r="S42" s="1310">
        <v>4170</v>
      </c>
      <c r="T42" s="1310">
        <v>6120</v>
      </c>
      <c r="U42" s="1310">
        <v>10566</v>
      </c>
      <c r="V42" s="1310">
        <v>18006</v>
      </c>
      <c r="W42" s="1310">
        <v>25916</v>
      </c>
      <c r="X42" s="1310">
        <v>34077</v>
      </c>
      <c r="Y42" s="1310">
        <v>36710</v>
      </c>
      <c r="Z42" s="1310">
        <v>37900</v>
      </c>
      <c r="AA42" s="1310">
        <v>39224</v>
      </c>
      <c r="AB42" s="1310">
        <v>40679</v>
      </c>
      <c r="AC42" s="1310">
        <v>42293</v>
      </c>
      <c r="AD42" s="1310">
        <v>45158</v>
      </c>
      <c r="AE42" s="3827">
        <v>48914</v>
      </c>
      <c r="AF42" s="2323">
        <v>53721</v>
      </c>
      <c r="AG42" s="4125"/>
      <c r="AH42" s="4134"/>
      <c r="AI42" s="4134"/>
      <c r="AJ42" s="4134"/>
      <c r="AK42" s="4134"/>
      <c r="AL42" s="4134"/>
      <c r="AM42" s="4134"/>
      <c r="AN42" s="4134"/>
      <c r="AO42" s="4134"/>
      <c r="AP42" s="4134"/>
      <c r="AQ42" s="4134"/>
      <c r="AR42" s="4134"/>
      <c r="AS42" s="4134"/>
      <c r="AT42" s="4134"/>
      <c r="AU42" s="4134"/>
      <c r="AV42" s="4134"/>
      <c r="AW42" s="4134"/>
      <c r="AX42" s="4134"/>
      <c r="AY42" s="4134"/>
      <c r="AZ42" s="4134"/>
      <c r="BA42" s="4134"/>
      <c r="BB42" s="4134"/>
      <c r="BC42" s="4134"/>
      <c r="BD42" s="4134"/>
      <c r="BE42" s="4134"/>
      <c r="BF42" s="4134"/>
      <c r="BG42" s="4134"/>
      <c r="BH42" s="4134"/>
      <c r="BI42" s="4134"/>
      <c r="BJ42" s="4134"/>
      <c r="BK42" s="4139"/>
      <c r="BL42" s="4139"/>
      <c r="BM42" s="4139"/>
      <c r="BN42" s="4139"/>
      <c r="BO42" s="4139"/>
      <c r="BP42" s="4139"/>
      <c r="BQ42" s="4139"/>
      <c r="BR42" s="4139"/>
      <c r="BS42" s="4139"/>
      <c r="BT42" s="4139"/>
      <c r="BU42" s="4139"/>
      <c r="BV42" s="4139"/>
      <c r="BW42" s="4139"/>
      <c r="BX42" s="4139"/>
      <c r="BY42" s="4139"/>
      <c r="BZ42" s="4139"/>
      <c r="CA42" s="4139"/>
      <c r="CB42" s="4139"/>
      <c r="CC42" s="4139"/>
      <c r="CD42" s="4139"/>
      <c r="CE42" s="4139"/>
      <c r="CF42" s="4139"/>
      <c r="CG42" s="4139"/>
      <c r="CH42" s="4139"/>
      <c r="CI42" s="4139"/>
      <c r="CJ42" s="4139"/>
      <c r="CK42" s="4139"/>
      <c r="CL42" s="4139"/>
      <c r="CM42" s="4139"/>
      <c r="CN42" s="4134"/>
      <c r="CO42" s="4134"/>
      <c r="CP42" s="4134"/>
      <c r="CQ42" s="4134"/>
      <c r="CR42" s="4134"/>
      <c r="CS42" s="4134"/>
      <c r="CT42" s="4134"/>
      <c r="CU42" s="4134"/>
      <c r="CV42" s="4134"/>
      <c r="CW42" s="4134"/>
      <c r="CX42" s="4134"/>
      <c r="CY42" s="4134"/>
      <c r="CZ42" s="4134"/>
      <c r="DA42" s="4134"/>
      <c r="DB42" s="4134"/>
      <c r="DC42" s="4134"/>
      <c r="DD42" s="4134"/>
      <c r="DE42" s="4134"/>
      <c r="DF42" s="4134"/>
      <c r="DG42" s="4134"/>
      <c r="DH42" s="4134"/>
      <c r="DI42" s="4134"/>
      <c r="DJ42" s="4134"/>
      <c r="DK42" s="4134"/>
      <c r="DL42" s="4134"/>
      <c r="DM42" s="4134"/>
      <c r="DN42" s="4134"/>
      <c r="DO42" s="4134"/>
      <c r="DP42" s="4134"/>
      <c r="DQ42" s="4134"/>
      <c r="DR42" s="4134"/>
      <c r="DS42" s="4134"/>
      <c r="DT42" s="4134"/>
      <c r="DU42" s="4134"/>
      <c r="DV42" s="4134"/>
      <c r="DW42" s="4134"/>
      <c r="DX42" s="4134"/>
      <c r="DY42" s="4134"/>
      <c r="DZ42" s="4134"/>
      <c r="EA42" s="4134"/>
      <c r="EB42" s="4134"/>
      <c r="EC42" s="4134"/>
      <c r="ED42" s="4134"/>
      <c r="EE42" s="4134"/>
      <c r="EF42" s="4134"/>
      <c r="EG42" s="4134"/>
      <c r="EH42" s="4134"/>
      <c r="EI42" s="4134"/>
      <c r="EJ42" s="4134"/>
      <c r="EK42" s="4134"/>
      <c r="EL42" s="4134"/>
      <c r="EM42" s="4134"/>
      <c r="EN42" s="4134"/>
      <c r="EO42" s="4134"/>
      <c r="EP42" s="4134"/>
      <c r="EQ42" s="4134"/>
      <c r="ER42" s="4134"/>
      <c r="ES42" s="4134"/>
      <c r="ET42" s="4134"/>
      <c r="EU42" s="4134"/>
      <c r="EV42" s="4134"/>
      <c r="EW42" s="4134"/>
      <c r="EX42" s="4134"/>
      <c r="EY42" s="4134"/>
      <c r="EZ42" s="4134"/>
      <c r="FA42" s="4134"/>
      <c r="FB42" s="4134"/>
      <c r="FC42" s="4134"/>
      <c r="FD42" s="4134"/>
      <c r="FE42" s="4134"/>
      <c r="FF42" s="4134"/>
      <c r="FG42" s="4134"/>
      <c r="FH42" s="4134"/>
      <c r="FI42" s="4134"/>
      <c r="FJ42" s="4134"/>
      <c r="FK42" s="4134"/>
      <c r="FL42" s="4134"/>
      <c r="FM42" s="4134"/>
      <c r="FN42" s="4134"/>
      <c r="FO42" s="4134"/>
      <c r="FP42" s="4134"/>
      <c r="FQ42" s="4134"/>
      <c r="FR42" s="4134"/>
      <c r="FS42" s="4134"/>
      <c r="FT42" s="4134"/>
      <c r="FU42" s="4134"/>
      <c r="FV42" s="4134"/>
      <c r="FW42" s="4134"/>
      <c r="FX42" s="4134"/>
      <c r="FY42" s="4134"/>
      <c r="FZ42" s="4134"/>
      <c r="GA42" s="4134"/>
      <c r="GB42" s="4134"/>
      <c r="GC42" s="4134"/>
      <c r="GD42" s="4134"/>
      <c r="GE42" s="4134"/>
      <c r="GF42" s="4134"/>
      <c r="GG42" s="4134"/>
      <c r="GH42" s="4134"/>
      <c r="GI42" s="4134"/>
      <c r="GJ42" s="4134"/>
      <c r="GK42" s="4134"/>
      <c r="GL42" s="4134"/>
      <c r="GM42" s="4134"/>
      <c r="GN42" s="4134"/>
      <c r="GO42" s="4134"/>
      <c r="GP42" s="4134"/>
      <c r="GQ42" s="4134"/>
      <c r="GR42" s="4134"/>
      <c r="GS42" s="4134"/>
      <c r="GT42" s="4134"/>
      <c r="GU42" s="4134"/>
      <c r="GV42" s="4134"/>
      <c r="GW42" s="4134"/>
      <c r="GX42" s="4134"/>
      <c r="GY42" s="4134"/>
      <c r="GZ42" s="4134"/>
      <c r="HA42" s="4134"/>
      <c r="HB42" s="4134"/>
      <c r="HC42" s="4134"/>
      <c r="HD42" s="4134"/>
      <c r="HE42" s="4134"/>
      <c r="HF42" s="4134"/>
      <c r="HG42" s="4134"/>
      <c r="HH42" s="4134"/>
      <c r="HI42" s="4134"/>
      <c r="HJ42" s="4134"/>
      <c r="HK42" s="4134"/>
      <c r="HL42" s="4134"/>
      <c r="HM42" s="4134"/>
      <c r="HN42" s="4134"/>
      <c r="HO42" s="4134"/>
      <c r="HP42" s="4134"/>
      <c r="HQ42" s="4134"/>
      <c r="HR42" s="4134"/>
      <c r="HS42" s="4134"/>
      <c r="HT42" s="4134"/>
      <c r="HU42" s="4134"/>
      <c r="HV42" s="4134"/>
      <c r="HW42" s="4134"/>
      <c r="HX42" s="4134"/>
      <c r="HY42" s="4134"/>
      <c r="HZ42" s="4134"/>
      <c r="IA42" s="4134"/>
      <c r="IB42" s="4134"/>
      <c r="IC42" s="4134"/>
      <c r="ID42" s="4134"/>
      <c r="IE42" s="4134"/>
      <c r="IF42" s="4134"/>
      <c r="IG42" s="4134"/>
      <c r="IH42" s="4134"/>
      <c r="II42" s="4134"/>
      <c r="IJ42" s="4134"/>
      <c r="IK42" s="4134"/>
      <c r="IL42" s="4134"/>
      <c r="IM42" s="4134"/>
      <c r="IN42" s="4134"/>
      <c r="IO42" s="4134"/>
      <c r="IP42" s="4134"/>
      <c r="IQ42" s="4134"/>
      <c r="IR42" s="4134"/>
      <c r="IS42" s="4134"/>
      <c r="IT42" s="4134"/>
      <c r="IU42" s="4134"/>
      <c r="IV42" s="4134"/>
      <c r="IW42" s="4134"/>
      <c r="IX42" s="4134"/>
      <c r="IY42" s="4134"/>
      <c r="IZ42" s="4134"/>
      <c r="JA42" s="4134"/>
      <c r="JB42" s="4134"/>
      <c r="JC42" s="4134"/>
      <c r="JD42" s="4134"/>
      <c r="JE42" s="4134"/>
      <c r="JF42" s="4134"/>
      <c r="JG42" s="4134"/>
      <c r="JH42" s="4134"/>
      <c r="JI42" s="4134"/>
      <c r="JJ42" s="4134"/>
      <c r="JK42" s="4134"/>
      <c r="JL42" s="4134"/>
      <c r="JM42" s="4134"/>
      <c r="JN42" s="4134"/>
      <c r="JO42" s="4134"/>
      <c r="JP42" s="4134"/>
      <c r="JQ42" s="4134"/>
      <c r="JR42" s="4134"/>
      <c r="JS42" s="4134"/>
      <c r="JT42" s="4134"/>
      <c r="JU42" s="4134"/>
      <c r="JV42" s="4134"/>
      <c r="JW42" s="4134"/>
      <c r="JX42" s="4134"/>
      <c r="JY42" s="4134"/>
      <c r="JZ42" s="4134"/>
      <c r="KA42" s="4134"/>
      <c r="KB42" s="4134"/>
      <c r="KC42" s="4134"/>
      <c r="KD42" s="4134"/>
      <c r="KE42" s="4134"/>
      <c r="KF42" s="4134"/>
      <c r="KG42" s="4134"/>
      <c r="KH42" s="4134"/>
      <c r="KI42" s="4134"/>
      <c r="KJ42" s="4134"/>
      <c r="KK42" s="4134"/>
      <c r="KL42" s="4134"/>
      <c r="KM42" s="4134"/>
      <c r="KN42" s="4134"/>
      <c r="KO42" s="4134"/>
      <c r="KP42" s="4134"/>
      <c r="KQ42" s="4134"/>
      <c r="KR42" s="4134"/>
      <c r="KS42" s="4134"/>
      <c r="KT42" s="4134"/>
      <c r="KU42" s="4134"/>
      <c r="KV42" s="4134"/>
      <c r="KW42" s="4134"/>
      <c r="KX42" s="4134"/>
      <c r="KY42" s="4134"/>
      <c r="KZ42" s="4134"/>
      <c r="LA42" s="4134"/>
      <c r="LB42" s="4134"/>
      <c r="LC42" s="4134"/>
      <c r="LD42" s="4134"/>
      <c r="LE42" s="4134"/>
      <c r="LF42" s="4134"/>
      <c r="LG42" s="4134"/>
      <c r="LH42" s="4134"/>
      <c r="LI42" s="4134"/>
      <c r="LJ42" s="4134"/>
      <c r="LK42" s="4134"/>
      <c r="LL42" s="4134"/>
      <c r="LM42" s="4134"/>
      <c r="LN42" s="4134"/>
      <c r="LO42" s="4134"/>
      <c r="LP42" s="4134"/>
      <c r="LQ42" s="4134"/>
      <c r="LR42" s="4134"/>
      <c r="LS42" s="4134"/>
      <c r="LT42" s="4134"/>
      <c r="LU42" s="4134"/>
      <c r="LV42" s="4134"/>
      <c r="LW42" s="4134"/>
      <c r="LX42" s="4134"/>
      <c r="LY42" s="4134"/>
      <c r="LZ42" s="4134"/>
      <c r="MA42" s="4134"/>
      <c r="MB42" s="4134"/>
      <c r="MC42" s="4134"/>
      <c r="MD42" s="4134"/>
      <c r="ME42" s="4134"/>
      <c r="MF42" s="4134"/>
      <c r="MG42" s="4134"/>
      <c r="MH42" s="4134"/>
      <c r="MI42" s="4134"/>
      <c r="MJ42" s="4134"/>
      <c r="MK42" s="4134"/>
      <c r="ML42" s="4134"/>
      <c r="MM42" s="4134"/>
      <c r="MN42" s="4134"/>
      <c r="MO42" s="4134"/>
      <c r="MP42" s="4134"/>
      <c r="MQ42" s="4134"/>
      <c r="MR42" s="4134"/>
      <c r="MS42" s="4134"/>
      <c r="MT42" s="4134"/>
      <c r="MU42" s="4134"/>
      <c r="MV42" s="4134"/>
      <c r="MW42" s="4134"/>
      <c r="MX42" s="4134"/>
      <c r="MY42" s="4134"/>
      <c r="MZ42" s="4134"/>
      <c r="NA42" s="4134"/>
      <c r="NB42" s="4134"/>
      <c r="NC42" s="4134"/>
      <c r="ND42" s="4134"/>
      <c r="NE42" s="4134"/>
      <c r="NF42" s="4134"/>
      <c r="NG42" s="4134"/>
      <c r="NH42" s="4134"/>
      <c r="NI42" s="4134"/>
      <c r="NJ42" s="4134"/>
      <c r="NK42" s="4134"/>
      <c r="NL42" s="4134"/>
      <c r="NM42" s="4134"/>
      <c r="NN42" s="4134"/>
      <c r="NO42" s="4134"/>
      <c r="NP42" s="4134"/>
      <c r="NQ42" s="4134"/>
      <c r="NR42" s="4134"/>
      <c r="NS42" s="4134"/>
      <c r="NT42" s="4134"/>
      <c r="NU42" s="4134"/>
      <c r="NV42" s="4134"/>
      <c r="NW42" s="4134"/>
      <c r="NX42" s="4134"/>
      <c r="NY42" s="4134"/>
      <c r="NZ42" s="4134"/>
      <c r="OA42" s="4134"/>
      <c r="OB42" s="4134"/>
      <c r="OC42" s="4134"/>
      <c r="OD42" s="4134"/>
      <c r="OE42" s="4134"/>
      <c r="OF42" s="4134"/>
      <c r="OG42" s="4134"/>
      <c r="OH42" s="4134"/>
      <c r="OI42" s="4134"/>
      <c r="OJ42" s="4134"/>
      <c r="OK42" s="4134"/>
      <c r="OL42" s="4134"/>
      <c r="OM42" s="4134"/>
      <c r="ON42" s="4134"/>
      <c r="OO42" s="4134"/>
      <c r="OP42" s="4134"/>
      <c r="OQ42" s="4134"/>
      <c r="OR42" s="4134"/>
      <c r="OS42" s="4134"/>
      <c r="OT42" s="4134"/>
      <c r="OU42" s="4134"/>
      <c r="OV42" s="4134"/>
      <c r="OW42" s="4134"/>
      <c r="OX42" s="4134"/>
      <c r="OY42" s="4134"/>
      <c r="OZ42" s="4134"/>
      <c r="PA42" s="4134"/>
      <c r="PB42" s="4134"/>
      <c r="PC42" s="4134"/>
      <c r="PD42" s="4134"/>
      <c r="PE42" s="4134"/>
      <c r="PF42" s="4134"/>
      <c r="PG42" s="4134"/>
      <c r="PH42" s="4134"/>
      <c r="PI42" s="4134"/>
      <c r="PJ42" s="4134"/>
      <c r="PK42" s="4134"/>
      <c r="PL42" s="4134"/>
      <c r="PM42" s="4134"/>
      <c r="PN42" s="4134"/>
      <c r="PO42" s="4134"/>
      <c r="PP42" s="4134"/>
      <c r="PQ42" s="4134"/>
      <c r="PR42" s="4134"/>
      <c r="PS42" s="4134"/>
      <c r="PT42" s="4134"/>
      <c r="PU42" s="4134"/>
      <c r="PV42" s="4134"/>
      <c r="PW42" s="4134"/>
      <c r="PX42" s="4134"/>
      <c r="PY42" s="4134"/>
      <c r="PZ42" s="4134"/>
      <c r="QA42" s="4134"/>
      <c r="QB42" s="4134"/>
      <c r="QC42" s="4134"/>
      <c r="QD42" s="4134"/>
      <c r="QE42" s="4134"/>
      <c r="QF42" s="4134"/>
      <c r="QG42" s="4134"/>
      <c r="QH42" s="4134"/>
      <c r="QI42" s="4134"/>
      <c r="QJ42" s="4134"/>
      <c r="QK42" s="4134"/>
      <c r="QL42" s="4134"/>
      <c r="QM42" s="4134"/>
      <c r="QN42" s="4134"/>
      <c r="QO42" s="4134"/>
      <c r="QP42" s="4134"/>
      <c r="QQ42" s="4134"/>
      <c r="QR42" s="4134"/>
      <c r="QS42" s="4134"/>
      <c r="QT42" s="4134"/>
      <c r="QU42" s="4134"/>
      <c r="QV42" s="4134"/>
      <c r="QW42" s="4134"/>
      <c r="QX42" s="4134"/>
      <c r="QY42" s="4134"/>
      <c r="QZ42" s="4134"/>
      <c r="RA42" s="4134"/>
      <c r="RB42" s="4134"/>
      <c r="RC42" s="4134"/>
      <c r="RD42" s="4134"/>
      <c r="RE42" s="4134"/>
      <c r="RF42" s="4134"/>
      <c r="RG42" s="4134"/>
      <c r="RH42" s="4134"/>
      <c r="RI42" s="4134"/>
      <c r="RJ42" s="4134"/>
      <c r="RK42" s="4134"/>
      <c r="RL42" s="4134"/>
      <c r="RM42" s="4134"/>
      <c r="RN42" s="4134"/>
      <c r="RO42" s="4134"/>
      <c r="RP42" s="4134"/>
      <c r="RQ42" s="4134"/>
      <c r="RR42" s="4134"/>
      <c r="RS42" s="4134"/>
      <c r="RT42" s="4134"/>
      <c r="RU42" s="4134"/>
      <c r="RV42" s="4134"/>
      <c r="RW42" s="4134"/>
      <c r="RX42" s="4134"/>
      <c r="RY42" s="4134"/>
      <c r="RZ42" s="4134"/>
      <c r="SA42" s="4134"/>
      <c r="SB42" s="4134"/>
      <c r="SC42" s="4134"/>
      <c r="SD42" s="4134"/>
      <c r="SE42" s="4134"/>
      <c r="SF42" s="4134"/>
      <c r="SG42" s="4134"/>
      <c r="SH42" s="4134"/>
      <c r="SI42" s="4134"/>
      <c r="SJ42" s="4134"/>
      <c r="SK42" s="4134"/>
      <c r="SL42" s="4134"/>
      <c r="SM42" s="4134"/>
      <c r="SN42" s="4134"/>
      <c r="SO42" s="4134"/>
      <c r="SP42" s="4134"/>
      <c r="SQ42" s="4134"/>
      <c r="SR42" s="4134"/>
      <c r="SS42" s="4134"/>
      <c r="ST42" s="4134"/>
      <c r="SU42" s="4134"/>
      <c r="SV42" s="4134"/>
      <c r="SW42" s="4134"/>
      <c r="SX42" s="4134"/>
      <c r="SY42" s="4134"/>
      <c r="SZ42" s="4134"/>
      <c r="TA42" s="4134"/>
      <c r="TB42" s="4134"/>
      <c r="TC42" s="4134"/>
      <c r="TD42" s="4134"/>
      <c r="TE42" s="4134"/>
      <c r="TF42" s="4134"/>
      <c r="TG42" s="4134"/>
      <c r="TH42" s="4134"/>
      <c r="TI42" s="4134"/>
      <c r="TJ42" s="4134"/>
      <c r="TK42" s="4134"/>
      <c r="TL42" s="4134"/>
      <c r="TM42" s="4134"/>
      <c r="TN42" s="4134"/>
      <c r="TO42" s="4134"/>
      <c r="TP42" s="4134"/>
      <c r="TQ42" s="4134"/>
      <c r="TR42" s="4134"/>
      <c r="TS42" s="4134"/>
      <c r="TT42" s="4134"/>
      <c r="TU42" s="4134"/>
      <c r="TV42" s="4134"/>
      <c r="TW42" s="4134"/>
      <c r="TX42" s="4134"/>
      <c r="TY42" s="4134"/>
      <c r="TZ42" s="4134"/>
      <c r="UA42" s="4134"/>
      <c r="UB42" s="4134"/>
      <c r="UC42" s="4134"/>
      <c r="UD42" s="4134"/>
      <c r="UE42" s="4134"/>
      <c r="UF42" s="4134"/>
      <c r="UG42" s="4134"/>
      <c r="UH42" s="4134"/>
      <c r="UI42" s="4134"/>
      <c r="UJ42" s="4134"/>
      <c r="UK42" s="4134"/>
      <c r="UL42" s="4134"/>
      <c r="UM42" s="4134"/>
      <c r="UN42" s="4134"/>
      <c r="UO42" s="4134"/>
      <c r="UP42" s="4134"/>
      <c r="UQ42" s="4134"/>
      <c r="UR42" s="4134"/>
      <c r="US42" s="4134"/>
      <c r="UT42" s="4134"/>
      <c r="UU42" s="4134"/>
      <c r="UV42" s="4134"/>
      <c r="UW42" s="4134"/>
      <c r="UX42" s="4134"/>
      <c r="UY42" s="4134"/>
      <c r="UZ42" s="4134"/>
      <c r="VA42" s="4134"/>
      <c r="VB42" s="4134"/>
      <c r="VC42" s="4134"/>
      <c r="VD42" s="4134"/>
      <c r="VE42" s="4134"/>
      <c r="VF42" s="4134"/>
      <c r="VG42" s="4134"/>
      <c r="VH42" s="4134"/>
      <c r="VI42" s="4134"/>
      <c r="VJ42" s="4134"/>
      <c r="VK42" s="4134"/>
      <c r="VL42" s="4134"/>
      <c r="VM42" s="4134"/>
      <c r="VN42" s="4134"/>
      <c r="VO42" s="4134"/>
      <c r="VP42" s="4134"/>
      <c r="VQ42" s="4134"/>
      <c r="VR42" s="4134"/>
      <c r="VS42" s="4134"/>
      <c r="VT42" s="4134"/>
      <c r="VU42" s="4134"/>
      <c r="VV42" s="4134"/>
      <c r="VW42" s="4134"/>
      <c r="VX42" s="4134"/>
      <c r="VY42" s="4134"/>
      <c r="VZ42" s="4134"/>
      <c r="WA42" s="4134"/>
      <c r="WB42" s="4134"/>
      <c r="WC42" s="4134"/>
      <c r="WD42" s="4134"/>
      <c r="WE42" s="4134"/>
      <c r="WF42" s="4134"/>
      <c r="WG42" s="4134"/>
      <c r="WH42" s="4134"/>
      <c r="WI42" s="4134"/>
      <c r="WJ42" s="4134"/>
      <c r="WK42" s="4134"/>
      <c r="WL42" s="4134"/>
      <c r="WM42" s="4134"/>
      <c r="WN42" s="4134"/>
      <c r="WO42" s="4134"/>
      <c r="WP42" s="4134"/>
      <c r="WQ42" s="4134"/>
      <c r="WR42" s="4134"/>
      <c r="WS42" s="4134"/>
      <c r="WT42" s="4134"/>
      <c r="WU42" s="4134"/>
      <c r="WV42" s="4134"/>
      <c r="WW42" s="4134"/>
      <c r="WX42" s="4134"/>
      <c r="WY42" s="4134"/>
      <c r="WZ42" s="4134"/>
      <c r="XA42" s="4134"/>
      <c r="XB42" s="4134"/>
      <c r="XC42" s="4134"/>
      <c r="XD42" s="4134"/>
      <c r="XE42" s="4134"/>
      <c r="XF42" s="4134"/>
      <c r="XG42" s="4134"/>
      <c r="XH42" s="4134"/>
      <c r="XI42" s="4134"/>
      <c r="XJ42" s="4134"/>
      <c r="XK42" s="4134"/>
      <c r="XL42" s="4134"/>
      <c r="XM42" s="4134"/>
      <c r="XN42" s="4134"/>
      <c r="XO42" s="4134"/>
      <c r="XP42" s="4134"/>
      <c r="XQ42" s="4134"/>
      <c r="XR42" s="4134"/>
      <c r="XS42" s="4134"/>
      <c r="XT42" s="4134"/>
      <c r="XU42" s="4134"/>
      <c r="XV42" s="4134"/>
      <c r="XW42" s="4134"/>
      <c r="XX42" s="4134"/>
      <c r="XY42" s="4134"/>
      <c r="XZ42" s="4134"/>
      <c r="YA42" s="4134"/>
      <c r="YB42" s="4134"/>
      <c r="YC42" s="4134"/>
      <c r="YD42" s="4134"/>
      <c r="YE42" s="4134"/>
      <c r="YF42" s="4134"/>
      <c r="YG42" s="4134"/>
      <c r="YH42" s="4134"/>
      <c r="YI42" s="4134"/>
      <c r="YJ42" s="4134"/>
      <c r="YK42" s="4134"/>
      <c r="YL42" s="4134"/>
      <c r="YM42" s="4134"/>
      <c r="YN42" s="4134"/>
      <c r="YO42" s="4134"/>
      <c r="YP42" s="4134"/>
      <c r="YQ42" s="4134"/>
      <c r="YR42" s="4134"/>
      <c r="YS42" s="4134"/>
      <c r="YT42" s="4134"/>
      <c r="YU42" s="4134"/>
      <c r="YV42" s="4134"/>
      <c r="YW42" s="4134"/>
      <c r="YX42" s="4134"/>
      <c r="YY42" s="4134"/>
      <c r="YZ42" s="4134"/>
      <c r="ZA42" s="4134"/>
      <c r="ZB42" s="4134"/>
      <c r="ZC42" s="4134"/>
      <c r="ZD42" s="4134"/>
      <c r="ZE42" s="4134"/>
      <c r="ZF42" s="4134"/>
      <c r="ZG42" s="4134"/>
      <c r="ZH42" s="4134"/>
      <c r="ZI42" s="4134"/>
      <c r="ZJ42" s="4134"/>
      <c r="ZK42" s="4134"/>
      <c r="ZL42" s="4134"/>
      <c r="ZM42" s="4134"/>
      <c r="ZN42" s="4134"/>
      <c r="ZO42" s="4134"/>
      <c r="ZP42" s="4134"/>
      <c r="ZQ42" s="4134"/>
      <c r="ZR42" s="4134"/>
      <c r="ZS42" s="4134"/>
      <c r="ZT42" s="4134"/>
      <c r="ZU42" s="4134"/>
      <c r="ZV42" s="4134"/>
      <c r="ZW42" s="4134"/>
      <c r="ZX42" s="4134"/>
      <c r="ZY42" s="4134"/>
      <c r="ZZ42" s="4134"/>
      <c r="AAA42" s="4134"/>
      <c r="AAB42" s="4134"/>
      <c r="AAC42" s="4134"/>
      <c r="AAD42" s="4134"/>
      <c r="AAE42" s="4134"/>
      <c r="AAF42" s="4134"/>
      <c r="AAG42" s="4134"/>
      <c r="AAH42" s="4134"/>
      <c r="AAI42" s="4134"/>
      <c r="AAJ42" s="4134"/>
      <c r="AAK42" s="4134"/>
      <c r="AAL42" s="4134"/>
      <c r="AAM42" s="4134"/>
      <c r="AAN42" s="4134"/>
      <c r="AAO42" s="4134"/>
      <c r="AAP42" s="4134"/>
      <c r="AAQ42" s="4134"/>
      <c r="AAR42" s="4134"/>
      <c r="AAS42" s="4134"/>
      <c r="AAT42" s="4134"/>
      <c r="AAU42" s="4134"/>
      <c r="AAV42" s="4134"/>
      <c r="AAW42" s="4134"/>
      <c r="AAX42" s="4134"/>
      <c r="AAY42" s="4134"/>
      <c r="AAZ42" s="4134"/>
      <c r="ABA42" s="4134"/>
      <c r="ABB42" s="4134"/>
      <c r="ABC42" s="4134"/>
      <c r="ABD42" s="4134"/>
      <c r="ABE42" s="4134"/>
      <c r="ABF42" s="4134"/>
      <c r="ABG42" s="4134"/>
      <c r="ABH42" s="4134"/>
      <c r="ABI42" s="4134"/>
      <c r="ABJ42" s="4134"/>
      <c r="ABK42" s="4134"/>
      <c r="ABL42" s="4134"/>
      <c r="ABM42" s="4134"/>
      <c r="ABN42" s="4134"/>
      <c r="ABO42" s="4134"/>
      <c r="ABP42" s="4134"/>
      <c r="ABQ42" s="4134"/>
      <c r="ABR42" s="4134"/>
      <c r="ABS42" s="4134"/>
      <c r="ABT42" s="4134"/>
      <c r="ABU42" s="4134"/>
      <c r="ABV42" s="4134"/>
      <c r="ABW42" s="4134"/>
      <c r="ABX42" s="4134"/>
      <c r="ABY42" s="4134"/>
      <c r="ABZ42" s="4134"/>
      <c r="ACA42" s="4134"/>
      <c r="ACB42" s="4134"/>
      <c r="ACC42" s="4134"/>
      <c r="ACD42" s="4134"/>
      <c r="ACE42" s="4134"/>
      <c r="ACF42" s="4134"/>
      <c r="ACG42" s="4134"/>
      <c r="ACH42" s="4134"/>
      <c r="ACI42" s="4134"/>
      <c r="ACJ42" s="4134"/>
      <c r="ACK42" s="4134"/>
      <c r="ACL42" s="4134"/>
      <c r="ACM42" s="4134"/>
      <c r="ACN42" s="4134"/>
      <c r="ACO42" s="4134"/>
      <c r="ACP42" s="4134"/>
      <c r="ACQ42" s="4134"/>
      <c r="ACR42" s="4134"/>
      <c r="ACS42" s="4134"/>
      <c r="ACT42" s="4134"/>
      <c r="ACU42" s="4134"/>
      <c r="ACV42" s="4134"/>
      <c r="ACW42" s="4134"/>
      <c r="ACX42" s="4134"/>
      <c r="ACY42" s="4134"/>
      <c r="ACZ42" s="4134"/>
      <c r="ADA42" s="4134"/>
      <c r="ADB42" s="4134"/>
      <c r="ADC42" s="4134"/>
      <c r="ADD42" s="4134"/>
      <c r="ADE42" s="4134"/>
      <c r="ADF42" s="4134"/>
      <c r="ADG42" s="4134"/>
      <c r="ADH42" s="4134"/>
      <c r="ADI42" s="4134"/>
      <c r="ADJ42" s="4134"/>
      <c r="ADK42" s="4134"/>
      <c r="ADL42" s="4134"/>
      <c r="ADM42" s="4134"/>
      <c r="ADN42" s="4134"/>
      <c r="ADO42" s="4134"/>
      <c r="ADP42" s="4134"/>
      <c r="ADQ42" s="4134"/>
      <c r="ADR42" s="4134"/>
      <c r="ADS42" s="4134"/>
      <c r="ADT42" s="4134"/>
      <c r="ADU42" s="4134"/>
      <c r="ADV42" s="4134"/>
      <c r="ADW42" s="4134"/>
      <c r="ADX42" s="4134"/>
      <c r="ADY42" s="4134"/>
      <c r="ADZ42" s="4134"/>
      <c r="AEA42" s="4134"/>
      <c r="AEB42" s="4134"/>
      <c r="AEC42" s="4134"/>
      <c r="AED42" s="4134"/>
      <c r="AEE42" s="4134"/>
      <c r="AEF42" s="4134"/>
      <c r="AEG42" s="4134"/>
      <c r="AEH42" s="4134"/>
      <c r="AEI42" s="4134"/>
      <c r="AEJ42" s="4134"/>
      <c r="AEK42" s="4134"/>
      <c r="AEL42" s="4134"/>
      <c r="AEM42" s="4134"/>
      <c r="AEN42" s="4134"/>
      <c r="AEO42" s="4134"/>
      <c r="AEP42" s="4134"/>
      <c r="AEQ42" s="4134"/>
      <c r="AER42" s="4134"/>
      <c r="AES42" s="4134"/>
      <c r="AET42" s="4134"/>
      <c r="AEU42" s="4134"/>
      <c r="AEV42" s="4134"/>
      <c r="AEW42" s="4134"/>
      <c r="AEX42" s="4134"/>
      <c r="AEY42" s="4134"/>
      <c r="AEZ42" s="4134"/>
      <c r="AFA42" s="4134"/>
      <c r="AFB42" s="4134"/>
      <c r="AFC42" s="4134"/>
      <c r="AFD42" s="4134"/>
      <c r="AFE42" s="4134"/>
      <c r="AFF42" s="4134"/>
      <c r="AFG42" s="4134"/>
      <c r="AFH42" s="4134"/>
      <c r="AFI42" s="4134"/>
      <c r="AFJ42" s="4134"/>
      <c r="AFK42" s="4134"/>
      <c r="AFL42" s="4134"/>
      <c r="AFM42" s="4134"/>
      <c r="AFN42" s="4134"/>
      <c r="AFO42" s="4134"/>
      <c r="AFP42" s="4134"/>
      <c r="AFQ42" s="4134"/>
      <c r="AFR42" s="4134"/>
      <c r="AFS42" s="4134"/>
      <c r="AFT42" s="4134"/>
      <c r="AFU42" s="4134"/>
      <c r="AFV42" s="4134"/>
      <c r="AFW42" s="4134"/>
      <c r="AFX42" s="4134"/>
      <c r="AFY42" s="4134"/>
      <c r="AFZ42" s="4134"/>
      <c r="AGA42" s="4134"/>
      <c r="AGB42" s="4134"/>
      <c r="AGC42" s="4134"/>
      <c r="AGD42" s="4134"/>
      <c r="AGE42" s="4134"/>
      <c r="AGF42" s="4134"/>
      <c r="AGG42" s="4134"/>
      <c r="AGH42" s="4134"/>
      <c r="AGI42" s="4134"/>
      <c r="AGJ42" s="4134"/>
      <c r="AGK42" s="4134"/>
      <c r="AGL42" s="4134"/>
      <c r="AGM42" s="4134"/>
      <c r="AGN42" s="4134"/>
      <c r="AGO42" s="4134"/>
      <c r="AGP42" s="4134"/>
      <c r="AGQ42" s="4134"/>
      <c r="AGR42" s="4134"/>
      <c r="AGS42" s="4134"/>
      <c r="AGT42" s="4134"/>
      <c r="AGU42" s="4134"/>
      <c r="AGV42" s="4134"/>
      <c r="AGW42" s="4134"/>
      <c r="AGX42" s="4134"/>
      <c r="AGY42" s="4134"/>
      <c r="AGZ42" s="4134"/>
      <c r="AHA42" s="4134"/>
      <c r="AHB42" s="4134"/>
      <c r="AHC42" s="4134"/>
      <c r="AHD42" s="4134"/>
      <c r="AHE42" s="4134"/>
      <c r="AHF42" s="4134"/>
      <c r="AHG42" s="4134"/>
      <c r="AHH42" s="4134"/>
      <c r="AHI42" s="4134"/>
      <c r="AHJ42" s="4134"/>
      <c r="AHK42" s="4134"/>
      <c r="AHL42" s="4134"/>
      <c r="AHM42" s="4134"/>
      <c r="AHN42" s="4134"/>
      <c r="AHO42" s="4134"/>
      <c r="AHP42" s="4134"/>
      <c r="AHQ42" s="4134"/>
      <c r="AHR42" s="4134"/>
      <c r="AHS42" s="4134"/>
      <c r="AHT42" s="4134"/>
      <c r="AHU42" s="4134"/>
      <c r="AHV42" s="4134"/>
      <c r="AHW42" s="4134"/>
      <c r="AHX42" s="4134"/>
      <c r="AHY42" s="4134"/>
      <c r="AHZ42" s="4134"/>
      <c r="AIA42" s="4134"/>
      <c r="AIB42" s="4134"/>
      <c r="AIC42" s="4134"/>
      <c r="AID42" s="4134"/>
      <c r="AIE42" s="4134"/>
      <c r="AIF42" s="4134"/>
      <c r="AIG42" s="4134"/>
      <c r="AIH42" s="4134"/>
      <c r="AII42" s="4134"/>
      <c r="AIJ42" s="4134"/>
      <c r="AIK42" s="4134"/>
      <c r="AIL42" s="4134"/>
      <c r="AIM42" s="4134"/>
      <c r="AIN42" s="4134"/>
      <c r="AIO42" s="4134"/>
      <c r="AIP42" s="4134"/>
      <c r="AIQ42" s="4134"/>
      <c r="AIR42" s="4134"/>
      <c r="AIS42" s="4134"/>
      <c r="AIT42" s="4134"/>
      <c r="AIU42" s="4134"/>
      <c r="AIV42" s="4134"/>
      <c r="AIW42" s="4134"/>
      <c r="AIX42" s="4134"/>
      <c r="AIY42" s="4134"/>
      <c r="AIZ42" s="4134"/>
      <c r="AJA42" s="4134"/>
      <c r="AJB42" s="4134"/>
      <c r="AJC42" s="4134"/>
      <c r="AJD42" s="4134"/>
      <c r="AJE42" s="4134"/>
      <c r="AJF42" s="4134"/>
      <c r="AJG42" s="4134"/>
      <c r="AJH42" s="4134"/>
      <c r="AJI42" s="4134"/>
      <c r="AJJ42" s="4134"/>
      <c r="AJK42" s="4134"/>
      <c r="AJL42" s="4134"/>
      <c r="AJM42" s="4134"/>
      <c r="AJN42" s="4134"/>
      <c r="AJO42" s="4134"/>
      <c r="AJP42" s="4134"/>
      <c r="AJQ42" s="4134"/>
      <c r="AJR42" s="4134"/>
      <c r="AJS42" s="4134"/>
      <c r="AJT42" s="4134"/>
      <c r="AJU42" s="4134"/>
      <c r="AJV42" s="4134"/>
      <c r="AJW42" s="4134"/>
      <c r="AJX42" s="4134"/>
      <c r="AJY42" s="4134"/>
      <c r="AJZ42" s="4134"/>
      <c r="AKA42" s="4134"/>
      <c r="AKB42" s="4134"/>
      <c r="AKC42" s="4134"/>
      <c r="AKD42" s="4134"/>
      <c r="AKE42" s="4134"/>
      <c r="AKF42" s="4134"/>
      <c r="AKG42" s="4134"/>
      <c r="AKH42" s="4134"/>
      <c r="AKI42" s="4134"/>
      <c r="AKJ42" s="4134"/>
      <c r="AKK42" s="4134"/>
      <c r="AKL42" s="4134"/>
      <c r="AKM42" s="4134"/>
      <c r="AKN42" s="4134"/>
      <c r="AKO42" s="4134"/>
      <c r="AKP42" s="4134"/>
      <c r="AKQ42" s="4134"/>
      <c r="AKR42" s="4134"/>
      <c r="AKS42" s="4134"/>
      <c r="AKT42" s="4134"/>
      <c r="AKU42" s="4134"/>
      <c r="AKV42" s="4134"/>
      <c r="AKW42" s="4134"/>
      <c r="AKX42" s="4134"/>
      <c r="AKY42" s="4134"/>
      <c r="AKZ42" s="4134"/>
      <c r="ALA42" s="4134"/>
      <c r="ALB42" s="4134"/>
      <c r="ALC42" s="4134"/>
      <c r="ALD42" s="4134"/>
      <c r="ALE42" s="4134"/>
      <c r="ALF42" s="4134"/>
      <c r="ALG42" s="4134"/>
      <c r="ALH42" s="4134"/>
      <c r="ALI42" s="4134"/>
      <c r="ALJ42" s="4134"/>
      <c r="ALK42" s="4134"/>
      <c r="ALL42" s="4134"/>
      <c r="ALM42" s="4134"/>
      <c r="ALN42" s="4134"/>
      <c r="ALO42" s="4134"/>
      <c r="ALP42" s="4134"/>
      <c r="ALQ42" s="4134"/>
      <c r="ALR42" s="4134"/>
      <c r="ALS42" s="4134"/>
      <c r="ALT42" s="4134"/>
      <c r="ALU42" s="4134"/>
      <c r="ALV42" s="4134"/>
      <c r="ALW42" s="4134"/>
      <c r="ALX42" s="4134"/>
      <c r="ALY42" s="4134"/>
      <c r="ALZ42" s="4134"/>
      <c r="AMA42" s="4134"/>
      <c r="AMB42" s="4134"/>
      <c r="AMC42" s="4134"/>
      <c r="AMD42" s="4134"/>
      <c r="AME42" s="4134"/>
      <c r="AMF42" s="4134"/>
      <c r="AMG42" s="4134"/>
      <c r="AMH42" s="4134"/>
      <c r="AMI42" s="4134"/>
      <c r="AMJ42" s="4134"/>
      <c r="AMK42" s="4134"/>
      <c r="AML42" s="4134"/>
      <c r="AMM42" s="4134"/>
      <c r="AMN42" s="4134"/>
      <c r="AMO42" s="4134"/>
      <c r="AMP42" s="4134"/>
      <c r="AMQ42" s="4134"/>
      <c r="AMR42" s="4134"/>
      <c r="AMS42" s="4134"/>
      <c r="AMT42" s="4134"/>
      <c r="AMU42" s="4134"/>
      <c r="AMV42" s="4134"/>
      <c r="AMW42" s="4134"/>
      <c r="AMX42" s="4134"/>
      <c r="AMY42" s="4134"/>
      <c r="AMZ42" s="4134"/>
      <c r="ANA42" s="4134"/>
      <c r="ANB42" s="4134"/>
      <c r="ANC42" s="4134"/>
      <c r="AND42" s="4134"/>
      <c r="ANE42" s="4134"/>
      <c r="ANF42" s="4134"/>
      <c r="ANG42" s="4134"/>
      <c r="ANH42" s="4134"/>
      <c r="ANI42" s="4134"/>
      <c r="ANJ42" s="4134"/>
      <c r="ANK42" s="4134"/>
      <c r="ANL42" s="4134"/>
      <c r="ANM42" s="4134"/>
      <c r="ANN42" s="4134"/>
      <c r="ANO42" s="4134"/>
      <c r="ANP42" s="4134"/>
      <c r="ANQ42" s="4134"/>
      <c r="ANR42" s="4134"/>
      <c r="ANS42" s="4134"/>
      <c r="ANT42" s="4134"/>
      <c r="ANU42" s="4134"/>
      <c r="ANV42" s="4134"/>
      <c r="ANW42" s="4134"/>
      <c r="ANX42" s="4134"/>
      <c r="ANY42" s="4134"/>
      <c r="ANZ42" s="4134"/>
      <c r="AOA42" s="4134"/>
      <c r="AOB42" s="4134"/>
      <c r="AOC42" s="4134"/>
      <c r="AOD42" s="4134"/>
      <c r="AOE42" s="4134"/>
      <c r="AOF42" s="4134"/>
      <c r="AOG42" s="4134"/>
      <c r="AOH42" s="4134"/>
      <c r="AOI42" s="4134"/>
      <c r="AOJ42" s="4134"/>
      <c r="AOK42" s="4134"/>
      <c r="AOL42" s="4134"/>
      <c r="AOM42" s="4134"/>
      <c r="AON42" s="4134"/>
      <c r="AOO42" s="4134"/>
      <c r="AOP42" s="4134"/>
      <c r="AOQ42" s="4134"/>
      <c r="AOR42" s="4134"/>
      <c r="AOS42" s="4134"/>
      <c r="AOT42" s="4134"/>
      <c r="AOU42" s="4134"/>
      <c r="AOV42" s="4134"/>
      <c r="AOW42" s="4134"/>
      <c r="AOX42" s="4134"/>
      <c r="AOY42" s="4134"/>
      <c r="AOZ42" s="4134"/>
      <c r="APA42" s="4134"/>
      <c r="APB42" s="4134"/>
      <c r="APC42" s="4134"/>
      <c r="APD42" s="4134"/>
      <c r="APE42" s="4134"/>
      <c r="APF42" s="4134"/>
      <c r="APG42" s="4134"/>
      <c r="APH42" s="4134"/>
      <c r="API42" s="4134"/>
      <c r="APJ42" s="4134"/>
      <c r="APK42" s="4134"/>
      <c r="APL42" s="4134"/>
      <c r="APM42" s="4134"/>
      <c r="APN42" s="4134"/>
      <c r="APO42" s="4134"/>
      <c r="APP42" s="4134"/>
      <c r="APQ42" s="4134"/>
      <c r="APR42" s="4134"/>
      <c r="APS42" s="4134"/>
      <c r="APT42" s="4134"/>
      <c r="APU42" s="4134"/>
      <c r="APV42" s="4134"/>
      <c r="APW42" s="4134"/>
      <c r="APX42" s="4134"/>
      <c r="APY42" s="4134"/>
      <c r="APZ42" s="4134"/>
      <c r="AQA42" s="4134"/>
      <c r="AQB42" s="4134"/>
      <c r="AQC42" s="4134"/>
      <c r="AQD42" s="4134"/>
      <c r="AQE42" s="4134"/>
      <c r="AQF42" s="4134"/>
      <c r="AQG42" s="4134"/>
      <c r="AQH42" s="4134"/>
      <c r="AQI42" s="4134"/>
      <c r="AQJ42" s="4134"/>
      <c r="AQK42" s="4134"/>
      <c r="AQL42" s="4134"/>
      <c r="AQM42" s="4134"/>
      <c r="AQN42" s="4134"/>
      <c r="AQO42" s="4134"/>
      <c r="AQP42" s="4134"/>
      <c r="AQQ42" s="4134"/>
      <c r="AQR42" s="4134"/>
      <c r="AQS42" s="4134"/>
      <c r="AQT42" s="4134"/>
      <c r="AQU42" s="4134"/>
      <c r="AQV42" s="4134"/>
      <c r="AQW42" s="4134"/>
      <c r="AQX42" s="4134"/>
      <c r="AQY42" s="4134"/>
      <c r="AQZ42" s="4134"/>
      <c r="ARA42" s="4134"/>
      <c r="ARB42" s="4134"/>
      <c r="ARC42" s="4134"/>
      <c r="ARD42" s="4134"/>
      <c r="ARE42" s="4134"/>
      <c r="ARF42" s="4134"/>
      <c r="ARG42" s="4134"/>
      <c r="ARH42" s="4134"/>
      <c r="ARI42" s="4134"/>
      <c r="ARJ42" s="4134"/>
      <c r="ARK42" s="4134"/>
      <c r="ARL42" s="4134"/>
      <c r="ARM42" s="4134"/>
      <c r="ARN42" s="4134"/>
      <c r="ARO42" s="4134"/>
      <c r="ARP42" s="4134"/>
      <c r="ARQ42" s="4134"/>
      <c r="ARR42" s="4134"/>
      <c r="ARS42" s="4134"/>
      <c r="ART42" s="4134"/>
      <c r="ARU42" s="4134"/>
      <c r="ARV42" s="4134"/>
      <c r="ARW42" s="4134"/>
      <c r="ARX42" s="4134"/>
      <c r="ARY42" s="4134"/>
      <c r="ARZ42" s="4134"/>
      <c r="ASA42" s="4134"/>
      <c r="ASB42" s="4134"/>
      <c r="ASC42" s="4134"/>
      <c r="ASD42" s="4134"/>
      <c r="ASE42" s="4134"/>
      <c r="ASF42" s="4134"/>
      <c r="ASG42" s="4134"/>
      <c r="ASH42" s="4134"/>
      <c r="ASI42" s="4134"/>
      <c r="ASJ42" s="4134"/>
      <c r="ASK42" s="4134"/>
      <c r="ASL42" s="4134"/>
      <c r="ASM42" s="4134"/>
      <c r="ASN42" s="4134"/>
      <c r="ASO42" s="4134"/>
      <c r="ASP42" s="4134"/>
      <c r="ASQ42" s="4134"/>
      <c r="ASR42" s="4134"/>
      <c r="ASS42" s="4134"/>
      <c r="AST42" s="4134"/>
      <c r="ASU42" s="4134"/>
      <c r="ASV42" s="4134"/>
      <c r="ASW42" s="4134"/>
      <c r="ASX42" s="4134"/>
      <c r="ASY42" s="4134"/>
      <c r="ASZ42" s="4134"/>
      <c r="ATA42" s="4134"/>
      <c r="ATB42" s="4134"/>
      <c r="ATC42" s="4134"/>
      <c r="ATD42" s="4134"/>
      <c r="ATE42" s="4134"/>
      <c r="ATF42" s="4134"/>
      <c r="ATG42" s="4134"/>
      <c r="ATH42" s="4134"/>
      <c r="ATI42" s="4134"/>
      <c r="ATJ42" s="4134"/>
      <c r="ATK42" s="4134"/>
      <c r="ATL42" s="4134"/>
      <c r="ATM42" s="4134"/>
      <c r="ATN42" s="4134"/>
      <c r="ATO42" s="4134"/>
      <c r="ATP42" s="4134"/>
      <c r="ATQ42" s="4134"/>
      <c r="ATR42" s="4134"/>
      <c r="ATS42" s="4134"/>
      <c r="ATT42" s="4134"/>
      <c r="ATU42" s="4134"/>
      <c r="ATV42" s="4134"/>
      <c r="ATW42" s="4134"/>
      <c r="ATX42" s="4134"/>
      <c r="ATY42" s="4134"/>
      <c r="ATZ42" s="4134"/>
      <c r="AUA42" s="4134"/>
      <c r="AUB42" s="4134"/>
      <c r="AUC42" s="4134"/>
      <c r="AUD42" s="4134"/>
      <c r="AUE42" s="4134"/>
      <c r="AUF42" s="4134"/>
      <c r="AUG42" s="4134"/>
      <c r="AUH42" s="4134"/>
      <c r="AUI42" s="4134"/>
      <c r="AUJ42" s="4134"/>
      <c r="AUK42" s="4134"/>
      <c r="AUL42" s="4134"/>
      <c r="AUM42" s="4134"/>
      <c r="AUN42" s="4134"/>
      <c r="AUO42" s="4134"/>
      <c r="AUP42" s="4134"/>
      <c r="AUQ42" s="4134"/>
      <c r="AUR42" s="4134"/>
      <c r="AUS42" s="4134"/>
      <c r="AUT42" s="4134"/>
      <c r="AUU42" s="4134"/>
      <c r="AUV42" s="4134"/>
      <c r="AUW42" s="4134"/>
      <c r="AUX42" s="4134"/>
      <c r="AUY42" s="4134"/>
      <c r="AUZ42" s="4134"/>
      <c r="AVA42" s="4134"/>
      <c r="AVB42" s="4134"/>
      <c r="AVC42" s="4134"/>
      <c r="AVD42" s="4134"/>
      <c r="AVE42" s="4134"/>
      <c r="AVF42" s="4134"/>
      <c r="AVG42" s="4134"/>
      <c r="AVH42" s="4134"/>
      <c r="AVI42" s="4134"/>
      <c r="AVJ42" s="4134"/>
      <c r="AVK42" s="4134"/>
      <c r="AVL42" s="4134"/>
      <c r="AVM42" s="4134"/>
      <c r="AVN42" s="4134"/>
      <c r="AVO42" s="4134"/>
      <c r="AVP42" s="4134"/>
      <c r="AVQ42" s="4134"/>
      <c r="AVR42" s="4134"/>
      <c r="AVS42" s="4134"/>
      <c r="AVT42" s="4134"/>
      <c r="AVU42" s="4134"/>
      <c r="AVV42" s="4134"/>
      <c r="AVW42" s="4134"/>
      <c r="AVX42" s="4134"/>
      <c r="AVY42" s="4134"/>
      <c r="AVZ42" s="4134"/>
      <c r="AWA42" s="4134"/>
      <c r="AWB42" s="4134"/>
      <c r="AWC42" s="4134"/>
      <c r="AWD42" s="4134"/>
      <c r="AWE42" s="4134"/>
      <c r="AWF42" s="4134"/>
      <c r="AWG42" s="4134"/>
      <c r="AWH42" s="4134"/>
      <c r="AWI42" s="4134"/>
      <c r="AWJ42" s="4134"/>
      <c r="AWK42" s="4134"/>
      <c r="AWL42" s="4134"/>
      <c r="AWM42" s="4134"/>
      <c r="AWN42" s="4134"/>
      <c r="AWO42" s="4134"/>
      <c r="AWP42" s="4134"/>
      <c r="AWQ42" s="4134"/>
      <c r="AWR42" s="4134"/>
      <c r="AWS42" s="4134"/>
      <c r="AWT42" s="4134"/>
      <c r="AWU42" s="4134"/>
      <c r="AWV42" s="4134"/>
      <c r="AWW42" s="4134"/>
      <c r="AWX42" s="4134"/>
      <c r="AWY42" s="4134"/>
      <c r="AWZ42" s="4134"/>
      <c r="AXA42" s="4134"/>
      <c r="AXB42" s="4134"/>
      <c r="AXC42" s="4134"/>
      <c r="AXD42" s="4134"/>
      <c r="AXE42" s="4134"/>
      <c r="AXF42" s="4134"/>
      <c r="AXG42" s="4134"/>
      <c r="AXH42" s="4134"/>
      <c r="AXI42" s="4134"/>
      <c r="AXJ42" s="4134"/>
      <c r="AXK42" s="4134"/>
      <c r="AXL42" s="4134"/>
      <c r="AXM42" s="4134"/>
      <c r="AXN42" s="4134"/>
      <c r="AXO42" s="4134"/>
      <c r="AXP42" s="4134"/>
      <c r="AXQ42" s="4134"/>
      <c r="AXR42" s="4134"/>
      <c r="AXS42" s="4134"/>
      <c r="AXT42" s="4134"/>
      <c r="AXU42" s="4134"/>
      <c r="AXV42" s="4134"/>
      <c r="AXW42" s="4134"/>
      <c r="AXX42" s="4134"/>
      <c r="AXY42" s="4134"/>
      <c r="AXZ42" s="4134"/>
      <c r="AYA42" s="4134"/>
      <c r="AYB42" s="4134"/>
      <c r="AYC42" s="4134"/>
      <c r="AYD42" s="4134"/>
      <c r="AYE42" s="4134"/>
      <c r="AYF42" s="4134"/>
      <c r="AYG42" s="4134"/>
      <c r="AYH42" s="4134"/>
      <c r="AYI42" s="4134"/>
      <c r="AYJ42" s="4134"/>
      <c r="AYK42" s="4134"/>
      <c r="AYL42" s="4134"/>
      <c r="AYM42" s="4134"/>
      <c r="AYN42" s="4134"/>
      <c r="AYO42" s="4134"/>
      <c r="AYP42" s="4134"/>
      <c r="AYQ42" s="4134"/>
      <c r="AYR42" s="4134"/>
      <c r="AYS42" s="4134"/>
      <c r="AYT42" s="4134"/>
      <c r="AYU42" s="4134"/>
      <c r="AYV42" s="4134"/>
      <c r="AYW42" s="4134"/>
      <c r="AYX42" s="4134"/>
      <c r="AYY42" s="4134"/>
      <c r="AYZ42" s="4134"/>
      <c r="AZA42" s="4134"/>
      <c r="AZB42" s="4134"/>
      <c r="AZC42" s="4134"/>
      <c r="AZD42" s="4134"/>
      <c r="AZE42" s="4134"/>
      <c r="AZF42" s="4134"/>
      <c r="AZG42" s="4134"/>
      <c r="AZH42" s="4134"/>
      <c r="AZI42" s="4134"/>
      <c r="AZJ42" s="4134"/>
      <c r="AZK42" s="4134"/>
      <c r="AZL42" s="4134"/>
      <c r="AZM42" s="4134"/>
      <c r="AZN42" s="4134"/>
      <c r="AZO42" s="4134"/>
      <c r="AZP42" s="4134"/>
      <c r="AZQ42" s="4134"/>
      <c r="AZR42" s="4134"/>
      <c r="AZS42" s="4134"/>
      <c r="AZT42" s="4134"/>
      <c r="AZU42" s="4134"/>
      <c r="AZV42" s="4134"/>
      <c r="AZW42" s="4134"/>
      <c r="AZX42" s="4134"/>
      <c r="AZY42" s="4134"/>
      <c r="AZZ42" s="4134"/>
      <c r="BAA42" s="4134"/>
      <c r="BAB42" s="4134"/>
      <c r="BAC42" s="4134"/>
      <c r="BAD42" s="4134"/>
      <c r="BAE42" s="4134"/>
      <c r="BAF42" s="4134"/>
      <c r="BAG42" s="4134"/>
      <c r="BAH42" s="4134"/>
      <c r="BAI42" s="4134"/>
      <c r="BAJ42" s="4134"/>
      <c r="BAK42" s="4134"/>
      <c r="BAL42" s="4134"/>
      <c r="BAM42" s="4134"/>
      <c r="BAN42" s="4134"/>
      <c r="BAO42" s="4134"/>
      <c r="BAP42" s="4134"/>
      <c r="BAQ42" s="4134"/>
      <c r="BAR42" s="4134"/>
      <c r="BAS42" s="4134"/>
      <c r="BAT42" s="4134"/>
      <c r="BAU42" s="4134"/>
      <c r="BAV42" s="4134"/>
      <c r="BAW42" s="4134"/>
      <c r="BAX42" s="4134"/>
      <c r="BAY42" s="4134"/>
      <c r="BAZ42" s="4134"/>
      <c r="BBA42" s="4134"/>
      <c r="BBB42" s="4134"/>
      <c r="BBC42" s="4134"/>
      <c r="BBD42" s="4134"/>
      <c r="BBE42" s="4134"/>
      <c r="BBF42" s="4134"/>
      <c r="BBG42" s="4134"/>
      <c r="BBH42" s="4134"/>
      <c r="BBI42" s="4134"/>
      <c r="BBJ42" s="4134"/>
      <c r="BBK42" s="4134"/>
      <c r="BBL42" s="4134"/>
      <c r="BBM42" s="4134"/>
      <c r="BBN42" s="4134"/>
      <c r="BBO42" s="4134"/>
      <c r="BBP42" s="4134"/>
      <c r="BBQ42" s="4134"/>
      <c r="BBR42" s="4134"/>
      <c r="BBS42" s="4134"/>
      <c r="BBT42" s="4134"/>
      <c r="BBU42" s="4134"/>
      <c r="BBV42" s="4134"/>
      <c r="BBW42" s="4134"/>
      <c r="BBX42" s="4134"/>
      <c r="BBY42" s="4134"/>
      <c r="BBZ42" s="4134"/>
      <c r="BCA42" s="4134"/>
      <c r="BCB42" s="4134"/>
      <c r="BCC42" s="4134"/>
      <c r="BCD42" s="4134"/>
      <c r="BCE42" s="4134"/>
      <c r="BCF42" s="4134"/>
      <c r="BCG42" s="4134"/>
      <c r="BCH42" s="4134"/>
      <c r="BCI42" s="4134"/>
      <c r="BCJ42" s="4134"/>
      <c r="BCK42" s="4134"/>
      <c r="BCL42" s="4134"/>
      <c r="BCM42" s="4134"/>
      <c r="BCN42" s="4134"/>
      <c r="BCO42" s="4134"/>
      <c r="BCP42" s="4134"/>
      <c r="BCQ42" s="4134"/>
      <c r="BCR42" s="4134"/>
      <c r="BCS42" s="4134"/>
      <c r="BCT42" s="4134"/>
      <c r="BCU42" s="4134"/>
      <c r="BCV42" s="4134"/>
      <c r="BCW42" s="4134"/>
      <c r="BCX42" s="4134"/>
      <c r="BCY42" s="4134"/>
      <c r="BCZ42" s="4134"/>
      <c r="BDA42" s="4134"/>
      <c r="BDB42" s="4134"/>
      <c r="BDC42" s="4134"/>
      <c r="BDD42" s="4134"/>
      <c r="BDE42" s="4134"/>
      <c r="BDF42" s="4134"/>
      <c r="BDG42" s="4134"/>
      <c r="BDH42" s="4134"/>
      <c r="BDI42" s="4134"/>
      <c r="BDJ42" s="4134"/>
      <c r="BDK42" s="4134"/>
      <c r="BDL42" s="4134"/>
      <c r="BDM42" s="4134"/>
      <c r="BDN42" s="4134"/>
      <c r="BDO42" s="4134"/>
      <c r="BDP42" s="4134"/>
      <c r="BDQ42" s="4134"/>
      <c r="BDR42" s="4134"/>
      <c r="BDS42" s="4134"/>
      <c r="BDT42" s="4134"/>
      <c r="BDU42" s="4134"/>
      <c r="BDV42" s="4134"/>
      <c r="BDW42" s="4134"/>
      <c r="BDX42" s="4134"/>
      <c r="BDY42" s="4134"/>
      <c r="BDZ42" s="4134"/>
      <c r="BEA42" s="4134"/>
      <c r="BEB42" s="4134"/>
      <c r="BEC42" s="4134"/>
      <c r="BED42" s="4134"/>
      <c r="BEE42" s="4134"/>
      <c r="BEF42" s="4134"/>
      <c r="BEG42" s="4134"/>
      <c r="BEH42" s="4134"/>
      <c r="BEI42" s="4134"/>
      <c r="BEJ42" s="4134"/>
      <c r="BEK42" s="4134"/>
      <c r="BEL42" s="4134"/>
      <c r="BEM42" s="4134"/>
      <c r="BEN42" s="4134"/>
      <c r="BEO42" s="4134"/>
      <c r="BEP42" s="4134"/>
      <c r="BEQ42" s="4134"/>
      <c r="BER42" s="4134"/>
      <c r="BES42" s="4134"/>
      <c r="BET42" s="4134"/>
      <c r="BEU42" s="4134"/>
      <c r="BEV42" s="4134"/>
      <c r="BEW42" s="4134"/>
      <c r="BEX42" s="4134"/>
      <c r="BEY42" s="4134"/>
      <c r="BEZ42" s="4134"/>
      <c r="BFA42" s="4134"/>
      <c r="BFB42" s="4134"/>
      <c r="BFC42" s="4134"/>
      <c r="BFD42" s="4134"/>
      <c r="BFE42" s="4134"/>
      <c r="BFF42" s="4134"/>
      <c r="BFG42" s="4134"/>
      <c r="BFH42" s="4134"/>
      <c r="BFI42" s="4134"/>
      <c r="BFJ42" s="4134"/>
      <c r="BFK42" s="4134"/>
      <c r="BFL42" s="4134"/>
      <c r="BFM42" s="4134"/>
      <c r="BFN42" s="4134"/>
      <c r="BFO42" s="4134"/>
      <c r="BFP42" s="4134"/>
      <c r="BFQ42" s="4134"/>
      <c r="BFR42" s="4134"/>
      <c r="BFS42" s="4134"/>
      <c r="BFT42" s="4134"/>
      <c r="BFU42" s="4134"/>
      <c r="BFV42" s="4134"/>
      <c r="BFW42" s="4134"/>
      <c r="BFX42" s="4134"/>
      <c r="BFY42" s="4134"/>
      <c r="BFZ42" s="4134"/>
      <c r="BGA42" s="4134"/>
      <c r="BGB42" s="4134"/>
      <c r="BGC42" s="4134"/>
      <c r="BGD42" s="4134"/>
      <c r="BGE42" s="4134"/>
      <c r="BGF42" s="4134"/>
      <c r="BGG42" s="4134"/>
      <c r="BGH42" s="4134"/>
      <c r="BGI42" s="4134"/>
      <c r="BGJ42" s="4134"/>
      <c r="BGK42" s="4134"/>
      <c r="BGL42" s="4134"/>
      <c r="BGM42" s="4134"/>
      <c r="BGN42" s="4134"/>
      <c r="BGO42" s="4134"/>
      <c r="BGP42" s="4134"/>
      <c r="BGQ42" s="4134"/>
      <c r="BGR42" s="4134"/>
      <c r="BGS42" s="4134"/>
      <c r="BGT42" s="4134"/>
      <c r="BGU42" s="4134"/>
      <c r="BGV42" s="4134"/>
      <c r="BGW42" s="4134"/>
      <c r="BGX42" s="4134"/>
      <c r="BGY42" s="4134"/>
      <c r="BGZ42" s="4134"/>
      <c r="BHA42" s="4134"/>
      <c r="BHB42" s="4134"/>
      <c r="BHC42" s="4134"/>
      <c r="BHD42" s="4134"/>
      <c r="BHE42" s="4134"/>
      <c r="BHF42" s="4134"/>
      <c r="BHG42" s="4134"/>
      <c r="BHH42" s="4134"/>
      <c r="BHI42" s="4134"/>
      <c r="BHJ42" s="4134"/>
      <c r="BHK42" s="4134"/>
      <c r="BHL42" s="4134"/>
      <c r="BHM42" s="4134"/>
      <c r="BHN42" s="4134"/>
      <c r="BHO42" s="4134"/>
      <c r="BHP42" s="4134"/>
      <c r="BHQ42" s="4134"/>
      <c r="BHR42" s="4134"/>
      <c r="BHS42" s="4134"/>
      <c r="BHT42" s="4134"/>
      <c r="BHU42" s="4134"/>
      <c r="BHV42" s="4134"/>
      <c r="BHW42" s="4134"/>
      <c r="BHX42" s="4134"/>
      <c r="BHY42" s="4134"/>
      <c r="BHZ42" s="4134"/>
      <c r="BIA42" s="4134"/>
      <c r="BIB42" s="4134"/>
      <c r="BIC42" s="4134"/>
      <c r="BID42" s="4134"/>
      <c r="BIE42" s="4134"/>
      <c r="BIF42" s="4134"/>
      <c r="BIG42" s="4134"/>
      <c r="BIH42" s="4134"/>
      <c r="BII42" s="4134"/>
      <c r="BIJ42" s="4134"/>
      <c r="BIK42" s="4134"/>
      <c r="BIL42" s="4134"/>
      <c r="BIM42" s="4134"/>
      <c r="BIN42" s="4134"/>
      <c r="BIO42" s="4134"/>
      <c r="BIP42" s="4134"/>
      <c r="BIQ42" s="4134"/>
      <c r="BIR42" s="4134"/>
      <c r="BIS42" s="4134"/>
      <c r="BIT42" s="4134"/>
      <c r="BIU42" s="4134"/>
      <c r="BIV42" s="4134"/>
      <c r="BIW42" s="4134"/>
      <c r="BIX42" s="4134"/>
      <c r="BIY42" s="4134"/>
      <c r="BIZ42" s="4134"/>
      <c r="BJA42" s="4134"/>
      <c r="BJB42" s="4134"/>
      <c r="BJC42" s="4134"/>
      <c r="BJD42" s="4134"/>
      <c r="BJE42" s="4134"/>
    </row>
    <row r="43" spans="1:1617" s="102" customFormat="1" ht="16.149999999999999" customHeight="1">
      <c r="A43" s="350" t="s">
        <v>1184</v>
      </c>
      <c r="B43" s="3568">
        <v>1.8158707100054481E-4</v>
      </c>
      <c r="C43" s="3556">
        <v>1.8530632061328976E-4</v>
      </c>
      <c r="D43" s="3556">
        <v>7.5068636192428685E-4</v>
      </c>
      <c r="E43" s="3556">
        <v>5.6819580785132952E-4</v>
      </c>
      <c r="F43" s="3556">
        <v>1.3187487259945345E-3</v>
      </c>
      <c r="G43" s="3556">
        <v>1.2923593866831598E-3</v>
      </c>
      <c r="H43" s="3556">
        <v>2.1921732109126384E-3</v>
      </c>
      <c r="I43" s="3556">
        <v>3.272876039819992E-3</v>
      </c>
      <c r="J43" s="3556">
        <v>6.4680844947437813E-3</v>
      </c>
      <c r="K43" s="3556">
        <v>5.5621244444603929E-3</v>
      </c>
      <c r="L43" s="3556">
        <v>1.0524354391243737E-2</v>
      </c>
      <c r="M43" s="3556">
        <v>1.3331043128488183E-2</v>
      </c>
      <c r="N43" s="3556">
        <v>2.8261428427932511E-2</v>
      </c>
      <c r="O43" s="3556">
        <v>5.2845958812095327E-2</v>
      </c>
      <c r="P43" s="3556">
        <v>9.2370637623568314E-2</v>
      </c>
      <c r="Q43" s="3556">
        <v>0.21167551092907663</v>
      </c>
      <c r="R43" s="3556">
        <v>0.3638625993813322</v>
      </c>
      <c r="S43" s="3556">
        <v>0.50270355737306671</v>
      </c>
      <c r="T43" s="3556">
        <v>0.72635754259100282</v>
      </c>
      <c r="U43" s="3556">
        <v>1.1510164636899403</v>
      </c>
      <c r="V43" s="3556">
        <v>1.9374101227237497</v>
      </c>
      <c r="W43" s="3556">
        <v>3.2838825632752777</v>
      </c>
      <c r="X43" s="3556">
        <v>4.3985433422821743</v>
      </c>
      <c r="Y43" s="3556">
        <v>5.0543085157914067</v>
      </c>
      <c r="Z43" s="3556">
        <v>5.8250129599523826</v>
      </c>
      <c r="AA43" s="3556">
        <v>6.2020030511192727</v>
      </c>
      <c r="AB43" s="3556">
        <v>6.1204033519117162</v>
      </c>
      <c r="AC43" s="3556">
        <v>6.310587323464353</v>
      </c>
      <c r="AD43" s="3556">
        <v>7.3144457366407343</v>
      </c>
      <c r="AE43" s="3831">
        <v>7.6955146621059143</v>
      </c>
      <c r="AF43" s="3557">
        <v>8.7117479991468407</v>
      </c>
      <c r="AG43" s="4128"/>
      <c r="AH43" s="4134"/>
      <c r="AI43" s="4134"/>
      <c r="AJ43" s="4134"/>
      <c r="AK43" s="4134"/>
      <c r="AL43" s="4134"/>
      <c r="AM43" s="4134"/>
      <c r="AN43" s="4134"/>
      <c r="AO43" s="4134"/>
      <c r="AP43" s="4134"/>
      <c r="AQ43" s="4134"/>
      <c r="AR43" s="4134"/>
      <c r="AS43" s="4134"/>
      <c r="AT43" s="4134"/>
      <c r="AU43" s="4134"/>
      <c r="AV43" s="4134"/>
      <c r="AW43" s="4134"/>
      <c r="AX43" s="4134"/>
      <c r="AY43" s="4134"/>
      <c r="AZ43" s="4134"/>
      <c r="BA43" s="4134"/>
      <c r="BB43" s="4134"/>
      <c r="BC43" s="4134"/>
      <c r="BD43" s="4134"/>
      <c r="BE43" s="4134"/>
      <c r="BF43" s="4134"/>
      <c r="BG43" s="4134"/>
      <c r="BH43" s="4134"/>
      <c r="BI43" s="4134"/>
      <c r="BJ43" s="4134"/>
      <c r="BK43" s="4139"/>
      <c r="BL43" s="4139"/>
      <c r="BM43" s="4139"/>
      <c r="BN43" s="4139"/>
      <c r="BO43" s="4139"/>
      <c r="BP43" s="4139"/>
      <c r="BQ43" s="4139"/>
      <c r="BR43" s="4139"/>
      <c r="BS43" s="4139"/>
      <c r="BT43" s="4139"/>
      <c r="BU43" s="4139"/>
      <c r="BV43" s="4139"/>
      <c r="BW43" s="4139"/>
      <c r="BX43" s="4139"/>
      <c r="BY43" s="4139"/>
      <c r="BZ43" s="4139"/>
      <c r="CA43" s="4139"/>
      <c r="CB43" s="4139"/>
      <c r="CC43" s="4139"/>
      <c r="CD43" s="4139"/>
      <c r="CE43" s="4139"/>
      <c r="CF43" s="4139"/>
      <c r="CG43" s="4139"/>
      <c r="CH43" s="4139"/>
      <c r="CI43" s="4139"/>
      <c r="CJ43" s="4139"/>
      <c r="CK43" s="4139"/>
      <c r="CL43" s="4139"/>
      <c r="CM43" s="4139"/>
      <c r="CN43" s="4134"/>
      <c r="CO43" s="4134"/>
      <c r="CP43" s="4134"/>
      <c r="CQ43" s="4134"/>
      <c r="CR43" s="4134"/>
      <c r="CS43" s="4134"/>
      <c r="CT43" s="4134"/>
      <c r="CU43" s="4134"/>
      <c r="CV43" s="4134"/>
      <c r="CW43" s="4134"/>
      <c r="CX43" s="4134"/>
      <c r="CY43" s="4134"/>
      <c r="CZ43" s="4134"/>
      <c r="DA43" s="4134"/>
      <c r="DB43" s="4134"/>
      <c r="DC43" s="4134"/>
      <c r="DD43" s="4134"/>
      <c r="DE43" s="4134"/>
      <c r="DF43" s="4134"/>
      <c r="DG43" s="4134"/>
      <c r="DH43" s="4134"/>
      <c r="DI43" s="4134"/>
      <c r="DJ43" s="4134"/>
      <c r="DK43" s="4134"/>
      <c r="DL43" s="4134"/>
      <c r="DM43" s="4134"/>
      <c r="DN43" s="4134"/>
      <c r="DO43" s="4134"/>
      <c r="DP43" s="4134"/>
      <c r="DQ43" s="4134"/>
      <c r="DR43" s="4134"/>
      <c r="DS43" s="4134"/>
      <c r="DT43" s="4134"/>
      <c r="DU43" s="4134"/>
      <c r="DV43" s="4134"/>
      <c r="DW43" s="4134"/>
      <c r="DX43" s="4134"/>
      <c r="DY43" s="4134"/>
      <c r="DZ43" s="4134"/>
      <c r="EA43" s="4134"/>
      <c r="EB43" s="4134"/>
      <c r="EC43" s="4134"/>
      <c r="ED43" s="4134"/>
      <c r="EE43" s="4134"/>
      <c r="EF43" s="4134"/>
      <c r="EG43" s="4134"/>
      <c r="EH43" s="4134"/>
      <c r="EI43" s="4134"/>
      <c r="EJ43" s="4134"/>
      <c r="EK43" s="4134"/>
      <c r="EL43" s="4134"/>
      <c r="EM43" s="4134"/>
      <c r="EN43" s="4134"/>
      <c r="EO43" s="4134"/>
      <c r="EP43" s="4134"/>
      <c r="EQ43" s="4134"/>
      <c r="ER43" s="4134"/>
      <c r="ES43" s="4134"/>
      <c r="ET43" s="4134"/>
      <c r="EU43" s="4134"/>
      <c r="EV43" s="4134"/>
      <c r="EW43" s="4134"/>
      <c r="EX43" s="4134"/>
      <c r="EY43" s="4134"/>
      <c r="EZ43" s="4134"/>
      <c r="FA43" s="4134"/>
      <c r="FB43" s="4134"/>
      <c r="FC43" s="4134"/>
      <c r="FD43" s="4134"/>
      <c r="FE43" s="4134"/>
      <c r="FF43" s="4134"/>
      <c r="FG43" s="4134"/>
      <c r="FH43" s="4134"/>
      <c r="FI43" s="4134"/>
      <c r="FJ43" s="4134"/>
      <c r="FK43" s="4134"/>
      <c r="FL43" s="4134"/>
      <c r="FM43" s="4134"/>
      <c r="FN43" s="4134"/>
      <c r="FO43" s="4134"/>
      <c r="FP43" s="4134"/>
      <c r="FQ43" s="4134"/>
      <c r="FR43" s="4134"/>
      <c r="FS43" s="4134"/>
      <c r="FT43" s="4134"/>
      <c r="FU43" s="4134"/>
      <c r="FV43" s="4134"/>
      <c r="FW43" s="4134"/>
      <c r="FX43" s="4134"/>
      <c r="FY43" s="4134"/>
      <c r="FZ43" s="4134"/>
      <c r="GA43" s="4134"/>
      <c r="GB43" s="4134"/>
      <c r="GC43" s="4134"/>
      <c r="GD43" s="4134"/>
      <c r="GE43" s="4134"/>
      <c r="GF43" s="4134"/>
      <c r="GG43" s="4134"/>
      <c r="GH43" s="4134"/>
      <c r="GI43" s="4134"/>
      <c r="GJ43" s="4134"/>
      <c r="GK43" s="4134"/>
      <c r="GL43" s="4134"/>
      <c r="GM43" s="4134"/>
      <c r="GN43" s="4134"/>
      <c r="GO43" s="4134"/>
      <c r="GP43" s="4134"/>
      <c r="GQ43" s="4134"/>
      <c r="GR43" s="4134"/>
      <c r="GS43" s="4134"/>
      <c r="GT43" s="4134"/>
      <c r="GU43" s="4134"/>
      <c r="GV43" s="4134"/>
      <c r="GW43" s="4134"/>
      <c r="GX43" s="4134"/>
      <c r="GY43" s="4134"/>
      <c r="GZ43" s="4134"/>
      <c r="HA43" s="4134"/>
      <c r="HB43" s="4134"/>
      <c r="HC43" s="4134"/>
      <c r="HD43" s="4134"/>
      <c r="HE43" s="4134"/>
      <c r="HF43" s="4134"/>
      <c r="HG43" s="4134"/>
      <c r="HH43" s="4134"/>
      <c r="HI43" s="4134"/>
      <c r="HJ43" s="4134"/>
      <c r="HK43" s="4134"/>
      <c r="HL43" s="4134"/>
      <c r="HM43" s="4134"/>
      <c r="HN43" s="4134"/>
      <c r="HO43" s="4134"/>
      <c r="HP43" s="4134"/>
      <c r="HQ43" s="4134"/>
      <c r="HR43" s="4134"/>
      <c r="HS43" s="4134"/>
      <c r="HT43" s="4134"/>
      <c r="HU43" s="4134"/>
      <c r="HV43" s="4134"/>
      <c r="HW43" s="4134"/>
      <c r="HX43" s="4134"/>
      <c r="HY43" s="4134"/>
      <c r="HZ43" s="4134"/>
      <c r="IA43" s="4134"/>
      <c r="IB43" s="4134"/>
      <c r="IC43" s="4134"/>
      <c r="ID43" s="4134"/>
      <c r="IE43" s="4134"/>
      <c r="IF43" s="4134"/>
      <c r="IG43" s="4134"/>
      <c r="IH43" s="4134"/>
      <c r="II43" s="4134"/>
      <c r="IJ43" s="4134"/>
      <c r="IK43" s="4134"/>
      <c r="IL43" s="4134"/>
      <c r="IM43" s="4134"/>
      <c r="IN43" s="4134"/>
      <c r="IO43" s="4134"/>
      <c r="IP43" s="4134"/>
      <c r="IQ43" s="4134"/>
      <c r="IR43" s="4134"/>
      <c r="IS43" s="4134"/>
      <c r="IT43" s="4134"/>
      <c r="IU43" s="4134"/>
      <c r="IV43" s="4134"/>
      <c r="IW43" s="4134"/>
      <c r="IX43" s="4134"/>
      <c r="IY43" s="4134"/>
      <c r="IZ43" s="4134"/>
      <c r="JA43" s="4134"/>
      <c r="JB43" s="4134"/>
      <c r="JC43" s="4134"/>
      <c r="JD43" s="4134"/>
      <c r="JE43" s="4134"/>
      <c r="JF43" s="4134"/>
      <c r="JG43" s="4134"/>
      <c r="JH43" s="4134"/>
      <c r="JI43" s="4134"/>
      <c r="JJ43" s="4134"/>
      <c r="JK43" s="4134"/>
      <c r="JL43" s="4134"/>
      <c r="JM43" s="4134"/>
      <c r="JN43" s="4134"/>
      <c r="JO43" s="4134"/>
      <c r="JP43" s="4134"/>
      <c r="JQ43" s="4134"/>
      <c r="JR43" s="4134"/>
      <c r="JS43" s="4134"/>
      <c r="JT43" s="4134"/>
      <c r="JU43" s="4134"/>
      <c r="JV43" s="4134"/>
      <c r="JW43" s="4134"/>
      <c r="JX43" s="4134"/>
      <c r="JY43" s="4134"/>
      <c r="JZ43" s="4134"/>
      <c r="KA43" s="4134"/>
      <c r="KB43" s="4134"/>
      <c r="KC43" s="4134"/>
      <c r="KD43" s="4134"/>
      <c r="KE43" s="4134"/>
      <c r="KF43" s="4134"/>
      <c r="KG43" s="4134"/>
      <c r="KH43" s="4134"/>
      <c r="KI43" s="4134"/>
      <c r="KJ43" s="4134"/>
      <c r="KK43" s="4134"/>
      <c r="KL43" s="4134"/>
      <c r="KM43" s="4134"/>
      <c r="KN43" s="4134"/>
      <c r="KO43" s="4134"/>
      <c r="KP43" s="4134"/>
      <c r="KQ43" s="4134"/>
      <c r="KR43" s="4134"/>
      <c r="KS43" s="4134"/>
      <c r="KT43" s="4134"/>
      <c r="KU43" s="4134"/>
      <c r="KV43" s="4134"/>
      <c r="KW43" s="4134"/>
      <c r="KX43" s="4134"/>
      <c r="KY43" s="4134"/>
      <c r="KZ43" s="4134"/>
      <c r="LA43" s="4134"/>
      <c r="LB43" s="4134"/>
      <c r="LC43" s="4134"/>
      <c r="LD43" s="4134"/>
      <c r="LE43" s="4134"/>
      <c r="LF43" s="4134"/>
      <c r="LG43" s="4134"/>
      <c r="LH43" s="4134"/>
      <c r="LI43" s="4134"/>
      <c r="LJ43" s="4134"/>
      <c r="LK43" s="4134"/>
      <c r="LL43" s="4134"/>
      <c r="LM43" s="4134"/>
      <c r="LN43" s="4134"/>
      <c r="LO43" s="4134"/>
      <c r="LP43" s="4134"/>
      <c r="LQ43" s="4134"/>
      <c r="LR43" s="4134"/>
      <c r="LS43" s="4134"/>
      <c r="LT43" s="4134"/>
      <c r="LU43" s="4134"/>
      <c r="LV43" s="4134"/>
      <c r="LW43" s="4134"/>
      <c r="LX43" s="4134"/>
      <c r="LY43" s="4134"/>
      <c r="LZ43" s="4134"/>
      <c r="MA43" s="4134"/>
      <c r="MB43" s="4134"/>
      <c r="MC43" s="4134"/>
      <c r="MD43" s="4134"/>
      <c r="ME43" s="4134"/>
      <c r="MF43" s="4134"/>
      <c r="MG43" s="4134"/>
      <c r="MH43" s="4134"/>
      <c r="MI43" s="4134"/>
      <c r="MJ43" s="4134"/>
      <c r="MK43" s="4134"/>
      <c r="ML43" s="4134"/>
      <c r="MM43" s="4134"/>
      <c r="MN43" s="4134"/>
      <c r="MO43" s="4134"/>
      <c r="MP43" s="4134"/>
      <c r="MQ43" s="4134"/>
      <c r="MR43" s="4134"/>
      <c r="MS43" s="4134"/>
      <c r="MT43" s="4134"/>
      <c r="MU43" s="4134"/>
      <c r="MV43" s="4134"/>
      <c r="MW43" s="4134"/>
      <c r="MX43" s="4134"/>
      <c r="MY43" s="4134"/>
      <c r="MZ43" s="4134"/>
      <c r="NA43" s="4134"/>
      <c r="NB43" s="4134"/>
      <c r="NC43" s="4134"/>
      <c r="ND43" s="4134"/>
      <c r="NE43" s="4134"/>
      <c r="NF43" s="4134"/>
      <c r="NG43" s="4134"/>
      <c r="NH43" s="4134"/>
      <c r="NI43" s="4134"/>
      <c r="NJ43" s="4134"/>
      <c r="NK43" s="4134"/>
      <c r="NL43" s="4134"/>
      <c r="NM43" s="4134"/>
      <c r="NN43" s="4134"/>
      <c r="NO43" s="4134"/>
      <c r="NP43" s="4134"/>
      <c r="NQ43" s="4134"/>
      <c r="NR43" s="4134"/>
      <c r="NS43" s="4134"/>
      <c r="NT43" s="4134"/>
      <c r="NU43" s="4134"/>
      <c r="NV43" s="4134"/>
      <c r="NW43" s="4134"/>
      <c r="NX43" s="4134"/>
      <c r="NY43" s="4134"/>
      <c r="NZ43" s="4134"/>
      <c r="OA43" s="4134"/>
      <c r="OB43" s="4134"/>
      <c r="OC43" s="4134"/>
      <c r="OD43" s="4134"/>
      <c r="OE43" s="4134"/>
      <c r="OF43" s="4134"/>
      <c r="OG43" s="4134"/>
      <c r="OH43" s="4134"/>
      <c r="OI43" s="4134"/>
      <c r="OJ43" s="4134"/>
      <c r="OK43" s="4134"/>
      <c r="OL43" s="4134"/>
      <c r="OM43" s="4134"/>
      <c r="ON43" s="4134"/>
      <c r="OO43" s="4134"/>
      <c r="OP43" s="4134"/>
      <c r="OQ43" s="4134"/>
      <c r="OR43" s="4134"/>
      <c r="OS43" s="4134"/>
      <c r="OT43" s="4134"/>
      <c r="OU43" s="4134"/>
      <c r="OV43" s="4134"/>
      <c r="OW43" s="4134"/>
      <c r="OX43" s="4134"/>
      <c r="OY43" s="4134"/>
      <c r="OZ43" s="4134"/>
      <c r="PA43" s="4134"/>
      <c r="PB43" s="4134"/>
      <c r="PC43" s="4134"/>
      <c r="PD43" s="4134"/>
      <c r="PE43" s="4134"/>
      <c r="PF43" s="4134"/>
      <c r="PG43" s="4134"/>
      <c r="PH43" s="4134"/>
      <c r="PI43" s="4134"/>
      <c r="PJ43" s="4134"/>
      <c r="PK43" s="4134"/>
      <c r="PL43" s="4134"/>
      <c r="PM43" s="4134"/>
      <c r="PN43" s="4134"/>
      <c r="PO43" s="4134"/>
      <c r="PP43" s="4134"/>
      <c r="PQ43" s="4134"/>
      <c r="PR43" s="4134"/>
      <c r="PS43" s="4134"/>
      <c r="PT43" s="4134"/>
      <c r="PU43" s="4134"/>
      <c r="PV43" s="4134"/>
      <c r="PW43" s="4134"/>
      <c r="PX43" s="4134"/>
      <c r="PY43" s="4134"/>
      <c r="PZ43" s="4134"/>
      <c r="QA43" s="4134"/>
      <c r="QB43" s="4134"/>
      <c r="QC43" s="4134"/>
      <c r="QD43" s="4134"/>
      <c r="QE43" s="4134"/>
      <c r="QF43" s="4134"/>
      <c r="QG43" s="4134"/>
      <c r="QH43" s="4134"/>
      <c r="QI43" s="4134"/>
      <c r="QJ43" s="4134"/>
      <c r="QK43" s="4134"/>
      <c r="QL43" s="4134"/>
      <c r="QM43" s="4134"/>
      <c r="QN43" s="4134"/>
      <c r="QO43" s="4134"/>
      <c r="QP43" s="4134"/>
      <c r="QQ43" s="4134"/>
      <c r="QR43" s="4134"/>
      <c r="QS43" s="4134"/>
      <c r="QT43" s="4134"/>
      <c r="QU43" s="4134"/>
      <c r="QV43" s="4134"/>
      <c r="QW43" s="4134"/>
      <c r="QX43" s="4134"/>
      <c r="QY43" s="4134"/>
      <c r="QZ43" s="4134"/>
      <c r="RA43" s="4134"/>
      <c r="RB43" s="4134"/>
      <c r="RC43" s="4134"/>
      <c r="RD43" s="4134"/>
      <c r="RE43" s="4134"/>
      <c r="RF43" s="4134"/>
      <c r="RG43" s="4134"/>
      <c r="RH43" s="4134"/>
      <c r="RI43" s="4134"/>
      <c r="RJ43" s="4134"/>
      <c r="RK43" s="4134"/>
      <c r="RL43" s="4134"/>
      <c r="RM43" s="4134"/>
      <c r="RN43" s="4134"/>
      <c r="RO43" s="4134"/>
      <c r="RP43" s="4134"/>
      <c r="RQ43" s="4134"/>
      <c r="RR43" s="4134"/>
      <c r="RS43" s="4134"/>
      <c r="RT43" s="4134"/>
      <c r="RU43" s="4134"/>
      <c r="RV43" s="4134"/>
      <c r="RW43" s="4134"/>
      <c r="RX43" s="4134"/>
      <c r="RY43" s="4134"/>
      <c r="RZ43" s="4134"/>
      <c r="SA43" s="4134"/>
      <c r="SB43" s="4134"/>
      <c r="SC43" s="4134"/>
      <c r="SD43" s="4134"/>
      <c r="SE43" s="4134"/>
      <c r="SF43" s="4134"/>
      <c r="SG43" s="4134"/>
      <c r="SH43" s="4134"/>
      <c r="SI43" s="4134"/>
      <c r="SJ43" s="4134"/>
      <c r="SK43" s="4134"/>
      <c r="SL43" s="4134"/>
      <c r="SM43" s="4134"/>
      <c r="SN43" s="4134"/>
      <c r="SO43" s="4134"/>
      <c r="SP43" s="4134"/>
      <c r="SQ43" s="4134"/>
      <c r="SR43" s="4134"/>
      <c r="SS43" s="4134"/>
      <c r="ST43" s="4134"/>
      <c r="SU43" s="4134"/>
      <c r="SV43" s="4134"/>
      <c r="SW43" s="4134"/>
      <c r="SX43" s="4134"/>
      <c r="SY43" s="4134"/>
      <c r="SZ43" s="4134"/>
      <c r="TA43" s="4134"/>
      <c r="TB43" s="4134"/>
      <c r="TC43" s="4134"/>
      <c r="TD43" s="4134"/>
      <c r="TE43" s="4134"/>
      <c r="TF43" s="4134"/>
      <c r="TG43" s="4134"/>
      <c r="TH43" s="4134"/>
      <c r="TI43" s="4134"/>
      <c r="TJ43" s="4134"/>
      <c r="TK43" s="4134"/>
      <c r="TL43" s="4134"/>
      <c r="TM43" s="4134"/>
      <c r="TN43" s="4134"/>
      <c r="TO43" s="4134"/>
      <c r="TP43" s="4134"/>
      <c r="TQ43" s="4134"/>
      <c r="TR43" s="4134"/>
      <c r="TS43" s="4134"/>
      <c r="TT43" s="4134"/>
      <c r="TU43" s="4134"/>
      <c r="TV43" s="4134"/>
      <c r="TW43" s="4134"/>
      <c r="TX43" s="4134"/>
      <c r="TY43" s="4134"/>
      <c r="TZ43" s="4134"/>
      <c r="UA43" s="4134"/>
      <c r="UB43" s="4134"/>
      <c r="UC43" s="4134"/>
      <c r="UD43" s="4134"/>
      <c r="UE43" s="4134"/>
      <c r="UF43" s="4134"/>
      <c r="UG43" s="4134"/>
      <c r="UH43" s="4134"/>
      <c r="UI43" s="4134"/>
      <c r="UJ43" s="4134"/>
      <c r="UK43" s="4134"/>
      <c r="UL43" s="4134"/>
      <c r="UM43" s="4134"/>
      <c r="UN43" s="4134"/>
      <c r="UO43" s="4134"/>
      <c r="UP43" s="4134"/>
      <c r="UQ43" s="4134"/>
      <c r="UR43" s="4134"/>
      <c r="US43" s="4134"/>
      <c r="UT43" s="4134"/>
      <c r="UU43" s="4134"/>
      <c r="UV43" s="4134"/>
      <c r="UW43" s="4134"/>
      <c r="UX43" s="4134"/>
      <c r="UY43" s="4134"/>
      <c r="UZ43" s="4134"/>
      <c r="VA43" s="4134"/>
      <c r="VB43" s="4134"/>
      <c r="VC43" s="4134"/>
      <c r="VD43" s="4134"/>
      <c r="VE43" s="4134"/>
      <c r="VF43" s="4134"/>
      <c r="VG43" s="4134"/>
      <c r="VH43" s="4134"/>
      <c r="VI43" s="4134"/>
      <c r="VJ43" s="4134"/>
      <c r="VK43" s="4134"/>
      <c r="VL43" s="4134"/>
      <c r="VM43" s="4134"/>
      <c r="VN43" s="4134"/>
      <c r="VO43" s="4134"/>
      <c r="VP43" s="4134"/>
      <c r="VQ43" s="4134"/>
      <c r="VR43" s="4134"/>
      <c r="VS43" s="4134"/>
      <c r="VT43" s="4134"/>
      <c r="VU43" s="4134"/>
      <c r="VV43" s="4134"/>
      <c r="VW43" s="4134"/>
      <c r="VX43" s="4134"/>
      <c r="VY43" s="4134"/>
      <c r="VZ43" s="4134"/>
      <c r="WA43" s="4134"/>
      <c r="WB43" s="4134"/>
      <c r="WC43" s="4134"/>
      <c r="WD43" s="4134"/>
      <c r="WE43" s="4134"/>
      <c r="WF43" s="4134"/>
      <c r="WG43" s="4134"/>
      <c r="WH43" s="4134"/>
      <c r="WI43" s="4134"/>
      <c r="WJ43" s="4134"/>
      <c r="WK43" s="4134"/>
      <c r="WL43" s="4134"/>
      <c r="WM43" s="4134"/>
      <c r="WN43" s="4134"/>
      <c r="WO43" s="4134"/>
      <c r="WP43" s="4134"/>
      <c r="WQ43" s="4134"/>
      <c r="WR43" s="4134"/>
      <c r="WS43" s="4134"/>
      <c r="WT43" s="4134"/>
      <c r="WU43" s="4134"/>
      <c r="WV43" s="4134"/>
      <c r="WW43" s="4134"/>
      <c r="WX43" s="4134"/>
      <c r="WY43" s="4134"/>
      <c r="WZ43" s="4134"/>
      <c r="XA43" s="4134"/>
      <c r="XB43" s="4134"/>
      <c r="XC43" s="4134"/>
      <c r="XD43" s="4134"/>
      <c r="XE43" s="4134"/>
      <c r="XF43" s="4134"/>
      <c r="XG43" s="4134"/>
      <c r="XH43" s="4134"/>
      <c r="XI43" s="4134"/>
      <c r="XJ43" s="4134"/>
      <c r="XK43" s="4134"/>
      <c r="XL43" s="4134"/>
      <c r="XM43" s="4134"/>
      <c r="XN43" s="4134"/>
      <c r="XO43" s="4134"/>
      <c r="XP43" s="4134"/>
      <c r="XQ43" s="4134"/>
      <c r="XR43" s="4134"/>
      <c r="XS43" s="4134"/>
      <c r="XT43" s="4134"/>
      <c r="XU43" s="4134"/>
      <c r="XV43" s="4134"/>
      <c r="XW43" s="4134"/>
      <c r="XX43" s="4134"/>
      <c r="XY43" s="4134"/>
      <c r="XZ43" s="4134"/>
      <c r="YA43" s="4134"/>
      <c r="YB43" s="4134"/>
      <c r="YC43" s="4134"/>
      <c r="YD43" s="4134"/>
      <c r="YE43" s="4134"/>
      <c r="YF43" s="4134"/>
      <c r="YG43" s="4134"/>
      <c r="YH43" s="4134"/>
      <c r="YI43" s="4134"/>
      <c r="YJ43" s="4134"/>
      <c r="YK43" s="4134"/>
      <c r="YL43" s="4134"/>
      <c r="YM43" s="4134"/>
      <c r="YN43" s="4134"/>
      <c r="YO43" s="4134"/>
      <c r="YP43" s="4134"/>
      <c r="YQ43" s="4134"/>
      <c r="YR43" s="4134"/>
      <c r="YS43" s="4134"/>
      <c r="YT43" s="4134"/>
      <c r="YU43" s="4134"/>
      <c r="YV43" s="4134"/>
      <c r="YW43" s="4134"/>
      <c r="YX43" s="4134"/>
      <c r="YY43" s="4134"/>
      <c r="YZ43" s="4134"/>
      <c r="ZA43" s="4134"/>
      <c r="ZB43" s="4134"/>
      <c r="ZC43" s="4134"/>
      <c r="ZD43" s="4134"/>
      <c r="ZE43" s="4134"/>
      <c r="ZF43" s="4134"/>
      <c r="ZG43" s="4134"/>
      <c r="ZH43" s="4134"/>
      <c r="ZI43" s="4134"/>
      <c r="ZJ43" s="4134"/>
      <c r="ZK43" s="4134"/>
      <c r="ZL43" s="4134"/>
      <c r="ZM43" s="4134"/>
      <c r="ZN43" s="4134"/>
      <c r="ZO43" s="4134"/>
      <c r="ZP43" s="4134"/>
      <c r="ZQ43" s="4134"/>
      <c r="ZR43" s="4134"/>
      <c r="ZS43" s="4134"/>
      <c r="ZT43" s="4134"/>
      <c r="ZU43" s="4134"/>
      <c r="ZV43" s="4134"/>
      <c r="ZW43" s="4134"/>
      <c r="ZX43" s="4134"/>
      <c r="ZY43" s="4134"/>
      <c r="ZZ43" s="4134"/>
      <c r="AAA43" s="4134"/>
      <c r="AAB43" s="4134"/>
      <c r="AAC43" s="4134"/>
      <c r="AAD43" s="4134"/>
      <c r="AAE43" s="4134"/>
      <c r="AAF43" s="4134"/>
      <c r="AAG43" s="4134"/>
      <c r="AAH43" s="4134"/>
      <c r="AAI43" s="4134"/>
      <c r="AAJ43" s="4134"/>
      <c r="AAK43" s="4134"/>
      <c r="AAL43" s="4134"/>
      <c r="AAM43" s="4134"/>
      <c r="AAN43" s="4134"/>
      <c r="AAO43" s="4134"/>
      <c r="AAP43" s="4134"/>
      <c r="AAQ43" s="4134"/>
      <c r="AAR43" s="4134"/>
      <c r="AAS43" s="4134"/>
      <c r="AAT43" s="4134"/>
      <c r="AAU43" s="4134"/>
      <c r="AAV43" s="4134"/>
      <c r="AAW43" s="4134"/>
      <c r="AAX43" s="4134"/>
      <c r="AAY43" s="4134"/>
      <c r="AAZ43" s="4134"/>
      <c r="ABA43" s="4134"/>
      <c r="ABB43" s="4134"/>
      <c r="ABC43" s="4134"/>
      <c r="ABD43" s="4134"/>
      <c r="ABE43" s="4134"/>
      <c r="ABF43" s="4134"/>
      <c r="ABG43" s="4134"/>
      <c r="ABH43" s="4134"/>
      <c r="ABI43" s="4134"/>
      <c r="ABJ43" s="4134"/>
      <c r="ABK43" s="4134"/>
      <c r="ABL43" s="4134"/>
      <c r="ABM43" s="4134"/>
      <c r="ABN43" s="4134"/>
      <c r="ABO43" s="4134"/>
      <c r="ABP43" s="4134"/>
      <c r="ABQ43" s="4134"/>
      <c r="ABR43" s="4134"/>
      <c r="ABS43" s="4134"/>
      <c r="ABT43" s="4134"/>
      <c r="ABU43" s="4134"/>
      <c r="ABV43" s="4134"/>
      <c r="ABW43" s="4134"/>
      <c r="ABX43" s="4134"/>
      <c r="ABY43" s="4134"/>
      <c r="ABZ43" s="4134"/>
      <c r="ACA43" s="4134"/>
      <c r="ACB43" s="4134"/>
      <c r="ACC43" s="4134"/>
      <c r="ACD43" s="4134"/>
      <c r="ACE43" s="4134"/>
      <c r="ACF43" s="4134"/>
      <c r="ACG43" s="4134"/>
      <c r="ACH43" s="4134"/>
      <c r="ACI43" s="4134"/>
      <c r="ACJ43" s="4134"/>
      <c r="ACK43" s="4134"/>
      <c r="ACL43" s="4134"/>
      <c r="ACM43" s="4134"/>
      <c r="ACN43" s="4134"/>
      <c r="ACO43" s="4134"/>
      <c r="ACP43" s="4134"/>
      <c r="ACQ43" s="4134"/>
      <c r="ACR43" s="4134"/>
      <c r="ACS43" s="4134"/>
      <c r="ACT43" s="4134"/>
      <c r="ACU43" s="4134"/>
      <c r="ACV43" s="4134"/>
      <c r="ACW43" s="4134"/>
      <c r="ACX43" s="4134"/>
      <c r="ACY43" s="4134"/>
      <c r="ACZ43" s="4134"/>
      <c r="ADA43" s="4134"/>
      <c r="ADB43" s="4134"/>
      <c r="ADC43" s="4134"/>
      <c r="ADD43" s="4134"/>
      <c r="ADE43" s="4134"/>
      <c r="ADF43" s="4134"/>
      <c r="ADG43" s="4134"/>
      <c r="ADH43" s="4134"/>
      <c r="ADI43" s="4134"/>
      <c r="ADJ43" s="4134"/>
      <c r="ADK43" s="4134"/>
      <c r="ADL43" s="4134"/>
      <c r="ADM43" s="4134"/>
      <c r="ADN43" s="4134"/>
      <c r="ADO43" s="4134"/>
      <c r="ADP43" s="4134"/>
      <c r="ADQ43" s="4134"/>
      <c r="ADR43" s="4134"/>
      <c r="ADS43" s="4134"/>
      <c r="ADT43" s="4134"/>
      <c r="ADU43" s="4134"/>
      <c r="ADV43" s="4134"/>
      <c r="ADW43" s="4134"/>
      <c r="ADX43" s="4134"/>
      <c r="ADY43" s="4134"/>
      <c r="ADZ43" s="4134"/>
      <c r="AEA43" s="4134"/>
      <c r="AEB43" s="4134"/>
      <c r="AEC43" s="4134"/>
      <c r="AED43" s="4134"/>
      <c r="AEE43" s="4134"/>
      <c r="AEF43" s="4134"/>
      <c r="AEG43" s="4134"/>
      <c r="AEH43" s="4134"/>
      <c r="AEI43" s="4134"/>
      <c r="AEJ43" s="4134"/>
      <c r="AEK43" s="4134"/>
      <c r="AEL43" s="4134"/>
      <c r="AEM43" s="4134"/>
      <c r="AEN43" s="4134"/>
      <c r="AEO43" s="4134"/>
      <c r="AEP43" s="4134"/>
      <c r="AEQ43" s="4134"/>
      <c r="AER43" s="4134"/>
      <c r="AES43" s="4134"/>
      <c r="AET43" s="4134"/>
      <c r="AEU43" s="4134"/>
      <c r="AEV43" s="4134"/>
      <c r="AEW43" s="4134"/>
      <c r="AEX43" s="4134"/>
      <c r="AEY43" s="4134"/>
      <c r="AEZ43" s="4134"/>
      <c r="AFA43" s="4134"/>
      <c r="AFB43" s="4134"/>
      <c r="AFC43" s="4134"/>
      <c r="AFD43" s="4134"/>
      <c r="AFE43" s="4134"/>
      <c r="AFF43" s="4134"/>
      <c r="AFG43" s="4134"/>
      <c r="AFH43" s="4134"/>
      <c r="AFI43" s="4134"/>
      <c r="AFJ43" s="4134"/>
      <c r="AFK43" s="4134"/>
      <c r="AFL43" s="4134"/>
      <c r="AFM43" s="4134"/>
      <c r="AFN43" s="4134"/>
      <c r="AFO43" s="4134"/>
      <c r="AFP43" s="4134"/>
      <c r="AFQ43" s="4134"/>
      <c r="AFR43" s="4134"/>
      <c r="AFS43" s="4134"/>
      <c r="AFT43" s="4134"/>
      <c r="AFU43" s="4134"/>
      <c r="AFV43" s="4134"/>
      <c r="AFW43" s="4134"/>
      <c r="AFX43" s="4134"/>
      <c r="AFY43" s="4134"/>
      <c r="AFZ43" s="4134"/>
      <c r="AGA43" s="4134"/>
      <c r="AGB43" s="4134"/>
      <c r="AGC43" s="4134"/>
      <c r="AGD43" s="4134"/>
      <c r="AGE43" s="4134"/>
      <c r="AGF43" s="4134"/>
      <c r="AGG43" s="4134"/>
      <c r="AGH43" s="4134"/>
      <c r="AGI43" s="4134"/>
      <c r="AGJ43" s="4134"/>
      <c r="AGK43" s="4134"/>
      <c r="AGL43" s="4134"/>
      <c r="AGM43" s="4134"/>
      <c r="AGN43" s="4134"/>
      <c r="AGO43" s="4134"/>
      <c r="AGP43" s="4134"/>
      <c r="AGQ43" s="4134"/>
      <c r="AGR43" s="4134"/>
      <c r="AGS43" s="4134"/>
      <c r="AGT43" s="4134"/>
      <c r="AGU43" s="4134"/>
      <c r="AGV43" s="4134"/>
      <c r="AGW43" s="4134"/>
      <c r="AGX43" s="4134"/>
      <c r="AGY43" s="4134"/>
      <c r="AGZ43" s="4134"/>
      <c r="AHA43" s="4134"/>
      <c r="AHB43" s="4134"/>
      <c r="AHC43" s="4134"/>
      <c r="AHD43" s="4134"/>
      <c r="AHE43" s="4134"/>
      <c r="AHF43" s="4134"/>
      <c r="AHG43" s="4134"/>
      <c r="AHH43" s="4134"/>
      <c r="AHI43" s="4134"/>
      <c r="AHJ43" s="4134"/>
      <c r="AHK43" s="4134"/>
      <c r="AHL43" s="4134"/>
      <c r="AHM43" s="4134"/>
      <c r="AHN43" s="4134"/>
      <c r="AHO43" s="4134"/>
      <c r="AHP43" s="4134"/>
      <c r="AHQ43" s="4134"/>
      <c r="AHR43" s="4134"/>
      <c r="AHS43" s="4134"/>
      <c r="AHT43" s="4134"/>
      <c r="AHU43" s="4134"/>
      <c r="AHV43" s="4134"/>
      <c r="AHW43" s="4134"/>
      <c r="AHX43" s="4134"/>
      <c r="AHY43" s="4134"/>
      <c r="AHZ43" s="4134"/>
      <c r="AIA43" s="4134"/>
      <c r="AIB43" s="4134"/>
      <c r="AIC43" s="4134"/>
      <c r="AID43" s="4134"/>
      <c r="AIE43" s="4134"/>
      <c r="AIF43" s="4134"/>
      <c r="AIG43" s="4134"/>
      <c r="AIH43" s="4134"/>
      <c r="AII43" s="4134"/>
      <c r="AIJ43" s="4134"/>
      <c r="AIK43" s="4134"/>
      <c r="AIL43" s="4134"/>
      <c r="AIM43" s="4134"/>
      <c r="AIN43" s="4134"/>
      <c r="AIO43" s="4134"/>
      <c r="AIP43" s="4134"/>
      <c r="AIQ43" s="4134"/>
      <c r="AIR43" s="4134"/>
      <c r="AIS43" s="4134"/>
      <c r="AIT43" s="4134"/>
      <c r="AIU43" s="4134"/>
      <c r="AIV43" s="4134"/>
      <c r="AIW43" s="4134"/>
      <c r="AIX43" s="4134"/>
      <c r="AIY43" s="4134"/>
      <c r="AIZ43" s="4134"/>
      <c r="AJA43" s="4134"/>
      <c r="AJB43" s="4134"/>
      <c r="AJC43" s="4134"/>
      <c r="AJD43" s="4134"/>
      <c r="AJE43" s="4134"/>
      <c r="AJF43" s="4134"/>
      <c r="AJG43" s="4134"/>
      <c r="AJH43" s="4134"/>
      <c r="AJI43" s="4134"/>
      <c r="AJJ43" s="4134"/>
      <c r="AJK43" s="4134"/>
      <c r="AJL43" s="4134"/>
      <c r="AJM43" s="4134"/>
      <c r="AJN43" s="4134"/>
      <c r="AJO43" s="4134"/>
      <c r="AJP43" s="4134"/>
      <c r="AJQ43" s="4134"/>
      <c r="AJR43" s="4134"/>
      <c r="AJS43" s="4134"/>
      <c r="AJT43" s="4134"/>
      <c r="AJU43" s="4134"/>
      <c r="AJV43" s="4134"/>
      <c r="AJW43" s="4134"/>
      <c r="AJX43" s="4134"/>
      <c r="AJY43" s="4134"/>
      <c r="AJZ43" s="4134"/>
      <c r="AKA43" s="4134"/>
      <c r="AKB43" s="4134"/>
      <c r="AKC43" s="4134"/>
      <c r="AKD43" s="4134"/>
      <c r="AKE43" s="4134"/>
      <c r="AKF43" s="4134"/>
      <c r="AKG43" s="4134"/>
      <c r="AKH43" s="4134"/>
      <c r="AKI43" s="4134"/>
      <c r="AKJ43" s="4134"/>
      <c r="AKK43" s="4134"/>
      <c r="AKL43" s="4134"/>
      <c r="AKM43" s="4134"/>
      <c r="AKN43" s="4134"/>
      <c r="AKO43" s="4134"/>
      <c r="AKP43" s="4134"/>
      <c r="AKQ43" s="4134"/>
      <c r="AKR43" s="4134"/>
      <c r="AKS43" s="4134"/>
      <c r="AKT43" s="4134"/>
      <c r="AKU43" s="4134"/>
      <c r="AKV43" s="4134"/>
      <c r="AKW43" s="4134"/>
      <c r="AKX43" s="4134"/>
      <c r="AKY43" s="4134"/>
      <c r="AKZ43" s="4134"/>
      <c r="ALA43" s="4134"/>
      <c r="ALB43" s="4134"/>
      <c r="ALC43" s="4134"/>
      <c r="ALD43" s="4134"/>
      <c r="ALE43" s="4134"/>
      <c r="ALF43" s="4134"/>
      <c r="ALG43" s="4134"/>
      <c r="ALH43" s="4134"/>
      <c r="ALI43" s="4134"/>
      <c r="ALJ43" s="4134"/>
      <c r="ALK43" s="4134"/>
      <c r="ALL43" s="4134"/>
      <c r="ALM43" s="4134"/>
      <c r="ALN43" s="4134"/>
      <c r="ALO43" s="4134"/>
      <c r="ALP43" s="4134"/>
      <c r="ALQ43" s="4134"/>
      <c r="ALR43" s="4134"/>
      <c r="ALS43" s="4134"/>
      <c r="ALT43" s="4134"/>
      <c r="ALU43" s="4134"/>
      <c r="ALV43" s="4134"/>
      <c r="ALW43" s="4134"/>
      <c r="ALX43" s="4134"/>
      <c r="ALY43" s="4134"/>
      <c r="ALZ43" s="4134"/>
      <c r="AMA43" s="4134"/>
      <c r="AMB43" s="4134"/>
      <c r="AMC43" s="4134"/>
      <c r="AMD43" s="4134"/>
      <c r="AME43" s="4134"/>
      <c r="AMF43" s="4134"/>
      <c r="AMG43" s="4134"/>
      <c r="AMH43" s="4134"/>
      <c r="AMI43" s="4134"/>
      <c r="AMJ43" s="4134"/>
      <c r="AMK43" s="4134"/>
      <c r="AML43" s="4134"/>
      <c r="AMM43" s="4134"/>
      <c r="AMN43" s="4134"/>
      <c r="AMO43" s="4134"/>
      <c r="AMP43" s="4134"/>
      <c r="AMQ43" s="4134"/>
      <c r="AMR43" s="4134"/>
      <c r="AMS43" s="4134"/>
      <c r="AMT43" s="4134"/>
      <c r="AMU43" s="4134"/>
      <c r="AMV43" s="4134"/>
      <c r="AMW43" s="4134"/>
      <c r="AMX43" s="4134"/>
      <c r="AMY43" s="4134"/>
      <c r="AMZ43" s="4134"/>
      <c r="ANA43" s="4134"/>
      <c r="ANB43" s="4134"/>
      <c r="ANC43" s="4134"/>
      <c r="AND43" s="4134"/>
      <c r="ANE43" s="4134"/>
      <c r="ANF43" s="4134"/>
      <c r="ANG43" s="4134"/>
      <c r="ANH43" s="4134"/>
      <c r="ANI43" s="4134"/>
      <c r="ANJ43" s="4134"/>
      <c r="ANK43" s="4134"/>
      <c r="ANL43" s="4134"/>
      <c r="ANM43" s="4134"/>
      <c r="ANN43" s="4134"/>
      <c r="ANO43" s="4134"/>
      <c r="ANP43" s="4134"/>
      <c r="ANQ43" s="4134"/>
      <c r="ANR43" s="4134"/>
      <c r="ANS43" s="4134"/>
      <c r="ANT43" s="4134"/>
      <c r="ANU43" s="4134"/>
      <c r="ANV43" s="4134"/>
      <c r="ANW43" s="4134"/>
      <c r="ANX43" s="4134"/>
      <c r="ANY43" s="4134"/>
      <c r="ANZ43" s="4134"/>
      <c r="AOA43" s="4134"/>
      <c r="AOB43" s="4134"/>
      <c r="AOC43" s="4134"/>
      <c r="AOD43" s="4134"/>
      <c r="AOE43" s="4134"/>
      <c r="AOF43" s="4134"/>
      <c r="AOG43" s="4134"/>
      <c r="AOH43" s="4134"/>
      <c r="AOI43" s="4134"/>
      <c r="AOJ43" s="4134"/>
      <c r="AOK43" s="4134"/>
      <c r="AOL43" s="4134"/>
      <c r="AOM43" s="4134"/>
      <c r="AON43" s="4134"/>
      <c r="AOO43" s="4134"/>
      <c r="AOP43" s="4134"/>
      <c r="AOQ43" s="4134"/>
      <c r="AOR43" s="4134"/>
      <c r="AOS43" s="4134"/>
      <c r="AOT43" s="4134"/>
      <c r="AOU43" s="4134"/>
      <c r="AOV43" s="4134"/>
      <c r="AOW43" s="4134"/>
      <c r="AOX43" s="4134"/>
      <c r="AOY43" s="4134"/>
      <c r="AOZ43" s="4134"/>
      <c r="APA43" s="4134"/>
      <c r="APB43" s="4134"/>
      <c r="APC43" s="4134"/>
      <c r="APD43" s="4134"/>
      <c r="APE43" s="4134"/>
      <c r="APF43" s="4134"/>
      <c r="APG43" s="4134"/>
      <c r="APH43" s="4134"/>
      <c r="API43" s="4134"/>
      <c r="APJ43" s="4134"/>
      <c r="APK43" s="4134"/>
      <c r="APL43" s="4134"/>
      <c r="APM43" s="4134"/>
      <c r="APN43" s="4134"/>
      <c r="APO43" s="4134"/>
      <c r="APP43" s="4134"/>
      <c r="APQ43" s="4134"/>
      <c r="APR43" s="4134"/>
      <c r="APS43" s="4134"/>
      <c r="APT43" s="4134"/>
      <c r="APU43" s="4134"/>
      <c r="APV43" s="4134"/>
      <c r="APW43" s="4134"/>
      <c r="APX43" s="4134"/>
      <c r="APY43" s="4134"/>
      <c r="APZ43" s="4134"/>
      <c r="AQA43" s="4134"/>
      <c r="AQB43" s="4134"/>
      <c r="AQC43" s="4134"/>
      <c r="AQD43" s="4134"/>
      <c r="AQE43" s="4134"/>
      <c r="AQF43" s="4134"/>
      <c r="AQG43" s="4134"/>
      <c r="AQH43" s="4134"/>
      <c r="AQI43" s="4134"/>
      <c r="AQJ43" s="4134"/>
      <c r="AQK43" s="4134"/>
      <c r="AQL43" s="4134"/>
      <c r="AQM43" s="4134"/>
      <c r="AQN43" s="4134"/>
      <c r="AQO43" s="4134"/>
      <c r="AQP43" s="4134"/>
      <c r="AQQ43" s="4134"/>
      <c r="AQR43" s="4134"/>
      <c r="AQS43" s="4134"/>
      <c r="AQT43" s="4134"/>
      <c r="AQU43" s="4134"/>
      <c r="AQV43" s="4134"/>
      <c r="AQW43" s="4134"/>
      <c r="AQX43" s="4134"/>
      <c r="AQY43" s="4134"/>
      <c r="AQZ43" s="4134"/>
      <c r="ARA43" s="4134"/>
      <c r="ARB43" s="4134"/>
      <c r="ARC43" s="4134"/>
      <c r="ARD43" s="4134"/>
      <c r="ARE43" s="4134"/>
      <c r="ARF43" s="4134"/>
      <c r="ARG43" s="4134"/>
      <c r="ARH43" s="4134"/>
      <c r="ARI43" s="4134"/>
      <c r="ARJ43" s="4134"/>
      <c r="ARK43" s="4134"/>
      <c r="ARL43" s="4134"/>
      <c r="ARM43" s="4134"/>
      <c r="ARN43" s="4134"/>
      <c r="ARO43" s="4134"/>
      <c r="ARP43" s="4134"/>
      <c r="ARQ43" s="4134"/>
      <c r="ARR43" s="4134"/>
      <c r="ARS43" s="4134"/>
      <c r="ART43" s="4134"/>
      <c r="ARU43" s="4134"/>
      <c r="ARV43" s="4134"/>
      <c r="ARW43" s="4134"/>
      <c r="ARX43" s="4134"/>
      <c r="ARY43" s="4134"/>
      <c r="ARZ43" s="4134"/>
      <c r="ASA43" s="4134"/>
      <c r="ASB43" s="4134"/>
      <c r="ASC43" s="4134"/>
      <c r="ASD43" s="4134"/>
      <c r="ASE43" s="4134"/>
      <c r="ASF43" s="4134"/>
      <c r="ASG43" s="4134"/>
      <c r="ASH43" s="4134"/>
      <c r="ASI43" s="4134"/>
      <c r="ASJ43" s="4134"/>
      <c r="ASK43" s="4134"/>
      <c r="ASL43" s="4134"/>
      <c r="ASM43" s="4134"/>
      <c r="ASN43" s="4134"/>
      <c r="ASO43" s="4134"/>
      <c r="ASP43" s="4134"/>
      <c r="ASQ43" s="4134"/>
      <c r="ASR43" s="4134"/>
      <c r="ASS43" s="4134"/>
      <c r="AST43" s="4134"/>
      <c r="ASU43" s="4134"/>
      <c r="ASV43" s="4134"/>
      <c r="ASW43" s="4134"/>
      <c r="ASX43" s="4134"/>
      <c r="ASY43" s="4134"/>
      <c r="ASZ43" s="4134"/>
      <c r="ATA43" s="4134"/>
      <c r="ATB43" s="4134"/>
      <c r="ATC43" s="4134"/>
      <c r="ATD43" s="4134"/>
      <c r="ATE43" s="4134"/>
      <c r="ATF43" s="4134"/>
      <c r="ATG43" s="4134"/>
      <c r="ATH43" s="4134"/>
      <c r="ATI43" s="4134"/>
      <c r="ATJ43" s="4134"/>
      <c r="ATK43" s="4134"/>
      <c r="ATL43" s="4134"/>
      <c r="ATM43" s="4134"/>
      <c r="ATN43" s="4134"/>
      <c r="ATO43" s="4134"/>
      <c r="ATP43" s="4134"/>
      <c r="ATQ43" s="4134"/>
      <c r="ATR43" s="4134"/>
      <c r="ATS43" s="4134"/>
      <c r="ATT43" s="4134"/>
      <c r="ATU43" s="4134"/>
      <c r="ATV43" s="4134"/>
      <c r="ATW43" s="4134"/>
      <c r="ATX43" s="4134"/>
      <c r="ATY43" s="4134"/>
      <c r="ATZ43" s="4134"/>
      <c r="AUA43" s="4134"/>
      <c r="AUB43" s="4134"/>
      <c r="AUC43" s="4134"/>
      <c r="AUD43" s="4134"/>
      <c r="AUE43" s="4134"/>
      <c r="AUF43" s="4134"/>
      <c r="AUG43" s="4134"/>
      <c r="AUH43" s="4134"/>
      <c r="AUI43" s="4134"/>
      <c r="AUJ43" s="4134"/>
      <c r="AUK43" s="4134"/>
      <c r="AUL43" s="4134"/>
      <c r="AUM43" s="4134"/>
      <c r="AUN43" s="4134"/>
      <c r="AUO43" s="4134"/>
      <c r="AUP43" s="4134"/>
      <c r="AUQ43" s="4134"/>
      <c r="AUR43" s="4134"/>
      <c r="AUS43" s="4134"/>
      <c r="AUT43" s="4134"/>
      <c r="AUU43" s="4134"/>
      <c r="AUV43" s="4134"/>
      <c r="AUW43" s="4134"/>
      <c r="AUX43" s="4134"/>
      <c r="AUY43" s="4134"/>
      <c r="AUZ43" s="4134"/>
      <c r="AVA43" s="4134"/>
      <c r="AVB43" s="4134"/>
      <c r="AVC43" s="4134"/>
      <c r="AVD43" s="4134"/>
      <c r="AVE43" s="4134"/>
      <c r="AVF43" s="4134"/>
      <c r="AVG43" s="4134"/>
      <c r="AVH43" s="4134"/>
      <c r="AVI43" s="4134"/>
      <c r="AVJ43" s="4134"/>
      <c r="AVK43" s="4134"/>
      <c r="AVL43" s="4134"/>
      <c r="AVM43" s="4134"/>
      <c r="AVN43" s="4134"/>
      <c r="AVO43" s="4134"/>
      <c r="AVP43" s="4134"/>
      <c r="AVQ43" s="4134"/>
      <c r="AVR43" s="4134"/>
      <c r="AVS43" s="4134"/>
      <c r="AVT43" s="4134"/>
      <c r="AVU43" s="4134"/>
      <c r="AVV43" s="4134"/>
      <c r="AVW43" s="4134"/>
      <c r="AVX43" s="4134"/>
      <c r="AVY43" s="4134"/>
      <c r="AVZ43" s="4134"/>
      <c r="AWA43" s="4134"/>
      <c r="AWB43" s="4134"/>
      <c r="AWC43" s="4134"/>
      <c r="AWD43" s="4134"/>
      <c r="AWE43" s="4134"/>
      <c r="AWF43" s="4134"/>
      <c r="AWG43" s="4134"/>
      <c r="AWH43" s="4134"/>
      <c r="AWI43" s="4134"/>
      <c r="AWJ43" s="4134"/>
      <c r="AWK43" s="4134"/>
      <c r="AWL43" s="4134"/>
      <c r="AWM43" s="4134"/>
      <c r="AWN43" s="4134"/>
      <c r="AWO43" s="4134"/>
      <c r="AWP43" s="4134"/>
      <c r="AWQ43" s="4134"/>
      <c r="AWR43" s="4134"/>
      <c r="AWS43" s="4134"/>
      <c r="AWT43" s="4134"/>
      <c r="AWU43" s="4134"/>
      <c r="AWV43" s="4134"/>
      <c r="AWW43" s="4134"/>
      <c r="AWX43" s="4134"/>
      <c r="AWY43" s="4134"/>
      <c r="AWZ43" s="4134"/>
      <c r="AXA43" s="4134"/>
      <c r="AXB43" s="4134"/>
      <c r="AXC43" s="4134"/>
      <c r="AXD43" s="4134"/>
      <c r="AXE43" s="4134"/>
      <c r="AXF43" s="4134"/>
      <c r="AXG43" s="4134"/>
      <c r="AXH43" s="4134"/>
      <c r="AXI43" s="4134"/>
      <c r="AXJ43" s="4134"/>
      <c r="AXK43" s="4134"/>
      <c r="AXL43" s="4134"/>
      <c r="AXM43" s="4134"/>
      <c r="AXN43" s="4134"/>
      <c r="AXO43" s="4134"/>
      <c r="AXP43" s="4134"/>
      <c r="AXQ43" s="4134"/>
      <c r="AXR43" s="4134"/>
      <c r="AXS43" s="4134"/>
      <c r="AXT43" s="4134"/>
      <c r="AXU43" s="4134"/>
      <c r="AXV43" s="4134"/>
      <c r="AXW43" s="4134"/>
      <c r="AXX43" s="4134"/>
      <c r="AXY43" s="4134"/>
      <c r="AXZ43" s="4134"/>
      <c r="AYA43" s="4134"/>
      <c r="AYB43" s="4134"/>
      <c r="AYC43" s="4134"/>
      <c r="AYD43" s="4134"/>
      <c r="AYE43" s="4134"/>
      <c r="AYF43" s="4134"/>
      <c r="AYG43" s="4134"/>
      <c r="AYH43" s="4134"/>
      <c r="AYI43" s="4134"/>
      <c r="AYJ43" s="4134"/>
      <c r="AYK43" s="4134"/>
      <c r="AYL43" s="4134"/>
      <c r="AYM43" s="4134"/>
      <c r="AYN43" s="4134"/>
      <c r="AYO43" s="4134"/>
      <c r="AYP43" s="4134"/>
      <c r="AYQ43" s="4134"/>
      <c r="AYR43" s="4134"/>
      <c r="AYS43" s="4134"/>
      <c r="AYT43" s="4134"/>
      <c r="AYU43" s="4134"/>
      <c r="AYV43" s="4134"/>
      <c r="AYW43" s="4134"/>
      <c r="AYX43" s="4134"/>
      <c r="AYY43" s="4134"/>
      <c r="AYZ43" s="4134"/>
      <c r="AZA43" s="4134"/>
      <c r="AZB43" s="4134"/>
      <c r="AZC43" s="4134"/>
      <c r="AZD43" s="4134"/>
      <c r="AZE43" s="4134"/>
      <c r="AZF43" s="4134"/>
      <c r="AZG43" s="4134"/>
      <c r="AZH43" s="4134"/>
      <c r="AZI43" s="4134"/>
      <c r="AZJ43" s="4134"/>
      <c r="AZK43" s="4134"/>
      <c r="AZL43" s="4134"/>
      <c r="AZM43" s="4134"/>
      <c r="AZN43" s="4134"/>
      <c r="AZO43" s="4134"/>
      <c r="AZP43" s="4134"/>
      <c r="AZQ43" s="4134"/>
      <c r="AZR43" s="4134"/>
      <c r="AZS43" s="4134"/>
      <c r="AZT43" s="4134"/>
      <c r="AZU43" s="4134"/>
      <c r="AZV43" s="4134"/>
      <c r="AZW43" s="4134"/>
      <c r="AZX43" s="4134"/>
      <c r="AZY43" s="4134"/>
      <c r="AZZ43" s="4134"/>
      <c r="BAA43" s="4134"/>
      <c r="BAB43" s="4134"/>
      <c r="BAC43" s="4134"/>
      <c r="BAD43" s="4134"/>
      <c r="BAE43" s="4134"/>
      <c r="BAF43" s="4134"/>
      <c r="BAG43" s="4134"/>
      <c r="BAH43" s="4134"/>
      <c r="BAI43" s="4134"/>
      <c r="BAJ43" s="4134"/>
      <c r="BAK43" s="4134"/>
      <c r="BAL43" s="4134"/>
      <c r="BAM43" s="4134"/>
      <c r="BAN43" s="4134"/>
      <c r="BAO43" s="4134"/>
      <c r="BAP43" s="4134"/>
      <c r="BAQ43" s="4134"/>
      <c r="BAR43" s="4134"/>
      <c r="BAS43" s="4134"/>
      <c r="BAT43" s="4134"/>
      <c r="BAU43" s="4134"/>
      <c r="BAV43" s="4134"/>
      <c r="BAW43" s="4134"/>
      <c r="BAX43" s="4134"/>
      <c r="BAY43" s="4134"/>
      <c r="BAZ43" s="4134"/>
      <c r="BBA43" s="4134"/>
      <c r="BBB43" s="4134"/>
      <c r="BBC43" s="4134"/>
      <c r="BBD43" s="4134"/>
      <c r="BBE43" s="4134"/>
      <c r="BBF43" s="4134"/>
      <c r="BBG43" s="4134"/>
      <c r="BBH43" s="4134"/>
      <c r="BBI43" s="4134"/>
      <c r="BBJ43" s="4134"/>
      <c r="BBK43" s="4134"/>
      <c r="BBL43" s="4134"/>
      <c r="BBM43" s="4134"/>
      <c r="BBN43" s="4134"/>
      <c r="BBO43" s="4134"/>
      <c r="BBP43" s="4134"/>
      <c r="BBQ43" s="4134"/>
      <c r="BBR43" s="4134"/>
      <c r="BBS43" s="4134"/>
      <c r="BBT43" s="4134"/>
      <c r="BBU43" s="4134"/>
      <c r="BBV43" s="4134"/>
      <c r="BBW43" s="4134"/>
      <c r="BBX43" s="4134"/>
      <c r="BBY43" s="4134"/>
      <c r="BBZ43" s="4134"/>
      <c r="BCA43" s="4134"/>
      <c r="BCB43" s="4134"/>
      <c r="BCC43" s="4134"/>
      <c r="BCD43" s="4134"/>
      <c r="BCE43" s="4134"/>
      <c r="BCF43" s="4134"/>
      <c r="BCG43" s="4134"/>
      <c r="BCH43" s="4134"/>
      <c r="BCI43" s="4134"/>
      <c r="BCJ43" s="4134"/>
      <c r="BCK43" s="4134"/>
      <c r="BCL43" s="4134"/>
      <c r="BCM43" s="4134"/>
      <c r="BCN43" s="4134"/>
      <c r="BCO43" s="4134"/>
      <c r="BCP43" s="4134"/>
      <c r="BCQ43" s="4134"/>
      <c r="BCR43" s="4134"/>
      <c r="BCS43" s="4134"/>
      <c r="BCT43" s="4134"/>
      <c r="BCU43" s="4134"/>
      <c r="BCV43" s="4134"/>
      <c r="BCW43" s="4134"/>
      <c r="BCX43" s="4134"/>
      <c r="BCY43" s="4134"/>
      <c r="BCZ43" s="4134"/>
      <c r="BDA43" s="4134"/>
      <c r="BDB43" s="4134"/>
      <c r="BDC43" s="4134"/>
      <c r="BDD43" s="4134"/>
      <c r="BDE43" s="4134"/>
      <c r="BDF43" s="4134"/>
      <c r="BDG43" s="4134"/>
      <c r="BDH43" s="4134"/>
      <c r="BDI43" s="4134"/>
      <c r="BDJ43" s="4134"/>
      <c r="BDK43" s="4134"/>
      <c r="BDL43" s="4134"/>
      <c r="BDM43" s="4134"/>
      <c r="BDN43" s="4134"/>
      <c r="BDO43" s="4134"/>
      <c r="BDP43" s="4134"/>
      <c r="BDQ43" s="4134"/>
      <c r="BDR43" s="4134"/>
      <c r="BDS43" s="4134"/>
      <c r="BDT43" s="4134"/>
      <c r="BDU43" s="4134"/>
      <c r="BDV43" s="4134"/>
      <c r="BDW43" s="4134"/>
      <c r="BDX43" s="4134"/>
      <c r="BDY43" s="4134"/>
      <c r="BDZ43" s="4134"/>
      <c r="BEA43" s="4134"/>
      <c r="BEB43" s="4134"/>
      <c r="BEC43" s="4134"/>
      <c r="BED43" s="4134"/>
      <c r="BEE43" s="4134"/>
      <c r="BEF43" s="4134"/>
      <c r="BEG43" s="4134"/>
      <c r="BEH43" s="4134"/>
      <c r="BEI43" s="4134"/>
      <c r="BEJ43" s="4134"/>
      <c r="BEK43" s="4134"/>
      <c r="BEL43" s="4134"/>
      <c r="BEM43" s="4134"/>
      <c r="BEN43" s="4134"/>
      <c r="BEO43" s="4134"/>
      <c r="BEP43" s="4134"/>
      <c r="BEQ43" s="4134"/>
      <c r="BER43" s="4134"/>
      <c r="BES43" s="4134"/>
      <c r="BET43" s="4134"/>
      <c r="BEU43" s="4134"/>
      <c r="BEV43" s="4134"/>
      <c r="BEW43" s="4134"/>
      <c r="BEX43" s="4134"/>
      <c r="BEY43" s="4134"/>
      <c r="BEZ43" s="4134"/>
      <c r="BFA43" s="4134"/>
      <c r="BFB43" s="4134"/>
      <c r="BFC43" s="4134"/>
      <c r="BFD43" s="4134"/>
      <c r="BFE43" s="4134"/>
      <c r="BFF43" s="4134"/>
      <c r="BFG43" s="4134"/>
      <c r="BFH43" s="4134"/>
      <c r="BFI43" s="4134"/>
      <c r="BFJ43" s="4134"/>
      <c r="BFK43" s="4134"/>
      <c r="BFL43" s="4134"/>
      <c r="BFM43" s="4134"/>
      <c r="BFN43" s="4134"/>
      <c r="BFO43" s="4134"/>
      <c r="BFP43" s="4134"/>
      <c r="BFQ43" s="4134"/>
      <c r="BFR43" s="4134"/>
      <c r="BFS43" s="4134"/>
      <c r="BFT43" s="4134"/>
      <c r="BFU43" s="4134"/>
      <c r="BFV43" s="4134"/>
      <c r="BFW43" s="4134"/>
      <c r="BFX43" s="4134"/>
      <c r="BFY43" s="4134"/>
      <c r="BFZ43" s="4134"/>
      <c r="BGA43" s="4134"/>
      <c r="BGB43" s="4134"/>
      <c r="BGC43" s="4134"/>
      <c r="BGD43" s="4134"/>
      <c r="BGE43" s="4134"/>
      <c r="BGF43" s="4134"/>
      <c r="BGG43" s="4134"/>
      <c r="BGH43" s="4134"/>
      <c r="BGI43" s="4134"/>
      <c r="BGJ43" s="4134"/>
      <c r="BGK43" s="4134"/>
      <c r="BGL43" s="4134"/>
      <c r="BGM43" s="4134"/>
      <c r="BGN43" s="4134"/>
      <c r="BGO43" s="4134"/>
      <c r="BGP43" s="4134"/>
      <c r="BGQ43" s="4134"/>
      <c r="BGR43" s="4134"/>
      <c r="BGS43" s="4134"/>
      <c r="BGT43" s="4134"/>
      <c r="BGU43" s="4134"/>
      <c r="BGV43" s="4134"/>
      <c r="BGW43" s="4134"/>
      <c r="BGX43" s="4134"/>
      <c r="BGY43" s="4134"/>
      <c r="BGZ43" s="4134"/>
      <c r="BHA43" s="4134"/>
      <c r="BHB43" s="4134"/>
      <c r="BHC43" s="4134"/>
      <c r="BHD43" s="4134"/>
      <c r="BHE43" s="4134"/>
      <c r="BHF43" s="4134"/>
      <c r="BHG43" s="4134"/>
      <c r="BHH43" s="4134"/>
      <c r="BHI43" s="4134"/>
      <c r="BHJ43" s="4134"/>
      <c r="BHK43" s="4134"/>
      <c r="BHL43" s="4134"/>
      <c r="BHM43" s="4134"/>
      <c r="BHN43" s="4134"/>
      <c r="BHO43" s="4134"/>
      <c r="BHP43" s="4134"/>
      <c r="BHQ43" s="4134"/>
      <c r="BHR43" s="4134"/>
      <c r="BHS43" s="4134"/>
      <c r="BHT43" s="4134"/>
      <c r="BHU43" s="4134"/>
      <c r="BHV43" s="4134"/>
      <c r="BHW43" s="4134"/>
      <c r="BHX43" s="4134"/>
      <c r="BHY43" s="4134"/>
      <c r="BHZ43" s="4134"/>
      <c r="BIA43" s="4134"/>
      <c r="BIB43" s="4134"/>
      <c r="BIC43" s="4134"/>
      <c r="BID43" s="4134"/>
      <c r="BIE43" s="4134"/>
      <c r="BIF43" s="4134"/>
      <c r="BIG43" s="4134"/>
      <c r="BIH43" s="4134"/>
      <c r="BII43" s="4134"/>
      <c r="BIJ43" s="4134"/>
      <c r="BIK43" s="4134"/>
      <c r="BIL43" s="4134"/>
      <c r="BIM43" s="4134"/>
      <c r="BIN43" s="4134"/>
      <c r="BIO43" s="4134"/>
      <c r="BIP43" s="4134"/>
      <c r="BIQ43" s="4134"/>
      <c r="BIR43" s="4134"/>
      <c r="BIS43" s="4134"/>
      <c r="BIT43" s="4134"/>
      <c r="BIU43" s="4134"/>
      <c r="BIV43" s="4134"/>
      <c r="BIW43" s="4134"/>
      <c r="BIX43" s="4134"/>
      <c r="BIY43" s="4134"/>
      <c r="BIZ43" s="4134"/>
      <c r="BJA43" s="4134"/>
      <c r="BJB43" s="4134"/>
      <c r="BJC43" s="4134"/>
      <c r="BJD43" s="4134"/>
      <c r="BJE43" s="4134"/>
    </row>
    <row r="44" spans="1:1617" s="102" customFormat="1" ht="16.149999999999999" customHeight="1">
      <c r="A44" s="361" t="s">
        <v>292</v>
      </c>
      <c r="B44" s="743"/>
      <c r="C44" s="3558"/>
      <c r="D44" s="3558"/>
      <c r="E44" s="3558"/>
      <c r="F44" s="3558"/>
      <c r="G44" s="3558"/>
      <c r="H44" s="3558"/>
      <c r="I44" s="3558"/>
      <c r="J44" s="3558"/>
      <c r="K44" s="3558"/>
      <c r="L44" s="3558"/>
      <c r="M44" s="3558"/>
      <c r="N44" s="3558"/>
      <c r="O44" s="3558"/>
      <c r="P44" s="3558"/>
      <c r="Q44" s="3558"/>
      <c r="R44" s="3558"/>
      <c r="S44" s="3558"/>
      <c r="T44" s="3558"/>
      <c r="U44" s="3558"/>
      <c r="V44" s="3558"/>
      <c r="W44" s="3558"/>
      <c r="X44" s="3558"/>
      <c r="Y44" s="3558"/>
      <c r="Z44" s="3558"/>
      <c r="AA44" s="3558"/>
      <c r="AB44" s="3558"/>
      <c r="AC44" s="3558"/>
      <c r="AD44" s="3558"/>
      <c r="AE44" s="3832"/>
      <c r="AF44" s="3559"/>
      <c r="AG44" s="4129"/>
      <c r="AH44" s="4134"/>
      <c r="AI44" s="4134"/>
      <c r="AJ44" s="4134"/>
      <c r="AK44" s="4134"/>
      <c r="AL44" s="4134"/>
      <c r="AM44" s="4134"/>
      <c r="AN44" s="4134"/>
      <c r="AO44" s="4134"/>
      <c r="AP44" s="4134"/>
      <c r="AQ44" s="4134"/>
      <c r="AR44" s="4134"/>
      <c r="AS44" s="4134"/>
      <c r="AT44" s="4134"/>
      <c r="AU44" s="4134"/>
      <c r="AV44" s="4134"/>
      <c r="AW44" s="4134"/>
      <c r="AX44" s="4134"/>
      <c r="AY44" s="4134"/>
      <c r="AZ44" s="4134"/>
      <c r="BA44" s="4134"/>
      <c r="BB44" s="4134"/>
      <c r="BC44" s="4134"/>
      <c r="BD44" s="4134"/>
      <c r="BE44" s="4134"/>
      <c r="BF44" s="4134"/>
      <c r="BG44" s="4134"/>
      <c r="BH44" s="4134"/>
      <c r="BI44" s="4134"/>
      <c r="BJ44" s="4134"/>
      <c r="BK44" s="4139"/>
      <c r="BL44" s="4139"/>
      <c r="BM44" s="4139"/>
      <c r="BN44" s="4139"/>
      <c r="BO44" s="4139"/>
      <c r="BP44" s="4139"/>
      <c r="BQ44" s="4139"/>
      <c r="BR44" s="4139"/>
      <c r="BS44" s="4139"/>
      <c r="BT44" s="4139"/>
      <c r="BU44" s="4139"/>
      <c r="BV44" s="4139"/>
      <c r="BW44" s="4139"/>
      <c r="BX44" s="4139"/>
      <c r="BY44" s="4139"/>
      <c r="BZ44" s="4139"/>
      <c r="CA44" s="4139"/>
      <c r="CB44" s="4139"/>
      <c r="CC44" s="4139"/>
      <c r="CD44" s="4139"/>
      <c r="CE44" s="4139"/>
      <c r="CF44" s="4139"/>
      <c r="CG44" s="4139"/>
      <c r="CH44" s="4139"/>
      <c r="CI44" s="4139"/>
      <c r="CJ44" s="4139"/>
      <c r="CK44" s="4139"/>
      <c r="CL44" s="4139"/>
      <c r="CM44" s="4139"/>
      <c r="CN44" s="4134"/>
      <c r="CO44" s="4134"/>
      <c r="CP44" s="4134"/>
      <c r="CQ44" s="4134"/>
      <c r="CR44" s="4134"/>
      <c r="CS44" s="4134"/>
      <c r="CT44" s="4134"/>
      <c r="CU44" s="4134"/>
      <c r="CV44" s="4134"/>
      <c r="CW44" s="4134"/>
      <c r="CX44" s="4134"/>
      <c r="CY44" s="4134"/>
      <c r="CZ44" s="4134"/>
      <c r="DA44" s="4134"/>
      <c r="DB44" s="4134"/>
      <c r="DC44" s="4134"/>
      <c r="DD44" s="4134"/>
      <c r="DE44" s="4134"/>
      <c r="DF44" s="4134"/>
      <c r="DG44" s="4134"/>
      <c r="DH44" s="4134"/>
      <c r="DI44" s="4134"/>
      <c r="DJ44" s="4134"/>
      <c r="DK44" s="4134"/>
      <c r="DL44" s="4134"/>
      <c r="DM44" s="4134"/>
      <c r="DN44" s="4134"/>
      <c r="DO44" s="4134"/>
      <c r="DP44" s="4134"/>
      <c r="DQ44" s="4134"/>
      <c r="DR44" s="4134"/>
      <c r="DS44" s="4134"/>
      <c r="DT44" s="4134"/>
      <c r="DU44" s="4134"/>
      <c r="DV44" s="4134"/>
      <c r="DW44" s="4134"/>
      <c r="DX44" s="4134"/>
      <c r="DY44" s="4134"/>
      <c r="DZ44" s="4134"/>
      <c r="EA44" s="4134"/>
      <c r="EB44" s="4134"/>
      <c r="EC44" s="4134"/>
      <c r="ED44" s="4134"/>
      <c r="EE44" s="4134"/>
      <c r="EF44" s="4134"/>
      <c r="EG44" s="4134"/>
      <c r="EH44" s="4134"/>
      <c r="EI44" s="4134"/>
      <c r="EJ44" s="4134"/>
      <c r="EK44" s="4134"/>
      <c r="EL44" s="4134"/>
      <c r="EM44" s="4134"/>
      <c r="EN44" s="4134"/>
      <c r="EO44" s="4134"/>
      <c r="EP44" s="4134"/>
      <c r="EQ44" s="4134"/>
      <c r="ER44" s="4134"/>
      <c r="ES44" s="4134"/>
      <c r="ET44" s="4134"/>
      <c r="EU44" s="4134"/>
      <c r="EV44" s="4134"/>
      <c r="EW44" s="4134"/>
      <c r="EX44" s="4134"/>
      <c r="EY44" s="4134"/>
      <c r="EZ44" s="4134"/>
      <c r="FA44" s="4134"/>
      <c r="FB44" s="4134"/>
      <c r="FC44" s="4134"/>
      <c r="FD44" s="4134"/>
      <c r="FE44" s="4134"/>
      <c r="FF44" s="4134"/>
      <c r="FG44" s="4134"/>
      <c r="FH44" s="4134"/>
      <c r="FI44" s="4134"/>
      <c r="FJ44" s="4134"/>
      <c r="FK44" s="4134"/>
      <c r="FL44" s="4134"/>
      <c r="FM44" s="4134"/>
      <c r="FN44" s="4134"/>
      <c r="FO44" s="4134"/>
      <c r="FP44" s="4134"/>
      <c r="FQ44" s="4134"/>
      <c r="FR44" s="4134"/>
      <c r="FS44" s="4134"/>
      <c r="FT44" s="4134"/>
      <c r="FU44" s="4134"/>
      <c r="FV44" s="4134"/>
      <c r="FW44" s="4134"/>
      <c r="FX44" s="4134"/>
      <c r="FY44" s="4134"/>
      <c r="FZ44" s="4134"/>
      <c r="GA44" s="4134"/>
      <c r="GB44" s="4134"/>
      <c r="GC44" s="4134"/>
      <c r="GD44" s="4134"/>
      <c r="GE44" s="4134"/>
      <c r="GF44" s="4134"/>
      <c r="GG44" s="4134"/>
      <c r="GH44" s="4134"/>
      <c r="GI44" s="4134"/>
      <c r="GJ44" s="4134"/>
      <c r="GK44" s="4134"/>
      <c r="GL44" s="4134"/>
      <c r="GM44" s="4134"/>
      <c r="GN44" s="4134"/>
      <c r="GO44" s="4134"/>
      <c r="GP44" s="4134"/>
      <c r="GQ44" s="4134"/>
      <c r="GR44" s="4134"/>
      <c r="GS44" s="4134"/>
      <c r="GT44" s="4134"/>
      <c r="GU44" s="4134"/>
      <c r="GV44" s="4134"/>
      <c r="GW44" s="4134"/>
      <c r="GX44" s="4134"/>
      <c r="GY44" s="4134"/>
      <c r="GZ44" s="4134"/>
      <c r="HA44" s="4134"/>
      <c r="HB44" s="4134"/>
      <c r="HC44" s="4134"/>
      <c r="HD44" s="4134"/>
      <c r="HE44" s="4134"/>
      <c r="HF44" s="4134"/>
      <c r="HG44" s="4134"/>
      <c r="HH44" s="4134"/>
      <c r="HI44" s="4134"/>
      <c r="HJ44" s="4134"/>
      <c r="HK44" s="4134"/>
      <c r="HL44" s="4134"/>
      <c r="HM44" s="4134"/>
      <c r="HN44" s="4134"/>
      <c r="HO44" s="4134"/>
      <c r="HP44" s="4134"/>
      <c r="HQ44" s="4134"/>
      <c r="HR44" s="4134"/>
      <c r="HS44" s="4134"/>
      <c r="HT44" s="4134"/>
      <c r="HU44" s="4134"/>
      <c r="HV44" s="4134"/>
      <c r="HW44" s="4134"/>
      <c r="HX44" s="4134"/>
      <c r="HY44" s="4134"/>
      <c r="HZ44" s="4134"/>
      <c r="IA44" s="4134"/>
      <c r="IB44" s="4134"/>
      <c r="IC44" s="4134"/>
      <c r="ID44" s="4134"/>
      <c r="IE44" s="4134"/>
      <c r="IF44" s="4134"/>
      <c r="IG44" s="4134"/>
      <c r="IH44" s="4134"/>
      <c r="II44" s="4134"/>
      <c r="IJ44" s="4134"/>
      <c r="IK44" s="4134"/>
      <c r="IL44" s="4134"/>
      <c r="IM44" s="4134"/>
      <c r="IN44" s="4134"/>
      <c r="IO44" s="4134"/>
      <c r="IP44" s="4134"/>
      <c r="IQ44" s="4134"/>
      <c r="IR44" s="4134"/>
      <c r="IS44" s="4134"/>
      <c r="IT44" s="4134"/>
      <c r="IU44" s="4134"/>
      <c r="IV44" s="4134"/>
      <c r="IW44" s="4134"/>
      <c r="IX44" s="4134"/>
      <c r="IY44" s="4134"/>
      <c r="IZ44" s="4134"/>
      <c r="JA44" s="4134"/>
      <c r="JB44" s="4134"/>
      <c r="JC44" s="4134"/>
      <c r="JD44" s="4134"/>
      <c r="JE44" s="4134"/>
      <c r="JF44" s="4134"/>
      <c r="JG44" s="4134"/>
      <c r="JH44" s="4134"/>
      <c r="JI44" s="4134"/>
      <c r="JJ44" s="4134"/>
      <c r="JK44" s="4134"/>
      <c r="JL44" s="4134"/>
      <c r="JM44" s="4134"/>
      <c r="JN44" s="4134"/>
      <c r="JO44" s="4134"/>
      <c r="JP44" s="4134"/>
      <c r="JQ44" s="4134"/>
      <c r="JR44" s="4134"/>
      <c r="JS44" s="4134"/>
      <c r="JT44" s="4134"/>
      <c r="JU44" s="4134"/>
      <c r="JV44" s="4134"/>
      <c r="JW44" s="4134"/>
      <c r="JX44" s="4134"/>
      <c r="JY44" s="4134"/>
      <c r="JZ44" s="4134"/>
      <c r="KA44" s="4134"/>
      <c r="KB44" s="4134"/>
      <c r="KC44" s="4134"/>
      <c r="KD44" s="4134"/>
      <c r="KE44" s="4134"/>
      <c r="KF44" s="4134"/>
      <c r="KG44" s="4134"/>
      <c r="KH44" s="4134"/>
      <c r="KI44" s="4134"/>
      <c r="KJ44" s="4134"/>
      <c r="KK44" s="4134"/>
      <c r="KL44" s="4134"/>
      <c r="KM44" s="4134"/>
      <c r="KN44" s="4134"/>
      <c r="KO44" s="4134"/>
      <c r="KP44" s="4134"/>
      <c r="KQ44" s="4134"/>
      <c r="KR44" s="4134"/>
      <c r="KS44" s="4134"/>
      <c r="KT44" s="4134"/>
      <c r="KU44" s="4134"/>
      <c r="KV44" s="4134"/>
      <c r="KW44" s="4134"/>
      <c r="KX44" s="4134"/>
      <c r="KY44" s="4134"/>
      <c r="KZ44" s="4134"/>
      <c r="LA44" s="4134"/>
      <c r="LB44" s="4134"/>
      <c r="LC44" s="4134"/>
      <c r="LD44" s="4134"/>
      <c r="LE44" s="4134"/>
      <c r="LF44" s="4134"/>
      <c r="LG44" s="4134"/>
      <c r="LH44" s="4134"/>
      <c r="LI44" s="4134"/>
      <c r="LJ44" s="4134"/>
      <c r="LK44" s="4134"/>
      <c r="LL44" s="4134"/>
      <c r="LM44" s="4134"/>
      <c r="LN44" s="4134"/>
      <c r="LO44" s="4134"/>
      <c r="LP44" s="4134"/>
      <c r="LQ44" s="4134"/>
      <c r="LR44" s="4134"/>
      <c r="LS44" s="4134"/>
      <c r="LT44" s="4134"/>
      <c r="LU44" s="4134"/>
      <c r="LV44" s="4134"/>
      <c r="LW44" s="4134"/>
      <c r="LX44" s="4134"/>
      <c r="LY44" s="4134"/>
      <c r="LZ44" s="4134"/>
      <c r="MA44" s="4134"/>
      <c r="MB44" s="4134"/>
      <c r="MC44" s="4134"/>
      <c r="MD44" s="4134"/>
      <c r="ME44" s="4134"/>
      <c r="MF44" s="4134"/>
      <c r="MG44" s="4134"/>
      <c r="MH44" s="4134"/>
      <c r="MI44" s="4134"/>
      <c r="MJ44" s="4134"/>
      <c r="MK44" s="4134"/>
      <c r="ML44" s="4134"/>
      <c r="MM44" s="4134"/>
      <c r="MN44" s="4134"/>
      <c r="MO44" s="4134"/>
      <c r="MP44" s="4134"/>
      <c r="MQ44" s="4134"/>
      <c r="MR44" s="4134"/>
      <c r="MS44" s="4134"/>
      <c r="MT44" s="4134"/>
      <c r="MU44" s="4134"/>
      <c r="MV44" s="4134"/>
      <c r="MW44" s="4134"/>
      <c r="MX44" s="4134"/>
      <c r="MY44" s="4134"/>
      <c r="MZ44" s="4134"/>
      <c r="NA44" s="4134"/>
      <c r="NB44" s="4134"/>
      <c r="NC44" s="4134"/>
      <c r="ND44" s="4134"/>
      <c r="NE44" s="4134"/>
      <c r="NF44" s="4134"/>
      <c r="NG44" s="4134"/>
      <c r="NH44" s="4134"/>
      <c r="NI44" s="4134"/>
      <c r="NJ44" s="4134"/>
      <c r="NK44" s="4134"/>
      <c r="NL44" s="4134"/>
      <c r="NM44" s="4134"/>
      <c r="NN44" s="4134"/>
      <c r="NO44" s="4134"/>
      <c r="NP44" s="4134"/>
      <c r="NQ44" s="4134"/>
      <c r="NR44" s="4134"/>
      <c r="NS44" s="4134"/>
      <c r="NT44" s="4134"/>
      <c r="NU44" s="4134"/>
      <c r="NV44" s="4134"/>
      <c r="NW44" s="4134"/>
      <c r="NX44" s="4134"/>
      <c r="NY44" s="4134"/>
      <c r="NZ44" s="4134"/>
      <c r="OA44" s="4134"/>
      <c r="OB44" s="4134"/>
      <c r="OC44" s="4134"/>
      <c r="OD44" s="4134"/>
      <c r="OE44" s="4134"/>
      <c r="OF44" s="4134"/>
      <c r="OG44" s="4134"/>
      <c r="OH44" s="4134"/>
      <c r="OI44" s="4134"/>
      <c r="OJ44" s="4134"/>
      <c r="OK44" s="4134"/>
      <c r="OL44" s="4134"/>
      <c r="OM44" s="4134"/>
      <c r="ON44" s="4134"/>
      <c r="OO44" s="4134"/>
      <c r="OP44" s="4134"/>
      <c r="OQ44" s="4134"/>
      <c r="OR44" s="4134"/>
      <c r="OS44" s="4134"/>
      <c r="OT44" s="4134"/>
      <c r="OU44" s="4134"/>
      <c r="OV44" s="4134"/>
      <c r="OW44" s="4134"/>
      <c r="OX44" s="4134"/>
      <c r="OY44" s="4134"/>
      <c r="OZ44" s="4134"/>
      <c r="PA44" s="4134"/>
      <c r="PB44" s="4134"/>
      <c r="PC44" s="4134"/>
      <c r="PD44" s="4134"/>
      <c r="PE44" s="4134"/>
      <c r="PF44" s="4134"/>
      <c r="PG44" s="4134"/>
      <c r="PH44" s="4134"/>
      <c r="PI44" s="4134"/>
      <c r="PJ44" s="4134"/>
      <c r="PK44" s="4134"/>
      <c r="PL44" s="4134"/>
      <c r="PM44" s="4134"/>
      <c r="PN44" s="4134"/>
      <c r="PO44" s="4134"/>
      <c r="PP44" s="4134"/>
      <c r="PQ44" s="4134"/>
      <c r="PR44" s="4134"/>
      <c r="PS44" s="4134"/>
      <c r="PT44" s="4134"/>
      <c r="PU44" s="4134"/>
      <c r="PV44" s="4134"/>
      <c r="PW44" s="4134"/>
      <c r="PX44" s="4134"/>
      <c r="PY44" s="4134"/>
      <c r="PZ44" s="4134"/>
      <c r="QA44" s="4134"/>
      <c r="QB44" s="4134"/>
      <c r="QC44" s="4134"/>
      <c r="QD44" s="4134"/>
      <c r="QE44" s="4134"/>
      <c r="QF44" s="4134"/>
      <c r="QG44" s="4134"/>
      <c r="QH44" s="4134"/>
      <c r="QI44" s="4134"/>
      <c r="QJ44" s="4134"/>
      <c r="QK44" s="4134"/>
      <c r="QL44" s="4134"/>
      <c r="QM44" s="4134"/>
      <c r="QN44" s="4134"/>
      <c r="QO44" s="4134"/>
      <c r="QP44" s="4134"/>
      <c r="QQ44" s="4134"/>
      <c r="QR44" s="4134"/>
      <c r="QS44" s="4134"/>
      <c r="QT44" s="4134"/>
      <c r="QU44" s="4134"/>
      <c r="QV44" s="4134"/>
      <c r="QW44" s="4134"/>
      <c r="QX44" s="4134"/>
      <c r="QY44" s="4134"/>
      <c r="QZ44" s="4134"/>
      <c r="RA44" s="4134"/>
      <c r="RB44" s="4134"/>
      <c r="RC44" s="4134"/>
      <c r="RD44" s="4134"/>
      <c r="RE44" s="4134"/>
      <c r="RF44" s="4134"/>
      <c r="RG44" s="4134"/>
      <c r="RH44" s="4134"/>
      <c r="RI44" s="4134"/>
      <c r="RJ44" s="4134"/>
      <c r="RK44" s="4134"/>
      <c r="RL44" s="4134"/>
      <c r="RM44" s="4134"/>
      <c r="RN44" s="4134"/>
      <c r="RO44" s="4134"/>
      <c r="RP44" s="4134"/>
      <c r="RQ44" s="4134"/>
      <c r="RR44" s="4134"/>
      <c r="RS44" s="4134"/>
      <c r="RT44" s="4134"/>
      <c r="RU44" s="4134"/>
      <c r="RV44" s="4134"/>
      <c r="RW44" s="4134"/>
      <c r="RX44" s="4134"/>
      <c r="RY44" s="4134"/>
      <c r="RZ44" s="4134"/>
      <c r="SA44" s="4134"/>
      <c r="SB44" s="4134"/>
      <c r="SC44" s="4134"/>
      <c r="SD44" s="4134"/>
      <c r="SE44" s="4134"/>
      <c r="SF44" s="4134"/>
      <c r="SG44" s="4134"/>
      <c r="SH44" s="4134"/>
      <c r="SI44" s="4134"/>
      <c r="SJ44" s="4134"/>
      <c r="SK44" s="4134"/>
      <c r="SL44" s="4134"/>
      <c r="SM44" s="4134"/>
      <c r="SN44" s="4134"/>
      <c r="SO44" s="4134"/>
      <c r="SP44" s="4134"/>
      <c r="SQ44" s="4134"/>
      <c r="SR44" s="4134"/>
      <c r="SS44" s="4134"/>
      <c r="ST44" s="4134"/>
      <c r="SU44" s="4134"/>
      <c r="SV44" s="4134"/>
      <c r="SW44" s="4134"/>
      <c r="SX44" s="4134"/>
      <c r="SY44" s="4134"/>
      <c r="SZ44" s="4134"/>
      <c r="TA44" s="4134"/>
      <c r="TB44" s="4134"/>
      <c r="TC44" s="4134"/>
      <c r="TD44" s="4134"/>
      <c r="TE44" s="4134"/>
      <c r="TF44" s="4134"/>
      <c r="TG44" s="4134"/>
      <c r="TH44" s="4134"/>
      <c r="TI44" s="4134"/>
      <c r="TJ44" s="4134"/>
      <c r="TK44" s="4134"/>
      <c r="TL44" s="4134"/>
      <c r="TM44" s="4134"/>
      <c r="TN44" s="4134"/>
      <c r="TO44" s="4134"/>
      <c r="TP44" s="4134"/>
      <c r="TQ44" s="4134"/>
      <c r="TR44" s="4134"/>
      <c r="TS44" s="4134"/>
      <c r="TT44" s="4134"/>
      <c r="TU44" s="4134"/>
      <c r="TV44" s="4134"/>
      <c r="TW44" s="4134"/>
      <c r="TX44" s="4134"/>
      <c r="TY44" s="4134"/>
      <c r="TZ44" s="4134"/>
      <c r="UA44" s="4134"/>
      <c r="UB44" s="4134"/>
      <c r="UC44" s="4134"/>
      <c r="UD44" s="4134"/>
      <c r="UE44" s="4134"/>
      <c r="UF44" s="4134"/>
      <c r="UG44" s="4134"/>
      <c r="UH44" s="4134"/>
      <c r="UI44" s="4134"/>
      <c r="UJ44" s="4134"/>
      <c r="UK44" s="4134"/>
      <c r="UL44" s="4134"/>
      <c r="UM44" s="4134"/>
      <c r="UN44" s="4134"/>
      <c r="UO44" s="4134"/>
      <c r="UP44" s="4134"/>
      <c r="UQ44" s="4134"/>
      <c r="UR44" s="4134"/>
      <c r="US44" s="4134"/>
      <c r="UT44" s="4134"/>
      <c r="UU44" s="4134"/>
      <c r="UV44" s="4134"/>
      <c r="UW44" s="4134"/>
      <c r="UX44" s="4134"/>
      <c r="UY44" s="4134"/>
      <c r="UZ44" s="4134"/>
      <c r="VA44" s="4134"/>
      <c r="VB44" s="4134"/>
      <c r="VC44" s="4134"/>
      <c r="VD44" s="4134"/>
      <c r="VE44" s="4134"/>
      <c r="VF44" s="4134"/>
      <c r="VG44" s="4134"/>
      <c r="VH44" s="4134"/>
      <c r="VI44" s="4134"/>
      <c r="VJ44" s="4134"/>
      <c r="VK44" s="4134"/>
      <c r="VL44" s="4134"/>
      <c r="VM44" s="4134"/>
      <c r="VN44" s="4134"/>
      <c r="VO44" s="4134"/>
      <c r="VP44" s="4134"/>
      <c r="VQ44" s="4134"/>
      <c r="VR44" s="4134"/>
      <c r="VS44" s="4134"/>
      <c r="VT44" s="4134"/>
      <c r="VU44" s="4134"/>
      <c r="VV44" s="4134"/>
      <c r="VW44" s="4134"/>
      <c r="VX44" s="4134"/>
      <c r="VY44" s="4134"/>
      <c r="VZ44" s="4134"/>
      <c r="WA44" s="4134"/>
      <c r="WB44" s="4134"/>
      <c r="WC44" s="4134"/>
      <c r="WD44" s="4134"/>
      <c r="WE44" s="4134"/>
      <c r="WF44" s="4134"/>
      <c r="WG44" s="4134"/>
      <c r="WH44" s="4134"/>
      <c r="WI44" s="4134"/>
      <c r="WJ44" s="4134"/>
      <c r="WK44" s="4134"/>
      <c r="WL44" s="4134"/>
      <c r="WM44" s="4134"/>
      <c r="WN44" s="4134"/>
      <c r="WO44" s="4134"/>
      <c r="WP44" s="4134"/>
      <c r="WQ44" s="4134"/>
      <c r="WR44" s="4134"/>
      <c r="WS44" s="4134"/>
      <c r="WT44" s="4134"/>
      <c r="WU44" s="4134"/>
      <c r="WV44" s="4134"/>
      <c r="WW44" s="4134"/>
      <c r="WX44" s="4134"/>
      <c r="WY44" s="4134"/>
      <c r="WZ44" s="4134"/>
      <c r="XA44" s="4134"/>
      <c r="XB44" s="4134"/>
      <c r="XC44" s="4134"/>
      <c r="XD44" s="4134"/>
      <c r="XE44" s="4134"/>
      <c r="XF44" s="4134"/>
      <c r="XG44" s="4134"/>
      <c r="XH44" s="4134"/>
      <c r="XI44" s="4134"/>
      <c r="XJ44" s="4134"/>
      <c r="XK44" s="4134"/>
      <c r="XL44" s="4134"/>
      <c r="XM44" s="4134"/>
      <c r="XN44" s="4134"/>
      <c r="XO44" s="4134"/>
      <c r="XP44" s="4134"/>
      <c r="XQ44" s="4134"/>
      <c r="XR44" s="4134"/>
      <c r="XS44" s="4134"/>
      <c r="XT44" s="4134"/>
      <c r="XU44" s="4134"/>
      <c r="XV44" s="4134"/>
      <c r="XW44" s="4134"/>
      <c r="XX44" s="4134"/>
      <c r="XY44" s="4134"/>
      <c r="XZ44" s="4134"/>
      <c r="YA44" s="4134"/>
      <c r="YB44" s="4134"/>
      <c r="YC44" s="4134"/>
      <c r="YD44" s="4134"/>
      <c r="YE44" s="4134"/>
      <c r="YF44" s="4134"/>
      <c r="YG44" s="4134"/>
      <c r="YH44" s="4134"/>
      <c r="YI44" s="4134"/>
      <c r="YJ44" s="4134"/>
      <c r="YK44" s="4134"/>
      <c r="YL44" s="4134"/>
      <c r="YM44" s="4134"/>
      <c r="YN44" s="4134"/>
      <c r="YO44" s="4134"/>
      <c r="YP44" s="4134"/>
      <c r="YQ44" s="4134"/>
      <c r="YR44" s="4134"/>
      <c r="YS44" s="4134"/>
      <c r="YT44" s="4134"/>
      <c r="YU44" s="4134"/>
      <c r="YV44" s="4134"/>
      <c r="YW44" s="4134"/>
      <c r="YX44" s="4134"/>
      <c r="YY44" s="4134"/>
      <c r="YZ44" s="4134"/>
      <c r="ZA44" s="4134"/>
      <c r="ZB44" s="4134"/>
      <c r="ZC44" s="4134"/>
      <c r="ZD44" s="4134"/>
      <c r="ZE44" s="4134"/>
      <c r="ZF44" s="4134"/>
      <c r="ZG44" s="4134"/>
      <c r="ZH44" s="4134"/>
      <c r="ZI44" s="4134"/>
      <c r="ZJ44" s="4134"/>
      <c r="ZK44" s="4134"/>
      <c r="ZL44" s="4134"/>
      <c r="ZM44" s="4134"/>
      <c r="ZN44" s="4134"/>
      <c r="ZO44" s="4134"/>
      <c r="ZP44" s="4134"/>
      <c r="ZQ44" s="4134"/>
      <c r="ZR44" s="4134"/>
      <c r="ZS44" s="4134"/>
      <c r="ZT44" s="4134"/>
      <c r="ZU44" s="4134"/>
      <c r="ZV44" s="4134"/>
      <c r="ZW44" s="4134"/>
      <c r="ZX44" s="4134"/>
      <c r="ZY44" s="4134"/>
      <c r="ZZ44" s="4134"/>
      <c r="AAA44" s="4134"/>
      <c r="AAB44" s="4134"/>
      <c r="AAC44" s="4134"/>
      <c r="AAD44" s="4134"/>
      <c r="AAE44" s="4134"/>
      <c r="AAF44" s="4134"/>
      <c r="AAG44" s="4134"/>
      <c r="AAH44" s="4134"/>
      <c r="AAI44" s="4134"/>
      <c r="AAJ44" s="4134"/>
      <c r="AAK44" s="4134"/>
      <c r="AAL44" s="4134"/>
      <c r="AAM44" s="4134"/>
      <c r="AAN44" s="4134"/>
      <c r="AAO44" s="4134"/>
      <c r="AAP44" s="4134"/>
      <c r="AAQ44" s="4134"/>
      <c r="AAR44" s="4134"/>
      <c r="AAS44" s="4134"/>
      <c r="AAT44" s="4134"/>
      <c r="AAU44" s="4134"/>
      <c r="AAV44" s="4134"/>
      <c r="AAW44" s="4134"/>
      <c r="AAX44" s="4134"/>
      <c r="AAY44" s="4134"/>
      <c r="AAZ44" s="4134"/>
      <c r="ABA44" s="4134"/>
      <c r="ABB44" s="4134"/>
      <c r="ABC44" s="4134"/>
      <c r="ABD44" s="4134"/>
      <c r="ABE44" s="4134"/>
      <c r="ABF44" s="4134"/>
      <c r="ABG44" s="4134"/>
      <c r="ABH44" s="4134"/>
      <c r="ABI44" s="4134"/>
      <c r="ABJ44" s="4134"/>
      <c r="ABK44" s="4134"/>
      <c r="ABL44" s="4134"/>
      <c r="ABM44" s="4134"/>
      <c r="ABN44" s="4134"/>
      <c r="ABO44" s="4134"/>
      <c r="ABP44" s="4134"/>
      <c r="ABQ44" s="4134"/>
      <c r="ABR44" s="4134"/>
      <c r="ABS44" s="4134"/>
      <c r="ABT44" s="4134"/>
      <c r="ABU44" s="4134"/>
      <c r="ABV44" s="4134"/>
      <c r="ABW44" s="4134"/>
      <c r="ABX44" s="4134"/>
      <c r="ABY44" s="4134"/>
      <c r="ABZ44" s="4134"/>
      <c r="ACA44" s="4134"/>
      <c r="ACB44" s="4134"/>
      <c r="ACC44" s="4134"/>
      <c r="ACD44" s="4134"/>
      <c r="ACE44" s="4134"/>
      <c r="ACF44" s="4134"/>
      <c r="ACG44" s="4134"/>
      <c r="ACH44" s="4134"/>
      <c r="ACI44" s="4134"/>
      <c r="ACJ44" s="4134"/>
      <c r="ACK44" s="4134"/>
      <c r="ACL44" s="4134"/>
      <c r="ACM44" s="4134"/>
      <c r="ACN44" s="4134"/>
      <c r="ACO44" s="4134"/>
      <c r="ACP44" s="4134"/>
      <c r="ACQ44" s="4134"/>
      <c r="ACR44" s="4134"/>
      <c r="ACS44" s="4134"/>
      <c r="ACT44" s="4134"/>
      <c r="ACU44" s="4134"/>
      <c r="ACV44" s="4134"/>
      <c r="ACW44" s="4134"/>
      <c r="ACX44" s="4134"/>
      <c r="ACY44" s="4134"/>
      <c r="ACZ44" s="4134"/>
      <c r="ADA44" s="4134"/>
      <c r="ADB44" s="4134"/>
      <c r="ADC44" s="4134"/>
      <c r="ADD44" s="4134"/>
      <c r="ADE44" s="4134"/>
      <c r="ADF44" s="4134"/>
      <c r="ADG44" s="4134"/>
      <c r="ADH44" s="4134"/>
      <c r="ADI44" s="4134"/>
      <c r="ADJ44" s="4134"/>
      <c r="ADK44" s="4134"/>
      <c r="ADL44" s="4134"/>
      <c r="ADM44" s="4134"/>
      <c r="ADN44" s="4134"/>
      <c r="ADO44" s="4134"/>
      <c r="ADP44" s="4134"/>
      <c r="ADQ44" s="4134"/>
      <c r="ADR44" s="4134"/>
      <c r="ADS44" s="4134"/>
      <c r="ADT44" s="4134"/>
      <c r="ADU44" s="4134"/>
      <c r="ADV44" s="4134"/>
      <c r="ADW44" s="4134"/>
      <c r="ADX44" s="4134"/>
      <c r="ADY44" s="4134"/>
      <c r="ADZ44" s="4134"/>
      <c r="AEA44" s="4134"/>
      <c r="AEB44" s="4134"/>
      <c r="AEC44" s="4134"/>
      <c r="AED44" s="4134"/>
      <c r="AEE44" s="4134"/>
      <c r="AEF44" s="4134"/>
      <c r="AEG44" s="4134"/>
      <c r="AEH44" s="4134"/>
      <c r="AEI44" s="4134"/>
      <c r="AEJ44" s="4134"/>
      <c r="AEK44" s="4134"/>
      <c r="AEL44" s="4134"/>
      <c r="AEM44" s="4134"/>
      <c r="AEN44" s="4134"/>
      <c r="AEO44" s="4134"/>
      <c r="AEP44" s="4134"/>
      <c r="AEQ44" s="4134"/>
      <c r="AER44" s="4134"/>
      <c r="AES44" s="4134"/>
      <c r="AET44" s="4134"/>
      <c r="AEU44" s="4134"/>
      <c r="AEV44" s="4134"/>
      <c r="AEW44" s="4134"/>
      <c r="AEX44" s="4134"/>
      <c r="AEY44" s="4134"/>
      <c r="AEZ44" s="4134"/>
      <c r="AFA44" s="4134"/>
      <c r="AFB44" s="4134"/>
      <c r="AFC44" s="4134"/>
      <c r="AFD44" s="4134"/>
      <c r="AFE44" s="4134"/>
      <c r="AFF44" s="4134"/>
      <c r="AFG44" s="4134"/>
      <c r="AFH44" s="4134"/>
      <c r="AFI44" s="4134"/>
      <c r="AFJ44" s="4134"/>
      <c r="AFK44" s="4134"/>
      <c r="AFL44" s="4134"/>
      <c r="AFM44" s="4134"/>
      <c r="AFN44" s="4134"/>
      <c r="AFO44" s="4134"/>
      <c r="AFP44" s="4134"/>
      <c r="AFQ44" s="4134"/>
      <c r="AFR44" s="4134"/>
      <c r="AFS44" s="4134"/>
      <c r="AFT44" s="4134"/>
      <c r="AFU44" s="4134"/>
      <c r="AFV44" s="4134"/>
      <c r="AFW44" s="4134"/>
      <c r="AFX44" s="4134"/>
      <c r="AFY44" s="4134"/>
      <c r="AFZ44" s="4134"/>
      <c r="AGA44" s="4134"/>
      <c r="AGB44" s="4134"/>
      <c r="AGC44" s="4134"/>
      <c r="AGD44" s="4134"/>
      <c r="AGE44" s="4134"/>
      <c r="AGF44" s="4134"/>
      <c r="AGG44" s="4134"/>
      <c r="AGH44" s="4134"/>
      <c r="AGI44" s="4134"/>
      <c r="AGJ44" s="4134"/>
      <c r="AGK44" s="4134"/>
      <c r="AGL44" s="4134"/>
      <c r="AGM44" s="4134"/>
      <c r="AGN44" s="4134"/>
      <c r="AGO44" s="4134"/>
      <c r="AGP44" s="4134"/>
      <c r="AGQ44" s="4134"/>
      <c r="AGR44" s="4134"/>
      <c r="AGS44" s="4134"/>
      <c r="AGT44" s="4134"/>
      <c r="AGU44" s="4134"/>
      <c r="AGV44" s="4134"/>
      <c r="AGW44" s="4134"/>
      <c r="AGX44" s="4134"/>
      <c r="AGY44" s="4134"/>
      <c r="AGZ44" s="4134"/>
      <c r="AHA44" s="4134"/>
      <c r="AHB44" s="4134"/>
      <c r="AHC44" s="4134"/>
      <c r="AHD44" s="4134"/>
      <c r="AHE44" s="4134"/>
      <c r="AHF44" s="4134"/>
      <c r="AHG44" s="4134"/>
      <c r="AHH44" s="4134"/>
      <c r="AHI44" s="4134"/>
      <c r="AHJ44" s="4134"/>
      <c r="AHK44" s="4134"/>
      <c r="AHL44" s="4134"/>
      <c r="AHM44" s="4134"/>
      <c r="AHN44" s="4134"/>
      <c r="AHO44" s="4134"/>
      <c r="AHP44" s="4134"/>
      <c r="AHQ44" s="4134"/>
      <c r="AHR44" s="4134"/>
      <c r="AHS44" s="4134"/>
      <c r="AHT44" s="4134"/>
      <c r="AHU44" s="4134"/>
      <c r="AHV44" s="4134"/>
      <c r="AHW44" s="4134"/>
      <c r="AHX44" s="4134"/>
      <c r="AHY44" s="4134"/>
      <c r="AHZ44" s="4134"/>
      <c r="AIA44" s="4134"/>
      <c r="AIB44" s="4134"/>
      <c r="AIC44" s="4134"/>
      <c r="AID44" s="4134"/>
      <c r="AIE44" s="4134"/>
      <c r="AIF44" s="4134"/>
      <c r="AIG44" s="4134"/>
      <c r="AIH44" s="4134"/>
      <c r="AII44" s="4134"/>
      <c r="AIJ44" s="4134"/>
      <c r="AIK44" s="4134"/>
      <c r="AIL44" s="4134"/>
      <c r="AIM44" s="4134"/>
      <c r="AIN44" s="4134"/>
      <c r="AIO44" s="4134"/>
      <c r="AIP44" s="4134"/>
      <c r="AIQ44" s="4134"/>
      <c r="AIR44" s="4134"/>
      <c r="AIS44" s="4134"/>
      <c r="AIT44" s="4134"/>
      <c r="AIU44" s="4134"/>
      <c r="AIV44" s="4134"/>
      <c r="AIW44" s="4134"/>
      <c r="AIX44" s="4134"/>
      <c r="AIY44" s="4134"/>
      <c r="AIZ44" s="4134"/>
      <c r="AJA44" s="4134"/>
      <c r="AJB44" s="4134"/>
      <c r="AJC44" s="4134"/>
      <c r="AJD44" s="4134"/>
      <c r="AJE44" s="4134"/>
      <c r="AJF44" s="4134"/>
      <c r="AJG44" s="4134"/>
      <c r="AJH44" s="4134"/>
      <c r="AJI44" s="4134"/>
      <c r="AJJ44" s="4134"/>
      <c r="AJK44" s="4134"/>
      <c r="AJL44" s="4134"/>
      <c r="AJM44" s="4134"/>
      <c r="AJN44" s="4134"/>
      <c r="AJO44" s="4134"/>
      <c r="AJP44" s="4134"/>
      <c r="AJQ44" s="4134"/>
      <c r="AJR44" s="4134"/>
      <c r="AJS44" s="4134"/>
      <c r="AJT44" s="4134"/>
      <c r="AJU44" s="4134"/>
      <c r="AJV44" s="4134"/>
      <c r="AJW44" s="4134"/>
      <c r="AJX44" s="4134"/>
      <c r="AJY44" s="4134"/>
      <c r="AJZ44" s="4134"/>
      <c r="AKA44" s="4134"/>
      <c r="AKB44" s="4134"/>
      <c r="AKC44" s="4134"/>
      <c r="AKD44" s="4134"/>
      <c r="AKE44" s="4134"/>
      <c r="AKF44" s="4134"/>
      <c r="AKG44" s="4134"/>
      <c r="AKH44" s="4134"/>
      <c r="AKI44" s="4134"/>
      <c r="AKJ44" s="4134"/>
      <c r="AKK44" s="4134"/>
      <c r="AKL44" s="4134"/>
      <c r="AKM44" s="4134"/>
      <c r="AKN44" s="4134"/>
      <c r="AKO44" s="4134"/>
      <c r="AKP44" s="4134"/>
      <c r="AKQ44" s="4134"/>
      <c r="AKR44" s="4134"/>
      <c r="AKS44" s="4134"/>
      <c r="AKT44" s="4134"/>
      <c r="AKU44" s="4134"/>
      <c r="AKV44" s="4134"/>
      <c r="AKW44" s="4134"/>
      <c r="AKX44" s="4134"/>
      <c r="AKY44" s="4134"/>
      <c r="AKZ44" s="4134"/>
      <c r="ALA44" s="4134"/>
      <c r="ALB44" s="4134"/>
      <c r="ALC44" s="4134"/>
      <c r="ALD44" s="4134"/>
      <c r="ALE44" s="4134"/>
      <c r="ALF44" s="4134"/>
      <c r="ALG44" s="4134"/>
      <c r="ALH44" s="4134"/>
      <c r="ALI44" s="4134"/>
      <c r="ALJ44" s="4134"/>
      <c r="ALK44" s="4134"/>
      <c r="ALL44" s="4134"/>
      <c r="ALM44" s="4134"/>
      <c r="ALN44" s="4134"/>
      <c r="ALO44" s="4134"/>
      <c r="ALP44" s="4134"/>
      <c r="ALQ44" s="4134"/>
      <c r="ALR44" s="4134"/>
      <c r="ALS44" s="4134"/>
      <c r="ALT44" s="4134"/>
      <c r="ALU44" s="4134"/>
      <c r="ALV44" s="4134"/>
      <c r="ALW44" s="4134"/>
      <c r="ALX44" s="4134"/>
      <c r="ALY44" s="4134"/>
      <c r="ALZ44" s="4134"/>
      <c r="AMA44" s="4134"/>
      <c r="AMB44" s="4134"/>
      <c r="AMC44" s="4134"/>
      <c r="AMD44" s="4134"/>
      <c r="AME44" s="4134"/>
      <c r="AMF44" s="4134"/>
      <c r="AMG44" s="4134"/>
      <c r="AMH44" s="4134"/>
      <c r="AMI44" s="4134"/>
      <c r="AMJ44" s="4134"/>
      <c r="AMK44" s="4134"/>
      <c r="AML44" s="4134"/>
      <c r="AMM44" s="4134"/>
      <c r="AMN44" s="4134"/>
      <c r="AMO44" s="4134"/>
      <c r="AMP44" s="4134"/>
      <c r="AMQ44" s="4134"/>
      <c r="AMR44" s="4134"/>
      <c r="AMS44" s="4134"/>
      <c r="AMT44" s="4134"/>
      <c r="AMU44" s="4134"/>
      <c r="AMV44" s="4134"/>
      <c r="AMW44" s="4134"/>
      <c r="AMX44" s="4134"/>
      <c r="AMY44" s="4134"/>
      <c r="AMZ44" s="4134"/>
      <c r="ANA44" s="4134"/>
      <c r="ANB44" s="4134"/>
      <c r="ANC44" s="4134"/>
      <c r="AND44" s="4134"/>
      <c r="ANE44" s="4134"/>
      <c r="ANF44" s="4134"/>
      <c r="ANG44" s="4134"/>
      <c r="ANH44" s="4134"/>
      <c r="ANI44" s="4134"/>
      <c r="ANJ44" s="4134"/>
      <c r="ANK44" s="4134"/>
      <c r="ANL44" s="4134"/>
      <c r="ANM44" s="4134"/>
      <c r="ANN44" s="4134"/>
      <c r="ANO44" s="4134"/>
      <c r="ANP44" s="4134"/>
      <c r="ANQ44" s="4134"/>
      <c r="ANR44" s="4134"/>
      <c r="ANS44" s="4134"/>
      <c r="ANT44" s="4134"/>
      <c r="ANU44" s="4134"/>
      <c r="ANV44" s="4134"/>
      <c r="ANW44" s="4134"/>
      <c r="ANX44" s="4134"/>
      <c r="ANY44" s="4134"/>
      <c r="ANZ44" s="4134"/>
      <c r="AOA44" s="4134"/>
      <c r="AOB44" s="4134"/>
      <c r="AOC44" s="4134"/>
      <c r="AOD44" s="4134"/>
      <c r="AOE44" s="4134"/>
      <c r="AOF44" s="4134"/>
      <c r="AOG44" s="4134"/>
      <c r="AOH44" s="4134"/>
      <c r="AOI44" s="4134"/>
      <c r="AOJ44" s="4134"/>
      <c r="AOK44" s="4134"/>
      <c r="AOL44" s="4134"/>
      <c r="AOM44" s="4134"/>
      <c r="AON44" s="4134"/>
      <c r="AOO44" s="4134"/>
      <c r="AOP44" s="4134"/>
      <c r="AOQ44" s="4134"/>
      <c r="AOR44" s="4134"/>
      <c r="AOS44" s="4134"/>
      <c r="AOT44" s="4134"/>
      <c r="AOU44" s="4134"/>
      <c r="AOV44" s="4134"/>
      <c r="AOW44" s="4134"/>
      <c r="AOX44" s="4134"/>
      <c r="AOY44" s="4134"/>
      <c r="AOZ44" s="4134"/>
      <c r="APA44" s="4134"/>
      <c r="APB44" s="4134"/>
      <c r="APC44" s="4134"/>
      <c r="APD44" s="4134"/>
      <c r="APE44" s="4134"/>
      <c r="APF44" s="4134"/>
      <c r="APG44" s="4134"/>
      <c r="APH44" s="4134"/>
      <c r="API44" s="4134"/>
      <c r="APJ44" s="4134"/>
      <c r="APK44" s="4134"/>
      <c r="APL44" s="4134"/>
      <c r="APM44" s="4134"/>
      <c r="APN44" s="4134"/>
      <c r="APO44" s="4134"/>
      <c r="APP44" s="4134"/>
      <c r="APQ44" s="4134"/>
      <c r="APR44" s="4134"/>
      <c r="APS44" s="4134"/>
      <c r="APT44" s="4134"/>
      <c r="APU44" s="4134"/>
      <c r="APV44" s="4134"/>
      <c r="APW44" s="4134"/>
      <c r="APX44" s="4134"/>
      <c r="APY44" s="4134"/>
      <c r="APZ44" s="4134"/>
      <c r="AQA44" s="4134"/>
      <c r="AQB44" s="4134"/>
      <c r="AQC44" s="4134"/>
      <c r="AQD44" s="4134"/>
      <c r="AQE44" s="4134"/>
      <c r="AQF44" s="4134"/>
      <c r="AQG44" s="4134"/>
      <c r="AQH44" s="4134"/>
      <c r="AQI44" s="4134"/>
      <c r="AQJ44" s="4134"/>
      <c r="AQK44" s="4134"/>
      <c r="AQL44" s="4134"/>
      <c r="AQM44" s="4134"/>
      <c r="AQN44" s="4134"/>
      <c r="AQO44" s="4134"/>
      <c r="AQP44" s="4134"/>
      <c r="AQQ44" s="4134"/>
      <c r="AQR44" s="4134"/>
      <c r="AQS44" s="4134"/>
      <c r="AQT44" s="4134"/>
      <c r="AQU44" s="4134"/>
      <c r="AQV44" s="4134"/>
      <c r="AQW44" s="4134"/>
      <c r="AQX44" s="4134"/>
      <c r="AQY44" s="4134"/>
      <c r="AQZ44" s="4134"/>
      <c r="ARA44" s="4134"/>
      <c r="ARB44" s="4134"/>
      <c r="ARC44" s="4134"/>
      <c r="ARD44" s="4134"/>
      <c r="ARE44" s="4134"/>
      <c r="ARF44" s="4134"/>
      <c r="ARG44" s="4134"/>
      <c r="ARH44" s="4134"/>
      <c r="ARI44" s="4134"/>
      <c r="ARJ44" s="4134"/>
      <c r="ARK44" s="4134"/>
      <c r="ARL44" s="4134"/>
      <c r="ARM44" s="4134"/>
      <c r="ARN44" s="4134"/>
      <c r="ARO44" s="4134"/>
      <c r="ARP44" s="4134"/>
      <c r="ARQ44" s="4134"/>
      <c r="ARR44" s="4134"/>
      <c r="ARS44" s="4134"/>
      <c r="ART44" s="4134"/>
      <c r="ARU44" s="4134"/>
      <c r="ARV44" s="4134"/>
      <c r="ARW44" s="4134"/>
      <c r="ARX44" s="4134"/>
      <c r="ARY44" s="4134"/>
      <c r="ARZ44" s="4134"/>
      <c r="ASA44" s="4134"/>
      <c r="ASB44" s="4134"/>
      <c r="ASC44" s="4134"/>
      <c r="ASD44" s="4134"/>
      <c r="ASE44" s="4134"/>
      <c r="ASF44" s="4134"/>
      <c r="ASG44" s="4134"/>
      <c r="ASH44" s="4134"/>
      <c r="ASI44" s="4134"/>
      <c r="ASJ44" s="4134"/>
      <c r="ASK44" s="4134"/>
      <c r="ASL44" s="4134"/>
      <c r="ASM44" s="4134"/>
      <c r="ASN44" s="4134"/>
      <c r="ASO44" s="4134"/>
      <c r="ASP44" s="4134"/>
      <c r="ASQ44" s="4134"/>
      <c r="ASR44" s="4134"/>
      <c r="ASS44" s="4134"/>
      <c r="AST44" s="4134"/>
      <c r="ASU44" s="4134"/>
      <c r="ASV44" s="4134"/>
      <c r="ASW44" s="4134"/>
      <c r="ASX44" s="4134"/>
      <c r="ASY44" s="4134"/>
      <c r="ASZ44" s="4134"/>
      <c r="ATA44" s="4134"/>
      <c r="ATB44" s="4134"/>
      <c r="ATC44" s="4134"/>
      <c r="ATD44" s="4134"/>
      <c r="ATE44" s="4134"/>
      <c r="ATF44" s="4134"/>
      <c r="ATG44" s="4134"/>
      <c r="ATH44" s="4134"/>
      <c r="ATI44" s="4134"/>
      <c r="ATJ44" s="4134"/>
      <c r="ATK44" s="4134"/>
      <c r="ATL44" s="4134"/>
      <c r="ATM44" s="4134"/>
      <c r="ATN44" s="4134"/>
      <c r="ATO44" s="4134"/>
      <c r="ATP44" s="4134"/>
      <c r="ATQ44" s="4134"/>
      <c r="ATR44" s="4134"/>
      <c r="ATS44" s="4134"/>
      <c r="ATT44" s="4134"/>
      <c r="ATU44" s="4134"/>
      <c r="ATV44" s="4134"/>
      <c r="ATW44" s="4134"/>
      <c r="ATX44" s="4134"/>
      <c r="ATY44" s="4134"/>
      <c r="ATZ44" s="4134"/>
      <c r="AUA44" s="4134"/>
      <c r="AUB44" s="4134"/>
      <c r="AUC44" s="4134"/>
      <c r="AUD44" s="4134"/>
      <c r="AUE44" s="4134"/>
      <c r="AUF44" s="4134"/>
      <c r="AUG44" s="4134"/>
      <c r="AUH44" s="4134"/>
      <c r="AUI44" s="4134"/>
      <c r="AUJ44" s="4134"/>
      <c r="AUK44" s="4134"/>
      <c r="AUL44" s="4134"/>
      <c r="AUM44" s="4134"/>
      <c r="AUN44" s="4134"/>
      <c r="AUO44" s="4134"/>
      <c r="AUP44" s="4134"/>
      <c r="AUQ44" s="4134"/>
      <c r="AUR44" s="4134"/>
      <c r="AUS44" s="4134"/>
      <c r="AUT44" s="4134"/>
      <c r="AUU44" s="4134"/>
      <c r="AUV44" s="4134"/>
      <c r="AUW44" s="4134"/>
      <c r="AUX44" s="4134"/>
      <c r="AUY44" s="4134"/>
      <c r="AUZ44" s="4134"/>
      <c r="AVA44" s="4134"/>
      <c r="AVB44" s="4134"/>
      <c r="AVC44" s="4134"/>
      <c r="AVD44" s="4134"/>
      <c r="AVE44" s="4134"/>
      <c r="AVF44" s="4134"/>
      <c r="AVG44" s="4134"/>
      <c r="AVH44" s="4134"/>
      <c r="AVI44" s="4134"/>
      <c r="AVJ44" s="4134"/>
      <c r="AVK44" s="4134"/>
      <c r="AVL44" s="4134"/>
      <c r="AVM44" s="4134"/>
      <c r="AVN44" s="4134"/>
      <c r="AVO44" s="4134"/>
      <c r="AVP44" s="4134"/>
      <c r="AVQ44" s="4134"/>
      <c r="AVR44" s="4134"/>
      <c r="AVS44" s="4134"/>
      <c r="AVT44" s="4134"/>
      <c r="AVU44" s="4134"/>
      <c r="AVV44" s="4134"/>
      <c r="AVW44" s="4134"/>
      <c r="AVX44" s="4134"/>
      <c r="AVY44" s="4134"/>
      <c r="AVZ44" s="4134"/>
      <c r="AWA44" s="4134"/>
      <c r="AWB44" s="4134"/>
      <c r="AWC44" s="4134"/>
      <c r="AWD44" s="4134"/>
      <c r="AWE44" s="4134"/>
      <c r="AWF44" s="4134"/>
      <c r="AWG44" s="4134"/>
      <c r="AWH44" s="4134"/>
      <c r="AWI44" s="4134"/>
      <c r="AWJ44" s="4134"/>
      <c r="AWK44" s="4134"/>
      <c r="AWL44" s="4134"/>
      <c r="AWM44" s="4134"/>
      <c r="AWN44" s="4134"/>
      <c r="AWO44" s="4134"/>
      <c r="AWP44" s="4134"/>
      <c r="AWQ44" s="4134"/>
      <c r="AWR44" s="4134"/>
      <c r="AWS44" s="4134"/>
      <c r="AWT44" s="4134"/>
      <c r="AWU44" s="4134"/>
      <c r="AWV44" s="4134"/>
      <c r="AWW44" s="4134"/>
      <c r="AWX44" s="4134"/>
      <c r="AWY44" s="4134"/>
      <c r="AWZ44" s="4134"/>
      <c r="AXA44" s="4134"/>
      <c r="AXB44" s="4134"/>
      <c r="AXC44" s="4134"/>
      <c r="AXD44" s="4134"/>
      <c r="AXE44" s="4134"/>
      <c r="AXF44" s="4134"/>
      <c r="AXG44" s="4134"/>
      <c r="AXH44" s="4134"/>
      <c r="AXI44" s="4134"/>
      <c r="AXJ44" s="4134"/>
      <c r="AXK44" s="4134"/>
      <c r="AXL44" s="4134"/>
      <c r="AXM44" s="4134"/>
      <c r="AXN44" s="4134"/>
      <c r="AXO44" s="4134"/>
      <c r="AXP44" s="4134"/>
      <c r="AXQ44" s="4134"/>
      <c r="AXR44" s="4134"/>
      <c r="AXS44" s="4134"/>
      <c r="AXT44" s="4134"/>
      <c r="AXU44" s="4134"/>
      <c r="AXV44" s="4134"/>
      <c r="AXW44" s="4134"/>
      <c r="AXX44" s="4134"/>
      <c r="AXY44" s="4134"/>
      <c r="AXZ44" s="4134"/>
      <c r="AYA44" s="4134"/>
      <c r="AYB44" s="4134"/>
      <c r="AYC44" s="4134"/>
      <c r="AYD44" s="4134"/>
      <c r="AYE44" s="4134"/>
      <c r="AYF44" s="4134"/>
      <c r="AYG44" s="4134"/>
      <c r="AYH44" s="4134"/>
      <c r="AYI44" s="4134"/>
      <c r="AYJ44" s="4134"/>
      <c r="AYK44" s="4134"/>
      <c r="AYL44" s="4134"/>
      <c r="AYM44" s="4134"/>
      <c r="AYN44" s="4134"/>
      <c r="AYO44" s="4134"/>
      <c r="AYP44" s="4134"/>
      <c r="AYQ44" s="4134"/>
      <c r="AYR44" s="4134"/>
      <c r="AYS44" s="4134"/>
      <c r="AYT44" s="4134"/>
      <c r="AYU44" s="4134"/>
      <c r="AYV44" s="4134"/>
      <c r="AYW44" s="4134"/>
      <c r="AYX44" s="4134"/>
      <c r="AYY44" s="4134"/>
      <c r="AYZ44" s="4134"/>
      <c r="AZA44" s="4134"/>
      <c r="AZB44" s="4134"/>
      <c r="AZC44" s="4134"/>
      <c r="AZD44" s="4134"/>
      <c r="AZE44" s="4134"/>
      <c r="AZF44" s="4134"/>
      <c r="AZG44" s="4134"/>
      <c r="AZH44" s="4134"/>
      <c r="AZI44" s="4134"/>
      <c r="AZJ44" s="4134"/>
      <c r="AZK44" s="4134"/>
      <c r="AZL44" s="4134"/>
      <c r="AZM44" s="4134"/>
      <c r="AZN44" s="4134"/>
      <c r="AZO44" s="4134"/>
      <c r="AZP44" s="4134"/>
      <c r="AZQ44" s="4134"/>
      <c r="AZR44" s="4134"/>
      <c r="AZS44" s="4134"/>
      <c r="AZT44" s="4134"/>
      <c r="AZU44" s="4134"/>
      <c r="AZV44" s="4134"/>
      <c r="AZW44" s="4134"/>
      <c r="AZX44" s="4134"/>
      <c r="AZY44" s="4134"/>
      <c r="AZZ44" s="4134"/>
      <c r="BAA44" s="4134"/>
      <c r="BAB44" s="4134"/>
      <c r="BAC44" s="4134"/>
      <c r="BAD44" s="4134"/>
      <c r="BAE44" s="4134"/>
      <c r="BAF44" s="4134"/>
      <c r="BAG44" s="4134"/>
      <c r="BAH44" s="4134"/>
      <c r="BAI44" s="4134"/>
      <c r="BAJ44" s="4134"/>
      <c r="BAK44" s="4134"/>
      <c r="BAL44" s="4134"/>
      <c r="BAM44" s="4134"/>
      <c r="BAN44" s="4134"/>
      <c r="BAO44" s="4134"/>
      <c r="BAP44" s="4134"/>
      <c r="BAQ44" s="4134"/>
      <c r="BAR44" s="4134"/>
      <c r="BAS44" s="4134"/>
      <c r="BAT44" s="4134"/>
      <c r="BAU44" s="4134"/>
      <c r="BAV44" s="4134"/>
      <c r="BAW44" s="4134"/>
      <c r="BAX44" s="4134"/>
      <c r="BAY44" s="4134"/>
      <c r="BAZ44" s="4134"/>
      <c r="BBA44" s="4134"/>
      <c r="BBB44" s="4134"/>
      <c r="BBC44" s="4134"/>
      <c r="BBD44" s="4134"/>
      <c r="BBE44" s="4134"/>
      <c r="BBF44" s="4134"/>
      <c r="BBG44" s="4134"/>
      <c r="BBH44" s="4134"/>
      <c r="BBI44" s="4134"/>
      <c r="BBJ44" s="4134"/>
      <c r="BBK44" s="4134"/>
      <c r="BBL44" s="4134"/>
      <c r="BBM44" s="4134"/>
      <c r="BBN44" s="4134"/>
      <c r="BBO44" s="4134"/>
      <c r="BBP44" s="4134"/>
      <c r="BBQ44" s="4134"/>
      <c r="BBR44" s="4134"/>
      <c r="BBS44" s="4134"/>
      <c r="BBT44" s="4134"/>
      <c r="BBU44" s="4134"/>
      <c r="BBV44" s="4134"/>
      <c r="BBW44" s="4134"/>
      <c r="BBX44" s="4134"/>
      <c r="BBY44" s="4134"/>
      <c r="BBZ44" s="4134"/>
      <c r="BCA44" s="4134"/>
      <c r="BCB44" s="4134"/>
      <c r="BCC44" s="4134"/>
      <c r="BCD44" s="4134"/>
      <c r="BCE44" s="4134"/>
      <c r="BCF44" s="4134"/>
      <c r="BCG44" s="4134"/>
      <c r="BCH44" s="4134"/>
      <c r="BCI44" s="4134"/>
      <c r="BCJ44" s="4134"/>
      <c r="BCK44" s="4134"/>
      <c r="BCL44" s="4134"/>
      <c r="BCM44" s="4134"/>
      <c r="BCN44" s="4134"/>
      <c r="BCO44" s="4134"/>
      <c r="BCP44" s="4134"/>
      <c r="BCQ44" s="4134"/>
      <c r="BCR44" s="4134"/>
      <c r="BCS44" s="4134"/>
      <c r="BCT44" s="4134"/>
      <c r="BCU44" s="4134"/>
      <c r="BCV44" s="4134"/>
      <c r="BCW44" s="4134"/>
      <c r="BCX44" s="4134"/>
      <c r="BCY44" s="4134"/>
      <c r="BCZ44" s="4134"/>
      <c r="BDA44" s="4134"/>
      <c r="BDB44" s="4134"/>
      <c r="BDC44" s="4134"/>
      <c r="BDD44" s="4134"/>
      <c r="BDE44" s="4134"/>
      <c r="BDF44" s="4134"/>
      <c r="BDG44" s="4134"/>
      <c r="BDH44" s="4134"/>
      <c r="BDI44" s="4134"/>
      <c r="BDJ44" s="4134"/>
      <c r="BDK44" s="4134"/>
      <c r="BDL44" s="4134"/>
      <c r="BDM44" s="4134"/>
      <c r="BDN44" s="4134"/>
      <c r="BDO44" s="4134"/>
      <c r="BDP44" s="4134"/>
      <c r="BDQ44" s="4134"/>
      <c r="BDR44" s="4134"/>
      <c r="BDS44" s="4134"/>
      <c r="BDT44" s="4134"/>
      <c r="BDU44" s="4134"/>
      <c r="BDV44" s="4134"/>
      <c r="BDW44" s="4134"/>
      <c r="BDX44" s="4134"/>
      <c r="BDY44" s="4134"/>
      <c r="BDZ44" s="4134"/>
      <c r="BEA44" s="4134"/>
      <c r="BEB44" s="4134"/>
      <c r="BEC44" s="4134"/>
      <c r="BED44" s="4134"/>
      <c r="BEE44" s="4134"/>
      <c r="BEF44" s="4134"/>
      <c r="BEG44" s="4134"/>
      <c r="BEH44" s="4134"/>
      <c r="BEI44" s="4134"/>
      <c r="BEJ44" s="4134"/>
      <c r="BEK44" s="4134"/>
      <c r="BEL44" s="4134"/>
      <c r="BEM44" s="4134"/>
      <c r="BEN44" s="4134"/>
      <c r="BEO44" s="4134"/>
      <c r="BEP44" s="4134"/>
      <c r="BEQ44" s="4134"/>
      <c r="BER44" s="4134"/>
      <c r="BES44" s="4134"/>
      <c r="BET44" s="4134"/>
      <c r="BEU44" s="4134"/>
      <c r="BEV44" s="4134"/>
      <c r="BEW44" s="4134"/>
      <c r="BEX44" s="4134"/>
      <c r="BEY44" s="4134"/>
      <c r="BEZ44" s="4134"/>
      <c r="BFA44" s="4134"/>
      <c r="BFB44" s="4134"/>
      <c r="BFC44" s="4134"/>
      <c r="BFD44" s="4134"/>
      <c r="BFE44" s="4134"/>
      <c r="BFF44" s="4134"/>
      <c r="BFG44" s="4134"/>
      <c r="BFH44" s="4134"/>
      <c r="BFI44" s="4134"/>
      <c r="BFJ44" s="4134"/>
      <c r="BFK44" s="4134"/>
      <c r="BFL44" s="4134"/>
      <c r="BFM44" s="4134"/>
      <c r="BFN44" s="4134"/>
      <c r="BFO44" s="4134"/>
      <c r="BFP44" s="4134"/>
      <c r="BFQ44" s="4134"/>
      <c r="BFR44" s="4134"/>
      <c r="BFS44" s="4134"/>
      <c r="BFT44" s="4134"/>
      <c r="BFU44" s="4134"/>
      <c r="BFV44" s="4134"/>
      <c r="BFW44" s="4134"/>
      <c r="BFX44" s="4134"/>
      <c r="BFY44" s="4134"/>
      <c r="BFZ44" s="4134"/>
      <c r="BGA44" s="4134"/>
      <c r="BGB44" s="4134"/>
      <c r="BGC44" s="4134"/>
      <c r="BGD44" s="4134"/>
      <c r="BGE44" s="4134"/>
      <c r="BGF44" s="4134"/>
      <c r="BGG44" s="4134"/>
      <c r="BGH44" s="4134"/>
      <c r="BGI44" s="4134"/>
      <c r="BGJ44" s="4134"/>
      <c r="BGK44" s="4134"/>
      <c r="BGL44" s="4134"/>
      <c r="BGM44" s="4134"/>
      <c r="BGN44" s="4134"/>
      <c r="BGO44" s="4134"/>
      <c r="BGP44" s="4134"/>
      <c r="BGQ44" s="4134"/>
      <c r="BGR44" s="4134"/>
      <c r="BGS44" s="4134"/>
      <c r="BGT44" s="4134"/>
      <c r="BGU44" s="4134"/>
      <c r="BGV44" s="4134"/>
      <c r="BGW44" s="4134"/>
      <c r="BGX44" s="4134"/>
      <c r="BGY44" s="4134"/>
      <c r="BGZ44" s="4134"/>
      <c r="BHA44" s="4134"/>
      <c r="BHB44" s="4134"/>
      <c r="BHC44" s="4134"/>
      <c r="BHD44" s="4134"/>
      <c r="BHE44" s="4134"/>
      <c r="BHF44" s="4134"/>
      <c r="BHG44" s="4134"/>
      <c r="BHH44" s="4134"/>
      <c r="BHI44" s="4134"/>
      <c r="BHJ44" s="4134"/>
      <c r="BHK44" s="4134"/>
      <c r="BHL44" s="4134"/>
      <c r="BHM44" s="4134"/>
      <c r="BHN44" s="4134"/>
      <c r="BHO44" s="4134"/>
      <c r="BHP44" s="4134"/>
      <c r="BHQ44" s="4134"/>
      <c r="BHR44" s="4134"/>
      <c r="BHS44" s="4134"/>
      <c r="BHT44" s="4134"/>
      <c r="BHU44" s="4134"/>
      <c r="BHV44" s="4134"/>
      <c r="BHW44" s="4134"/>
      <c r="BHX44" s="4134"/>
      <c r="BHY44" s="4134"/>
      <c r="BHZ44" s="4134"/>
      <c r="BIA44" s="4134"/>
      <c r="BIB44" s="4134"/>
      <c r="BIC44" s="4134"/>
      <c r="BID44" s="4134"/>
      <c r="BIE44" s="4134"/>
      <c r="BIF44" s="4134"/>
      <c r="BIG44" s="4134"/>
      <c r="BIH44" s="4134"/>
      <c r="BII44" s="4134"/>
      <c r="BIJ44" s="4134"/>
      <c r="BIK44" s="4134"/>
      <c r="BIL44" s="4134"/>
      <c r="BIM44" s="4134"/>
      <c r="BIN44" s="4134"/>
      <c r="BIO44" s="4134"/>
      <c r="BIP44" s="4134"/>
      <c r="BIQ44" s="4134"/>
      <c r="BIR44" s="4134"/>
      <c r="BIS44" s="4134"/>
      <c r="BIT44" s="4134"/>
      <c r="BIU44" s="4134"/>
      <c r="BIV44" s="4134"/>
      <c r="BIW44" s="4134"/>
      <c r="BIX44" s="4134"/>
      <c r="BIY44" s="4134"/>
      <c r="BIZ44" s="4134"/>
      <c r="BJA44" s="4134"/>
      <c r="BJB44" s="4134"/>
      <c r="BJC44" s="4134"/>
      <c r="BJD44" s="4134"/>
      <c r="BJE44" s="4134"/>
    </row>
    <row r="45" spans="1:1617" s="102" customFormat="1" ht="16.149999999999999" customHeight="1">
      <c r="A45" s="338" t="s">
        <v>643</v>
      </c>
      <c r="B45" s="3318">
        <v>0</v>
      </c>
      <c r="C45" s="2007">
        <v>0</v>
      </c>
      <c r="D45" s="2007">
        <v>0</v>
      </c>
      <c r="E45" s="2007">
        <v>0</v>
      </c>
      <c r="F45" s="2007">
        <v>0</v>
      </c>
      <c r="G45" s="2007">
        <v>0</v>
      </c>
      <c r="H45" s="2007">
        <v>0</v>
      </c>
      <c r="I45" s="2007">
        <v>0</v>
      </c>
      <c r="J45" s="2007">
        <v>0</v>
      </c>
      <c r="K45" s="2007">
        <v>0</v>
      </c>
      <c r="L45" s="2007">
        <v>0</v>
      </c>
      <c r="M45" s="2007">
        <v>0</v>
      </c>
      <c r="N45" s="2007">
        <v>0</v>
      </c>
      <c r="O45" s="2007">
        <v>0</v>
      </c>
      <c r="P45" s="2007">
        <v>0.2</v>
      </c>
      <c r="Q45" s="2007">
        <v>0.2</v>
      </c>
      <c r="R45" s="2007">
        <v>0.4</v>
      </c>
      <c r="S45" s="2007">
        <v>0.4</v>
      </c>
      <c r="T45" s="2007">
        <v>18</v>
      </c>
      <c r="U45" s="2007">
        <v>19</v>
      </c>
      <c r="V45" s="2007">
        <v>28</v>
      </c>
      <c r="W45" s="2007">
        <v>19</v>
      </c>
      <c r="X45" s="2007">
        <v>25</v>
      </c>
      <c r="Y45" s="2007">
        <v>80</v>
      </c>
      <c r="Z45" s="2007">
        <v>98</v>
      </c>
      <c r="AA45" s="2007">
        <v>133</v>
      </c>
      <c r="AB45" s="2007">
        <v>175</v>
      </c>
      <c r="AC45" s="2007">
        <v>163</v>
      </c>
      <c r="AD45" s="2007">
        <v>178</v>
      </c>
      <c r="AE45" s="3721">
        <v>197</v>
      </c>
      <c r="AF45" s="2324">
        <v>231</v>
      </c>
      <c r="AG45" s="4130"/>
      <c r="AH45" s="4134"/>
      <c r="AI45" s="4134"/>
      <c r="AJ45" s="4134"/>
      <c r="AK45" s="4134"/>
      <c r="AL45" s="4134"/>
      <c r="AM45" s="4134"/>
      <c r="AN45" s="4134"/>
      <c r="AO45" s="4134"/>
      <c r="AP45" s="4134"/>
      <c r="AQ45" s="4134"/>
      <c r="AR45" s="4134"/>
      <c r="AS45" s="4134"/>
      <c r="AT45" s="4134"/>
      <c r="AU45" s="4134"/>
      <c r="AV45" s="4134"/>
      <c r="AW45" s="4134"/>
      <c r="AX45" s="4134"/>
      <c r="AY45" s="4134"/>
      <c r="AZ45" s="4134"/>
      <c r="BA45" s="4134"/>
      <c r="BB45" s="4134"/>
      <c r="BC45" s="4134"/>
      <c r="BD45" s="4134"/>
      <c r="BE45" s="4134"/>
      <c r="BF45" s="4134"/>
      <c r="BG45" s="4134"/>
      <c r="BH45" s="4134"/>
      <c r="BI45" s="4134"/>
      <c r="BJ45" s="4134"/>
      <c r="BK45" s="4139"/>
      <c r="BL45" s="4139"/>
      <c r="BM45" s="4139"/>
      <c r="BN45" s="4139"/>
      <c r="BO45" s="4139"/>
      <c r="BP45" s="4139"/>
      <c r="BQ45" s="4139"/>
      <c r="BR45" s="4139"/>
      <c r="BS45" s="4139"/>
      <c r="BT45" s="4139"/>
      <c r="BU45" s="4139"/>
      <c r="BV45" s="4139"/>
      <c r="BW45" s="4139"/>
      <c r="BX45" s="4139"/>
      <c r="BY45" s="4139"/>
      <c r="BZ45" s="4139"/>
      <c r="CA45" s="4139"/>
      <c r="CB45" s="4139"/>
      <c r="CC45" s="4139"/>
      <c r="CD45" s="4139"/>
      <c r="CE45" s="4139"/>
      <c r="CF45" s="4139"/>
      <c r="CG45" s="4139"/>
      <c r="CH45" s="4139"/>
      <c r="CI45" s="4139"/>
      <c r="CJ45" s="4139"/>
      <c r="CK45" s="4139"/>
      <c r="CL45" s="4139"/>
      <c r="CM45" s="4139"/>
      <c r="CN45" s="4134"/>
      <c r="CO45" s="4134"/>
      <c r="CP45" s="4134"/>
      <c r="CQ45" s="4134"/>
      <c r="CR45" s="4134"/>
      <c r="CS45" s="4134"/>
      <c r="CT45" s="4134"/>
      <c r="CU45" s="4134"/>
      <c r="CV45" s="4134"/>
      <c r="CW45" s="4134"/>
      <c r="CX45" s="4134"/>
      <c r="CY45" s="4134"/>
      <c r="CZ45" s="4134"/>
      <c r="DA45" s="4134"/>
      <c r="DB45" s="4134"/>
      <c r="DC45" s="4134"/>
      <c r="DD45" s="4134"/>
      <c r="DE45" s="4134"/>
      <c r="DF45" s="4134"/>
      <c r="DG45" s="4134"/>
      <c r="DH45" s="4134"/>
      <c r="DI45" s="4134"/>
      <c r="DJ45" s="4134"/>
      <c r="DK45" s="4134"/>
      <c r="DL45" s="4134"/>
      <c r="DM45" s="4134"/>
      <c r="DN45" s="4134"/>
      <c r="DO45" s="4134"/>
      <c r="DP45" s="4134"/>
      <c r="DQ45" s="4134"/>
      <c r="DR45" s="4134"/>
      <c r="DS45" s="4134"/>
      <c r="DT45" s="4134"/>
      <c r="DU45" s="4134"/>
      <c r="DV45" s="4134"/>
      <c r="DW45" s="4134"/>
      <c r="DX45" s="4134"/>
      <c r="DY45" s="4134"/>
      <c r="DZ45" s="4134"/>
      <c r="EA45" s="4134"/>
      <c r="EB45" s="4134"/>
      <c r="EC45" s="4134"/>
      <c r="ED45" s="4134"/>
      <c r="EE45" s="4134"/>
      <c r="EF45" s="4134"/>
      <c r="EG45" s="4134"/>
      <c r="EH45" s="4134"/>
      <c r="EI45" s="4134"/>
      <c r="EJ45" s="4134"/>
      <c r="EK45" s="4134"/>
      <c r="EL45" s="4134"/>
      <c r="EM45" s="4134"/>
      <c r="EN45" s="4134"/>
      <c r="EO45" s="4134"/>
      <c r="EP45" s="4134"/>
      <c r="EQ45" s="4134"/>
      <c r="ER45" s="4134"/>
      <c r="ES45" s="4134"/>
      <c r="ET45" s="4134"/>
      <c r="EU45" s="4134"/>
      <c r="EV45" s="4134"/>
      <c r="EW45" s="4134"/>
      <c r="EX45" s="4134"/>
      <c r="EY45" s="4134"/>
      <c r="EZ45" s="4134"/>
      <c r="FA45" s="4134"/>
      <c r="FB45" s="4134"/>
      <c r="FC45" s="4134"/>
      <c r="FD45" s="4134"/>
      <c r="FE45" s="4134"/>
      <c r="FF45" s="4134"/>
      <c r="FG45" s="4134"/>
      <c r="FH45" s="4134"/>
      <c r="FI45" s="4134"/>
      <c r="FJ45" s="4134"/>
      <c r="FK45" s="4134"/>
      <c r="FL45" s="4134"/>
      <c r="FM45" s="4134"/>
      <c r="FN45" s="4134"/>
      <c r="FO45" s="4134"/>
      <c r="FP45" s="4134"/>
      <c r="FQ45" s="4134"/>
      <c r="FR45" s="4134"/>
      <c r="FS45" s="4134"/>
      <c r="FT45" s="4134"/>
      <c r="FU45" s="4134"/>
      <c r="FV45" s="4134"/>
      <c r="FW45" s="4134"/>
      <c r="FX45" s="4134"/>
      <c r="FY45" s="4134"/>
      <c r="FZ45" s="4134"/>
      <c r="GA45" s="4134"/>
      <c r="GB45" s="4134"/>
      <c r="GC45" s="4134"/>
      <c r="GD45" s="4134"/>
      <c r="GE45" s="4134"/>
      <c r="GF45" s="4134"/>
      <c r="GG45" s="4134"/>
      <c r="GH45" s="4134"/>
      <c r="GI45" s="4134"/>
      <c r="GJ45" s="4134"/>
      <c r="GK45" s="4134"/>
      <c r="GL45" s="4134"/>
      <c r="GM45" s="4134"/>
      <c r="GN45" s="4134"/>
      <c r="GO45" s="4134"/>
      <c r="GP45" s="4134"/>
      <c r="GQ45" s="4134"/>
      <c r="GR45" s="4134"/>
      <c r="GS45" s="4134"/>
      <c r="GT45" s="4134"/>
      <c r="GU45" s="4134"/>
      <c r="GV45" s="4134"/>
      <c r="GW45" s="4134"/>
      <c r="GX45" s="4134"/>
      <c r="GY45" s="4134"/>
      <c r="GZ45" s="4134"/>
      <c r="HA45" s="4134"/>
      <c r="HB45" s="4134"/>
      <c r="HC45" s="4134"/>
      <c r="HD45" s="4134"/>
      <c r="HE45" s="4134"/>
      <c r="HF45" s="4134"/>
      <c r="HG45" s="4134"/>
      <c r="HH45" s="4134"/>
      <c r="HI45" s="4134"/>
      <c r="HJ45" s="4134"/>
      <c r="HK45" s="4134"/>
      <c r="HL45" s="4134"/>
      <c r="HM45" s="4134"/>
      <c r="HN45" s="4134"/>
      <c r="HO45" s="4134"/>
      <c r="HP45" s="4134"/>
      <c r="HQ45" s="4134"/>
      <c r="HR45" s="4134"/>
      <c r="HS45" s="4134"/>
      <c r="HT45" s="4134"/>
      <c r="HU45" s="4134"/>
      <c r="HV45" s="4134"/>
      <c r="HW45" s="4134"/>
      <c r="HX45" s="4134"/>
      <c r="HY45" s="4134"/>
      <c r="HZ45" s="4134"/>
      <c r="IA45" s="4134"/>
      <c r="IB45" s="4134"/>
      <c r="IC45" s="4134"/>
      <c r="ID45" s="4134"/>
      <c r="IE45" s="4134"/>
      <c r="IF45" s="4134"/>
      <c r="IG45" s="4134"/>
      <c r="IH45" s="4134"/>
      <c r="II45" s="4134"/>
      <c r="IJ45" s="4134"/>
      <c r="IK45" s="4134"/>
      <c r="IL45" s="4134"/>
      <c r="IM45" s="4134"/>
      <c r="IN45" s="4134"/>
      <c r="IO45" s="4134"/>
      <c r="IP45" s="4134"/>
      <c r="IQ45" s="4134"/>
      <c r="IR45" s="4134"/>
      <c r="IS45" s="4134"/>
      <c r="IT45" s="4134"/>
      <c r="IU45" s="4134"/>
      <c r="IV45" s="4134"/>
      <c r="IW45" s="4134"/>
      <c r="IX45" s="4134"/>
      <c r="IY45" s="4134"/>
      <c r="IZ45" s="4134"/>
      <c r="JA45" s="4134"/>
      <c r="JB45" s="4134"/>
      <c r="JC45" s="4134"/>
      <c r="JD45" s="4134"/>
      <c r="JE45" s="4134"/>
      <c r="JF45" s="4134"/>
      <c r="JG45" s="4134"/>
      <c r="JH45" s="4134"/>
      <c r="JI45" s="4134"/>
      <c r="JJ45" s="4134"/>
      <c r="JK45" s="4134"/>
      <c r="JL45" s="4134"/>
      <c r="JM45" s="4134"/>
      <c r="JN45" s="4134"/>
      <c r="JO45" s="4134"/>
      <c r="JP45" s="4134"/>
      <c r="JQ45" s="4134"/>
      <c r="JR45" s="4134"/>
      <c r="JS45" s="4134"/>
      <c r="JT45" s="4134"/>
      <c r="JU45" s="4134"/>
      <c r="JV45" s="4134"/>
      <c r="JW45" s="4134"/>
      <c r="JX45" s="4134"/>
      <c r="JY45" s="4134"/>
      <c r="JZ45" s="4134"/>
      <c r="KA45" s="4134"/>
      <c r="KB45" s="4134"/>
      <c r="KC45" s="4134"/>
      <c r="KD45" s="4134"/>
      <c r="KE45" s="4134"/>
      <c r="KF45" s="4134"/>
      <c r="KG45" s="4134"/>
      <c r="KH45" s="4134"/>
      <c r="KI45" s="4134"/>
      <c r="KJ45" s="4134"/>
      <c r="KK45" s="4134"/>
      <c r="KL45" s="4134"/>
      <c r="KM45" s="4134"/>
      <c r="KN45" s="4134"/>
      <c r="KO45" s="4134"/>
      <c r="KP45" s="4134"/>
      <c r="KQ45" s="4134"/>
      <c r="KR45" s="4134"/>
      <c r="KS45" s="4134"/>
      <c r="KT45" s="4134"/>
      <c r="KU45" s="4134"/>
      <c r="KV45" s="4134"/>
      <c r="KW45" s="4134"/>
      <c r="KX45" s="4134"/>
      <c r="KY45" s="4134"/>
      <c r="KZ45" s="4134"/>
      <c r="LA45" s="4134"/>
      <c r="LB45" s="4134"/>
      <c r="LC45" s="4134"/>
      <c r="LD45" s="4134"/>
      <c r="LE45" s="4134"/>
      <c r="LF45" s="4134"/>
      <c r="LG45" s="4134"/>
      <c r="LH45" s="4134"/>
      <c r="LI45" s="4134"/>
      <c r="LJ45" s="4134"/>
      <c r="LK45" s="4134"/>
      <c r="LL45" s="4134"/>
      <c r="LM45" s="4134"/>
      <c r="LN45" s="4134"/>
      <c r="LO45" s="4134"/>
      <c r="LP45" s="4134"/>
      <c r="LQ45" s="4134"/>
      <c r="LR45" s="4134"/>
      <c r="LS45" s="4134"/>
      <c r="LT45" s="4134"/>
      <c r="LU45" s="4134"/>
      <c r="LV45" s="4134"/>
      <c r="LW45" s="4134"/>
      <c r="LX45" s="4134"/>
      <c r="LY45" s="4134"/>
      <c r="LZ45" s="4134"/>
      <c r="MA45" s="4134"/>
      <c r="MB45" s="4134"/>
      <c r="MC45" s="4134"/>
      <c r="MD45" s="4134"/>
      <c r="ME45" s="4134"/>
      <c r="MF45" s="4134"/>
      <c r="MG45" s="4134"/>
      <c r="MH45" s="4134"/>
      <c r="MI45" s="4134"/>
      <c r="MJ45" s="4134"/>
      <c r="MK45" s="4134"/>
      <c r="ML45" s="4134"/>
      <c r="MM45" s="4134"/>
      <c r="MN45" s="4134"/>
      <c r="MO45" s="4134"/>
      <c r="MP45" s="4134"/>
      <c r="MQ45" s="4134"/>
      <c r="MR45" s="4134"/>
      <c r="MS45" s="4134"/>
      <c r="MT45" s="4134"/>
      <c r="MU45" s="4134"/>
      <c r="MV45" s="4134"/>
      <c r="MW45" s="4134"/>
      <c r="MX45" s="4134"/>
      <c r="MY45" s="4134"/>
      <c r="MZ45" s="4134"/>
      <c r="NA45" s="4134"/>
      <c r="NB45" s="4134"/>
      <c r="NC45" s="4134"/>
      <c r="ND45" s="4134"/>
      <c r="NE45" s="4134"/>
      <c r="NF45" s="4134"/>
      <c r="NG45" s="4134"/>
      <c r="NH45" s="4134"/>
      <c r="NI45" s="4134"/>
      <c r="NJ45" s="4134"/>
      <c r="NK45" s="4134"/>
      <c r="NL45" s="4134"/>
      <c r="NM45" s="4134"/>
      <c r="NN45" s="4134"/>
      <c r="NO45" s="4134"/>
      <c r="NP45" s="4134"/>
      <c r="NQ45" s="4134"/>
      <c r="NR45" s="4134"/>
      <c r="NS45" s="4134"/>
      <c r="NT45" s="4134"/>
      <c r="NU45" s="4134"/>
      <c r="NV45" s="4134"/>
      <c r="NW45" s="4134"/>
      <c r="NX45" s="4134"/>
      <c r="NY45" s="4134"/>
      <c r="NZ45" s="4134"/>
      <c r="OA45" s="4134"/>
      <c r="OB45" s="4134"/>
      <c r="OC45" s="4134"/>
      <c r="OD45" s="4134"/>
      <c r="OE45" s="4134"/>
      <c r="OF45" s="4134"/>
      <c r="OG45" s="4134"/>
      <c r="OH45" s="4134"/>
      <c r="OI45" s="4134"/>
      <c r="OJ45" s="4134"/>
      <c r="OK45" s="4134"/>
      <c r="OL45" s="4134"/>
      <c r="OM45" s="4134"/>
      <c r="ON45" s="4134"/>
      <c r="OO45" s="4134"/>
      <c r="OP45" s="4134"/>
      <c r="OQ45" s="4134"/>
      <c r="OR45" s="4134"/>
      <c r="OS45" s="4134"/>
      <c r="OT45" s="4134"/>
      <c r="OU45" s="4134"/>
      <c r="OV45" s="4134"/>
      <c r="OW45" s="4134"/>
      <c r="OX45" s="4134"/>
      <c r="OY45" s="4134"/>
      <c r="OZ45" s="4134"/>
      <c r="PA45" s="4134"/>
      <c r="PB45" s="4134"/>
      <c r="PC45" s="4134"/>
      <c r="PD45" s="4134"/>
      <c r="PE45" s="4134"/>
      <c r="PF45" s="4134"/>
      <c r="PG45" s="4134"/>
      <c r="PH45" s="4134"/>
      <c r="PI45" s="4134"/>
      <c r="PJ45" s="4134"/>
      <c r="PK45" s="4134"/>
      <c r="PL45" s="4134"/>
      <c r="PM45" s="4134"/>
      <c r="PN45" s="4134"/>
      <c r="PO45" s="4134"/>
      <c r="PP45" s="4134"/>
      <c r="PQ45" s="4134"/>
      <c r="PR45" s="4134"/>
      <c r="PS45" s="4134"/>
      <c r="PT45" s="4134"/>
      <c r="PU45" s="4134"/>
      <c r="PV45" s="4134"/>
      <c r="PW45" s="4134"/>
      <c r="PX45" s="4134"/>
      <c r="PY45" s="4134"/>
      <c r="PZ45" s="4134"/>
      <c r="QA45" s="4134"/>
      <c r="QB45" s="4134"/>
      <c r="QC45" s="4134"/>
      <c r="QD45" s="4134"/>
      <c r="QE45" s="4134"/>
      <c r="QF45" s="4134"/>
      <c r="QG45" s="4134"/>
      <c r="QH45" s="4134"/>
      <c r="QI45" s="4134"/>
      <c r="QJ45" s="4134"/>
      <c r="QK45" s="4134"/>
      <c r="QL45" s="4134"/>
      <c r="QM45" s="4134"/>
      <c r="QN45" s="4134"/>
      <c r="QO45" s="4134"/>
      <c r="QP45" s="4134"/>
      <c r="QQ45" s="4134"/>
      <c r="QR45" s="4134"/>
      <c r="QS45" s="4134"/>
      <c r="QT45" s="4134"/>
      <c r="QU45" s="4134"/>
      <c r="QV45" s="4134"/>
      <c r="QW45" s="4134"/>
      <c r="QX45" s="4134"/>
      <c r="QY45" s="4134"/>
      <c r="QZ45" s="4134"/>
      <c r="RA45" s="4134"/>
      <c r="RB45" s="4134"/>
      <c r="RC45" s="4134"/>
      <c r="RD45" s="4134"/>
      <c r="RE45" s="4134"/>
      <c r="RF45" s="4134"/>
      <c r="RG45" s="4134"/>
      <c r="RH45" s="4134"/>
      <c r="RI45" s="4134"/>
      <c r="RJ45" s="4134"/>
      <c r="RK45" s="4134"/>
      <c r="RL45" s="4134"/>
      <c r="RM45" s="4134"/>
      <c r="RN45" s="4134"/>
      <c r="RO45" s="4134"/>
      <c r="RP45" s="4134"/>
      <c r="RQ45" s="4134"/>
      <c r="RR45" s="4134"/>
      <c r="RS45" s="4134"/>
      <c r="RT45" s="4134"/>
      <c r="RU45" s="4134"/>
      <c r="RV45" s="4134"/>
      <c r="RW45" s="4134"/>
      <c r="RX45" s="4134"/>
      <c r="RY45" s="4134"/>
      <c r="RZ45" s="4134"/>
      <c r="SA45" s="4134"/>
      <c r="SB45" s="4134"/>
      <c r="SC45" s="4134"/>
      <c r="SD45" s="4134"/>
      <c r="SE45" s="4134"/>
      <c r="SF45" s="4134"/>
      <c r="SG45" s="4134"/>
      <c r="SH45" s="4134"/>
      <c r="SI45" s="4134"/>
      <c r="SJ45" s="4134"/>
      <c r="SK45" s="4134"/>
      <c r="SL45" s="4134"/>
      <c r="SM45" s="4134"/>
      <c r="SN45" s="4134"/>
      <c r="SO45" s="4134"/>
      <c r="SP45" s="4134"/>
      <c r="SQ45" s="4134"/>
      <c r="SR45" s="4134"/>
      <c r="SS45" s="4134"/>
      <c r="ST45" s="4134"/>
      <c r="SU45" s="4134"/>
      <c r="SV45" s="4134"/>
      <c r="SW45" s="4134"/>
      <c r="SX45" s="4134"/>
      <c r="SY45" s="4134"/>
      <c r="SZ45" s="4134"/>
      <c r="TA45" s="4134"/>
      <c r="TB45" s="4134"/>
      <c r="TC45" s="4134"/>
      <c r="TD45" s="4134"/>
      <c r="TE45" s="4134"/>
      <c r="TF45" s="4134"/>
      <c r="TG45" s="4134"/>
      <c r="TH45" s="4134"/>
      <c r="TI45" s="4134"/>
      <c r="TJ45" s="4134"/>
      <c r="TK45" s="4134"/>
      <c r="TL45" s="4134"/>
      <c r="TM45" s="4134"/>
      <c r="TN45" s="4134"/>
      <c r="TO45" s="4134"/>
      <c r="TP45" s="4134"/>
      <c r="TQ45" s="4134"/>
      <c r="TR45" s="4134"/>
      <c r="TS45" s="4134"/>
      <c r="TT45" s="4134"/>
      <c r="TU45" s="4134"/>
      <c r="TV45" s="4134"/>
      <c r="TW45" s="4134"/>
      <c r="TX45" s="4134"/>
      <c r="TY45" s="4134"/>
      <c r="TZ45" s="4134"/>
      <c r="UA45" s="4134"/>
      <c r="UB45" s="4134"/>
      <c r="UC45" s="4134"/>
      <c r="UD45" s="4134"/>
      <c r="UE45" s="4134"/>
      <c r="UF45" s="4134"/>
      <c r="UG45" s="4134"/>
      <c r="UH45" s="4134"/>
      <c r="UI45" s="4134"/>
      <c r="UJ45" s="4134"/>
      <c r="UK45" s="4134"/>
      <c r="UL45" s="4134"/>
      <c r="UM45" s="4134"/>
      <c r="UN45" s="4134"/>
      <c r="UO45" s="4134"/>
      <c r="UP45" s="4134"/>
      <c r="UQ45" s="4134"/>
      <c r="UR45" s="4134"/>
      <c r="US45" s="4134"/>
      <c r="UT45" s="4134"/>
      <c r="UU45" s="4134"/>
      <c r="UV45" s="4134"/>
      <c r="UW45" s="4134"/>
      <c r="UX45" s="4134"/>
      <c r="UY45" s="4134"/>
      <c r="UZ45" s="4134"/>
      <c r="VA45" s="4134"/>
      <c r="VB45" s="4134"/>
      <c r="VC45" s="4134"/>
      <c r="VD45" s="4134"/>
      <c r="VE45" s="4134"/>
      <c r="VF45" s="4134"/>
      <c r="VG45" s="4134"/>
      <c r="VH45" s="4134"/>
      <c r="VI45" s="4134"/>
      <c r="VJ45" s="4134"/>
      <c r="VK45" s="4134"/>
      <c r="VL45" s="4134"/>
      <c r="VM45" s="4134"/>
      <c r="VN45" s="4134"/>
      <c r="VO45" s="4134"/>
      <c r="VP45" s="4134"/>
      <c r="VQ45" s="4134"/>
      <c r="VR45" s="4134"/>
      <c r="VS45" s="4134"/>
      <c r="VT45" s="4134"/>
      <c r="VU45" s="4134"/>
      <c r="VV45" s="4134"/>
      <c r="VW45" s="4134"/>
      <c r="VX45" s="4134"/>
      <c r="VY45" s="4134"/>
      <c r="VZ45" s="4134"/>
      <c r="WA45" s="4134"/>
      <c r="WB45" s="4134"/>
      <c r="WC45" s="4134"/>
      <c r="WD45" s="4134"/>
      <c r="WE45" s="4134"/>
      <c r="WF45" s="4134"/>
      <c r="WG45" s="4134"/>
      <c r="WH45" s="4134"/>
      <c r="WI45" s="4134"/>
      <c r="WJ45" s="4134"/>
      <c r="WK45" s="4134"/>
      <c r="WL45" s="4134"/>
      <c r="WM45" s="4134"/>
      <c r="WN45" s="4134"/>
      <c r="WO45" s="4134"/>
      <c r="WP45" s="4134"/>
      <c r="WQ45" s="4134"/>
      <c r="WR45" s="4134"/>
      <c r="WS45" s="4134"/>
      <c r="WT45" s="4134"/>
      <c r="WU45" s="4134"/>
      <c r="WV45" s="4134"/>
      <c r="WW45" s="4134"/>
      <c r="WX45" s="4134"/>
      <c r="WY45" s="4134"/>
      <c r="WZ45" s="4134"/>
      <c r="XA45" s="4134"/>
      <c r="XB45" s="4134"/>
      <c r="XC45" s="4134"/>
      <c r="XD45" s="4134"/>
      <c r="XE45" s="4134"/>
      <c r="XF45" s="4134"/>
      <c r="XG45" s="4134"/>
      <c r="XH45" s="4134"/>
      <c r="XI45" s="4134"/>
      <c r="XJ45" s="4134"/>
      <c r="XK45" s="4134"/>
      <c r="XL45" s="4134"/>
      <c r="XM45" s="4134"/>
      <c r="XN45" s="4134"/>
      <c r="XO45" s="4134"/>
      <c r="XP45" s="4134"/>
      <c r="XQ45" s="4134"/>
      <c r="XR45" s="4134"/>
      <c r="XS45" s="4134"/>
      <c r="XT45" s="4134"/>
      <c r="XU45" s="4134"/>
      <c r="XV45" s="4134"/>
      <c r="XW45" s="4134"/>
      <c r="XX45" s="4134"/>
      <c r="XY45" s="4134"/>
      <c r="XZ45" s="4134"/>
      <c r="YA45" s="4134"/>
      <c r="YB45" s="4134"/>
      <c r="YC45" s="4134"/>
      <c r="YD45" s="4134"/>
      <c r="YE45" s="4134"/>
      <c r="YF45" s="4134"/>
      <c r="YG45" s="4134"/>
      <c r="YH45" s="4134"/>
      <c r="YI45" s="4134"/>
      <c r="YJ45" s="4134"/>
      <c r="YK45" s="4134"/>
      <c r="YL45" s="4134"/>
      <c r="YM45" s="4134"/>
      <c r="YN45" s="4134"/>
      <c r="YO45" s="4134"/>
      <c r="YP45" s="4134"/>
      <c r="YQ45" s="4134"/>
      <c r="YR45" s="4134"/>
      <c r="YS45" s="4134"/>
      <c r="YT45" s="4134"/>
      <c r="YU45" s="4134"/>
      <c r="YV45" s="4134"/>
      <c r="YW45" s="4134"/>
      <c r="YX45" s="4134"/>
      <c r="YY45" s="4134"/>
      <c r="YZ45" s="4134"/>
      <c r="ZA45" s="4134"/>
      <c r="ZB45" s="4134"/>
      <c r="ZC45" s="4134"/>
      <c r="ZD45" s="4134"/>
      <c r="ZE45" s="4134"/>
      <c r="ZF45" s="4134"/>
      <c r="ZG45" s="4134"/>
      <c r="ZH45" s="4134"/>
      <c r="ZI45" s="4134"/>
      <c r="ZJ45" s="4134"/>
      <c r="ZK45" s="4134"/>
      <c r="ZL45" s="4134"/>
      <c r="ZM45" s="4134"/>
      <c r="ZN45" s="4134"/>
      <c r="ZO45" s="4134"/>
      <c r="ZP45" s="4134"/>
      <c r="ZQ45" s="4134"/>
      <c r="ZR45" s="4134"/>
      <c r="ZS45" s="4134"/>
      <c r="ZT45" s="4134"/>
      <c r="ZU45" s="4134"/>
      <c r="ZV45" s="4134"/>
      <c r="ZW45" s="4134"/>
      <c r="ZX45" s="4134"/>
      <c r="ZY45" s="4134"/>
      <c r="ZZ45" s="4134"/>
      <c r="AAA45" s="4134"/>
      <c r="AAB45" s="4134"/>
      <c r="AAC45" s="4134"/>
      <c r="AAD45" s="4134"/>
      <c r="AAE45" s="4134"/>
      <c r="AAF45" s="4134"/>
      <c r="AAG45" s="4134"/>
      <c r="AAH45" s="4134"/>
      <c r="AAI45" s="4134"/>
      <c r="AAJ45" s="4134"/>
      <c r="AAK45" s="4134"/>
      <c r="AAL45" s="4134"/>
      <c r="AAM45" s="4134"/>
      <c r="AAN45" s="4134"/>
      <c r="AAO45" s="4134"/>
      <c r="AAP45" s="4134"/>
      <c r="AAQ45" s="4134"/>
      <c r="AAR45" s="4134"/>
      <c r="AAS45" s="4134"/>
      <c r="AAT45" s="4134"/>
      <c r="AAU45" s="4134"/>
      <c r="AAV45" s="4134"/>
      <c r="AAW45" s="4134"/>
      <c r="AAX45" s="4134"/>
      <c r="AAY45" s="4134"/>
      <c r="AAZ45" s="4134"/>
      <c r="ABA45" s="4134"/>
      <c r="ABB45" s="4134"/>
      <c r="ABC45" s="4134"/>
      <c r="ABD45" s="4134"/>
      <c r="ABE45" s="4134"/>
      <c r="ABF45" s="4134"/>
      <c r="ABG45" s="4134"/>
      <c r="ABH45" s="4134"/>
      <c r="ABI45" s="4134"/>
      <c r="ABJ45" s="4134"/>
      <c r="ABK45" s="4134"/>
      <c r="ABL45" s="4134"/>
      <c r="ABM45" s="4134"/>
      <c r="ABN45" s="4134"/>
      <c r="ABO45" s="4134"/>
      <c r="ABP45" s="4134"/>
      <c r="ABQ45" s="4134"/>
      <c r="ABR45" s="4134"/>
      <c r="ABS45" s="4134"/>
      <c r="ABT45" s="4134"/>
      <c r="ABU45" s="4134"/>
      <c r="ABV45" s="4134"/>
      <c r="ABW45" s="4134"/>
      <c r="ABX45" s="4134"/>
      <c r="ABY45" s="4134"/>
      <c r="ABZ45" s="4134"/>
      <c r="ACA45" s="4134"/>
      <c r="ACB45" s="4134"/>
      <c r="ACC45" s="4134"/>
      <c r="ACD45" s="4134"/>
      <c r="ACE45" s="4134"/>
      <c r="ACF45" s="4134"/>
      <c r="ACG45" s="4134"/>
      <c r="ACH45" s="4134"/>
      <c r="ACI45" s="4134"/>
      <c r="ACJ45" s="4134"/>
      <c r="ACK45" s="4134"/>
      <c r="ACL45" s="4134"/>
      <c r="ACM45" s="4134"/>
      <c r="ACN45" s="4134"/>
      <c r="ACO45" s="4134"/>
      <c r="ACP45" s="4134"/>
      <c r="ACQ45" s="4134"/>
      <c r="ACR45" s="4134"/>
      <c r="ACS45" s="4134"/>
      <c r="ACT45" s="4134"/>
      <c r="ACU45" s="4134"/>
      <c r="ACV45" s="4134"/>
      <c r="ACW45" s="4134"/>
      <c r="ACX45" s="4134"/>
      <c r="ACY45" s="4134"/>
      <c r="ACZ45" s="4134"/>
      <c r="ADA45" s="4134"/>
      <c r="ADB45" s="4134"/>
      <c r="ADC45" s="4134"/>
      <c r="ADD45" s="4134"/>
      <c r="ADE45" s="4134"/>
      <c r="ADF45" s="4134"/>
      <c r="ADG45" s="4134"/>
      <c r="ADH45" s="4134"/>
      <c r="ADI45" s="4134"/>
      <c r="ADJ45" s="4134"/>
      <c r="ADK45" s="4134"/>
      <c r="ADL45" s="4134"/>
      <c r="ADM45" s="4134"/>
      <c r="ADN45" s="4134"/>
      <c r="ADO45" s="4134"/>
      <c r="ADP45" s="4134"/>
      <c r="ADQ45" s="4134"/>
      <c r="ADR45" s="4134"/>
      <c r="ADS45" s="4134"/>
      <c r="ADT45" s="4134"/>
      <c r="ADU45" s="4134"/>
      <c r="ADV45" s="4134"/>
      <c r="ADW45" s="4134"/>
      <c r="ADX45" s="4134"/>
      <c r="ADY45" s="4134"/>
      <c r="ADZ45" s="4134"/>
      <c r="AEA45" s="4134"/>
      <c r="AEB45" s="4134"/>
      <c r="AEC45" s="4134"/>
      <c r="AED45" s="4134"/>
      <c r="AEE45" s="4134"/>
      <c r="AEF45" s="4134"/>
      <c r="AEG45" s="4134"/>
      <c r="AEH45" s="4134"/>
      <c r="AEI45" s="4134"/>
      <c r="AEJ45" s="4134"/>
      <c r="AEK45" s="4134"/>
      <c r="AEL45" s="4134"/>
      <c r="AEM45" s="4134"/>
      <c r="AEN45" s="4134"/>
      <c r="AEO45" s="4134"/>
      <c r="AEP45" s="4134"/>
      <c r="AEQ45" s="4134"/>
      <c r="AER45" s="4134"/>
      <c r="AES45" s="4134"/>
      <c r="AET45" s="4134"/>
      <c r="AEU45" s="4134"/>
      <c r="AEV45" s="4134"/>
      <c r="AEW45" s="4134"/>
      <c r="AEX45" s="4134"/>
      <c r="AEY45" s="4134"/>
      <c r="AEZ45" s="4134"/>
      <c r="AFA45" s="4134"/>
      <c r="AFB45" s="4134"/>
      <c r="AFC45" s="4134"/>
      <c r="AFD45" s="4134"/>
      <c r="AFE45" s="4134"/>
      <c r="AFF45" s="4134"/>
      <c r="AFG45" s="4134"/>
      <c r="AFH45" s="4134"/>
      <c r="AFI45" s="4134"/>
      <c r="AFJ45" s="4134"/>
      <c r="AFK45" s="4134"/>
      <c r="AFL45" s="4134"/>
      <c r="AFM45" s="4134"/>
      <c r="AFN45" s="4134"/>
      <c r="AFO45" s="4134"/>
      <c r="AFP45" s="4134"/>
      <c r="AFQ45" s="4134"/>
      <c r="AFR45" s="4134"/>
      <c r="AFS45" s="4134"/>
      <c r="AFT45" s="4134"/>
      <c r="AFU45" s="4134"/>
      <c r="AFV45" s="4134"/>
      <c r="AFW45" s="4134"/>
      <c r="AFX45" s="4134"/>
      <c r="AFY45" s="4134"/>
      <c r="AFZ45" s="4134"/>
      <c r="AGA45" s="4134"/>
      <c r="AGB45" s="4134"/>
      <c r="AGC45" s="4134"/>
      <c r="AGD45" s="4134"/>
      <c r="AGE45" s="4134"/>
      <c r="AGF45" s="4134"/>
      <c r="AGG45" s="4134"/>
      <c r="AGH45" s="4134"/>
      <c r="AGI45" s="4134"/>
      <c r="AGJ45" s="4134"/>
      <c r="AGK45" s="4134"/>
      <c r="AGL45" s="4134"/>
      <c r="AGM45" s="4134"/>
      <c r="AGN45" s="4134"/>
      <c r="AGO45" s="4134"/>
      <c r="AGP45" s="4134"/>
      <c r="AGQ45" s="4134"/>
      <c r="AGR45" s="4134"/>
      <c r="AGS45" s="4134"/>
      <c r="AGT45" s="4134"/>
      <c r="AGU45" s="4134"/>
      <c r="AGV45" s="4134"/>
      <c r="AGW45" s="4134"/>
      <c r="AGX45" s="4134"/>
      <c r="AGY45" s="4134"/>
      <c r="AGZ45" s="4134"/>
      <c r="AHA45" s="4134"/>
      <c r="AHB45" s="4134"/>
      <c r="AHC45" s="4134"/>
      <c r="AHD45" s="4134"/>
      <c r="AHE45" s="4134"/>
      <c r="AHF45" s="4134"/>
      <c r="AHG45" s="4134"/>
      <c r="AHH45" s="4134"/>
      <c r="AHI45" s="4134"/>
      <c r="AHJ45" s="4134"/>
      <c r="AHK45" s="4134"/>
      <c r="AHL45" s="4134"/>
      <c r="AHM45" s="4134"/>
      <c r="AHN45" s="4134"/>
      <c r="AHO45" s="4134"/>
      <c r="AHP45" s="4134"/>
      <c r="AHQ45" s="4134"/>
      <c r="AHR45" s="4134"/>
      <c r="AHS45" s="4134"/>
      <c r="AHT45" s="4134"/>
      <c r="AHU45" s="4134"/>
      <c r="AHV45" s="4134"/>
      <c r="AHW45" s="4134"/>
      <c r="AHX45" s="4134"/>
      <c r="AHY45" s="4134"/>
      <c r="AHZ45" s="4134"/>
      <c r="AIA45" s="4134"/>
      <c r="AIB45" s="4134"/>
      <c r="AIC45" s="4134"/>
      <c r="AID45" s="4134"/>
      <c r="AIE45" s="4134"/>
      <c r="AIF45" s="4134"/>
      <c r="AIG45" s="4134"/>
      <c r="AIH45" s="4134"/>
      <c r="AII45" s="4134"/>
      <c r="AIJ45" s="4134"/>
      <c r="AIK45" s="4134"/>
      <c r="AIL45" s="4134"/>
      <c r="AIM45" s="4134"/>
      <c r="AIN45" s="4134"/>
      <c r="AIO45" s="4134"/>
      <c r="AIP45" s="4134"/>
      <c r="AIQ45" s="4134"/>
      <c r="AIR45" s="4134"/>
      <c r="AIS45" s="4134"/>
      <c r="AIT45" s="4134"/>
      <c r="AIU45" s="4134"/>
      <c r="AIV45" s="4134"/>
      <c r="AIW45" s="4134"/>
      <c r="AIX45" s="4134"/>
      <c r="AIY45" s="4134"/>
      <c r="AIZ45" s="4134"/>
      <c r="AJA45" s="4134"/>
      <c r="AJB45" s="4134"/>
      <c r="AJC45" s="4134"/>
      <c r="AJD45" s="4134"/>
      <c r="AJE45" s="4134"/>
      <c r="AJF45" s="4134"/>
      <c r="AJG45" s="4134"/>
      <c r="AJH45" s="4134"/>
      <c r="AJI45" s="4134"/>
      <c r="AJJ45" s="4134"/>
      <c r="AJK45" s="4134"/>
      <c r="AJL45" s="4134"/>
      <c r="AJM45" s="4134"/>
      <c r="AJN45" s="4134"/>
      <c r="AJO45" s="4134"/>
      <c r="AJP45" s="4134"/>
      <c r="AJQ45" s="4134"/>
      <c r="AJR45" s="4134"/>
      <c r="AJS45" s="4134"/>
      <c r="AJT45" s="4134"/>
      <c r="AJU45" s="4134"/>
      <c r="AJV45" s="4134"/>
      <c r="AJW45" s="4134"/>
      <c r="AJX45" s="4134"/>
      <c r="AJY45" s="4134"/>
      <c r="AJZ45" s="4134"/>
      <c r="AKA45" s="4134"/>
      <c r="AKB45" s="4134"/>
      <c r="AKC45" s="4134"/>
      <c r="AKD45" s="4134"/>
      <c r="AKE45" s="4134"/>
      <c r="AKF45" s="4134"/>
      <c r="AKG45" s="4134"/>
      <c r="AKH45" s="4134"/>
      <c r="AKI45" s="4134"/>
      <c r="AKJ45" s="4134"/>
      <c r="AKK45" s="4134"/>
      <c r="AKL45" s="4134"/>
      <c r="AKM45" s="4134"/>
      <c r="AKN45" s="4134"/>
      <c r="AKO45" s="4134"/>
      <c r="AKP45" s="4134"/>
      <c r="AKQ45" s="4134"/>
      <c r="AKR45" s="4134"/>
      <c r="AKS45" s="4134"/>
      <c r="AKT45" s="4134"/>
      <c r="AKU45" s="4134"/>
      <c r="AKV45" s="4134"/>
      <c r="AKW45" s="4134"/>
      <c r="AKX45" s="4134"/>
      <c r="AKY45" s="4134"/>
      <c r="AKZ45" s="4134"/>
      <c r="ALA45" s="4134"/>
      <c r="ALB45" s="4134"/>
      <c r="ALC45" s="4134"/>
      <c r="ALD45" s="4134"/>
      <c r="ALE45" s="4134"/>
      <c r="ALF45" s="4134"/>
      <c r="ALG45" s="4134"/>
      <c r="ALH45" s="4134"/>
      <c r="ALI45" s="4134"/>
      <c r="ALJ45" s="4134"/>
      <c r="ALK45" s="4134"/>
      <c r="ALL45" s="4134"/>
      <c r="ALM45" s="4134"/>
      <c r="ALN45" s="4134"/>
      <c r="ALO45" s="4134"/>
      <c r="ALP45" s="4134"/>
      <c r="ALQ45" s="4134"/>
      <c r="ALR45" s="4134"/>
      <c r="ALS45" s="4134"/>
      <c r="ALT45" s="4134"/>
      <c r="ALU45" s="4134"/>
      <c r="ALV45" s="4134"/>
      <c r="ALW45" s="4134"/>
      <c r="ALX45" s="4134"/>
      <c r="ALY45" s="4134"/>
      <c r="ALZ45" s="4134"/>
      <c r="AMA45" s="4134"/>
      <c r="AMB45" s="4134"/>
      <c r="AMC45" s="4134"/>
      <c r="AMD45" s="4134"/>
      <c r="AME45" s="4134"/>
      <c r="AMF45" s="4134"/>
      <c r="AMG45" s="4134"/>
      <c r="AMH45" s="4134"/>
      <c r="AMI45" s="4134"/>
      <c r="AMJ45" s="4134"/>
      <c r="AMK45" s="4134"/>
      <c r="AML45" s="4134"/>
      <c r="AMM45" s="4134"/>
      <c r="AMN45" s="4134"/>
      <c r="AMO45" s="4134"/>
      <c r="AMP45" s="4134"/>
      <c r="AMQ45" s="4134"/>
      <c r="AMR45" s="4134"/>
      <c r="AMS45" s="4134"/>
      <c r="AMT45" s="4134"/>
      <c r="AMU45" s="4134"/>
      <c r="AMV45" s="4134"/>
      <c r="AMW45" s="4134"/>
      <c r="AMX45" s="4134"/>
      <c r="AMY45" s="4134"/>
      <c r="AMZ45" s="4134"/>
      <c r="ANA45" s="4134"/>
      <c r="ANB45" s="4134"/>
      <c r="ANC45" s="4134"/>
      <c r="AND45" s="4134"/>
      <c r="ANE45" s="4134"/>
      <c r="ANF45" s="4134"/>
      <c r="ANG45" s="4134"/>
      <c r="ANH45" s="4134"/>
      <c r="ANI45" s="4134"/>
      <c r="ANJ45" s="4134"/>
      <c r="ANK45" s="4134"/>
      <c r="ANL45" s="4134"/>
      <c r="ANM45" s="4134"/>
      <c r="ANN45" s="4134"/>
      <c r="ANO45" s="4134"/>
      <c r="ANP45" s="4134"/>
      <c r="ANQ45" s="4134"/>
      <c r="ANR45" s="4134"/>
      <c r="ANS45" s="4134"/>
      <c r="ANT45" s="4134"/>
      <c r="ANU45" s="4134"/>
      <c r="ANV45" s="4134"/>
      <c r="ANW45" s="4134"/>
      <c r="ANX45" s="4134"/>
      <c r="ANY45" s="4134"/>
      <c r="ANZ45" s="4134"/>
      <c r="AOA45" s="4134"/>
      <c r="AOB45" s="4134"/>
      <c r="AOC45" s="4134"/>
      <c r="AOD45" s="4134"/>
      <c r="AOE45" s="4134"/>
      <c r="AOF45" s="4134"/>
      <c r="AOG45" s="4134"/>
      <c r="AOH45" s="4134"/>
      <c r="AOI45" s="4134"/>
      <c r="AOJ45" s="4134"/>
      <c r="AOK45" s="4134"/>
      <c r="AOL45" s="4134"/>
      <c r="AOM45" s="4134"/>
      <c r="AON45" s="4134"/>
      <c r="AOO45" s="4134"/>
      <c r="AOP45" s="4134"/>
      <c r="AOQ45" s="4134"/>
      <c r="AOR45" s="4134"/>
      <c r="AOS45" s="4134"/>
      <c r="AOT45" s="4134"/>
      <c r="AOU45" s="4134"/>
      <c r="AOV45" s="4134"/>
      <c r="AOW45" s="4134"/>
      <c r="AOX45" s="4134"/>
      <c r="AOY45" s="4134"/>
      <c r="AOZ45" s="4134"/>
      <c r="APA45" s="4134"/>
      <c r="APB45" s="4134"/>
      <c r="APC45" s="4134"/>
      <c r="APD45" s="4134"/>
      <c r="APE45" s="4134"/>
      <c r="APF45" s="4134"/>
      <c r="APG45" s="4134"/>
      <c r="APH45" s="4134"/>
      <c r="API45" s="4134"/>
      <c r="APJ45" s="4134"/>
      <c r="APK45" s="4134"/>
      <c r="APL45" s="4134"/>
      <c r="APM45" s="4134"/>
      <c r="APN45" s="4134"/>
      <c r="APO45" s="4134"/>
      <c r="APP45" s="4134"/>
      <c r="APQ45" s="4134"/>
      <c r="APR45" s="4134"/>
      <c r="APS45" s="4134"/>
      <c r="APT45" s="4134"/>
      <c r="APU45" s="4134"/>
      <c r="APV45" s="4134"/>
      <c r="APW45" s="4134"/>
      <c r="APX45" s="4134"/>
      <c r="APY45" s="4134"/>
      <c r="APZ45" s="4134"/>
      <c r="AQA45" s="4134"/>
      <c r="AQB45" s="4134"/>
      <c r="AQC45" s="4134"/>
      <c r="AQD45" s="4134"/>
      <c r="AQE45" s="4134"/>
      <c r="AQF45" s="4134"/>
      <c r="AQG45" s="4134"/>
      <c r="AQH45" s="4134"/>
      <c r="AQI45" s="4134"/>
      <c r="AQJ45" s="4134"/>
      <c r="AQK45" s="4134"/>
      <c r="AQL45" s="4134"/>
      <c r="AQM45" s="4134"/>
      <c r="AQN45" s="4134"/>
      <c r="AQO45" s="4134"/>
      <c r="AQP45" s="4134"/>
      <c r="AQQ45" s="4134"/>
      <c r="AQR45" s="4134"/>
      <c r="AQS45" s="4134"/>
      <c r="AQT45" s="4134"/>
      <c r="AQU45" s="4134"/>
      <c r="AQV45" s="4134"/>
      <c r="AQW45" s="4134"/>
      <c r="AQX45" s="4134"/>
      <c r="AQY45" s="4134"/>
      <c r="AQZ45" s="4134"/>
      <c r="ARA45" s="4134"/>
      <c r="ARB45" s="4134"/>
      <c r="ARC45" s="4134"/>
      <c r="ARD45" s="4134"/>
      <c r="ARE45" s="4134"/>
      <c r="ARF45" s="4134"/>
      <c r="ARG45" s="4134"/>
      <c r="ARH45" s="4134"/>
      <c r="ARI45" s="4134"/>
      <c r="ARJ45" s="4134"/>
      <c r="ARK45" s="4134"/>
      <c r="ARL45" s="4134"/>
      <c r="ARM45" s="4134"/>
      <c r="ARN45" s="4134"/>
      <c r="ARO45" s="4134"/>
      <c r="ARP45" s="4134"/>
      <c r="ARQ45" s="4134"/>
      <c r="ARR45" s="4134"/>
      <c r="ARS45" s="4134"/>
      <c r="ART45" s="4134"/>
      <c r="ARU45" s="4134"/>
      <c r="ARV45" s="4134"/>
      <c r="ARW45" s="4134"/>
      <c r="ARX45" s="4134"/>
      <c r="ARY45" s="4134"/>
      <c r="ARZ45" s="4134"/>
      <c r="ASA45" s="4134"/>
      <c r="ASB45" s="4134"/>
      <c r="ASC45" s="4134"/>
      <c r="ASD45" s="4134"/>
      <c r="ASE45" s="4134"/>
      <c r="ASF45" s="4134"/>
      <c r="ASG45" s="4134"/>
      <c r="ASH45" s="4134"/>
      <c r="ASI45" s="4134"/>
      <c r="ASJ45" s="4134"/>
      <c r="ASK45" s="4134"/>
      <c r="ASL45" s="4134"/>
      <c r="ASM45" s="4134"/>
      <c r="ASN45" s="4134"/>
      <c r="ASO45" s="4134"/>
      <c r="ASP45" s="4134"/>
      <c r="ASQ45" s="4134"/>
      <c r="ASR45" s="4134"/>
      <c r="ASS45" s="4134"/>
      <c r="AST45" s="4134"/>
      <c r="ASU45" s="4134"/>
      <c r="ASV45" s="4134"/>
      <c r="ASW45" s="4134"/>
      <c r="ASX45" s="4134"/>
      <c r="ASY45" s="4134"/>
      <c r="ASZ45" s="4134"/>
      <c r="ATA45" s="4134"/>
      <c r="ATB45" s="4134"/>
      <c r="ATC45" s="4134"/>
      <c r="ATD45" s="4134"/>
      <c r="ATE45" s="4134"/>
      <c r="ATF45" s="4134"/>
      <c r="ATG45" s="4134"/>
      <c r="ATH45" s="4134"/>
      <c r="ATI45" s="4134"/>
      <c r="ATJ45" s="4134"/>
      <c r="ATK45" s="4134"/>
      <c r="ATL45" s="4134"/>
      <c r="ATM45" s="4134"/>
      <c r="ATN45" s="4134"/>
      <c r="ATO45" s="4134"/>
      <c r="ATP45" s="4134"/>
      <c r="ATQ45" s="4134"/>
      <c r="ATR45" s="4134"/>
      <c r="ATS45" s="4134"/>
      <c r="ATT45" s="4134"/>
      <c r="ATU45" s="4134"/>
      <c r="ATV45" s="4134"/>
      <c r="ATW45" s="4134"/>
      <c r="ATX45" s="4134"/>
      <c r="ATY45" s="4134"/>
      <c r="ATZ45" s="4134"/>
      <c r="AUA45" s="4134"/>
      <c r="AUB45" s="4134"/>
      <c r="AUC45" s="4134"/>
      <c r="AUD45" s="4134"/>
      <c r="AUE45" s="4134"/>
      <c r="AUF45" s="4134"/>
      <c r="AUG45" s="4134"/>
      <c r="AUH45" s="4134"/>
      <c r="AUI45" s="4134"/>
      <c r="AUJ45" s="4134"/>
      <c r="AUK45" s="4134"/>
      <c r="AUL45" s="4134"/>
      <c r="AUM45" s="4134"/>
      <c r="AUN45" s="4134"/>
      <c r="AUO45" s="4134"/>
      <c r="AUP45" s="4134"/>
      <c r="AUQ45" s="4134"/>
      <c r="AUR45" s="4134"/>
      <c r="AUS45" s="4134"/>
      <c r="AUT45" s="4134"/>
      <c r="AUU45" s="4134"/>
      <c r="AUV45" s="4134"/>
      <c r="AUW45" s="4134"/>
      <c r="AUX45" s="4134"/>
      <c r="AUY45" s="4134"/>
      <c r="AUZ45" s="4134"/>
      <c r="AVA45" s="4134"/>
      <c r="AVB45" s="4134"/>
      <c r="AVC45" s="4134"/>
      <c r="AVD45" s="4134"/>
      <c r="AVE45" s="4134"/>
      <c r="AVF45" s="4134"/>
      <c r="AVG45" s="4134"/>
      <c r="AVH45" s="4134"/>
      <c r="AVI45" s="4134"/>
      <c r="AVJ45" s="4134"/>
      <c r="AVK45" s="4134"/>
      <c r="AVL45" s="4134"/>
      <c r="AVM45" s="4134"/>
      <c r="AVN45" s="4134"/>
      <c r="AVO45" s="4134"/>
      <c r="AVP45" s="4134"/>
      <c r="AVQ45" s="4134"/>
      <c r="AVR45" s="4134"/>
      <c r="AVS45" s="4134"/>
      <c r="AVT45" s="4134"/>
      <c r="AVU45" s="4134"/>
      <c r="AVV45" s="4134"/>
      <c r="AVW45" s="4134"/>
      <c r="AVX45" s="4134"/>
      <c r="AVY45" s="4134"/>
      <c r="AVZ45" s="4134"/>
      <c r="AWA45" s="4134"/>
      <c r="AWB45" s="4134"/>
      <c r="AWC45" s="4134"/>
      <c r="AWD45" s="4134"/>
      <c r="AWE45" s="4134"/>
      <c r="AWF45" s="4134"/>
      <c r="AWG45" s="4134"/>
      <c r="AWH45" s="4134"/>
      <c r="AWI45" s="4134"/>
      <c r="AWJ45" s="4134"/>
      <c r="AWK45" s="4134"/>
      <c r="AWL45" s="4134"/>
      <c r="AWM45" s="4134"/>
      <c r="AWN45" s="4134"/>
      <c r="AWO45" s="4134"/>
      <c r="AWP45" s="4134"/>
      <c r="AWQ45" s="4134"/>
      <c r="AWR45" s="4134"/>
      <c r="AWS45" s="4134"/>
      <c r="AWT45" s="4134"/>
      <c r="AWU45" s="4134"/>
      <c r="AWV45" s="4134"/>
      <c r="AWW45" s="4134"/>
      <c r="AWX45" s="4134"/>
      <c r="AWY45" s="4134"/>
      <c r="AWZ45" s="4134"/>
      <c r="AXA45" s="4134"/>
      <c r="AXB45" s="4134"/>
      <c r="AXC45" s="4134"/>
      <c r="AXD45" s="4134"/>
      <c r="AXE45" s="4134"/>
      <c r="AXF45" s="4134"/>
      <c r="AXG45" s="4134"/>
      <c r="AXH45" s="4134"/>
      <c r="AXI45" s="4134"/>
      <c r="AXJ45" s="4134"/>
      <c r="AXK45" s="4134"/>
      <c r="AXL45" s="4134"/>
      <c r="AXM45" s="4134"/>
      <c r="AXN45" s="4134"/>
      <c r="AXO45" s="4134"/>
      <c r="AXP45" s="4134"/>
      <c r="AXQ45" s="4134"/>
      <c r="AXR45" s="4134"/>
      <c r="AXS45" s="4134"/>
      <c r="AXT45" s="4134"/>
      <c r="AXU45" s="4134"/>
      <c r="AXV45" s="4134"/>
      <c r="AXW45" s="4134"/>
      <c r="AXX45" s="4134"/>
      <c r="AXY45" s="4134"/>
      <c r="AXZ45" s="4134"/>
      <c r="AYA45" s="4134"/>
      <c r="AYB45" s="4134"/>
      <c r="AYC45" s="4134"/>
      <c r="AYD45" s="4134"/>
      <c r="AYE45" s="4134"/>
      <c r="AYF45" s="4134"/>
      <c r="AYG45" s="4134"/>
      <c r="AYH45" s="4134"/>
      <c r="AYI45" s="4134"/>
      <c r="AYJ45" s="4134"/>
      <c r="AYK45" s="4134"/>
      <c r="AYL45" s="4134"/>
      <c r="AYM45" s="4134"/>
      <c r="AYN45" s="4134"/>
      <c r="AYO45" s="4134"/>
      <c r="AYP45" s="4134"/>
      <c r="AYQ45" s="4134"/>
      <c r="AYR45" s="4134"/>
      <c r="AYS45" s="4134"/>
      <c r="AYT45" s="4134"/>
      <c r="AYU45" s="4134"/>
      <c r="AYV45" s="4134"/>
      <c r="AYW45" s="4134"/>
      <c r="AYX45" s="4134"/>
      <c r="AYY45" s="4134"/>
      <c r="AYZ45" s="4134"/>
      <c r="AZA45" s="4134"/>
      <c r="AZB45" s="4134"/>
      <c r="AZC45" s="4134"/>
      <c r="AZD45" s="4134"/>
      <c r="AZE45" s="4134"/>
      <c r="AZF45" s="4134"/>
      <c r="AZG45" s="4134"/>
      <c r="AZH45" s="4134"/>
      <c r="AZI45" s="4134"/>
      <c r="AZJ45" s="4134"/>
      <c r="AZK45" s="4134"/>
      <c r="AZL45" s="4134"/>
      <c r="AZM45" s="4134"/>
      <c r="AZN45" s="4134"/>
      <c r="AZO45" s="4134"/>
      <c r="AZP45" s="4134"/>
      <c r="AZQ45" s="4134"/>
      <c r="AZR45" s="4134"/>
      <c r="AZS45" s="4134"/>
      <c r="AZT45" s="4134"/>
      <c r="AZU45" s="4134"/>
      <c r="AZV45" s="4134"/>
      <c r="AZW45" s="4134"/>
      <c r="AZX45" s="4134"/>
      <c r="AZY45" s="4134"/>
      <c r="AZZ45" s="4134"/>
      <c r="BAA45" s="4134"/>
      <c r="BAB45" s="4134"/>
      <c r="BAC45" s="4134"/>
      <c r="BAD45" s="4134"/>
      <c r="BAE45" s="4134"/>
      <c r="BAF45" s="4134"/>
      <c r="BAG45" s="4134"/>
      <c r="BAH45" s="4134"/>
      <c r="BAI45" s="4134"/>
      <c r="BAJ45" s="4134"/>
      <c r="BAK45" s="4134"/>
      <c r="BAL45" s="4134"/>
      <c r="BAM45" s="4134"/>
      <c r="BAN45" s="4134"/>
      <c r="BAO45" s="4134"/>
      <c r="BAP45" s="4134"/>
      <c r="BAQ45" s="4134"/>
      <c r="BAR45" s="4134"/>
      <c r="BAS45" s="4134"/>
      <c r="BAT45" s="4134"/>
      <c r="BAU45" s="4134"/>
      <c r="BAV45" s="4134"/>
      <c r="BAW45" s="4134"/>
      <c r="BAX45" s="4134"/>
      <c r="BAY45" s="4134"/>
      <c r="BAZ45" s="4134"/>
      <c r="BBA45" s="4134"/>
      <c r="BBB45" s="4134"/>
      <c r="BBC45" s="4134"/>
      <c r="BBD45" s="4134"/>
      <c r="BBE45" s="4134"/>
      <c r="BBF45" s="4134"/>
      <c r="BBG45" s="4134"/>
      <c r="BBH45" s="4134"/>
      <c r="BBI45" s="4134"/>
      <c r="BBJ45" s="4134"/>
      <c r="BBK45" s="4134"/>
      <c r="BBL45" s="4134"/>
      <c r="BBM45" s="4134"/>
      <c r="BBN45" s="4134"/>
      <c r="BBO45" s="4134"/>
      <c r="BBP45" s="4134"/>
      <c r="BBQ45" s="4134"/>
      <c r="BBR45" s="4134"/>
      <c r="BBS45" s="4134"/>
      <c r="BBT45" s="4134"/>
      <c r="BBU45" s="4134"/>
      <c r="BBV45" s="4134"/>
      <c r="BBW45" s="4134"/>
      <c r="BBX45" s="4134"/>
      <c r="BBY45" s="4134"/>
      <c r="BBZ45" s="4134"/>
      <c r="BCA45" s="4134"/>
      <c r="BCB45" s="4134"/>
      <c r="BCC45" s="4134"/>
      <c r="BCD45" s="4134"/>
      <c r="BCE45" s="4134"/>
      <c r="BCF45" s="4134"/>
      <c r="BCG45" s="4134"/>
      <c r="BCH45" s="4134"/>
      <c r="BCI45" s="4134"/>
      <c r="BCJ45" s="4134"/>
      <c r="BCK45" s="4134"/>
      <c r="BCL45" s="4134"/>
      <c r="BCM45" s="4134"/>
      <c r="BCN45" s="4134"/>
      <c r="BCO45" s="4134"/>
      <c r="BCP45" s="4134"/>
      <c r="BCQ45" s="4134"/>
      <c r="BCR45" s="4134"/>
      <c r="BCS45" s="4134"/>
      <c r="BCT45" s="4134"/>
      <c r="BCU45" s="4134"/>
      <c r="BCV45" s="4134"/>
      <c r="BCW45" s="4134"/>
      <c r="BCX45" s="4134"/>
      <c r="BCY45" s="4134"/>
      <c r="BCZ45" s="4134"/>
      <c r="BDA45" s="4134"/>
      <c r="BDB45" s="4134"/>
      <c r="BDC45" s="4134"/>
      <c r="BDD45" s="4134"/>
      <c r="BDE45" s="4134"/>
      <c r="BDF45" s="4134"/>
      <c r="BDG45" s="4134"/>
      <c r="BDH45" s="4134"/>
      <c r="BDI45" s="4134"/>
      <c r="BDJ45" s="4134"/>
      <c r="BDK45" s="4134"/>
      <c r="BDL45" s="4134"/>
      <c r="BDM45" s="4134"/>
      <c r="BDN45" s="4134"/>
      <c r="BDO45" s="4134"/>
      <c r="BDP45" s="4134"/>
      <c r="BDQ45" s="4134"/>
      <c r="BDR45" s="4134"/>
      <c r="BDS45" s="4134"/>
      <c r="BDT45" s="4134"/>
      <c r="BDU45" s="4134"/>
      <c r="BDV45" s="4134"/>
      <c r="BDW45" s="4134"/>
      <c r="BDX45" s="4134"/>
      <c r="BDY45" s="4134"/>
      <c r="BDZ45" s="4134"/>
      <c r="BEA45" s="4134"/>
      <c r="BEB45" s="4134"/>
      <c r="BEC45" s="4134"/>
      <c r="BED45" s="4134"/>
      <c r="BEE45" s="4134"/>
      <c r="BEF45" s="4134"/>
      <c r="BEG45" s="4134"/>
      <c r="BEH45" s="4134"/>
      <c r="BEI45" s="4134"/>
      <c r="BEJ45" s="4134"/>
      <c r="BEK45" s="4134"/>
      <c r="BEL45" s="4134"/>
      <c r="BEM45" s="4134"/>
      <c r="BEN45" s="4134"/>
      <c r="BEO45" s="4134"/>
      <c r="BEP45" s="4134"/>
      <c r="BEQ45" s="4134"/>
      <c r="BER45" s="4134"/>
      <c r="BES45" s="4134"/>
      <c r="BET45" s="4134"/>
      <c r="BEU45" s="4134"/>
      <c r="BEV45" s="4134"/>
      <c r="BEW45" s="4134"/>
      <c r="BEX45" s="4134"/>
      <c r="BEY45" s="4134"/>
      <c r="BEZ45" s="4134"/>
      <c r="BFA45" s="4134"/>
      <c r="BFB45" s="4134"/>
      <c r="BFC45" s="4134"/>
      <c r="BFD45" s="4134"/>
      <c r="BFE45" s="4134"/>
      <c r="BFF45" s="4134"/>
      <c r="BFG45" s="4134"/>
      <c r="BFH45" s="4134"/>
      <c r="BFI45" s="4134"/>
      <c r="BFJ45" s="4134"/>
      <c r="BFK45" s="4134"/>
      <c r="BFL45" s="4134"/>
      <c r="BFM45" s="4134"/>
      <c r="BFN45" s="4134"/>
      <c r="BFO45" s="4134"/>
      <c r="BFP45" s="4134"/>
      <c r="BFQ45" s="4134"/>
      <c r="BFR45" s="4134"/>
      <c r="BFS45" s="4134"/>
      <c r="BFT45" s="4134"/>
      <c r="BFU45" s="4134"/>
      <c r="BFV45" s="4134"/>
      <c r="BFW45" s="4134"/>
      <c r="BFX45" s="4134"/>
      <c r="BFY45" s="4134"/>
      <c r="BFZ45" s="4134"/>
      <c r="BGA45" s="4134"/>
      <c r="BGB45" s="4134"/>
      <c r="BGC45" s="4134"/>
      <c r="BGD45" s="4134"/>
      <c r="BGE45" s="4134"/>
      <c r="BGF45" s="4134"/>
      <c r="BGG45" s="4134"/>
      <c r="BGH45" s="4134"/>
      <c r="BGI45" s="4134"/>
      <c r="BGJ45" s="4134"/>
      <c r="BGK45" s="4134"/>
      <c r="BGL45" s="4134"/>
      <c r="BGM45" s="4134"/>
      <c r="BGN45" s="4134"/>
      <c r="BGO45" s="4134"/>
      <c r="BGP45" s="4134"/>
      <c r="BGQ45" s="4134"/>
      <c r="BGR45" s="4134"/>
      <c r="BGS45" s="4134"/>
      <c r="BGT45" s="4134"/>
      <c r="BGU45" s="4134"/>
      <c r="BGV45" s="4134"/>
      <c r="BGW45" s="4134"/>
      <c r="BGX45" s="4134"/>
      <c r="BGY45" s="4134"/>
      <c r="BGZ45" s="4134"/>
      <c r="BHA45" s="4134"/>
      <c r="BHB45" s="4134"/>
      <c r="BHC45" s="4134"/>
      <c r="BHD45" s="4134"/>
      <c r="BHE45" s="4134"/>
      <c r="BHF45" s="4134"/>
      <c r="BHG45" s="4134"/>
      <c r="BHH45" s="4134"/>
      <c r="BHI45" s="4134"/>
      <c r="BHJ45" s="4134"/>
      <c r="BHK45" s="4134"/>
      <c r="BHL45" s="4134"/>
      <c r="BHM45" s="4134"/>
      <c r="BHN45" s="4134"/>
      <c r="BHO45" s="4134"/>
      <c r="BHP45" s="4134"/>
      <c r="BHQ45" s="4134"/>
      <c r="BHR45" s="4134"/>
      <c r="BHS45" s="4134"/>
      <c r="BHT45" s="4134"/>
      <c r="BHU45" s="4134"/>
      <c r="BHV45" s="4134"/>
      <c r="BHW45" s="4134"/>
      <c r="BHX45" s="4134"/>
      <c r="BHY45" s="4134"/>
      <c r="BHZ45" s="4134"/>
      <c r="BIA45" s="4134"/>
      <c r="BIB45" s="4134"/>
      <c r="BIC45" s="4134"/>
      <c r="BID45" s="4134"/>
      <c r="BIE45" s="4134"/>
      <c r="BIF45" s="4134"/>
      <c r="BIG45" s="4134"/>
      <c r="BIH45" s="4134"/>
      <c r="BII45" s="4134"/>
      <c r="BIJ45" s="4134"/>
      <c r="BIK45" s="4134"/>
      <c r="BIL45" s="4134"/>
      <c r="BIM45" s="4134"/>
      <c r="BIN45" s="4134"/>
      <c r="BIO45" s="4134"/>
      <c r="BIP45" s="4134"/>
      <c r="BIQ45" s="4134"/>
      <c r="BIR45" s="4134"/>
      <c r="BIS45" s="4134"/>
      <c r="BIT45" s="4134"/>
      <c r="BIU45" s="4134"/>
      <c r="BIV45" s="4134"/>
      <c r="BIW45" s="4134"/>
      <c r="BIX45" s="4134"/>
      <c r="BIY45" s="4134"/>
      <c r="BIZ45" s="4134"/>
      <c r="BJA45" s="4134"/>
      <c r="BJB45" s="4134"/>
      <c r="BJC45" s="4134"/>
      <c r="BJD45" s="4134"/>
      <c r="BJE45" s="4134"/>
    </row>
    <row r="46" spans="1:1617" s="102" customFormat="1" ht="16.149999999999999" customHeight="1">
      <c r="A46" s="35" t="s">
        <v>522</v>
      </c>
      <c r="B46" s="3318">
        <v>0</v>
      </c>
      <c r="C46" s="2007">
        <v>0</v>
      </c>
      <c r="D46" s="2007">
        <v>0</v>
      </c>
      <c r="E46" s="2007">
        <v>0</v>
      </c>
      <c r="F46" s="2007">
        <v>0</v>
      </c>
      <c r="G46" s="2007">
        <v>0</v>
      </c>
      <c r="H46" s="2007">
        <v>0</v>
      </c>
      <c r="I46" s="2007">
        <v>0</v>
      </c>
      <c r="J46" s="2007">
        <v>0</v>
      </c>
      <c r="K46" s="2007">
        <v>0</v>
      </c>
      <c r="L46" s="2007">
        <v>0</v>
      </c>
      <c r="M46" s="2007">
        <v>0</v>
      </c>
      <c r="N46" s="2007">
        <v>0</v>
      </c>
      <c r="O46" s="2007">
        <v>0</v>
      </c>
      <c r="P46" s="2007">
        <v>0</v>
      </c>
      <c r="Q46" s="2007">
        <v>0</v>
      </c>
      <c r="R46" s="2007">
        <v>0</v>
      </c>
      <c r="S46" s="2007">
        <v>3</v>
      </c>
      <c r="T46" s="2007">
        <v>3</v>
      </c>
      <c r="U46" s="2007">
        <v>8</v>
      </c>
      <c r="V46" s="2007">
        <v>8</v>
      </c>
      <c r="W46" s="2007">
        <v>8</v>
      </c>
      <c r="X46" s="2007">
        <v>19</v>
      </c>
      <c r="Y46" s="2007">
        <v>30</v>
      </c>
      <c r="Z46" s="2007">
        <v>33</v>
      </c>
      <c r="AA46" s="2007">
        <v>34</v>
      </c>
      <c r="AB46" s="2007">
        <v>38</v>
      </c>
      <c r="AC46" s="2007">
        <v>38</v>
      </c>
      <c r="AD46" s="2007">
        <v>42</v>
      </c>
      <c r="AE46" s="3721">
        <v>47</v>
      </c>
      <c r="AF46" s="2324">
        <v>47</v>
      </c>
      <c r="AG46" s="4130"/>
      <c r="AH46" s="4134"/>
      <c r="AI46" s="4134"/>
      <c r="AJ46" s="4134"/>
      <c r="AK46" s="4134"/>
      <c r="AL46" s="4134"/>
      <c r="AM46" s="4134"/>
      <c r="AN46" s="4134"/>
      <c r="AO46" s="4134"/>
      <c r="AP46" s="4134"/>
      <c r="AQ46" s="4134"/>
      <c r="AR46" s="4134"/>
      <c r="AS46" s="4134"/>
      <c r="AT46" s="4134"/>
      <c r="AU46" s="4134"/>
      <c r="AV46" s="4134"/>
      <c r="AW46" s="4134"/>
      <c r="AX46" s="4134"/>
      <c r="AY46" s="4134"/>
      <c r="AZ46" s="4134"/>
      <c r="BA46" s="4134"/>
      <c r="BB46" s="4134"/>
      <c r="BC46" s="4134"/>
      <c r="BD46" s="4134"/>
      <c r="BE46" s="4134"/>
      <c r="BF46" s="4134"/>
      <c r="BG46" s="4134"/>
      <c r="BH46" s="4134"/>
      <c r="BI46" s="4134"/>
      <c r="BJ46" s="4134"/>
      <c r="BK46" s="4139"/>
      <c r="BL46" s="4139"/>
      <c r="BM46" s="4139"/>
      <c r="BN46" s="4139"/>
      <c r="BO46" s="4139"/>
      <c r="BP46" s="4139"/>
      <c r="BQ46" s="4139"/>
      <c r="BR46" s="4139"/>
      <c r="BS46" s="4139"/>
      <c r="BT46" s="4139"/>
      <c r="BU46" s="4139"/>
      <c r="BV46" s="4139"/>
      <c r="BW46" s="4139"/>
      <c r="BX46" s="4139"/>
      <c r="BY46" s="4139"/>
      <c r="BZ46" s="4139"/>
      <c r="CA46" s="4139"/>
      <c r="CB46" s="4139"/>
      <c r="CC46" s="4139"/>
      <c r="CD46" s="4139"/>
      <c r="CE46" s="4139"/>
      <c r="CF46" s="4139"/>
      <c r="CG46" s="4139"/>
      <c r="CH46" s="4139"/>
      <c r="CI46" s="4139"/>
      <c r="CJ46" s="4139"/>
      <c r="CK46" s="4139"/>
      <c r="CL46" s="4139"/>
      <c r="CM46" s="4139"/>
      <c r="CN46" s="4134"/>
      <c r="CO46" s="4134"/>
      <c r="CP46" s="4134"/>
      <c r="CQ46" s="4134"/>
      <c r="CR46" s="4134"/>
      <c r="CS46" s="4134"/>
      <c r="CT46" s="4134"/>
      <c r="CU46" s="4134"/>
      <c r="CV46" s="4134"/>
      <c r="CW46" s="4134"/>
      <c r="CX46" s="4134"/>
      <c r="CY46" s="4134"/>
      <c r="CZ46" s="4134"/>
      <c r="DA46" s="4134"/>
      <c r="DB46" s="4134"/>
      <c r="DC46" s="4134"/>
      <c r="DD46" s="4134"/>
      <c r="DE46" s="4134"/>
      <c r="DF46" s="4134"/>
      <c r="DG46" s="4134"/>
      <c r="DH46" s="4134"/>
      <c r="DI46" s="4134"/>
      <c r="DJ46" s="4134"/>
      <c r="DK46" s="4134"/>
      <c r="DL46" s="4134"/>
      <c r="DM46" s="4134"/>
      <c r="DN46" s="4134"/>
      <c r="DO46" s="4134"/>
      <c r="DP46" s="4134"/>
      <c r="DQ46" s="4134"/>
      <c r="DR46" s="4134"/>
      <c r="DS46" s="4134"/>
      <c r="DT46" s="4134"/>
      <c r="DU46" s="4134"/>
      <c r="DV46" s="4134"/>
      <c r="DW46" s="4134"/>
      <c r="DX46" s="4134"/>
      <c r="DY46" s="4134"/>
      <c r="DZ46" s="4134"/>
      <c r="EA46" s="4134"/>
      <c r="EB46" s="4134"/>
      <c r="EC46" s="4134"/>
      <c r="ED46" s="4134"/>
      <c r="EE46" s="4134"/>
      <c r="EF46" s="4134"/>
      <c r="EG46" s="4134"/>
      <c r="EH46" s="4134"/>
      <c r="EI46" s="4134"/>
      <c r="EJ46" s="4134"/>
      <c r="EK46" s="4134"/>
      <c r="EL46" s="4134"/>
      <c r="EM46" s="4134"/>
      <c r="EN46" s="4134"/>
      <c r="EO46" s="4134"/>
      <c r="EP46" s="4134"/>
      <c r="EQ46" s="4134"/>
      <c r="ER46" s="4134"/>
      <c r="ES46" s="4134"/>
      <c r="ET46" s="4134"/>
      <c r="EU46" s="4134"/>
      <c r="EV46" s="4134"/>
      <c r="EW46" s="4134"/>
      <c r="EX46" s="4134"/>
      <c r="EY46" s="4134"/>
      <c r="EZ46" s="4134"/>
      <c r="FA46" s="4134"/>
      <c r="FB46" s="4134"/>
      <c r="FC46" s="4134"/>
      <c r="FD46" s="4134"/>
      <c r="FE46" s="4134"/>
      <c r="FF46" s="4134"/>
      <c r="FG46" s="4134"/>
      <c r="FH46" s="4134"/>
      <c r="FI46" s="4134"/>
      <c r="FJ46" s="4134"/>
      <c r="FK46" s="4134"/>
      <c r="FL46" s="4134"/>
      <c r="FM46" s="4134"/>
      <c r="FN46" s="4134"/>
      <c r="FO46" s="4134"/>
      <c r="FP46" s="4134"/>
      <c r="FQ46" s="4134"/>
      <c r="FR46" s="4134"/>
      <c r="FS46" s="4134"/>
      <c r="FT46" s="4134"/>
      <c r="FU46" s="4134"/>
      <c r="FV46" s="4134"/>
      <c r="FW46" s="4134"/>
      <c r="FX46" s="4134"/>
      <c r="FY46" s="4134"/>
      <c r="FZ46" s="4134"/>
      <c r="GA46" s="4134"/>
      <c r="GB46" s="4134"/>
      <c r="GC46" s="4134"/>
      <c r="GD46" s="4134"/>
      <c r="GE46" s="4134"/>
      <c r="GF46" s="4134"/>
      <c r="GG46" s="4134"/>
      <c r="GH46" s="4134"/>
      <c r="GI46" s="4134"/>
      <c r="GJ46" s="4134"/>
      <c r="GK46" s="4134"/>
      <c r="GL46" s="4134"/>
      <c r="GM46" s="4134"/>
      <c r="GN46" s="4134"/>
      <c r="GO46" s="4134"/>
      <c r="GP46" s="4134"/>
      <c r="GQ46" s="4134"/>
      <c r="GR46" s="4134"/>
      <c r="GS46" s="4134"/>
      <c r="GT46" s="4134"/>
      <c r="GU46" s="4134"/>
      <c r="GV46" s="4134"/>
      <c r="GW46" s="4134"/>
      <c r="GX46" s="4134"/>
      <c r="GY46" s="4134"/>
      <c r="GZ46" s="4134"/>
      <c r="HA46" s="4134"/>
      <c r="HB46" s="4134"/>
      <c r="HC46" s="4134"/>
      <c r="HD46" s="4134"/>
      <c r="HE46" s="4134"/>
      <c r="HF46" s="4134"/>
      <c r="HG46" s="4134"/>
      <c r="HH46" s="4134"/>
      <c r="HI46" s="4134"/>
      <c r="HJ46" s="4134"/>
      <c r="HK46" s="4134"/>
      <c r="HL46" s="4134"/>
      <c r="HM46" s="4134"/>
      <c r="HN46" s="4134"/>
      <c r="HO46" s="4134"/>
      <c r="HP46" s="4134"/>
      <c r="HQ46" s="4134"/>
      <c r="HR46" s="4134"/>
      <c r="HS46" s="4134"/>
      <c r="HT46" s="4134"/>
      <c r="HU46" s="4134"/>
      <c r="HV46" s="4134"/>
      <c r="HW46" s="4134"/>
      <c r="HX46" s="4134"/>
      <c r="HY46" s="4134"/>
      <c r="HZ46" s="4134"/>
      <c r="IA46" s="4134"/>
      <c r="IB46" s="4134"/>
      <c r="IC46" s="4134"/>
      <c r="ID46" s="4134"/>
      <c r="IE46" s="4134"/>
      <c r="IF46" s="4134"/>
      <c r="IG46" s="4134"/>
      <c r="IH46" s="4134"/>
      <c r="II46" s="4134"/>
      <c r="IJ46" s="4134"/>
      <c r="IK46" s="4134"/>
      <c r="IL46" s="4134"/>
      <c r="IM46" s="4134"/>
      <c r="IN46" s="4134"/>
      <c r="IO46" s="4134"/>
      <c r="IP46" s="4134"/>
      <c r="IQ46" s="4134"/>
      <c r="IR46" s="4134"/>
      <c r="IS46" s="4134"/>
      <c r="IT46" s="4134"/>
      <c r="IU46" s="4134"/>
      <c r="IV46" s="4134"/>
      <c r="IW46" s="4134"/>
      <c r="IX46" s="4134"/>
      <c r="IY46" s="4134"/>
      <c r="IZ46" s="4134"/>
      <c r="JA46" s="4134"/>
      <c r="JB46" s="4134"/>
      <c r="JC46" s="4134"/>
      <c r="JD46" s="4134"/>
      <c r="JE46" s="4134"/>
      <c r="JF46" s="4134"/>
      <c r="JG46" s="4134"/>
      <c r="JH46" s="4134"/>
      <c r="JI46" s="4134"/>
      <c r="JJ46" s="4134"/>
      <c r="JK46" s="4134"/>
      <c r="JL46" s="4134"/>
      <c r="JM46" s="4134"/>
      <c r="JN46" s="4134"/>
      <c r="JO46" s="4134"/>
      <c r="JP46" s="4134"/>
      <c r="JQ46" s="4134"/>
      <c r="JR46" s="4134"/>
      <c r="JS46" s="4134"/>
      <c r="JT46" s="4134"/>
      <c r="JU46" s="4134"/>
      <c r="JV46" s="4134"/>
      <c r="JW46" s="4134"/>
      <c r="JX46" s="4134"/>
      <c r="JY46" s="4134"/>
      <c r="JZ46" s="4134"/>
      <c r="KA46" s="4134"/>
      <c r="KB46" s="4134"/>
      <c r="KC46" s="4134"/>
      <c r="KD46" s="4134"/>
      <c r="KE46" s="4134"/>
      <c r="KF46" s="4134"/>
      <c r="KG46" s="4134"/>
      <c r="KH46" s="4134"/>
      <c r="KI46" s="4134"/>
      <c r="KJ46" s="4134"/>
      <c r="KK46" s="4134"/>
      <c r="KL46" s="4134"/>
      <c r="KM46" s="4134"/>
      <c r="KN46" s="4134"/>
      <c r="KO46" s="4134"/>
      <c r="KP46" s="4134"/>
      <c r="KQ46" s="4134"/>
      <c r="KR46" s="4134"/>
      <c r="KS46" s="4134"/>
      <c r="KT46" s="4134"/>
      <c r="KU46" s="4134"/>
      <c r="KV46" s="4134"/>
      <c r="KW46" s="4134"/>
      <c r="KX46" s="4134"/>
      <c r="KY46" s="4134"/>
      <c r="KZ46" s="4134"/>
      <c r="LA46" s="4134"/>
      <c r="LB46" s="4134"/>
      <c r="LC46" s="4134"/>
      <c r="LD46" s="4134"/>
      <c r="LE46" s="4134"/>
      <c r="LF46" s="4134"/>
      <c r="LG46" s="4134"/>
      <c r="LH46" s="4134"/>
      <c r="LI46" s="4134"/>
      <c r="LJ46" s="4134"/>
      <c r="LK46" s="4134"/>
      <c r="LL46" s="4134"/>
      <c r="LM46" s="4134"/>
      <c r="LN46" s="4134"/>
      <c r="LO46" s="4134"/>
      <c r="LP46" s="4134"/>
      <c r="LQ46" s="4134"/>
      <c r="LR46" s="4134"/>
      <c r="LS46" s="4134"/>
      <c r="LT46" s="4134"/>
      <c r="LU46" s="4134"/>
      <c r="LV46" s="4134"/>
      <c r="LW46" s="4134"/>
      <c r="LX46" s="4134"/>
      <c r="LY46" s="4134"/>
      <c r="LZ46" s="4134"/>
      <c r="MA46" s="4134"/>
      <c r="MB46" s="4134"/>
      <c r="MC46" s="4134"/>
      <c r="MD46" s="4134"/>
      <c r="ME46" s="4134"/>
      <c r="MF46" s="4134"/>
      <c r="MG46" s="4134"/>
      <c r="MH46" s="4134"/>
      <c r="MI46" s="4134"/>
      <c r="MJ46" s="4134"/>
      <c r="MK46" s="4134"/>
      <c r="ML46" s="4134"/>
      <c r="MM46" s="4134"/>
      <c r="MN46" s="4134"/>
      <c r="MO46" s="4134"/>
      <c r="MP46" s="4134"/>
      <c r="MQ46" s="4134"/>
      <c r="MR46" s="4134"/>
      <c r="MS46" s="4134"/>
      <c r="MT46" s="4134"/>
      <c r="MU46" s="4134"/>
      <c r="MV46" s="4134"/>
      <c r="MW46" s="4134"/>
      <c r="MX46" s="4134"/>
      <c r="MY46" s="4134"/>
      <c r="MZ46" s="4134"/>
      <c r="NA46" s="4134"/>
      <c r="NB46" s="4134"/>
      <c r="NC46" s="4134"/>
      <c r="ND46" s="4134"/>
      <c r="NE46" s="4134"/>
      <c r="NF46" s="4134"/>
      <c r="NG46" s="4134"/>
      <c r="NH46" s="4134"/>
      <c r="NI46" s="4134"/>
      <c r="NJ46" s="4134"/>
      <c r="NK46" s="4134"/>
      <c r="NL46" s="4134"/>
      <c r="NM46" s="4134"/>
      <c r="NN46" s="4134"/>
      <c r="NO46" s="4134"/>
      <c r="NP46" s="4134"/>
      <c r="NQ46" s="4134"/>
      <c r="NR46" s="4134"/>
      <c r="NS46" s="4134"/>
      <c r="NT46" s="4134"/>
      <c r="NU46" s="4134"/>
      <c r="NV46" s="4134"/>
      <c r="NW46" s="4134"/>
      <c r="NX46" s="4134"/>
      <c r="NY46" s="4134"/>
      <c r="NZ46" s="4134"/>
      <c r="OA46" s="4134"/>
      <c r="OB46" s="4134"/>
      <c r="OC46" s="4134"/>
      <c r="OD46" s="4134"/>
      <c r="OE46" s="4134"/>
      <c r="OF46" s="4134"/>
      <c r="OG46" s="4134"/>
      <c r="OH46" s="4134"/>
      <c r="OI46" s="4134"/>
      <c r="OJ46" s="4134"/>
      <c r="OK46" s="4134"/>
      <c r="OL46" s="4134"/>
      <c r="OM46" s="4134"/>
      <c r="ON46" s="4134"/>
      <c r="OO46" s="4134"/>
      <c r="OP46" s="4134"/>
      <c r="OQ46" s="4134"/>
      <c r="OR46" s="4134"/>
      <c r="OS46" s="4134"/>
      <c r="OT46" s="4134"/>
      <c r="OU46" s="4134"/>
      <c r="OV46" s="4134"/>
      <c r="OW46" s="4134"/>
      <c r="OX46" s="4134"/>
      <c r="OY46" s="4134"/>
      <c r="OZ46" s="4134"/>
      <c r="PA46" s="4134"/>
      <c r="PB46" s="4134"/>
      <c r="PC46" s="4134"/>
      <c r="PD46" s="4134"/>
      <c r="PE46" s="4134"/>
      <c r="PF46" s="4134"/>
      <c r="PG46" s="4134"/>
      <c r="PH46" s="4134"/>
      <c r="PI46" s="4134"/>
      <c r="PJ46" s="4134"/>
      <c r="PK46" s="4134"/>
      <c r="PL46" s="4134"/>
      <c r="PM46" s="4134"/>
      <c r="PN46" s="4134"/>
      <c r="PO46" s="4134"/>
      <c r="PP46" s="4134"/>
      <c r="PQ46" s="4134"/>
      <c r="PR46" s="4134"/>
      <c r="PS46" s="4134"/>
      <c r="PT46" s="4134"/>
      <c r="PU46" s="4134"/>
      <c r="PV46" s="4134"/>
      <c r="PW46" s="4134"/>
      <c r="PX46" s="4134"/>
      <c r="PY46" s="4134"/>
      <c r="PZ46" s="4134"/>
      <c r="QA46" s="4134"/>
      <c r="QB46" s="4134"/>
      <c r="QC46" s="4134"/>
      <c r="QD46" s="4134"/>
      <c r="QE46" s="4134"/>
      <c r="QF46" s="4134"/>
      <c r="QG46" s="4134"/>
      <c r="QH46" s="4134"/>
      <c r="QI46" s="4134"/>
      <c r="QJ46" s="4134"/>
      <c r="QK46" s="4134"/>
      <c r="QL46" s="4134"/>
      <c r="QM46" s="4134"/>
      <c r="QN46" s="4134"/>
      <c r="QO46" s="4134"/>
      <c r="QP46" s="4134"/>
      <c r="QQ46" s="4134"/>
      <c r="QR46" s="4134"/>
      <c r="QS46" s="4134"/>
      <c r="QT46" s="4134"/>
      <c r="QU46" s="4134"/>
      <c r="QV46" s="4134"/>
      <c r="QW46" s="4134"/>
      <c r="QX46" s="4134"/>
      <c r="QY46" s="4134"/>
      <c r="QZ46" s="4134"/>
      <c r="RA46" s="4134"/>
      <c r="RB46" s="4134"/>
      <c r="RC46" s="4134"/>
      <c r="RD46" s="4134"/>
      <c r="RE46" s="4134"/>
      <c r="RF46" s="4134"/>
      <c r="RG46" s="4134"/>
      <c r="RH46" s="4134"/>
      <c r="RI46" s="4134"/>
      <c r="RJ46" s="4134"/>
      <c r="RK46" s="4134"/>
      <c r="RL46" s="4134"/>
      <c r="RM46" s="4134"/>
      <c r="RN46" s="4134"/>
      <c r="RO46" s="4134"/>
      <c r="RP46" s="4134"/>
      <c r="RQ46" s="4134"/>
      <c r="RR46" s="4134"/>
      <c r="RS46" s="4134"/>
      <c r="RT46" s="4134"/>
      <c r="RU46" s="4134"/>
      <c r="RV46" s="4134"/>
      <c r="RW46" s="4134"/>
      <c r="RX46" s="4134"/>
      <c r="RY46" s="4134"/>
      <c r="RZ46" s="4134"/>
      <c r="SA46" s="4134"/>
      <c r="SB46" s="4134"/>
      <c r="SC46" s="4134"/>
      <c r="SD46" s="4134"/>
      <c r="SE46" s="4134"/>
      <c r="SF46" s="4134"/>
      <c r="SG46" s="4134"/>
      <c r="SH46" s="4134"/>
      <c r="SI46" s="4134"/>
      <c r="SJ46" s="4134"/>
      <c r="SK46" s="4134"/>
      <c r="SL46" s="4134"/>
      <c r="SM46" s="4134"/>
      <c r="SN46" s="4134"/>
      <c r="SO46" s="4134"/>
      <c r="SP46" s="4134"/>
      <c r="SQ46" s="4134"/>
      <c r="SR46" s="4134"/>
      <c r="SS46" s="4134"/>
      <c r="ST46" s="4134"/>
      <c r="SU46" s="4134"/>
      <c r="SV46" s="4134"/>
      <c r="SW46" s="4134"/>
      <c r="SX46" s="4134"/>
      <c r="SY46" s="4134"/>
      <c r="SZ46" s="4134"/>
      <c r="TA46" s="4134"/>
      <c r="TB46" s="4134"/>
      <c r="TC46" s="4134"/>
      <c r="TD46" s="4134"/>
      <c r="TE46" s="4134"/>
      <c r="TF46" s="4134"/>
      <c r="TG46" s="4134"/>
      <c r="TH46" s="4134"/>
      <c r="TI46" s="4134"/>
      <c r="TJ46" s="4134"/>
      <c r="TK46" s="4134"/>
      <c r="TL46" s="4134"/>
      <c r="TM46" s="4134"/>
      <c r="TN46" s="4134"/>
      <c r="TO46" s="4134"/>
      <c r="TP46" s="4134"/>
      <c r="TQ46" s="4134"/>
      <c r="TR46" s="4134"/>
      <c r="TS46" s="4134"/>
      <c r="TT46" s="4134"/>
      <c r="TU46" s="4134"/>
      <c r="TV46" s="4134"/>
      <c r="TW46" s="4134"/>
      <c r="TX46" s="4134"/>
      <c r="TY46" s="4134"/>
      <c r="TZ46" s="4134"/>
      <c r="UA46" s="4134"/>
      <c r="UB46" s="4134"/>
      <c r="UC46" s="4134"/>
      <c r="UD46" s="4134"/>
      <c r="UE46" s="4134"/>
      <c r="UF46" s="4134"/>
      <c r="UG46" s="4134"/>
      <c r="UH46" s="4134"/>
      <c r="UI46" s="4134"/>
      <c r="UJ46" s="4134"/>
      <c r="UK46" s="4134"/>
      <c r="UL46" s="4134"/>
      <c r="UM46" s="4134"/>
      <c r="UN46" s="4134"/>
      <c r="UO46" s="4134"/>
      <c r="UP46" s="4134"/>
      <c r="UQ46" s="4134"/>
      <c r="UR46" s="4134"/>
      <c r="US46" s="4134"/>
      <c r="UT46" s="4134"/>
      <c r="UU46" s="4134"/>
      <c r="UV46" s="4134"/>
      <c r="UW46" s="4134"/>
      <c r="UX46" s="4134"/>
      <c r="UY46" s="4134"/>
      <c r="UZ46" s="4134"/>
      <c r="VA46" s="4134"/>
      <c r="VB46" s="4134"/>
      <c r="VC46" s="4134"/>
      <c r="VD46" s="4134"/>
      <c r="VE46" s="4134"/>
      <c r="VF46" s="4134"/>
      <c r="VG46" s="4134"/>
      <c r="VH46" s="4134"/>
      <c r="VI46" s="4134"/>
      <c r="VJ46" s="4134"/>
      <c r="VK46" s="4134"/>
      <c r="VL46" s="4134"/>
      <c r="VM46" s="4134"/>
      <c r="VN46" s="4134"/>
      <c r="VO46" s="4134"/>
      <c r="VP46" s="4134"/>
      <c r="VQ46" s="4134"/>
      <c r="VR46" s="4134"/>
      <c r="VS46" s="4134"/>
      <c r="VT46" s="4134"/>
      <c r="VU46" s="4134"/>
      <c r="VV46" s="4134"/>
      <c r="VW46" s="4134"/>
      <c r="VX46" s="4134"/>
      <c r="VY46" s="4134"/>
      <c r="VZ46" s="4134"/>
      <c r="WA46" s="4134"/>
      <c r="WB46" s="4134"/>
      <c r="WC46" s="4134"/>
      <c r="WD46" s="4134"/>
      <c r="WE46" s="4134"/>
      <c r="WF46" s="4134"/>
      <c r="WG46" s="4134"/>
      <c r="WH46" s="4134"/>
      <c r="WI46" s="4134"/>
      <c r="WJ46" s="4134"/>
      <c r="WK46" s="4134"/>
      <c r="WL46" s="4134"/>
      <c r="WM46" s="4134"/>
      <c r="WN46" s="4134"/>
      <c r="WO46" s="4134"/>
      <c r="WP46" s="4134"/>
      <c r="WQ46" s="4134"/>
      <c r="WR46" s="4134"/>
      <c r="WS46" s="4134"/>
      <c r="WT46" s="4134"/>
      <c r="WU46" s="4134"/>
      <c r="WV46" s="4134"/>
      <c r="WW46" s="4134"/>
      <c r="WX46" s="4134"/>
      <c r="WY46" s="4134"/>
      <c r="WZ46" s="4134"/>
      <c r="XA46" s="4134"/>
      <c r="XB46" s="4134"/>
      <c r="XC46" s="4134"/>
      <c r="XD46" s="4134"/>
      <c r="XE46" s="4134"/>
      <c r="XF46" s="4134"/>
      <c r="XG46" s="4134"/>
      <c r="XH46" s="4134"/>
      <c r="XI46" s="4134"/>
      <c r="XJ46" s="4134"/>
      <c r="XK46" s="4134"/>
      <c r="XL46" s="4134"/>
      <c r="XM46" s="4134"/>
      <c r="XN46" s="4134"/>
      <c r="XO46" s="4134"/>
      <c r="XP46" s="4134"/>
      <c r="XQ46" s="4134"/>
      <c r="XR46" s="4134"/>
      <c r="XS46" s="4134"/>
      <c r="XT46" s="4134"/>
      <c r="XU46" s="4134"/>
      <c r="XV46" s="4134"/>
      <c r="XW46" s="4134"/>
      <c r="XX46" s="4134"/>
      <c r="XY46" s="4134"/>
      <c r="XZ46" s="4134"/>
      <c r="YA46" s="4134"/>
      <c r="YB46" s="4134"/>
      <c r="YC46" s="4134"/>
      <c r="YD46" s="4134"/>
      <c r="YE46" s="4134"/>
      <c r="YF46" s="4134"/>
      <c r="YG46" s="4134"/>
      <c r="YH46" s="4134"/>
      <c r="YI46" s="4134"/>
      <c r="YJ46" s="4134"/>
      <c r="YK46" s="4134"/>
      <c r="YL46" s="4134"/>
      <c r="YM46" s="4134"/>
      <c r="YN46" s="4134"/>
      <c r="YO46" s="4134"/>
      <c r="YP46" s="4134"/>
      <c r="YQ46" s="4134"/>
      <c r="YR46" s="4134"/>
      <c r="YS46" s="4134"/>
      <c r="YT46" s="4134"/>
      <c r="YU46" s="4134"/>
      <c r="YV46" s="4134"/>
      <c r="YW46" s="4134"/>
      <c r="YX46" s="4134"/>
      <c r="YY46" s="4134"/>
      <c r="YZ46" s="4134"/>
      <c r="ZA46" s="4134"/>
      <c r="ZB46" s="4134"/>
      <c r="ZC46" s="4134"/>
      <c r="ZD46" s="4134"/>
      <c r="ZE46" s="4134"/>
      <c r="ZF46" s="4134"/>
      <c r="ZG46" s="4134"/>
      <c r="ZH46" s="4134"/>
      <c r="ZI46" s="4134"/>
      <c r="ZJ46" s="4134"/>
      <c r="ZK46" s="4134"/>
      <c r="ZL46" s="4134"/>
      <c r="ZM46" s="4134"/>
      <c r="ZN46" s="4134"/>
      <c r="ZO46" s="4134"/>
      <c r="ZP46" s="4134"/>
      <c r="ZQ46" s="4134"/>
      <c r="ZR46" s="4134"/>
      <c r="ZS46" s="4134"/>
      <c r="ZT46" s="4134"/>
      <c r="ZU46" s="4134"/>
      <c r="ZV46" s="4134"/>
      <c r="ZW46" s="4134"/>
      <c r="ZX46" s="4134"/>
      <c r="ZY46" s="4134"/>
      <c r="ZZ46" s="4134"/>
      <c r="AAA46" s="4134"/>
      <c r="AAB46" s="4134"/>
      <c r="AAC46" s="4134"/>
      <c r="AAD46" s="4134"/>
      <c r="AAE46" s="4134"/>
      <c r="AAF46" s="4134"/>
      <c r="AAG46" s="4134"/>
      <c r="AAH46" s="4134"/>
      <c r="AAI46" s="4134"/>
      <c r="AAJ46" s="4134"/>
      <c r="AAK46" s="4134"/>
      <c r="AAL46" s="4134"/>
      <c r="AAM46" s="4134"/>
      <c r="AAN46" s="4134"/>
      <c r="AAO46" s="4134"/>
      <c r="AAP46" s="4134"/>
      <c r="AAQ46" s="4134"/>
      <c r="AAR46" s="4134"/>
      <c r="AAS46" s="4134"/>
      <c r="AAT46" s="4134"/>
      <c r="AAU46" s="4134"/>
      <c r="AAV46" s="4134"/>
      <c r="AAW46" s="4134"/>
      <c r="AAX46" s="4134"/>
      <c r="AAY46" s="4134"/>
      <c r="AAZ46" s="4134"/>
      <c r="ABA46" s="4134"/>
      <c r="ABB46" s="4134"/>
      <c r="ABC46" s="4134"/>
      <c r="ABD46" s="4134"/>
      <c r="ABE46" s="4134"/>
      <c r="ABF46" s="4134"/>
      <c r="ABG46" s="4134"/>
      <c r="ABH46" s="4134"/>
      <c r="ABI46" s="4134"/>
      <c r="ABJ46" s="4134"/>
      <c r="ABK46" s="4134"/>
      <c r="ABL46" s="4134"/>
      <c r="ABM46" s="4134"/>
      <c r="ABN46" s="4134"/>
      <c r="ABO46" s="4134"/>
      <c r="ABP46" s="4134"/>
      <c r="ABQ46" s="4134"/>
      <c r="ABR46" s="4134"/>
      <c r="ABS46" s="4134"/>
      <c r="ABT46" s="4134"/>
      <c r="ABU46" s="4134"/>
      <c r="ABV46" s="4134"/>
      <c r="ABW46" s="4134"/>
      <c r="ABX46" s="4134"/>
      <c r="ABY46" s="4134"/>
      <c r="ABZ46" s="4134"/>
      <c r="ACA46" s="4134"/>
      <c r="ACB46" s="4134"/>
      <c r="ACC46" s="4134"/>
      <c r="ACD46" s="4134"/>
      <c r="ACE46" s="4134"/>
      <c r="ACF46" s="4134"/>
      <c r="ACG46" s="4134"/>
      <c r="ACH46" s="4134"/>
      <c r="ACI46" s="4134"/>
      <c r="ACJ46" s="4134"/>
      <c r="ACK46" s="4134"/>
      <c r="ACL46" s="4134"/>
      <c r="ACM46" s="4134"/>
      <c r="ACN46" s="4134"/>
      <c r="ACO46" s="4134"/>
      <c r="ACP46" s="4134"/>
      <c r="ACQ46" s="4134"/>
      <c r="ACR46" s="4134"/>
      <c r="ACS46" s="4134"/>
      <c r="ACT46" s="4134"/>
      <c r="ACU46" s="4134"/>
      <c r="ACV46" s="4134"/>
      <c r="ACW46" s="4134"/>
      <c r="ACX46" s="4134"/>
      <c r="ACY46" s="4134"/>
      <c r="ACZ46" s="4134"/>
      <c r="ADA46" s="4134"/>
      <c r="ADB46" s="4134"/>
      <c r="ADC46" s="4134"/>
      <c r="ADD46" s="4134"/>
      <c r="ADE46" s="4134"/>
      <c r="ADF46" s="4134"/>
      <c r="ADG46" s="4134"/>
      <c r="ADH46" s="4134"/>
      <c r="ADI46" s="4134"/>
      <c r="ADJ46" s="4134"/>
      <c r="ADK46" s="4134"/>
      <c r="ADL46" s="4134"/>
      <c r="ADM46" s="4134"/>
      <c r="ADN46" s="4134"/>
      <c r="ADO46" s="4134"/>
      <c r="ADP46" s="4134"/>
      <c r="ADQ46" s="4134"/>
      <c r="ADR46" s="4134"/>
      <c r="ADS46" s="4134"/>
      <c r="ADT46" s="4134"/>
      <c r="ADU46" s="4134"/>
      <c r="ADV46" s="4134"/>
      <c r="ADW46" s="4134"/>
      <c r="ADX46" s="4134"/>
      <c r="ADY46" s="4134"/>
      <c r="ADZ46" s="4134"/>
      <c r="AEA46" s="4134"/>
      <c r="AEB46" s="4134"/>
      <c r="AEC46" s="4134"/>
      <c r="AED46" s="4134"/>
      <c r="AEE46" s="4134"/>
      <c r="AEF46" s="4134"/>
      <c r="AEG46" s="4134"/>
      <c r="AEH46" s="4134"/>
      <c r="AEI46" s="4134"/>
      <c r="AEJ46" s="4134"/>
      <c r="AEK46" s="4134"/>
      <c r="AEL46" s="4134"/>
      <c r="AEM46" s="4134"/>
      <c r="AEN46" s="4134"/>
      <c r="AEO46" s="4134"/>
      <c r="AEP46" s="4134"/>
      <c r="AEQ46" s="4134"/>
      <c r="AER46" s="4134"/>
      <c r="AES46" s="4134"/>
      <c r="AET46" s="4134"/>
      <c r="AEU46" s="4134"/>
      <c r="AEV46" s="4134"/>
      <c r="AEW46" s="4134"/>
      <c r="AEX46" s="4134"/>
      <c r="AEY46" s="4134"/>
      <c r="AEZ46" s="4134"/>
      <c r="AFA46" s="4134"/>
      <c r="AFB46" s="4134"/>
      <c r="AFC46" s="4134"/>
      <c r="AFD46" s="4134"/>
      <c r="AFE46" s="4134"/>
      <c r="AFF46" s="4134"/>
      <c r="AFG46" s="4134"/>
      <c r="AFH46" s="4134"/>
      <c r="AFI46" s="4134"/>
      <c r="AFJ46" s="4134"/>
      <c r="AFK46" s="4134"/>
      <c r="AFL46" s="4134"/>
      <c r="AFM46" s="4134"/>
      <c r="AFN46" s="4134"/>
      <c r="AFO46" s="4134"/>
      <c r="AFP46" s="4134"/>
      <c r="AFQ46" s="4134"/>
      <c r="AFR46" s="4134"/>
      <c r="AFS46" s="4134"/>
      <c r="AFT46" s="4134"/>
      <c r="AFU46" s="4134"/>
      <c r="AFV46" s="4134"/>
      <c r="AFW46" s="4134"/>
      <c r="AFX46" s="4134"/>
      <c r="AFY46" s="4134"/>
      <c r="AFZ46" s="4134"/>
      <c r="AGA46" s="4134"/>
      <c r="AGB46" s="4134"/>
      <c r="AGC46" s="4134"/>
      <c r="AGD46" s="4134"/>
      <c r="AGE46" s="4134"/>
      <c r="AGF46" s="4134"/>
      <c r="AGG46" s="4134"/>
      <c r="AGH46" s="4134"/>
      <c r="AGI46" s="4134"/>
      <c r="AGJ46" s="4134"/>
      <c r="AGK46" s="4134"/>
      <c r="AGL46" s="4134"/>
      <c r="AGM46" s="4134"/>
      <c r="AGN46" s="4134"/>
      <c r="AGO46" s="4134"/>
      <c r="AGP46" s="4134"/>
      <c r="AGQ46" s="4134"/>
      <c r="AGR46" s="4134"/>
      <c r="AGS46" s="4134"/>
      <c r="AGT46" s="4134"/>
      <c r="AGU46" s="4134"/>
      <c r="AGV46" s="4134"/>
      <c r="AGW46" s="4134"/>
      <c r="AGX46" s="4134"/>
      <c r="AGY46" s="4134"/>
      <c r="AGZ46" s="4134"/>
      <c r="AHA46" s="4134"/>
      <c r="AHB46" s="4134"/>
      <c r="AHC46" s="4134"/>
      <c r="AHD46" s="4134"/>
      <c r="AHE46" s="4134"/>
      <c r="AHF46" s="4134"/>
      <c r="AHG46" s="4134"/>
      <c r="AHH46" s="4134"/>
      <c r="AHI46" s="4134"/>
      <c r="AHJ46" s="4134"/>
      <c r="AHK46" s="4134"/>
      <c r="AHL46" s="4134"/>
      <c r="AHM46" s="4134"/>
      <c r="AHN46" s="4134"/>
      <c r="AHO46" s="4134"/>
      <c r="AHP46" s="4134"/>
      <c r="AHQ46" s="4134"/>
      <c r="AHR46" s="4134"/>
      <c r="AHS46" s="4134"/>
      <c r="AHT46" s="4134"/>
      <c r="AHU46" s="4134"/>
      <c r="AHV46" s="4134"/>
      <c r="AHW46" s="4134"/>
      <c r="AHX46" s="4134"/>
      <c r="AHY46" s="4134"/>
      <c r="AHZ46" s="4134"/>
      <c r="AIA46" s="4134"/>
      <c r="AIB46" s="4134"/>
      <c r="AIC46" s="4134"/>
      <c r="AID46" s="4134"/>
      <c r="AIE46" s="4134"/>
      <c r="AIF46" s="4134"/>
      <c r="AIG46" s="4134"/>
      <c r="AIH46" s="4134"/>
      <c r="AII46" s="4134"/>
      <c r="AIJ46" s="4134"/>
      <c r="AIK46" s="4134"/>
      <c r="AIL46" s="4134"/>
      <c r="AIM46" s="4134"/>
      <c r="AIN46" s="4134"/>
      <c r="AIO46" s="4134"/>
      <c r="AIP46" s="4134"/>
      <c r="AIQ46" s="4134"/>
      <c r="AIR46" s="4134"/>
      <c r="AIS46" s="4134"/>
      <c r="AIT46" s="4134"/>
      <c r="AIU46" s="4134"/>
      <c r="AIV46" s="4134"/>
      <c r="AIW46" s="4134"/>
      <c r="AIX46" s="4134"/>
      <c r="AIY46" s="4134"/>
      <c r="AIZ46" s="4134"/>
      <c r="AJA46" s="4134"/>
      <c r="AJB46" s="4134"/>
      <c r="AJC46" s="4134"/>
      <c r="AJD46" s="4134"/>
      <c r="AJE46" s="4134"/>
      <c r="AJF46" s="4134"/>
      <c r="AJG46" s="4134"/>
      <c r="AJH46" s="4134"/>
      <c r="AJI46" s="4134"/>
      <c r="AJJ46" s="4134"/>
      <c r="AJK46" s="4134"/>
      <c r="AJL46" s="4134"/>
      <c r="AJM46" s="4134"/>
      <c r="AJN46" s="4134"/>
      <c r="AJO46" s="4134"/>
      <c r="AJP46" s="4134"/>
      <c r="AJQ46" s="4134"/>
      <c r="AJR46" s="4134"/>
      <c r="AJS46" s="4134"/>
      <c r="AJT46" s="4134"/>
      <c r="AJU46" s="4134"/>
      <c r="AJV46" s="4134"/>
      <c r="AJW46" s="4134"/>
      <c r="AJX46" s="4134"/>
      <c r="AJY46" s="4134"/>
      <c r="AJZ46" s="4134"/>
      <c r="AKA46" s="4134"/>
      <c r="AKB46" s="4134"/>
      <c r="AKC46" s="4134"/>
      <c r="AKD46" s="4134"/>
      <c r="AKE46" s="4134"/>
      <c r="AKF46" s="4134"/>
      <c r="AKG46" s="4134"/>
      <c r="AKH46" s="4134"/>
      <c r="AKI46" s="4134"/>
      <c r="AKJ46" s="4134"/>
      <c r="AKK46" s="4134"/>
      <c r="AKL46" s="4134"/>
      <c r="AKM46" s="4134"/>
      <c r="AKN46" s="4134"/>
      <c r="AKO46" s="4134"/>
      <c r="AKP46" s="4134"/>
      <c r="AKQ46" s="4134"/>
      <c r="AKR46" s="4134"/>
      <c r="AKS46" s="4134"/>
      <c r="AKT46" s="4134"/>
      <c r="AKU46" s="4134"/>
      <c r="AKV46" s="4134"/>
      <c r="AKW46" s="4134"/>
      <c r="AKX46" s="4134"/>
      <c r="AKY46" s="4134"/>
      <c r="AKZ46" s="4134"/>
      <c r="ALA46" s="4134"/>
      <c r="ALB46" s="4134"/>
      <c r="ALC46" s="4134"/>
      <c r="ALD46" s="4134"/>
      <c r="ALE46" s="4134"/>
      <c r="ALF46" s="4134"/>
      <c r="ALG46" s="4134"/>
      <c r="ALH46" s="4134"/>
      <c r="ALI46" s="4134"/>
      <c r="ALJ46" s="4134"/>
      <c r="ALK46" s="4134"/>
      <c r="ALL46" s="4134"/>
      <c r="ALM46" s="4134"/>
      <c r="ALN46" s="4134"/>
      <c r="ALO46" s="4134"/>
      <c r="ALP46" s="4134"/>
      <c r="ALQ46" s="4134"/>
      <c r="ALR46" s="4134"/>
      <c r="ALS46" s="4134"/>
      <c r="ALT46" s="4134"/>
      <c r="ALU46" s="4134"/>
      <c r="ALV46" s="4134"/>
      <c r="ALW46" s="4134"/>
      <c r="ALX46" s="4134"/>
      <c r="ALY46" s="4134"/>
      <c r="ALZ46" s="4134"/>
      <c r="AMA46" s="4134"/>
      <c r="AMB46" s="4134"/>
      <c r="AMC46" s="4134"/>
      <c r="AMD46" s="4134"/>
      <c r="AME46" s="4134"/>
      <c r="AMF46" s="4134"/>
      <c r="AMG46" s="4134"/>
      <c r="AMH46" s="4134"/>
      <c r="AMI46" s="4134"/>
      <c r="AMJ46" s="4134"/>
      <c r="AMK46" s="4134"/>
      <c r="AML46" s="4134"/>
      <c r="AMM46" s="4134"/>
      <c r="AMN46" s="4134"/>
      <c r="AMO46" s="4134"/>
      <c r="AMP46" s="4134"/>
      <c r="AMQ46" s="4134"/>
      <c r="AMR46" s="4134"/>
      <c r="AMS46" s="4134"/>
      <c r="AMT46" s="4134"/>
      <c r="AMU46" s="4134"/>
      <c r="AMV46" s="4134"/>
      <c r="AMW46" s="4134"/>
      <c r="AMX46" s="4134"/>
      <c r="AMY46" s="4134"/>
      <c r="AMZ46" s="4134"/>
      <c r="ANA46" s="4134"/>
      <c r="ANB46" s="4134"/>
      <c r="ANC46" s="4134"/>
      <c r="AND46" s="4134"/>
      <c r="ANE46" s="4134"/>
      <c r="ANF46" s="4134"/>
      <c r="ANG46" s="4134"/>
      <c r="ANH46" s="4134"/>
      <c r="ANI46" s="4134"/>
      <c r="ANJ46" s="4134"/>
      <c r="ANK46" s="4134"/>
      <c r="ANL46" s="4134"/>
      <c r="ANM46" s="4134"/>
      <c r="ANN46" s="4134"/>
      <c r="ANO46" s="4134"/>
      <c r="ANP46" s="4134"/>
      <c r="ANQ46" s="4134"/>
      <c r="ANR46" s="4134"/>
      <c r="ANS46" s="4134"/>
      <c r="ANT46" s="4134"/>
      <c r="ANU46" s="4134"/>
      <c r="ANV46" s="4134"/>
      <c r="ANW46" s="4134"/>
      <c r="ANX46" s="4134"/>
      <c r="ANY46" s="4134"/>
      <c r="ANZ46" s="4134"/>
      <c r="AOA46" s="4134"/>
      <c r="AOB46" s="4134"/>
      <c r="AOC46" s="4134"/>
      <c r="AOD46" s="4134"/>
      <c r="AOE46" s="4134"/>
      <c r="AOF46" s="4134"/>
      <c r="AOG46" s="4134"/>
      <c r="AOH46" s="4134"/>
      <c r="AOI46" s="4134"/>
      <c r="AOJ46" s="4134"/>
      <c r="AOK46" s="4134"/>
      <c r="AOL46" s="4134"/>
      <c r="AOM46" s="4134"/>
      <c r="AON46" s="4134"/>
      <c r="AOO46" s="4134"/>
      <c r="AOP46" s="4134"/>
      <c r="AOQ46" s="4134"/>
      <c r="AOR46" s="4134"/>
      <c r="AOS46" s="4134"/>
      <c r="AOT46" s="4134"/>
      <c r="AOU46" s="4134"/>
      <c r="AOV46" s="4134"/>
      <c r="AOW46" s="4134"/>
      <c r="AOX46" s="4134"/>
      <c r="AOY46" s="4134"/>
      <c r="AOZ46" s="4134"/>
      <c r="APA46" s="4134"/>
      <c r="APB46" s="4134"/>
      <c r="APC46" s="4134"/>
      <c r="APD46" s="4134"/>
      <c r="APE46" s="4134"/>
      <c r="APF46" s="4134"/>
      <c r="APG46" s="4134"/>
      <c r="APH46" s="4134"/>
      <c r="API46" s="4134"/>
      <c r="APJ46" s="4134"/>
      <c r="APK46" s="4134"/>
      <c r="APL46" s="4134"/>
      <c r="APM46" s="4134"/>
      <c r="APN46" s="4134"/>
      <c r="APO46" s="4134"/>
      <c r="APP46" s="4134"/>
      <c r="APQ46" s="4134"/>
      <c r="APR46" s="4134"/>
      <c r="APS46" s="4134"/>
      <c r="APT46" s="4134"/>
      <c r="APU46" s="4134"/>
      <c r="APV46" s="4134"/>
      <c r="APW46" s="4134"/>
      <c r="APX46" s="4134"/>
      <c r="APY46" s="4134"/>
      <c r="APZ46" s="4134"/>
      <c r="AQA46" s="4134"/>
      <c r="AQB46" s="4134"/>
      <c r="AQC46" s="4134"/>
      <c r="AQD46" s="4134"/>
      <c r="AQE46" s="4134"/>
      <c r="AQF46" s="4134"/>
      <c r="AQG46" s="4134"/>
      <c r="AQH46" s="4134"/>
      <c r="AQI46" s="4134"/>
      <c r="AQJ46" s="4134"/>
      <c r="AQK46" s="4134"/>
      <c r="AQL46" s="4134"/>
      <c r="AQM46" s="4134"/>
      <c r="AQN46" s="4134"/>
      <c r="AQO46" s="4134"/>
      <c r="AQP46" s="4134"/>
      <c r="AQQ46" s="4134"/>
      <c r="AQR46" s="4134"/>
      <c r="AQS46" s="4134"/>
      <c r="AQT46" s="4134"/>
      <c r="AQU46" s="4134"/>
      <c r="AQV46" s="4134"/>
      <c r="AQW46" s="4134"/>
      <c r="AQX46" s="4134"/>
      <c r="AQY46" s="4134"/>
      <c r="AQZ46" s="4134"/>
      <c r="ARA46" s="4134"/>
      <c r="ARB46" s="4134"/>
      <c r="ARC46" s="4134"/>
      <c r="ARD46" s="4134"/>
      <c r="ARE46" s="4134"/>
      <c r="ARF46" s="4134"/>
      <c r="ARG46" s="4134"/>
      <c r="ARH46" s="4134"/>
      <c r="ARI46" s="4134"/>
      <c r="ARJ46" s="4134"/>
      <c r="ARK46" s="4134"/>
      <c r="ARL46" s="4134"/>
      <c r="ARM46" s="4134"/>
      <c r="ARN46" s="4134"/>
      <c r="ARO46" s="4134"/>
      <c r="ARP46" s="4134"/>
      <c r="ARQ46" s="4134"/>
      <c r="ARR46" s="4134"/>
      <c r="ARS46" s="4134"/>
      <c r="ART46" s="4134"/>
      <c r="ARU46" s="4134"/>
      <c r="ARV46" s="4134"/>
      <c r="ARW46" s="4134"/>
      <c r="ARX46" s="4134"/>
      <c r="ARY46" s="4134"/>
      <c r="ARZ46" s="4134"/>
      <c r="ASA46" s="4134"/>
      <c r="ASB46" s="4134"/>
      <c r="ASC46" s="4134"/>
      <c r="ASD46" s="4134"/>
      <c r="ASE46" s="4134"/>
      <c r="ASF46" s="4134"/>
      <c r="ASG46" s="4134"/>
      <c r="ASH46" s="4134"/>
      <c r="ASI46" s="4134"/>
      <c r="ASJ46" s="4134"/>
      <c r="ASK46" s="4134"/>
      <c r="ASL46" s="4134"/>
      <c r="ASM46" s="4134"/>
      <c r="ASN46" s="4134"/>
      <c r="ASO46" s="4134"/>
      <c r="ASP46" s="4134"/>
      <c r="ASQ46" s="4134"/>
      <c r="ASR46" s="4134"/>
      <c r="ASS46" s="4134"/>
      <c r="AST46" s="4134"/>
      <c r="ASU46" s="4134"/>
      <c r="ASV46" s="4134"/>
      <c r="ASW46" s="4134"/>
      <c r="ASX46" s="4134"/>
      <c r="ASY46" s="4134"/>
      <c r="ASZ46" s="4134"/>
      <c r="ATA46" s="4134"/>
      <c r="ATB46" s="4134"/>
      <c r="ATC46" s="4134"/>
      <c r="ATD46" s="4134"/>
      <c r="ATE46" s="4134"/>
      <c r="ATF46" s="4134"/>
      <c r="ATG46" s="4134"/>
      <c r="ATH46" s="4134"/>
      <c r="ATI46" s="4134"/>
      <c r="ATJ46" s="4134"/>
      <c r="ATK46" s="4134"/>
      <c r="ATL46" s="4134"/>
      <c r="ATM46" s="4134"/>
      <c r="ATN46" s="4134"/>
      <c r="ATO46" s="4134"/>
      <c r="ATP46" s="4134"/>
      <c r="ATQ46" s="4134"/>
      <c r="ATR46" s="4134"/>
      <c r="ATS46" s="4134"/>
      <c r="ATT46" s="4134"/>
      <c r="ATU46" s="4134"/>
      <c r="ATV46" s="4134"/>
      <c r="ATW46" s="4134"/>
      <c r="ATX46" s="4134"/>
      <c r="ATY46" s="4134"/>
      <c r="ATZ46" s="4134"/>
      <c r="AUA46" s="4134"/>
      <c r="AUB46" s="4134"/>
      <c r="AUC46" s="4134"/>
      <c r="AUD46" s="4134"/>
      <c r="AUE46" s="4134"/>
      <c r="AUF46" s="4134"/>
      <c r="AUG46" s="4134"/>
      <c r="AUH46" s="4134"/>
      <c r="AUI46" s="4134"/>
      <c r="AUJ46" s="4134"/>
      <c r="AUK46" s="4134"/>
      <c r="AUL46" s="4134"/>
      <c r="AUM46" s="4134"/>
      <c r="AUN46" s="4134"/>
      <c r="AUO46" s="4134"/>
      <c r="AUP46" s="4134"/>
      <c r="AUQ46" s="4134"/>
      <c r="AUR46" s="4134"/>
      <c r="AUS46" s="4134"/>
      <c r="AUT46" s="4134"/>
      <c r="AUU46" s="4134"/>
      <c r="AUV46" s="4134"/>
      <c r="AUW46" s="4134"/>
      <c r="AUX46" s="4134"/>
      <c r="AUY46" s="4134"/>
      <c r="AUZ46" s="4134"/>
      <c r="AVA46" s="4134"/>
      <c r="AVB46" s="4134"/>
      <c r="AVC46" s="4134"/>
      <c r="AVD46" s="4134"/>
      <c r="AVE46" s="4134"/>
      <c r="AVF46" s="4134"/>
      <c r="AVG46" s="4134"/>
      <c r="AVH46" s="4134"/>
      <c r="AVI46" s="4134"/>
      <c r="AVJ46" s="4134"/>
      <c r="AVK46" s="4134"/>
      <c r="AVL46" s="4134"/>
      <c r="AVM46" s="4134"/>
      <c r="AVN46" s="4134"/>
      <c r="AVO46" s="4134"/>
      <c r="AVP46" s="4134"/>
      <c r="AVQ46" s="4134"/>
      <c r="AVR46" s="4134"/>
      <c r="AVS46" s="4134"/>
      <c r="AVT46" s="4134"/>
      <c r="AVU46" s="4134"/>
      <c r="AVV46" s="4134"/>
      <c r="AVW46" s="4134"/>
      <c r="AVX46" s="4134"/>
      <c r="AVY46" s="4134"/>
      <c r="AVZ46" s="4134"/>
      <c r="AWA46" s="4134"/>
      <c r="AWB46" s="4134"/>
      <c r="AWC46" s="4134"/>
      <c r="AWD46" s="4134"/>
      <c r="AWE46" s="4134"/>
      <c r="AWF46" s="4134"/>
      <c r="AWG46" s="4134"/>
      <c r="AWH46" s="4134"/>
      <c r="AWI46" s="4134"/>
      <c r="AWJ46" s="4134"/>
      <c r="AWK46" s="4134"/>
      <c r="AWL46" s="4134"/>
      <c r="AWM46" s="4134"/>
      <c r="AWN46" s="4134"/>
      <c r="AWO46" s="4134"/>
      <c r="AWP46" s="4134"/>
      <c r="AWQ46" s="4134"/>
      <c r="AWR46" s="4134"/>
      <c r="AWS46" s="4134"/>
      <c r="AWT46" s="4134"/>
      <c r="AWU46" s="4134"/>
      <c r="AWV46" s="4134"/>
      <c r="AWW46" s="4134"/>
      <c r="AWX46" s="4134"/>
      <c r="AWY46" s="4134"/>
      <c r="AWZ46" s="4134"/>
      <c r="AXA46" s="4134"/>
      <c r="AXB46" s="4134"/>
      <c r="AXC46" s="4134"/>
      <c r="AXD46" s="4134"/>
      <c r="AXE46" s="4134"/>
      <c r="AXF46" s="4134"/>
      <c r="AXG46" s="4134"/>
      <c r="AXH46" s="4134"/>
      <c r="AXI46" s="4134"/>
      <c r="AXJ46" s="4134"/>
      <c r="AXK46" s="4134"/>
      <c r="AXL46" s="4134"/>
      <c r="AXM46" s="4134"/>
      <c r="AXN46" s="4134"/>
      <c r="AXO46" s="4134"/>
      <c r="AXP46" s="4134"/>
      <c r="AXQ46" s="4134"/>
      <c r="AXR46" s="4134"/>
      <c r="AXS46" s="4134"/>
      <c r="AXT46" s="4134"/>
      <c r="AXU46" s="4134"/>
      <c r="AXV46" s="4134"/>
      <c r="AXW46" s="4134"/>
      <c r="AXX46" s="4134"/>
      <c r="AXY46" s="4134"/>
      <c r="AXZ46" s="4134"/>
      <c r="AYA46" s="4134"/>
      <c r="AYB46" s="4134"/>
      <c r="AYC46" s="4134"/>
      <c r="AYD46" s="4134"/>
      <c r="AYE46" s="4134"/>
      <c r="AYF46" s="4134"/>
      <c r="AYG46" s="4134"/>
      <c r="AYH46" s="4134"/>
      <c r="AYI46" s="4134"/>
      <c r="AYJ46" s="4134"/>
      <c r="AYK46" s="4134"/>
      <c r="AYL46" s="4134"/>
      <c r="AYM46" s="4134"/>
      <c r="AYN46" s="4134"/>
      <c r="AYO46" s="4134"/>
      <c r="AYP46" s="4134"/>
      <c r="AYQ46" s="4134"/>
      <c r="AYR46" s="4134"/>
      <c r="AYS46" s="4134"/>
      <c r="AYT46" s="4134"/>
      <c r="AYU46" s="4134"/>
      <c r="AYV46" s="4134"/>
      <c r="AYW46" s="4134"/>
      <c r="AYX46" s="4134"/>
      <c r="AYY46" s="4134"/>
      <c r="AYZ46" s="4134"/>
      <c r="AZA46" s="4134"/>
      <c r="AZB46" s="4134"/>
      <c r="AZC46" s="4134"/>
      <c r="AZD46" s="4134"/>
      <c r="AZE46" s="4134"/>
      <c r="AZF46" s="4134"/>
      <c r="AZG46" s="4134"/>
      <c r="AZH46" s="4134"/>
      <c r="AZI46" s="4134"/>
      <c r="AZJ46" s="4134"/>
      <c r="AZK46" s="4134"/>
      <c r="AZL46" s="4134"/>
      <c r="AZM46" s="4134"/>
      <c r="AZN46" s="4134"/>
      <c r="AZO46" s="4134"/>
      <c r="AZP46" s="4134"/>
      <c r="AZQ46" s="4134"/>
      <c r="AZR46" s="4134"/>
      <c r="AZS46" s="4134"/>
      <c r="AZT46" s="4134"/>
      <c r="AZU46" s="4134"/>
      <c r="AZV46" s="4134"/>
      <c r="AZW46" s="4134"/>
      <c r="AZX46" s="4134"/>
      <c r="AZY46" s="4134"/>
      <c r="AZZ46" s="4134"/>
      <c r="BAA46" s="4134"/>
      <c r="BAB46" s="4134"/>
      <c r="BAC46" s="4134"/>
      <c r="BAD46" s="4134"/>
      <c r="BAE46" s="4134"/>
      <c r="BAF46" s="4134"/>
      <c r="BAG46" s="4134"/>
      <c r="BAH46" s="4134"/>
      <c r="BAI46" s="4134"/>
      <c r="BAJ46" s="4134"/>
      <c r="BAK46" s="4134"/>
      <c r="BAL46" s="4134"/>
      <c r="BAM46" s="4134"/>
      <c r="BAN46" s="4134"/>
      <c r="BAO46" s="4134"/>
      <c r="BAP46" s="4134"/>
      <c r="BAQ46" s="4134"/>
      <c r="BAR46" s="4134"/>
      <c r="BAS46" s="4134"/>
      <c r="BAT46" s="4134"/>
      <c r="BAU46" s="4134"/>
      <c r="BAV46" s="4134"/>
      <c r="BAW46" s="4134"/>
      <c r="BAX46" s="4134"/>
      <c r="BAY46" s="4134"/>
      <c r="BAZ46" s="4134"/>
      <c r="BBA46" s="4134"/>
      <c r="BBB46" s="4134"/>
      <c r="BBC46" s="4134"/>
      <c r="BBD46" s="4134"/>
      <c r="BBE46" s="4134"/>
      <c r="BBF46" s="4134"/>
      <c r="BBG46" s="4134"/>
      <c r="BBH46" s="4134"/>
      <c r="BBI46" s="4134"/>
      <c r="BBJ46" s="4134"/>
      <c r="BBK46" s="4134"/>
      <c r="BBL46" s="4134"/>
      <c r="BBM46" s="4134"/>
      <c r="BBN46" s="4134"/>
      <c r="BBO46" s="4134"/>
      <c r="BBP46" s="4134"/>
      <c r="BBQ46" s="4134"/>
      <c r="BBR46" s="4134"/>
      <c r="BBS46" s="4134"/>
      <c r="BBT46" s="4134"/>
      <c r="BBU46" s="4134"/>
      <c r="BBV46" s="4134"/>
      <c r="BBW46" s="4134"/>
      <c r="BBX46" s="4134"/>
      <c r="BBY46" s="4134"/>
      <c r="BBZ46" s="4134"/>
      <c r="BCA46" s="4134"/>
      <c r="BCB46" s="4134"/>
      <c r="BCC46" s="4134"/>
      <c r="BCD46" s="4134"/>
      <c r="BCE46" s="4134"/>
      <c r="BCF46" s="4134"/>
      <c r="BCG46" s="4134"/>
      <c r="BCH46" s="4134"/>
      <c r="BCI46" s="4134"/>
      <c r="BCJ46" s="4134"/>
      <c r="BCK46" s="4134"/>
      <c r="BCL46" s="4134"/>
      <c r="BCM46" s="4134"/>
      <c r="BCN46" s="4134"/>
      <c r="BCO46" s="4134"/>
      <c r="BCP46" s="4134"/>
      <c r="BCQ46" s="4134"/>
      <c r="BCR46" s="4134"/>
      <c r="BCS46" s="4134"/>
      <c r="BCT46" s="4134"/>
      <c r="BCU46" s="4134"/>
      <c r="BCV46" s="4134"/>
      <c r="BCW46" s="4134"/>
      <c r="BCX46" s="4134"/>
      <c r="BCY46" s="4134"/>
      <c r="BCZ46" s="4134"/>
      <c r="BDA46" s="4134"/>
      <c r="BDB46" s="4134"/>
      <c r="BDC46" s="4134"/>
      <c r="BDD46" s="4134"/>
      <c r="BDE46" s="4134"/>
      <c r="BDF46" s="4134"/>
      <c r="BDG46" s="4134"/>
      <c r="BDH46" s="4134"/>
      <c r="BDI46" s="4134"/>
      <c r="BDJ46" s="4134"/>
      <c r="BDK46" s="4134"/>
      <c r="BDL46" s="4134"/>
      <c r="BDM46" s="4134"/>
      <c r="BDN46" s="4134"/>
      <c r="BDO46" s="4134"/>
      <c r="BDP46" s="4134"/>
      <c r="BDQ46" s="4134"/>
      <c r="BDR46" s="4134"/>
      <c r="BDS46" s="4134"/>
      <c r="BDT46" s="4134"/>
      <c r="BDU46" s="4134"/>
      <c r="BDV46" s="4134"/>
      <c r="BDW46" s="4134"/>
      <c r="BDX46" s="4134"/>
      <c r="BDY46" s="4134"/>
      <c r="BDZ46" s="4134"/>
      <c r="BEA46" s="4134"/>
      <c r="BEB46" s="4134"/>
      <c r="BEC46" s="4134"/>
      <c r="BED46" s="4134"/>
      <c r="BEE46" s="4134"/>
      <c r="BEF46" s="4134"/>
      <c r="BEG46" s="4134"/>
      <c r="BEH46" s="4134"/>
      <c r="BEI46" s="4134"/>
      <c r="BEJ46" s="4134"/>
      <c r="BEK46" s="4134"/>
      <c r="BEL46" s="4134"/>
      <c r="BEM46" s="4134"/>
      <c r="BEN46" s="4134"/>
      <c r="BEO46" s="4134"/>
      <c r="BEP46" s="4134"/>
      <c r="BEQ46" s="4134"/>
      <c r="BER46" s="4134"/>
      <c r="BES46" s="4134"/>
      <c r="BET46" s="4134"/>
      <c r="BEU46" s="4134"/>
      <c r="BEV46" s="4134"/>
      <c r="BEW46" s="4134"/>
      <c r="BEX46" s="4134"/>
      <c r="BEY46" s="4134"/>
      <c r="BEZ46" s="4134"/>
      <c r="BFA46" s="4134"/>
      <c r="BFB46" s="4134"/>
      <c r="BFC46" s="4134"/>
      <c r="BFD46" s="4134"/>
      <c r="BFE46" s="4134"/>
      <c r="BFF46" s="4134"/>
      <c r="BFG46" s="4134"/>
      <c r="BFH46" s="4134"/>
      <c r="BFI46" s="4134"/>
      <c r="BFJ46" s="4134"/>
      <c r="BFK46" s="4134"/>
      <c r="BFL46" s="4134"/>
      <c r="BFM46" s="4134"/>
      <c r="BFN46" s="4134"/>
      <c r="BFO46" s="4134"/>
      <c r="BFP46" s="4134"/>
      <c r="BFQ46" s="4134"/>
      <c r="BFR46" s="4134"/>
      <c r="BFS46" s="4134"/>
      <c r="BFT46" s="4134"/>
      <c r="BFU46" s="4134"/>
      <c r="BFV46" s="4134"/>
      <c r="BFW46" s="4134"/>
      <c r="BFX46" s="4134"/>
      <c r="BFY46" s="4134"/>
      <c r="BFZ46" s="4134"/>
      <c r="BGA46" s="4134"/>
      <c r="BGB46" s="4134"/>
      <c r="BGC46" s="4134"/>
      <c r="BGD46" s="4134"/>
      <c r="BGE46" s="4134"/>
      <c r="BGF46" s="4134"/>
      <c r="BGG46" s="4134"/>
      <c r="BGH46" s="4134"/>
      <c r="BGI46" s="4134"/>
      <c r="BGJ46" s="4134"/>
      <c r="BGK46" s="4134"/>
      <c r="BGL46" s="4134"/>
      <c r="BGM46" s="4134"/>
      <c r="BGN46" s="4134"/>
      <c r="BGO46" s="4134"/>
      <c r="BGP46" s="4134"/>
      <c r="BGQ46" s="4134"/>
      <c r="BGR46" s="4134"/>
      <c r="BGS46" s="4134"/>
      <c r="BGT46" s="4134"/>
      <c r="BGU46" s="4134"/>
      <c r="BGV46" s="4134"/>
      <c r="BGW46" s="4134"/>
      <c r="BGX46" s="4134"/>
      <c r="BGY46" s="4134"/>
      <c r="BGZ46" s="4134"/>
      <c r="BHA46" s="4134"/>
      <c r="BHB46" s="4134"/>
      <c r="BHC46" s="4134"/>
      <c r="BHD46" s="4134"/>
      <c r="BHE46" s="4134"/>
      <c r="BHF46" s="4134"/>
      <c r="BHG46" s="4134"/>
      <c r="BHH46" s="4134"/>
      <c r="BHI46" s="4134"/>
      <c r="BHJ46" s="4134"/>
      <c r="BHK46" s="4134"/>
      <c r="BHL46" s="4134"/>
      <c r="BHM46" s="4134"/>
      <c r="BHN46" s="4134"/>
      <c r="BHO46" s="4134"/>
      <c r="BHP46" s="4134"/>
      <c r="BHQ46" s="4134"/>
      <c r="BHR46" s="4134"/>
      <c r="BHS46" s="4134"/>
      <c r="BHT46" s="4134"/>
      <c r="BHU46" s="4134"/>
      <c r="BHV46" s="4134"/>
      <c r="BHW46" s="4134"/>
      <c r="BHX46" s="4134"/>
      <c r="BHY46" s="4134"/>
      <c r="BHZ46" s="4134"/>
      <c r="BIA46" s="4134"/>
      <c r="BIB46" s="4134"/>
      <c r="BIC46" s="4134"/>
      <c r="BID46" s="4134"/>
      <c r="BIE46" s="4134"/>
      <c r="BIF46" s="4134"/>
      <c r="BIG46" s="4134"/>
      <c r="BIH46" s="4134"/>
      <c r="BII46" s="4134"/>
      <c r="BIJ46" s="4134"/>
      <c r="BIK46" s="4134"/>
      <c r="BIL46" s="4134"/>
      <c r="BIM46" s="4134"/>
      <c r="BIN46" s="4134"/>
      <c r="BIO46" s="4134"/>
      <c r="BIP46" s="4134"/>
      <c r="BIQ46" s="4134"/>
      <c r="BIR46" s="4134"/>
      <c r="BIS46" s="4134"/>
      <c r="BIT46" s="4134"/>
      <c r="BIU46" s="4134"/>
      <c r="BIV46" s="4134"/>
      <c r="BIW46" s="4134"/>
      <c r="BIX46" s="4134"/>
      <c r="BIY46" s="4134"/>
      <c r="BIZ46" s="4134"/>
      <c r="BJA46" s="4134"/>
      <c r="BJB46" s="4134"/>
      <c r="BJC46" s="4134"/>
      <c r="BJD46" s="4134"/>
      <c r="BJE46" s="4134"/>
    </row>
    <row r="47" spans="1:1617" s="102" customFormat="1" ht="16.149999999999999" customHeight="1">
      <c r="A47" s="350" t="s">
        <v>1184</v>
      </c>
      <c r="B47" s="3569">
        <v>0</v>
      </c>
      <c r="C47" s="3560">
        <v>0</v>
      </c>
      <c r="D47" s="3560">
        <v>0</v>
      </c>
      <c r="E47" s="3560">
        <v>0</v>
      </c>
      <c r="F47" s="3560">
        <v>0</v>
      </c>
      <c r="G47" s="3560">
        <v>0</v>
      </c>
      <c r="H47" s="3560">
        <v>0</v>
      </c>
      <c r="I47" s="3560">
        <v>0</v>
      </c>
      <c r="J47" s="3560">
        <v>0</v>
      </c>
      <c r="K47" s="3560">
        <v>0</v>
      </c>
      <c r="L47" s="3560">
        <v>0</v>
      </c>
      <c r="M47" s="3560">
        <v>0</v>
      </c>
      <c r="N47" s="3560">
        <v>0</v>
      </c>
      <c r="O47" s="3560">
        <v>0</v>
      </c>
      <c r="P47" s="3560">
        <v>3.2524872402664902E-5</v>
      </c>
      <c r="Q47" s="3560">
        <v>3.2366286074782361E-5</v>
      </c>
      <c r="R47" s="3560">
        <v>6.4258295696482511E-5</v>
      </c>
      <c r="S47" s="3560">
        <v>6.4099911682890243E-5</v>
      </c>
      <c r="T47" s="3560">
        <v>2.9002741274707297E-3</v>
      </c>
      <c r="U47" s="3560">
        <v>3.2567852286089155E-3</v>
      </c>
      <c r="V47" s="3560">
        <v>4.5346053194236392E-3</v>
      </c>
      <c r="W47" s="3560">
        <v>3.1210929269286317E-3</v>
      </c>
      <c r="X47" s="3560">
        <v>4.1117104231623673E-3</v>
      </c>
      <c r="Y47" s="3560">
        <v>1.3204816343793885E-2</v>
      </c>
      <c r="Z47" s="3560">
        <v>1.6518643152825207E-2</v>
      </c>
      <c r="AA47" s="3560">
        <v>2.2191127647866973E-2</v>
      </c>
      <c r="AB47" s="3560">
        <v>2.9208360692242988E-2</v>
      </c>
      <c r="AC47" s="3560">
        <v>2.7145534365837741E-2</v>
      </c>
      <c r="AD47" s="3560">
        <v>2.9958612511149608E-2</v>
      </c>
      <c r="AE47" s="3833">
        <v>3.4157591610185549E-2</v>
      </c>
      <c r="AF47" s="3561">
        <v>4.1372788137639449E-2</v>
      </c>
      <c r="AG47" s="4131"/>
      <c r="AH47" s="4134"/>
      <c r="AI47" s="4134"/>
      <c r="AJ47" s="4134"/>
      <c r="AK47" s="4134"/>
      <c r="AL47" s="4134"/>
      <c r="AM47" s="4134"/>
      <c r="AN47" s="4134"/>
      <c r="AO47" s="4134"/>
      <c r="AP47" s="4134"/>
      <c r="AQ47" s="4134"/>
      <c r="AR47" s="4134"/>
      <c r="AS47" s="4134"/>
      <c r="AT47" s="4134"/>
      <c r="AU47" s="4134"/>
      <c r="AV47" s="4134"/>
      <c r="AW47" s="4134"/>
      <c r="AX47" s="4134"/>
      <c r="AY47" s="4134"/>
      <c r="AZ47" s="4134"/>
      <c r="BA47" s="4134"/>
      <c r="BB47" s="4134"/>
      <c r="BC47" s="4134"/>
      <c r="BD47" s="4134"/>
      <c r="BE47" s="4134"/>
      <c r="BF47" s="4134"/>
      <c r="BG47" s="4134"/>
      <c r="BH47" s="4134"/>
      <c r="BI47" s="4134"/>
      <c r="BJ47" s="4134"/>
      <c r="BK47" s="4139"/>
      <c r="BL47" s="4139"/>
      <c r="BM47" s="4139"/>
      <c r="BN47" s="4139"/>
      <c r="BO47" s="4139"/>
      <c r="BP47" s="4139"/>
      <c r="BQ47" s="4139"/>
      <c r="BR47" s="4139"/>
      <c r="BS47" s="4139"/>
      <c r="BT47" s="4139"/>
      <c r="BU47" s="4139"/>
      <c r="BV47" s="4139"/>
      <c r="BW47" s="4139"/>
      <c r="BX47" s="4139"/>
      <c r="BY47" s="4139"/>
      <c r="BZ47" s="4139"/>
      <c r="CA47" s="4139"/>
      <c r="CB47" s="4139"/>
      <c r="CC47" s="4139"/>
      <c r="CD47" s="4139"/>
      <c r="CE47" s="4139"/>
      <c r="CF47" s="4139"/>
      <c r="CG47" s="4139"/>
      <c r="CH47" s="4139"/>
      <c r="CI47" s="4139"/>
      <c r="CJ47" s="4139"/>
      <c r="CK47" s="4139"/>
      <c r="CL47" s="4139"/>
      <c r="CM47" s="4139"/>
      <c r="CN47" s="4134"/>
      <c r="CO47" s="4134"/>
      <c r="CP47" s="4134"/>
      <c r="CQ47" s="4134"/>
      <c r="CR47" s="4134"/>
      <c r="CS47" s="4134"/>
      <c r="CT47" s="4134"/>
      <c r="CU47" s="4134"/>
      <c r="CV47" s="4134"/>
      <c r="CW47" s="4134"/>
      <c r="CX47" s="4134"/>
      <c r="CY47" s="4134"/>
      <c r="CZ47" s="4134"/>
      <c r="DA47" s="4134"/>
      <c r="DB47" s="4134"/>
      <c r="DC47" s="4134"/>
      <c r="DD47" s="4134"/>
      <c r="DE47" s="4134"/>
      <c r="DF47" s="4134"/>
      <c r="DG47" s="4134"/>
      <c r="DH47" s="4134"/>
      <c r="DI47" s="4134"/>
      <c r="DJ47" s="4134"/>
      <c r="DK47" s="4134"/>
      <c r="DL47" s="4134"/>
      <c r="DM47" s="4134"/>
      <c r="DN47" s="4134"/>
      <c r="DO47" s="4134"/>
      <c r="DP47" s="4134"/>
      <c r="DQ47" s="4134"/>
      <c r="DR47" s="4134"/>
      <c r="DS47" s="4134"/>
      <c r="DT47" s="4134"/>
      <c r="DU47" s="4134"/>
      <c r="DV47" s="4134"/>
      <c r="DW47" s="4134"/>
      <c r="DX47" s="4134"/>
      <c r="DY47" s="4134"/>
      <c r="DZ47" s="4134"/>
      <c r="EA47" s="4134"/>
      <c r="EB47" s="4134"/>
      <c r="EC47" s="4134"/>
      <c r="ED47" s="4134"/>
      <c r="EE47" s="4134"/>
      <c r="EF47" s="4134"/>
      <c r="EG47" s="4134"/>
      <c r="EH47" s="4134"/>
      <c r="EI47" s="4134"/>
      <c r="EJ47" s="4134"/>
      <c r="EK47" s="4134"/>
      <c r="EL47" s="4134"/>
      <c r="EM47" s="4134"/>
      <c r="EN47" s="4134"/>
      <c r="EO47" s="4134"/>
      <c r="EP47" s="4134"/>
      <c r="EQ47" s="4134"/>
      <c r="ER47" s="4134"/>
      <c r="ES47" s="4134"/>
      <c r="ET47" s="4134"/>
      <c r="EU47" s="4134"/>
      <c r="EV47" s="4134"/>
      <c r="EW47" s="4134"/>
      <c r="EX47" s="4134"/>
      <c r="EY47" s="4134"/>
      <c r="EZ47" s="4134"/>
      <c r="FA47" s="4134"/>
      <c r="FB47" s="4134"/>
      <c r="FC47" s="4134"/>
      <c r="FD47" s="4134"/>
      <c r="FE47" s="4134"/>
      <c r="FF47" s="4134"/>
      <c r="FG47" s="4134"/>
      <c r="FH47" s="4134"/>
      <c r="FI47" s="4134"/>
      <c r="FJ47" s="4134"/>
      <c r="FK47" s="4134"/>
      <c r="FL47" s="4134"/>
      <c r="FM47" s="4134"/>
      <c r="FN47" s="4134"/>
      <c r="FO47" s="4134"/>
      <c r="FP47" s="4134"/>
      <c r="FQ47" s="4134"/>
      <c r="FR47" s="4134"/>
      <c r="FS47" s="4134"/>
      <c r="FT47" s="4134"/>
      <c r="FU47" s="4134"/>
      <c r="FV47" s="4134"/>
      <c r="FW47" s="4134"/>
      <c r="FX47" s="4134"/>
      <c r="FY47" s="4134"/>
      <c r="FZ47" s="4134"/>
      <c r="GA47" s="4134"/>
      <c r="GB47" s="4134"/>
      <c r="GC47" s="4134"/>
      <c r="GD47" s="4134"/>
      <c r="GE47" s="4134"/>
      <c r="GF47" s="4134"/>
      <c r="GG47" s="4134"/>
      <c r="GH47" s="4134"/>
      <c r="GI47" s="4134"/>
      <c r="GJ47" s="4134"/>
      <c r="GK47" s="4134"/>
      <c r="GL47" s="4134"/>
      <c r="GM47" s="4134"/>
      <c r="GN47" s="4134"/>
      <c r="GO47" s="4134"/>
      <c r="GP47" s="4134"/>
      <c r="GQ47" s="4134"/>
      <c r="GR47" s="4134"/>
      <c r="GS47" s="4134"/>
      <c r="GT47" s="4134"/>
      <c r="GU47" s="4134"/>
      <c r="GV47" s="4134"/>
      <c r="GW47" s="4134"/>
      <c r="GX47" s="4134"/>
      <c r="GY47" s="4134"/>
      <c r="GZ47" s="4134"/>
      <c r="HA47" s="4134"/>
      <c r="HB47" s="4134"/>
      <c r="HC47" s="4134"/>
      <c r="HD47" s="4134"/>
      <c r="HE47" s="4134"/>
      <c r="HF47" s="4134"/>
      <c r="HG47" s="4134"/>
      <c r="HH47" s="4134"/>
      <c r="HI47" s="4134"/>
      <c r="HJ47" s="4134"/>
      <c r="HK47" s="4134"/>
      <c r="HL47" s="4134"/>
      <c r="HM47" s="4134"/>
      <c r="HN47" s="4134"/>
      <c r="HO47" s="4134"/>
      <c r="HP47" s="4134"/>
      <c r="HQ47" s="4134"/>
      <c r="HR47" s="4134"/>
      <c r="HS47" s="4134"/>
      <c r="HT47" s="4134"/>
      <c r="HU47" s="4134"/>
      <c r="HV47" s="4134"/>
      <c r="HW47" s="4134"/>
      <c r="HX47" s="4134"/>
      <c r="HY47" s="4134"/>
      <c r="HZ47" s="4134"/>
      <c r="IA47" s="4134"/>
      <c r="IB47" s="4134"/>
      <c r="IC47" s="4134"/>
      <c r="ID47" s="4134"/>
      <c r="IE47" s="4134"/>
      <c r="IF47" s="4134"/>
      <c r="IG47" s="4134"/>
      <c r="IH47" s="4134"/>
      <c r="II47" s="4134"/>
      <c r="IJ47" s="4134"/>
      <c r="IK47" s="4134"/>
      <c r="IL47" s="4134"/>
      <c r="IM47" s="4134"/>
      <c r="IN47" s="4134"/>
      <c r="IO47" s="4134"/>
      <c r="IP47" s="4134"/>
      <c r="IQ47" s="4134"/>
      <c r="IR47" s="4134"/>
      <c r="IS47" s="4134"/>
      <c r="IT47" s="4134"/>
      <c r="IU47" s="4134"/>
      <c r="IV47" s="4134"/>
      <c r="IW47" s="4134"/>
      <c r="IX47" s="4134"/>
      <c r="IY47" s="4134"/>
      <c r="IZ47" s="4134"/>
      <c r="JA47" s="4134"/>
      <c r="JB47" s="4134"/>
      <c r="JC47" s="4134"/>
      <c r="JD47" s="4134"/>
      <c r="JE47" s="4134"/>
      <c r="JF47" s="4134"/>
      <c r="JG47" s="4134"/>
      <c r="JH47" s="4134"/>
      <c r="JI47" s="4134"/>
      <c r="JJ47" s="4134"/>
      <c r="JK47" s="4134"/>
      <c r="JL47" s="4134"/>
      <c r="JM47" s="4134"/>
      <c r="JN47" s="4134"/>
      <c r="JO47" s="4134"/>
      <c r="JP47" s="4134"/>
      <c r="JQ47" s="4134"/>
      <c r="JR47" s="4134"/>
      <c r="JS47" s="4134"/>
      <c r="JT47" s="4134"/>
      <c r="JU47" s="4134"/>
      <c r="JV47" s="4134"/>
      <c r="JW47" s="4134"/>
      <c r="JX47" s="4134"/>
      <c r="JY47" s="4134"/>
      <c r="JZ47" s="4134"/>
      <c r="KA47" s="4134"/>
      <c r="KB47" s="4134"/>
      <c r="KC47" s="4134"/>
      <c r="KD47" s="4134"/>
      <c r="KE47" s="4134"/>
      <c r="KF47" s="4134"/>
      <c r="KG47" s="4134"/>
      <c r="KH47" s="4134"/>
      <c r="KI47" s="4134"/>
      <c r="KJ47" s="4134"/>
      <c r="KK47" s="4134"/>
      <c r="KL47" s="4134"/>
      <c r="KM47" s="4134"/>
      <c r="KN47" s="4134"/>
      <c r="KO47" s="4134"/>
      <c r="KP47" s="4134"/>
      <c r="KQ47" s="4134"/>
      <c r="KR47" s="4134"/>
      <c r="KS47" s="4134"/>
      <c r="KT47" s="4134"/>
      <c r="KU47" s="4134"/>
      <c r="KV47" s="4134"/>
      <c r="KW47" s="4134"/>
      <c r="KX47" s="4134"/>
      <c r="KY47" s="4134"/>
      <c r="KZ47" s="4134"/>
      <c r="LA47" s="4134"/>
      <c r="LB47" s="4134"/>
      <c r="LC47" s="4134"/>
      <c r="LD47" s="4134"/>
      <c r="LE47" s="4134"/>
      <c r="LF47" s="4134"/>
      <c r="LG47" s="4134"/>
      <c r="LH47" s="4134"/>
      <c r="LI47" s="4134"/>
      <c r="LJ47" s="4134"/>
      <c r="LK47" s="4134"/>
      <c r="LL47" s="4134"/>
      <c r="LM47" s="4134"/>
      <c r="LN47" s="4134"/>
      <c r="LO47" s="4134"/>
      <c r="LP47" s="4134"/>
      <c r="LQ47" s="4134"/>
      <c r="LR47" s="4134"/>
      <c r="LS47" s="4134"/>
      <c r="LT47" s="4134"/>
      <c r="LU47" s="4134"/>
      <c r="LV47" s="4134"/>
      <c r="LW47" s="4134"/>
      <c r="LX47" s="4134"/>
      <c r="LY47" s="4134"/>
      <c r="LZ47" s="4134"/>
      <c r="MA47" s="4134"/>
      <c r="MB47" s="4134"/>
      <c r="MC47" s="4134"/>
      <c r="MD47" s="4134"/>
      <c r="ME47" s="4134"/>
      <c r="MF47" s="4134"/>
      <c r="MG47" s="4134"/>
      <c r="MH47" s="4134"/>
      <c r="MI47" s="4134"/>
      <c r="MJ47" s="4134"/>
      <c r="MK47" s="4134"/>
      <c r="ML47" s="4134"/>
      <c r="MM47" s="4134"/>
      <c r="MN47" s="4134"/>
      <c r="MO47" s="4134"/>
      <c r="MP47" s="4134"/>
      <c r="MQ47" s="4134"/>
      <c r="MR47" s="4134"/>
      <c r="MS47" s="4134"/>
      <c r="MT47" s="4134"/>
      <c r="MU47" s="4134"/>
      <c r="MV47" s="4134"/>
      <c r="MW47" s="4134"/>
      <c r="MX47" s="4134"/>
      <c r="MY47" s="4134"/>
      <c r="MZ47" s="4134"/>
      <c r="NA47" s="4134"/>
      <c r="NB47" s="4134"/>
      <c r="NC47" s="4134"/>
      <c r="ND47" s="4134"/>
      <c r="NE47" s="4134"/>
      <c r="NF47" s="4134"/>
      <c r="NG47" s="4134"/>
      <c r="NH47" s="4134"/>
      <c r="NI47" s="4134"/>
      <c r="NJ47" s="4134"/>
      <c r="NK47" s="4134"/>
      <c r="NL47" s="4134"/>
      <c r="NM47" s="4134"/>
      <c r="NN47" s="4134"/>
      <c r="NO47" s="4134"/>
      <c r="NP47" s="4134"/>
      <c r="NQ47" s="4134"/>
      <c r="NR47" s="4134"/>
      <c r="NS47" s="4134"/>
      <c r="NT47" s="4134"/>
      <c r="NU47" s="4134"/>
      <c r="NV47" s="4134"/>
      <c r="NW47" s="4134"/>
      <c r="NX47" s="4134"/>
      <c r="NY47" s="4134"/>
      <c r="NZ47" s="4134"/>
      <c r="OA47" s="4134"/>
      <c r="OB47" s="4134"/>
      <c r="OC47" s="4134"/>
      <c r="OD47" s="4134"/>
      <c r="OE47" s="4134"/>
      <c r="OF47" s="4134"/>
      <c r="OG47" s="4134"/>
      <c r="OH47" s="4134"/>
      <c r="OI47" s="4134"/>
      <c r="OJ47" s="4134"/>
      <c r="OK47" s="4134"/>
      <c r="OL47" s="4134"/>
      <c r="OM47" s="4134"/>
      <c r="ON47" s="4134"/>
      <c r="OO47" s="4134"/>
      <c r="OP47" s="4134"/>
      <c r="OQ47" s="4134"/>
      <c r="OR47" s="4134"/>
      <c r="OS47" s="4134"/>
      <c r="OT47" s="4134"/>
      <c r="OU47" s="4134"/>
      <c r="OV47" s="4134"/>
      <c r="OW47" s="4134"/>
      <c r="OX47" s="4134"/>
      <c r="OY47" s="4134"/>
      <c r="OZ47" s="4134"/>
      <c r="PA47" s="4134"/>
      <c r="PB47" s="4134"/>
      <c r="PC47" s="4134"/>
      <c r="PD47" s="4134"/>
      <c r="PE47" s="4134"/>
      <c r="PF47" s="4134"/>
      <c r="PG47" s="4134"/>
      <c r="PH47" s="4134"/>
      <c r="PI47" s="4134"/>
      <c r="PJ47" s="4134"/>
      <c r="PK47" s="4134"/>
      <c r="PL47" s="4134"/>
      <c r="PM47" s="4134"/>
      <c r="PN47" s="4134"/>
      <c r="PO47" s="4134"/>
      <c r="PP47" s="4134"/>
      <c r="PQ47" s="4134"/>
      <c r="PR47" s="4134"/>
      <c r="PS47" s="4134"/>
      <c r="PT47" s="4134"/>
      <c r="PU47" s="4134"/>
      <c r="PV47" s="4134"/>
      <c r="PW47" s="4134"/>
      <c r="PX47" s="4134"/>
      <c r="PY47" s="4134"/>
      <c r="PZ47" s="4134"/>
      <c r="QA47" s="4134"/>
      <c r="QB47" s="4134"/>
      <c r="QC47" s="4134"/>
      <c r="QD47" s="4134"/>
      <c r="QE47" s="4134"/>
      <c r="QF47" s="4134"/>
      <c r="QG47" s="4134"/>
      <c r="QH47" s="4134"/>
      <c r="QI47" s="4134"/>
      <c r="QJ47" s="4134"/>
      <c r="QK47" s="4134"/>
      <c r="QL47" s="4134"/>
      <c r="QM47" s="4134"/>
      <c r="QN47" s="4134"/>
      <c r="QO47" s="4134"/>
      <c r="QP47" s="4134"/>
      <c r="QQ47" s="4134"/>
      <c r="QR47" s="4134"/>
      <c r="QS47" s="4134"/>
      <c r="QT47" s="4134"/>
      <c r="QU47" s="4134"/>
      <c r="QV47" s="4134"/>
      <c r="QW47" s="4134"/>
      <c r="QX47" s="4134"/>
      <c r="QY47" s="4134"/>
      <c r="QZ47" s="4134"/>
      <c r="RA47" s="4134"/>
      <c r="RB47" s="4134"/>
      <c r="RC47" s="4134"/>
      <c r="RD47" s="4134"/>
      <c r="RE47" s="4134"/>
      <c r="RF47" s="4134"/>
      <c r="RG47" s="4134"/>
      <c r="RH47" s="4134"/>
      <c r="RI47" s="4134"/>
      <c r="RJ47" s="4134"/>
      <c r="RK47" s="4134"/>
      <c r="RL47" s="4134"/>
      <c r="RM47" s="4134"/>
      <c r="RN47" s="4134"/>
      <c r="RO47" s="4134"/>
      <c r="RP47" s="4134"/>
      <c r="RQ47" s="4134"/>
      <c r="RR47" s="4134"/>
      <c r="RS47" s="4134"/>
      <c r="RT47" s="4134"/>
      <c r="RU47" s="4134"/>
      <c r="RV47" s="4134"/>
      <c r="RW47" s="4134"/>
      <c r="RX47" s="4134"/>
      <c r="RY47" s="4134"/>
      <c r="RZ47" s="4134"/>
      <c r="SA47" s="4134"/>
      <c r="SB47" s="4134"/>
      <c r="SC47" s="4134"/>
      <c r="SD47" s="4134"/>
      <c r="SE47" s="4134"/>
      <c r="SF47" s="4134"/>
      <c r="SG47" s="4134"/>
      <c r="SH47" s="4134"/>
      <c r="SI47" s="4134"/>
      <c r="SJ47" s="4134"/>
      <c r="SK47" s="4134"/>
      <c r="SL47" s="4134"/>
      <c r="SM47" s="4134"/>
      <c r="SN47" s="4134"/>
      <c r="SO47" s="4134"/>
      <c r="SP47" s="4134"/>
      <c r="SQ47" s="4134"/>
      <c r="SR47" s="4134"/>
      <c r="SS47" s="4134"/>
      <c r="ST47" s="4134"/>
      <c r="SU47" s="4134"/>
      <c r="SV47" s="4134"/>
      <c r="SW47" s="4134"/>
      <c r="SX47" s="4134"/>
      <c r="SY47" s="4134"/>
      <c r="SZ47" s="4134"/>
      <c r="TA47" s="4134"/>
      <c r="TB47" s="4134"/>
      <c r="TC47" s="4134"/>
      <c r="TD47" s="4134"/>
      <c r="TE47" s="4134"/>
      <c r="TF47" s="4134"/>
      <c r="TG47" s="4134"/>
      <c r="TH47" s="4134"/>
      <c r="TI47" s="4134"/>
      <c r="TJ47" s="4134"/>
      <c r="TK47" s="4134"/>
      <c r="TL47" s="4134"/>
      <c r="TM47" s="4134"/>
      <c r="TN47" s="4134"/>
      <c r="TO47" s="4134"/>
      <c r="TP47" s="4134"/>
      <c r="TQ47" s="4134"/>
      <c r="TR47" s="4134"/>
      <c r="TS47" s="4134"/>
      <c r="TT47" s="4134"/>
      <c r="TU47" s="4134"/>
      <c r="TV47" s="4134"/>
      <c r="TW47" s="4134"/>
      <c r="TX47" s="4134"/>
      <c r="TY47" s="4134"/>
      <c r="TZ47" s="4134"/>
      <c r="UA47" s="4134"/>
      <c r="UB47" s="4134"/>
      <c r="UC47" s="4134"/>
      <c r="UD47" s="4134"/>
      <c r="UE47" s="4134"/>
      <c r="UF47" s="4134"/>
      <c r="UG47" s="4134"/>
      <c r="UH47" s="4134"/>
      <c r="UI47" s="4134"/>
      <c r="UJ47" s="4134"/>
      <c r="UK47" s="4134"/>
      <c r="UL47" s="4134"/>
      <c r="UM47" s="4134"/>
      <c r="UN47" s="4134"/>
      <c r="UO47" s="4134"/>
      <c r="UP47" s="4134"/>
      <c r="UQ47" s="4134"/>
      <c r="UR47" s="4134"/>
      <c r="US47" s="4134"/>
      <c r="UT47" s="4134"/>
      <c r="UU47" s="4134"/>
      <c r="UV47" s="4134"/>
      <c r="UW47" s="4134"/>
      <c r="UX47" s="4134"/>
      <c r="UY47" s="4134"/>
      <c r="UZ47" s="4134"/>
      <c r="VA47" s="4134"/>
      <c r="VB47" s="4134"/>
      <c r="VC47" s="4134"/>
      <c r="VD47" s="4134"/>
      <c r="VE47" s="4134"/>
      <c r="VF47" s="4134"/>
      <c r="VG47" s="4134"/>
      <c r="VH47" s="4134"/>
      <c r="VI47" s="4134"/>
      <c r="VJ47" s="4134"/>
      <c r="VK47" s="4134"/>
      <c r="VL47" s="4134"/>
      <c r="VM47" s="4134"/>
      <c r="VN47" s="4134"/>
      <c r="VO47" s="4134"/>
      <c r="VP47" s="4134"/>
      <c r="VQ47" s="4134"/>
      <c r="VR47" s="4134"/>
      <c r="VS47" s="4134"/>
      <c r="VT47" s="4134"/>
      <c r="VU47" s="4134"/>
      <c r="VV47" s="4134"/>
      <c r="VW47" s="4134"/>
      <c r="VX47" s="4134"/>
      <c r="VY47" s="4134"/>
      <c r="VZ47" s="4134"/>
      <c r="WA47" s="4134"/>
      <c r="WB47" s="4134"/>
      <c r="WC47" s="4134"/>
      <c r="WD47" s="4134"/>
      <c r="WE47" s="4134"/>
      <c r="WF47" s="4134"/>
      <c r="WG47" s="4134"/>
      <c r="WH47" s="4134"/>
      <c r="WI47" s="4134"/>
      <c r="WJ47" s="4134"/>
      <c r="WK47" s="4134"/>
      <c r="WL47" s="4134"/>
      <c r="WM47" s="4134"/>
      <c r="WN47" s="4134"/>
      <c r="WO47" s="4134"/>
      <c r="WP47" s="4134"/>
      <c r="WQ47" s="4134"/>
      <c r="WR47" s="4134"/>
      <c r="WS47" s="4134"/>
      <c r="WT47" s="4134"/>
      <c r="WU47" s="4134"/>
      <c r="WV47" s="4134"/>
      <c r="WW47" s="4134"/>
      <c r="WX47" s="4134"/>
      <c r="WY47" s="4134"/>
      <c r="WZ47" s="4134"/>
      <c r="XA47" s="4134"/>
      <c r="XB47" s="4134"/>
      <c r="XC47" s="4134"/>
      <c r="XD47" s="4134"/>
      <c r="XE47" s="4134"/>
      <c r="XF47" s="4134"/>
      <c r="XG47" s="4134"/>
      <c r="XH47" s="4134"/>
      <c r="XI47" s="4134"/>
      <c r="XJ47" s="4134"/>
      <c r="XK47" s="4134"/>
      <c r="XL47" s="4134"/>
      <c r="XM47" s="4134"/>
      <c r="XN47" s="4134"/>
      <c r="XO47" s="4134"/>
      <c r="XP47" s="4134"/>
      <c r="XQ47" s="4134"/>
      <c r="XR47" s="4134"/>
      <c r="XS47" s="4134"/>
      <c r="XT47" s="4134"/>
      <c r="XU47" s="4134"/>
      <c r="XV47" s="4134"/>
      <c r="XW47" s="4134"/>
      <c r="XX47" s="4134"/>
      <c r="XY47" s="4134"/>
      <c r="XZ47" s="4134"/>
      <c r="YA47" s="4134"/>
      <c r="YB47" s="4134"/>
      <c r="YC47" s="4134"/>
      <c r="YD47" s="4134"/>
      <c r="YE47" s="4134"/>
      <c r="YF47" s="4134"/>
      <c r="YG47" s="4134"/>
      <c r="YH47" s="4134"/>
      <c r="YI47" s="4134"/>
      <c r="YJ47" s="4134"/>
      <c r="YK47" s="4134"/>
      <c r="YL47" s="4134"/>
      <c r="YM47" s="4134"/>
      <c r="YN47" s="4134"/>
      <c r="YO47" s="4134"/>
      <c r="YP47" s="4134"/>
      <c r="YQ47" s="4134"/>
      <c r="YR47" s="4134"/>
      <c r="YS47" s="4134"/>
      <c r="YT47" s="4134"/>
      <c r="YU47" s="4134"/>
      <c r="YV47" s="4134"/>
      <c r="YW47" s="4134"/>
      <c r="YX47" s="4134"/>
      <c r="YY47" s="4134"/>
      <c r="YZ47" s="4134"/>
      <c r="ZA47" s="4134"/>
      <c r="ZB47" s="4134"/>
      <c r="ZC47" s="4134"/>
      <c r="ZD47" s="4134"/>
      <c r="ZE47" s="4134"/>
      <c r="ZF47" s="4134"/>
      <c r="ZG47" s="4134"/>
      <c r="ZH47" s="4134"/>
      <c r="ZI47" s="4134"/>
      <c r="ZJ47" s="4134"/>
      <c r="ZK47" s="4134"/>
      <c r="ZL47" s="4134"/>
      <c r="ZM47" s="4134"/>
      <c r="ZN47" s="4134"/>
      <c r="ZO47" s="4134"/>
      <c r="ZP47" s="4134"/>
      <c r="ZQ47" s="4134"/>
      <c r="ZR47" s="4134"/>
      <c r="ZS47" s="4134"/>
      <c r="ZT47" s="4134"/>
      <c r="ZU47" s="4134"/>
      <c r="ZV47" s="4134"/>
      <c r="ZW47" s="4134"/>
      <c r="ZX47" s="4134"/>
      <c r="ZY47" s="4134"/>
      <c r="ZZ47" s="4134"/>
      <c r="AAA47" s="4134"/>
      <c r="AAB47" s="4134"/>
      <c r="AAC47" s="4134"/>
      <c r="AAD47" s="4134"/>
      <c r="AAE47" s="4134"/>
      <c r="AAF47" s="4134"/>
      <c r="AAG47" s="4134"/>
      <c r="AAH47" s="4134"/>
      <c r="AAI47" s="4134"/>
      <c r="AAJ47" s="4134"/>
      <c r="AAK47" s="4134"/>
      <c r="AAL47" s="4134"/>
      <c r="AAM47" s="4134"/>
      <c r="AAN47" s="4134"/>
      <c r="AAO47" s="4134"/>
      <c r="AAP47" s="4134"/>
      <c r="AAQ47" s="4134"/>
      <c r="AAR47" s="4134"/>
      <c r="AAS47" s="4134"/>
      <c r="AAT47" s="4134"/>
      <c r="AAU47" s="4134"/>
      <c r="AAV47" s="4134"/>
      <c r="AAW47" s="4134"/>
      <c r="AAX47" s="4134"/>
      <c r="AAY47" s="4134"/>
      <c r="AAZ47" s="4134"/>
      <c r="ABA47" s="4134"/>
      <c r="ABB47" s="4134"/>
      <c r="ABC47" s="4134"/>
      <c r="ABD47" s="4134"/>
      <c r="ABE47" s="4134"/>
      <c r="ABF47" s="4134"/>
      <c r="ABG47" s="4134"/>
      <c r="ABH47" s="4134"/>
      <c r="ABI47" s="4134"/>
      <c r="ABJ47" s="4134"/>
      <c r="ABK47" s="4134"/>
      <c r="ABL47" s="4134"/>
      <c r="ABM47" s="4134"/>
      <c r="ABN47" s="4134"/>
      <c r="ABO47" s="4134"/>
      <c r="ABP47" s="4134"/>
      <c r="ABQ47" s="4134"/>
      <c r="ABR47" s="4134"/>
      <c r="ABS47" s="4134"/>
      <c r="ABT47" s="4134"/>
      <c r="ABU47" s="4134"/>
      <c r="ABV47" s="4134"/>
      <c r="ABW47" s="4134"/>
      <c r="ABX47" s="4134"/>
      <c r="ABY47" s="4134"/>
      <c r="ABZ47" s="4134"/>
      <c r="ACA47" s="4134"/>
      <c r="ACB47" s="4134"/>
      <c r="ACC47" s="4134"/>
      <c r="ACD47" s="4134"/>
      <c r="ACE47" s="4134"/>
      <c r="ACF47" s="4134"/>
      <c r="ACG47" s="4134"/>
      <c r="ACH47" s="4134"/>
      <c r="ACI47" s="4134"/>
      <c r="ACJ47" s="4134"/>
      <c r="ACK47" s="4134"/>
      <c r="ACL47" s="4134"/>
      <c r="ACM47" s="4134"/>
      <c r="ACN47" s="4134"/>
      <c r="ACO47" s="4134"/>
      <c r="ACP47" s="4134"/>
      <c r="ACQ47" s="4134"/>
      <c r="ACR47" s="4134"/>
      <c r="ACS47" s="4134"/>
      <c r="ACT47" s="4134"/>
      <c r="ACU47" s="4134"/>
      <c r="ACV47" s="4134"/>
      <c r="ACW47" s="4134"/>
      <c r="ACX47" s="4134"/>
      <c r="ACY47" s="4134"/>
      <c r="ACZ47" s="4134"/>
      <c r="ADA47" s="4134"/>
      <c r="ADB47" s="4134"/>
      <c r="ADC47" s="4134"/>
      <c r="ADD47" s="4134"/>
      <c r="ADE47" s="4134"/>
      <c r="ADF47" s="4134"/>
      <c r="ADG47" s="4134"/>
      <c r="ADH47" s="4134"/>
      <c r="ADI47" s="4134"/>
      <c r="ADJ47" s="4134"/>
      <c r="ADK47" s="4134"/>
      <c r="ADL47" s="4134"/>
      <c r="ADM47" s="4134"/>
      <c r="ADN47" s="4134"/>
      <c r="ADO47" s="4134"/>
      <c r="ADP47" s="4134"/>
      <c r="ADQ47" s="4134"/>
      <c r="ADR47" s="4134"/>
      <c r="ADS47" s="4134"/>
      <c r="ADT47" s="4134"/>
      <c r="ADU47" s="4134"/>
      <c r="ADV47" s="4134"/>
      <c r="ADW47" s="4134"/>
      <c r="ADX47" s="4134"/>
      <c r="ADY47" s="4134"/>
      <c r="ADZ47" s="4134"/>
      <c r="AEA47" s="4134"/>
      <c r="AEB47" s="4134"/>
      <c r="AEC47" s="4134"/>
      <c r="AED47" s="4134"/>
      <c r="AEE47" s="4134"/>
      <c r="AEF47" s="4134"/>
      <c r="AEG47" s="4134"/>
      <c r="AEH47" s="4134"/>
      <c r="AEI47" s="4134"/>
      <c r="AEJ47" s="4134"/>
      <c r="AEK47" s="4134"/>
      <c r="AEL47" s="4134"/>
      <c r="AEM47" s="4134"/>
      <c r="AEN47" s="4134"/>
      <c r="AEO47" s="4134"/>
      <c r="AEP47" s="4134"/>
      <c r="AEQ47" s="4134"/>
      <c r="AER47" s="4134"/>
      <c r="AES47" s="4134"/>
      <c r="AET47" s="4134"/>
      <c r="AEU47" s="4134"/>
      <c r="AEV47" s="4134"/>
      <c r="AEW47" s="4134"/>
      <c r="AEX47" s="4134"/>
      <c r="AEY47" s="4134"/>
      <c r="AEZ47" s="4134"/>
      <c r="AFA47" s="4134"/>
      <c r="AFB47" s="4134"/>
      <c r="AFC47" s="4134"/>
      <c r="AFD47" s="4134"/>
      <c r="AFE47" s="4134"/>
      <c r="AFF47" s="4134"/>
      <c r="AFG47" s="4134"/>
      <c r="AFH47" s="4134"/>
      <c r="AFI47" s="4134"/>
      <c r="AFJ47" s="4134"/>
      <c r="AFK47" s="4134"/>
      <c r="AFL47" s="4134"/>
      <c r="AFM47" s="4134"/>
      <c r="AFN47" s="4134"/>
      <c r="AFO47" s="4134"/>
      <c r="AFP47" s="4134"/>
      <c r="AFQ47" s="4134"/>
      <c r="AFR47" s="4134"/>
      <c r="AFS47" s="4134"/>
      <c r="AFT47" s="4134"/>
      <c r="AFU47" s="4134"/>
      <c r="AFV47" s="4134"/>
      <c r="AFW47" s="4134"/>
      <c r="AFX47" s="4134"/>
      <c r="AFY47" s="4134"/>
      <c r="AFZ47" s="4134"/>
      <c r="AGA47" s="4134"/>
      <c r="AGB47" s="4134"/>
      <c r="AGC47" s="4134"/>
      <c r="AGD47" s="4134"/>
      <c r="AGE47" s="4134"/>
      <c r="AGF47" s="4134"/>
      <c r="AGG47" s="4134"/>
      <c r="AGH47" s="4134"/>
      <c r="AGI47" s="4134"/>
      <c r="AGJ47" s="4134"/>
      <c r="AGK47" s="4134"/>
      <c r="AGL47" s="4134"/>
      <c r="AGM47" s="4134"/>
      <c r="AGN47" s="4134"/>
      <c r="AGO47" s="4134"/>
      <c r="AGP47" s="4134"/>
      <c r="AGQ47" s="4134"/>
      <c r="AGR47" s="4134"/>
      <c r="AGS47" s="4134"/>
      <c r="AGT47" s="4134"/>
      <c r="AGU47" s="4134"/>
      <c r="AGV47" s="4134"/>
      <c r="AGW47" s="4134"/>
      <c r="AGX47" s="4134"/>
      <c r="AGY47" s="4134"/>
      <c r="AGZ47" s="4134"/>
      <c r="AHA47" s="4134"/>
      <c r="AHB47" s="4134"/>
      <c r="AHC47" s="4134"/>
      <c r="AHD47" s="4134"/>
      <c r="AHE47" s="4134"/>
      <c r="AHF47" s="4134"/>
      <c r="AHG47" s="4134"/>
      <c r="AHH47" s="4134"/>
      <c r="AHI47" s="4134"/>
      <c r="AHJ47" s="4134"/>
      <c r="AHK47" s="4134"/>
      <c r="AHL47" s="4134"/>
      <c r="AHM47" s="4134"/>
      <c r="AHN47" s="4134"/>
      <c r="AHO47" s="4134"/>
      <c r="AHP47" s="4134"/>
      <c r="AHQ47" s="4134"/>
      <c r="AHR47" s="4134"/>
      <c r="AHS47" s="4134"/>
      <c r="AHT47" s="4134"/>
      <c r="AHU47" s="4134"/>
      <c r="AHV47" s="4134"/>
      <c r="AHW47" s="4134"/>
      <c r="AHX47" s="4134"/>
      <c r="AHY47" s="4134"/>
      <c r="AHZ47" s="4134"/>
      <c r="AIA47" s="4134"/>
      <c r="AIB47" s="4134"/>
      <c r="AIC47" s="4134"/>
      <c r="AID47" s="4134"/>
      <c r="AIE47" s="4134"/>
      <c r="AIF47" s="4134"/>
      <c r="AIG47" s="4134"/>
      <c r="AIH47" s="4134"/>
      <c r="AII47" s="4134"/>
      <c r="AIJ47" s="4134"/>
      <c r="AIK47" s="4134"/>
      <c r="AIL47" s="4134"/>
      <c r="AIM47" s="4134"/>
      <c r="AIN47" s="4134"/>
      <c r="AIO47" s="4134"/>
      <c r="AIP47" s="4134"/>
      <c r="AIQ47" s="4134"/>
      <c r="AIR47" s="4134"/>
      <c r="AIS47" s="4134"/>
      <c r="AIT47" s="4134"/>
      <c r="AIU47" s="4134"/>
      <c r="AIV47" s="4134"/>
      <c r="AIW47" s="4134"/>
      <c r="AIX47" s="4134"/>
      <c r="AIY47" s="4134"/>
      <c r="AIZ47" s="4134"/>
      <c r="AJA47" s="4134"/>
      <c r="AJB47" s="4134"/>
      <c r="AJC47" s="4134"/>
      <c r="AJD47" s="4134"/>
      <c r="AJE47" s="4134"/>
      <c r="AJF47" s="4134"/>
      <c r="AJG47" s="4134"/>
      <c r="AJH47" s="4134"/>
      <c r="AJI47" s="4134"/>
      <c r="AJJ47" s="4134"/>
      <c r="AJK47" s="4134"/>
      <c r="AJL47" s="4134"/>
      <c r="AJM47" s="4134"/>
      <c r="AJN47" s="4134"/>
      <c r="AJO47" s="4134"/>
      <c r="AJP47" s="4134"/>
      <c r="AJQ47" s="4134"/>
      <c r="AJR47" s="4134"/>
      <c r="AJS47" s="4134"/>
      <c r="AJT47" s="4134"/>
      <c r="AJU47" s="4134"/>
      <c r="AJV47" s="4134"/>
      <c r="AJW47" s="4134"/>
      <c r="AJX47" s="4134"/>
      <c r="AJY47" s="4134"/>
      <c r="AJZ47" s="4134"/>
      <c r="AKA47" s="4134"/>
      <c r="AKB47" s="4134"/>
      <c r="AKC47" s="4134"/>
      <c r="AKD47" s="4134"/>
      <c r="AKE47" s="4134"/>
      <c r="AKF47" s="4134"/>
      <c r="AKG47" s="4134"/>
      <c r="AKH47" s="4134"/>
      <c r="AKI47" s="4134"/>
      <c r="AKJ47" s="4134"/>
      <c r="AKK47" s="4134"/>
      <c r="AKL47" s="4134"/>
      <c r="AKM47" s="4134"/>
      <c r="AKN47" s="4134"/>
      <c r="AKO47" s="4134"/>
      <c r="AKP47" s="4134"/>
      <c r="AKQ47" s="4134"/>
      <c r="AKR47" s="4134"/>
      <c r="AKS47" s="4134"/>
      <c r="AKT47" s="4134"/>
      <c r="AKU47" s="4134"/>
      <c r="AKV47" s="4134"/>
      <c r="AKW47" s="4134"/>
      <c r="AKX47" s="4134"/>
      <c r="AKY47" s="4134"/>
      <c r="AKZ47" s="4134"/>
      <c r="ALA47" s="4134"/>
      <c r="ALB47" s="4134"/>
      <c r="ALC47" s="4134"/>
      <c r="ALD47" s="4134"/>
      <c r="ALE47" s="4134"/>
      <c r="ALF47" s="4134"/>
      <c r="ALG47" s="4134"/>
      <c r="ALH47" s="4134"/>
      <c r="ALI47" s="4134"/>
      <c r="ALJ47" s="4134"/>
      <c r="ALK47" s="4134"/>
      <c r="ALL47" s="4134"/>
      <c r="ALM47" s="4134"/>
      <c r="ALN47" s="4134"/>
      <c r="ALO47" s="4134"/>
      <c r="ALP47" s="4134"/>
      <c r="ALQ47" s="4134"/>
      <c r="ALR47" s="4134"/>
      <c r="ALS47" s="4134"/>
      <c r="ALT47" s="4134"/>
      <c r="ALU47" s="4134"/>
      <c r="ALV47" s="4134"/>
      <c r="ALW47" s="4134"/>
      <c r="ALX47" s="4134"/>
      <c r="ALY47" s="4134"/>
      <c r="ALZ47" s="4134"/>
      <c r="AMA47" s="4134"/>
      <c r="AMB47" s="4134"/>
      <c r="AMC47" s="4134"/>
      <c r="AMD47" s="4134"/>
      <c r="AME47" s="4134"/>
      <c r="AMF47" s="4134"/>
      <c r="AMG47" s="4134"/>
      <c r="AMH47" s="4134"/>
      <c r="AMI47" s="4134"/>
      <c r="AMJ47" s="4134"/>
      <c r="AMK47" s="4134"/>
      <c r="AML47" s="4134"/>
      <c r="AMM47" s="4134"/>
      <c r="AMN47" s="4134"/>
      <c r="AMO47" s="4134"/>
      <c r="AMP47" s="4134"/>
      <c r="AMQ47" s="4134"/>
      <c r="AMR47" s="4134"/>
      <c r="AMS47" s="4134"/>
      <c r="AMT47" s="4134"/>
      <c r="AMU47" s="4134"/>
      <c r="AMV47" s="4134"/>
      <c r="AMW47" s="4134"/>
      <c r="AMX47" s="4134"/>
      <c r="AMY47" s="4134"/>
      <c r="AMZ47" s="4134"/>
      <c r="ANA47" s="4134"/>
      <c r="ANB47" s="4134"/>
      <c r="ANC47" s="4134"/>
      <c r="AND47" s="4134"/>
      <c r="ANE47" s="4134"/>
      <c r="ANF47" s="4134"/>
      <c r="ANG47" s="4134"/>
      <c r="ANH47" s="4134"/>
      <c r="ANI47" s="4134"/>
      <c r="ANJ47" s="4134"/>
      <c r="ANK47" s="4134"/>
      <c r="ANL47" s="4134"/>
      <c r="ANM47" s="4134"/>
      <c r="ANN47" s="4134"/>
      <c r="ANO47" s="4134"/>
      <c r="ANP47" s="4134"/>
      <c r="ANQ47" s="4134"/>
      <c r="ANR47" s="4134"/>
      <c r="ANS47" s="4134"/>
      <c r="ANT47" s="4134"/>
      <c r="ANU47" s="4134"/>
      <c r="ANV47" s="4134"/>
      <c r="ANW47" s="4134"/>
      <c r="ANX47" s="4134"/>
      <c r="ANY47" s="4134"/>
      <c r="ANZ47" s="4134"/>
      <c r="AOA47" s="4134"/>
      <c r="AOB47" s="4134"/>
      <c r="AOC47" s="4134"/>
      <c r="AOD47" s="4134"/>
      <c r="AOE47" s="4134"/>
      <c r="AOF47" s="4134"/>
      <c r="AOG47" s="4134"/>
      <c r="AOH47" s="4134"/>
      <c r="AOI47" s="4134"/>
      <c r="AOJ47" s="4134"/>
      <c r="AOK47" s="4134"/>
      <c r="AOL47" s="4134"/>
      <c r="AOM47" s="4134"/>
      <c r="AON47" s="4134"/>
      <c r="AOO47" s="4134"/>
      <c r="AOP47" s="4134"/>
      <c r="AOQ47" s="4134"/>
      <c r="AOR47" s="4134"/>
      <c r="AOS47" s="4134"/>
      <c r="AOT47" s="4134"/>
      <c r="AOU47" s="4134"/>
      <c r="AOV47" s="4134"/>
      <c r="AOW47" s="4134"/>
      <c r="AOX47" s="4134"/>
      <c r="AOY47" s="4134"/>
      <c r="AOZ47" s="4134"/>
      <c r="APA47" s="4134"/>
      <c r="APB47" s="4134"/>
      <c r="APC47" s="4134"/>
      <c r="APD47" s="4134"/>
      <c r="APE47" s="4134"/>
      <c r="APF47" s="4134"/>
      <c r="APG47" s="4134"/>
      <c r="APH47" s="4134"/>
      <c r="API47" s="4134"/>
      <c r="APJ47" s="4134"/>
      <c r="APK47" s="4134"/>
      <c r="APL47" s="4134"/>
      <c r="APM47" s="4134"/>
      <c r="APN47" s="4134"/>
      <c r="APO47" s="4134"/>
      <c r="APP47" s="4134"/>
      <c r="APQ47" s="4134"/>
      <c r="APR47" s="4134"/>
      <c r="APS47" s="4134"/>
      <c r="APT47" s="4134"/>
      <c r="APU47" s="4134"/>
      <c r="APV47" s="4134"/>
      <c r="APW47" s="4134"/>
      <c r="APX47" s="4134"/>
      <c r="APY47" s="4134"/>
      <c r="APZ47" s="4134"/>
      <c r="AQA47" s="4134"/>
      <c r="AQB47" s="4134"/>
      <c r="AQC47" s="4134"/>
      <c r="AQD47" s="4134"/>
      <c r="AQE47" s="4134"/>
      <c r="AQF47" s="4134"/>
      <c r="AQG47" s="4134"/>
      <c r="AQH47" s="4134"/>
      <c r="AQI47" s="4134"/>
      <c r="AQJ47" s="4134"/>
      <c r="AQK47" s="4134"/>
      <c r="AQL47" s="4134"/>
      <c r="AQM47" s="4134"/>
      <c r="AQN47" s="4134"/>
      <c r="AQO47" s="4134"/>
      <c r="AQP47" s="4134"/>
      <c r="AQQ47" s="4134"/>
      <c r="AQR47" s="4134"/>
      <c r="AQS47" s="4134"/>
      <c r="AQT47" s="4134"/>
      <c r="AQU47" s="4134"/>
      <c r="AQV47" s="4134"/>
      <c r="AQW47" s="4134"/>
      <c r="AQX47" s="4134"/>
      <c r="AQY47" s="4134"/>
      <c r="AQZ47" s="4134"/>
      <c r="ARA47" s="4134"/>
      <c r="ARB47" s="4134"/>
      <c r="ARC47" s="4134"/>
      <c r="ARD47" s="4134"/>
      <c r="ARE47" s="4134"/>
      <c r="ARF47" s="4134"/>
      <c r="ARG47" s="4134"/>
      <c r="ARH47" s="4134"/>
      <c r="ARI47" s="4134"/>
      <c r="ARJ47" s="4134"/>
      <c r="ARK47" s="4134"/>
      <c r="ARL47" s="4134"/>
      <c r="ARM47" s="4134"/>
      <c r="ARN47" s="4134"/>
      <c r="ARO47" s="4134"/>
      <c r="ARP47" s="4134"/>
      <c r="ARQ47" s="4134"/>
      <c r="ARR47" s="4134"/>
      <c r="ARS47" s="4134"/>
      <c r="ART47" s="4134"/>
      <c r="ARU47" s="4134"/>
      <c r="ARV47" s="4134"/>
      <c r="ARW47" s="4134"/>
      <c r="ARX47" s="4134"/>
      <c r="ARY47" s="4134"/>
      <c r="ARZ47" s="4134"/>
      <c r="ASA47" s="4134"/>
      <c r="ASB47" s="4134"/>
      <c r="ASC47" s="4134"/>
      <c r="ASD47" s="4134"/>
      <c r="ASE47" s="4134"/>
      <c r="ASF47" s="4134"/>
      <c r="ASG47" s="4134"/>
      <c r="ASH47" s="4134"/>
      <c r="ASI47" s="4134"/>
      <c r="ASJ47" s="4134"/>
      <c r="ASK47" s="4134"/>
      <c r="ASL47" s="4134"/>
      <c r="ASM47" s="4134"/>
      <c r="ASN47" s="4134"/>
      <c r="ASO47" s="4134"/>
      <c r="ASP47" s="4134"/>
      <c r="ASQ47" s="4134"/>
      <c r="ASR47" s="4134"/>
      <c r="ASS47" s="4134"/>
      <c r="AST47" s="4134"/>
      <c r="ASU47" s="4134"/>
      <c r="ASV47" s="4134"/>
      <c r="ASW47" s="4134"/>
      <c r="ASX47" s="4134"/>
      <c r="ASY47" s="4134"/>
      <c r="ASZ47" s="4134"/>
      <c r="ATA47" s="4134"/>
      <c r="ATB47" s="4134"/>
      <c r="ATC47" s="4134"/>
      <c r="ATD47" s="4134"/>
      <c r="ATE47" s="4134"/>
      <c r="ATF47" s="4134"/>
      <c r="ATG47" s="4134"/>
      <c r="ATH47" s="4134"/>
      <c r="ATI47" s="4134"/>
      <c r="ATJ47" s="4134"/>
      <c r="ATK47" s="4134"/>
      <c r="ATL47" s="4134"/>
      <c r="ATM47" s="4134"/>
      <c r="ATN47" s="4134"/>
      <c r="ATO47" s="4134"/>
      <c r="ATP47" s="4134"/>
      <c r="ATQ47" s="4134"/>
      <c r="ATR47" s="4134"/>
      <c r="ATS47" s="4134"/>
      <c r="ATT47" s="4134"/>
      <c r="ATU47" s="4134"/>
      <c r="ATV47" s="4134"/>
      <c r="ATW47" s="4134"/>
      <c r="ATX47" s="4134"/>
      <c r="ATY47" s="4134"/>
      <c r="ATZ47" s="4134"/>
      <c r="AUA47" s="4134"/>
      <c r="AUB47" s="4134"/>
      <c r="AUC47" s="4134"/>
      <c r="AUD47" s="4134"/>
      <c r="AUE47" s="4134"/>
      <c r="AUF47" s="4134"/>
      <c r="AUG47" s="4134"/>
      <c r="AUH47" s="4134"/>
      <c r="AUI47" s="4134"/>
      <c r="AUJ47" s="4134"/>
      <c r="AUK47" s="4134"/>
      <c r="AUL47" s="4134"/>
      <c r="AUM47" s="4134"/>
      <c r="AUN47" s="4134"/>
      <c r="AUO47" s="4134"/>
      <c r="AUP47" s="4134"/>
      <c r="AUQ47" s="4134"/>
      <c r="AUR47" s="4134"/>
      <c r="AUS47" s="4134"/>
      <c r="AUT47" s="4134"/>
      <c r="AUU47" s="4134"/>
      <c r="AUV47" s="4134"/>
      <c r="AUW47" s="4134"/>
      <c r="AUX47" s="4134"/>
      <c r="AUY47" s="4134"/>
      <c r="AUZ47" s="4134"/>
      <c r="AVA47" s="4134"/>
      <c r="AVB47" s="4134"/>
      <c r="AVC47" s="4134"/>
      <c r="AVD47" s="4134"/>
      <c r="AVE47" s="4134"/>
      <c r="AVF47" s="4134"/>
      <c r="AVG47" s="4134"/>
      <c r="AVH47" s="4134"/>
      <c r="AVI47" s="4134"/>
      <c r="AVJ47" s="4134"/>
      <c r="AVK47" s="4134"/>
      <c r="AVL47" s="4134"/>
      <c r="AVM47" s="4134"/>
      <c r="AVN47" s="4134"/>
      <c r="AVO47" s="4134"/>
      <c r="AVP47" s="4134"/>
      <c r="AVQ47" s="4134"/>
      <c r="AVR47" s="4134"/>
      <c r="AVS47" s="4134"/>
      <c r="AVT47" s="4134"/>
      <c r="AVU47" s="4134"/>
      <c r="AVV47" s="4134"/>
      <c r="AVW47" s="4134"/>
      <c r="AVX47" s="4134"/>
      <c r="AVY47" s="4134"/>
      <c r="AVZ47" s="4134"/>
      <c r="AWA47" s="4134"/>
      <c r="AWB47" s="4134"/>
      <c r="AWC47" s="4134"/>
      <c r="AWD47" s="4134"/>
      <c r="AWE47" s="4134"/>
      <c r="AWF47" s="4134"/>
      <c r="AWG47" s="4134"/>
      <c r="AWH47" s="4134"/>
      <c r="AWI47" s="4134"/>
      <c r="AWJ47" s="4134"/>
      <c r="AWK47" s="4134"/>
      <c r="AWL47" s="4134"/>
      <c r="AWM47" s="4134"/>
      <c r="AWN47" s="4134"/>
      <c r="AWO47" s="4134"/>
      <c r="AWP47" s="4134"/>
      <c r="AWQ47" s="4134"/>
      <c r="AWR47" s="4134"/>
      <c r="AWS47" s="4134"/>
      <c r="AWT47" s="4134"/>
      <c r="AWU47" s="4134"/>
      <c r="AWV47" s="4134"/>
      <c r="AWW47" s="4134"/>
      <c r="AWX47" s="4134"/>
      <c r="AWY47" s="4134"/>
      <c r="AWZ47" s="4134"/>
      <c r="AXA47" s="4134"/>
      <c r="AXB47" s="4134"/>
      <c r="AXC47" s="4134"/>
      <c r="AXD47" s="4134"/>
      <c r="AXE47" s="4134"/>
      <c r="AXF47" s="4134"/>
      <c r="AXG47" s="4134"/>
      <c r="AXH47" s="4134"/>
      <c r="AXI47" s="4134"/>
      <c r="AXJ47" s="4134"/>
      <c r="AXK47" s="4134"/>
      <c r="AXL47" s="4134"/>
      <c r="AXM47" s="4134"/>
      <c r="AXN47" s="4134"/>
      <c r="AXO47" s="4134"/>
      <c r="AXP47" s="4134"/>
      <c r="AXQ47" s="4134"/>
      <c r="AXR47" s="4134"/>
      <c r="AXS47" s="4134"/>
      <c r="AXT47" s="4134"/>
      <c r="AXU47" s="4134"/>
      <c r="AXV47" s="4134"/>
      <c r="AXW47" s="4134"/>
      <c r="AXX47" s="4134"/>
      <c r="AXY47" s="4134"/>
      <c r="AXZ47" s="4134"/>
      <c r="AYA47" s="4134"/>
      <c r="AYB47" s="4134"/>
      <c r="AYC47" s="4134"/>
      <c r="AYD47" s="4134"/>
      <c r="AYE47" s="4134"/>
      <c r="AYF47" s="4134"/>
      <c r="AYG47" s="4134"/>
      <c r="AYH47" s="4134"/>
      <c r="AYI47" s="4134"/>
      <c r="AYJ47" s="4134"/>
      <c r="AYK47" s="4134"/>
      <c r="AYL47" s="4134"/>
      <c r="AYM47" s="4134"/>
      <c r="AYN47" s="4134"/>
      <c r="AYO47" s="4134"/>
      <c r="AYP47" s="4134"/>
      <c r="AYQ47" s="4134"/>
      <c r="AYR47" s="4134"/>
      <c r="AYS47" s="4134"/>
      <c r="AYT47" s="4134"/>
      <c r="AYU47" s="4134"/>
      <c r="AYV47" s="4134"/>
      <c r="AYW47" s="4134"/>
      <c r="AYX47" s="4134"/>
      <c r="AYY47" s="4134"/>
      <c r="AYZ47" s="4134"/>
      <c r="AZA47" s="4134"/>
      <c r="AZB47" s="4134"/>
      <c r="AZC47" s="4134"/>
      <c r="AZD47" s="4134"/>
      <c r="AZE47" s="4134"/>
      <c r="AZF47" s="4134"/>
      <c r="AZG47" s="4134"/>
      <c r="AZH47" s="4134"/>
      <c r="AZI47" s="4134"/>
      <c r="AZJ47" s="4134"/>
      <c r="AZK47" s="4134"/>
      <c r="AZL47" s="4134"/>
      <c r="AZM47" s="4134"/>
      <c r="AZN47" s="4134"/>
      <c r="AZO47" s="4134"/>
      <c r="AZP47" s="4134"/>
      <c r="AZQ47" s="4134"/>
      <c r="AZR47" s="4134"/>
      <c r="AZS47" s="4134"/>
      <c r="AZT47" s="4134"/>
      <c r="AZU47" s="4134"/>
      <c r="AZV47" s="4134"/>
      <c r="AZW47" s="4134"/>
      <c r="AZX47" s="4134"/>
      <c r="AZY47" s="4134"/>
      <c r="AZZ47" s="4134"/>
      <c r="BAA47" s="4134"/>
      <c r="BAB47" s="4134"/>
      <c r="BAC47" s="4134"/>
      <c r="BAD47" s="4134"/>
      <c r="BAE47" s="4134"/>
      <c r="BAF47" s="4134"/>
      <c r="BAG47" s="4134"/>
      <c r="BAH47" s="4134"/>
      <c r="BAI47" s="4134"/>
      <c r="BAJ47" s="4134"/>
      <c r="BAK47" s="4134"/>
      <c r="BAL47" s="4134"/>
      <c r="BAM47" s="4134"/>
      <c r="BAN47" s="4134"/>
      <c r="BAO47" s="4134"/>
      <c r="BAP47" s="4134"/>
      <c r="BAQ47" s="4134"/>
      <c r="BAR47" s="4134"/>
      <c r="BAS47" s="4134"/>
      <c r="BAT47" s="4134"/>
      <c r="BAU47" s="4134"/>
      <c r="BAV47" s="4134"/>
      <c r="BAW47" s="4134"/>
      <c r="BAX47" s="4134"/>
      <c r="BAY47" s="4134"/>
      <c r="BAZ47" s="4134"/>
      <c r="BBA47" s="4134"/>
      <c r="BBB47" s="4134"/>
      <c r="BBC47" s="4134"/>
      <c r="BBD47" s="4134"/>
      <c r="BBE47" s="4134"/>
      <c r="BBF47" s="4134"/>
      <c r="BBG47" s="4134"/>
      <c r="BBH47" s="4134"/>
      <c r="BBI47" s="4134"/>
      <c r="BBJ47" s="4134"/>
      <c r="BBK47" s="4134"/>
      <c r="BBL47" s="4134"/>
      <c r="BBM47" s="4134"/>
      <c r="BBN47" s="4134"/>
      <c r="BBO47" s="4134"/>
      <c r="BBP47" s="4134"/>
      <c r="BBQ47" s="4134"/>
      <c r="BBR47" s="4134"/>
      <c r="BBS47" s="4134"/>
      <c r="BBT47" s="4134"/>
      <c r="BBU47" s="4134"/>
      <c r="BBV47" s="4134"/>
      <c r="BBW47" s="4134"/>
      <c r="BBX47" s="4134"/>
      <c r="BBY47" s="4134"/>
      <c r="BBZ47" s="4134"/>
      <c r="BCA47" s="4134"/>
      <c r="BCB47" s="4134"/>
      <c r="BCC47" s="4134"/>
      <c r="BCD47" s="4134"/>
      <c r="BCE47" s="4134"/>
      <c r="BCF47" s="4134"/>
      <c r="BCG47" s="4134"/>
      <c r="BCH47" s="4134"/>
      <c r="BCI47" s="4134"/>
      <c r="BCJ47" s="4134"/>
      <c r="BCK47" s="4134"/>
      <c r="BCL47" s="4134"/>
      <c r="BCM47" s="4134"/>
      <c r="BCN47" s="4134"/>
      <c r="BCO47" s="4134"/>
      <c r="BCP47" s="4134"/>
      <c r="BCQ47" s="4134"/>
      <c r="BCR47" s="4134"/>
      <c r="BCS47" s="4134"/>
      <c r="BCT47" s="4134"/>
      <c r="BCU47" s="4134"/>
      <c r="BCV47" s="4134"/>
      <c r="BCW47" s="4134"/>
      <c r="BCX47" s="4134"/>
      <c r="BCY47" s="4134"/>
      <c r="BCZ47" s="4134"/>
      <c r="BDA47" s="4134"/>
      <c r="BDB47" s="4134"/>
      <c r="BDC47" s="4134"/>
      <c r="BDD47" s="4134"/>
      <c r="BDE47" s="4134"/>
      <c r="BDF47" s="4134"/>
      <c r="BDG47" s="4134"/>
      <c r="BDH47" s="4134"/>
      <c r="BDI47" s="4134"/>
      <c r="BDJ47" s="4134"/>
      <c r="BDK47" s="4134"/>
      <c r="BDL47" s="4134"/>
      <c r="BDM47" s="4134"/>
      <c r="BDN47" s="4134"/>
      <c r="BDO47" s="4134"/>
      <c r="BDP47" s="4134"/>
      <c r="BDQ47" s="4134"/>
      <c r="BDR47" s="4134"/>
      <c r="BDS47" s="4134"/>
      <c r="BDT47" s="4134"/>
      <c r="BDU47" s="4134"/>
      <c r="BDV47" s="4134"/>
      <c r="BDW47" s="4134"/>
      <c r="BDX47" s="4134"/>
      <c r="BDY47" s="4134"/>
      <c r="BDZ47" s="4134"/>
      <c r="BEA47" s="4134"/>
      <c r="BEB47" s="4134"/>
      <c r="BEC47" s="4134"/>
      <c r="BED47" s="4134"/>
      <c r="BEE47" s="4134"/>
      <c r="BEF47" s="4134"/>
      <c r="BEG47" s="4134"/>
      <c r="BEH47" s="4134"/>
      <c r="BEI47" s="4134"/>
      <c r="BEJ47" s="4134"/>
      <c r="BEK47" s="4134"/>
      <c r="BEL47" s="4134"/>
      <c r="BEM47" s="4134"/>
      <c r="BEN47" s="4134"/>
      <c r="BEO47" s="4134"/>
      <c r="BEP47" s="4134"/>
      <c r="BEQ47" s="4134"/>
      <c r="BER47" s="4134"/>
      <c r="BES47" s="4134"/>
      <c r="BET47" s="4134"/>
      <c r="BEU47" s="4134"/>
      <c r="BEV47" s="4134"/>
      <c r="BEW47" s="4134"/>
      <c r="BEX47" s="4134"/>
      <c r="BEY47" s="4134"/>
      <c r="BEZ47" s="4134"/>
      <c r="BFA47" s="4134"/>
      <c r="BFB47" s="4134"/>
      <c r="BFC47" s="4134"/>
      <c r="BFD47" s="4134"/>
      <c r="BFE47" s="4134"/>
      <c r="BFF47" s="4134"/>
      <c r="BFG47" s="4134"/>
      <c r="BFH47" s="4134"/>
      <c r="BFI47" s="4134"/>
      <c r="BFJ47" s="4134"/>
      <c r="BFK47" s="4134"/>
      <c r="BFL47" s="4134"/>
      <c r="BFM47" s="4134"/>
      <c r="BFN47" s="4134"/>
      <c r="BFO47" s="4134"/>
      <c r="BFP47" s="4134"/>
      <c r="BFQ47" s="4134"/>
      <c r="BFR47" s="4134"/>
      <c r="BFS47" s="4134"/>
      <c r="BFT47" s="4134"/>
      <c r="BFU47" s="4134"/>
      <c r="BFV47" s="4134"/>
      <c r="BFW47" s="4134"/>
      <c r="BFX47" s="4134"/>
      <c r="BFY47" s="4134"/>
      <c r="BFZ47" s="4134"/>
      <c r="BGA47" s="4134"/>
      <c r="BGB47" s="4134"/>
      <c r="BGC47" s="4134"/>
      <c r="BGD47" s="4134"/>
      <c r="BGE47" s="4134"/>
      <c r="BGF47" s="4134"/>
      <c r="BGG47" s="4134"/>
      <c r="BGH47" s="4134"/>
      <c r="BGI47" s="4134"/>
      <c r="BGJ47" s="4134"/>
      <c r="BGK47" s="4134"/>
      <c r="BGL47" s="4134"/>
      <c r="BGM47" s="4134"/>
      <c r="BGN47" s="4134"/>
      <c r="BGO47" s="4134"/>
      <c r="BGP47" s="4134"/>
      <c r="BGQ47" s="4134"/>
      <c r="BGR47" s="4134"/>
      <c r="BGS47" s="4134"/>
      <c r="BGT47" s="4134"/>
      <c r="BGU47" s="4134"/>
      <c r="BGV47" s="4134"/>
      <c r="BGW47" s="4134"/>
      <c r="BGX47" s="4134"/>
      <c r="BGY47" s="4134"/>
      <c r="BGZ47" s="4134"/>
      <c r="BHA47" s="4134"/>
      <c r="BHB47" s="4134"/>
      <c r="BHC47" s="4134"/>
      <c r="BHD47" s="4134"/>
      <c r="BHE47" s="4134"/>
      <c r="BHF47" s="4134"/>
      <c r="BHG47" s="4134"/>
      <c r="BHH47" s="4134"/>
      <c r="BHI47" s="4134"/>
      <c r="BHJ47" s="4134"/>
      <c r="BHK47" s="4134"/>
      <c r="BHL47" s="4134"/>
      <c r="BHM47" s="4134"/>
      <c r="BHN47" s="4134"/>
      <c r="BHO47" s="4134"/>
      <c r="BHP47" s="4134"/>
      <c r="BHQ47" s="4134"/>
      <c r="BHR47" s="4134"/>
      <c r="BHS47" s="4134"/>
      <c r="BHT47" s="4134"/>
      <c r="BHU47" s="4134"/>
      <c r="BHV47" s="4134"/>
      <c r="BHW47" s="4134"/>
      <c r="BHX47" s="4134"/>
      <c r="BHY47" s="4134"/>
      <c r="BHZ47" s="4134"/>
      <c r="BIA47" s="4134"/>
      <c r="BIB47" s="4134"/>
      <c r="BIC47" s="4134"/>
      <c r="BID47" s="4134"/>
      <c r="BIE47" s="4134"/>
      <c r="BIF47" s="4134"/>
      <c r="BIG47" s="4134"/>
      <c r="BIH47" s="4134"/>
      <c r="BII47" s="4134"/>
      <c r="BIJ47" s="4134"/>
      <c r="BIK47" s="4134"/>
      <c r="BIL47" s="4134"/>
      <c r="BIM47" s="4134"/>
      <c r="BIN47" s="4134"/>
      <c r="BIO47" s="4134"/>
      <c r="BIP47" s="4134"/>
      <c r="BIQ47" s="4134"/>
      <c r="BIR47" s="4134"/>
      <c r="BIS47" s="4134"/>
      <c r="BIT47" s="4134"/>
      <c r="BIU47" s="4134"/>
      <c r="BIV47" s="4134"/>
      <c r="BIW47" s="4134"/>
      <c r="BIX47" s="4134"/>
      <c r="BIY47" s="4134"/>
      <c r="BIZ47" s="4134"/>
      <c r="BJA47" s="4134"/>
      <c r="BJB47" s="4134"/>
      <c r="BJC47" s="4134"/>
      <c r="BJD47" s="4134"/>
      <c r="BJE47" s="4134"/>
    </row>
    <row r="48" spans="1:1617" s="536" customFormat="1" ht="16.149999999999999" customHeight="1">
      <c r="A48" s="361" t="s">
        <v>659</v>
      </c>
      <c r="B48" s="3570">
        <v>18934</v>
      </c>
      <c r="C48" s="3562">
        <v>16465</v>
      </c>
      <c r="D48" s="3562">
        <v>19240</v>
      </c>
      <c r="E48" s="3562">
        <v>20128</v>
      </c>
      <c r="F48" s="3562">
        <v>22739</v>
      </c>
      <c r="G48" s="3562">
        <v>25327</v>
      </c>
      <c r="H48" s="3562">
        <v>26140</v>
      </c>
      <c r="I48" s="3562">
        <v>22673</v>
      </c>
      <c r="J48" s="3562">
        <v>25087</v>
      </c>
      <c r="K48" s="3562">
        <v>28902</v>
      </c>
      <c r="L48" s="3562">
        <v>36227</v>
      </c>
      <c r="M48" s="3562">
        <v>38744</v>
      </c>
      <c r="N48" s="3562">
        <v>45440</v>
      </c>
      <c r="O48" s="3562">
        <v>46677</v>
      </c>
      <c r="P48" s="3562">
        <v>57968.2</v>
      </c>
      <c r="Q48" s="3562">
        <v>63426.2</v>
      </c>
      <c r="R48" s="3562">
        <v>72554.399999999994</v>
      </c>
      <c r="S48" s="3562">
        <v>89430.399999999994</v>
      </c>
      <c r="T48" s="3562">
        <v>94368</v>
      </c>
      <c r="U48" s="3562">
        <v>96071</v>
      </c>
      <c r="V48" s="3562">
        <v>105415</v>
      </c>
      <c r="W48" s="3562">
        <v>124429</v>
      </c>
      <c r="X48" s="3562">
        <v>143407</v>
      </c>
      <c r="Y48" s="3562">
        <v>151949</v>
      </c>
      <c r="Z48" s="3562">
        <v>161027</v>
      </c>
      <c r="AA48" s="3562">
        <v>187231</v>
      </c>
      <c r="AB48" s="3562">
        <v>188243</v>
      </c>
      <c r="AC48" s="3562">
        <v>214816</v>
      </c>
      <c r="AD48" s="3562">
        <v>222075</v>
      </c>
      <c r="AE48" s="3834">
        <v>240331</v>
      </c>
      <c r="AF48" s="3563">
        <v>250157</v>
      </c>
      <c r="AG48" s="4132"/>
      <c r="AH48" s="4140"/>
      <c r="AI48" s="4140"/>
      <c r="AJ48" s="4140"/>
      <c r="AK48" s="4140"/>
      <c r="AL48" s="4140"/>
      <c r="AM48" s="4140"/>
      <c r="AN48" s="4140"/>
      <c r="AO48" s="4140"/>
      <c r="AP48" s="4140"/>
      <c r="AQ48" s="4140"/>
      <c r="AR48" s="4140"/>
      <c r="AS48" s="4140"/>
      <c r="AT48" s="4140"/>
      <c r="AU48" s="4140"/>
      <c r="AV48" s="4140"/>
      <c r="AW48" s="4140"/>
      <c r="AX48" s="4140"/>
      <c r="AY48" s="4140"/>
      <c r="AZ48" s="4140"/>
      <c r="BA48" s="4140"/>
      <c r="BB48" s="4140"/>
      <c r="BC48" s="4140"/>
      <c r="BD48" s="4140"/>
      <c r="BE48" s="4140"/>
      <c r="BF48" s="4140"/>
      <c r="BG48" s="4140"/>
      <c r="BH48" s="4140"/>
      <c r="BI48" s="4140"/>
      <c r="BJ48" s="4140"/>
      <c r="BK48" s="4139"/>
      <c r="BL48" s="4139"/>
      <c r="BM48" s="4139"/>
      <c r="BN48" s="4139"/>
      <c r="BO48" s="4139"/>
      <c r="BP48" s="4139"/>
      <c r="BQ48" s="4139"/>
      <c r="BR48" s="4139"/>
      <c r="BS48" s="4139"/>
      <c r="BT48" s="4139"/>
      <c r="BU48" s="4139"/>
      <c r="BV48" s="4139"/>
      <c r="BW48" s="4139"/>
      <c r="BX48" s="4139"/>
      <c r="BY48" s="4139"/>
      <c r="BZ48" s="4139"/>
      <c r="CA48" s="4139"/>
      <c r="CB48" s="4139"/>
      <c r="CC48" s="4139"/>
      <c r="CD48" s="4139"/>
      <c r="CE48" s="4139"/>
      <c r="CF48" s="4139"/>
      <c r="CG48" s="4139"/>
      <c r="CH48" s="4139"/>
      <c r="CI48" s="4139"/>
      <c r="CJ48" s="4139"/>
      <c r="CK48" s="4139"/>
      <c r="CL48" s="4139"/>
      <c r="CM48" s="4139"/>
      <c r="CN48" s="4140"/>
      <c r="CO48" s="4140"/>
      <c r="CP48" s="4140"/>
      <c r="CQ48" s="4140"/>
      <c r="CR48" s="4140"/>
      <c r="CS48" s="4140"/>
      <c r="CT48" s="4140"/>
      <c r="CU48" s="4140"/>
      <c r="CV48" s="4140"/>
      <c r="CW48" s="4140"/>
      <c r="CX48" s="4140"/>
      <c r="CY48" s="4140"/>
      <c r="CZ48" s="4140"/>
      <c r="DA48" s="4140"/>
      <c r="DB48" s="4140"/>
      <c r="DC48" s="4140"/>
      <c r="DD48" s="4140"/>
      <c r="DE48" s="4140"/>
      <c r="DF48" s="4140"/>
      <c r="DG48" s="4140"/>
      <c r="DH48" s="4140"/>
      <c r="DI48" s="4140"/>
      <c r="DJ48" s="4140"/>
      <c r="DK48" s="4140"/>
      <c r="DL48" s="4140"/>
      <c r="DM48" s="4140"/>
      <c r="DN48" s="4140"/>
      <c r="DO48" s="4140"/>
      <c r="DP48" s="4140"/>
      <c r="DQ48" s="4140"/>
      <c r="DR48" s="4140"/>
      <c r="DS48" s="4140"/>
      <c r="DT48" s="4140"/>
      <c r="DU48" s="4140"/>
      <c r="DV48" s="4140"/>
      <c r="DW48" s="4140"/>
      <c r="DX48" s="4140"/>
      <c r="DY48" s="4140"/>
      <c r="DZ48" s="4140"/>
      <c r="EA48" s="4140"/>
      <c r="EB48" s="4140"/>
      <c r="EC48" s="4140"/>
      <c r="ED48" s="4140"/>
      <c r="EE48" s="4140"/>
      <c r="EF48" s="4140"/>
      <c r="EG48" s="4140"/>
      <c r="EH48" s="4140"/>
      <c r="EI48" s="4140"/>
      <c r="EJ48" s="4140"/>
      <c r="EK48" s="4140"/>
      <c r="EL48" s="4140"/>
      <c r="EM48" s="4140"/>
      <c r="EN48" s="4140"/>
      <c r="EO48" s="4140"/>
      <c r="EP48" s="4140"/>
      <c r="EQ48" s="4140"/>
      <c r="ER48" s="4140"/>
      <c r="ES48" s="4140"/>
      <c r="ET48" s="4140"/>
      <c r="EU48" s="4140"/>
      <c r="EV48" s="4140"/>
      <c r="EW48" s="4140"/>
      <c r="EX48" s="4140"/>
      <c r="EY48" s="4140"/>
      <c r="EZ48" s="4140"/>
      <c r="FA48" s="4140"/>
      <c r="FB48" s="4140"/>
      <c r="FC48" s="4140"/>
      <c r="FD48" s="4140"/>
      <c r="FE48" s="4140"/>
      <c r="FF48" s="4140"/>
      <c r="FG48" s="4140"/>
      <c r="FH48" s="4140"/>
      <c r="FI48" s="4140"/>
      <c r="FJ48" s="4140"/>
      <c r="FK48" s="4140"/>
      <c r="FL48" s="4140"/>
      <c r="FM48" s="4140"/>
      <c r="FN48" s="4140"/>
      <c r="FO48" s="4140"/>
      <c r="FP48" s="4140"/>
      <c r="FQ48" s="4140"/>
      <c r="FR48" s="4140"/>
      <c r="FS48" s="4140"/>
      <c r="FT48" s="4140"/>
      <c r="FU48" s="4140"/>
      <c r="FV48" s="4140"/>
      <c r="FW48" s="4140"/>
      <c r="FX48" s="4140"/>
      <c r="FY48" s="4140"/>
      <c r="FZ48" s="4140"/>
      <c r="GA48" s="4140"/>
      <c r="GB48" s="4140"/>
      <c r="GC48" s="4140"/>
      <c r="GD48" s="4140"/>
      <c r="GE48" s="4140"/>
      <c r="GF48" s="4140"/>
      <c r="GG48" s="4140"/>
      <c r="GH48" s="4140"/>
      <c r="GI48" s="4140"/>
      <c r="GJ48" s="4140"/>
      <c r="GK48" s="4140"/>
      <c r="GL48" s="4140"/>
      <c r="GM48" s="4140"/>
      <c r="GN48" s="4140"/>
      <c r="GO48" s="4140"/>
      <c r="GP48" s="4140"/>
      <c r="GQ48" s="4140"/>
      <c r="GR48" s="4140"/>
      <c r="GS48" s="4140"/>
      <c r="GT48" s="4140"/>
      <c r="GU48" s="4140"/>
      <c r="GV48" s="4140"/>
      <c r="GW48" s="4140"/>
      <c r="GX48" s="4140"/>
      <c r="GY48" s="4140"/>
      <c r="GZ48" s="4140"/>
      <c r="HA48" s="4140"/>
      <c r="HB48" s="4140"/>
      <c r="HC48" s="4140"/>
      <c r="HD48" s="4140"/>
      <c r="HE48" s="4140"/>
      <c r="HF48" s="4140"/>
      <c r="HG48" s="4140"/>
      <c r="HH48" s="4140"/>
      <c r="HI48" s="4140"/>
      <c r="HJ48" s="4140"/>
      <c r="HK48" s="4140"/>
      <c r="HL48" s="4140"/>
      <c r="HM48" s="4140"/>
      <c r="HN48" s="4140"/>
      <c r="HO48" s="4140"/>
      <c r="HP48" s="4140"/>
      <c r="HQ48" s="4140"/>
      <c r="HR48" s="4140"/>
      <c r="HS48" s="4140"/>
      <c r="HT48" s="4140"/>
      <c r="HU48" s="4140"/>
      <c r="HV48" s="4140"/>
      <c r="HW48" s="4140"/>
      <c r="HX48" s="4140"/>
      <c r="HY48" s="4140"/>
      <c r="HZ48" s="4140"/>
      <c r="IA48" s="4140"/>
      <c r="IB48" s="4140"/>
      <c r="IC48" s="4140"/>
      <c r="ID48" s="4140"/>
      <c r="IE48" s="4140"/>
      <c r="IF48" s="4140"/>
      <c r="IG48" s="4140"/>
      <c r="IH48" s="4140"/>
      <c r="II48" s="4140"/>
      <c r="IJ48" s="4140"/>
      <c r="IK48" s="4140"/>
      <c r="IL48" s="4140"/>
      <c r="IM48" s="4140"/>
      <c r="IN48" s="4140"/>
      <c r="IO48" s="4140"/>
      <c r="IP48" s="4140"/>
      <c r="IQ48" s="4140"/>
      <c r="IR48" s="4140"/>
      <c r="IS48" s="4140"/>
      <c r="IT48" s="4140"/>
      <c r="IU48" s="4140"/>
      <c r="IV48" s="4140"/>
      <c r="IW48" s="4140"/>
      <c r="IX48" s="4140"/>
      <c r="IY48" s="4140"/>
      <c r="IZ48" s="4140"/>
      <c r="JA48" s="4140"/>
      <c r="JB48" s="4140"/>
      <c r="JC48" s="4140"/>
      <c r="JD48" s="4140"/>
      <c r="JE48" s="4140"/>
      <c r="JF48" s="4140"/>
      <c r="JG48" s="4140"/>
      <c r="JH48" s="4140"/>
      <c r="JI48" s="4140"/>
      <c r="JJ48" s="4140"/>
      <c r="JK48" s="4140"/>
      <c r="JL48" s="4140"/>
      <c r="JM48" s="4140"/>
      <c r="JN48" s="4140"/>
      <c r="JO48" s="4140"/>
      <c r="JP48" s="4140"/>
      <c r="JQ48" s="4140"/>
      <c r="JR48" s="4140"/>
      <c r="JS48" s="4140"/>
      <c r="JT48" s="4140"/>
      <c r="JU48" s="4140"/>
      <c r="JV48" s="4140"/>
      <c r="JW48" s="4140"/>
      <c r="JX48" s="4140"/>
      <c r="JY48" s="4140"/>
      <c r="JZ48" s="4140"/>
      <c r="KA48" s="4140"/>
      <c r="KB48" s="4140"/>
      <c r="KC48" s="4140"/>
      <c r="KD48" s="4140"/>
      <c r="KE48" s="4140"/>
      <c r="KF48" s="4140"/>
      <c r="KG48" s="4140"/>
      <c r="KH48" s="4140"/>
      <c r="KI48" s="4140"/>
      <c r="KJ48" s="4140"/>
      <c r="KK48" s="4140"/>
      <c r="KL48" s="4140"/>
      <c r="KM48" s="4140"/>
      <c r="KN48" s="4140"/>
      <c r="KO48" s="4140"/>
      <c r="KP48" s="4140"/>
      <c r="KQ48" s="4140"/>
      <c r="KR48" s="4140"/>
      <c r="KS48" s="4140"/>
      <c r="KT48" s="4140"/>
      <c r="KU48" s="4140"/>
      <c r="KV48" s="4140"/>
      <c r="KW48" s="4140"/>
      <c r="KX48" s="4140"/>
      <c r="KY48" s="4140"/>
      <c r="KZ48" s="4140"/>
      <c r="LA48" s="4140"/>
      <c r="LB48" s="4140"/>
      <c r="LC48" s="4140"/>
      <c r="LD48" s="4140"/>
      <c r="LE48" s="4140"/>
      <c r="LF48" s="4140"/>
      <c r="LG48" s="4140"/>
      <c r="LH48" s="4140"/>
      <c r="LI48" s="4140"/>
      <c r="LJ48" s="4140"/>
      <c r="LK48" s="4140"/>
      <c r="LL48" s="4140"/>
      <c r="LM48" s="4140"/>
      <c r="LN48" s="4140"/>
      <c r="LO48" s="4140"/>
      <c r="LP48" s="4140"/>
      <c r="LQ48" s="4140"/>
      <c r="LR48" s="4140"/>
      <c r="LS48" s="4140"/>
      <c r="LT48" s="4140"/>
      <c r="LU48" s="4140"/>
      <c r="LV48" s="4140"/>
      <c r="LW48" s="4140"/>
      <c r="LX48" s="4140"/>
      <c r="LY48" s="4140"/>
      <c r="LZ48" s="4140"/>
      <c r="MA48" s="4140"/>
      <c r="MB48" s="4140"/>
      <c r="MC48" s="4140"/>
      <c r="MD48" s="4140"/>
      <c r="ME48" s="4140"/>
      <c r="MF48" s="4140"/>
      <c r="MG48" s="4140"/>
      <c r="MH48" s="4140"/>
      <c r="MI48" s="4140"/>
      <c r="MJ48" s="4140"/>
      <c r="MK48" s="4140"/>
      <c r="ML48" s="4140"/>
      <c r="MM48" s="4140"/>
      <c r="MN48" s="4140"/>
      <c r="MO48" s="4140"/>
      <c r="MP48" s="4140"/>
      <c r="MQ48" s="4140"/>
      <c r="MR48" s="4140"/>
      <c r="MS48" s="4140"/>
      <c r="MT48" s="4140"/>
      <c r="MU48" s="4140"/>
      <c r="MV48" s="4140"/>
      <c r="MW48" s="4140"/>
      <c r="MX48" s="4140"/>
      <c r="MY48" s="4140"/>
      <c r="MZ48" s="4140"/>
      <c r="NA48" s="4140"/>
      <c r="NB48" s="4140"/>
      <c r="NC48" s="4140"/>
      <c r="ND48" s="4140"/>
      <c r="NE48" s="4140"/>
      <c r="NF48" s="4140"/>
      <c r="NG48" s="4140"/>
      <c r="NH48" s="4140"/>
      <c r="NI48" s="4140"/>
      <c r="NJ48" s="4140"/>
      <c r="NK48" s="4140"/>
      <c r="NL48" s="4140"/>
      <c r="NM48" s="4140"/>
      <c r="NN48" s="4140"/>
      <c r="NO48" s="4140"/>
      <c r="NP48" s="4140"/>
      <c r="NQ48" s="4140"/>
      <c r="NR48" s="4140"/>
      <c r="NS48" s="4140"/>
      <c r="NT48" s="4140"/>
      <c r="NU48" s="4140"/>
      <c r="NV48" s="4140"/>
      <c r="NW48" s="4140"/>
      <c r="NX48" s="4140"/>
      <c r="NY48" s="4140"/>
      <c r="NZ48" s="4140"/>
      <c r="OA48" s="4140"/>
      <c r="OB48" s="4140"/>
      <c r="OC48" s="4140"/>
      <c r="OD48" s="4140"/>
      <c r="OE48" s="4140"/>
      <c r="OF48" s="4140"/>
      <c r="OG48" s="4140"/>
      <c r="OH48" s="4140"/>
      <c r="OI48" s="4140"/>
      <c r="OJ48" s="4140"/>
      <c r="OK48" s="4140"/>
      <c r="OL48" s="4140"/>
      <c r="OM48" s="4140"/>
      <c r="ON48" s="4140"/>
      <c r="OO48" s="4140"/>
      <c r="OP48" s="4140"/>
      <c r="OQ48" s="4140"/>
      <c r="OR48" s="4140"/>
      <c r="OS48" s="4140"/>
      <c r="OT48" s="4140"/>
      <c r="OU48" s="4140"/>
      <c r="OV48" s="4140"/>
      <c r="OW48" s="4140"/>
      <c r="OX48" s="4140"/>
      <c r="OY48" s="4140"/>
      <c r="OZ48" s="4140"/>
      <c r="PA48" s="4140"/>
      <c r="PB48" s="4140"/>
      <c r="PC48" s="4140"/>
      <c r="PD48" s="4140"/>
      <c r="PE48" s="4140"/>
      <c r="PF48" s="4140"/>
      <c r="PG48" s="4140"/>
      <c r="PH48" s="4140"/>
      <c r="PI48" s="4140"/>
      <c r="PJ48" s="4140"/>
      <c r="PK48" s="4140"/>
      <c r="PL48" s="4140"/>
      <c r="PM48" s="4140"/>
      <c r="PN48" s="4140"/>
      <c r="PO48" s="4140"/>
      <c r="PP48" s="4140"/>
      <c r="PQ48" s="4140"/>
      <c r="PR48" s="4140"/>
      <c r="PS48" s="4140"/>
      <c r="PT48" s="4140"/>
      <c r="PU48" s="4140"/>
      <c r="PV48" s="4140"/>
      <c r="PW48" s="4140"/>
      <c r="PX48" s="4140"/>
      <c r="PY48" s="4140"/>
      <c r="PZ48" s="4140"/>
      <c r="QA48" s="4140"/>
      <c r="QB48" s="4140"/>
      <c r="QC48" s="4140"/>
      <c r="QD48" s="4140"/>
      <c r="QE48" s="4140"/>
      <c r="QF48" s="4140"/>
      <c r="QG48" s="4140"/>
      <c r="QH48" s="4140"/>
      <c r="QI48" s="4140"/>
      <c r="QJ48" s="4140"/>
      <c r="QK48" s="4140"/>
      <c r="QL48" s="4140"/>
      <c r="QM48" s="4140"/>
      <c r="QN48" s="4140"/>
      <c r="QO48" s="4140"/>
      <c r="QP48" s="4140"/>
      <c r="QQ48" s="4140"/>
      <c r="QR48" s="4140"/>
      <c r="QS48" s="4140"/>
      <c r="QT48" s="4140"/>
      <c r="QU48" s="4140"/>
      <c r="QV48" s="4140"/>
      <c r="QW48" s="4140"/>
      <c r="QX48" s="4140"/>
      <c r="QY48" s="4140"/>
      <c r="QZ48" s="4140"/>
      <c r="RA48" s="4140"/>
      <c r="RB48" s="4140"/>
      <c r="RC48" s="4140"/>
      <c r="RD48" s="4140"/>
      <c r="RE48" s="4140"/>
      <c r="RF48" s="4140"/>
      <c r="RG48" s="4140"/>
      <c r="RH48" s="4140"/>
      <c r="RI48" s="4140"/>
      <c r="RJ48" s="4140"/>
      <c r="RK48" s="4140"/>
      <c r="RL48" s="4140"/>
      <c r="RM48" s="4140"/>
      <c r="RN48" s="4140"/>
      <c r="RO48" s="4140"/>
      <c r="RP48" s="4140"/>
      <c r="RQ48" s="4140"/>
      <c r="RR48" s="4140"/>
      <c r="RS48" s="4140"/>
      <c r="RT48" s="4140"/>
      <c r="RU48" s="4140"/>
      <c r="RV48" s="4140"/>
      <c r="RW48" s="4140"/>
      <c r="RX48" s="4140"/>
      <c r="RY48" s="4140"/>
      <c r="RZ48" s="4140"/>
      <c r="SA48" s="4140"/>
      <c r="SB48" s="4140"/>
      <c r="SC48" s="4140"/>
      <c r="SD48" s="4140"/>
      <c r="SE48" s="4140"/>
      <c r="SF48" s="4140"/>
      <c r="SG48" s="4140"/>
      <c r="SH48" s="4140"/>
      <c r="SI48" s="4140"/>
      <c r="SJ48" s="4140"/>
      <c r="SK48" s="4140"/>
      <c r="SL48" s="4140"/>
      <c r="SM48" s="4140"/>
      <c r="SN48" s="4140"/>
      <c r="SO48" s="4140"/>
      <c r="SP48" s="4140"/>
      <c r="SQ48" s="4140"/>
      <c r="SR48" s="4140"/>
      <c r="SS48" s="4140"/>
      <c r="ST48" s="4140"/>
      <c r="SU48" s="4140"/>
      <c r="SV48" s="4140"/>
      <c r="SW48" s="4140"/>
      <c r="SX48" s="4140"/>
      <c r="SY48" s="4140"/>
      <c r="SZ48" s="4140"/>
      <c r="TA48" s="4140"/>
      <c r="TB48" s="4140"/>
      <c r="TC48" s="4140"/>
      <c r="TD48" s="4140"/>
      <c r="TE48" s="4140"/>
      <c r="TF48" s="4140"/>
      <c r="TG48" s="4140"/>
      <c r="TH48" s="4140"/>
      <c r="TI48" s="4140"/>
      <c r="TJ48" s="4140"/>
      <c r="TK48" s="4140"/>
      <c r="TL48" s="4140"/>
      <c r="TM48" s="4140"/>
      <c r="TN48" s="4140"/>
      <c r="TO48" s="4140"/>
      <c r="TP48" s="4140"/>
      <c r="TQ48" s="4140"/>
      <c r="TR48" s="4140"/>
      <c r="TS48" s="4140"/>
      <c r="TT48" s="4140"/>
      <c r="TU48" s="4140"/>
      <c r="TV48" s="4140"/>
      <c r="TW48" s="4140"/>
      <c r="TX48" s="4140"/>
      <c r="TY48" s="4140"/>
      <c r="TZ48" s="4140"/>
      <c r="UA48" s="4140"/>
      <c r="UB48" s="4140"/>
      <c r="UC48" s="4140"/>
      <c r="UD48" s="4140"/>
      <c r="UE48" s="4140"/>
      <c r="UF48" s="4140"/>
      <c r="UG48" s="4140"/>
      <c r="UH48" s="4140"/>
      <c r="UI48" s="4140"/>
      <c r="UJ48" s="4140"/>
      <c r="UK48" s="4140"/>
      <c r="UL48" s="4140"/>
      <c r="UM48" s="4140"/>
      <c r="UN48" s="4140"/>
      <c r="UO48" s="4140"/>
      <c r="UP48" s="4140"/>
      <c r="UQ48" s="4140"/>
      <c r="UR48" s="4140"/>
      <c r="US48" s="4140"/>
      <c r="UT48" s="4140"/>
      <c r="UU48" s="4140"/>
      <c r="UV48" s="4140"/>
      <c r="UW48" s="4140"/>
      <c r="UX48" s="4140"/>
      <c r="UY48" s="4140"/>
      <c r="UZ48" s="4140"/>
      <c r="VA48" s="4140"/>
      <c r="VB48" s="4140"/>
      <c r="VC48" s="4140"/>
      <c r="VD48" s="4140"/>
      <c r="VE48" s="4140"/>
      <c r="VF48" s="4140"/>
      <c r="VG48" s="4140"/>
      <c r="VH48" s="4140"/>
      <c r="VI48" s="4140"/>
      <c r="VJ48" s="4140"/>
      <c r="VK48" s="4140"/>
      <c r="VL48" s="4140"/>
      <c r="VM48" s="4140"/>
      <c r="VN48" s="4140"/>
      <c r="VO48" s="4140"/>
      <c r="VP48" s="4140"/>
      <c r="VQ48" s="4140"/>
      <c r="VR48" s="4140"/>
      <c r="VS48" s="4140"/>
      <c r="VT48" s="4140"/>
      <c r="VU48" s="4140"/>
      <c r="VV48" s="4140"/>
      <c r="VW48" s="4140"/>
      <c r="VX48" s="4140"/>
      <c r="VY48" s="4140"/>
      <c r="VZ48" s="4140"/>
      <c r="WA48" s="4140"/>
      <c r="WB48" s="4140"/>
      <c r="WC48" s="4140"/>
      <c r="WD48" s="4140"/>
      <c r="WE48" s="4140"/>
      <c r="WF48" s="4140"/>
      <c r="WG48" s="4140"/>
      <c r="WH48" s="4140"/>
      <c r="WI48" s="4140"/>
      <c r="WJ48" s="4140"/>
      <c r="WK48" s="4140"/>
      <c r="WL48" s="4140"/>
      <c r="WM48" s="4140"/>
      <c r="WN48" s="4140"/>
      <c r="WO48" s="4140"/>
      <c r="WP48" s="4140"/>
      <c r="WQ48" s="4140"/>
      <c r="WR48" s="4140"/>
      <c r="WS48" s="4140"/>
      <c r="WT48" s="4140"/>
      <c r="WU48" s="4140"/>
      <c r="WV48" s="4140"/>
      <c r="WW48" s="4140"/>
      <c r="WX48" s="4140"/>
      <c r="WY48" s="4140"/>
      <c r="WZ48" s="4140"/>
      <c r="XA48" s="4140"/>
      <c r="XB48" s="4140"/>
      <c r="XC48" s="4140"/>
      <c r="XD48" s="4140"/>
      <c r="XE48" s="4140"/>
      <c r="XF48" s="4140"/>
      <c r="XG48" s="4140"/>
      <c r="XH48" s="4140"/>
      <c r="XI48" s="4140"/>
      <c r="XJ48" s="4140"/>
      <c r="XK48" s="4140"/>
      <c r="XL48" s="4140"/>
      <c r="XM48" s="4140"/>
      <c r="XN48" s="4140"/>
      <c r="XO48" s="4140"/>
      <c r="XP48" s="4140"/>
      <c r="XQ48" s="4140"/>
      <c r="XR48" s="4140"/>
      <c r="XS48" s="4140"/>
      <c r="XT48" s="4140"/>
      <c r="XU48" s="4140"/>
      <c r="XV48" s="4140"/>
      <c r="XW48" s="4140"/>
      <c r="XX48" s="4140"/>
      <c r="XY48" s="4140"/>
      <c r="XZ48" s="4140"/>
      <c r="YA48" s="4140"/>
      <c r="YB48" s="4140"/>
      <c r="YC48" s="4140"/>
      <c r="YD48" s="4140"/>
      <c r="YE48" s="4140"/>
      <c r="YF48" s="4140"/>
      <c r="YG48" s="4140"/>
      <c r="YH48" s="4140"/>
      <c r="YI48" s="4140"/>
      <c r="YJ48" s="4140"/>
      <c r="YK48" s="4140"/>
      <c r="YL48" s="4140"/>
      <c r="YM48" s="4140"/>
      <c r="YN48" s="4140"/>
      <c r="YO48" s="4140"/>
      <c r="YP48" s="4140"/>
      <c r="YQ48" s="4140"/>
      <c r="YR48" s="4140"/>
      <c r="YS48" s="4140"/>
      <c r="YT48" s="4140"/>
      <c r="YU48" s="4140"/>
      <c r="YV48" s="4140"/>
      <c r="YW48" s="4140"/>
      <c r="YX48" s="4140"/>
      <c r="YY48" s="4140"/>
      <c r="YZ48" s="4140"/>
      <c r="ZA48" s="4140"/>
      <c r="ZB48" s="4140"/>
      <c r="ZC48" s="4140"/>
      <c r="ZD48" s="4140"/>
      <c r="ZE48" s="4140"/>
      <c r="ZF48" s="4140"/>
      <c r="ZG48" s="4140"/>
      <c r="ZH48" s="4140"/>
      <c r="ZI48" s="4140"/>
      <c r="ZJ48" s="4140"/>
      <c r="ZK48" s="4140"/>
      <c r="ZL48" s="4140"/>
      <c r="ZM48" s="4140"/>
      <c r="ZN48" s="4140"/>
      <c r="ZO48" s="4140"/>
      <c r="ZP48" s="4140"/>
      <c r="ZQ48" s="4140"/>
      <c r="ZR48" s="4140"/>
      <c r="ZS48" s="4140"/>
      <c r="ZT48" s="4140"/>
      <c r="ZU48" s="4140"/>
      <c r="ZV48" s="4140"/>
      <c r="ZW48" s="4140"/>
      <c r="ZX48" s="4140"/>
      <c r="ZY48" s="4140"/>
      <c r="ZZ48" s="4140"/>
      <c r="AAA48" s="4140"/>
      <c r="AAB48" s="4140"/>
      <c r="AAC48" s="4140"/>
      <c r="AAD48" s="4140"/>
      <c r="AAE48" s="4140"/>
      <c r="AAF48" s="4140"/>
      <c r="AAG48" s="4140"/>
      <c r="AAH48" s="4140"/>
      <c r="AAI48" s="4140"/>
      <c r="AAJ48" s="4140"/>
      <c r="AAK48" s="4140"/>
      <c r="AAL48" s="4140"/>
      <c r="AAM48" s="4140"/>
      <c r="AAN48" s="4140"/>
      <c r="AAO48" s="4140"/>
      <c r="AAP48" s="4140"/>
      <c r="AAQ48" s="4140"/>
      <c r="AAR48" s="4140"/>
      <c r="AAS48" s="4140"/>
      <c r="AAT48" s="4140"/>
      <c r="AAU48" s="4140"/>
      <c r="AAV48" s="4140"/>
      <c r="AAW48" s="4140"/>
      <c r="AAX48" s="4140"/>
      <c r="AAY48" s="4140"/>
      <c r="AAZ48" s="4140"/>
      <c r="ABA48" s="4140"/>
      <c r="ABB48" s="4140"/>
      <c r="ABC48" s="4140"/>
      <c r="ABD48" s="4140"/>
      <c r="ABE48" s="4140"/>
      <c r="ABF48" s="4140"/>
      <c r="ABG48" s="4140"/>
      <c r="ABH48" s="4140"/>
      <c r="ABI48" s="4140"/>
      <c r="ABJ48" s="4140"/>
      <c r="ABK48" s="4140"/>
      <c r="ABL48" s="4140"/>
      <c r="ABM48" s="4140"/>
      <c r="ABN48" s="4140"/>
      <c r="ABO48" s="4140"/>
      <c r="ABP48" s="4140"/>
      <c r="ABQ48" s="4140"/>
      <c r="ABR48" s="4140"/>
      <c r="ABS48" s="4140"/>
      <c r="ABT48" s="4140"/>
      <c r="ABU48" s="4140"/>
      <c r="ABV48" s="4140"/>
      <c r="ABW48" s="4140"/>
      <c r="ABX48" s="4140"/>
      <c r="ABY48" s="4140"/>
      <c r="ABZ48" s="4140"/>
      <c r="ACA48" s="4140"/>
      <c r="ACB48" s="4140"/>
      <c r="ACC48" s="4140"/>
      <c r="ACD48" s="4140"/>
      <c r="ACE48" s="4140"/>
      <c r="ACF48" s="4140"/>
      <c r="ACG48" s="4140"/>
      <c r="ACH48" s="4140"/>
      <c r="ACI48" s="4140"/>
      <c r="ACJ48" s="4140"/>
      <c r="ACK48" s="4140"/>
      <c r="ACL48" s="4140"/>
      <c r="ACM48" s="4140"/>
      <c r="ACN48" s="4140"/>
      <c r="ACO48" s="4140"/>
      <c r="ACP48" s="4140"/>
      <c r="ACQ48" s="4140"/>
      <c r="ACR48" s="4140"/>
      <c r="ACS48" s="4140"/>
      <c r="ACT48" s="4140"/>
      <c r="ACU48" s="4140"/>
      <c r="ACV48" s="4140"/>
      <c r="ACW48" s="4140"/>
      <c r="ACX48" s="4140"/>
      <c r="ACY48" s="4140"/>
      <c r="ACZ48" s="4140"/>
      <c r="ADA48" s="4140"/>
      <c r="ADB48" s="4140"/>
      <c r="ADC48" s="4140"/>
      <c r="ADD48" s="4140"/>
      <c r="ADE48" s="4140"/>
      <c r="ADF48" s="4140"/>
      <c r="ADG48" s="4140"/>
      <c r="ADH48" s="4140"/>
      <c r="ADI48" s="4140"/>
      <c r="ADJ48" s="4140"/>
      <c r="ADK48" s="4140"/>
      <c r="ADL48" s="4140"/>
      <c r="ADM48" s="4140"/>
      <c r="ADN48" s="4140"/>
      <c r="ADO48" s="4140"/>
      <c r="ADP48" s="4140"/>
      <c r="ADQ48" s="4140"/>
      <c r="ADR48" s="4140"/>
      <c r="ADS48" s="4140"/>
      <c r="ADT48" s="4140"/>
      <c r="ADU48" s="4140"/>
      <c r="ADV48" s="4140"/>
      <c r="ADW48" s="4140"/>
      <c r="ADX48" s="4140"/>
      <c r="ADY48" s="4140"/>
      <c r="ADZ48" s="4140"/>
      <c r="AEA48" s="4140"/>
      <c r="AEB48" s="4140"/>
      <c r="AEC48" s="4140"/>
      <c r="AED48" s="4140"/>
      <c r="AEE48" s="4140"/>
      <c r="AEF48" s="4140"/>
      <c r="AEG48" s="4140"/>
      <c r="AEH48" s="4140"/>
      <c r="AEI48" s="4140"/>
      <c r="AEJ48" s="4140"/>
      <c r="AEK48" s="4140"/>
      <c r="AEL48" s="4140"/>
      <c r="AEM48" s="4140"/>
      <c r="AEN48" s="4140"/>
      <c r="AEO48" s="4140"/>
      <c r="AEP48" s="4140"/>
      <c r="AEQ48" s="4140"/>
      <c r="AER48" s="4140"/>
      <c r="AES48" s="4140"/>
      <c r="AET48" s="4140"/>
      <c r="AEU48" s="4140"/>
      <c r="AEV48" s="4140"/>
      <c r="AEW48" s="4140"/>
      <c r="AEX48" s="4140"/>
      <c r="AEY48" s="4140"/>
      <c r="AEZ48" s="4140"/>
      <c r="AFA48" s="4140"/>
      <c r="AFB48" s="4140"/>
      <c r="AFC48" s="4140"/>
      <c r="AFD48" s="4140"/>
      <c r="AFE48" s="4140"/>
      <c r="AFF48" s="4140"/>
      <c r="AFG48" s="4140"/>
      <c r="AFH48" s="4140"/>
      <c r="AFI48" s="4140"/>
      <c r="AFJ48" s="4140"/>
      <c r="AFK48" s="4140"/>
      <c r="AFL48" s="4140"/>
      <c r="AFM48" s="4140"/>
      <c r="AFN48" s="4140"/>
      <c r="AFO48" s="4140"/>
      <c r="AFP48" s="4140"/>
      <c r="AFQ48" s="4140"/>
      <c r="AFR48" s="4140"/>
      <c r="AFS48" s="4140"/>
      <c r="AFT48" s="4140"/>
      <c r="AFU48" s="4140"/>
      <c r="AFV48" s="4140"/>
      <c r="AFW48" s="4140"/>
      <c r="AFX48" s="4140"/>
      <c r="AFY48" s="4140"/>
      <c r="AFZ48" s="4140"/>
      <c r="AGA48" s="4140"/>
      <c r="AGB48" s="4140"/>
      <c r="AGC48" s="4140"/>
      <c r="AGD48" s="4140"/>
      <c r="AGE48" s="4140"/>
      <c r="AGF48" s="4140"/>
      <c r="AGG48" s="4140"/>
      <c r="AGH48" s="4140"/>
      <c r="AGI48" s="4140"/>
      <c r="AGJ48" s="4140"/>
      <c r="AGK48" s="4140"/>
      <c r="AGL48" s="4140"/>
      <c r="AGM48" s="4140"/>
      <c r="AGN48" s="4140"/>
      <c r="AGO48" s="4140"/>
      <c r="AGP48" s="4140"/>
      <c r="AGQ48" s="4140"/>
      <c r="AGR48" s="4140"/>
      <c r="AGS48" s="4140"/>
      <c r="AGT48" s="4140"/>
      <c r="AGU48" s="4140"/>
      <c r="AGV48" s="4140"/>
      <c r="AGW48" s="4140"/>
      <c r="AGX48" s="4140"/>
      <c r="AGY48" s="4140"/>
      <c r="AGZ48" s="4140"/>
      <c r="AHA48" s="4140"/>
      <c r="AHB48" s="4140"/>
      <c r="AHC48" s="4140"/>
      <c r="AHD48" s="4140"/>
      <c r="AHE48" s="4140"/>
      <c r="AHF48" s="4140"/>
      <c r="AHG48" s="4140"/>
      <c r="AHH48" s="4140"/>
      <c r="AHI48" s="4140"/>
      <c r="AHJ48" s="4140"/>
      <c r="AHK48" s="4140"/>
      <c r="AHL48" s="4140"/>
      <c r="AHM48" s="4140"/>
      <c r="AHN48" s="4140"/>
      <c r="AHO48" s="4140"/>
      <c r="AHP48" s="4140"/>
      <c r="AHQ48" s="4140"/>
      <c r="AHR48" s="4140"/>
      <c r="AHS48" s="4140"/>
      <c r="AHT48" s="4140"/>
      <c r="AHU48" s="4140"/>
      <c r="AHV48" s="4140"/>
      <c r="AHW48" s="4140"/>
      <c r="AHX48" s="4140"/>
      <c r="AHY48" s="4140"/>
      <c r="AHZ48" s="4140"/>
      <c r="AIA48" s="4140"/>
      <c r="AIB48" s="4140"/>
      <c r="AIC48" s="4140"/>
      <c r="AID48" s="4140"/>
      <c r="AIE48" s="4140"/>
      <c r="AIF48" s="4140"/>
      <c r="AIG48" s="4140"/>
      <c r="AIH48" s="4140"/>
      <c r="AII48" s="4140"/>
      <c r="AIJ48" s="4140"/>
      <c r="AIK48" s="4140"/>
      <c r="AIL48" s="4140"/>
      <c r="AIM48" s="4140"/>
      <c r="AIN48" s="4140"/>
      <c r="AIO48" s="4140"/>
      <c r="AIP48" s="4140"/>
      <c r="AIQ48" s="4140"/>
      <c r="AIR48" s="4140"/>
      <c r="AIS48" s="4140"/>
      <c r="AIT48" s="4140"/>
      <c r="AIU48" s="4140"/>
      <c r="AIV48" s="4140"/>
      <c r="AIW48" s="4140"/>
      <c r="AIX48" s="4140"/>
      <c r="AIY48" s="4140"/>
      <c r="AIZ48" s="4140"/>
      <c r="AJA48" s="4140"/>
      <c r="AJB48" s="4140"/>
      <c r="AJC48" s="4140"/>
      <c r="AJD48" s="4140"/>
      <c r="AJE48" s="4140"/>
      <c r="AJF48" s="4140"/>
      <c r="AJG48" s="4140"/>
      <c r="AJH48" s="4140"/>
      <c r="AJI48" s="4140"/>
      <c r="AJJ48" s="4140"/>
      <c r="AJK48" s="4140"/>
      <c r="AJL48" s="4140"/>
      <c r="AJM48" s="4140"/>
      <c r="AJN48" s="4140"/>
      <c r="AJO48" s="4140"/>
      <c r="AJP48" s="4140"/>
      <c r="AJQ48" s="4140"/>
      <c r="AJR48" s="4140"/>
      <c r="AJS48" s="4140"/>
      <c r="AJT48" s="4140"/>
      <c r="AJU48" s="4140"/>
      <c r="AJV48" s="4140"/>
      <c r="AJW48" s="4140"/>
      <c r="AJX48" s="4140"/>
      <c r="AJY48" s="4140"/>
      <c r="AJZ48" s="4140"/>
      <c r="AKA48" s="4140"/>
      <c r="AKB48" s="4140"/>
      <c r="AKC48" s="4140"/>
      <c r="AKD48" s="4140"/>
      <c r="AKE48" s="4140"/>
      <c r="AKF48" s="4140"/>
      <c r="AKG48" s="4140"/>
      <c r="AKH48" s="4140"/>
      <c r="AKI48" s="4140"/>
      <c r="AKJ48" s="4140"/>
      <c r="AKK48" s="4140"/>
      <c r="AKL48" s="4140"/>
      <c r="AKM48" s="4140"/>
      <c r="AKN48" s="4140"/>
      <c r="AKO48" s="4140"/>
      <c r="AKP48" s="4140"/>
      <c r="AKQ48" s="4140"/>
      <c r="AKR48" s="4140"/>
      <c r="AKS48" s="4140"/>
      <c r="AKT48" s="4140"/>
      <c r="AKU48" s="4140"/>
      <c r="AKV48" s="4140"/>
      <c r="AKW48" s="4140"/>
      <c r="AKX48" s="4140"/>
      <c r="AKY48" s="4140"/>
      <c r="AKZ48" s="4140"/>
      <c r="ALA48" s="4140"/>
      <c r="ALB48" s="4140"/>
      <c r="ALC48" s="4140"/>
      <c r="ALD48" s="4140"/>
      <c r="ALE48" s="4140"/>
      <c r="ALF48" s="4140"/>
      <c r="ALG48" s="4140"/>
      <c r="ALH48" s="4140"/>
      <c r="ALI48" s="4140"/>
      <c r="ALJ48" s="4140"/>
      <c r="ALK48" s="4140"/>
      <c r="ALL48" s="4140"/>
      <c r="ALM48" s="4140"/>
      <c r="ALN48" s="4140"/>
      <c r="ALO48" s="4140"/>
      <c r="ALP48" s="4140"/>
      <c r="ALQ48" s="4140"/>
      <c r="ALR48" s="4140"/>
      <c r="ALS48" s="4140"/>
      <c r="ALT48" s="4140"/>
      <c r="ALU48" s="4140"/>
      <c r="ALV48" s="4140"/>
      <c r="ALW48" s="4140"/>
      <c r="ALX48" s="4140"/>
      <c r="ALY48" s="4140"/>
      <c r="ALZ48" s="4140"/>
      <c r="AMA48" s="4140"/>
      <c r="AMB48" s="4140"/>
      <c r="AMC48" s="4140"/>
      <c r="AMD48" s="4140"/>
      <c r="AME48" s="4140"/>
      <c r="AMF48" s="4140"/>
      <c r="AMG48" s="4140"/>
      <c r="AMH48" s="4140"/>
      <c r="AMI48" s="4140"/>
      <c r="AMJ48" s="4140"/>
      <c r="AMK48" s="4140"/>
      <c r="AML48" s="4140"/>
      <c r="AMM48" s="4140"/>
      <c r="AMN48" s="4140"/>
      <c r="AMO48" s="4140"/>
      <c r="AMP48" s="4140"/>
      <c r="AMQ48" s="4140"/>
      <c r="AMR48" s="4140"/>
      <c r="AMS48" s="4140"/>
      <c r="AMT48" s="4140"/>
      <c r="AMU48" s="4140"/>
      <c r="AMV48" s="4140"/>
      <c r="AMW48" s="4140"/>
      <c r="AMX48" s="4140"/>
      <c r="AMY48" s="4140"/>
      <c r="AMZ48" s="4140"/>
      <c r="ANA48" s="4140"/>
      <c r="ANB48" s="4140"/>
      <c r="ANC48" s="4140"/>
      <c r="AND48" s="4140"/>
      <c r="ANE48" s="4140"/>
      <c r="ANF48" s="4140"/>
      <c r="ANG48" s="4140"/>
      <c r="ANH48" s="4140"/>
      <c r="ANI48" s="4140"/>
      <c r="ANJ48" s="4140"/>
      <c r="ANK48" s="4140"/>
      <c r="ANL48" s="4140"/>
      <c r="ANM48" s="4140"/>
      <c r="ANN48" s="4140"/>
      <c r="ANO48" s="4140"/>
      <c r="ANP48" s="4140"/>
      <c r="ANQ48" s="4140"/>
      <c r="ANR48" s="4140"/>
      <c r="ANS48" s="4140"/>
      <c r="ANT48" s="4140"/>
      <c r="ANU48" s="4140"/>
      <c r="ANV48" s="4140"/>
      <c r="ANW48" s="4140"/>
      <c r="ANX48" s="4140"/>
      <c r="ANY48" s="4140"/>
      <c r="ANZ48" s="4140"/>
      <c r="AOA48" s="4140"/>
      <c r="AOB48" s="4140"/>
      <c r="AOC48" s="4140"/>
      <c r="AOD48" s="4140"/>
      <c r="AOE48" s="4140"/>
      <c r="AOF48" s="4140"/>
      <c r="AOG48" s="4140"/>
      <c r="AOH48" s="4140"/>
      <c r="AOI48" s="4140"/>
      <c r="AOJ48" s="4140"/>
      <c r="AOK48" s="4140"/>
      <c r="AOL48" s="4140"/>
      <c r="AOM48" s="4140"/>
      <c r="AON48" s="4140"/>
      <c r="AOO48" s="4140"/>
      <c r="AOP48" s="4140"/>
      <c r="AOQ48" s="4140"/>
      <c r="AOR48" s="4140"/>
      <c r="AOS48" s="4140"/>
      <c r="AOT48" s="4140"/>
      <c r="AOU48" s="4140"/>
      <c r="AOV48" s="4140"/>
      <c r="AOW48" s="4140"/>
      <c r="AOX48" s="4140"/>
      <c r="AOY48" s="4140"/>
      <c r="AOZ48" s="4140"/>
      <c r="APA48" s="4140"/>
      <c r="APB48" s="4140"/>
      <c r="APC48" s="4140"/>
      <c r="APD48" s="4140"/>
      <c r="APE48" s="4140"/>
      <c r="APF48" s="4140"/>
      <c r="APG48" s="4140"/>
      <c r="APH48" s="4140"/>
      <c r="API48" s="4140"/>
      <c r="APJ48" s="4140"/>
      <c r="APK48" s="4140"/>
      <c r="APL48" s="4140"/>
      <c r="APM48" s="4140"/>
      <c r="APN48" s="4140"/>
      <c r="APO48" s="4140"/>
      <c r="APP48" s="4140"/>
      <c r="APQ48" s="4140"/>
      <c r="APR48" s="4140"/>
      <c r="APS48" s="4140"/>
      <c r="APT48" s="4140"/>
      <c r="APU48" s="4140"/>
      <c r="APV48" s="4140"/>
      <c r="APW48" s="4140"/>
      <c r="APX48" s="4140"/>
      <c r="APY48" s="4140"/>
      <c r="APZ48" s="4140"/>
      <c r="AQA48" s="4140"/>
      <c r="AQB48" s="4140"/>
      <c r="AQC48" s="4140"/>
      <c r="AQD48" s="4140"/>
      <c r="AQE48" s="4140"/>
      <c r="AQF48" s="4140"/>
      <c r="AQG48" s="4140"/>
      <c r="AQH48" s="4140"/>
      <c r="AQI48" s="4140"/>
      <c r="AQJ48" s="4140"/>
      <c r="AQK48" s="4140"/>
      <c r="AQL48" s="4140"/>
      <c r="AQM48" s="4140"/>
      <c r="AQN48" s="4140"/>
      <c r="AQO48" s="4140"/>
      <c r="AQP48" s="4140"/>
      <c r="AQQ48" s="4140"/>
      <c r="AQR48" s="4140"/>
      <c r="AQS48" s="4140"/>
      <c r="AQT48" s="4140"/>
      <c r="AQU48" s="4140"/>
      <c r="AQV48" s="4140"/>
      <c r="AQW48" s="4140"/>
      <c r="AQX48" s="4140"/>
      <c r="AQY48" s="4140"/>
      <c r="AQZ48" s="4140"/>
      <c r="ARA48" s="4140"/>
      <c r="ARB48" s="4140"/>
      <c r="ARC48" s="4140"/>
      <c r="ARD48" s="4140"/>
      <c r="ARE48" s="4140"/>
      <c r="ARF48" s="4140"/>
      <c r="ARG48" s="4140"/>
      <c r="ARH48" s="4140"/>
      <c r="ARI48" s="4140"/>
      <c r="ARJ48" s="4140"/>
      <c r="ARK48" s="4140"/>
      <c r="ARL48" s="4140"/>
      <c r="ARM48" s="4140"/>
      <c r="ARN48" s="4140"/>
      <c r="ARO48" s="4140"/>
      <c r="ARP48" s="4140"/>
      <c r="ARQ48" s="4140"/>
      <c r="ARR48" s="4140"/>
      <c r="ARS48" s="4140"/>
      <c r="ART48" s="4140"/>
      <c r="ARU48" s="4140"/>
      <c r="ARV48" s="4140"/>
      <c r="ARW48" s="4140"/>
      <c r="ARX48" s="4140"/>
      <c r="ARY48" s="4140"/>
      <c r="ARZ48" s="4140"/>
      <c r="ASA48" s="4140"/>
      <c r="ASB48" s="4140"/>
      <c r="ASC48" s="4140"/>
      <c r="ASD48" s="4140"/>
      <c r="ASE48" s="4140"/>
      <c r="ASF48" s="4140"/>
      <c r="ASG48" s="4140"/>
      <c r="ASH48" s="4140"/>
      <c r="ASI48" s="4140"/>
      <c r="ASJ48" s="4140"/>
      <c r="ASK48" s="4140"/>
      <c r="ASL48" s="4140"/>
      <c r="ASM48" s="4140"/>
      <c r="ASN48" s="4140"/>
      <c r="ASO48" s="4140"/>
      <c r="ASP48" s="4140"/>
      <c r="ASQ48" s="4140"/>
      <c r="ASR48" s="4140"/>
      <c r="ASS48" s="4140"/>
      <c r="AST48" s="4140"/>
      <c r="ASU48" s="4140"/>
      <c r="ASV48" s="4140"/>
      <c r="ASW48" s="4140"/>
      <c r="ASX48" s="4140"/>
      <c r="ASY48" s="4140"/>
      <c r="ASZ48" s="4140"/>
      <c r="ATA48" s="4140"/>
      <c r="ATB48" s="4140"/>
      <c r="ATC48" s="4140"/>
      <c r="ATD48" s="4140"/>
      <c r="ATE48" s="4140"/>
      <c r="ATF48" s="4140"/>
      <c r="ATG48" s="4140"/>
      <c r="ATH48" s="4140"/>
      <c r="ATI48" s="4140"/>
      <c r="ATJ48" s="4140"/>
      <c r="ATK48" s="4140"/>
      <c r="ATL48" s="4140"/>
      <c r="ATM48" s="4140"/>
      <c r="ATN48" s="4140"/>
      <c r="ATO48" s="4140"/>
      <c r="ATP48" s="4140"/>
      <c r="ATQ48" s="4140"/>
      <c r="ATR48" s="4140"/>
      <c r="ATS48" s="4140"/>
      <c r="ATT48" s="4140"/>
      <c r="ATU48" s="4140"/>
      <c r="ATV48" s="4140"/>
      <c r="ATW48" s="4140"/>
      <c r="ATX48" s="4140"/>
      <c r="ATY48" s="4140"/>
      <c r="ATZ48" s="4140"/>
      <c r="AUA48" s="4140"/>
      <c r="AUB48" s="4140"/>
      <c r="AUC48" s="4140"/>
      <c r="AUD48" s="4140"/>
      <c r="AUE48" s="4140"/>
      <c r="AUF48" s="4140"/>
      <c r="AUG48" s="4140"/>
      <c r="AUH48" s="4140"/>
      <c r="AUI48" s="4140"/>
      <c r="AUJ48" s="4140"/>
      <c r="AUK48" s="4140"/>
      <c r="AUL48" s="4140"/>
      <c r="AUM48" s="4140"/>
      <c r="AUN48" s="4140"/>
      <c r="AUO48" s="4140"/>
      <c r="AUP48" s="4140"/>
      <c r="AUQ48" s="4140"/>
      <c r="AUR48" s="4140"/>
      <c r="AUS48" s="4140"/>
      <c r="AUT48" s="4140"/>
      <c r="AUU48" s="4140"/>
      <c r="AUV48" s="4140"/>
      <c r="AUW48" s="4140"/>
      <c r="AUX48" s="4140"/>
      <c r="AUY48" s="4140"/>
      <c r="AUZ48" s="4140"/>
      <c r="AVA48" s="4140"/>
      <c r="AVB48" s="4140"/>
      <c r="AVC48" s="4140"/>
      <c r="AVD48" s="4140"/>
      <c r="AVE48" s="4140"/>
      <c r="AVF48" s="4140"/>
      <c r="AVG48" s="4140"/>
      <c r="AVH48" s="4140"/>
      <c r="AVI48" s="4140"/>
      <c r="AVJ48" s="4140"/>
      <c r="AVK48" s="4140"/>
      <c r="AVL48" s="4140"/>
      <c r="AVM48" s="4140"/>
      <c r="AVN48" s="4140"/>
      <c r="AVO48" s="4140"/>
      <c r="AVP48" s="4140"/>
      <c r="AVQ48" s="4140"/>
      <c r="AVR48" s="4140"/>
      <c r="AVS48" s="4140"/>
      <c r="AVT48" s="4140"/>
      <c r="AVU48" s="4140"/>
      <c r="AVV48" s="4140"/>
      <c r="AVW48" s="4140"/>
      <c r="AVX48" s="4140"/>
      <c r="AVY48" s="4140"/>
      <c r="AVZ48" s="4140"/>
      <c r="AWA48" s="4140"/>
      <c r="AWB48" s="4140"/>
      <c r="AWC48" s="4140"/>
      <c r="AWD48" s="4140"/>
      <c r="AWE48" s="4140"/>
      <c r="AWF48" s="4140"/>
      <c r="AWG48" s="4140"/>
      <c r="AWH48" s="4140"/>
      <c r="AWI48" s="4140"/>
      <c r="AWJ48" s="4140"/>
      <c r="AWK48" s="4140"/>
      <c r="AWL48" s="4140"/>
      <c r="AWM48" s="4140"/>
      <c r="AWN48" s="4140"/>
      <c r="AWO48" s="4140"/>
      <c r="AWP48" s="4140"/>
      <c r="AWQ48" s="4140"/>
      <c r="AWR48" s="4140"/>
      <c r="AWS48" s="4140"/>
      <c r="AWT48" s="4140"/>
      <c r="AWU48" s="4140"/>
      <c r="AWV48" s="4140"/>
      <c r="AWW48" s="4140"/>
      <c r="AWX48" s="4140"/>
      <c r="AWY48" s="4140"/>
      <c r="AWZ48" s="4140"/>
      <c r="AXA48" s="4140"/>
      <c r="AXB48" s="4140"/>
      <c r="AXC48" s="4140"/>
      <c r="AXD48" s="4140"/>
      <c r="AXE48" s="4140"/>
      <c r="AXF48" s="4140"/>
      <c r="AXG48" s="4140"/>
      <c r="AXH48" s="4140"/>
      <c r="AXI48" s="4140"/>
      <c r="AXJ48" s="4140"/>
      <c r="AXK48" s="4140"/>
      <c r="AXL48" s="4140"/>
      <c r="AXM48" s="4140"/>
      <c r="AXN48" s="4140"/>
      <c r="AXO48" s="4140"/>
      <c r="AXP48" s="4140"/>
      <c r="AXQ48" s="4140"/>
      <c r="AXR48" s="4140"/>
      <c r="AXS48" s="4140"/>
      <c r="AXT48" s="4140"/>
      <c r="AXU48" s="4140"/>
      <c r="AXV48" s="4140"/>
      <c r="AXW48" s="4140"/>
      <c r="AXX48" s="4140"/>
      <c r="AXY48" s="4140"/>
      <c r="AXZ48" s="4140"/>
      <c r="AYA48" s="4140"/>
      <c r="AYB48" s="4140"/>
      <c r="AYC48" s="4140"/>
      <c r="AYD48" s="4140"/>
      <c r="AYE48" s="4140"/>
      <c r="AYF48" s="4140"/>
      <c r="AYG48" s="4140"/>
      <c r="AYH48" s="4140"/>
      <c r="AYI48" s="4140"/>
      <c r="AYJ48" s="4140"/>
      <c r="AYK48" s="4140"/>
      <c r="AYL48" s="4140"/>
      <c r="AYM48" s="4140"/>
      <c r="AYN48" s="4140"/>
      <c r="AYO48" s="4140"/>
      <c r="AYP48" s="4140"/>
      <c r="AYQ48" s="4140"/>
      <c r="AYR48" s="4140"/>
      <c r="AYS48" s="4140"/>
      <c r="AYT48" s="4140"/>
      <c r="AYU48" s="4140"/>
      <c r="AYV48" s="4140"/>
      <c r="AYW48" s="4140"/>
      <c r="AYX48" s="4140"/>
      <c r="AYY48" s="4140"/>
      <c r="AYZ48" s="4140"/>
      <c r="AZA48" s="4140"/>
      <c r="AZB48" s="4140"/>
      <c r="AZC48" s="4140"/>
      <c r="AZD48" s="4140"/>
      <c r="AZE48" s="4140"/>
      <c r="AZF48" s="4140"/>
      <c r="AZG48" s="4140"/>
      <c r="AZH48" s="4140"/>
      <c r="AZI48" s="4140"/>
      <c r="AZJ48" s="4140"/>
      <c r="AZK48" s="4140"/>
      <c r="AZL48" s="4140"/>
      <c r="AZM48" s="4140"/>
      <c r="AZN48" s="4140"/>
      <c r="AZO48" s="4140"/>
      <c r="AZP48" s="4140"/>
      <c r="AZQ48" s="4140"/>
      <c r="AZR48" s="4140"/>
      <c r="AZS48" s="4140"/>
      <c r="AZT48" s="4140"/>
      <c r="AZU48" s="4140"/>
      <c r="AZV48" s="4140"/>
      <c r="AZW48" s="4140"/>
      <c r="AZX48" s="4140"/>
      <c r="AZY48" s="4140"/>
      <c r="AZZ48" s="4140"/>
      <c r="BAA48" s="4140"/>
      <c r="BAB48" s="4140"/>
      <c r="BAC48" s="4140"/>
      <c r="BAD48" s="4140"/>
      <c r="BAE48" s="4140"/>
      <c r="BAF48" s="4140"/>
      <c r="BAG48" s="4140"/>
      <c r="BAH48" s="4140"/>
      <c r="BAI48" s="4140"/>
      <c r="BAJ48" s="4140"/>
      <c r="BAK48" s="4140"/>
      <c r="BAL48" s="4140"/>
      <c r="BAM48" s="4140"/>
      <c r="BAN48" s="4140"/>
      <c r="BAO48" s="4140"/>
      <c r="BAP48" s="4140"/>
      <c r="BAQ48" s="4140"/>
      <c r="BAR48" s="4140"/>
      <c r="BAS48" s="4140"/>
      <c r="BAT48" s="4140"/>
      <c r="BAU48" s="4140"/>
      <c r="BAV48" s="4140"/>
      <c r="BAW48" s="4140"/>
      <c r="BAX48" s="4140"/>
      <c r="BAY48" s="4140"/>
      <c r="BAZ48" s="4140"/>
      <c r="BBA48" s="4140"/>
      <c r="BBB48" s="4140"/>
      <c r="BBC48" s="4140"/>
      <c r="BBD48" s="4140"/>
      <c r="BBE48" s="4140"/>
      <c r="BBF48" s="4140"/>
      <c r="BBG48" s="4140"/>
      <c r="BBH48" s="4140"/>
      <c r="BBI48" s="4140"/>
      <c r="BBJ48" s="4140"/>
      <c r="BBK48" s="4140"/>
      <c r="BBL48" s="4140"/>
      <c r="BBM48" s="4140"/>
      <c r="BBN48" s="4140"/>
      <c r="BBO48" s="4140"/>
      <c r="BBP48" s="4140"/>
      <c r="BBQ48" s="4140"/>
      <c r="BBR48" s="4140"/>
      <c r="BBS48" s="4140"/>
      <c r="BBT48" s="4140"/>
      <c r="BBU48" s="4140"/>
      <c r="BBV48" s="4140"/>
      <c r="BBW48" s="4140"/>
      <c r="BBX48" s="4140"/>
      <c r="BBY48" s="4140"/>
      <c r="BBZ48" s="4140"/>
      <c r="BCA48" s="4140"/>
      <c r="BCB48" s="4140"/>
      <c r="BCC48" s="4140"/>
      <c r="BCD48" s="4140"/>
      <c r="BCE48" s="4140"/>
      <c r="BCF48" s="4140"/>
      <c r="BCG48" s="4140"/>
      <c r="BCH48" s="4140"/>
      <c r="BCI48" s="4140"/>
      <c r="BCJ48" s="4140"/>
      <c r="BCK48" s="4140"/>
      <c r="BCL48" s="4140"/>
      <c r="BCM48" s="4140"/>
      <c r="BCN48" s="4140"/>
      <c r="BCO48" s="4140"/>
      <c r="BCP48" s="4140"/>
      <c r="BCQ48" s="4140"/>
      <c r="BCR48" s="4140"/>
      <c r="BCS48" s="4140"/>
      <c r="BCT48" s="4140"/>
      <c r="BCU48" s="4140"/>
      <c r="BCV48" s="4140"/>
      <c r="BCW48" s="4140"/>
      <c r="BCX48" s="4140"/>
      <c r="BCY48" s="4140"/>
      <c r="BCZ48" s="4140"/>
      <c r="BDA48" s="4140"/>
      <c r="BDB48" s="4140"/>
      <c r="BDC48" s="4140"/>
      <c r="BDD48" s="4140"/>
      <c r="BDE48" s="4140"/>
      <c r="BDF48" s="4140"/>
      <c r="BDG48" s="4140"/>
      <c r="BDH48" s="4140"/>
      <c r="BDI48" s="4140"/>
      <c r="BDJ48" s="4140"/>
      <c r="BDK48" s="4140"/>
      <c r="BDL48" s="4140"/>
      <c r="BDM48" s="4140"/>
      <c r="BDN48" s="4140"/>
      <c r="BDO48" s="4140"/>
      <c r="BDP48" s="4140"/>
      <c r="BDQ48" s="4140"/>
      <c r="BDR48" s="4140"/>
      <c r="BDS48" s="4140"/>
      <c r="BDT48" s="4140"/>
      <c r="BDU48" s="4140"/>
      <c r="BDV48" s="4140"/>
      <c r="BDW48" s="4140"/>
      <c r="BDX48" s="4140"/>
      <c r="BDY48" s="4140"/>
      <c r="BDZ48" s="4140"/>
      <c r="BEA48" s="4140"/>
      <c r="BEB48" s="4140"/>
      <c r="BEC48" s="4140"/>
      <c r="BED48" s="4140"/>
      <c r="BEE48" s="4140"/>
      <c r="BEF48" s="4140"/>
      <c r="BEG48" s="4140"/>
      <c r="BEH48" s="4140"/>
      <c r="BEI48" s="4140"/>
      <c r="BEJ48" s="4140"/>
      <c r="BEK48" s="4140"/>
      <c r="BEL48" s="4140"/>
      <c r="BEM48" s="4140"/>
      <c r="BEN48" s="4140"/>
      <c r="BEO48" s="4140"/>
      <c r="BEP48" s="4140"/>
      <c r="BEQ48" s="4140"/>
      <c r="BER48" s="4140"/>
      <c r="BES48" s="4140"/>
      <c r="BET48" s="4140"/>
      <c r="BEU48" s="4140"/>
      <c r="BEV48" s="4140"/>
      <c r="BEW48" s="4140"/>
      <c r="BEX48" s="4140"/>
      <c r="BEY48" s="4140"/>
      <c r="BEZ48" s="4140"/>
      <c r="BFA48" s="4140"/>
      <c r="BFB48" s="4140"/>
      <c r="BFC48" s="4140"/>
      <c r="BFD48" s="4140"/>
      <c r="BFE48" s="4140"/>
      <c r="BFF48" s="4140"/>
      <c r="BFG48" s="4140"/>
      <c r="BFH48" s="4140"/>
      <c r="BFI48" s="4140"/>
      <c r="BFJ48" s="4140"/>
      <c r="BFK48" s="4140"/>
      <c r="BFL48" s="4140"/>
      <c r="BFM48" s="4140"/>
      <c r="BFN48" s="4140"/>
      <c r="BFO48" s="4140"/>
      <c r="BFP48" s="4140"/>
      <c r="BFQ48" s="4140"/>
      <c r="BFR48" s="4140"/>
      <c r="BFS48" s="4140"/>
      <c r="BFT48" s="4140"/>
      <c r="BFU48" s="4140"/>
      <c r="BFV48" s="4140"/>
      <c r="BFW48" s="4140"/>
      <c r="BFX48" s="4140"/>
      <c r="BFY48" s="4140"/>
      <c r="BFZ48" s="4140"/>
      <c r="BGA48" s="4140"/>
      <c r="BGB48" s="4140"/>
      <c r="BGC48" s="4140"/>
      <c r="BGD48" s="4140"/>
      <c r="BGE48" s="4140"/>
      <c r="BGF48" s="4140"/>
      <c r="BGG48" s="4140"/>
      <c r="BGH48" s="4140"/>
      <c r="BGI48" s="4140"/>
      <c r="BGJ48" s="4140"/>
      <c r="BGK48" s="4140"/>
      <c r="BGL48" s="4140"/>
      <c r="BGM48" s="4140"/>
      <c r="BGN48" s="4140"/>
      <c r="BGO48" s="4140"/>
      <c r="BGP48" s="4140"/>
      <c r="BGQ48" s="4140"/>
      <c r="BGR48" s="4140"/>
      <c r="BGS48" s="4140"/>
      <c r="BGT48" s="4140"/>
      <c r="BGU48" s="4140"/>
      <c r="BGV48" s="4140"/>
      <c r="BGW48" s="4140"/>
      <c r="BGX48" s="4140"/>
      <c r="BGY48" s="4140"/>
      <c r="BGZ48" s="4140"/>
      <c r="BHA48" s="4140"/>
      <c r="BHB48" s="4140"/>
      <c r="BHC48" s="4140"/>
      <c r="BHD48" s="4140"/>
      <c r="BHE48" s="4140"/>
      <c r="BHF48" s="4140"/>
      <c r="BHG48" s="4140"/>
      <c r="BHH48" s="4140"/>
      <c r="BHI48" s="4140"/>
      <c r="BHJ48" s="4140"/>
      <c r="BHK48" s="4140"/>
      <c r="BHL48" s="4140"/>
      <c r="BHM48" s="4140"/>
      <c r="BHN48" s="4140"/>
      <c r="BHO48" s="4140"/>
      <c r="BHP48" s="4140"/>
      <c r="BHQ48" s="4140"/>
      <c r="BHR48" s="4140"/>
      <c r="BHS48" s="4140"/>
      <c r="BHT48" s="4140"/>
      <c r="BHU48" s="4140"/>
      <c r="BHV48" s="4140"/>
      <c r="BHW48" s="4140"/>
      <c r="BHX48" s="4140"/>
      <c r="BHY48" s="4140"/>
      <c r="BHZ48" s="4140"/>
      <c r="BIA48" s="4140"/>
      <c r="BIB48" s="4140"/>
      <c r="BIC48" s="4140"/>
      <c r="BID48" s="4140"/>
      <c r="BIE48" s="4140"/>
      <c r="BIF48" s="4140"/>
      <c r="BIG48" s="4140"/>
      <c r="BIH48" s="4140"/>
      <c r="BII48" s="4140"/>
      <c r="BIJ48" s="4140"/>
      <c r="BIK48" s="4140"/>
      <c r="BIL48" s="4140"/>
      <c r="BIM48" s="4140"/>
      <c r="BIN48" s="4140"/>
      <c r="BIO48" s="4140"/>
      <c r="BIP48" s="4140"/>
      <c r="BIQ48" s="4140"/>
      <c r="BIR48" s="4140"/>
      <c r="BIS48" s="4140"/>
      <c r="BIT48" s="4140"/>
      <c r="BIU48" s="4140"/>
      <c r="BIV48" s="4140"/>
      <c r="BIW48" s="4140"/>
      <c r="BIX48" s="4140"/>
      <c r="BIY48" s="4140"/>
      <c r="BIZ48" s="4140"/>
      <c r="BJA48" s="4140"/>
      <c r="BJB48" s="4140"/>
      <c r="BJC48" s="4140"/>
      <c r="BJD48" s="4140"/>
      <c r="BJE48" s="4140"/>
    </row>
    <row r="49" spans="1:1617" s="536" customFormat="1" ht="16.149999999999999" customHeight="1">
      <c r="A49" s="3286" t="s">
        <v>1359</v>
      </c>
      <c r="B49" s="3984">
        <v>3.5772652987107323</v>
      </c>
      <c r="C49" s="3564">
        <v>3.2358189705492655</v>
      </c>
      <c r="D49" s="3564">
        <v>3.8423881435094618</v>
      </c>
      <c r="E49" s="3564">
        <v>4.0201747391507743</v>
      </c>
      <c r="F49" s="3564">
        <v>4.3356690257197448</v>
      </c>
      <c r="G49" s="3564">
        <v>4.6358777428020197</v>
      </c>
      <c r="H49" s="3564">
        <v>4.20148263981498</v>
      </c>
      <c r="I49" s="3564">
        <v>4.4049274967043948</v>
      </c>
      <c r="J49" s="3564">
        <v>4.7116402163933602</v>
      </c>
      <c r="K49" s="3564">
        <v>5.2343179489755816</v>
      </c>
      <c r="L49" s="3564">
        <v>6.5389021545596338</v>
      </c>
      <c r="M49" s="3564">
        <v>6.6484304833101318</v>
      </c>
      <c r="N49" s="3564">
        <v>7.8485051236607761</v>
      </c>
      <c r="O49" s="3564">
        <v>7.7072277680771046</v>
      </c>
      <c r="P49" s="3564">
        <v>9.425226032955667</v>
      </c>
      <c r="Q49" s="3564">
        <v>10.260310442095609</v>
      </c>
      <c r="R49" s="3564">
        <v>11.648293862291075</v>
      </c>
      <c r="S49" s="3564">
        <v>14.321048471670739</v>
      </c>
      <c r="T49" s="3564">
        <v>15.191219190862734</v>
      </c>
      <c r="U49" s="3564">
        <v>16.444860469656472</v>
      </c>
      <c r="V49" s="3564">
        <v>17.034171755911967</v>
      </c>
      <c r="W49" s="3564">
        <v>20.375556270691639</v>
      </c>
      <c r="X49" s="3564">
        <v>23.526105518059946</v>
      </c>
      <c r="Y49" s="3564">
        <v>25.144782019467399</v>
      </c>
      <c r="Z49" s="3564">
        <v>27.395037639097364</v>
      </c>
      <c r="AA49" s="3564">
        <v>31.498969615236504</v>
      </c>
      <c r="AB49" s="3564">
        <v>31.656999297788289</v>
      </c>
      <c r="AC49" s="3564">
        <v>36.026117327981275</v>
      </c>
      <c r="AD49" s="3564">
        <v>37.786013108607825</v>
      </c>
      <c r="AE49" s="3564">
        <v>42.035145014739783</v>
      </c>
      <c r="AF49" s="3565">
        <v>44.916884766480408</v>
      </c>
      <c r="AG49" s="4133"/>
      <c r="AH49" s="4140"/>
      <c r="AI49" s="4140"/>
      <c r="AJ49" s="4140"/>
      <c r="AK49" s="4140"/>
      <c r="AL49" s="4140"/>
      <c r="AM49" s="4140"/>
      <c r="AN49" s="4140"/>
      <c r="AO49" s="4140"/>
      <c r="AP49" s="4140"/>
      <c r="AQ49" s="4140"/>
      <c r="AR49" s="4140"/>
      <c r="AS49" s="4140"/>
      <c r="AT49" s="4140"/>
      <c r="AU49" s="4140"/>
      <c r="AV49" s="4140"/>
      <c r="AW49" s="4140"/>
      <c r="AX49" s="4140"/>
      <c r="AY49" s="4140"/>
      <c r="AZ49" s="4140"/>
      <c r="BA49" s="4140"/>
      <c r="BB49" s="4140"/>
      <c r="BC49" s="4140"/>
      <c r="BD49" s="4140"/>
      <c r="BE49" s="4140"/>
      <c r="BF49" s="4140"/>
      <c r="BG49" s="4140"/>
      <c r="BH49" s="4140"/>
      <c r="BI49" s="4140"/>
      <c r="BJ49" s="4140"/>
      <c r="BK49" s="4139"/>
      <c r="BL49" s="4139"/>
      <c r="BM49" s="4139"/>
      <c r="BN49" s="4139"/>
      <c r="BO49" s="4139"/>
      <c r="BP49" s="4139"/>
      <c r="BQ49" s="4139"/>
      <c r="BR49" s="4139"/>
      <c r="BS49" s="4139"/>
      <c r="BT49" s="4139"/>
      <c r="BU49" s="4139"/>
      <c r="BV49" s="4139"/>
      <c r="BW49" s="4139"/>
      <c r="BX49" s="4139"/>
      <c r="BY49" s="4139"/>
      <c r="BZ49" s="4139"/>
      <c r="CA49" s="4139"/>
      <c r="CB49" s="4139"/>
      <c r="CC49" s="4139"/>
      <c r="CD49" s="4139"/>
      <c r="CE49" s="4139"/>
      <c r="CF49" s="4139"/>
      <c r="CG49" s="4139"/>
      <c r="CH49" s="4139"/>
      <c r="CI49" s="4139"/>
      <c r="CJ49" s="4139"/>
      <c r="CK49" s="4139"/>
      <c r="CL49" s="4139"/>
      <c r="CM49" s="4139"/>
      <c r="CN49" s="4140"/>
      <c r="CO49" s="4140"/>
      <c r="CP49" s="4140"/>
      <c r="CQ49" s="4140"/>
      <c r="CR49" s="4140"/>
      <c r="CS49" s="4140"/>
      <c r="CT49" s="4140"/>
      <c r="CU49" s="4140"/>
      <c r="CV49" s="4140"/>
      <c r="CW49" s="4140"/>
      <c r="CX49" s="4140"/>
      <c r="CY49" s="4140"/>
      <c r="CZ49" s="4140"/>
      <c r="DA49" s="4140"/>
      <c r="DB49" s="4140"/>
      <c r="DC49" s="4140"/>
      <c r="DD49" s="4140"/>
      <c r="DE49" s="4140"/>
      <c r="DF49" s="4140"/>
      <c r="DG49" s="4140"/>
      <c r="DH49" s="4140"/>
      <c r="DI49" s="4140"/>
      <c r="DJ49" s="4140"/>
      <c r="DK49" s="4140"/>
      <c r="DL49" s="4140"/>
      <c r="DM49" s="4140"/>
      <c r="DN49" s="4140"/>
      <c r="DO49" s="4140"/>
      <c r="DP49" s="4140"/>
      <c r="DQ49" s="4140"/>
      <c r="DR49" s="4140"/>
      <c r="DS49" s="4140"/>
      <c r="DT49" s="4140"/>
      <c r="DU49" s="4140"/>
      <c r="DV49" s="4140"/>
      <c r="DW49" s="4140"/>
      <c r="DX49" s="4140"/>
      <c r="DY49" s="4140"/>
      <c r="DZ49" s="4140"/>
      <c r="EA49" s="4140"/>
      <c r="EB49" s="4140"/>
      <c r="EC49" s="4140"/>
      <c r="ED49" s="4140"/>
      <c r="EE49" s="4140"/>
      <c r="EF49" s="4140"/>
      <c r="EG49" s="4140"/>
      <c r="EH49" s="4140"/>
      <c r="EI49" s="4140"/>
      <c r="EJ49" s="4140"/>
      <c r="EK49" s="4140"/>
      <c r="EL49" s="4140"/>
      <c r="EM49" s="4140"/>
      <c r="EN49" s="4140"/>
      <c r="EO49" s="4140"/>
      <c r="EP49" s="4140"/>
      <c r="EQ49" s="4140"/>
      <c r="ER49" s="4140"/>
      <c r="ES49" s="4140"/>
      <c r="ET49" s="4140"/>
      <c r="EU49" s="4140"/>
      <c r="EV49" s="4140"/>
      <c r="EW49" s="4140"/>
      <c r="EX49" s="4140"/>
      <c r="EY49" s="4140"/>
      <c r="EZ49" s="4140"/>
      <c r="FA49" s="4140"/>
      <c r="FB49" s="4140"/>
      <c r="FC49" s="4140"/>
      <c r="FD49" s="4140"/>
      <c r="FE49" s="4140"/>
      <c r="FF49" s="4140"/>
      <c r="FG49" s="4140"/>
      <c r="FH49" s="4140"/>
      <c r="FI49" s="4140"/>
      <c r="FJ49" s="4140"/>
      <c r="FK49" s="4140"/>
      <c r="FL49" s="4140"/>
      <c r="FM49" s="4140"/>
      <c r="FN49" s="4140"/>
      <c r="FO49" s="4140"/>
      <c r="FP49" s="4140"/>
      <c r="FQ49" s="4140"/>
      <c r="FR49" s="4140"/>
      <c r="FS49" s="4140"/>
      <c r="FT49" s="4140"/>
      <c r="FU49" s="4140"/>
      <c r="FV49" s="4140"/>
      <c r="FW49" s="4140"/>
      <c r="FX49" s="4140"/>
      <c r="FY49" s="4140"/>
      <c r="FZ49" s="4140"/>
      <c r="GA49" s="4140"/>
      <c r="GB49" s="4140"/>
      <c r="GC49" s="4140"/>
      <c r="GD49" s="4140"/>
      <c r="GE49" s="4140"/>
      <c r="GF49" s="4140"/>
      <c r="GG49" s="4140"/>
      <c r="GH49" s="4140"/>
      <c r="GI49" s="4140"/>
      <c r="GJ49" s="4140"/>
      <c r="GK49" s="4140"/>
      <c r="GL49" s="4140"/>
      <c r="GM49" s="4140"/>
      <c r="GN49" s="4140"/>
      <c r="GO49" s="4140"/>
      <c r="GP49" s="4140"/>
      <c r="GQ49" s="4140"/>
      <c r="GR49" s="4140"/>
      <c r="GS49" s="4140"/>
      <c r="GT49" s="4140"/>
      <c r="GU49" s="4140"/>
      <c r="GV49" s="4140"/>
      <c r="GW49" s="4140"/>
      <c r="GX49" s="4140"/>
      <c r="GY49" s="4140"/>
      <c r="GZ49" s="4140"/>
      <c r="HA49" s="4140"/>
      <c r="HB49" s="4140"/>
      <c r="HC49" s="4140"/>
      <c r="HD49" s="4140"/>
      <c r="HE49" s="4140"/>
      <c r="HF49" s="4140"/>
      <c r="HG49" s="4140"/>
      <c r="HH49" s="4140"/>
      <c r="HI49" s="4140"/>
      <c r="HJ49" s="4140"/>
      <c r="HK49" s="4140"/>
      <c r="HL49" s="4140"/>
      <c r="HM49" s="4140"/>
      <c r="HN49" s="4140"/>
      <c r="HO49" s="4140"/>
      <c r="HP49" s="4140"/>
      <c r="HQ49" s="4140"/>
      <c r="HR49" s="4140"/>
      <c r="HS49" s="4140"/>
      <c r="HT49" s="4140"/>
      <c r="HU49" s="4140"/>
      <c r="HV49" s="4140"/>
      <c r="HW49" s="4140"/>
      <c r="HX49" s="4140"/>
      <c r="HY49" s="4140"/>
      <c r="HZ49" s="4140"/>
      <c r="IA49" s="4140"/>
      <c r="IB49" s="4140"/>
      <c r="IC49" s="4140"/>
      <c r="ID49" s="4140"/>
      <c r="IE49" s="4140"/>
      <c r="IF49" s="4140"/>
      <c r="IG49" s="4140"/>
      <c r="IH49" s="4140"/>
      <c r="II49" s="4140"/>
      <c r="IJ49" s="4140"/>
      <c r="IK49" s="4140"/>
      <c r="IL49" s="4140"/>
      <c r="IM49" s="4140"/>
      <c r="IN49" s="4140"/>
      <c r="IO49" s="4140"/>
      <c r="IP49" s="4140"/>
      <c r="IQ49" s="4140"/>
      <c r="IR49" s="4140"/>
      <c r="IS49" s="4140"/>
      <c r="IT49" s="4140"/>
      <c r="IU49" s="4140"/>
      <c r="IV49" s="4140"/>
      <c r="IW49" s="4140"/>
      <c r="IX49" s="4140"/>
      <c r="IY49" s="4140"/>
      <c r="IZ49" s="4140"/>
      <c r="JA49" s="4140"/>
      <c r="JB49" s="4140"/>
      <c r="JC49" s="4140"/>
      <c r="JD49" s="4140"/>
      <c r="JE49" s="4140"/>
      <c r="JF49" s="4140"/>
      <c r="JG49" s="4140"/>
      <c r="JH49" s="4140"/>
      <c r="JI49" s="4140"/>
      <c r="JJ49" s="4140"/>
      <c r="JK49" s="4140"/>
      <c r="JL49" s="4140"/>
      <c r="JM49" s="4140"/>
      <c r="JN49" s="4140"/>
      <c r="JO49" s="4140"/>
      <c r="JP49" s="4140"/>
      <c r="JQ49" s="4140"/>
      <c r="JR49" s="4140"/>
      <c r="JS49" s="4140"/>
      <c r="JT49" s="4140"/>
      <c r="JU49" s="4140"/>
      <c r="JV49" s="4140"/>
      <c r="JW49" s="4140"/>
      <c r="JX49" s="4140"/>
      <c r="JY49" s="4140"/>
      <c r="JZ49" s="4140"/>
      <c r="KA49" s="4140"/>
      <c r="KB49" s="4140"/>
      <c r="KC49" s="4140"/>
      <c r="KD49" s="4140"/>
      <c r="KE49" s="4140"/>
      <c r="KF49" s="4140"/>
      <c r="KG49" s="4140"/>
      <c r="KH49" s="4140"/>
      <c r="KI49" s="4140"/>
      <c r="KJ49" s="4140"/>
      <c r="KK49" s="4140"/>
      <c r="KL49" s="4140"/>
      <c r="KM49" s="4140"/>
      <c r="KN49" s="4140"/>
      <c r="KO49" s="4140"/>
      <c r="KP49" s="4140"/>
      <c r="KQ49" s="4140"/>
      <c r="KR49" s="4140"/>
      <c r="KS49" s="4140"/>
      <c r="KT49" s="4140"/>
      <c r="KU49" s="4140"/>
      <c r="KV49" s="4140"/>
      <c r="KW49" s="4140"/>
      <c r="KX49" s="4140"/>
      <c r="KY49" s="4140"/>
      <c r="KZ49" s="4140"/>
      <c r="LA49" s="4140"/>
      <c r="LB49" s="4140"/>
      <c r="LC49" s="4140"/>
      <c r="LD49" s="4140"/>
      <c r="LE49" s="4140"/>
      <c r="LF49" s="4140"/>
      <c r="LG49" s="4140"/>
      <c r="LH49" s="4140"/>
      <c r="LI49" s="4140"/>
      <c r="LJ49" s="4140"/>
      <c r="LK49" s="4140"/>
      <c r="LL49" s="4140"/>
      <c r="LM49" s="4140"/>
      <c r="LN49" s="4140"/>
      <c r="LO49" s="4140"/>
      <c r="LP49" s="4140"/>
      <c r="LQ49" s="4140"/>
      <c r="LR49" s="4140"/>
      <c r="LS49" s="4140"/>
      <c r="LT49" s="4140"/>
      <c r="LU49" s="4140"/>
      <c r="LV49" s="4140"/>
      <c r="LW49" s="4140"/>
      <c r="LX49" s="4140"/>
      <c r="LY49" s="4140"/>
      <c r="LZ49" s="4140"/>
      <c r="MA49" s="4140"/>
      <c r="MB49" s="4140"/>
      <c r="MC49" s="4140"/>
      <c r="MD49" s="4140"/>
      <c r="ME49" s="4140"/>
      <c r="MF49" s="4140"/>
      <c r="MG49" s="4140"/>
      <c r="MH49" s="4140"/>
      <c r="MI49" s="4140"/>
      <c r="MJ49" s="4140"/>
      <c r="MK49" s="4140"/>
      <c r="ML49" s="4140"/>
      <c r="MM49" s="4140"/>
      <c r="MN49" s="4140"/>
      <c r="MO49" s="4140"/>
      <c r="MP49" s="4140"/>
      <c r="MQ49" s="4140"/>
      <c r="MR49" s="4140"/>
      <c r="MS49" s="4140"/>
      <c r="MT49" s="4140"/>
      <c r="MU49" s="4140"/>
      <c r="MV49" s="4140"/>
      <c r="MW49" s="4140"/>
      <c r="MX49" s="4140"/>
      <c r="MY49" s="4140"/>
      <c r="MZ49" s="4140"/>
      <c r="NA49" s="4140"/>
      <c r="NB49" s="4140"/>
      <c r="NC49" s="4140"/>
      <c r="ND49" s="4140"/>
      <c r="NE49" s="4140"/>
      <c r="NF49" s="4140"/>
      <c r="NG49" s="4140"/>
      <c r="NH49" s="4140"/>
      <c r="NI49" s="4140"/>
      <c r="NJ49" s="4140"/>
      <c r="NK49" s="4140"/>
      <c r="NL49" s="4140"/>
      <c r="NM49" s="4140"/>
      <c r="NN49" s="4140"/>
      <c r="NO49" s="4140"/>
      <c r="NP49" s="4140"/>
      <c r="NQ49" s="4140"/>
      <c r="NR49" s="4140"/>
      <c r="NS49" s="4140"/>
      <c r="NT49" s="4140"/>
      <c r="NU49" s="4140"/>
      <c r="NV49" s="4140"/>
      <c r="NW49" s="4140"/>
      <c r="NX49" s="4140"/>
      <c r="NY49" s="4140"/>
      <c r="NZ49" s="4140"/>
      <c r="OA49" s="4140"/>
      <c r="OB49" s="4140"/>
      <c r="OC49" s="4140"/>
      <c r="OD49" s="4140"/>
      <c r="OE49" s="4140"/>
      <c r="OF49" s="4140"/>
      <c r="OG49" s="4140"/>
      <c r="OH49" s="4140"/>
      <c r="OI49" s="4140"/>
      <c r="OJ49" s="4140"/>
      <c r="OK49" s="4140"/>
      <c r="OL49" s="4140"/>
      <c r="OM49" s="4140"/>
      <c r="ON49" s="4140"/>
      <c r="OO49" s="4140"/>
      <c r="OP49" s="4140"/>
      <c r="OQ49" s="4140"/>
      <c r="OR49" s="4140"/>
      <c r="OS49" s="4140"/>
      <c r="OT49" s="4140"/>
      <c r="OU49" s="4140"/>
      <c r="OV49" s="4140"/>
      <c r="OW49" s="4140"/>
      <c r="OX49" s="4140"/>
      <c r="OY49" s="4140"/>
      <c r="OZ49" s="4140"/>
      <c r="PA49" s="4140"/>
      <c r="PB49" s="4140"/>
      <c r="PC49" s="4140"/>
      <c r="PD49" s="4140"/>
      <c r="PE49" s="4140"/>
      <c r="PF49" s="4140"/>
      <c r="PG49" s="4140"/>
      <c r="PH49" s="4140"/>
      <c r="PI49" s="4140"/>
      <c r="PJ49" s="4140"/>
      <c r="PK49" s="4140"/>
      <c r="PL49" s="4140"/>
      <c r="PM49" s="4140"/>
      <c r="PN49" s="4140"/>
      <c r="PO49" s="4140"/>
      <c r="PP49" s="4140"/>
      <c r="PQ49" s="4140"/>
      <c r="PR49" s="4140"/>
      <c r="PS49" s="4140"/>
      <c r="PT49" s="4140"/>
      <c r="PU49" s="4140"/>
      <c r="PV49" s="4140"/>
      <c r="PW49" s="4140"/>
      <c r="PX49" s="4140"/>
      <c r="PY49" s="4140"/>
      <c r="PZ49" s="4140"/>
      <c r="QA49" s="4140"/>
      <c r="QB49" s="4140"/>
      <c r="QC49" s="4140"/>
      <c r="QD49" s="4140"/>
      <c r="QE49" s="4140"/>
      <c r="QF49" s="4140"/>
      <c r="QG49" s="4140"/>
      <c r="QH49" s="4140"/>
      <c r="QI49" s="4140"/>
      <c r="QJ49" s="4140"/>
      <c r="QK49" s="4140"/>
      <c r="QL49" s="4140"/>
      <c r="QM49" s="4140"/>
      <c r="QN49" s="4140"/>
      <c r="QO49" s="4140"/>
      <c r="QP49" s="4140"/>
      <c r="QQ49" s="4140"/>
      <c r="QR49" s="4140"/>
      <c r="QS49" s="4140"/>
      <c r="QT49" s="4140"/>
      <c r="QU49" s="4140"/>
      <c r="QV49" s="4140"/>
      <c r="QW49" s="4140"/>
      <c r="QX49" s="4140"/>
      <c r="QY49" s="4140"/>
      <c r="QZ49" s="4140"/>
      <c r="RA49" s="4140"/>
      <c r="RB49" s="4140"/>
      <c r="RC49" s="4140"/>
      <c r="RD49" s="4140"/>
      <c r="RE49" s="4140"/>
      <c r="RF49" s="4140"/>
      <c r="RG49" s="4140"/>
      <c r="RH49" s="4140"/>
      <c r="RI49" s="4140"/>
      <c r="RJ49" s="4140"/>
      <c r="RK49" s="4140"/>
      <c r="RL49" s="4140"/>
      <c r="RM49" s="4140"/>
      <c r="RN49" s="4140"/>
      <c r="RO49" s="4140"/>
      <c r="RP49" s="4140"/>
      <c r="RQ49" s="4140"/>
      <c r="RR49" s="4140"/>
      <c r="RS49" s="4140"/>
      <c r="RT49" s="4140"/>
      <c r="RU49" s="4140"/>
      <c r="RV49" s="4140"/>
      <c r="RW49" s="4140"/>
      <c r="RX49" s="4140"/>
      <c r="RY49" s="4140"/>
      <c r="RZ49" s="4140"/>
      <c r="SA49" s="4140"/>
      <c r="SB49" s="4140"/>
      <c r="SC49" s="4140"/>
      <c r="SD49" s="4140"/>
      <c r="SE49" s="4140"/>
      <c r="SF49" s="4140"/>
      <c r="SG49" s="4140"/>
      <c r="SH49" s="4140"/>
      <c r="SI49" s="4140"/>
      <c r="SJ49" s="4140"/>
      <c r="SK49" s="4140"/>
      <c r="SL49" s="4140"/>
      <c r="SM49" s="4140"/>
      <c r="SN49" s="4140"/>
      <c r="SO49" s="4140"/>
      <c r="SP49" s="4140"/>
      <c r="SQ49" s="4140"/>
      <c r="SR49" s="4140"/>
      <c r="SS49" s="4140"/>
      <c r="ST49" s="4140"/>
      <c r="SU49" s="4140"/>
      <c r="SV49" s="4140"/>
      <c r="SW49" s="4140"/>
      <c r="SX49" s="4140"/>
      <c r="SY49" s="4140"/>
      <c r="SZ49" s="4140"/>
      <c r="TA49" s="4140"/>
      <c r="TB49" s="4140"/>
      <c r="TC49" s="4140"/>
      <c r="TD49" s="4140"/>
      <c r="TE49" s="4140"/>
      <c r="TF49" s="4140"/>
      <c r="TG49" s="4140"/>
      <c r="TH49" s="4140"/>
      <c r="TI49" s="4140"/>
      <c r="TJ49" s="4140"/>
      <c r="TK49" s="4140"/>
      <c r="TL49" s="4140"/>
      <c r="TM49" s="4140"/>
      <c r="TN49" s="4140"/>
      <c r="TO49" s="4140"/>
      <c r="TP49" s="4140"/>
      <c r="TQ49" s="4140"/>
      <c r="TR49" s="4140"/>
      <c r="TS49" s="4140"/>
      <c r="TT49" s="4140"/>
      <c r="TU49" s="4140"/>
      <c r="TV49" s="4140"/>
      <c r="TW49" s="4140"/>
      <c r="TX49" s="4140"/>
      <c r="TY49" s="4140"/>
      <c r="TZ49" s="4140"/>
      <c r="UA49" s="4140"/>
      <c r="UB49" s="4140"/>
      <c r="UC49" s="4140"/>
      <c r="UD49" s="4140"/>
      <c r="UE49" s="4140"/>
      <c r="UF49" s="4140"/>
      <c r="UG49" s="4140"/>
      <c r="UH49" s="4140"/>
      <c r="UI49" s="4140"/>
      <c r="UJ49" s="4140"/>
      <c r="UK49" s="4140"/>
      <c r="UL49" s="4140"/>
      <c r="UM49" s="4140"/>
      <c r="UN49" s="4140"/>
      <c r="UO49" s="4140"/>
      <c r="UP49" s="4140"/>
      <c r="UQ49" s="4140"/>
      <c r="UR49" s="4140"/>
      <c r="US49" s="4140"/>
      <c r="UT49" s="4140"/>
      <c r="UU49" s="4140"/>
      <c r="UV49" s="4140"/>
      <c r="UW49" s="4140"/>
      <c r="UX49" s="4140"/>
      <c r="UY49" s="4140"/>
      <c r="UZ49" s="4140"/>
      <c r="VA49" s="4140"/>
      <c r="VB49" s="4140"/>
      <c r="VC49" s="4140"/>
      <c r="VD49" s="4140"/>
      <c r="VE49" s="4140"/>
      <c r="VF49" s="4140"/>
      <c r="VG49" s="4140"/>
      <c r="VH49" s="4140"/>
      <c r="VI49" s="4140"/>
      <c r="VJ49" s="4140"/>
      <c r="VK49" s="4140"/>
      <c r="VL49" s="4140"/>
      <c r="VM49" s="4140"/>
      <c r="VN49" s="4140"/>
      <c r="VO49" s="4140"/>
      <c r="VP49" s="4140"/>
      <c r="VQ49" s="4140"/>
      <c r="VR49" s="4140"/>
      <c r="VS49" s="4140"/>
      <c r="VT49" s="4140"/>
      <c r="VU49" s="4140"/>
      <c r="VV49" s="4140"/>
      <c r="VW49" s="4140"/>
      <c r="VX49" s="4140"/>
      <c r="VY49" s="4140"/>
      <c r="VZ49" s="4140"/>
      <c r="WA49" s="4140"/>
      <c r="WB49" s="4140"/>
      <c r="WC49" s="4140"/>
      <c r="WD49" s="4140"/>
      <c r="WE49" s="4140"/>
      <c r="WF49" s="4140"/>
      <c r="WG49" s="4140"/>
      <c r="WH49" s="4140"/>
      <c r="WI49" s="4140"/>
      <c r="WJ49" s="4140"/>
      <c r="WK49" s="4140"/>
      <c r="WL49" s="4140"/>
      <c r="WM49" s="4140"/>
      <c r="WN49" s="4140"/>
      <c r="WO49" s="4140"/>
      <c r="WP49" s="4140"/>
      <c r="WQ49" s="4140"/>
      <c r="WR49" s="4140"/>
      <c r="WS49" s="4140"/>
      <c r="WT49" s="4140"/>
      <c r="WU49" s="4140"/>
      <c r="WV49" s="4140"/>
      <c r="WW49" s="4140"/>
      <c r="WX49" s="4140"/>
      <c r="WY49" s="4140"/>
      <c r="WZ49" s="4140"/>
      <c r="XA49" s="4140"/>
      <c r="XB49" s="4140"/>
      <c r="XC49" s="4140"/>
      <c r="XD49" s="4140"/>
      <c r="XE49" s="4140"/>
      <c r="XF49" s="4140"/>
      <c r="XG49" s="4140"/>
      <c r="XH49" s="4140"/>
      <c r="XI49" s="4140"/>
      <c r="XJ49" s="4140"/>
      <c r="XK49" s="4140"/>
      <c r="XL49" s="4140"/>
      <c r="XM49" s="4140"/>
      <c r="XN49" s="4140"/>
      <c r="XO49" s="4140"/>
      <c r="XP49" s="4140"/>
      <c r="XQ49" s="4140"/>
      <c r="XR49" s="4140"/>
      <c r="XS49" s="4140"/>
      <c r="XT49" s="4140"/>
      <c r="XU49" s="4140"/>
      <c r="XV49" s="4140"/>
      <c r="XW49" s="4140"/>
      <c r="XX49" s="4140"/>
      <c r="XY49" s="4140"/>
      <c r="XZ49" s="4140"/>
      <c r="YA49" s="4140"/>
      <c r="YB49" s="4140"/>
      <c r="YC49" s="4140"/>
      <c r="YD49" s="4140"/>
      <c r="YE49" s="4140"/>
      <c r="YF49" s="4140"/>
      <c r="YG49" s="4140"/>
      <c r="YH49" s="4140"/>
      <c r="YI49" s="4140"/>
      <c r="YJ49" s="4140"/>
      <c r="YK49" s="4140"/>
      <c r="YL49" s="4140"/>
      <c r="YM49" s="4140"/>
      <c r="YN49" s="4140"/>
      <c r="YO49" s="4140"/>
      <c r="YP49" s="4140"/>
      <c r="YQ49" s="4140"/>
      <c r="YR49" s="4140"/>
      <c r="YS49" s="4140"/>
      <c r="YT49" s="4140"/>
      <c r="YU49" s="4140"/>
      <c r="YV49" s="4140"/>
      <c r="YW49" s="4140"/>
      <c r="YX49" s="4140"/>
      <c r="YY49" s="4140"/>
      <c r="YZ49" s="4140"/>
      <c r="ZA49" s="4140"/>
      <c r="ZB49" s="4140"/>
      <c r="ZC49" s="4140"/>
      <c r="ZD49" s="4140"/>
      <c r="ZE49" s="4140"/>
      <c r="ZF49" s="4140"/>
      <c r="ZG49" s="4140"/>
      <c r="ZH49" s="4140"/>
      <c r="ZI49" s="4140"/>
      <c r="ZJ49" s="4140"/>
      <c r="ZK49" s="4140"/>
      <c r="ZL49" s="4140"/>
      <c r="ZM49" s="4140"/>
      <c r="ZN49" s="4140"/>
      <c r="ZO49" s="4140"/>
      <c r="ZP49" s="4140"/>
      <c r="ZQ49" s="4140"/>
      <c r="ZR49" s="4140"/>
      <c r="ZS49" s="4140"/>
      <c r="ZT49" s="4140"/>
      <c r="ZU49" s="4140"/>
      <c r="ZV49" s="4140"/>
      <c r="ZW49" s="4140"/>
      <c r="ZX49" s="4140"/>
      <c r="ZY49" s="4140"/>
      <c r="ZZ49" s="4140"/>
      <c r="AAA49" s="4140"/>
      <c r="AAB49" s="4140"/>
      <c r="AAC49" s="4140"/>
      <c r="AAD49" s="4140"/>
      <c r="AAE49" s="4140"/>
      <c r="AAF49" s="4140"/>
      <c r="AAG49" s="4140"/>
      <c r="AAH49" s="4140"/>
      <c r="AAI49" s="4140"/>
      <c r="AAJ49" s="4140"/>
      <c r="AAK49" s="4140"/>
      <c r="AAL49" s="4140"/>
      <c r="AAM49" s="4140"/>
      <c r="AAN49" s="4140"/>
      <c r="AAO49" s="4140"/>
      <c r="AAP49" s="4140"/>
      <c r="AAQ49" s="4140"/>
      <c r="AAR49" s="4140"/>
      <c r="AAS49" s="4140"/>
      <c r="AAT49" s="4140"/>
      <c r="AAU49" s="4140"/>
      <c r="AAV49" s="4140"/>
      <c r="AAW49" s="4140"/>
      <c r="AAX49" s="4140"/>
      <c r="AAY49" s="4140"/>
      <c r="AAZ49" s="4140"/>
      <c r="ABA49" s="4140"/>
      <c r="ABB49" s="4140"/>
      <c r="ABC49" s="4140"/>
      <c r="ABD49" s="4140"/>
      <c r="ABE49" s="4140"/>
      <c r="ABF49" s="4140"/>
      <c r="ABG49" s="4140"/>
      <c r="ABH49" s="4140"/>
      <c r="ABI49" s="4140"/>
      <c r="ABJ49" s="4140"/>
      <c r="ABK49" s="4140"/>
      <c r="ABL49" s="4140"/>
      <c r="ABM49" s="4140"/>
      <c r="ABN49" s="4140"/>
      <c r="ABO49" s="4140"/>
      <c r="ABP49" s="4140"/>
      <c r="ABQ49" s="4140"/>
      <c r="ABR49" s="4140"/>
      <c r="ABS49" s="4140"/>
      <c r="ABT49" s="4140"/>
      <c r="ABU49" s="4140"/>
      <c r="ABV49" s="4140"/>
      <c r="ABW49" s="4140"/>
      <c r="ABX49" s="4140"/>
      <c r="ABY49" s="4140"/>
      <c r="ABZ49" s="4140"/>
      <c r="ACA49" s="4140"/>
      <c r="ACB49" s="4140"/>
      <c r="ACC49" s="4140"/>
      <c r="ACD49" s="4140"/>
      <c r="ACE49" s="4140"/>
      <c r="ACF49" s="4140"/>
      <c r="ACG49" s="4140"/>
      <c r="ACH49" s="4140"/>
      <c r="ACI49" s="4140"/>
      <c r="ACJ49" s="4140"/>
      <c r="ACK49" s="4140"/>
      <c r="ACL49" s="4140"/>
      <c r="ACM49" s="4140"/>
      <c r="ACN49" s="4140"/>
      <c r="ACO49" s="4140"/>
      <c r="ACP49" s="4140"/>
      <c r="ACQ49" s="4140"/>
      <c r="ACR49" s="4140"/>
      <c r="ACS49" s="4140"/>
      <c r="ACT49" s="4140"/>
      <c r="ACU49" s="4140"/>
      <c r="ACV49" s="4140"/>
      <c r="ACW49" s="4140"/>
      <c r="ACX49" s="4140"/>
      <c r="ACY49" s="4140"/>
      <c r="ACZ49" s="4140"/>
      <c r="ADA49" s="4140"/>
      <c r="ADB49" s="4140"/>
      <c r="ADC49" s="4140"/>
      <c r="ADD49" s="4140"/>
      <c r="ADE49" s="4140"/>
      <c r="ADF49" s="4140"/>
      <c r="ADG49" s="4140"/>
      <c r="ADH49" s="4140"/>
      <c r="ADI49" s="4140"/>
      <c r="ADJ49" s="4140"/>
      <c r="ADK49" s="4140"/>
      <c r="ADL49" s="4140"/>
      <c r="ADM49" s="4140"/>
      <c r="ADN49" s="4140"/>
      <c r="ADO49" s="4140"/>
      <c r="ADP49" s="4140"/>
      <c r="ADQ49" s="4140"/>
      <c r="ADR49" s="4140"/>
      <c r="ADS49" s="4140"/>
      <c r="ADT49" s="4140"/>
      <c r="ADU49" s="4140"/>
      <c r="ADV49" s="4140"/>
      <c r="ADW49" s="4140"/>
      <c r="ADX49" s="4140"/>
      <c r="ADY49" s="4140"/>
      <c r="ADZ49" s="4140"/>
      <c r="AEA49" s="4140"/>
      <c r="AEB49" s="4140"/>
      <c r="AEC49" s="4140"/>
      <c r="AED49" s="4140"/>
      <c r="AEE49" s="4140"/>
      <c r="AEF49" s="4140"/>
      <c r="AEG49" s="4140"/>
      <c r="AEH49" s="4140"/>
      <c r="AEI49" s="4140"/>
      <c r="AEJ49" s="4140"/>
      <c r="AEK49" s="4140"/>
      <c r="AEL49" s="4140"/>
      <c r="AEM49" s="4140"/>
      <c r="AEN49" s="4140"/>
      <c r="AEO49" s="4140"/>
      <c r="AEP49" s="4140"/>
      <c r="AEQ49" s="4140"/>
      <c r="AER49" s="4140"/>
      <c r="AES49" s="4140"/>
      <c r="AET49" s="4140"/>
      <c r="AEU49" s="4140"/>
      <c r="AEV49" s="4140"/>
      <c r="AEW49" s="4140"/>
      <c r="AEX49" s="4140"/>
      <c r="AEY49" s="4140"/>
      <c r="AEZ49" s="4140"/>
      <c r="AFA49" s="4140"/>
      <c r="AFB49" s="4140"/>
      <c r="AFC49" s="4140"/>
      <c r="AFD49" s="4140"/>
      <c r="AFE49" s="4140"/>
      <c r="AFF49" s="4140"/>
      <c r="AFG49" s="4140"/>
      <c r="AFH49" s="4140"/>
      <c r="AFI49" s="4140"/>
      <c r="AFJ49" s="4140"/>
      <c r="AFK49" s="4140"/>
      <c r="AFL49" s="4140"/>
      <c r="AFM49" s="4140"/>
      <c r="AFN49" s="4140"/>
      <c r="AFO49" s="4140"/>
      <c r="AFP49" s="4140"/>
      <c r="AFQ49" s="4140"/>
      <c r="AFR49" s="4140"/>
      <c r="AFS49" s="4140"/>
      <c r="AFT49" s="4140"/>
      <c r="AFU49" s="4140"/>
      <c r="AFV49" s="4140"/>
      <c r="AFW49" s="4140"/>
      <c r="AFX49" s="4140"/>
      <c r="AFY49" s="4140"/>
      <c r="AFZ49" s="4140"/>
      <c r="AGA49" s="4140"/>
      <c r="AGB49" s="4140"/>
      <c r="AGC49" s="4140"/>
      <c r="AGD49" s="4140"/>
      <c r="AGE49" s="4140"/>
      <c r="AGF49" s="4140"/>
      <c r="AGG49" s="4140"/>
      <c r="AGH49" s="4140"/>
      <c r="AGI49" s="4140"/>
      <c r="AGJ49" s="4140"/>
      <c r="AGK49" s="4140"/>
      <c r="AGL49" s="4140"/>
      <c r="AGM49" s="4140"/>
      <c r="AGN49" s="4140"/>
      <c r="AGO49" s="4140"/>
      <c r="AGP49" s="4140"/>
      <c r="AGQ49" s="4140"/>
      <c r="AGR49" s="4140"/>
      <c r="AGS49" s="4140"/>
      <c r="AGT49" s="4140"/>
      <c r="AGU49" s="4140"/>
      <c r="AGV49" s="4140"/>
      <c r="AGW49" s="4140"/>
      <c r="AGX49" s="4140"/>
      <c r="AGY49" s="4140"/>
      <c r="AGZ49" s="4140"/>
      <c r="AHA49" s="4140"/>
      <c r="AHB49" s="4140"/>
      <c r="AHC49" s="4140"/>
      <c r="AHD49" s="4140"/>
      <c r="AHE49" s="4140"/>
      <c r="AHF49" s="4140"/>
      <c r="AHG49" s="4140"/>
      <c r="AHH49" s="4140"/>
      <c r="AHI49" s="4140"/>
      <c r="AHJ49" s="4140"/>
      <c r="AHK49" s="4140"/>
      <c r="AHL49" s="4140"/>
      <c r="AHM49" s="4140"/>
      <c r="AHN49" s="4140"/>
      <c r="AHO49" s="4140"/>
      <c r="AHP49" s="4140"/>
      <c r="AHQ49" s="4140"/>
      <c r="AHR49" s="4140"/>
      <c r="AHS49" s="4140"/>
      <c r="AHT49" s="4140"/>
      <c r="AHU49" s="4140"/>
      <c r="AHV49" s="4140"/>
      <c r="AHW49" s="4140"/>
      <c r="AHX49" s="4140"/>
      <c r="AHY49" s="4140"/>
      <c r="AHZ49" s="4140"/>
      <c r="AIA49" s="4140"/>
      <c r="AIB49" s="4140"/>
      <c r="AIC49" s="4140"/>
      <c r="AID49" s="4140"/>
      <c r="AIE49" s="4140"/>
      <c r="AIF49" s="4140"/>
      <c r="AIG49" s="4140"/>
      <c r="AIH49" s="4140"/>
      <c r="AII49" s="4140"/>
      <c r="AIJ49" s="4140"/>
      <c r="AIK49" s="4140"/>
      <c r="AIL49" s="4140"/>
      <c r="AIM49" s="4140"/>
      <c r="AIN49" s="4140"/>
      <c r="AIO49" s="4140"/>
      <c r="AIP49" s="4140"/>
      <c r="AIQ49" s="4140"/>
      <c r="AIR49" s="4140"/>
      <c r="AIS49" s="4140"/>
      <c r="AIT49" s="4140"/>
      <c r="AIU49" s="4140"/>
      <c r="AIV49" s="4140"/>
      <c r="AIW49" s="4140"/>
      <c r="AIX49" s="4140"/>
      <c r="AIY49" s="4140"/>
      <c r="AIZ49" s="4140"/>
      <c r="AJA49" s="4140"/>
      <c r="AJB49" s="4140"/>
      <c r="AJC49" s="4140"/>
      <c r="AJD49" s="4140"/>
      <c r="AJE49" s="4140"/>
      <c r="AJF49" s="4140"/>
      <c r="AJG49" s="4140"/>
      <c r="AJH49" s="4140"/>
      <c r="AJI49" s="4140"/>
      <c r="AJJ49" s="4140"/>
      <c r="AJK49" s="4140"/>
      <c r="AJL49" s="4140"/>
      <c r="AJM49" s="4140"/>
      <c r="AJN49" s="4140"/>
      <c r="AJO49" s="4140"/>
      <c r="AJP49" s="4140"/>
      <c r="AJQ49" s="4140"/>
      <c r="AJR49" s="4140"/>
      <c r="AJS49" s="4140"/>
      <c r="AJT49" s="4140"/>
      <c r="AJU49" s="4140"/>
      <c r="AJV49" s="4140"/>
      <c r="AJW49" s="4140"/>
      <c r="AJX49" s="4140"/>
      <c r="AJY49" s="4140"/>
      <c r="AJZ49" s="4140"/>
      <c r="AKA49" s="4140"/>
      <c r="AKB49" s="4140"/>
      <c r="AKC49" s="4140"/>
      <c r="AKD49" s="4140"/>
      <c r="AKE49" s="4140"/>
      <c r="AKF49" s="4140"/>
      <c r="AKG49" s="4140"/>
      <c r="AKH49" s="4140"/>
      <c r="AKI49" s="4140"/>
      <c r="AKJ49" s="4140"/>
      <c r="AKK49" s="4140"/>
      <c r="AKL49" s="4140"/>
      <c r="AKM49" s="4140"/>
      <c r="AKN49" s="4140"/>
      <c r="AKO49" s="4140"/>
      <c r="AKP49" s="4140"/>
      <c r="AKQ49" s="4140"/>
      <c r="AKR49" s="4140"/>
      <c r="AKS49" s="4140"/>
      <c r="AKT49" s="4140"/>
      <c r="AKU49" s="4140"/>
      <c r="AKV49" s="4140"/>
      <c r="AKW49" s="4140"/>
      <c r="AKX49" s="4140"/>
      <c r="AKY49" s="4140"/>
      <c r="AKZ49" s="4140"/>
      <c r="ALA49" s="4140"/>
      <c r="ALB49" s="4140"/>
      <c r="ALC49" s="4140"/>
      <c r="ALD49" s="4140"/>
      <c r="ALE49" s="4140"/>
      <c r="ALF49" s="4140"/>
      <c r="ALG49" s="4140"/>
      <c r="ALH49" s="4140"/>
      <c r="ALI49" s="4140"/>
      <c r="ALJ49" s="4140"/>
      <c r="ALK49" s="4140"/>
      <c r="ALL49" s="4140"/>
      <c r="ALM49" s="4140"/>
      <c r="ALN49" s="4140"/>
      <c r="ALO49" s="4140"/>
      <c r="ALP49" s="4140"/>
      <c r="ALQ49" s="4140"/>
      <c r="ALR49" s="4140"/>
      <c r="ALS49" s="4140"/>
      <c r="ALT49" s="4140"/>
      <c r="ALU49" s="4140"/>
      <c r="ALV49" s="4140"/>
      <c r="ALW49" s="4140"/>
      <c r="ALX49" s="4140"/>
      <c r="ALY49" s="4140"/>
      <c r="ALZ49" s="4140"/>
      <c r="AMA49" s="4140"/>
      <c r="AMB49" s="4140"/>
      <c r="AMC49" s="4140"/>
      <c r="AMD49" s="4140"/>
      <c r="AME49" s="4140"/>
      <c r="AMF49" s="4140"/>
      <c r="AMG49" s="4140"/>
      <c r="AMH49" s="4140"/>
      <c r="AMI49" s="4140"/>
      <c r="AMJ49" s="4140"/>
      <c r="AMK49" s="4140"/>
      <c r="AML49" s="4140"/>
      <c r="AMM49" s="4140"/>
      <c r="AMN49" s="4140"/>
      <c r="AMO49" s="4140"/>
      <c r="AMP49" s="4140"/>
      <c r="AMQ49" s="4140"/>
      <c r="AMR49" s="4140"/>
      <c r="AMS49" s="4140"/>
      <c r="AMT49" s="4140"/>
      <c r="AMU49" s="4140"/>
      <c r="AMV49" s="4140"/>
      <c r="AMW49" s="4140"/>
      <c r="AMX49" s="4140"/>
      <c r="AMY49" s="4140"/>
      <c r="AMZ49" s="4140"/>
      <c r="ANA49" s="4140"/>
      <c r="ANB49" s="4140"/>
      <c r="ANC49" s="4140"/>
      <c r="AND49" s="4140"/>
      <c r="ANE49" s="4140"/>
      <c r="ANF49" s="4140"/>
      <c r="ANG49" s="4140"/>
      <c r="ANH49" s="4140"/>
      <c r="ANI49" s="4140"/>
      <c r="ANJ49" s="4140"/>
      <c r="ANK49" s="4140"/>
      <c r="ANL49" s="4140"/>
      <c r="ANM49" s="4140"/>
      <c r="ANN49" s="4140"/>
      <c r="ANO49" s="4140"/>
      <c r="ANP49" s="4140"/>
      <c r="ANQ49" s="4140"/>
      <c r="ANR49" s="4140"/>
      <c r="ANS49" s="4140"/>
      <c r="ANT49" s="4140"/>
      <c r="ANU49" s="4140"/>
      <c r="ANV49" s="4140"/>
      <c r="ANW49" s="4140"/>
      <c r="ANX49" s="4140"/>
      <c r="ANY49" s="4140"/>
      <c r="ANZ49" s="4140"/>
      <c r="AOA49" s="4140"/>
      <c r="AOB49" s="4140"/>
      <c r="AOC49" s="4140"/>
      <c r="AOD49" s="4140"/>
      <c r="AOE49" s="4140"/>
      <c r="AOF49" s="4140"/>
      <c r="AOG49" s="4140"/>
      <c r="AOH49" s="4140"/>
      <c r="AOI49" s="4140"/>
      <c r="AOJ49" s="4140"/>
      <c r="AOK49" s="4140"/>
      <c r="AOL49" s="4140"/>
      <c r="AOM49" s="4140"/>
      <c r="AON49" s="4140"/>
      <c r="AOO49" s="4140"/>
      <c r="AOP49" s="4140"/>
      <c r="AOQ49" s="4140"/>
      <c r="AOR49" s="4140"/>
      <c r="AOS49" s="4140"/>
      <c r="AOT49" s="4140"/>
      <c r="AOU49" s="4140"/>
      <c r="AOV49" s="4140"/>
      <c r="AOW49" s="4140"/>
      <c r="AOX49" s="4140"/>
      <c r="AOY49" s="4140"/>
      <c r="AOZ49" s="4140"/>
      <c r="APA49" s="4140"/>
      <c r="APB49" s="4140"/>
      <c r="APC49" s="4140"/>
      <c r="APD49" s="4140"/>
      <c r="APE49" s="4140"/>
      <c r="APF49" s="4140"/>
      <c r="APG49" s="4140"/>
      <c r="APH49" s="4140"/>
      <c r="API49" s="4140"/>
      <c r="APJ49" s="4140"/>
      <c r="APK49" s="4140"/>
      <c r="APL49" s="4140"/>
      <c r="APM49" s="4140"/>
      <c r="APN49" s="4140"/>
      <c r="APO49" s="4140"/>
      <c r="APP49" s="4140"/>
      <c r="APQ49" s="4140"/>
      <c r="APR49" s="4140"/>
      <c r="APS49" s="4140"/>
      <c r="APT49" s="4140"/>
      <c r="APU49" s="4140"/>
      <c r="APV49" s="4140"/>
      <c r="APW49" s="4140"/>
      <c r="APX49" s="4140"/>
      <c r="APY49" s="4140"/>
      <c r="APZ49" s="4140"/>
      <c r="AQA49" s="4140"/>
      <c r="AQB49" s="4140"/>
      <c r="AQC49" s="4140"/>
      <c r="AQD49" s="4140"/>
      <c r="AQE49" s="4140"/>
      <c r="AQF49" s="4140"/>
      <c r="AQG49" s="4140"/>
      <c r="AQH49" s="4140"/>
      <c r="AQI49" s="4140"/>
      <c r="AQJ49" s="4140"/>
      <c r="AQK49" s="4140"/>
      <c r="AQL49" s="4140"/>
      <c r="AQM49" s="4140"/>
      <c r="AQN49" s="4140"/>
      <c r="AQO49" s="4140"/>
      <c r="AQP49" s="4140"/>
      <c r="AQQ49" s="4140"/>
      <c r="AQR49" s="4140"/>
      <c r="AQS49" s="4140"/>
      <c r="AQT49" s="4140"/>
      <c r="AQU49" s="4140"/>
      <c r="AQV49" s="4140"/>
      <c r="AQW49" s="4140"/>
      <c r="AQX49" s="4140"/>
      <c r="AQY49" s="4140"/>
      <c r="AQZ49" s="4140"/>
      <c r="ARA49" s="4140"/>
      <c r="ARB49" s="4140"/>
      <c r="ARC49" s="4140"/>
      <c r="ARD49" s="4140"/>
      <c r="ARE49" s="4140"/>
      <c r="ARF49" s="4140"/>
      <c r="ARG49" s="4140"/>
      <c r="ARH49" s="4140"/>
      <c r="ARI49" s="4140"/>
      <c r="ARJ49" s="4140"/>
      <c r="ARK49" s="4140"/>
      <c r="ARL49" s="4140"/>
      <c r="ARM49" s="4140"/>
      <c r="ARN49" s="4140"/>
      <c r="ARO49" s="4140"/>
      <c r="ARP49" s="4140"/>
      <c r="ARQ49" s="4140"/>
      <c r="ARR49" s="4140"/>
      <c r="ARS49" s="4140"/>
      <c r="ART49" s="4140"/>
      <c r="ARU49" s="4140"/>
      <c r="ARV49" s="4140"/>
      <c r="ARW49" s="4140"/>
      <c r="ARX49" s="4140"/>
      <c r="ARY49" s="4140"/>
      <c r="ARZ49" s="4140"/>
      <c r="ASA49" s="4140"/>
      <c r="ASB49" s="4140"/>
      <c r="ASC49" s="4140"/>
      <c r="ASD49" s="4140"/>
      <c r="ASE49" s="4140"/>
      <c r="ASF49" s="4140"/>
      <c r="ASG49" s="4140"/>
      <c r="ASH49" s="4140"/>
      <c r="ASI49" s="4140"/>
      <c r="ASJ49" s="4140"/>
      <c r="ASK49" s="4140"/>
      <c r="ASL49" s="4140"/>
      <c r="ASM49" s="4140"/>
      <c r="ASN49" s="4140"/>
      <c r="ASO49" s="4140"/>
      <c r="ASP49" s="4140"/>
      <c r="ASQ49" s="4140"/>
      <c r="ASR49" s="4140"/>
      <c r="ASS49" s="4140"/>
      <c r="AST49" s="4140"/>
      <c r="ASU49" s="4140"/>
      <c r="ASV49" s="4140"/>
      <c r="ASW49" s="4140"/>
      <c r="ASX49" s="4140"/>
      <c r="ASY49" s="4140"/>
      <c r="ASZ49" s="4140"/>
      <c r="ATA49" s="4140"/>
      <c r="ATB49" s="4140"/>
      <c r="ATC49" s="4140"/>
      <c r="ATD49" s="4140"/>
      <c r="ATE49" s="4140"/>
      <c r="ATF49" s="4140"/>
      <c r="ATG49" s="4140"/>
      <c r="ATH49" s="4140"/>
      <c r="ATI49" s="4140"/>
      <c r="ATJ49" s="4140"/>
      <c r="ATK49" s="4140"/>
      <c r="ATL49" s="4140"/>
      <c r="ATM49" s="4140"/>
      <c r="ATN49" s="4140"/>
      <c r="ATO49" s="4140"/>
      <c r="ATP49" s="4140"/>
      <c r="ATQ49" s="4140"/>
      <c r="ATR49" s="4140"/>
      <c r="ATS49" s="4140"/>
      <c r="ATT49" s="4140"/>
      <c r="ATU49" s="4140"/>
      <c r="ATV49" s="4140"/>
      <c r="ATW49" s="4140"/>
      <c r="ATX49" s="4140"/>
      <c r="ATY49" s="4140"/>
      <c r="ATZ49" s="4140"/>
      <c r="AUA49" s="4140"/>
      <c r="AUB49" s="4140"/>
      <c r="AUC49" s="4140"/>
      <c r="AUD49" s="4140"/>
      <c r="AUE49" s="4140"/>
      <c r="AUF49" s="4140"/>
      <c r="AUG49" s="4140"/>
      <c r="AUH49" s="4140"/>
      <c r="AUI49" s="4140"/>
      <c r="AUJ49" s="4140"/>
      <c r="AUK49" s="4140"/>
      <c r="AUL49" s="4140"/>
      <c r="AUM49" s="4140"/>
      <c r="AUN49" s="4140"/>
      <c r="AUO49" s="4140"/>
      <c r="AUP49" s="4140"/>
      <c r="AUQ49" s="4140"/>
      <c r="AUR49" s="4140"/>
      <c r="AUS49" s="4140"/>
      <c r="AUT49" s="4140"/>
      <c r="AUU49" s="4140"/>
      <c r="AUV49" s="4140"/>
      <c r="AUW49" s="4140"/>
      <c r="AUX49" s="4140"/>
      <c r="AUY49" s="4140"/>
      <c r="AUZ49" s="4140"/>
      <c r="AVA49" s="4140"/>
      <c r="AVB49" s="4140"/>
      <c r="AVC49" s="4140"/>
      <c r="AVD49" s="4140"/>
      <c r="AVE49" s="4140"/>
      <c r="AVF49" s="4140"/>
      <c r="AVG49" s="4140"/>
      <c r="AVH49" s="4140"/>
      <c r="AVI49" s="4140"/>
      <c r="AVJ49" s="4140"/>
      <c r="AVK49" s="4140"/>
      <c r="AVL49" s="4140"/>
      <c r="AVM49" s="4140"/>
      <c r="AVN49" s="4140"/>
      <c r="AVO49" s="4140"/>
      <c r="AVP49" s="4140"/>
      <c r="AVQ49" s="4140"/>
      <c r="AVR49" s="4140"/>
      <c r="AVS49" s="4140"/>
      <c r="AVT49" s="4140"/>
      <c r="AVU49" s="4140"/>
      <c r="AVV49" s="4140"/>
      <c r="AVW49" s="4140"/>
      <c r="AVX49" s="4140"/>
      <c r="AVY49" s="4140"/>
      <c r="AVZ49" s="4140"/>
      <c r="AWA49" s="4140"/>
      <c r="AWB49" s="4140"/>
      <c r="AWC49" s="4140"/>
      <c r="AWD49" s="4140"/>
      <c r="AWE49" s="4140"/>
      <c r="AWF49" s="4140"/>
      <c r="AWG49" s="4140"/>
      <c r="AWH49" s="4140"/>
      <c r="AWI49" s="4140"/>
      <c r="AWJ49" s="4140"/>
      <c r="AWK49" s="4140"/>
      <c r="AWL49" s="4140"/>
      <c r="AWM49" s="4140"/>
      <c r="AWN49" s="4140"/>
      <c r="AWO49" s="4140"/>
      <c r="AWP49" s="4140"/>
      <c r="AWQ49" s="4140"/>
      <c r="AWR49" s="4140"/>
      <c r="AWS49" s="4140"/>
      <c r="AWT49" s="4140"/>
      <c r="AWU49" s="4140"/>
      <c r="AWV49" s="4140"/>
      <c r="AWW49" s="4140"/>
      <c r="AWX49" s="4140"/>
      <c r="AWY49" s="4140"/>
      <c r="AWZ49" s="4140"/>
      <c r="AXA49" s="4140"/>
      <c r="AXB49" s="4140"/>
      <c r="AXC49" s="4140"/>
      <c r="AXD49" s="4140"/>
      <c r="AXE49" s="4140"/>
      <c r="AXF49" s="4140"/>
      <c r="AXG49" s="4140"/>
      <c r="AXH49" s="4140"/>
      <c r="AXI49" s="4140"/>
      <c r="AXJ49" s="4140"/>
      <c r="AXK49" s="4140"/>
      <c r="AXL49" s="4140"/>
      <c r="AXM49" s="4140"/>
      <c r="AXN49" s="4140"/>
      <c r="AXO49" s="4140"/>
      <c r="AXP49" s="4140"/>
      <c r="AXQ49" s="4140"/>
      <c r="AXR49" s="4140"/>
      <c r="AXS49" s="4140"/>
      <c r="AXT49" s="4140"/>
      <c r="AXU49" s="4140"/>
      <c r="AXV49" s="4140"/>
      <c r="AXW49" s="4140"/>
      <c r="AXX49" s="4140"/>
      <c r="AXY49" s="4140"/>
      <c r="AXZ49" s="4140"/>
      <c r="AYA49" s="4140"/>
      <c r="AYB49" s="4140"/>
      <c r="AYC49" s="4140"/>
      <c r="AYD49" s="4140"/>
      <c r="AYE49" s="4140"/>
      <c r="AYF49" s="4140"/>
      <c r="AYG49" s="4140"/>
      <c r="AYH49" s="4140"/>
      <c r="AYI49" s="4140"/>
      <c r="AYJ49" s="4140"/>
      <c r="AYK49" s="4140"/>
      <c r="AYL49" s="4140"/>
      <c r="AYM49" s="4140"/>
      <c r="AYN49" s="4140"/>
      <c r="AYO49" s="4140"/>
      <c r="AYP49" s="4140"/>
      <c r="AYQ49" s="4140"/>
      <c r="AYR49" s="4140"/>
      <c r="AYS49" s="4140"/>
      <c r="AYT49" s="4140"/>
      <c r="AYU49" s="4140"/>
      <c r="AYV49" s="4140"/>
      <c r="AYW49" s="4140"/>
      <c r="AYX49" s="4140"/>
      <c r="AYY49" s="4140"/>
      <c r="AYZ49" s="4140"/>
      <c r="AZA49" s="4140"/>
      <c r="AZB49" s="4140"/>
      <c r="AZC49" s="4140"/>
      <c r="AZD49" s="4140"/>
      <c r="AZE49" s="4140"/>
      <c r="AZF49" s="4140"/>
      <c r="AZG49" s="4140"/>
      <c r="AZH49" s="4140"/>
      <c r="AZI49" s="4140"/>
      <c r="AZJ49" s="4140"/>
      <c r="AZK49" s="4140"/>
      <c r="AZL49" s="4140"/>
      <c r="AZM49" s="4140"/>
      <c r="AZN49" s="4140"/>
      <c r="AZO49" s="4140"/>
      <c r="AZP49" s="4140"/>
      <c r="AZQ49" s="4140"/>
      <c r="AZR49" s="4140"/>
      <c r="AZS49" s="4140"/>
      <c r="AZT49" s="4140"/>
      <c r="AZU49" s="4140"/>
      <c r="AZV49" s="4140"/>
      <c r="AZW49" s="4140"/>
      <c r="AZX49" s="4140"/>
      <c r="AZY49" s="4140"/>
      <c r="AZZ49" s="4140"/>
      <c r="BAA49" s="4140"/>
      <c r="BAB49" s="4140"/>
      <c r="BAC49" s="4140"/>
      <c r="BAD49" s="4140"/>
      <c r="BAE49" s="4140"/>
      <c r="BAF49" s="4140"/>
      <c r="BAG49" s="4140"/>
      <c r="BAH49" s="4140"/>
      <c r="BAI49" s="4140"/>
      <c r="BAJ49" s="4140"/>
      <c r="BAK49" s="4140"/>
      <c r="BAL49" s="4140"/>
      <c r="BAM49" s="4140"/>
      <c r="BAN49" s="4140"/>
      <c r="BAO49" s="4140"/>
      <c r="BAP49" s="4140"/>
      <c r="BAQ49" s="4140"/>
      <c r="BAR49" s="4140"/>
      <c r="BAS49" s="4140"/>
      <c r="BAT49" s="4140"/>
      <c r="BAU49" s="4140"/>
      <c r="BAV49" s="4140"/>
      <c r="BAW49" s="4140"/>
      <c r="BAX49" s="4140"/>
      <c r="BAY49" s="4140"/>
      <c r="BAZ49" s="4140"/>
      <c r="BBA49" s="4140"/>
      <c r="BBB49" s="4140"/>
      <c r="BBC49" s="4140"/>
      <c r="BBD49" s="4140"/>
      <c r="BBE49" s="4140"/>
      <c r="BBF49" s="4140"/>
      <c r="BBG49" s="4140"/>
      <c r="BBH49" s="4140"/>
      <c r="BBI49" s="4140"/>
      <c r="BBJ49" s="4140"/>
      <c r="BBK49" s="4140"/>
      <c r="BBL49" s="4140"/>
      <c r="BBM49" s="4140"/>
      <c r="BBN49" s="4140"/>
      <c r="BBO49" s="4140"/>
      <c r="BBP49" s="4140"/>
      <c r="BBQ49" s="4140"/>
      <c r="BBR49" s="4140"/>
      <c r="BBS49" s="4140"/>
      <c r="BBT49" s="4140"/>
      <c r="BBU49" s="4140"/>
      <c r="BBV49" s="4140"/>
      <c r="BBW49" s="4140"/>
      <c r="BBX49" s="4140"/>
      <c r="BBY49" s="4140"/>
      <c r="BBZ49" s="4140"/>
      <c r="BCA49" s="4140"/>
      <c r="BCB49" s="4140"/>
      <c r="BCC49" s="4140"/>
      <c r="BCD49" s="4140"/>
      <c r="BCE49" s="4140"/>
      <c r="BCF49" s="4140"/>
      <c r="BCG49" s="4140"/>
      <c r="BCH49" s="4140"/>
      <c r="BCI49" s="4140"/>
      <c r="BCJ49" s="4140"/>
      <c r="BCK49" s="4140"/>
      <c r="BCL49" s="4140"/>
      <c r="BCM49" s="4140"/>
      <c r="BCN49" s="4140"/>
      <c r="BCO49" s="4140"/>
      <c r="BCP49" s="4140"/>
      <c r="BCQ49" s="4140"/>
      <c r="BCR49" s="4140"/>
      <c r="BCS49" s="4140"/>
      <c r="BCT49" s="4140"/>
      <c r="BCU49" s="4140"/>
      <c r="BCV49" s="4140"/>
      <c r="BCW49" s="4140"/>
      <c r="BCX49" s="4140"/>
      <c r="BCY49" s="4140"/>
      <c r="BCZ49" s="4140"/>
      <c r="BDA49" s="4140"/>
      <c r="BDB49" s="4140"/>
      <c r="BDC49" s="4140"/>
      <c r="BDD49" s="4140"/>
      <c r="BDE49" s="4140"/>
      <c r="BDF49" s="4140"/>
      <c r="BDG49" s="4140"/>
      <c r="BDH49" s="4140"/>
      <c r="BDI49" s="4140"/>
      <c r="BDJ49" s="4140"/>
      <c r="BDK49" s="4140"/>
      <c r="BDL49" s="4140"/>
      <c r="BDM49" s="4140"/>
      <c r="BDN49" s="4140"/>
      <c r="BDO49" s="4140"/>
      <c r="BDP49" s="4140"/>
      <c r="BDQ49" s="4140"/>
      <c r="BDR49" s="4140"/>
      <c r="BDS49" s="4140"/>
      <c r="BDT49" s="4140"/>
      <c r="BDU49" s="4140"/>
      <c r="BDV49" s="4140"/>
      <c r="BDW49" s="4140"/>
      <c r="BDX49" s="4140"/>
      <c r="BDY49" s="4140"/>
      <c r="BDZ49" s="4140"/>
      <c r="BEA49" s="4140"/>
      <c r="BEB49" s="4140"/>
      <c r="BEC49" s="4140"/>
      <c r="BED49" s="4140"/>
      <c r="BEE49" s="4140"/>
      <c r="BEF49" s="4140"/>
      <c r="BEG49" s="4140"/>
      <c r="BEH49" s="4140"/>
      <c r="BEI49" s="4140"/>
      <c r="BEJ49" s="4140"/>
      <c r="BEK49" s="4140"/>
      <c r="BEL49" s="4140"/>
      <c r="BEM49" s="4140"/>
      <c r="BEN49" s="4140"/>
      <c r="BEO49" s="4140"/>
      <c r="BEP49" s="4140"/>
      <c r="BEQ49" s="4140"/>
      <c r="BER49" s="4140"/>
      <c r="BES49" s="4140"/>
      <c r="BET49" s="4140"/>
      <c r="BEU49" s="4140"/>
      <c r="BEV49" s="4140"/>
      <c r="BEW49" s="4140"/>
      <c r="BEX49" s="4140"/>
      <c r="BEY49" s="4140"/>
      <c r="BEZ49" s="4140"/>
      <c r="BFA49" s="4140"/>
      <c r="BFB49" s="4140"/>
      <c r="BFC49" s="4140"/>
      <c r="BFD49" s="4140"/>
      <c r="BFE49" s="4140"/>
      <c r="BFF49" s="4140"/>
      <c r="BFG49" s="4140"/>
      <c r="BFH49" s="4140"/>
      <c r="BFI49" s="4140"/>
      <c r="BFJ49" s="4140"/>
      <c r="BFK49" s="4140"/>
      <c r="BFL49" s="4140"/>
      <c r="BFM49" s="4140"/>
      <c r="BFN49" s="4140"/>
      <c r="BFO49" s="4140"/>
      <c r="BFP49" s="4140"/>
      <c r="BFQ49" s="4140"/>
      <c r="BFR49" s="4140"/>
      <c r="BFS49" s="4140"/>
      <c r="BFT49" s="4140"/>
      <c r="BFU49" s="4140"/>
      <c r="BFV49" s="4140"/>
      <c r="BFW49" s="4140"/>
      <c r="BFX49" s="4140"/>
      <c r="BFY49" s="4140"/>
      <c r="BFZ49" s="4140"/>
      <c r="BGA49" s="4140"/>
      <c r="BGB49" s="4140"/>
      <c r="BGC49" s="4140"/>
      <c r="BGD49" s="4140"/>
      <c r="BGE49" s="4140"/>
      <c r="BGF49" s="4140"/>
      <c r="BGG49" s="4140"/>
      <c r="BGH49" s="4140"/>
      <c r="BGI49" s="4140"/>
      <c r="BGJ49" s="4140"/>
      <c r="BGK49" s="4140"/>
      <c r="BGL49" s="4140"/>
      <c r="BGM49" s="4140"/>
      <c r="BGN49" s="4140"/>
      <c r="BGO49" s="4140"/>
      <c r="BGP49" s="4140"/>
      <c r="BGQ49" s="4140"/>
      <c r="BGR49" s="4140"/>
      <c r="BGS49" s="4140"/>
      <c r="BGT49" s="4140"/>
      <c r="BGU49" s="4140"/>
      <c r="BGV49" s="4140"/>
      <c r="BGW49" s="4140"/>
      <c r="BGX49" s="4140"/>
      <c r="BGY49" s="4140"/>
      <c r="BGZ49" s="4140"/>
      <c r="BHA49" s="4140"/>
      <c r="BHB49" s="4140"/>
      <c r="BHC49" s="4140"/>
      <c r="BHD49" s="4140"/>
      <c r="BHE49" s="4140"/>
      <c r="BHF49" s="4140"/>
      <c r="BHG49" s="4140"/>
      <c r="BHH49" s="4140"/>
      <c r="BHI49" s="4140"/>
      <c r="BHJ49" s="4140"/>
      <c r="BHK49" s="4140"/>
      <c r="BHL49" s="4140"/>
      <c r="BHM49" s="4140"/>
      <c r="BHN49" s="4140"/>
      <c r="BHO49" s="4140"/>
      <c r="BHP49" s="4140"/>
      <c r="BHQ49" s="4140"/>
      <c r="BHR49" s="4140"/>
      <c r="BHS49" s="4140"/>
      <c r="BHT49" s="4140"/>
      <c r="BHU49" s="4140"/>
      <c r="BHV49" s="4140"/>
      <c r="BHW49" s="4140"/>
      <c r="BHX49" s="4140"/>
      <c r="BHY49" s="4140"/>
      <c r="BHZ49" s="4140"/>
      <c r="BIA49" s="4140"/>
      <c r="BIB49" s="4140"/>
      <c r="BIC49" s="4140"/>
      <c r="BID49" s="4140"/>
      <c r="BIE49" s="4140"/>
      <c r="BIF49" s="4140"/>
      <c r="BIG49" s="4140"/>
      <c r="BIH49" s="4140"/>
      <c r="BII49" s="4140"/>
      <c r="BIJ49" s="4140"/>
      <c r="BIK49" s="4140"/>
      <c r="BIL49" s="4140"/>
      <c r="BIM49" s="4140"/>
      <c r="BIN49" s="4140"/>
      <c r="BIO49" s="4140"/>
      <c r="BIP49" s="4140"/>
      <c r="BIQ49" s="4140"/>
      <c r="BIR49" s="4140"/>
      <c r="BIS49" s="4140"/>
      <c r="BIT49" s="4140"/>
      <c r="BIU49" s="4140"/>
      <c r="BIV49" s="4140"/>
      <c r="BIW49" s="4140"/>
      <c r="BIX49" s="4140"/>
      <c r="BIY49" s="4140"/>
      <c r="BIZ49" s="4140"/>
      <c r="BJA49" s="4140"/>
      <c r="BJB49" s="4140"/>
      <c r="BJC49" s="4140"/>
      <c r="BJD49" s="4140"/>
      <c r="BJE49" s="4140"/>
    </row>
    <row r="50" spans="1:1617" s="102" customFormat="1" ht="15.75" customHeight="1">
      <c r="A50" s="3287" t="s">
        <v>1416</v>
      </c>
      <c r="B50" s="3288">
        <v>3.5824695399163482</v>
      </c>
      <c r="C50" s="2465">
        <v>3.2323748384923228</v>
      </c>
      <c r="D50" s="2465">
        <v>3.8044044798841696</v>
      </c>
      <c r="E50" s="2465">
        <v>4.0268023478613895</v>
      </c>
      <c r="F50" s="2465">
        <v>4.3548422500308437</v>
      </c>
      <c r="G50" s="2465">
        <v>4.6775368325754769</v>
      </c>
      <c r="H50" s="2465">
        <v>4.1614420204498535</v>
      </c>
      <c r="I50" s="2465">
        <v>4.3861936109964432</v>
      </c>
      <c r="J50" s="2465">
        <v>4.706245502201118</v>
      </c>
      <c r="K50" s="2465">
        <v>5.2441034619747215</v>
      </c>
      <c r="L50" s="2465">
        <v>6.573584251149077</v>
      </c>
      <c r="M50" s="2465">
        <v>6.6339177377146745</v>
      </c>
      <c r="N50" s="2465">
        <v>7.8577089920485452</v>
      </c>
      <c r="O50" s="2465">
        <v>7.6658362661490225</v>
      </c>
      <c r="P50" s="2465">
        <v>9.3852183117765335</v>
      </c>
      <c r="Q50" s="2465">
        <v>10.185064393001854</v>
      </c>
      <c r="R50" s="2465">
        <v>11.339043761591283</v>
      </c>
      <c r="S50" s="2465">
        <v>13.95093740230171</v>
      </c>
      <c r="T50" s="2465">
        <v>14.714676310103208</v>
      </c>
      <c r="U50" s="2465">
        <v>16.106036127868069</v>
      </c>
      <c r="V50" s="2465">
        <v>16.631359700179456</v>
      </c>
      <c r="W50" s="2465">
        <v>20.250289517801761</v>
      </c>
      <c r="X50" s="2465">
        <v>22.757285396712835</v>
      </c>
      <c r="Y50" s="2465">
        <v>23.876016632546754</v>
      </c>
      <c r="Z50" s="2465">
        <v>25.914810776628872</v>
      </c>
      <c r="AA50" s="2465">
        <v>29.150602157818046</v>
      </c>
      <c r="AB50" s="2465">
        <v>29.19502889654045</v>
      </c>
      <c r="AC50" s="2465">
        <v>33.1316105465447</v>
      </c>
      <c r="AD50" s="2465">
        <v>34.921572325614449</v>
      </c>
      <c r="AE50" s="2465">
        <v>39.781844681608341</v>
      </c>
      <c r="AF50" s="2466">
        <v>43.447416216630593</v>
      </c>
      <c r="AG50" s="4133"/>
      <c r="AH50" s="4134"/>
      <c r="AI50" s="4134"/>
      <c r="AJ50" s="4134"/>
      <c r="AK50" s="4134"/>
      <c r="AL50" s="4134"/>
      <c r="AM50" s="4134"/>
      <c r="AN50" s="4134"/>
      <c r="AO50" s="4134"/>
      <c r="AP50" s="4134"/>
      <c r="AQ50" s="4134"/>
      <c r="AR50" s="4134"/>
      <c r="AS50" s="4134"/>
      <c r="AT50" s="4134"/>
      <c r="AU50" s="4134"/>
      <c r="AV50" s="4134"/>
      <c r="AW50" s="4134"/>
      <c r="AX50" s="4134"/>
      <c r="AY50" s="4134"/>
      <c r="AZ50" s="4134"/>
      <c r="BA50" s="4134"/>
      <c r="BB50" s="4134"/>
      <c r="BC50" s="4134"/>
      <c r="BD50" s="4134"/>
      <c r="BE50" s="4134"/>
      <c r="BF50" s="4134"/>
      <c r="BG50" s="4134"/>
      <c r="BH50" s="4134"/>
      <c r="BI50" s="4134"/>
      <c r="BJ50" s="4134"/>
      <c r="BK50" s="4139"/>
      <c r="BL50" s="4139"/>
      <c r="BM50" s="4139"/>
      <c r="BN50" s="4139"/>
      <c r="BO50" s="4139"/>
      <c r="BP50" s="4139"/>
      <c r="BQ50" s="4139"/>
      <c r="BR50" s="4139"/>
      <c r="BS50" s="4139"/>
      <c r="BT50" s="4139"/>
      <c r="BU50" s="4139"/>
      <c r="BV50" s="4139"/>
      <c r="BW50" s="4139"/>
      <c r="BX50" s="4139"/>
      <c r="BY50" s="4139"/>
      <c r="BZ50" s="4139"/>
      <c r="CA50" s="4139"/>
      <c r="CB50" s="4139"/>
      <c r="CC50" s="4139"/>
      <c r="CD50" s="4139"/>
      <c r="CE50" s="4139"/>
      <c r="CF50" s="4139"/>
      <c r="CG50" s="4139"/>
      <c r="CH50" s="4139"/>
      <c r="CI50" s="4139"/>
      <c r="CJ50" s="4139"/>
      <c r="CK50" s="4139"/>
      <c r="CL50" s="4139"/>
      <c r="CM50" s="4139"/>
      <c r="CN50" s="4134"/>
      <c r="CO50" s="4134"/>
      <c r="CP50" s="4134"/>
      <c r="CQ50" s="4134"/>
      <c r="CR50" s="4134"/>
      <c r="CS50" s="4134"/>
      <c r="CT50" s="4134"/>
      <c r="CU50" s="4134"/>
      <c r="CV50" s="4134"/>
      <c r="CW50" s="4134"/>
      <c r="CX50" s="4134"/>
      <c r="CY50" s="4134"/>
      <c r="CZ50" s="4134"/>
      <c r="DA50" s="4134"/>
      <c r="DB50" s="4134"/>
      <c r="DC50" s="4134"/>
      <c r="DD50" s="4134"/>
      <c r="DE50" s="4134"/>
      <c r="DF50" s="4134"/>
      <c r="DG50" s="4134"/>
      <c r="DH50" s="4134"/>
      <c r="DI50" s="4134"/>
      <c r="DJ50" s="4134"/>
      <c r="DK50" s="4134"/>
      <c r="DL50" s="4134"/>
      <c r="DM50" s="4134"/>
      <c r="DN50" s="4134"/>
      <c r="DO50" s="4134"/>
      <c r="DP50" s="4134"/>
      <c r="DQ50" s="4134"/>
      <c r="DR50" s="4134"/>
      <c r="DS50" s="4134"/>
      <c r="DT50" s="4134"/>
      <c r="DU50" s="4134"/>
      <c r="DV50" s="4134"/>
      <c r="DW50" s="4134"/>
      <c r="DX50" s="4134"/>
      <c r="DY50" s="4134"/>
      <c r="DZ50" s="4134"/>
      <c r="EA50" s="4134"/>
      <c r="EB50" s="4134"/>
      <c r="EC50" s="4134"/>
      <c r="ED50" s="4134"/>
      <c r="EE50" s="4134"/>
      <c r="EF50" s="4134"/>
      <c r="EG50" s="4134"/>
      <c r="EH50" s="4134"/>
      <c r="EI50" s="4134"/>
      <c r="EJ50" s="4134"/>
      <c r="EK50" s="4134"/>
      <c r="EL50" s="4134"/>
      <c r="EM50" s="4134"/>
      <c r="EN50" s="4134"/>
      <c r="EO50" s="4134"/>
      <c r="EP50" s="4134"/>
      <c r="EQ50" s="4134"/>
      <c r="ER50" s="4134"/>
      <c r="ES50" s="4134"/>
      <c r="ET50" s="4134"/>
      <c r="EU50" s="4134"/>
      <c r="EV50" s="4134"/>
      <c r="EW50" s="4134"/>
      <c r="EX50" s="4134"/>
      <c r="EY50" s="4134"/>
      <c r="EZ50" s="4134"/>
      <c r="FA50" s="4134"/>
      <c r="FB50" s="4134"/>
      <c r="FC50" s="4134"/>
      <c r="FD50" s="4134"/>
      <c r="FE50" s="4134"/>
      <c r="FF50" s="4134"/>
      <c r="FG50" s="4134"/>
      <c r="FH50" s="4134"/>
      <c r="FI50" s="4134"/>
      <c r="FJ50" s="4134"/>
      <c r="FK50" s="4134"/>
      <c r="FL50" s="4134"/>
      <c r="FM50" s="4134"/>
      <c r="FN50" s="4134"/>
      <c r="FO50" s="4134"/>
      <c r="FP50" s="4134"/>
      <c r="FQ50" s="4134"/>
      <c r="FR50" s="4134"/>
      <c r="FS50" s="4134"/>
      <c r="FT50" s="4134"/>
      <c r="FU50" s="4134"/>
      <c r="FV50" s="4134"/>
      <c r="FW50" s="4134"/>
      <c r="FX50" s="4134"/>
      <c r="FY50" s="4134"/>
      <c r="FZ50" s="4134"/>
      <c r="GA50" s="4134"/>
      <c r="GB50" s="4134"/>
      <c r="GC50" s="4134"/>
      <c r="GD50" s="4134"/>
      <c r="GE50" s="4134"/>
      <c r="GF50" s="4134"/>
      <c r="GG50" s="4134"/>
      <c r="GH50" s="4134"/>
      <c r="GI50" s="4134"/>
      <c r="GJ50" s="4134"/>
      <c r="GK50" s="4134"/>
      <c r="GL50" s="4134"/>
      <c r="GM50" s="4134"/>
      <c r="GN50" s="4134"/>
      <c r="GO50" s="4134"/>
      <c r="GP50" s="4134"/>
      <c r="GQ50" s="4134"/>
      <c r="GR50" s="4134"/>
      <c r="GS50" s="4134"/>
      <c r="GT50" s="4134"/>
      <c r="GU50" s="4134"/>
      <c r="GV50" s="4134"/>
      <c r="GW50" s="4134"/>
      <c r="GX50" s="4134"/>
      <c r="GY50" s="4134"/>
      <c r="GZ50" s="4134"/>
      <c r="HA50" s="4134"/>
      <c r="HB50" s="4134"/>
      <c r="HC50" s="4134"/>
      <c r="HD50" s="4134"/>
      <c r="HE50" s="4134"/>
      <c r="HF50" s="4134"/>
      <c r="HG50" s="4134"/>
      <c r="HH50" s="4134"/>
      <c r="HI50" s="4134"/>
      <c r="HJ50" s="4134"/>
      <c r="HK50" s="4134"/>
      <c r="HL50" s="4134"/>
      <c r="HM50" s="4134"/>
      <c r="HN50" s="4134"/>
      <c r="HO50" s="4134"/>
      <c r="HP50" s="4134"/>
      <c r="HQ50" s="4134"/>
      <c r="HR50" s="4134"/>
      <c r="HS50" s="4134"/>
      <c r="HT50" s="4134"/>
      <c r="HU50" s="4134"/>
      <c r="HV50" s="4134"/>
      <c r="HW50" s="4134"/>
      <c r="HX50" s="4134"/>
      <c r="HY50" s="4134"/>
      <c r="HZ50" s="4134"/>
      <c r="IA50" s="4134"/>
      <c r="IB50" s="4134"/>
      <c r="IC50" s="4134"/>
      <c r="ID50" s="4134"/>
      <c r="IE50" s="4134"/>
      <c r="IF50" s="4134"/>
      <c r="IG50" s="4134"/>
      <c r="IH50" s="4134"/>
      <c r="II50" s="4134"/>
      <c r="IJ50" s="4134"/>
      <c r="IK50" s="4134"/>
      <c r="IL50" s="4134"/>
      <c r="IM50" s="4134"/>
      <c r="IN50" s="4134"/>
      <c r="IO50" s="4134"/>
      <c r="IP50" s="4134"/>
      <c r="IQ50" s="4134"/>
      <c r="IR50" s="4134"/>
      <c r="IS50" s="4134"/>
      <c r="IT50" s="4134"/>
      <c r="IU50" s="4134"/>
      <c r="IV50" s="4134"/>
      <c r="IW50" s="4134"/>
      <c r="IX50" s="4134"/>
      <c r="IY50" s="4134"/>
      <c r="IZ50" s="4134"/>
      <c r="JA50" s="4134"/>
      <c r="JB50" s="4134"/>
      <c r="JC50" s="4134"/>
      <c r="JD50" s="4134"/>
      <c r="JE50" s="4134"/>
      <c r="JF50" s="4134"/>
      <c r="JG50" s="4134"/>
      <c r="JH50" s="4134"/>
      <c r="JI50" s="4134"/>
      <c r="JJ50" s="4134"/>
      <c r="JK50" s="4134"/>
      <c r="JL50" s="4134"/>
      <c r="JM50" s="4134"/>
      <c r="JN50" s="4134"/>
      <c r="JO50" s="4134"/>
      <c r="JP50" s="4134"/>
      <c r="JQ50" s="4134"/>
      <c r="JR50" s="4134"/>
      <c r="JS50" s="4134"/>
      <c r="JT50" s="4134"/>
      <c r="JU50" s="4134"/>
      <c r="JV50" s="4134"/>
      <c r="JW50" s="4134"/>
      <c r="JX50" s="4134"/>
      <c r="JY50" s="4134"/>
      <c r="JZ50" s="4134"/>
      <c r="KA50" s="4134"/>
      <c r="KB50" s="4134"/>
      <c r="KC50" s="4134"/>
      <c r="KD50" s="4134"/>
      <c r="KE50" s="4134"/>
      <c r="KF50" s="4134"/>
      <c r="KG50" s="4134"/>
      <c r="KH50" s="4134"/>
      <c r="KI50" s="4134"/>
      <c r="KJ50" s="4134"/>
      <c r="KK50" s="4134"/>
      <c r="KL50" s="4134"/>
      <c r="KM50" s="4134"/>
      <c r="KN50" s="4134"/>
      <c r="KO50" s="4134"/>
      <c r="KP50" s="4134"/>
      <c r="KQ50" s="4134"/>
      <c r="KR50" s="4134"/>
      <c r="KS50" s="4134"/>
      <c r="KT50" s="4134"/>
      <c r="KU50" s="4134"/>
      <c r="KV50" s="4134"/>
      <c r="KW50" s="4134"/>
      <c r="KX50" s="4134"/>
      <c r="KY50" s="4134"/>
      <c r="KZ50" s="4134"/>
      <c r="LA50" s="4134"/>
      <c r="LB50" s="4134"/>
      <c r="LC50" s="4134"/>
      <c r="LD50" s="4134"/>
      <c r="LE50" s="4134"/>
      <c r="LF50" s="4134"/>
      <c r="LG50" s="4134"/>
      <c r="LH50" s="4134"/>
      <c r="LI50" s="4134"/>
      <c r="LJ50" s="4134"/>
      <c r="LK50" s="4134"/>
      <c r="LL50" s="4134"/>
      <c r="LM50" s="4134"/>
      <c r="LN50" s="4134"/>
      <c r="LO50" s="4134"/>
      <c r="LP50" s="4134"/>
      <c r="LQ50" s="4134"/>
      <c r="LR50" s="4134"/>
      <c r="LS50" s="4134"/>
      <c r="LT50" s="4134"/>
      <c r="LU50" s="4134"/>
      <c r="LV50" s="4134"/>
      <c r="LW50" s="4134"/>
      <c r="LX50" s="4134"/>
      <c r="LY50" s="4134"/>
      <c r="LZ50" s="4134"/>
      <c r="MA50" s="4134"/>
      <c r="MB50" s="4134"/>
      <c r="MC50" s="4134"/>
      <c r="MD50" s="4134"/>
      <c r="ME50" s="4134"/>
      <c r="MF50" s="4134"/>
      <c r="MG50" s="4134"/>
      <c r="MH50" s="4134"/>
      <c r="MI50" s="4134"/>
      <c r="MJ50" s="4134"/>
      <c r="MK50" s="4134"/>
      <c r="ML50" s="4134"/>
      <c r="MM50" s="4134"/>
      <c r="MN50" s="4134"/>
      <c r="MO50" s="4134"/>
      <c r="MP50" s="4134"/>
      <c r="MQ50" s="4134"/>
      <c r="MR50" s="4134"/>
      <c r="MS50" s="4134"/>
      <c r="MT50" s="4134"/>
      <c r="MU50" s="4134"/>
      <c r="MV50" s="4134"/>
      <c r="MW50" s="4134"/>
      <c r="MX50" s="4134"/>
      <c r="MY50" s="4134"/>
      <c r="MZ50" s="4134"/>
      <c r="NA50" s="4134"/>
      <c r="NB50" s="4134"/>
      <c r="NC50" s="4134"/>
      <c r="ND50" s="4134"/>
      <c r="NE50" s="4134"/>
      <c r="NF50" s="4134"/>
      <c r="NG50" s="4134"/>
      <c r="NH50" s="4134"/>
      <c r="NI50" s="4134"/>
      <c r="NJ50" s="4134"/>
      <c r="NK50" s="4134"/>
      <c r="NL50" s="4134"/>
      <c r="NM50" s="4134"/>
      <c r="NN50" s="4134"/>
      <c r="NO50" s="4134"/>
      <c r="NP50" s="4134"/>
      <c r="NQ50" s="4134"/>
      <c r="NR50" s="4134"/>
      <c r="NS50" s="4134"/>
      <c r="NT50" s="4134"/>
      <c r="NU50" s="4134"/>
      <c r="NV50" s="4134"/>
      <c r="NW50" s="4134"/>
      <c r="NX50" s="4134"/>
      <c r="NY50" s="4134"/>
      <c r="NZ50" s="4134"/>
      <c r="OA50" s="4134"/>
      <c r="OB50" s="4134"/>
      <c r="OC50" s="4134"/>
      <c r="OD50" s="4134"/>
      <c r="OE50" s="4134"/>
      <c r="OF50" s="4134"/>
      <c r="OG50" s="4134"/>
      <c r="OH50" s="4134"/>
      <c r="OI50" s="4134"/>
      <c r="OJ50" s="4134"/>
      <c r="OK50" s="4134"/>
      <c r="OL50" s="4134"/>
      <c r="OM50" s="4134"/>
      <c r="ON50" s="4134"/>
      <c r="OO50" s="4134"/>
      <c r="OP50" s="4134"/>
      <c r="OQ50" s="4134"/>
      <c r="OR50" s="4134"/>
      <c r="OS50" s="4134"/>
      <c r="OT50" s="4134"/>
      <c r="OU50" s="4134"/>
      <c r="OV50" s="4134"/>
      <c r="OW50" s="4134"/>
      <c r="OX50" s="4134"/>
      <c r="OY50" s="4134"/>
      <c r="OZ50" s="4134"/>
      <c r="PA50" s="4134"/>
      <c r="PB50" s="4134"/>
      <c r="PC50" s="4134"/>
      <c r="PD50" s="4134"/>
      <c r="PE50" s="4134"/>
      <c r="PF50" s="4134"/>
      <c r="PG50" s="4134"/>
      <c r="PH50" s="4134"/>
      <c r="PI50" s="4134"/>
      <c r="PJ50" s="4134"/>
      <c r="PK50" s="4134"/>
      <c r="PL50" s="4134"/>
      <c r="PM50" s="4134"/>
      <c r="PN50" s="4134"/>
      <c r="PO50" s="4134"/>
      <c r="PP50" s="4134"/>
      <c r="PQ50" s="4134"/>
      <c r="PR50" s="4134"/>
      <c r="PS50" s="4134"/>
      <c r="PT50" s="4134"/>
      <c r="PU50" s="4134"/>
      <c r="PV50" s="4134"/>
      <c r="PW50" s="4134"/>
      <c r="PX50" s="4134"/>
      <c r="PY50" s="4134"/>
      <c r="PZ50" s="4134"/>
      <c r="QA50" s="4134"/>
      <c r="QB50" s="4134"/>
      <c r="QC50" s="4134"/>
      <c r="QD50" s="4134"/>
      <c r="QE50" s="4134"/>
      <c r="QF50" s="4134"/>
      <c r="QG50" s="4134"/>
      <c r="QH50" s="4134"/>
      <c r="QI50" s="4134"/>
      <c r="QJ50" s="4134"/>
      <c r="QK50" s="4134"/>
      <c r="QL50" s="4134"/>
      <c r="QM50" s="4134"/>
      <c r="QN50" s="4134"/>
      <c r="QO50" s="4134"/>
      <c r="QP50" s="4134"/>
      <c r="QQ50" s="4134"/>
      <c r="QR50" s="4134"/>
      <c r="QS50" s="4134"/>
      <c r="QT50" s="4134"/>
      <c r="QU50" s="4134"/>
      <c r="QV50" s="4134"/>
      <c r="QW50" s="4134"/>
      <c r="QX50" s="4134"/>
      <c r="QY50" s="4134"/>
      <c r="QZ50" s="4134"/>
      <c r="RA50" s="4134"/>
      <c r="RB50" s="4134"/>
      <c r="RC50" s="4134"/>
      <c r="RD50" s="4134"/>
      <c r="RE50" s="4134"/>
      <c r="RF50" s="4134"/>
      <c r="RG50" s="4134"/>
      <c r="RH50" s="4134"/>
      <c r="RI50" s="4134"/>
      <c r="RJ50" s="4134"/>
      <c r="RK50" s="4134"/>
      <c r="RL50" s="4134"/>
      <c r="RM50" s="4134"/>
      <c r="RN50" s="4134"/>
      <c r="RO50" s="4134"/>
      <c r="RP50" s="4134"/>
      <c r="RQ50" s="4134"/>
      <c r="RR50" s="4134"/>
      <c r="RS50" s="4134"/>
      <c r="RT50" s="4134"/>
      <c r="RU50" s="4134"/>
      <c r="RV50" s="4134"/>
      <c r="RW50" s="4134"/>
      <c r="RX50" s="4134"/>
      <c r="RY50" s="4134"/>
      <c r="RZ50" s="4134"/>
      <c r="SA50" s="4134"/>
      <c r="SB50" s="4134"/>
      <c r="SC50" s="4134"/>
      <c r="SD50" s="4134"/>
      <c r="SE50" s="4134"/>
      <c r="SF50" s="4134"/>
      <c r="SG50" s="4134"/>
      <c r="SH50" s="4134"/>
      <c r="SI50" s="4134"/>
      <c r="SJ50" s="4134"/>
      <c r="SK50" s="4134"/>
      <c r="SL50" s="4134"/>
      <c r="SM50" s="4134"/>
      <c r="SN50" s="4134"/>
      <c r="SO50" s="4134"/>
      <c r="SP50" s="4134"/>
      <c r="SQ50" s="4134"/>
      <c r="SR50" s="4134"/>
      <c r="SS50" s="4134"/>
      <c r="ST50" s="4134"/>
      <c r="SU50" s="4134"/>
      <c r="SV50" s="4134"/>
      <c r="SW50" s="4134"/>
      <c r="SX50" s="4134"/>
      <c r="SY50" s="4134"/>
      <c r="SZ50" s="4134"/>
      <c r="TA50" s="4134"/>
      <c r="TB50" s="4134"/>
      <c r="TC50" s="4134"/>
      <c r="TD50" s="4134"/>
      <c r="TE50" s="4134"/>
      <c r="TF50" s="4134"/>
      <c r="TG50" s="4134"/>
      <c r="TH50" s="4134"/>
      <c r="TI50" s="4134"/>
      <c r="TJ50" s="4134"/>
      <c r="TK50" s="4134"/>
      <c r="TL50" s="4134"/>
      <c r="TM50" s="4134"/>
      <c r="TN50" s="4134"/>
      <c r="TO50" s="4134"/>
      <c r="TP50" s="4134"/>
      <c r="TQ50" s="4134"/>
      <c r="TR50" s="4134"/>
      <c r="TS50" s="4134"/>
      <c r="TT50" s="4134"/>
      <c r="TU50" s="4134"/>
      <c r="TV50" s="4134"/>
      <c r="TW50" s="4134"/>
      <c r="TX50" s="4134"/>
      <c r="TY50" s="4134"/>
      <c r="TZ50" s="4134"/>
      <c r="UA50" s="4134"/>
      <c r="UB50" s="4134"/>
      <c r="UC50" s="4134"/>
      <c r="UD50" s="4134"/>
      <c r="UE50" s="4134"/>
      <c r="UF50" s="4134"/>
      <c r="UG50" s="4134"/>
      <c r="UH50" s="4134"/>
      <c r="UI50" s="4134"/>
      <c r="UJ50" s="4134"/>
      <c r="UK50" s="4134"/>
      <c r="UL50" s="4134"/>
      <c r="UM50" s="4134"/>
      <c r="UN50" s="4134"/>
      <c r="UO50" s="4134"/>
      <c r="UP50" s="4134"/>
      <c r="UQ50" s="4134"/>
      <c r="UR50" s="4134"/>
      <c r="US50" s="4134"/>
      <c r="UT50" s="4134"/>
      <c r="UU50" s="4134"/>
      <c r="UV50" s="4134"/>
      <c r="UW50" s="4134"/>
      <c r="UX50" s="4134"/>
      <c r="UY50" s="4134"/>
      <c r="UZ50" s="4134"/>
      <c r="VA50" s="4134"/>
      <c r="VB50" s="4134"/>
      <c r="VC50" s="4134"/>
      <c r="VD50" s="4134"/>
      <c r="VE50" s="4134"/>
      <c r="VF50" s="4134"/>
      <c r="VG50" s="4134"/>
      <c r="VH50" s="4134"/>
      <c r="VI50" s="4134"/>
      <c r="VJ50" s="4134"/>
      <c r="VK50" s="4134"/>
      <c r="VL50" s="4134"/>
      <c r="VM50" s="4134"/>
      <c r="VN50" s="4134"/>
      <c r="VO50" s="4134"/>
      <c r="VP50" s="4134"/>
      <c r="VQ50" s="4134"/>
      <c r="VR50" s="4134"/>
      <c r="VS50" s="4134"/>
      <c r="VT50" s="4134"/>
      <c r="VU50" s="4134"/>
      <c r="VV50" s="4134"/>
      <c r="VW50" s="4134"/>
      <c r="VX50" s="4134"/>
      <c r="VY50" s="4134"/>
      <c r="VZ50" s="4134"/>
      <c r="WA50" s="4134"/>
      <c r="WB50" s="4134"/>
      <c r="WC50" s="4134"/>
      <c r="WD50" s="4134"/>
      <c r="WE50" s="4134"/>
      <c r="WF50" s="4134"/>
      <c r="WG50" s="4134"/>
      <c r="WH50" s="4134"/>
      <c r="WI50" s="4134"/>
      <c r="WJ50" s="4134"/>
      <c r="WK50" s="4134"/>
      <c r="WL50" s="4134"/>
      <c r="WM50" s="4134"/>
      <c r="WN50" s="4134"/>
      <c r="WO50" s="4134"/>
      <c r="WP50" s="4134"/>
      <c r="WQ50" s="4134"/>
      <c r="WR50" s="4134"/>
      <c r="WS50" s="4134"/>
      <c r="WT50" s="4134"/>
      <c r="WU50" s="4134"/>
      <c r="WV50" s="4134"/>
      <c r="WW50" s="4134"/>
      <c r="WX50" s="4134"/>
      <c r="WY50" s="4134"/>
      <c r="WZ50" s="4134"/>
      <c r="XA50" s="4134"/>
      <c r="XB50" s="4134"/>
      <c r="XC50" s="4134"/>
      <c r="XD50" s="4134"/>
      <c r="XE50" s="4134"/>
      <c r="XF50" s="4134"/>
      <c r="XG50" s="4134"/>
      <c r="XH50" s="4134"/>
      <c r="XI50" s="4134"/>
      <c r="XJ50" s="4134"/>
      <c r="XK50" s="4134"/>
      <c r="XL50" s="4134"/>
      <c r="XM50" s="4134"/>
      <c r="XN50" s="4134"/>
      <c r="XO50" s="4134"/>
      <c r="XP50" s="4134"/>
      <c r="XQ50" s="4134"/>
      <c r="XR50" s="4134"/>
      <c r="XS50" s="4134"/>
      <c r="XT50" s="4134"/>
      <c r="XU50" s="4134"/>
      <c r="XV50" s="4134"/>
      <c r="XW50" s="4134"/>
      <c r="XX50" s="4134"/>
      <c r="XY50" s="4134"/>
      <c r="XZ50" s="4134"/>
      <c r="YA50" s="4134"/>
      <c r="YB50" s="4134"/>
      <c r="YC50" s="4134"/>
      <c r="YD50" s="4134"/>
      <c r="YE50" s="4134"/>
      <c r="YF50" s="4134"/>
      <c r="YG50" s="4134"/>
      <c r="YH50" s="4134"/>
      <c r="YI50" s="4134"/>
      <c r="YJ50" s="4134"/>
      <c r="YK50" s="4134"/>
      <c r="YL50" s="4134"/>
      <c r="YM50" s="4134"/>
      <c r="YN50" s="4134"/>
      <c r="YO50" s="4134"/>
      <c r="YP50" s="4134"/>
      <c r="YQ50" s="4134"/>
      <c r="YR50" s="4134"/>
      <c r="YS50" s="4134"/>
      <c r="YT50" s="4134"/>
      <c r="YU50" s="4134"/>
      <c r="YV50" s="4134"/>
      <c r="YW50" s="4134"/>
      <c r="YX50" s="4134"/>
      <c r="YY50" s="4134"/>
      <c r="YZ50" s="4134"/>
      <c r="ZA50" s="4134"/>
      <c r="ZB50" s="4134"/>
      <c r="ZC50" s="4134"/>
      <c r="ZD50" s="4134"/>
      <c r="ZE50" s="4134"/>
      <c r="ZF50" s="4134"/>
      <c r="ZG50" s="4134"/>
      <c r="ZH50" s="4134"/>
      <c r="ZI50" s="4134"/>
      <c r="ZJ50" s="4134"/>
      <c r="ZK50" s="4134"/>
      <c r="ZL50" s="4134"/>
      <c r="ZM50" s="4134"/>
      <c r="ZN50" s="4134"/>
      <c r="ZO50" s="4134"/>
      <c r="ZP50" s="4134"/>
      <c r="ZQ50" s="4134"/>
      <c r="ZR50" s="4134"/>
      <c r="ZS50" s="4134"/>
      <c r="ZT50" s="4134"/>
      <c r="ZU50" s="4134"/>
      <c r="ZV50" s="4134"/>
      <c r="ZW50" s="4134"/>
      <c r="ZX50" s="4134"/>
      <c r="ZY50" s="4134"/>
      <c r="ZZ50" s="4134"/>
      <c r="AAA50" s="4134"/>
      <c r="AAB50" s="4134"/>
      <c r="AAC50" s="4134"/>
      <c r="AAD50" s="4134"/>
      <c r="AAE50" s="4134"/>
      <c r="AAF50" s="4134"/>
      <c r="AAG50" s="4134"/>
      <c r="AAH50" s="4134"/>
      <c r="AAI50" s="4134"/>
      <c r="AAJ50" s="4134"/>
      <c r="AAK50" s="4134"/>
      <c r="AAL50" s="4134"/>
      <c r="AAM50" s="4134"/>
      <c r="AAN50" s="4134"/>
      <c r="AAO50" s="4134"/>
      <c r="AAP50" s="4134"/>
      <c r="AAQ50" s="4134"/>
      <c r="AAR50" s="4134"/>
      <c r="AAS50" s="4134"/>
      <c r="AAT50" s="4134"/>
      <c r="AAU50" s="4134"/>
      <c r="AAV50" s="4134"/>
      <c r="AAW50" s="4134"/>
      <c r="AAX50" s="4134"/>
      <c r="AAY50" s="4134"/>
      <c r="AAZ50" s="4134"/>
      <c r="ABA50" s="4134"/>
      <c r="ABB50" s="4134"/>
      <c r="ABC50" s="4134"/>
      <c r="ABD50" s="4134"/>
      <c r="ABE50" s="4134"/>
      <c r="ABF50" s="4134"/>
      <c r="ABG50" s="4134"/>
      <c r="ABH50" s="4134"/>
      <c r="ABI50" s="4134"/>
      <c r="ABJ50" s="4134"/>
      <c r="ABK50" s="4134"/>
      <c r="ABL50" s="4134"/>
      <c r="ABM50" s="4134"/>
      <c r="ABN50" s="4134"/>
      <c r="ABO50" s="4134"/>
      <c r="ABP50" s="4134"/>
      <c r="ABQ50" s="4134"/>
      <c r="ABR50" s="4134"/>
      <c r="ABS50" s="4134"/>
      <c r="ABT50" s="4134"/>
      <c r="ABU50" s="4134"/>
      <c r="ABV50" s="4134"/>
      <c r="ABW50" s="4134"/>
      <c r="ABX50" s="4134"/>
      <c r="ABY50" s="4134"/>
      <c r="ABZ50" s="4134"/>
      <c r="ACA50" s="4134"/>
      <c r="ACB50" s="4134"/>
      <c r="ACC50" s="4134"/>
      <c r="ACD50" s="4134"/>
      <c r="ACE50" s="4134"/>
      <c r="ACF50" s="4134"/>
      <c r="ACG50" s="4134"/>
      <c r="ACH50" s="4134"/>
      <c r="ACI50" s="4134"/>
      <c r="ACJ50" s="4134"/>
      <c r="ACK50" s="4134"/>
      <c r="ACL50" s="4134"/>
      <c r="ACM50" s="4134"/>
      <c r="ACN50" s="4134"/>
      <c r="ACO50" s="4134"/>
      <c r="ACP50" s="4134"/>
      <c r="ACQ50" s="4134"/>
      <c r="ACR50" s="4134"/>
      <c r="ACS50" s="4134"/>
      <c r="ACT50" s="4134"/>
      <c r="ACU50" s="4134"/>
      <c r="ACV50" s="4134"/>
      <c r="ACW50" s="4134"/>
      <c r="ACX50" s="4134"/>
      <c r="ACY50" s="4134"/>
      <c r="ACZ50" s="4134"/>
      <c r="ADA50" s="4134"/>
      <c r="ADB50" s="4134"/>
      <c r="ADC50" s="4134"/>
      <c r="ADD50" s="4134"/>
      <c r="ADE50" s="4134"/>
      <c r="ADF50" s="4134"/>
      <c r="ADG50" s="4134"/>
      <c r="ADH50" s="4134"/>
      <c r="ADI50" s="4134"/>
      <c r="ADJ50" s="4134"/>
      <c r="ADK50" s="4134"/>
      <c r="ADL50" s="4134"/>
      <c r="ADM50" s="4134"/>
      <c r="ADN50" s="4134"/>
      <c r="ADO50" s="4134"/>
      <c r="ADP50" s="4134"/>
      <c r="ADQ50" s="4134"/>
      <c r="ADR50" s="4134"/>
      <c r="ADS50" s="4134"/>
      <c r="ADT50" s="4134"/>
      <c r="ADU50" s="4134"/>
      <c r="ADV50" s="4134"/>
      <c r="ADW50" s="4134"/>
      <c r="ADX50" s="4134"/>
      <c r="ADY50" s="4134"/>
      <c r="ADZ50" s="4134"/>
      <c r="AEA50" s="4134"/>
      <c r="AEB50" s="4134"/>
      <c r="AEC50" s="4134"/>
      <c r="AED50" s="4134"/>
      <c r="AEE50" s="4134"/>
      <c r="AEF50" s="4134"/>
      <c r="AEG50" s="4134"/>
      <c r="AEH50" s="4134"/>
      <c r="AEI50" s="4134"/>
      <c r="AEJ50" s="4134"/>
      <c r="AEK50" s="4134"/>
      <c r="AEL50" s="4134"/>
      <c r="AEM50" s="4134"/>
      <c r="AEN50" s="4134"/>
      <c r="AEO50" s="4134"/>
      <c r="AEP50" s="4134"/>
      <c r="AEQ50" s="4134"/>
      <c r="AER50" s="4134"/>
      <c r="AES50" s="4134"/>
      <c r="AET50" s="4134"/>
      <c r="AEU50" s="4134"/>
      <c r="AEV50" s="4134"/>
      <c r="AEW50" s="4134"/>
      <c r="AEX50" s="4134"/>
      <c r="AEY50" s="4134"/>
      <c r="AEZ50" s="4134"/>
      <c r="AFA50" s="4134"/>
      <c r="AFB50" s="4134"/>
      <c r="AFC50" s="4134"/>
      <c r="AFD50" s="4134"/>
      <c r="AFE50" s="4134"/>
      <c r="AFF50" s="4134"/>
      <c r="AFG50" s="4134"/>
      <c r="AFH50" s="4134"/>
      <c r="AFI50" s="4134"/>
      <c r="AFJ50" s="4134"/>
      <c r="AFK50" s="4134"/>
      <c r="AFL50" s="4134"/>
      <c r="AFM50" s="4134"/>
      <c r="AFN50" s="4134"/>
      <c r="AFO50" s="4134"/>
      <c r="AFP50" s="4134"/>
      <c r="AFQ50" s="4134"/>
      <c r="AFR50" s="4134"/>
      <c r="AFS50" s="4134"/>
      <c r="AFT50" s="4134"/>
      <c r="AFU50" s="4134"/>
      <c r="AFV50" s="4134"/>
      <c r="AFW50" s="4134"/>
      <c r="AFX50" s="4134"/>
      <c r="AFY50" s="4134"/>
      <c r="AFZ50" s="4134"/>
      <c r="AGA50" s="4134"/>
      <c r="AGB50" s="4134"/>
      <c r="AGC50" s="4134"/>
      <c r="AGD50" s="4134"/>
      <c r="AGE50" s="4134"/>
      <c r="AGF50" s="4134"/>
      <c r="AGG50" s="4134"/>
      <c r="AGH50" s="4134"/>
      <c r="AGI50" s="4134"/>
      <c r="AGJ50" s="4134"/>
      <c r="AGK50" s="4134"/>
      <c r="AGL50" s="4134"/>
      <c r="AGM50" s="4134"/>
      <c r="AGN50" s="4134"/>
      <c r="AGO50" s="4134"/>
      <c r="AGP50" s="4134"/>
      <c r="AGQ50" s="4134"/>
      <c r="AGR50" s="4134"/>
      <c r="AGS50" s="4134"/>
      <c r="AGT50" s="4134"/>
      <c r="AGU50" s="4134"/>
      <c r="AGV50" s="4134"/>
      <c r="AGW50" s="4134"/>
      <c r="AGX50" s="4134"/>
      <c r="AGY50" s="4134"/>
      <c r="AGZ50" s="4134"/>
      <c r="AHA50" s="4134"/>
      <c r="AHB50" s="4134"/>
      <c r="AHC50" s="4134"/>
      <c r="AHD50" s="4134"/>
      <c r="AHE50" s="4134"/>
      <c r="AHF50" s="4134"/>
      <c r="AHG50" s="4134"/>
      <c r="AHH50" s="4134"/>
      <c r="AHI50" s="4134"/>
      <c r="AHJ50" s="4134"/>
      <c r="AHK50" s="4134"/>
      <c r="AHL50" s="4134"/>
      <c r="AHM50" s="4134"/>
      <c r="AHN50" s="4134"/>
      <c r="AHO50" s="4134"/>
      <c r="AHP50" s="4134"/>
      <c r="AHQ50" s="4134"/>
      <c r="AHR50" s="4134"/>
      <c r="AHS50" s="4134"/>
      <c r="AHT50" s="4134"/>
      <c r="AHU50" s="4134"/>
      <c r="AHV50" s="4134"/>
      <c r="AHW50" s="4134"/>
      <c r="AHX50" s="4134"/>
      <c r="AHY50" s="4134"/>
      <c r="AHZ50" s="4134"/>
      <c r="AIA50" s="4134"/>
      <c r="AIB50" s="4134"/>
      <c r="AIC50" s="4134"/>
      <c r="AID50" s="4134"/>
      <c r="AIE50" s="4134"/>
      <c r="AIF50" s="4134"/>
      <c r="AIG50" s="4134"/>
      <c r="AIH50" s="4134"/>
      <c r="AII50" s="4134"/>
      <c r="AIJ50" s="4134"/>
      <c r="AIK50" s="4134"/>
      <c r="AIL50" s="4134"/>
      <c r="AIM50" s="4134"/>
      <c r="AIN50" s="4134"/>
      <c r="AIO50" s="4134"/>
      <c r="AIP50" s="4134"/>
      <c r="AIQ50" s="4134"/>
      <c r="AIR50" s="4134"/>
      <c r="AIS50" s="4134"/>
      <c r="AIT50" s="4134"/>
      <c r="AIU50" s="4134"/>
      <c r="AIV50" s="4134"/>
      <c r="AIW50" s="4134"/>
      <c r="AIX50" s="4134"/>
      <c r="AIY50" s="4134"/>
      <c r="AIZ50" s="4134"/>
      <c r="AJA50" s="4134"/>
      <c r="AJB50" s="4134"/>
      <c r="AJC50" s="4134"/>
      <c r="AJD50" s="4134"/>
      <c r="AJE50" s="4134"/>
      <c r="AJF50" s="4134"/>
      <c r="AJG50" s="4134"/>
      <c r="AJH50" s="4134"/>
      <c r="AJI50" s="4134"/>
      <c r="AJJ50" s="4134"/>
      <c r="AJK50" s="4134"/>
      <c r="AJL50" s="4134"/>
      <c r="AJM50" s="4134"/>
      <c r="AJN50" s="4134"/>
      <c r="AJO50" s="4134"/>
      <c r="AJP50" s="4134"/>
      <c r="AJQ50" s="4134"/>
      <c r="AJR50" s="4134"/>
      <c r="AJS50" s="4134"/>
      <c r="AJT50" s="4134"/>
      <c r="AJU50" s="4134"/>
      <c r="AJV50" s="4134"/>
      <c r="AJW50" s="4134"/>
      <c r="AJX50" s="4134"/>
      <c r="AJY50" s="4134"/>
      <c r="AJZ50" s="4134"/>
      <c r="AKA50" s="4134"/>
      <c r="AKB50" s="4134"/>
      <c r="AKC50" s="4134"/>
      <c r="AKD50" s="4134"/>
      <c r="AKE50" s="4134"/>
      <c r="AKF50" s="4134"/>
      <c r="AKG50" s="4134"/>
      <c r="AKH50" s="4134"/>
      <c r="AKI50" s="4134"/>
      <c r="AKJ50" s="4134"/>
      <c r="AKK50" s="4134"/>
      <c r="AKL50" s="4134"/>
      <c r="AKM50" s="4134"/>
      <c r="AKN50" s="4134"/>
      <c r="AKO50" s="4134"/>
      <c r="AKP50" s="4134"/>
      <c r="AKQ50" s="4134"/>
      <c r="AKR50" s="4134"/>
      <c r="AKS50" s="4134"/>
      <c r="AKT50" s="4134"/>
      <c r="AKU50" s="4134"/>
      <c r="AKV50" s="4134"/>
      <c r="AKW50" s="4134"/>
      <c r="AKX50" s="4134"/>
      <c r="AKY50" s="4134"/>
      <c r="AKZ50" s="4134"/>
      <c r="ALA50" s="4134"/>
      <c r="ALB50" s="4134"/>
      <c r="ALC50" s="4134"/>
      <c r="ALD50" s="4134"/>
      <c r="ALE50" s="4134"/>
      <c r="ALF50" s="4134"/>
      <c r="ALG50" s="4134"/>
      <c r="ALH50" s="4134"/>
      <c r="ALI50" s="4134"/>
      <c r="ALJ50" s="4134"/>
      <c r="ALK50" s="4134"/>
      <c r="ALL50" s="4134"/>
      <c r="ALM50" s="4134"/>
      <c r="ALN50" s="4134"/>
      <c r="ALO50" s="4134"/>
      <c r="ALP50" s="4134"/>
      <c r="ALQ50" s="4134"/>
      <c r="ALR50" s="4134"/>
      <c r="ALS50" s="4134"/>
      <c r="ALT50" s="4134"/>
      <c r="ALU50" s="4134"/>
      <c r="ALV50" s="4134"/>
      <c r="ALW50" s="4134"/>
      <c r="ALX50" s="4134"/>
      <c r="ALY50" s="4134"/>
      <c r="ALZ50" s="4134"/>
      <c r="AMA50" s="4134"/>
      <c r="AMB50" s="4134"/>
      <c r="AMC50" s="4134"/>
      <c r="AMD50" s="4134"/>
      <c r="AME50" s="4134"/>
      <c r="AMF50" s="4134"/>
      <c r="AMG50" s="4134"/>
      <c r="AMH50" s="4134"/>
      <c r="AMI50" s="4134"/>
      <c r="AMJ50" s="4134"/>
      <c r="AMK50" s="4134"/>
      <c r="AML50" s="4134"/>
      <c r="AMM50" s="4134"/>
      <c r="AMN50" s="4134"/>
      <c r="AMO50" s="4134"/>
      <c r="AMP50" s="4134"/>
      <c r="AMQ50" s="4134"/>
      <c r="AMR50" s="4134"/>
      <c r="AMS50" s="4134"/>
      <c r="AMT50" s="4134"/>
      <c r="AMU50" s="4134"/>
      <c r="AMV50" s="4134"/>
      <c r="AMW50" s="4134"/>
      <c r="AMX50" s="4134"/>
      <c r="AMY50" s="4134"/>
      <c r="AMZ50" s="4134"/>
      <c r="ANA50" s="4134"/>
      <c r="ANB50" s="4134"/>
      <c r="ANC50" s="4134"/>
      <c r="AND50" s="4134"/>
      <c r="ANE50" s="4134"/>
      <c r="ANF50" s="4134"/>
      <c r="ANG50" s="4134"/>
      <c r="ANH50" s="4134"/>
      <c r="ANI50" s="4134"/>
      <c r="ANJ50" s="4134"/>
      <c r="ANK50" s="4134"/>
      <c r="ANL50" s="4134"/>
      <c r="ANM50" s="4134"/>
      <c r="ANN50" s="4134"/>
      <c r="ANO50" s="4134"/>
      <c r="ANP50" s="4134"/>
      <c r="ANQ50" s="4134"/>
      <c r="ANR50" s="4134"/>
      <c r="ANS50" s="4134"/>
      <c r="ANT50" s="4134"/>
      <c r="ANU50" s="4134"/>
      <c r="ANV50" s="4134"/>
      <c r="ANW50" s="4134"/>
      <c r="ANX50" s="4134"/>
      <c r="ANY50" s="4134"/>
      <c r="ANZ50" s="4134"/>
      <c r="AOA50" s="4134"/>
      <c r="AOB50" s="4134"/>
      <c r="AOC50" s="4134"/>
      <c r="AOD50" s="4134"/>
      <c r="AOE50" s="4134"/>
      <c r="AOF50" s="4134"/>
      <c r="AOG50" s="4134"/>
      <c r="AOH50" s="4134"/>
      <c r="AOI50" s="4134"/>
      <c r="AOJ50" s="4134"/>
      <c r="AOK50" s="4134"/>
      <c r="AOL50" s="4134"/>
      <c r="AOM50" s="4134"/>
      <c r="AON50" s="4134"/>
      <c r="AOO50" s="4134"/>
      <c r="AOP50" s="4134"/>
      <c r="AOQ50" s="4134"/>
      <c r="AOR50" s="4134"/>
      <c r="AOS50" s="4134"/>
      <c r="AOT50" s="4134"/>
      <c r="AOU50" s="4134"/>
      <c r="AOV50" s="4134"/>
      <c r="AOW50" s="4134"/>
      <c r="AOX50" s="4134"/>
      <c r="AOY50" s="4134"/>
      <c r="AOZ50" s="4134"/>
      <c r="APA50" s="4134"/>
      <c r="APB50" s="4134"/>
      <c r="APC50" s="4134"/>
      <c r="APD50" s="4134"/>
      <c r="APE50" s="4134"/>
      <c r="APF50" s="4134"/>
      <c r="APG50" s="4134"/>
      <c r="APH50" s="4134"/>
      <c r="API50" s="4134"/>
      <c r="APJ50" s="4134"/>
      <c r="APK50" s="4134"/>
      <c r="APL50" s="4134"/>
      <c r="APM50" s="4134"/>
      <c r="APN50" s="4134"/>
      <c r="APO50" s="4134"/>
      <c r="APP50" s="4134"/>
      <c r="APQ50" s="4134"/>
      <c r="APR50" s="4134"/>
      <c r="APS50" s="4134"/>
      <c r="APT50" s="4134"/>
      <c r="APU50" s="4134"/>
      <c r="APV50" s="4134"/>
      <c r="APW50" s="4134"/>
      <c r="APX50" s="4134"/>
      <c r="APY50" s="4134"/>
      <c r="APZ50" s="4134"/>
      <c r="AQA50" s="4134"/>
      <c r="AQB50" s="4134"/>
      <c r="AQC50" s="4134"/>
      <c r="AQD50" s="4134"/>
      <c r="AQE50" s="4134"/>
      <c r="AQF50" s="4134"/>
      <c r="AQG50" s="4134"/>
      <c r="AQH50" s="4134"/>
      <c r="AQI50" s="4134"/>
      <c r="AQJ50" s="4134"/>
      <c r="AQK50" s="4134"/>
      <c r="AQL50" s="4134"/>
      <c r="AQM50" s="4134"/>
      <c r="AQN50" s="4134"/>
      <c r="AQO50" s="4134"/>
      <c r="AQP50" s="4134"/>
      <c r="AQQ50" s="4134"/>
      <c r="AQR50" s="4134"/>
      <c r="AQS50" s="4134"/>
      <c r="AQT50" s="4134"/>
      <c r="AQU50" s="4134"/>
      <c r="AQV50" s="4134"/>
      <c r="AQW50" s="4134"/>
      <c r="AQX50" s="4134"/>
      <c r="AQY50" s="4134"/>
      <c r="AQZ50" s="4134"/>
      <c r="ARA50" s="4134"/>
      <c r="ARB50" s="4134"/>
      <c r="ARC50" s="4134"/>
      <c r="ARD50" s="4134"/>
      <c r="ARE50" s="4134"/>
      <c r="ARF50" s="4134"/>
      <c r="ARG50" s="4134"/>
      <c r="ARH50" s="4134"/>
      <c r="ARI50" s="4134"/>
      <c r="ARJ50" s="4134"/>
      <c r="ARK50" s="4134"/>
      <c r="ARL50" s="4134"/>
      <c r="ARM50" s="4134"/>
      <c r="ARN50" s="4134"/>
      <c r="ARO50" s="4134"/>
      <c r="ARP50" s="4134"/>
      <c r="ARQ50" s="4134"/>
      <c r="ARR50" s="4134"/>
      <c r="ARS50" s="4134"/>
      <c r="ART50" s="4134"/>
      <c r="ARU50" s="4134"/>
      <c r="ARV50" s="4134"/>
      <c r="ARW50" s="4134"/>
      <c r="ARX50" s="4134"/>
      <c r="ARY50" s="4134"/>
      <c r="ARZ50" s="4134"/>
      <c r="ASA50" s="4134"/>
      <c r="ASB50" s="4134"/>
      <c r="ASC50" s="4134"/>
      <c r="ASD50" s="4134"/>
      <c r="ASE50" s="4134"/>
      <c r="ASF50" s="4134"/>
      <c r="ASG50" s="4134"/>
      <c r="ASH50" s="4134"/>
      <c r="ASI50" s="4134"/>
      <c r="ASJ50" s="4134"/>
      <c r="ASK50" s="4134"/>
      <c r="ASL50" s="4134"/>
      <c r="ASM50" s="4134"/>
      <c r="ASN50" s="4134"/>
      <c r="ASO50" s="4134"/>
      <c r="ASP50" s="4134"/>
      <c r="ASQ50" s="4134"/>
      <c r="ASR50" s="4134"/>
      <c r="ASS50" s="4134"/>
      <c r="AST50" s="4134"/>
      <c r="ASU50" s="4134"/>
      <c r="ASV50" s="4134"/>
      <c r="ASW50" s="4134"/>
      <c r="ASX50" s="4134"/>
      <c r="ASY50" s="4134"/>
      <c r="ASZ50" s="4134"/>
      <c r="ATA50" s="4134"/>
      <c r="ATB50" s="4134"/>
      <c r="ATC50" s="4134"/>
      <c r="ATD50" s="4134"/>
      <c r="ATE50" s="4134"/>
      <c r="ATF50" s="4134"/>
      <c r="ATG50" s="4134"/>
      <c r="ATH50" s="4134"/>
      <c r="ATI50" s="4134"/>
      <c r="ATJ50" s="4134"/>
      <c r="ATK50" s="4134"/>
      <c r="ATL50" s="4134"/>
      <c r="ATM50" s="4134"/>
      <c r="ATN50" s="4134"/>
      <c r="ATO50" s="4134"/>
      <c r="ATP50" s="4134"/>
      <c r="ATQ50" s="4134"/>
      <c r="ATR50" s="4134"/>
      <c r="ATS50" s="4134"/>
      <c r="ATT50" s="4134"/>
      <c r="ATU50" s="4134"/>
      <c r="ATV50" s="4134"/>
      <c r="ATW50" s="4134"/>
      <c r="ATX50" s="4134"/>
      <c r="ATY50" s="4134"/>
      <c r="ATZ50" s="4134"/>
      <c r="AUA50" s="4134"/>
      <c r="AUB50" s="4134"/>
      <c r="AUC50" s="4134"/>
      <c r="AUD50" s="4134"/>
      <c r="AUE50" s="4134"/>
      <c r="AUF50" s="4134"/>
      <c r="AUG50" s="4134"/>
      <c r="AUH50" s="4134"/>
      <c r="AUI50" s="4134"/>
      <c r="AUJ50" s="4134"/>
      <c r="AUK50" s="4134"/>
      <c r="AUL50" s="4134"/>
      <c r="AUM50" s="4134"/>
      <c r="AUN50" s="4134"/>
      <c r="AUO50" s="4134"/>
      <c r="AUP50" s="4134"/>
      <c r="AUQ50" s="4134"/>
      <c r="AUR50" s="4134"/>
      <c r="AUS50" s="4134"/>
      <c r="AUT50" s="4134"/>
      <c r="AUU50" s="4134"/>
      <c r="AUV50" s="4134"/>
      <c r="AUW50" s="4134"/>
      <c r="AUX50" s="4134"/>
      <c r="AUY50" s="4134"/>
      <c r="AUZ50" s="4134"/>
      <c r="AVA50" s="4134"/>
      <c r="AVB50" s="4134"/>
      <c r="AVC50" s="4134"/>
      <c r="AVD50" s="4134"/>
      <c r="AVE50" s="4134"/>
      <c r="AVF50" s="4134"/>
      <c r="AVG50" s="4134"/>
      <c r="AVH50" s="4134"/>
      <c r="AVI50" s="4134"/>
      <c r="AVJ50" s="4134"/>
      <c r="AVK50" s="4134"/>
      <c r="AVL50" s="4134"/>
      <c r="AVM50" s="4134"/>
      <c r="AVN50" s="4134"/>
      <c r="AVO50" s="4134"/>
      <c r="AVP50" s="4134"/>
      <c r="AVQ50" s="4134"/>
      <c r="AVR50" s="4134"/>
      <c r="AVS50" s="4134"/>
      <c r="AVT50" s="4134"/>
      <c r="AVU50" s="4134"/>
      <c r="AVV50" s="4134"/>
      <c r="AVW50" s="4134"/>
      <c r="AVX50" s="4134"/>
      <c r="AVY50" s="4134"/>
      <c r="AVZ50" s="4134"/>
      <c r="AWA50" s="4134"/>
      <c r="AWB50" s="4134"/>
      <c r="AWC50" s="4134"/>
      <c r="AWD50" s="4134"/>
      <c r="AWE50" s="4134"/>
      <c r="AWF50" s="4134"/>
      <c r="AWG50" s="4134"/>
      <c r="AWH50" s="4134"/>
      <c r="AWI50" s="4134"/>
      <c r="AWJ50" s="4134"/>
      <c r="AWK50" s="4134"/>
      <c r="AWL50" s="4134"/>
      <c r="AWM50" s="4134"/>
      <c r="AWN50" s="4134"/>
      <c r="AWO50" s="4134"/>
      <c r="AWP50" s="4134"/>
      <c r="AWQ50" s="4134"/>
      <c r="AWR50" s="4134"/>
      <c r="AWS50" s="4134"/>
      <c r="AWT50" s="4134"/>
      <c r="AWU50" s="4134"/>
      <c r="AWV50" s="4134"/>
      <c r="AWW50" s="4134"/>
      <c r="AWX50" s="4134"/>
      <c r="AWY50" s="4134"/>
      <c r="AWZ50" s="4134"/>
      <c r="AXA50" s="4134"/>
      <c r="AXB50" s="4134"/>
      <c r="AXC50" s="4134"/>
      <c r="AXD50" s="4134"/>
      <c r="AXE50" s="4134"/>
      <c r="AXF50" s="4134"/>
      <c r="AXG50" s="4134"/>
      <c r="AXH50" s="4134"/>
      <c r="AXI50" s="4134"/>
      <c r="AXJ50" s="4134"/>
      <c r="AXK50" s="4134"/>
      <c r="AXL50" s="4134"/>
      <c r="AXM50" s="4134"/>
      <c r="AXN50" s="4134"/>
      <c r="AXO50" s="4134"/>
      <c r="AXP50" s="4134"/>
      <c r="AXQ50" s="4134"/>
      <c r="AXR50" s="4134"/>
      <c r="AXS50" s="4134"/>
      <c r="AXT50" s="4134"/>
      <c r="AXU50" s="4134"/>
      <c r="AXV50" s="4134"/>
      <c r="AXW50" s="4134"/>
      <c r="AXX50" s="4134"/>
      <c r="AXY50" s="4134"/>
      <c r="AXZ50" s="4134"/>
      <c r="AYA50" s="4134"/>
      <c r="AYB50" s="4134"/>
      <c r="AYC50" s="4134"/>
      <c r="AYD50" s="4134"/>
      <c r="AYE50" s="4134"/>
      <c r="AYF50" s="4134"/>
      <c r="AYG50" s="4134"/>
      <c r="AYH50" s="4134"/>
      <c r="AYI50" s="4134"/>
      <c r="AYJ50" s="4134"/>
      <c r="AYK50" s="4134"/>
      <c r="AYL50" s="4134"/>
      <c r="AYM50" s="4134"/>
      <c r="AYN50" s="4134"/>
      <c r="AYO50" s="4134"/>
      <c r="AYP50" s="4134"/>
      <c r="AYQ50" s="4134"/>
      <c r="AYR50" s="4134"/>
      <c r="AYS50" s="4134"/>
      <c r="AYT50" s="4134"/>
      <c r="AYU50" s="4134"/>
      <c r="AYV50" s="4134"/>
      <c r="AYW50" s="4134"/>
      <c r="AYX50" s="4134"/>
      <c r="AYY50" s="4134"/>
      <c r="AYZ50" s="4134"/>
      <c r="AZA50" s="4134"/>
      <c r="AZB50" s="4134"/>
      <c r="AZC50" s="4134"/>
      <c r="AZD50" s="4134"/>
      <c r="AZE50" s="4134"/>
      <c r="AZF50" s="4134"/>
      <c r="AZG50" s="4134"/>
      <c r="AZH50" s="4134"/>
      <c r="AZI50" s="4134"/>
      <c r="AZJ50" s="4134"/>
      <c r="AZK50" s="4134"/>
      <c r="AZL50" s="4134"/>
      <c r="AZM50" s="4134"/>
      <c r="AZN50" s="4134"/>
      <c r="AZO50" s="4134"/>
      <c r="AZP50" s="4134"/>
      <c r="AZQ50" s="4134"/>
      <c r="AZR50" s="4134"/>
      <c r="AZS50" s="4134"/>
      <c r="AZT50" s="4134"/>
      <c r="AZU50" s="4134"/>
      <c r="AZV50" s="4134"/>
      <c r="AZW50" s="4134"/>
      <c r="AZX50" s="4134"/>
      <c r="AZY50" s="4134"/>
      <c r="AZZ50" s="4134"/>
      <c r="BAA50" s="4134"/>
      <c r="BAB50" s="4134"/>
      <c r="BAC50" s="4134"/>
      <c r="BAD50" s="4134"/>
      <c r="BAE50" s="4134"/>
      <c r="BAF50" s="4134"/>
      <c r="BAG50" s="4134"/>
      <c r="BAH50" s="4134"/>
      <c r="BAI50" s="4134"/>
      <c r="BAJ50" s="4134"/>
      <c r="BAK50" s="4134"/>
      <c r="BAL50" s="4134"/>
      <c r="BAM50" s="4134"/>
      <c r="BAN50" s="4134"/>
      <c r="BAO50" s="4134"/>
      <c r="BAP50" s="4134"/>
      <c r="BAQ50" s="4134"/>
      <c r="BAR50" s="4134"/>
      <c r="BAS50" s="4134"/>
      <c r="BAT50" s="4134"/>
      <c r="BAU50" s="4134"/>
      <c r="BAV50" s="4134"/>
      <c r="BAW50" s="4134"/>
      <c r="BAX50" s="4134"/>
      <c r="BAY50" s="4134"/>
      <c r="BAZ50" s="4134"/>
      <c r="BBA50" s="4134"/>
      <c r="BBB50" s="4134"/>
      <c r="BBC50" s="4134"/>
      <c r="BBD50" s="4134"/>
      <c r="BBE50" s="4134"/>
      <c r="BBF50" s="4134"/>
      <c r="BBG50" s="4134"/>
      <c r="BBH50" s="4134"/>
      <c r="BBI50" s="4134"/>
      <c r="BBJ50" s="4134"/>
      <c r="BBK50" s="4134"/>
      <c r="BBL50" s="4134"/>
      <c r="BBM50" s="4134"/>
      <c r="BBN50" s="4134"/>
      <c r="BBO50" s="4134"/>
      <c r="BBP50" s="4134"/>
      <c r="BBQ50" s="4134"/>
      <c r="BBR50" s="4134"/>
      <c r="BBS50" s="4134"/>
      <c r="BBT50" s="4134"/>
      <c r="BBU50" s="4134"/>
      <c r="BBV50" s="4134"/>
      <c r="BBW50" s="4134"/>
      <c r="BBX50" s="4134"/>
      <c r="BBY50" s="4134"/>
      <c r="BBZ50" s="4134"/>
      <c r="BCA50" s="4134"/>
      <c r="BCB50" s="4134"/>
      <c r="BCC50" s="4134"/>
      <c r="BCD50" s="4134"/>
      <c r="BCE50" s="4134"/>
      <c r="BCF50" s="4134"/>
      <c r="BCG50" s="4134"/>
      <c r="BCH50" s="4134"/>
      <c r="BCI50" s="4134"/>
      <c r="BCJ50" s="4134"/>
      <c r="BCK50" s="4134"/>
      <c r="BCL50" s="4134"/>
      <c r="BCM50" s="4134"/>
      <c r="BCN50" s="4134"/>
      <c r="BCO50" s="4134"/>
      <c r="BCP50" s="4134"/>
      <c r="BCQ50" s="4134"/>
      <c r="BCR50" s="4134"/>
      <c r="BCS50" s="4134"/>
      <c r="BCT50" s="4134"/>
      <c r="BCU50" s="4134"/>
      <c r="BCV50" s="4134"/>
      <c r="BCW50" s="4134"/>
      <c r="BCX50" s="4134"/>
      <c r="BCY50" s="4134"/>
      <c r="BCZ50" s="4134"/>
      <c r="BDA50" s="4134"/>
      <c r="BDB50" s="4134"/>
      <c r="BDC50" s="4134"/>
      <c r="BDD50" s="4134"/>
      <c r="BDE50" s="4134"/>
      <c r="BDF50" s="4134"/>
      <c r="BDG50" s="4134"/>
      <c r="BDH50" s="4134"/>
      <c r="BDI50" s="4134"/>
      <c r="BDJ50" s="4134"/>
      <c r="BDK50" s="4134"/>
      <c r="BDL50" s="4134"/>
      <c r="BDM50" s="4134"/>
      <c r="BDN50" s="4134"/>
      <c r="BDO50" s="4134"/>
      <c r="BDP50" s="4134"/>
      <c r="BDQ50" s="4134"/>
      <c r="BDR50" s="4134"/>
      <c r="BDS50" s="4134"/>
      <c r="BDT50" s="4134"/>
      <c r="BDU50" s="4134"/>
      <c r="BDV50" s="4134"/>
      <c r="BDW50" s="4134"/>
      <c r="BDX50" s="4134"/>
      <c r="BDY50" s="4134"/>
      <c r="BDZ50" s="4134"/>
      <c r="BEA50" s="4134"/>
      <c r="BEB50" s="4134"/>
      <c r="BEC50" s="4134"/>
      <c r="BED50" s="4134"/>
      <c r="BEE50" s="4134"/>
      <c r="BEF50" s="4134"/>
      <c r="BEG50" s="4134"/>
      <c r="BEH50" s="4134"/>
      <c r="BEI50" s="4134"/>
      <c r="BEJ50" s="4134"/>
      <c r="BEK50" s="4134"/>
      <c r="BEL50" s="4134"/>
      <c r="BEM50" s="4134"/>
      <c r="BEN50" s="4134"/>
      <c r="BEO50" s="4134"/>
      <c r="BEP50" s="4134"/>
      <c r="BEQ50" s="4134"/>
      <c r="BER50" s="4134"/>
      <c r="BES50" s="4134"/>
      <c r="BET50" s="4134"/>
      <c r="BEU50" s="4134"/>
      <c r="BEV50" s="4134"/>
      <c r="BEW50" s="4134"/>
      <c r="BEX50" s="4134"/>
      <c r="BEY50" s="4134"/>
      <c r="BEZ50" s="4134"/>
      <c r="BFA50" s="4134"/>
      <c r="BFB50" s="4134"/>
      <c r="BFC50" s="4134"/>
      <c r="BFD50" s="4134"/>
      <c r="BFE50" s="4134"/>
      <c r="BFF50" s="4134"/>
      <c r="BFG50" s="4134"/>
      <c r="BFH50" s="4134"/>
      <c r="BFI50" s="4134"/>
      <c r="BFJ50" s="4134"/>
      <c r="BFK50" s="4134"/>
      <c r="BFL50" s="4134"/>
      <c r="BFM50" s="4134"/>
      <c r="BFN50" s="4134"/>
      <c r="BFO50" s="4134"/>
      <c r="BFP50" s="4134"/>
      <c r="BFQ50" s="4134"/>
      <c r="BFR50" s="4134"/>
      <c r="BFS50" s="4134"/>
      <c r="BFT50" s="4134"/>
      <c r="BFU50" s="4134"/>
      <c r="BFV50" s="4134"/>
      <c r="BFW50" s="4134"/>
      <c r="BFX50" s="4134"/>
      <c r="BFY50" s="4134"/>
      <c r="BFZ50" s="4134"/>
      <c r="BGA50" s="4134"/>
      <c r="BGB50" s="4134"/>
      <c r="BGC50" s="4134"/>
      <c r="BGD50" s="4134"/>
      <c r="BGE50" s="4134"/>
      <c r="BGF50" s="4134"/>
      <c r="BGG50" s="4134"/>
      <c r="BGH50" s="4134"/>
      <c r="BGI50" s="4134"/>
      <c r="BGJ50" s="4134"/>
      <c r="BGK50" s="4134"/>
      <c r="BGL50" s="4134"/>
      <c r="BGM50" s="4134"/>
      <c r="BGN50" s="4134"/>
      <c r="BGO50" s="4134"/>
      <c r="BGP50" s="4134"/>
      <c r="BGQ50" s="4134"/>
      <c r="BGR50" s="4134"/>
      <c r="BGS50" s="4134"/>
      <c r="BGT50" s="4134"/>
      <c r="BGU50" s="4134"/>
      <c r="BGV50" s="4134"/>
      <c r="BGW50" s="4134"/>
      <c r="BGX50" s="4134"/>
      <c r="BGY50" s="4134"/>
      <c r="BGZ50" s="4134"/>
      <c r="BHA50" s="4134"/>
      <c r="BHB50" s="4134"/>
      <c r="BHC50" s="4134"/>
      <c r="BHD50" s="4134"/>
      <c r="BHE50" s="4134"/>
      <c r="BHF50" s="4134"/>
      <c r="BHG50" s="4134"/>
      <c r="BHH50" s="4134"/>
      <c r="BHI50" s="4134"/>
      <c r="BHJ50" s="4134"/>
      <c r="BHK50" s="4134"/>
      <c r="BHL50" s="4134"/>
      <c r="BHM50" s="4134"/>
      <c r="BHN50" s="4134"/>
      <c r="BHO50" s="4134"/>
      <c r="BHP50" s="4134"/>
      <c r="BHQ50" s="4134"/>
      <c r="BHR50" s="4134"/>
      <c r="BHS50" s="4134"/>
      <c r="BHT50" s="4134"/>
      <c r="BHU50" s="4134"/>
      <c r="BHV50" s="4134"/>
      <c r="BHW50" s="4134"/>
      <c r="BHX50" s="4134"/>
      <c r="BHY50" s="4134"/>
      <c r="BHZ50" s="4134"/>
      <c r="BIA50" s="4134"/>
      <c r="BIB50" s="4134"/>
      <c r="BIC50" s="4134"/>
      <c r="BID50" s="4134"/>
      <c r="BIE50" s="4134"/>
      <c r="BIF50" s="4134"/>
      <c r="BIG50" s="4134"/>
      <c r="BIH50" s="4134"/>
      <c r="BII50" s="4134"/>
      <c r="BIJ50" s="4134"/>
      <c r="BIK50" s="4134"/>
      <c r="BIL50" s="4134"/>
      <c r="BIM50" s="4134"/>
      <c r="BIN50" s="4134"/>
      <c r="BIO50" s="4134"/>
      <c r="BIP50" s="4134"/>
      <c r="BIQ50" s="4134"/>
      <c r="BIR50" s="4134"/>
      <c r="BIS50" s="4134"/>
      <c r="BIT50" s="4134"/>
      <c r="BIU50" s="4134"/>
      <c r="BIV50" s="4134"/>
      <c r="BIW50" s="4134"/>
      <c r="BIX50" s="4134"/>
      <c r="BIY50" s="4134"/>
      <c r="BIZ50" s="4134"/>
      <c r="BJA50" s="4134"/>
      <c r="BJB50" s="4134"/>
      <c r="BJC50" s="4134"/>
      <c r="BJD50" s="4134"/>
      <c r="BJE50" s="4134"/>
    </row>
    <row r="51" spans="1:1617" s="102" customFormat="1" ht="12" customHeight="1">
      <c r="A51" s="144" t="s">
        <v>399</v>
      </c>
      <c r="B51" s="962" t="s">
        <v>88</v>
      </c>
      <c r="C51" s="144"/>
      <c r="D51" s="144"/>
      <c r="E51" s="144"/>
      <c r="F51" s="144"/>
      <c r="G51" s="962"/>
      <c r="H51" s="962"/>
      <c r="I51" s="962"/>
      <c r="J51" s="962"/>
      <c r="K51" s="962"/>
      <c r="L51" s="962"/>
      <c r="M51" s="962"/>
      <c r="N51" s="962"/>
      <c r="O51" s="962"/>
      <c r="P51" s="962"/>
      <c r="AG51" s="4134"/>
      <c r="AH51" s="4134"/>
      <c r="AI51" s="4134"/>
      <c r="AJ51" s="4134"/>
      <c r="AK51" s="4134"/>
      <c r="AL51" s="4134"/>
      <c r="AM51" s="4134"/>
      <c r="AN51" s="4134"/>
      <c r="AO51" s="4134"/>
      <c r="AP51" s="4134"/>
      <c r="AQ51" s="4134"/>
      <c r="AR51" s="4134"/>
      <c r="AS51" s="4134"/>
      <c r="AT51" s="4134"/>
      <c r="AU51" s="4134"/>
      <c r="AV51" s="4134"/>
      <c r="AW51" s="4134"/>
      <c r="AX51" s="4134"/>
      <c r="AY51" s="4134"/>
      <c r="AZ51" s="4134"/>
      <c r="BA51" s="4134"/>
      <c r="BB51" s="4134"/>
      <c r="BC51" s="4134"/>
      <c r="BD51" s="4134"/>
      <c r="BE51" s="4134"/>
      <c r="BF51" s="4134"/>
      <c r="BG51" s="4134"/>
      <c r="BH51" s="4134"/>
      <c r="BI51" s="4134"/>
      <c r="BJ51" s="4134"/>
      <c r="BK51" s="4139"/>
      <c r="BL51" s="4139"/>
      <c r="BM51" s="4139"/>
      <c r="BN51" s="4139"/>
      <c r="BO51" s="4139"/>
      <c r="BP51" s="4139"/>
      <c r="BQ51" s="4139"/>
      <c r="BR51" s="4139"/>
      <c r="BS51" s="4139"/>
      <c r="BT51" s="4139"/>
      <c r="BU51" s="4139"/>
      <c r="BV51" s="4139"/>
      <c r="BW51" s="4139"/>
      <c r="BX51" s="4139"/>
      <c r="BY51" s="4139"/>
      <c r="BZ51" s="4139"/>
      <c r="CA51" s="4139"/>
      <c r="CB51" s="4139"/>
      <c r="CC51" s="4139"/>
      <c r="CD51" s="4139"/>
      <c r="CE51" s="4139"/>
      <c r="CF51" s="4139"/>
      <c r="CG51" s="4139"/>
      <c r="CH51" s="4139"/>
      <c r="CI51" s="4139"/>
      <c r="CJ51" s="4139"/>
      <c r="CK51" s="4139"/>
      <c r="CL51" s="4139"/>
      <c r="CM51" s="4139"/>
      <c r="CN51" s="4134"/>
      <c r="CO51" s="4134"/>
      <c r="CP51" s="4134"/>
      <c r="CQ51" s="4134"/>
      <c r="CR51" s="4134"/>
      <c r="CS51" s="4134"/>
      <c r="CT51" s="4134"/>
      <c r="CU51" s="4134"/>
      <c r="CV51" s="4134"/>
      <c r="CW51" s="4134"/>
      <c r="CX51" s="4134"/>
      <c r="CY51" s="4134"/>
      <c r="CZ51" s="4134"/>
      <c r="DA51" s="4134"/>
      <c r="DB51" s="4134"/>
      <c r="DC51" s="4134"/>
      <c r="DD51" s="4134"/>
      <c r="DE51" s="4134"/>
      <c r="DF51" s="4134"/>
      <c r="DG51" s="4134"/>
      <c r="DH51" s="4134"/>
      <c r="DI51" s="4134"/>
      <c r="DJ51" s="4134"/>
      <c r="DK51" s="4134"/>
      <c r="DL51" s="4134"/>
      <c r="DM51" s="4134"/>
      <c r="DN51" s="4134"/>
      <c r="DO51" s="4134"/>
      <c r="DP51" s="4134"/>
      <c r="DQ51" s="4134"/>
      <c r="DR51" s="4134"/>
      <c r="DS51" s="4134"/>
      <c r="DT51" s="4134"/>
      <c r="DU51" s="4134"/>
      <c r="DV51" s="4134"/>
      <c r="DW51" s="4134"/>
      <c r="DX51" s="4134"/>
      <c r="DY51" s="4134"/>
      <c r="DZ51" s="4134"/>
      <c r="EA51" s="4134"/>
      <c r="EB51" s="4134"/>
      <c r="EC51" s="4134"/>
      <c r="ED51" s="4134"/>
      <c r="EE51" s="4134"/>
      <c r="EF51" s="4134"/>
      <c r="EG51" s="4134"/>
      <c r="EH51" s="4134"/>
      <c r="EI51" s="4134"/>
      <c r="EJ51" s="4134"/>
      <c r="EK51" s="4134"/>
      <c r="EL51" s="4134"/>
      <c r="EM51" s="4134"/>
      <c r="EN51" s="4134"/>
      <c r="EO51" s="4134"/>
      <c r="EP51" s="4134"/>
      <c r="EQ51" s="4134"/>
      <c r="ER51" s="4134"/>
      <c r="ES51" s="4134"/>
      <c r="ET51" s="4134"/>
      <c r="EU51" s="4134"/>
      <c r="EV51" s="4134"/>
      <c r="EW51" s="4134"/>
      <c r="EX51" s="4134"/>
      <c r="EY51" s="4134"/>
      <c r="EZ51" s="4134"/>
      <c r="FA51" s="4134"/>
      <c r="FB51" s="4134"/>
      <c r="FC51" s="4134"/>
      <c r="FD51" s="4134"/>
      <c r="FE51" s="4134"/>
      <c r="FF51" s="4134"/>
      <c r="FG51" s="4134"/>
      <c r="FH51" s="4134"/>
      <c r="FI51" s="4134"/>
      <c r="FJ51" s="4134"/>
      <c r="FK51" s="4134"/>
      <c r="FL51" s="4134"/>
      <c r="FM51" s="4134"/>
      <c r="FN51" s="4134"/>
      <c r="FO51" s="4134"/>
      <c r="FP51" s="4134"/>
      <c r="FQ51" s="4134"/>
      <c r="FR51" s="4134"/>
      <c r="FS51" s="4134"/>
      <c r="FT51" s="4134"/>
      <c r="FU51" s="4134"/>
      <c r="FV51" s="4134"/>
      <c r="FW51" s="4134"/>
      <c r="FX51" s="4134"/>
      <c r="FY51" s="4134"/>
      <c r="FZ51" s="4134"/>
      <c r="GA51" s="4134"/>
      <c r="GB51" s="4134"/>
      <c r="GC51" s="4134"/>
      <c r="GD51" s="4134"/>
      <c r="GE51" s="4134"/>
      <c r="GF51" s="4134"/>
      <c r="GG51" s="4134"/>
      <c r="GH51" s="4134"/>
      <c r="GI51" s="4134"/>
      <c r="GJ51" s="4134"/>
      <c r="GK51" s="4134"/>
      <c r="GL51" s="4134"/>
      <c r="GM51" s="4134"/>
      <c r="GN51" s="4134"/>
      <c r="GO51" s="4134"/>
      <c r="GP51" s="4134"/>
      <c r="GQ51" s="4134"/>
      <c r="GR51" s="4134"/>
      <c r="GS51" s="4134"/>
      <c r="GT51" s="4134"/>
      <c r="GU51" s="4134"/>
      <c r="GV51" s="4134"/>
      <c r="GW51" s="4134"/>
      <c r="GX51" s="4134"/>
      <c r="GY51" s="4134"/>
      <c r="GZ51" s="4134"/>
      <c r="HA51" s="4134"/>
      <c r="HB51" s="4134"/>
      <c r="HC51" s="4134"/>
      <c r="HD51" s="4134"/>
      <c r="HE51" s="4134"/>
      <c r="HF51" s="4134"/>
      <c r="HG51" s="4134"/>
      <c r="HH51" s="4134"/>
      <c r="HI51" s="4134"/>
      <c r="HJ51" s="4134"/>
      <c r="HK51" s="4134"/>
      <c r="HL51" s="4134"/>
      <c r="HM51" s="4134"/>
      <c r="HN51" s="4134"/>
      <c r="HO51" s="4134"/>
      <c r="HP51" s="4134"/>
      <c r="HQ51" s="4134"/>
      <c r="HR51" s="4134"/>
      <c r="HS51" s="4134"/>
      <c r="HT51" s="4134"/>
      <c r="HU51" s="4134"/>
      <c r="HV51" s="4134"/>
      <c r="HW51" s="4134"/>
      <c r="HX51" s="4134"/>
      <c r="HY51" s="4134"/>
      <c r="HZ51" s="4134"/>
      <c r="IA51" s="4134"/>
      <c r="IB51" s="4134"/>
      <c r="IC51" s="4134"/>
      <c r="ID51" s="4134"/>
      <c r="IE51" s="4134"/>
      <c r="IF51" s="4134"/>
      <c r="IG51" s="4134"/>
      <c r="IH51" s="4134"/>
      <c r="II51" s="4134"/>
      <c r="IJ51" s="4134"/>
      <c r="IK51" s="4134"/>
      <c r="IL51" s="4134"/>
      <c r="IM51" s="4134"/>
      <c r="IN51" s="4134"/>
      <c r="IO51" s="4134"/>
      <c r="IP51" s="4134"/>
      <c r="IQ51" s="4134"/>
      <c r="IR51" s="4134"/>
      <c r="IS51" s="4134"/>
      <c r="IT51" s="4134"/>
      <c r="IU51" s="4134"/>
      <c r="IV51" s="4134"/>
      <c r="IW51" s="4134"/>
      <c r="IX51" s="4134"/>
      <c r="IY51" s="4134"/>
      <c r="IZ51" s="4134"/>
      <c r="JA51" s="4134"/>
      <c r="JB51" s="4134"/>
      <c r="JC51" s="4134"/>
      <c r="JD51" s="4134"/>
      <c r="JE51" s="4134"/>
      <c r="JF51" s="4134"/>
      <c r="JG51" s="4134"/>
      <c r="JH51" s="4134"/>
      <c r="JI51" s="4134"/>
      <c r="JJ51" s="4134"/>
      <c r="JK51" s="4134"/>
      <c r="JL51" s="4134"/>
      <c r="JM51" s="4134"/>
      <c r="JN51" s="4134"/>
      <c r="JO51" s="4134"/>
      <c r="JP51" s="4134"/>
      <c r="JQ51" s="4134"/>
      <c r="JR51" s="4134"/>
      <c r="JS51" s="4134"/>
      <c r="JT51" s="4134"/>
      <c r="JU51" s="4134"/>
      <c r="JV51" s="4134"/>
      <c r="JW51" s="4134"/>
      <c r="JX51" s="4134"/>
      <c r="JY51" s="4134"/>
      <c r="JZ51" s="4134"/>
      <c r="KA51" s="4134"/>
      <c r="KB51" s="4134"/>
      <c r="KC51" s="4134"/>
      <c r="KD51" s="4134"/>
      <c r="KE51" s="4134"/>
      <c r="KF51" s="4134"/>
      <c r="KG51" s="4134"/>
      <c r="KH51" s="4134"/>
      <c r="KI51" s="4134"/>
      <c r="KJ51" s="4134"/>
      <c r="KK51" s="4134"/>
      <c r="KL51" s="4134"/>
      <c r="KM51" s="4134"/>
      <c r="KN51" s="4134"/>
      <c r="KO51" s="4134"/>
      <c r="KP51" s="4134"/>
      <c r="KQ51" s="4134"/>
      <c r="KR51" s="4134"/>
      <c r="KS51" s="4134"/>
      <c r="KT51" s="4134"/>
      <c r="KU51" s="4134"/>
      <c r="KV51" s="4134"/>
      <c r="KW51" s="4134"/>
      <c r="KX51" s="4134"/>
      <c r="KY51" s="4134"/>
      <c r="KZ51" s="4134"/>
      <c r="LA51" s="4134"/>
      <c r="LB51" s="4134"/>
      <c r="LC51" s="4134"/>
      <c r="LD51" s="4134"/>
      <c r="LE51" s="4134"/>
      <c r="LF51" s="4134"/>
      <c r="LG51" s="4134"/>
      <c r="LH51" s="4134"/>
      <c r="LI51" s="4134"/>
      <c r="LJ51" s="4134"/>
      <c r="LK51" s="4134"/>
      <c r="LL51" s="4134"/>
      <c r="LM51" s="4134"/>
      <c r="LN51" s="4134"/>
      <c r="LO51" s="4134"/>
      <c r="LP51" s="4134"/>
      <c r="LQ51" s="4134"/>
      <c r="LR51" s="4134"/>
      <c r="LS51" s="4134"/>
      <c r="LT51" s="4134"/>
      <c r="LU51" s="4134"/>
      <c r="LV51" s="4134"/>
      <c r="LW51" s="4134"/>
      <c r="LX51" s="4134"/>
      <c r="LY51" s="4134"/>
      <c r="LZ51" s="4134"/>
      <c r="MA51" s="4134"/>
      <c r="MB51" s="4134"/>
      <c r="MC51" s="4134"/>
      <c r="MD51" s="4134"/>
      <c r="ME51" s="4134"/>
      <c r="MF51" s="4134"/>
      <c r="MG51" s="4134"/>
      <c r="MH51" s="4134"/>
      <c r="MI51" s="4134"/>
      <c r="MJ51" s="4134"/>
      <c r="MK51" s="4134"/>
      <c r="ML51" s="4134"/>
      <c r="MM51" s="4134"/>
      <c r="MN51" s="4134"/>
      <c r="MO51" s="4134"/>
      <c r="MP51" s="4134"/>
      <c r="MQ51" s="4134"/>
      <c r="MR51" s="4134"/>
      <c r="MS51" s="4134"/>
      <c r="MT51" s="4134"/>
      <c r="MU51" s="4134"/>
      <c r="MV51" s="4134"/>
      <c r="MW51" s="4134"/>
      <c r="MX51" s="4134"/>
      <c r="MY51" s="4134"/>
      <c r="MZ51" s="4134"/>
      <c r="NA51" s="4134"/>
      <c r="NB51" s="4134"/>
      <c r="NC51" s="4134"/>
      <c r="ND51" s="4134"/>
      <c r="NE51" s="4134"/>
      <c r="NF51" s="4134"/>
      <c r="NG51" s="4134"/>
      <c r="NH51" s="4134"/>
      <c r="NI51" s="4134"/>
      <c r="NJ51" s="4134"/>
      <c r="NK51" s="4134"/>
      <c r="NL51" s="4134"/>
      <c r="NM51" s="4134"/>
      <c r="NN51" s="4134"/>
      <c r="NO51" s="4134"/>
      <c r="NP51" s="4134"/>
      <c r="NQ51" s="4134"/>
      <c r="NR51" s="4134"/>
      <c r="NS51" s="4134"/>
      <c r="NT51" s="4134"/>
      <c r="NU51" s="4134"/>
      <c r="NV51" s="4134"/>
      <c r="NW51" s="4134"/>
      <c r="NX51" s="4134"/>
      <c r="NY51" s="4134"/>
      <c r="NZ51" s="4134"/>
      <c r="OA51" s="4134"/>
      <c r="OB51" s="4134"/>
      <c r="OC51" s="4134"/>
      <c r="OD51" s="4134"/>
      <c r="OE51" s="4134"/>
      <c r="OF51" s="4134"/>
      <c r="OG51" s="4134"/>
      <c r="OH51" s="4134"/>
      <c r="OI51" s="4134"/>
      <c r="OJ51" s="4134"/>
      <c r="OK51" s="4134"/>
      <c r="OL51" s="4134"/>
      <c r="OM51" s="4134"/>
      <c r="ON51" s="4134"/>
      <c r="OO51" s="4134"/>
      <c r="OP51" s="4134"/>
      <c r="OQ51" s="4134"/>
      <c r="OR51" s="4134"/>
      <c r="OS51" s="4134"/>
      <c r="OT51" s="4134"/>
      <c r="OU51" s="4134"/>
      <c r="OV51" s="4134"/>
      <c r="OW51" s="4134"/>
      <c r="OX51" s="4134"/>
      <c r="OY51" s="4134"/>
      <c r="OZ51" s="4134"/>
      <c r="PA51" s="4134"/>
      <c r="PB51" s="4134"/>
      <c r="PC51" s="4134"/>
      <c r="PD51" s="4134"/>
      <c r="PE51" s="4134"/>
      <c r="PF51" s="4134"/>
      <c r="PG51" s="4134"/>
      <c r="PH51" s="4134"/>
      <c r="PI51" s="4134"/>
      <c r="PJ51" s="4134"/>
      <c r="PK51" s="4134"/>
      <c r="PL51" s="4134"/>
      <c r="PM51" s="4134"/>
      <c r="PN51" s="4134"/>
      <c r="PO51" s="4134"/>
      <c r="PP51" s="4134"/>
      <c r="PQ51" s="4134"/>
      <c r="PR51" s="4134"/>
      <c r="PS51" s="4134"/>
      <c r="PT51" s="4134"/>
      <c r="PU51" s="4134"/>
      <c r="PV51" s="4134"/>
      <c r="PW51" s="4134"/>
      <c r="PX51" s="4134"/>
      <c r="PY51" s="4134"/>
      <c r="PZ51" s="4134"/>
      <c r="QA51" s="4134"/>
      <c r="QB51" s="4134"/>
      <c r="QC51" s="4134"/>
      <c r="QD51" s="4134"/>
      <c r="QE51" s="4134"/>
      <c r="QF51" s="4134"/>
      <c r="QG51" s="4134"/>
      <c r="QH51" s="4134"/>
      <c r="QI51" s="4134"/>
      <c r="QJ51" s="4134"/>
      <c r="QK51" s="4134"/>
      <c r="QL51" s="4134"/>
      <c r="QM51" s="4134"/>
      <c r="QN51" s="4134"/>
      <c r="QO51" s="4134"/>
      <c r="QP51" s="4134"/>
      <c r="QQ51" s="4134"/>
      <c r="QR51" s="4134"/>
      <c r="QS51" s="4134"/>
      <c r="QT51" s="4134"/>
      <c r="QU51" s="4134"/>
      <c r="QV51" s="4134"/>
      <c r="QW51" s="4134"/>
      <c r="QX51" s="4134"/>
      <c r="QY51" s="4134"/>
      <c r="QZ51" s="4134"/>
      <c r="RA51" s="4134"/>
      <c r="RB51" s="4134"/>
      <c r="RC51" s="4134"/>
      <c r="RD51" s="4134"/>
      <c r="RE51" s="4134"/>
      <c r="RF51" s="4134"/>
      <c r="RG51" s="4134"/>
      <c r="RH51" s="4134"/>
      <c r="RI51" s="4134"/>
      <c r="RJ51" s="4134"/>
      <c r="RK51" s="4134"/>
      <c r="RL51" s="4134"/>
      <c r="RM51" s="4134"/>
      <c r="RN51" s="4134"/>
      <c r="RO51" s="4134"/>
      <c r="RP51" s="4134"/>
      <c r="RQ51" s="4134"/>
      <c r="RR51" s="4134"/>
      <c r="RS51" s="4134"/>
      <c r="RT51" s="4134"/>
      <c r="RU51" s="4134"/>
      <c r="RV51" s="4134"/>
      <c r="RW51" s="4134"/>
      <c r="RX51" s="4134"/>
      <c r="RY51" s="4134"/>
      <c r="RZ51" s="4134"/>
      <c r="SA51" s="4134"/>
      <c r="SB51" s="4134"/>
      <c r="SC51" s="4134"/>
      <c r="SD51" s="4134"/>
      <c r="SE51" s="4134"/>
      <c r="SF51" s="4134"/>
      <c r="SG51" s="4134"/>
      <c r="SH51" s="4134"/>
      <c r="SI51" s="4134"/>
      <c r="SJ51" s="4134"/>
      <c r="SK51" s="4134"/>
      <c r="SL51" s="4134"/>
      <c r="SM51" s="4134"/>
      <c r="SN51" s="4134"/>
      <c r="SO51" s="4134"/>
      <c r="SP51" s="4134"/>
      <c r="SQ51" s="4134"/>
      <c r="SR51" s="4134"/>
      <c r="SS51" s="4134"/>
      <c r="ST51" s="4134"/>
      <c r="SU51" s="4134"/>
      <c r="SV51" s="4134"/>
      <c r="SW51" s="4134"/>
      <c r="SX51" s="4134"/>
      <c r="SY51" s="4134"/>
      <c r="SZ51" s="4134"/>
      <c r="TA51" s="4134"/>
      <c r="TB51" s="4134"/>
      <c r="TC51" s="4134"/>
      <c r="TD51" s="4134"/>
      <c r="TE51" s="4134"/>
      <c r="TF51" s="4134"/>
      <c r="TG51" s="4134"/>
      <c r="TH51" s="4134"/>
      <c r="TI51" s="4134"/>
      <c r="TJ51" s="4134"/>
      <c r="TK51" s="4134"/>
      <c r="TL51" s="4134"/>
      <c r="TM51" s="4134"/>
      <c r="TN51" s="4134"/>
      <c r="TO51" s="4134"/>
      <c r="TP51" s="4134"/>
      <c r="TQ51" s="4134"/>
      <c r="TR51" s="4134"/>
      <c r="TS51" s="4134"/>
      <c r="TT51" s="4134"/>
      <c r="TU51" s="4134"/>
      <c r="TV51" s="4134"/>
      <c r="TW51" s="4134"/>
      <c r="TX51" s="4134"/>
      <c r="TY51" s="4134"/>
      <c r="TZ51" s="4134"/>
      <c r="UA51" s="4134"/>
      <c r="UB51" s="4134"/>
      <c r="UC51" s="4134"/>
      <c r="UD51" s="4134"/>
      <c r="UE51" s="4134"/>
      <c r="UF51" s="4134"/>
      <c r="UG51" s="4134"/>
      <c r="UH51" s="4134"/>
      <c r="UI51" s="4134"/>
      <c r="UJ51" s="4134"/>
      <c r="UK51" s="4134"/>
      <c r="UL51" s="4134"/>
      <c r="UM51" s="4134"/>
      <c r="UN51" s="4134"/>
      <c r="UO51" s="4134"/>
      <c r="UP51" s="4134"/>
      <c r="UQ51" s="4134"/>
      <c r="UR51" s="4134"/>
      <c r="US51" s="4134"/>
      <c r="UT51" s="4134"/>
      <c r="UU51" s="4134"/>
      <c r="UV51" s="4134"/>
      <c r="UW51" s="4134"/>
      <c r="UX51" s="4134"/>
      <c r="UY51" s="4134"/>
      <c r="UZ51" s="4134"/>
      <c r="VA51" s="4134"/>
      <c r="VB51" s="4134"/>
      <c r="VC51" s="4134"/>
      <c r="VD51" s="4134"/>
      <c r="VE51" s="4134"/>
      <c r="VF51" s="4134"/>
      <c r="VG51" s="4134"/>
      <c r="VH51" s="4134"/>
      <c r="VI51" s="4134"/>
      <c r="VJ51" s="4134"/>
      <c r="VK51" s="4134"/>
      <c r="VL51" s="4134"/>
      <c r="VM51" s="4134"/>
      <c r="VN51" s="4134"/>
      <c r="VO51" s="4134"/>
      <c r="VP51" s="4134"/>
      <c r="VQ51" s="4134"/>
      <c r="VR51" s="4134"/>
      <c r="VS51" s="4134"/>
      <c r="VT51" s="4134"/>
      <c r="VU51" s="4134"/>
      <c r="VV51" s="4134"/>
      <c r="VW51" s="4134"/>
      <c r="VX51" s="4134"/>
      <c r="VY51" s="4134"/>
      <c r="VZ51" s="4134"/>
      <c r="WA51" s="4134"/>
      <c r="WB51" s="4134"/>
      <c r="WC51" s="4134"/>
      <c r="WD51" s="4134"/>
      <c r="WE51" s="4134"/>
      <c r="WF51" s="4134"/>
      <c r="WG51" s="4134"/>
      <c r="WH51" s="4134"/>
      <c r="WI51" s="4134"/>
      <c r="WJ51" s="4134"/>
      <c r="WK51" s="4134"/>
      <c r="WL51" s="4134"/>
      <c r="WM51" s="4134"/>
      <c r="WN51" s="4134"/>
      <c r="WO51" s="4134"/>
      <c r="WP51" s="4134"/>
      <c r="WQ51" s="4134"/>
      <c r="WR51" s="4134"/>
      <c r="WS51" s="4134"/>
      <c r="WT51" s="4134"/>
      <c r="WU51" s="4134"/>
      <c r="WV51" s="4134"/>
      <c r="WW51" s="4134"/>
      <c r="WX51" s="4134"/>
      <c r="WY51" s="4134"/>
      <c r="WZ51" s="4134"/>
      <c r="XA51" s="4134"/>
      <c r="XB51" s="4134"/>
      <c r="XC51" s="4134"/>
      <c r="XD51" s="4134"/>
      <c r="XE51" s="4134"/>
      <c r="XF51" s="4134"/>
      <c r="XG51" s="4134"/>
      <c r="XH51" s="4134"/>
      <c r="XI51" s="4134"/>
      <c r="XJ51" s="4134"/>
      <c r="XK51" s="4134"/>
      <c r="XL51" s="4134"/>
      <c r="XM51" s="4134"/>
      <c r="XN51" s="4134"/>
      <c r="XO51" s="4134"/>
      <c r="XP51" s="4134"/>
      <c r="XQ51" s="4134"/>
      <c r="XR51" s="4134"/>
      <c r="XS51" s="4134"/>
      <c r="XT51" s="4134"/>
      <c r="XU51" s="4134"/>
      <c r="XV51" s="4134"/>
      <c r="XW51" s="4134"/>
      <c r="XX51" s="4134"/>
      <c r="XY51" s="4134"/>
      <c r="XZ51" s="4134"/>
      <c r="YA51" s="4134"/>
      <c r="YB51" s="4134"/>
      <c r="YC51" s="4134"/>
      <c r="YD51" s="4134"/>
      <c r="YE51" s="4134"/>
      <c r="YF51" s="4134"/>
      <c r="YG51" s="4134"/>
      <c r="YH51" s="4134"/>
      <c r="YI51" s="4134"/>
      <c r="YJ51" s="4134"/>
      <c r="YK51" s="4134"/>
      <c r="YL51" s="4134"/>
      <c r="YM51" s="4134"/>
      <c r="YN51" s="4134"/>
      <c r="YO51" s="4134"/>
      <c r="YP51" s="4134"/>
      <c r="YQ51" s="4134"/>
      <c r="YR51" s="4134"/>
      <c r="YS51" s="4134"/>
      <c r="YT51" s="4134"/>
      <c r="YU51" s="4134"/>
      <c r="YV51" s="4134"/>
      <c r="YW51" s="4134"/>
      <c r="YX51" s="4134"/>
      <c r="YY51" s="4134"/>
      <c r="YZ51" s="4134"/>
      <c r="ZA51" s="4134"/>
      <c r="ZB51" s="4134"/>
      <c r="ZC51" s="4134"/>
      <c r="ZD51" s="4134"/>
      <c r="ZE51" s="4134"/>
      <c r="ZF51" s="4134"/>
      <c r="ZG51" s="4134"/>
      <c r="ZH51" s="4134"/>
      <c r="ZI51" s="4134"/>
      <c r="ZJ51" s="4134"/>
      <c r="ZK51" s="4134"/>
      <c r="ZL51" s="4134"/>
      <c r="ZM51" s="4134"/>
      <c r="ZN51" s="4134"/>
      <c r="ZO51" s="4134"/>
      <c r="ZP51" s="4134"/>
      <c r="ZQ51" s="4134"/>
      <c r="ZR51" s="4134"/>
      <c r="ZS51" s="4134"/>
      <c r="ZT51" s="4134"/>
      <c r="ZU51" s="4134"/>
      <c r="ZV51" s="4134"/>
      <c r="ZW51" s="4134"/>
      <c r="ZX51" s="4134"/>
      <c r="ZY51" s="4134"/>
      <c r="ZZ51" s="4134"/>
      <c r="AAA51" s="4134"/>
      <c r="AAB51" s="4134"/>
      <c r="AAC51" s="4134"/>
      <c r="AAD51" s="4134"/>
      <c r="AAE51" s="4134"/>
      <c r="AAF51" s="4134"/>
      <c r="AAG51" s="4134"/>
      <c r="AAH51" s="4134"/>
      <c r="AAI51" s="4134"/>
      <c r="AAJ51" s="4134"/>
      <c r="AAK51" s="4134"/>
      <c r="AAL51" s="4134"/>
      <c r="AAM51" s="4134"/>
      <c r="AAN51" s="4134"/>
      <c r="AAO51" s="4134"/>
      <c r="AAP51" s="4134"/>
      <c r="AAQ51" s="4134"/>
      <c r="AAR51" s="4134"/>
      <c r="AAS51" s="4134"/>
      <c r="AAT51" s="4134"/>
      <c r="AAU51" s="4134"/>
      <c r="AAV51" s="4134"/>
      <c r="AAW51" s="4134"/>
      <c r="AAX51" s="4134"/>
      <c r="AAY51" s="4134"/>
      <c r="AAZ51" s="4134"/>
      <c r="ABA51" s="4134"/>
      <c r="ABB51" s="4134"/>
      <c r="ABC51" s="4134"/>
      <c r="ABD51" s="4134"/>
      <c r="ABE51" s="4134"/>
      <c r="ABF51" s="4134"/>
      <c r="ABG51" s="4134"/>
      <c r="ABH51" s="4134"/>
      <c r="ABI51" s="4134"/>
      <c r="ABJ51" s="4134"/>
      <c r="ABK51" s="4134"/>
      <c r="ABL51" s="4134"/>
      <c r="ABM51" s="4134"/>
      <c r="ABN51" s="4134"/>
      <c r="ABO51" s="4134"/>
      <c r="ABP51" s="4134"/>
      <c r="ABQ51" s="4134"/>
      <c r="ABR51" s="4134"/>
      <c r="ABS51" s="4134"/>
      <c r="ABT51" s="4134"/>
      <c r="ABU51" s="4134"/>
      <c r="ABV51" s="4134"/>
      <c r="ABW51" s="4134"/>
      <c r="ABX51" s="4134"/>
      <c r="ABY51" s="4134"/>
      <c r="ABZ51" s="4134"/>
      <c r="ACA51" s="4134"/>
      <c r="ACB51" s="4134"/>
      <c r="ACC51" s="4134"/>
      <c r="ACD51" s="4134"/>
      <c r="ACE51" s="4134"/>
      <c r="ACF51" s="4134"/>
      <c r="ACG51" s="4134"/>
      <c r="ACH51" s="4134"/>
      <c r="ACI51" s="4134"/>
      <c r="ACJ51" s="4134"/>
      <c r="ACK51" s="4134"/>
      <c r="ACL51" s="4134"/>
      <c r="ACM51" s="4134"/>
      <c r="ACN51" s="4134"/>
      <c r="ACO51" s="4134"/>
      <c r="ACP51" s="4134"/>
      <c r="ACQ51" s="4134"/>
      <c r="ACR51" s="4134"/>
      <c r="ACS51" s="4134"/>
      <c r="ACT51" s="4134"/>
      <c r="ACU51" s="4134"/>
      <c r="ACV51" s="4134"/>
      <c r="ACW51" s="4134"/>
      <c r="ACX51" s="4134"/>
      <c r="ACY51" s="4134"/>
      <c r="ACZ51" s="4134"/>
      <c r="ADA51" s="4134"/>
      <c r="ADB51" s="4134"/>
      <c r="ADC51" s="4134"/>
      <c r="ADD51" s="4134"/>
      <c r="ADE51" s="4134"/>
      <c r="ADF51" s="4134"/>
      <c r="ADG51" s="4134"/>
      <c r="ADH51" s="4134"/>
      <c r="ADI51" s="4134"/>
      <c r="ADJ51" s="4134"/>
      <c r="ADK51" s="4134"/>
      <c r="ADL51" s="4134"/>
      <c r="ADM51" s="4134"/>
      <c r="ADN51" s="4134"/>
      <c r="ADO51" s="4134"/>
      <c r="ADP51" s="4134"/>
      <c r="ADQ51" s="4134"/>
      <c r="ADR51" s="4134"/>
      <c r="ADS51" s="4134"/>
      <c r="ADT51" s="4134"/>
      <c r="ADU51" s="4134"/>
      <c r="ADV51" s="4134"/>
      <c r="ADW51" s="4134"/>
      <c r="ADX51" s="4134"/>
      <c r="ADY51" s="4134"/>
      <c r="ADZ51" s="4134"/>
      <c r="AEA51" s="4134"/>
      <c r="AEB51" s="4134"/>
      <c r="AEC51" s="4134"/>
      <c r="AED51" s="4134"/>
      <c r="AEE51" s="4134"/>
      <c r="AEF51" s="4134"/>
      <c r="AEG51" s="4134"/>
      <c r="AEH51" s="4134"/>
      <c r="AEI51" s="4134"/>
      <c r="AEJ51" s="4134"/>
      <c r="AEK51" s="4134"/>
      <c r="AEL51" s="4134"/>
      <c r="AEM51" s="4134"/>
      <c r="AEN51" s="4134"/>
      <c r="AEO51" s="4134"/>
      <c r="AEP51" s="4134"/>
      <c r="AEQ51" s="4134"/>
      <c r="AER51" s="4134"/>
      <c r="AES51" s="4134"/>
      <c r="AET51" s="4134"/>
      <c r="AEU51" s="4134"/>
      <c r="AEV51" s="4134"/>
      <c r="AEW51" s="4134"/>
      <c r="AEX51" s="4134"/>
      <c r="AEY51" s="4134"/>
      <c r="AEZ51" s="4134"/>
      <c r="AFA51" s="4134"/>
      <c r="AFB51" s="4134"/>
      <c r="AFC51" s="4134"/>
      <c r="AFD51" s="4134"/>
      <c r="AFE51" s="4134"/>
      <c r="AFF51" s="4134"/>
      <c r="AFG51" s="4134"/>
      <c r="AFH51" s="4134"/>
      <c r="AFI51" s="4134"/>
      <c r="AFJ51" s="4134"/>
      <c r="AFK51" s="4134"/>
      <c r="AFL51" s="4134"/>
      <c r="AFM51" s="4134"/>
      <c r="AFN51" s="4134"/>
      <c r="AFO51" s="4134"/>
      <c r="AFP51" s="4134"/>
      <c r="AFQ51" s="4134"/>
      <c r="AFR51" s="4134"/>
      <c r="AFS51" s="4134"/>
      <c r="AFT51" s="4134"/>
      <c r="AFU51" s="4134"/>
      <c r="AFV51" s="4134"/>
      <c r="AFW51" s="4134"/>
      <c r="AFX51" s="4134"/>
      <c r="AFY51" s="4134"/>
      <c r="AFZ51" s="4134"/>
      <c r="AGA51" s="4134"/>
      <c r="AGB51" s="4134"/>
      <c r="AGC51" s="4134"/>
      <c r="AGD51" s="4134"/>
      <c r="AGE51" s="4134"/>
      <c r="AGF51" s="4134"/>
      <c r="AGG51" s="4134"/>
      <c r="AGH51" s="4134"/>
      <c r="AGI51" s="4134"/>
      <c r="AGJ51" s="4134"/>
      <c r="AGK51" s="4134"/>
      <c r="AGL51" s="4134"/>
      <c r="AGM51" s="4134"/>
      <c r="AGN51" s="4134"/>
      <c r="AGO51" s="4134"/>
      <c r="AGP51" s="4134"/>
      <c r="AGQ51" s="4134"/>
      <c r="AGR51" s="4134"/>
      <c r="AGS51" s="4134"/>
      <c r="AGT51" s="4134"/>
      <c r="AGU51" s="4134"/>
      <c r="AGV51" s="4134"/>
      <c r="AGW51" s="4134"/>
      <c r="AGX51" s="4134"/>
      <c r="AGY51" s="4134"/>
      <c r="AGZ51" s="4134"/>
      <c r="AHA51" s="4134"/>
      <c r="AHB51" s="4134"/>
      <c r="AHC51" s="4134"/>
      <c r="AHD51" s="4134"/>
      <c r="AHE51" s="4134"/>
      <c r="AHF51" s="4134"/>
      <c r="AHG51" s="4134"/>
      <c r="AHH51" s="4134"/>
      <c r="AHI51" s="4134"/>
      <c r="AHJ51" s="4134"/>
      <c r="AHK51" s="4134"/>
      <c r="AHL51" s="4134"/>
      <c r="AHM51" s="4134"/>
      <c r="AHN51" s="4134"/>
      <c r="AHO51" s="4134"/>
      <c r="AHP51" s="4134"/>
      <c r="AHQ51" s="4134"/>
      <c r="AHR51" s="4134"/>
      <c r="AHS51" s="4134"/>
      <c r="AHT51" s="4134"/>
      <c r="AHU51" s="4134"/>
      <c r="AHV51" s="4134"/>
      <c r="AHW51" s="4134"/>
      <c r="AHX51" s="4134"/>
      <c r="AHY51" s="4134"/>
      <c r="AHZ51" s="4134"/>
      <c r="AIA51" s="4134"/>
      <c r="AIB51" s="4134"/>
      <c r="AIC51" s="4134"/>
      <c r="AID51" s="4134"/>
      <c r="AIE51" s="4134"/>
      <c r="AIF51" s="4134"/>
      <c r="AIG51" s="4134"/>
      <c r="AIH51" s="4134"/>
      <c r="AII51" s="4134"/>
      <c r="AIJ51" s="4134"/>
      <c r="AIK51" s="4134"/>
      <c r="AIL51" s="4134"/>
      <c r="AIM51" s="4134"/>
      <c r="AIN51" s="4134"/>
      <c r="AIO51" s="4134"/>
      <c r="AIP51" s="4134"/>
      <c r="AIQ51" s="4134"/>
      <c r="AIR51" s="4134"/>
      <c r="AIS51" s="4134"/>
      <c r="AIT51" s="4134"/>
      <c r="AIU51" s="4134"/>
      <c r="AIV51" s="4134"/>
      <c r="AIW51" s="4134"/>
      <c r="AIX51" s="4134"/>
      <c r="AIY51" s="4134"/>
      <c r="AIZ51" s="4134"/>
      <c r="AJA51" s="4134"/>
      <c r="AJB51" s="4134"/>
      <c r="AJC51" s="4134"/>
      <c r="AJD51" s="4134"/>
      <c r="AJE51" s="4134"/>
      <c r="AJF51" s="4134"/>
      <c r="AJG51" s="4134"/>
      <c r="AJH51" s="4134"/>
      <c r="AJI51" s="4134"/>
      <c r="AJJ51" s="4134"/>
      <c r="AJK51" s="4134"/>
      <c r="AJL51" s="4134"/>
      <c r="AJM51" s="4134"/>
      <c r="AJN51" s="4134"/>
      <c r="AJO51" s="4134"/>
      <c r="AJP51" s="4134"/>
      <c r="AJQ51" s="4134"/>
      <c r="AJR51" s="4134"/>
      <c r="AJS51" s="4134"/>
      <c r="AJT51" s="4134"/>
      <c r="AJU51" s="4134"/>
      <c r="AJV51" s="4134"/>
      <c r="AJW51" s="4134"/>
      <c r="AJX51" s="4134"/>
      <c r="AJY51" s="4134"/>
      <c r="AJZ51" s="4134"/>
      <c r="AKA51" s="4134"/>
      <c r="AKB51" s="4134"/>
      <c r="AKC51" s="4134"/>
      <c r="AKD51" s="4134"/>
      <c r="AKE51" s="4134"/>
      <c r="AKF51" s="4134"/>
      <c r="AKG51" s="4134"/>
      <c r="AKH51" s="4134"/>
      <c r="AKI51" s="4134"/>
      <c r="AKJ51" s="4134"/>
      <c r="AKK51" s="4134"/>
      <c r="AKL51" s="4134"/>
      <c r="AKM51" s="4134"/>
      <c r="AKN51" s="4134"/>
      <c r="AKO51" s="4134"/>
      <c r="AKP51" s="4134"/>
      <c r="AKQ51" s="4134"/>
      <c r="AKR51" s="4134"/>
      <c r="AKS51" s="4134"/>
      <c r="AKT51" s="4134"/>
      <c r="AKU51" s="4134"/>
      <c r="AKV51" s="4134"/>
      <c r="AKW51" s="4134"/>
      <c r="AKX51" s="4134"/>
      <c r="AKY51" s="4134"/>
      <c r="AKZ51" s="4134"/>
      <c r="ALA51" s="4134"/>
      <c r="ALB51" s="4134"/>
      <c r="ALC51" s="4134"/>
      <c r="ALD51" s="4134"/>
      <c r="ALE51" s="4134"/>
      <c r="ALF51" s="4134"/>
      <c r="ALG51" s="4134"/>
      <c r="ALH51" s="4134"/>
      <c r="ALI51" s="4134"/>
      <c r="ALJ51" s="4134"/>
      <c r="ALK51" s="4134"/>
      <c r="ALL51" s="4134"/>
      <c r="ALM51" s="4134"/>
      <c r="ALN51" s="4134"/>
      <c r="ALO51" s="4134"/>
      <c r="ALP51" s="4134"/>
      <c r="ALQ51" s="4134"/>
      <c r="ALR51" s="4134"/>
      <c r="ALS51" s="4134"/>
      <c r="ALT51" s="4134"/>
      <c r="ALU51" s="4134"/>
      <c r="ALV51" s="4134"/>
      <c r="ALW51" s="4134"/>
      <c r="ALX51" s="4134"/>
      <c r="ALY51" s="4134"/>
      <c r="ALZ51" s="4134"/>
      <c r="AMA51" s="4134"/>
      <c r="AMB51" s="4134"/>
      <c r="AMC51" s="4134"/>
      <c r="AMD51" s="4134"/>
      <c r="AME51" s="4134"/>
      <c r="AMF51" s="4134"/>
      <c r="AMG51" s="4134"/>
      <c r="AMH51" s="4134"/>
      <c r="AMI51" s="4134"/>
      <c r="AMJ51" s="4134"/>
      <c r="AMK51" s="4134"/>
      <c r="AML51" s="4134"/>
      <c r="AMM51" s="4134"/>
      <c r="AMN51" s="4134"/>
      <c r="AMO51" s="4134"/>
      <c r="AMP51" s="4134"/>
      <c r="AMQ51" s="4134"/>
      <c r="AMR51" s="4134"/>
      <c r="AMS51" s="4134"/>
      <c r="AMT51" s="4134"/>
      <c r="AMU51" s="4134"/>
      <c r="AMV51" s="4134"/>
      <c r="AMW51" s="4134"/>
      <c r="AMX51" s="4134"/>
      <c r="AMY51" s="4134"/>
      <c r="AMZ51" s="4134"/>
      <c r="ANA51" s="4134"/>
      <c r="ANB51" s="4134"/>
      <c r="ANC51" s="4134"/>
      <c r="AND51" s="4134"/>
      <c r="ANE51" s="4134"/>
      <c r="ANF51" s="4134"/>
      <c r="ANG51" s="4134"/>
      <c r="ANH51" s="4134"/>
      <c r="ANI51" s="4134"/>
      <c r="ANJ51" s="4134"/>
      <c r="ANK51" s="4134"/>
      <c r="ANL51" s="4134"/>
      <c r="ANM51" s="4134"/>
      <c r="ANN51" s="4134"/>
      <c r="ANO51" s="4134"/>
      <c r="ANP51" s="4134"/>
      <c r="ANQ51" s="4134"/>
      <c r="ANR51" s="4134"/>
      <c r="ANS51" s="4134"/>
      <c r="ANT51" s="4134"/>
      <c r="ANU51" s="4134"/>
      <c r="ANV51" s="4134"/>
      <c r="ANW51" s="4134"/>
      <c r="ANX51" s="4134"/>
      <c r="ANY51" s="4134"/>
      <c r="ANZ51" s="4134"/>
      <c r="AOA51" s="4134"/>
      <c r="AOB51" s="4134"/>
      <c r="AOC51" s="4134"/>
      <c r="AOD51" s="4134"/>
      <c r="AOE51" s="4134"/>
      <c r="AOF51" s="4134"/>
      <c r="AOG51" s="4134"/>
      <c r="AOH51" s="4134"/>
      <c r="AOI51" s="4134"/>
      <c r="AOJ51" s="4134"/>
      <c r="AOK51" s="4134"/>
      <c r="AOL51" s="4134"/>
      <c r="AOM51" s="4134"/>
      <c r="AON51" s="4134"/>
      <c r="AOO51" s="4134"/>
      <c r="AOP51" s="4134"/>
      <c r="AOQ51" s="4134"/>
      <c r="AOR51" s="4134"/>
      <c r="AOS51" s="4134"/>
      <c r="AOT51" s="4134"/>
      <c r="AOU51" s="4134"/>
      <c r="AOV51" s="4134"/>
      <c r="AOW51" s="4134"/>
      <c r="AOX51" s="4134"/>
      <c r="AOY51" s="4134"/>
      <c r="AOZ51" s="4134"/>
      <c r="APA51" s="4134"/>
      <c r="APB51" s="4134"/>
      <c r="APC51" s="4134"/>
      <c r="APD51" s="4134"/>
      <c r="APE51" s="4134"/>
      <c r="APF51" s="4134"/>
      <c r="APG51" s="4134"/>
      <c r="APH51" s="4134"/>
      <c r="API51" s="4134"/>
      <c r="APJ51" s="4134"/>
      <c r="APK51" s="4134"/>
      <c r="APL51" s="4134"/>
      <c r="APM51" s="4134"/>
      <c r="APN51" s="4134"/>
      <c r="APO51" s="4134"/>
      <c r="APP51" s="4134"/>
      <c r="APQ51" s="4134"/>
      <c r="APR51" s="4134"/>
      <c r="APS51" s="4134"/>
      <c r="APT51" s="4134"/>
      <c r="APU51" s="4134"/>
      <c r="APV51" s="4134"/>
      <c r="APW51" s="4134"/>
      <c r="APX51" s="4134"/>
      <c r="APY51" s="4134"/>
      <c r="APZ51" s="4134"/>
      <c r="AQA51" s="4134"/>
      <c r="AQB51" s="4134"/>
      <c r="AQC51" s="4134"/>
      <c r="AQD51" s="4134"/>
      <c r="AQE51" s="4134"/>
      <c r="AQF51" s="4134"/>
      <c r="AQG51" s="4134"/>
      <c r="AQH51" s="4134"/>
      <c r="AQI51" s="4134"/>
      <c r="AQJ51" s="4134"/>
      <c r="AQK51" s="4134"/>
      <c r="AQL51" s="4134"/>
      <c r="AQM51" s="4134"/>
      <c r="AQN51" s="4134"/>
      <c r="AQO51" s="4134"/>
      <c r="AQP51" s="4134"/>
      <c r="AQQ51" s="4134"/>
      <c r="AQR51" s="4134"/>
      <c r="AQS51" s="4134"/>
      <c r="AQT51" s="4134"/>
      <c r="AQU51" s="4134"/>
      <c r="AQV51" s="4134"/>
      <c r="AQW51" s="4134"/>
      <c r="AQX51" s="4134"/>
      <c r="AQY51" s="4134"/>
      <c r="AQZ51" s="4134"/>
      <c r="ARA51" s="4134"/>
      <c r="ARB51" s="4134"/>
      <c r="ARC51" s="4134"/>
      <c r="ARD51" s="4134"/>
      <c r="ARE51" s="4134"/>
      <c r="ARF51" s="4134"/>
      <c r="ARG51" s="4134"/>
      <c r="ARH51" s="4134"/>
      <c r="ARI51" s="4134"/>
      <c r="ARJ51" s="4134"/>
      <c r="ARK51" s="4134"/>
      <c r="ARL51" s="4134"/>
      <c r="ARM51" s="4134"/>
      <c r="ARN51" s="4134"/>
      <c r="ARO51" s="4134"/>
      <c r="ARP51" s="4134"/>
      <c r="ARQ51" s="4134"/>
      <c r="ARR51" s="4134"/>
      <c r="ARS51" s="4134"/>
      <c r="ART51" s="4134"/>
      <c r="ARU51" s="4134"/>
      <c r="ARV51" s="4134"/>
      <c r="ARW51" s="4134"/>
      <c r="ARX51" s="4134"/>
      <c r="ARY51" s="4134"/>
      <c r="ARZ51" s="4134"/>
      <c r="ASA51" s="4134"/>
      <c r="ASB51" s="4134"/>
      <c r="ASC51" s="4134"/>
      <c r="ASD51" s="4134"/>
      <c r="ASE51" s="4134"/>
      <c r="ASF51" s="4134"/>
      <c r="ASG51" s="4134"/>
      <c r="ASH51" s="4134"/>
      <c r="ASI51" s="4134"/>
      <c r="ASJ51" s="4134"/>
      <c r="ASK51" s="4134"/>
      <c r="ASL51" s="4134"/>
      <c r="ASM51" s="4134"/>
      <c r="ASN51" s="4134"/>
      <c r="ASO51" s="4134"/>
      <c r="ASP51" s="4134"/>
      <c r="ASQ51" s="4134"/>
      <c r="ASR51" s="4134"/>
      <c r="ASS51" s="4134"/>
      <c r="AST51" s="4134"/>
      <c r="ASU51" s="4134"/>
      <c r="ASV51" s="4134"/>
      <c r="ASW51" s="4134"/>
      <c r="ASX51" s="4134"/>
      <c r="ASY51" s="4134"/>
      <c r="ASZ51" s="4134"/>
      <c r="ATA51" s="4134"/>
      <c r="ATB51" s="4134"/>
      <c r="ATC51" s="4134"/>
      <c r="ATD51" s="4134"/>
      <c r="ATE51" s="4134"/>
      <c r="ATF51" s="4134"/>
      <c r="ATG51" s="4134"/>
      <c r="ATH51" s="4134"/>
      <c r="ATI51" s="4134"/>
      <c r="ATJ51" s="4134"/>
      <c r="ATK51" s="4134"/>
      <c r="ATL51" s="4134"/>
      <c r="ATM51" s="4134"/>
      <c r="ATN51" s="4134"/>
      <c r="ATO51" s="4134"/>
      <c r="ATP51" s="4134"/>
      <c r="ATQ51" s="4134"/>
      <c r="ATR51" s="4134"/>
      <c r="ATS51" s="4134"/>
      <c r="ATT51" s="4134"/>
      <c r="ATU51" s="4134"/>
      <c r="ATV51" s="4134"/>
      <c r="ATW51" s="4134"/>
      <c r="ATX51" s="4134"/>
      <c r="ATY51" s="4134"/>
      <c r="ATZ51" s="4134"/>
      <c r="AUA51" s="4134"/>
      <c r="AUB51" s="4134"/>
      <c r="AUC51" s="4134"/>
      <c r="AUD51" s="4134"/>
      <c r="AUE51" s="4134"/>
      <c r="AUF51" s="4134"/>
      <c r="AUG51" s="4134"/>
      <c r="AUH51" s="4134"/>
      <c r="AUI51" s="4134"/>
      <c r="AUJ51" s="4134"/>
      <c r="AUK51" s="4134"/>
      <c r="AUL51" s="4134"/>
      <c r="AUM51" s="4134"/>
      <c r="AUN51" s="4134"/>
      <c r="AUO51" s="4134"/>
      <c r="AUP51" s="4134"/>
      <c r="AUQ51" s="4134"/>
      <c r="AUR51" s="4134"/>
      <c r="AUS51" s="4134"/>
      <c r="AUT51" s="4134"/>
      <c r="AUU51" s="4134"/>
      <c r="AUV51" s="4134"/>
      <c r="AUW51" s="4134"/>
      <c r="AUX51" s="4134"/>
      <c r="AUY51" s="4134"/>
      <c r="AUZ51" s="4134"/>
      <c r="AVA51" s="4134"/>
      <c r="AVB51" s="4134"/>
      <c r="AVC51" s="4134"/>
      <c r="AVD51" s="4134"/>
      <c r="AVE51" s="4134"/>
      <c r="AVF51" s="4134"/>
      <c r="AVG51" s="4134"/>
      <c r="AVH51" s="4134"/>
      <c r="AVI51" s="4134"/>
      <c r="AVJ51" s="4134"/>
      <c r="AVK51" s="4134"/>
      <c r="AVL51" s="4134"/>
      <c r="AVM51" s="4134"/>
      <c r="AVN51" s="4134"/>
      <c r="AVO51" s="4134"/>
      <c r="AVP51" s="4134"/>
      <c r="AVQ51" s="4134"/>
      <c r="AVR51" s="4134"/>
      <c r="AVS51" s="4134"/>
      <c r="AVT51" s="4134"/>
      <c r="AVU51" s="4134"/>
      <c r="AVV51" s="4134"/>
      <c r="AVW51" s="4134"/>
      <c r="AVX51" s="4134"/>
      <c r="AVY51" s="4134"/>
      <c r="AVZ51" s="4134"/>
      <c r="AWA51" s="4134"/>
      <c r="AWB51" s="4134"/>
      <c r="AWC51" s="4134"/>
      <c r="AWD51" s="4134"/>
      <c r="AWE51" s="4134"/>
      <c r="AWF51" s="4134"/>
      <c r="AWG51" s="4134"/>
      <c r="AWH51" s="4134"/>
      <c r="AWI51" s="4134"/>
      <c r="AWJ51" s="4134"/>
      <c r="AWK51" s="4134"/>
      <c r="AWL51" s="4134"/>
      <c r="AWM51" s="4134"/>
      <c r="AWN51" s="4134"/>
      <c r="AWO51" s="4134"/>
      <c r="AWP51" s="4134"/>
      <c r="AWQ51" s="4134"/>
      <c r="AWR51" s="4134"/>
      <c r="AWS51" s="4134"/>
      <c r="AWT51" s="4134"/>
      <c r="AWU51" s="4134"/>
      <c r="AWV51" s="4134"/>
      <c r="AWW51" s="4134"/>
      <c r="AWX51" s="4134"/>
      <c r="AWY51" s="4134"/>
      <c r="AWZ51" s="4134"/>
      <c r="AXA51" s="4134"/>
      <c r="AXB51" s="4134"/>
      <c r="AXC51" s="4134"/>
      <c r="AXD51" s="4134"/>
      <c r="AXE51" s="4134"/>
      <c r="AXF51" s="4134"/>
      <c r="AXG51" s="4134"/>
      <c r="AXH51" s="4134"/>
      <c r="AXI51" s="4134"/>
      <c r="AXJ51" s="4134"/>
      <c r="AXK51" s="4134"/>
      <c r="AXL51" s="4134"/>
      <c r="AXM51" s="4134"/>
      <c r="AXN51" s="4134"/>
      <c r="AXO51" s="4134"/>
      <c r="AXP51" s="4134"/>
      <c r="AXQ51" s="4134"/>
      <c r="AXR51" s="4134"/>
      <c r="AXS51" s="4134"/>
      <c r="AXT51" s="4134"/>
      <c r="AXU51" s="4134"/>
      <c r="AXV51" s="4134"/>
      <c r="AXW51" s="4134"/>
      <c r="AXX51" s="4134"/>
      <c r="AXY51" s="4134"/>
      <c r="AXZ51" s="4134"/>
      <c r="AYA51" s="4134"/>
      <c r="AYB51" s="4134"/>
      <c r="AYC51" s="4134"/>
      <c r="AYD51" s="4134"/>
      <c r="AYE51" s="4134"/>
      <c r="AYF51" s="4134"/>
      <c r="AYG51" s="4134"/>
      <c r="AYH51" s="4134"/>
      <c r="AYI51" s="4134"/>
      <c r="AYJ51" s="4134"/>
      <c r="AYK51" s="4134"/>
      <c r="AYL51" s="4134"/>
      <c r="AYM51" s="4134"/>
      <c r="AYN51" s="4134"/>
      <c r="AYO51" s="4134"/>
      <c r="AYP51" s="4134"/>
      <c r="AYQ51" s="4134"/>
      <c r="AYR51" s="4134"/>
      <c r="AYS51" s="4134"/>
      <c r="AYT51" s="4134"/>
      <c r="AYU51" s="4134"/>
      <c r="AYV51" s="4134"/>
      <c r="AYW51" s="4134"/>
      <c r="AYX51" s="4134"/>
      <c r="AYY51" s="4134"/>
      <c r="AYZ51" s="4134"/>
      <c r="AZA51" s="4134"/>
      <c r="AZB51" s="4134"/>
      <c r="AZC51" s="4134"/>
      <c r="AZD51" s="4134"/>
      <c r="AZE51" s="4134"/>
      <c r="AZF51" s="4134"/>
      <c r="AZG51" s="4134"/>
      <c r="AZH51" s="4134"/>
      <c r="AZI51" s="4134"/>
      <c r="AZJ51" s="4134"/>
      <c r="AZK51" s="4134"/>
      <c r="AZL51" s="4134"/>
      <c r="AZM51" s="4134"/>
      <c r="AZN51" s="4134"/>
      <c r="AZO51" s="4134"/>
      <c r="AZP51" s="4134"/>
      <c r="AZQ51" s="4134"/>
      <c r="AZR51" s="4134"/>
      <c r="AZS51" s="4134"/>
      <c r="AZT51" s="4134"/>
      <c r="AZU51" s="4134"/>
      <c r="AZV51" s="4134"/>
      <c r="AZW51" s="4134"/>
      <c r="AZX51" s="4134"/>
      <c r="AZY51" s="4134"/>
      <c r="AZZ51" s="4134"/>
      <c r="BAA51" s="4134"/>
      <c r="BAB51" s="4134"/>
      <c r="BAC51" s="4134"/>
      <c r="BAD51" s="4134"/>
      <c r="BAE51" s="4134"/>
      <c r="BAF51" s="4134"/>
      <c r="BAG51" s="4134"/>
      <c r="BAH51" s="4134"/>
      <c r="BAI51" s="4134"/>
      <c r="BAJ51" s="4134"/>
      <c r="BAK51" s="4134"/>
      <c r="BAL51" s="4134"/>
      <c r="BAM51" s="4134"/>
      <c r="BAN51" s="4134"/>
      <c r="BAO51" s="4134"/>
      <c r="BAP51" s="4134"/>
      <c r="BAQ51" s="4134"/>
      <c r="BAR51" s="4134"/>
      <c r="BAS51" s="4134"/>
      <c r="BAT51" s="4134"/>
      <c r="BAU51" s="4134"/>
      <c r="BAV51" s="4134"/>
      <c r="BAW51" s="4134"/>
      <c r="BAX51" s="4134"/>
      <c r="BAY51" s="4134"/>
      <c r="BAZ51" s="4134"/>
      <c r="BBA51" s="4134"/>
      <c r="BBB51" s="4134"/>
      <c r="BBC51" s="4134"/>
      <c r="BBD51" s="4134"/>
      <c r="BBE51" s="4134"/>
      <c r="BBF51" s="4134"/>
      <c r="BBG51" s="4134"/>
      <c r="BBH51" s="4134"/>
      <c r="BBI51" s="4134"/>
      <c r="BBJ51" s="4134"/>
      <c r="BBK51" s="4134"/>
      <c r="BBL51" s="4134"/>
      <c r="BBM51" s="4134"/>
      <c r="BBN51" s="4134"/>
      <c r="BBO51" s="4134"/>
      <c r="BBP51" s="4134"/>
      <c r="BBQ51" s="4134"/>
      <c r="BBR51" s="4134"/>
      <c r="BBS51" s="4134"/>
      <c r="BBT51" s="4134"/>
      <c r="BBU51" s="4134"/>
      <c r="BBV51" s="4134"/>
      <c r="BBW51" s="4134"/>
      <c r="BBX51" s="4134"/>
      <c r="BBY51" s="4134"/>
      <c r="BBZ51" s="4134"/>
      <c r="BCA51" s="4134"/>
      <c r="BCB51" s="4134"/>
      <c r="BCC51" s="4134"/>
      <c r="BCD51" s="4134"/>
      <c r="BCE51" s="4134"/>
      <c r="BCF51" s="4134"/>
      <c r="BCG51" s="4134"/>
      <c r="BCH51" s="4134"/>
      <c r="BCI51" s="4134"/>
      <c r="BCJ51" s="4134"/>
      <c r="BCK51" s="4134"/>
      <c r="BCL51" s="4134"/>
      <c r="BCM51" s="4134"/>
      <c r="BCN51" s="4134"/>
      <c r="BCO51" s="4134"/>
      <c r="BCP51" s="4134"/>
      <c r="BCQ51" s="4134"/>
      <c r="BCR51" s="4134"/>
      <c r="BCS51" s="4134"/>
      <c r="BCT51" s="4134"/>
      <c r="BCU51" s="4134"/>
      <c r="BCV51" s="4134"/>
      <c r="BCW51" s="4134"/>
      <c r="BCX51" s="4134"/>
      <c r="BCY51" s="4134"/>
      <c r="BCZ51" s="4134"/>
      <c r="BDA51" s="4134"/>
      <c r="BDB51" s="4134"/>
      <c r="BDC51" s="4134"/>
      <c r="BDD51" s="4134"/>
      <c r="BDE51" s="4134"/>
      <c r="BDF51" s="4134"/>
      <c r="BDG51" s="4134"/>
      <c r="BDH51" s="4134"/>
      <c r="BDI51" s="4134"/>
      <c r="BDJ51" s="4134"/>
      <c r="BDK51" s="4134"/>
      <c r="BDL51" s="4134"/>
      <c r="BDM51" s="4134"/>
      <c r="BDN51" s="4134"/>
      <c r="BDO51" s="4134"/>
      <c r="BDP51" s="4134"/>
      <c r="BDQ51" s="4134"/>
      <c r="BDR51" s="4134"/>
      <c r="BDS51" s="4134"/>
      <c r="BDT51" s="4134"/>
      <c r="BDU51" s="4134"/>
      <c r="BDV51" s="4134"/>
      <c r="BDW51" s="4134"/>
      <c r="BDX51" s="4134"/>
      <c r="BDY51" s="4134"/>
      <c r="BDZ51" s="4134"/>
      <c r="BEA51" s="4134"/>
      <c r="BEB51" s="4134"/>
      <c r="BEC51" s="4134"/>
      <c r="BED51" s="4134"/>
      <c r="BEE51" s="4134"/>
      <c r="BEF51" s="4134"/>
      <c r="BEG51" s="4134"/>
      <c r="BEH51" s="4134"/>
      <c r="BEI51" s="4134"/>
      <c r="BEJ51" s="4134"/>
      <c r="BEK51" s="4134"/>
      <c r="BEL51" s="4134"/>
      <c r="BEM51" s="4134"/>
      <c r="BEN51" s="4134"/>
      <c r="BEO51" s="4134"/>
      <c r="BEP51" s="4134"/>
      <c r="BEQ51" s="4134"/>
      <c r="BER51" s="4134"/>
      <c r="BES51" s="4134"/>
      <c r="BET51" s="4134"/>
      <c r="BEU51" s="4134"/>
      <c r="BEV51" s="4134"/>
      <c r="BEW51" s="4134"/>
      <c r="BEX51" s="4134"/>
      <c r="BEY51" s="4134"/>
      <c r="BEZ51" s="4134"/>
      <c r="BFA51" s="4134"/>
      <c r="BFB51" s="4134"/>
      <c r="BFC51" s="4134"/>
      <c r="BFD51" s="4134"/>
      <c r="BFE51" s="4134"/>
      <c r="BFF51" s="4134"/>
      <c r="BFG51" s="4134"/>
      <c r="BFH51" s="4134"/>
      <c r="BFI51" s="4134"/>
      <c r="BFJ51" s="4134"/>
      <c r="BFK51" s="4134"/>
      <c r="BFL51" s="4134"/>
      <c r="BFM51" s="4134"/>
      <c r="BFN51" s="4134"/>
      <c r="BFO51" s="4134"/>
      <c r="BFP51" s="4134"/>
      <c r="BFQ51" s="4134"/>
      <c r="BFR51" s="4134"/>
      <c r="BFS51" s="4134"/>
      <c r="BFT51" s="4134"/>
      <c r="BFU51" s="4134"/>
      <c r="BFV51" s="4134"/>
      <c r="BFW51" s="4134"/>
      <c r="BFX51" s="4134"/>
      <c r="BFY51" s="4134"/>
      <c r="BFZ51" s="4134"/>
      <c r="BGA51" s="4134"/>
      <c r="BGB51" s="4134"/>
      <c r="BGC51" s="4134"/>
      <c r="BGD51" s="4134"/>
      <c r="BGE51" s="4134"/>
      <c r="BGF51" s="4134"/>
      <c r="BGG51" s="4134"/>
      <c r="BGH51" s="4134"/>
      <c r="BGI51" s="4134"/>
      <c r="BGJ51" s="4134"/>
      <c r="BGK51" s="4134"/>
      <c r="BGL51" s="4134"/>
      <c r="BGM51" s="4134"/>
      <c r="BGN51" s="4134"/>
      <c r="BGO51" s="4134"/>
      <c r="BGP51" s="4134"/>
      <c r="BGQ51" s="4134"/>
      <c r="BGR51" s="4134"/>
      <c r="BGS51" s="4134"/>
      <c r="BGT51" s="4134"/>
      <c r="BGU51" s="4134"/>
      <c r="BGV51" s="4134"/>
      <c r="BGW51" s="4134"/>
      <c r="BGX51" s="4134"/>
      <c r="BGY51" s="4134"/>
      <c r="BGZ51" s="4134"/>
      <c r="BHA51" s="4134"/>
      <c r="BHB51" s="4134"/>
      <c r="BHC51" s="4134"/>
      <c r="BHD51" s="4134"/>
      <c r="BHE51" s="4134"/>
      <c r="BHF51" s="4134"/>
      <c r="BHG51" s="4134"/>
      <c r="BHH51" s="4134"/>
      <c r="BHI51" s="4134"/>
      <c r="BHJ51" s="4134"/>
      <c r="BHK51" s="4134"/>
      <c r="BHL51" s="4134"/>
      <c r="BHM51" s="4134"/>
      <c r="BHN51" s="4134"/>
      <c r="BHO51" s="4134"/>
      <c r="BHP51" s="4134"/>
      <c r="BHQ51" s="4134"/>
      <c r="BHR51" s="4134"/>
      <c r="BHS51" s="4134"/>
      <c r="BHT51" s="4134"/>
      <c r="BHU51" s="4134"/>
      <c r="BHV51" s="4134"/>
      <c r="BHW51" s="4134"/>
      <c r="BHX51" s="4134"/>
      <c r="BHY51" s="4134"/>
      <c r="BHZ51" s="4134"/>
      <c r="BIA51" s="4134"/>
      <c r="BIB51" s="4134"/>
      <c r="BIC51" s="4134"/>
      <c r="BID51" s="4134"/>
      <c r="BIE51" s="4134"/>
      <c r="BIF51" s="4134"/>
      <c r="BIG51" s="4134"/>
      <c r="BIH51" s="4134"/>
      <c r="BII51" s="4134"/>
      <c r="BIJ51" s="4134"/>
      <c r="BIK51" s="4134"/>
      <c r="BIL51" s="4134"/>
      <c r="BIM51" s="4134"/>
      <c r="BIN51" s="4134"/>
      <c r="BIO51" s="4134"/>
      <c r="BIP51" s="4134"/>
      <c r="BIQ51" s="4134"/>
      <c r="BIR51" s="4134"/>
      <c r="BIS51" s="4134"/>
      <c r="BIT51" s="4134"/>
      <c r="BIU51" s="4134"/>
      <c r="BIV51" s="4134"/>
      <c r="BIW51" s="4134"/>
      <c r="BIX51" s="4134"/>
      <c r="BIY51" s="4134"/>
      <c r="BIZ51" s="4134"/>
      <c r="BJA51" s="4134"/>
      <c r="BJB51" s="4134"/>
      <c r="BJC51" s="4134"/>
      <c r="BJD51" s="4134"/>
      <c r="BJE51" s="4134"/>
    </row>
    <row r="52" spans="1:1617" s="155" customFormat="1" ht="16.149999999999999" customHeight="1">
      <c r="A52" s="1373" t="s">
        <v>852</v>
      </c>
      <c r="B52" s="1373"/>
      <c r="C52" s="1373"/>
      <c r="D52" s="1373"/>
      <c r="E52" s="1373"/>
      <c r="F52" s="1373"/>
      <c r="G52"/>
      <c r="H52"/>
      <c r="I52"/>
      <c r="J52"/>
      <c r="K52"/>
      <c r="L52"/>
      <c r="M52"/>
      <c r="N52"/>
      <c r="O52"/>
      <c r="P52"/>
      <c r="Q52"/>
      <c r="R52"/>
      <c r="AG52" s="4135"/>
      <c r="AH52" s="4135"/>
      <c r="AI52" s="4135"/>
      <c r="AJ52" s="4135"/>
      <c r="AK52" s="4135"/>
      <c r="AL52" s="4135"/>
      <c r="AM52" s="4135"/>
      <c r="AN52" s="4135"/>
      <c r="AO52" s="4135"/>
      <c r="AP52" s="4135"/>
      <c r="AQ52" s="4135"/>
      <c r="AR52" s="4135"/>
      <c r="AS52" s="4135"/>
      <c r="AT52" s="4135"/>
      <c r="AU52" s="4135"/>
      <c r="AV52" s="4135"/>
      <c r="AW52" s="4135"/>
      <c r="AX52" s="4135"/>
      <c r="AY52" s="4135"/>
      <c r="AZ52" s="4135"/>
      <c r="BA52" s="4135"/>
      <c r="BB52" s="4135"/>
      <c r="BC52" s="4135"/>
      <c r="BD52" s="4135"/>
      <c r="BE52" s="4135"/>
      <c r="BF52" s="4135"/>
      <c r="BG52" s="4135"/>
      <c r="BH52" s="4135"/>
      <c r="BI52" s="4135"/>
      <c r="BJ52" s="4135"/>
      <c r="BK52" s="4139"/>
      <c r="BL52" s="4139"/>
      <c r="BM52" s="4139"/>
      <c r="BN52" s="4139"/>
      <c r="BO52" s="4139"/>
      <c r="BP52" s="4139"/>
      <c r="BQ52" s="4139"/>
      <c r="BR52" s="4139"/>
      <c r="BS52" s="4139"/>
      <c r="BT52" s="4139"/>
      <c r="BU52" s="4139"/>
      <c r="BV52" s="4139"/>
      <c r="BW52" s="4139"/>
      <c r="BX52" s="4139"/>
      <c r="BY52" s="4139"/>
      <c r="BZ52" s="4139"/>
      <c r="CA52" s="4139"/>
      <c r="CB52" s="4139"/>
      <c r="CC52" s="4139"/>
      <c r="CD52" s="4139"/>
      <c r="CE52" s="4139"/>
      <c r="CF52" s="4139"/>
      <c r="CG52" s="4139"/>
      <c r="CH52" s="4139"/>
      <c r="CI52" s="4139"/>
      <c r="CJ52" s="4139"/>
      <c r="CK52" s="4139"/>
      <c r="CL52" s="4139"/>
      <c r="CM52" s="4139"/>
      <c r="CN52" s="4135"/>
      <c r="CO52" s="4135"/>
      <c r="CP52" s="4135"/>
      <c r="CQ52" s="4135"/>
      <c r="CR52" s="4135"/>
      <c r="CS52" s="4135"/>
      <c r="CT52" s="4135"/>
      <c r="CU52" s="4135"/>
      <c r="CV52" s="4135"/>
      <c r="CW52" s="4135"/>
      <c r="CX52" s="4135"/>
      <c r="CY52" s="4135"/>
      <c r="CZ52" s="4135"/>
      <c r="DA52" s="4135"/>
      <c r="DB52" s="4135"/>
      <c r="DC52" s="4135"/>
      <c r="DD52" s="4135"/>
      <c r="DE52" s="4135"/>
      <c r="DF52" s="4135"/>
      <c r="DG52" s="4135"/>
      <c r="DH52" s="4135"/>
      <c r="DI52" s="4135"/>
      <c r="DJ52" s="4135"/>
      <c r="DK52" s="4135"/>
      <c r="DL52" s="4135"/>
      <c r="DM52" s="4135"/>
      <c r="DN52" s="4135"/>
      <c r="DO52" s="4135"/>
      <c r="DP52" s="4135"/>
      <c r="DQ52" s="4135"/>
      <c r="DR52" s="4135"/>
      <c r="DS52" s="4135"/>
      <c r="DT52" s="4135"/>
      <c r="DU52" s="4135"/>
      <c r="DV52" s="4135"/>
      <c r="DW52" s="4135"/>
      <c r="DX52" s="4135"/>
      <c r="DY52" s="4135"/>
      <c r="DZ52" s="4135"/>
      <c r="EA52" s="4135"/>
      <c r="EB52" s="4135"/>
      <c r="EC52" s="4135"/>
      <c r="ED52" s="4135"/>
      <c r="EE52" s="4135"/>
      <c r="EF52" s="4135"/>
      <c r="EG52" s="4135"/>
      <c r="EH52" s="4135"/>
      <c r="EI52" s="4135"/>
      <c r="EJ52" s="4135"/>
      <c r="EK52" s="4135"/>
      <c r="EL52" s="4135"/>
      <c r="EM52" s="4135"/>
      <c r="EN52" s="4135"/>
      <c r="EO52" s="4135"/>
      <c r="EP52" s="4135"/>
      <c r="EQ52" s="4135"/>
      <c r="ER52" s="4135"/>
      <c r="ES52" s="4135"/>
      <c r="ET52" s="4135"/>
      <c r="EU52" s="4135"/>
      <c r="EV52" s="4135"/>
      <c r="EW52" s="4135"/>
      <c r="EX52" s="4135"/>
      <c r="EY52" s="4135"/>
      <c r="EZ52" s="4135"/>
      <c r="FA52" s="4135"/>
      <c r="FB52" s="4135"/>
      <c r="FC52" s="4135"/>
      <c r="FD52" s="4135"/>
      <c r="FE52" s="4135"/>
      <c r="FF52" s="4135"/>
      <c r="FG52" s="4135"/>
      <c r="FH52" s="4135"/>
      <c r="FI52" s="4135"/>
      <c r="FJ52" s="4135"/>
      <c r="FK52" s="4135"/>
      <c r="FL52" s="4135"/>
      <c r="FM52" s="4135"/>
      <c r="FN52" s="4135"/>
      <c r="FO52" s="4135"/>
      <c r="FP52" s="4135"/>
      <c r="FQ52" s="4135"/>
      <c r="FR52" s="4135"/>
      <c r="FS52" s="4135"/>
      <c r="FT52" s="4135"/>
      <c r="FU52" s="4135"/>
      <c r="FV52" s="4135"/>
      <c r="FW52" s="4135"/>
      <c r="FX52" s="4135"/>
      <c r="FY52" s="4135"/>
      <c r="FZ52" s="4135"/>
      <c r="GA52" s="4135"/>
      <c r="GB52" s="4135"/>
      <c r="GC52" s="4135"/>
      <c r="GD52" s="4135"/>
      <c r="GE52" s="4135"/>
      <c r="GF52" s="4135"/>
      <c r="GG52" s="4135"/>
      <c r="GH52" s="4135"/>
      <c r="GI52" s="4135"/>
      <c r="GJ52" s="4135"/>
      <c r="GK52" s="4135"/>
      <c r="GL52" s="4135"/>
      <c r="GM52" s="4135"/>
      <c r="GN52" s="4135"/>
      <c r="GO52" s="4135"/>
      <c r="GP52" s="4135"/>
      <c r="GQ52" s="4135"/>
      <c r="GR52" s="4135"/>
      <c r="GS52" s="4135"/>
      <c r="GT52" s="4135"/>
      <c r="GU52" s="4135"/>
      <c r="GV52" s="4135"/>
      <c r="GW52" s="4135"/>
      <c r="GX52" s="4135"/>
      <c r="GY52" s="4135"/>
      <c r="GZ52" s="4135"/>
      <c r="HA52" s="4135"/>
      <c r="HB52" s="4135"/>
      <c r="HC52" s="4135"/>
      <c r="HD52" s="4135"/>
      <c r="HE52" s="4135"/>
      <c r="HF52" s="4135"/>
      <c r="HG52" s="4135"/>
      <c r="HH52" s="4135"/>
      <c r="HI52" s="4135"/>
      <c r="HJ52" s="4135"/>
      <c r="HK52" s="4135"/>
      <c r="HL52" s="4135"/>
      <c r="HM52" s="4135"/>
      <c r="HN52" s="4135"/>
      <c r="HO52" s="4135"/>
      <c r="HP52" s="4135"/>
      <c r="HQ52" s="4135"/>
      <c r="HR52" s="4135"/>
      <c r="HS52" s="4135"/>
      <c r="HT52" s="4135"/>
      <c r="HU52" s="4135"/>
      <c r="HV52" s="4135"/>
      <c r="HW52" s="4135"/>
      <c r="HX52" s="4135"/>
      <c r="HY52" s="4135"/>
      <c r="HZ52" s="4135"/>
      <c r="IA52" s="4135"/>
      <c r="IB52" s="4135"/>
      <c r="IC52" s="4135"/>
      <c r="ID52" s="4135"/>
      <c r="IE52" s="4135"/>
      <c r="IF52" s="4135"/>
      <c r="IG52" s="4135"/>
      <c r="IH52" s="4135"/>
      <c r="II52" s="4135"/>
      <c r="IJ52" s="4135"/>
      <c r="IK52" s="4135"/>
      <c r="IL52" s="4135"/>
      <c r="IM52" s="4135"/>
      <c r="IN52" s="4135"/>
      <c r="IO52" s="4135"/>
      <c r="IP52" s="4135"/>
      <c r="IQ52" s="4135"/>
      <c r="IR52" s="4135"/>
      <c r="IS52" s="4135"/>
      <c r="IT52" s="4135"/>
      <c r="IU52" s="4135"/>
      <c r="IV52" s="4135"/>
      <c r="IW52" s="4135"/>
      <c r="IX52" s="4135"/>
      <c r="IY52" s="4135"/>
      <c r="IZ52" s="4135"/>
      <c r="JA52" s="4135"/>
      <c r="JB52" s="4135"/>
      <c r="JC52" s="4135"/>
      <c r="JD52" s="4135"/>
      <c r="JE52" s="4135"/>
      <c r="JF52" s="4135"/>
      <c r="JG52" s="4135"/>
      <c r="JH52" s="4135"/>
      <c r="JI52" s="4135"/>
      <c r="JJ52" s="4135"/>
      <c r="JK52" s="4135"/>
      <c r="JL52" s="4135"/>
      <c r="JM52" s="4135"/>
      <c r="JN52" s="4135"/>
      <c r="JO52" s="4135"/>
      <c r="JP52" s="4135"/>
      <c r="JQ52" s="4135"/>
      <c r="JR52" s="4135"/>
      <c r="JS52" s="4135"/>
      <c r="JT52" s="4135"/>
      <c r="JU52" s="4135"/>
      <c r="JV52" s="4135"/>
      <c r="JW52" s="4135"/>
      <c r="JX52" s="4135"/>
      <c r="JY52" s="4135"/>
      <c r="JZ52" s="4135"/>
      <c r="KA52" s="4135"/>
      <c r="KB52" s="4135"/>
      <c r="KC52" s="4135"/>
      <c r="KD52" s="4135"/>
      <c r="KE52" s="4135"/>
      <c r="KF52" s="4135"/>
      <c r="KG52" s="4135"/>
      <c r="KH52" s="4135"/>
      <c r="KI52" s="4135"/>
      <c r="KJ52" s="4135"/>
      <c r="KK52" s="4135"/>
      <c r="KL52" s="4135"/>
      <c r="KM52" s="4135"/>
      <c r="KN52" s="4135"/>
      <c r="KO52" s="4135"/>
      <c r="KP52" s="4135"/>
      <c r="KQ52" s="4135"/>
      <c r="KR52" s="4135"/>
      <c r="KS52" s="4135"/>
      <c r="KT52" s="4135"/>
      <c r="KU52" s="4135"/>
      <c r="KV52" s="4135"/>
      <c r="KW52" s="4135"/>
      <c r="KX52" s="4135"/>
      <c r="KY52" s="4135"/>
      <c r="KZ52" s="4135"/>
      <c r="LA52" s="4135"/>
      <c r="LB52" s="4135"/>
      <c r="LC52" s="4135"/>
      <c r="LD52" s="4135"/>
      <c r="LE52" s="4135"/>
      <c r="LF52" s="4135"/>
      <c r="LG52" s="4135"/>
      <c r="LH52" s="4135"/>
      <c r="LI52" s="4135"/>
      <c r="LJ52" s="4135"/>
      <c r="LK52" s="4135"/>
      <c r="LL52" s="4135"/>
      <c r="LM52" s="4135"/>
      <c r="LN52" s="4135"/>
      <c r="LO52" s="4135"/>
      <c r="LP52" s="4135"/>
      <c r="LQ52" s="4135"/>
      <c r="LR52" s="4135"/>
      <c r="LS52" s="4135"/>
      <c r="LT52" s="4135"/>
      <c r="LU52" s="4135"/>
      <c r="LV52" s="4135"/>
      <c r="LW52" s="4135"/>
      <c r="LX52" s="4135"/>
      <c r="LY52" s="4135"/>
      <c r="LZ52" s="4135"/>
      <c r="MA52" s="4135"/>
      <c r="MB52" s="4135"/>
      <c r="MC52" s="4135"/>
      <c r="MD52" s="4135"/>
      <c r="ME52" s="4135"/>
      <c r="MF52" s="4135"/>
      <c r="MG52" s="4135"/>
      <c r="MH52" s="4135"/>
      <c r="MI52" s="4135"/>
      <c r="MJ52" s="4135"/>
      <c r="MK52" s="4135"/>
      <c r="ML52" s="4135"/>
      <c r="MM52" s="4135"/>
      <c r="MN52" s="4135"/>
      <c r="MO52" s="4135"/>
      <c r="MP52" s="4135"/>
      <c r="MQ52" s="4135"/>
      <c r="MR52" s="4135"/>
      <c r="MS52" s="4135"/>
      <c r="MT52" s="4135"/>
      <c r="MU52" s="4135"/>
      <c r="MV52" s="4135"/>
      <c r="MW52" s="4135"/>
      <c r="MX52" s="4135"/>
      <c r="MY52" s="4135"/>
      <c r="MZ52" s="4135"/>
      <c r="NA52" s="4135"/>
      <c r="NB52" s="4135"/>
      <c r="NC52" s="4135"/>
      <c r="ND52" s="4135"/>
      <c r="NE52" s="4135"/>
      <c r="NF52" s="4135"/>
      <c r="NG52" s="4135"/>
      <c r="NH52" s="4135"/>
      <c r="NI52" s="4135"/>
      <c r="NJ52" s="4135"/>
      <c r="NK52" s="4135"/>
      <c r="NL52" s="4135"/>
      <c r="NM52" s="4135"/>
      <c r="NN52" s="4135"/>
      <c r="NO52" s="4135"/>
      <c r="NP52" s="4135"/>
      <c r="NQ52" s="4135"/>
      <c r="NR52" s="4135"/>
      <c r="NS52" s="4135"/>
      <c r="NT52" s="4135"/>
      <c r="NU52" s="4135"/>
      <c r="NV52" s="4135"/>
      <c r="NW52" s="4135"/>
      <c r="NX52" s="4135"/>
      <c r="NY52" s="4135"/>
      <c r="NZ52" s="4135"/>
      <c r="OA52" s="4135"/>
      <c r="OB52" s="4135"/>
      <c r="OC52" s="4135"/>
      <c r="OD52" s="4135"/>
      <c r="OE52" s="4135"/>
      <c r="OF52" s="4135"/>
      <c r="OG52" s="4135"/>
      <c r="OH52" s="4135"/>
      <c r="OI52" s="4135"/>
      <c r="OJ52" s="4135"/>
      <c r="OK52" s="4135"/>
      <c r="OL52" s="4135"/>
      <c r="OM52" s="4135"/>
      <c r="ON52" s="4135"/>
      <c r="OO52" s="4135"/>
      <c r="OP52" s="4135"/>
      <c r="OQ52" s="4135"/>
      <c r="OR52" s="4135"/>
      <c r="OS52" s="4135"/>
      <c r="OT52" s="4135"/>
      <c r="OU52" s="4135"/>
      <c r="OV52" s="4135"/>
      <c r="OW52" s="4135"/>
      <c r="OX52" s="4135"/>
      <c r="OY52" s="4135"/>
      <c r="OZ52" s="4135"/>
      <c r="PA52" s="4135"/>
      <c r="PB52" s="4135"/>
      <c r="PC52" s="4135"/>
      <c r="PD52" s="4135"/>
      <c r="PE52" s="4135"/>
      <c r="PF52" s="4135"/>
      <c r="PG52" s="4135"/>
      <c r="PH52" s="4135"/>
      <c r="PI52" s="4135"/>
      <c r="PJ52" s="4135"/>
      <c r="PK52" s="4135"/>
      <c r="PL52" s="4135"/>
      <c r="PM52" s="4135"/>
      <c r="PN52" s="4135"/>
      <c r="PO52" s="4135"/>
      <c r="PP52" s="4135"/>
      <c r="PQ52" s="4135"/>
      <c r="PR52" s="4135"/>
      <c r="PS52" s="4135"/>
      <c r="PT52" s="4135"/>
      <c r="PU52" s="4135"/>
      <c r="PV52" s="4135"/>
      <c r="PW52" s="4135"/>
      <c r="PX52" s="4135"/>
      <c r="PY52" s="4135"/>
      <c r="PZ52" s="4135"/>
      <c r="QA52" s="4135"/>
      <c r="QB52" s="4135"/>
      <c r="QC52" s="4135"/>
      <c r="QD52" s="4135"/>
      <c r="QE52" s="4135"/>
      <c r="QF52" s="4135"/>
      <c r="QG52" s="4135"/>
      <c r="QH52" s="4135"/>
      <c r="QI52" s="4135"/>
      <c r="QJ52" s="4135"/>
      <c r="QK52" s="4135"/>
      <c r="QL52" s="4135"/>
      <c r="QM52" s="4135"/>
      <c r="QN52" s="4135"/>
      <c r="QO52" s="4135"/>
      <c r="QP52" s="4135"/>
      <c r="QQ52" s="4135"/>
      <c r="QR52" s="4135"/>
      <c r="QS52" s="4135"/>
      <c r="QT52" s="4135"/>
      <c r="QU52" s="4135"/>
      <c r="QV52" s="4135"/>
      <c r="QW52" s="4135"/>
      <c r="QX52" s="4135"/>
      <c r="QY52" s="4135"/>
      <c r="QZ52" s="4135"/>
      <c r="RA52" s="4135"/>
      <c r="RB52" s="4135"/>
      <c r="RC52" s="4135"/>
      <c r="RD52" s="4135"/>
      <c r="RE52" s="4135"/>
      <c r="RF52" s="4135"/>
      <c r="RG52" s="4135"/>
      <c r="RH52" s="4135"/>
      <c r="RI52" s="4135"/>
      <c r="RJ52" s="4135"/>
      <c r="RK52" s="4135"/>
      <c r="RL52" s="4135"/>
      <c r="RM52" s="4135"/>
      <c r="RN52" s="4135"/>
      <c r="RO52" s="4135"/>
      <c r="RP52" s="4135"/>
      <c r="RQ52" s="4135"/>
      <c r="RR52" s="4135"/>
      <c r="RS52" s="4135"/>
      <c r="RT52" s="4135"/>
      <c r="RU52" s="4135"/>
      <c r="RV52" s="4135"/>
      <c r="RW52" s="4135"/>
      <c r="RX52" s="4135"/>
      <c r="RY52" s="4135"/>
      <c r="RZ52" s="4135"/>
      <c r="SA52" s="4135"/>
      <c r="SB52" s="4135"/>
      <c r="SC52" s="4135"/>
      <c r="SD52" s="4135"/>
      <c r="SE52" s="4135"/>
      <c r="SF52" s="4135"/>
      <c r="SG52" s="4135"/>
      <c r="SH52" s="4135"/>
      <c r="SI52" s="4135"/>
      <c r="SJ52" s="4135"/>
      <c r="SK52" s="4135"/>
      <c r="SL52" s="4135"/>
      <c r="SM52" s="4135"/>
      <c r="SN52" s="4135"/>
      <c r="SO52" s="4135"/>
      <c r="SP52" s="4135"/>
      <c r="SQ52" s="4135"/>
      <c r="SR52" s="4135"/>
      <c r="SS52" s="4135"/>
      <c r="ST52" s="4135"/>
      <c r="SU52" s="4135"/>
      <c r="SV52" s="4135"/>
      <c r="SW52" s="4135"/>
      <c r="SX52" s="4135"/>
      <c r="SY52" s="4135"/>
      <c r="SZ52" s="4135"/>
      <c r="TA52" s="4135"/>
      <c r="TB52" s="4135"/>
      <c r="TC52" s="4135"/>
      <c r="TD52" s="4135"/>
      <c r="TE52" s="4135"/>
      <c r="TF52" s="4135"/>
      <c r="TG52" s="4135"/>
      <c r="TH52" s="4135"/>
      <c r="TI52" s="4135"/>
      <c r="TJ52" s="4135"/>
      <c r="TK52" s="4135"/>
      <c r="TL52" s="4135"/>
      <c r="TM52" s="4135"/>
      <c r="TN52" s="4135"/>
      <c r="TO52" s="4135"/>
      <c r="TP52" s="4135"/>
      <c r="TQ52" s="4135"/>
      <c r="TR52" s="4135"/>
      <c r="TS52" s="4135"/>
      <c r="TT52" s="4135"/>
      <c r="TU52" s="4135"/>
      <c r="TV52" s="4135"/>
      <c r="TW52" s="4135"/>
      <c r="TX52" s="4135"/>
      <c r="TY52" s="4135"/>
      <c r="TZ52" s="4135"/>
      <c r="UA52" s="4135"/>
      <c r="UB52" s="4135"/>
      <c r="UC52" s="4135"/>
      <c r="UD52" s="4135"/>
      <c r="UE52" s="4135"/>
      <c r="UF52" s="4135"/>
      <c r="UG52" s="4135"/>
      <c r="UH52" s="4135"/>
      <c r="UI52" s="4135"/>
      <c r="UJ52" s="4135"/>
      <c r="UK52" s="4135"/>
      <c r="UL52" s="4135"/>
      <c r="UM52" s="4135"/>
      <c r="UN52" s="4135"/>
      <c r="UO52" s="4135"/>
      <c r="UP52" s="4135"/>
      <c r="UQ52" s="4135"/>
      <c r="UR52" s="4135"/>
      <c r="US52" s="4135"/>
      <c r="UT52" s="4135"/>
      <c r="UU52" s="4135"/>
      <c r="UV52" s="4135"/>
      <c r="UW52" s="4135"/>
      <c r="UX52" s="4135"/>
      <c r="UY52" s="4135"/>
      <c r="UZ52" s="4135"/>
      <c r="VA52" s="4135"/>
      <c r="VB52" s="4135"/>
      <c r="VC52" s="4135"/>
      <c r="VD52" s="4135"/>
      <c r="VE52" s="4135"/>
      <c r="VF52" s="4135"/>
      <c r="VG52" s="4135"/>
      <c r="VH52" s="4135"/>
      <c r="VI52" s="4135"/>
      <c r="VJ52" s="4135"/>
      <c r="VK52" s="4135"/>
      <c r="VL52" s="4135"/>
      <c r="VM52" s="4135"/>
      <c r="VN52" s="4135"/>
      <c r="VO52" s="4135"/>
      <c r="VP52" s="4135"/>
      <c r="VQ52" s="4135"/>
      <c r="VR52" s="4135"/>
      <c r="VS52" s="4135"/>
      <c r="VT52" s="4135"/>
      <c r="VU52" s="4135"/>
      <c r="VV52" s="4135"/>
      <c r="VW52" s="4135"/>
      <c r="VX52" s="4135"/>
      <c r="VY52" s="4135"/>
      <c r="VZ52" s="4135"/>
      <c r="WA52" s="4135"/>
      <c r="WB52" s="4135"/>
      <c r="WC52" s="4135"/>
      <c r="WD52" s="4135"/>
      <c r="WE52" s="4135"/>
      <c r="WF52" s="4135"/>
      <c r="WG52" s="4135"/>
      <c r="WH52" s="4135"/>
      <c r="WI52" s="4135"/>
      <c r="WJ52" s="4135"/>
      <c r="WK52" s="4135"/>
      <c r="WL52" s="4135"/>
      <c r="WM52" s="4135"/>
      <c r="WN52" s="4135"/>
      <c r="WO52" s="4135"/>
      <c r="WP52" s="4135"/>
      <c r="WQ52" s="4135"/>
      <c r="WR52" s="4135"/>
      <c r="WS52" s="4135"/>
      <c r="WT52" s="4135"/>
      <c r="WU52" s="4135"/>
      <c r="WV52" s="4135"/>
      <c r="WW52" s="4135"/>
      <c r="WX52" s="4135"/>
      <c r="WY52" s="4135"/>
      <c r="WZ52" s="4135"/>
      <c r="XA52" s="4135"/>
      <c r="XB52" s="4135"/>
      <c r="XC52" s="4135"/>
      <c r="XD52" s="4135"/>
      <c r="XE52" s="4135"/>
      <c r="XF52" s="4135"/>
      <c r="XG52" s="4135"/>
      <c r="XH52" s="4135"/>
      <c r="XI52" s="4135"/>
      <c r="XJ52" s="4135"/>
      <c r="XK52" s="4135"/>
      <c r="XL52" s="4135"/>
      <c r="XM52" s="4135"/>
      <c r="XN52" s="4135"/>
      <c r="XO52" s="4135"/>
      <c r="XP52" s="4135"/>
      <c r="XQ52" s="4135"/>
      <c r="XR52" s="4135"/>
      <c r="XS52" s="4135"/>
      <c r="XT52" s="4135"/>
      <c r="XU52" s="4135"/>
      <c r="XV52" s="4135"/>
      <c r="XW52" s="4135"/>
      <c r="XX52" s="4135"/>
      <c r="XY52" s="4135"/>
      <c r="XZ52" s="4135"/>
      <c r="YA52" s="4135"/>
      <c r="YB52" s="4135"/>
      <c r="YC52" s="4135"/>
      <c r="YD52" s="4135"/>
      <c r="YE52" s="4135"/>
      <c r="YF52" s="4135"/>
      <c r="YG52" s="4135"/>
      <c r="YH52" s="4135"/>
      <c r="YI52" s="4135"/>
      <c r="YJ52" s="4135"/>
      <c r="YK52" s="4135"/>
      <c r="YL52" s="4135"/>
      <c r="YM52" s="4135"/>
      <c r="YN52" s="4135"/>
      <c r="YO52" s="4135"/>
      <c r="YP52" s="4135"/>
      <c r="YQ52" s="4135"/>
      <c r="YR52" s="4135"/>
      <c r="YS52" s="4135"/>
      <c r="YT52" s="4135"/>
      <c r="YU52" s="4135"/>
      <c r="YV52" s="4135"/>
      <c r="YW52" s="4135"/>
      <c r="YX52" s="4135"/>
      <c r="YY52" s="4135"/>
      <c r="YZ52" s="4135"/>
      <c r="ZA52" s="4135"/>
      <c r="ZB52" s="4135"/>
      <c r="ZC52" s="4135"/>
      <c r="ZD52" s="4135"/>
      <c r="ZE52" s="4135"/>
      <c r="ZF52" s="4135"/>
      <c r="ZG52" s="4135"/>
      <c r="ZH52" s="4135"/>
      <c r="ZI52" s="4135"/>
      <c r="ZJ52" s="4135"/>
      <c r="ZK52" s="4135"/>
      <c r="ZL52" s="4135"/>
      <c r="ZM52" s="4135"/>
      <c r="ZN52" s="4135"/>
      <c r="ZO52" s="4135"/>
      <c r="ZP52" s="4135"/>
      <c r="ZQ52" s="4135"/>
      <c r="ZR52" s="4135"/>
      <c r="ZS52" s="4135"/>
      <c r="ZT52" s="4135"/>
      <c r="ZU52" s="4135"/>
      <c r="ZV52" s="4135"/>
      <c r="ZW52" s="4135"/>
      <c r="ZX52" s="4135"/>
      <c r="ZY52" s="4135"/>
      <c r="ZZ52" s="4135"/>
      <c r="AAA52" s="4135"/>
      <c r="AAB52" s="4135"/>
      <c r="AAC52" s="4135"/>
      <c r="AAD52" s="4135"/>
      <c r="AAE52" s="4135"/>
      <c r="AAF52" s="4135"/>
      <c r="AAG52" s="4135"/>
      <c r="AAH52" s="4135"/>
      <c r="AAI52" s="4135"/>
      <c r="AAJ52" s="4135"/>
      <c r="AAK52" s="4135"/>
      <c r="AAL52" s="4135"/>
      <c r="AAM52" s="4135"/>
      <c r="AAN52" s="4135"/>
      <c r="AAO52" s="4135"/>
      <c r="AAP52" s="4135"/>
      <c r="AAQ52" s="4135"/>
      <c r="AAR52" s="4135"/>
      <c r="AAS52" s="4135"/>
      <c r="AAT52" s="4135"/>
      <c r="AAU52" s="4135"/>
      <c r="AAV52" s="4135"/>
      <c r="AAW52" s="4135"/>
      <c r="AAX52" s="4135"/>
      <c r="AAY52" s="4135"/>
      <c r="AAZ52" s="4135"/>
      <c r="ABA52" s="4135"/>
      <c r="ABB52" s="4135"/>
      <c r="ABC52" s="4135"/>
      <c r="ABD52" s="4135"/>
      <c r="ABE52" s="4135"/>
      <c r="ABF52" s="4135"/>
      <c r="ABG52" s="4135"/>
      <c r="ABH52" s="4135"/>
      <c r="ABI52" s="4135"/>
      <c r="ABJ52" s="4135"/>
      <c r="ABK52" s="4135"/>
      <c r="ABL52" s="4135"/>
      <c r="ABM52" s="4135"/>
      <c r="ABN52" s="4135"/>
      <c r="ABO52" s="4135"/>
      <c r="ABP52" s="4135"/>
      <c r="ABQ52" s="4135"/>
      <c r="ABR52" s="4135"/>
      <c r="ABS52" s="4135"/>
      <c r="ABT52" s="4135"/>
      <c r="ABU52" s="4135"/>
      <c r="ABV52" s="4135"/>
      <c r="ABW52" s="4135"/>
      <c r="ABX52" s="4135"/>
      <c r="ABY52" s="4135"/>
      <c r="ABZ52" s="4135"/>
      <c r="ACA52" s="4135"/>
      <c r="ACB52" s="4135"/>
      <c r="ACC52" s="4135"/>
      <c r="ACD52" s="4135"/>
      <c r="ACE52" s="4135"/>
      <c r="ACF52" s="4135"/>
      <c r="ACG52" s="4135"/>
      <c r="ACH52" s="4135"/>
      <c r="ACI52" s="4135"/>
      <c r="ACJ52" s="4135"/>
      <c r="ACK52" s="4135"/>
      <c r="ACL52" s="4135"/>
      <c r="ACM52" s="4135"/>
      <c r="ACN52" s="4135"/>
      <c r="ACO52" s="4135"/>
      <c r="ACP52" s="4135"/>
      <c r="ACQ52" s="4135"/>
      <c r="ACR52" s="4135"/>
      <c r="ACS52" s="4135"/>
      <c r="ACT52" s="4135"/>
      <c r="ACU52" s="4135"/>
      <c r="ACV52" s="4135"/>
      <c r="ACW52" s="4135"/>
      <c r="ACX52" s="4135"/>
      <c r="ACY52" s="4135"/>
      <c r="ACZ52" s="4135"/>
      <c r="ADA52" s="4135"/>
      <c r="ADB52" s="4135"/>
      <c r="ADC52" s="4135"/>
      <c r="ADD52" s="4135"/>
      <c r="ADE52" s="4135"/>
      <c r="ADF52" s="4135"/>
      <c r="ADG52" s="4135"/>
      <c r="ADH52" s="4135"/>
      <c r="ADI52" s="4135"/>
      <c r="ADJ52" s="4135"/>
      <c r="ADK52" s="4135"/>
      <c r="ADL52" s="4135"/>
      <c r="ADM52" s="4135"/>
      <c r="ADN52" s="4135"/>
      <c r="ADO52" s="4135"/>
      <c r="ADP52" s="4135"/>
      <c r="ADQ52" s="4135"/>
      <c r="ADR52" s="4135"/>
      <c r="ADS52" s="4135"/>
      <c r="ADT52" s="4135"/>
      <c r="ADU52" s="4135"/>
      <c r="ADV52" s="4135"/>
      <c r="ADW52" s="4135"/>
      <c r="ADX52" s="4135"/>
      <c r="ADY52" s="4135"/>
      <c r="ADZ52" s="4135"/>
      <c r="AEA52" s="4135"/>
      <c r="AEB52" s="4135"/>
      <c r="AEC52" s="4135"/>
      <c r="AED52" s="4135"/>
      <c r="AEE52" s="4135"/>
      <c r="AEF52" s="4135"/>
      <c r="AEG52" s="4135"/>
      <c r="AEH52" s="4135"/>
      <c r="AEI52" s="4135"/>
      <c r="AEJ52" s="4135"/>
      <c r="AEK52" s="4135"/>
      <c r="AEL52" s="4135"/>
      <c r="AEM52" s="4135"/>
      <c r="AEN52" s="4135"/>
      <c r="AEO52" s="4135"/>
      <c r="AEP52" s="4135"/>
      <c r="AEQ52" s="4135"/>
      <c r="AER52" s="4135"/>
      <c r="AES52" s="4135"/>
      <c r="AET52" s="4135"/>
      <c r="AEU52" s="4135"/>
      <c r="AEV52" s="4135"/>
      <c r="AEW52" s="4135"/>
      <c r="AEX52" s="4135"/>
      <c r="AEY52" s="4135"/>
      <c r="AEZ52" s="4135"/>
      <c r="AFA52" s="4135"/>
      <c r="AFB52" s="4135"/>
      <c r="AFC52" s="4135"/>
      <c r="AFD52" s="4135"/>
      <c r="AFE52" s="4135"/>
      <c r="AFF52" s="4135"/>
      <c r="AFG52" s="4135"/>
      <c r="AFH52" s="4135"/>
      <c r="AFI52" s="4135"/>
      <c r="AFJ52" s="4135"/>
      <c r="AFK52" s="4135"/>
      <c r="AFL52" s="4135"/>
      <c r="AFM52" s="4135"/>
      <c r="AFN52" s="4135"/>
      <c r="AFO52" s="4135"/>
      <c r="AFP52" s="4135"/>
      <c r="AFQ52" s="4135"/>
      <c r="AFR52" s="4135"/>
      <c r="AFS52" s="4135"/>
      <c r="AFT52" s="4135"/>
      <c r="AFU52" s="4135"/>
      <c r="AFV52" s="4135"/>
      <c r="AFW52" s="4135"/>
      <c r="AFX52" s="4135"/>
      <c r="AFY52" s="4135"/>
      <c r="AFZ52" s="4135"/>
      <c r="AGA52" s="4135"/>
      <c r="AGB52" s="4135"/>
      <c r="AGC52" s="4135"/>
      <c r="AGD52" s="4135"/>
      <c r="AGE52" s="4135"/>
      <c r="AGF52" s="4135"/>
      <c r="AGG52" s="4135"/>
      <c r="AGH52" s="4135"/>
      <c r="AGI52" s="4135"/>
      <c r="AGJ52" s="4135"/>
      <c r="AGK52" s="4135"/>
      <c r="AGL52" s="4135"/>
      <c r="AGM52" s="4135"/>
      <c r="AGN52" s="4135"/>
      <c r="AGO52" s="4135"/>
      <c r="AGP52" s="4135"/>
      <c r="AGQ52" s="4135"/>
      <c r="AGR52" s="4135"/>
      <c r="AGS52" s="4135"/>
      <c r="AGT52" s="4135"/>
      <c r="AGU52" s="4135"/>
      <c r="AGV52" s="4135"/>
      <c r="AGW52" s="4135"/>
      <c r="AGX52" s="4135"/>
      <c r="AGY52" s="4135"/>
      <c r="AGZ52" s="4135"/>
      <c r="AHA52" s="4135"/>
      <c r="AHB52" s="4135"/>
      <c r="AHC52" s="4135"/>
      <c r="AHD52" s="4135"/>
      <c r="AHE52" s="4135"/>
      <c r="AHF52" s="4135"/>
      <c r="AHG52" s="4135"/>
      <c r="AHH52" s="4135"/>
      <c r="AHI52" s="4135"/>
      <c r="AHJ52" s="4135"/>
      <c r="AHK52" s="4135"/>
      <c r="AHL52" s="4135"/>
      <c r="AHM52" s="4135"/>
      <c r="AHN52" s="4135"/>
      <c r="AHO52" s="4135"/>
      <c r="AHP52" s="4135"/>
      <c r="AHQ52" s="4135"/>
      <c r="AHR52" s="4135"/>
      <c r="AHS52" s="4135"/>
      <c r="AHT52" s="4135"/>
      <c r="AHU52" s="4135"/>
      <c r="AHV52" s="4135"/>
      <c r="AHW52" s="4135"/>
      <c r="AHX52" s="4135"/>
      <c r="AHY52" s="4135"/>
      <c r="AHZ52" s="4135"/>
      <c r="AIA52" s="4135"/>
      <c r="AIB52" s="4135"/>
      <c r="AIC52" s="4135"/>
      <c r="AID52" s="4135"/>
      <c r="AIE52" s="4135"/>
      <c r="AIF52" s="4135"/>
      <c r="AIG52" s="4135"/>
      <c r="AIH52" s="4135"/>
      <c r="AII52" s="4135"/>
      <c r="AIJ52" s="4135"/>
      <c r="AIK52" s="4135"/>
      <c r="AIL52" s="4135"/>
      <c r="AIM52" s="4135"/>
      <c r="AIN52" s="4135"/>
      <c r="AIO52" s="4135"/>
      <c r="AIP52" s="4135"/>
      <c r="AIQ52" s="4135"/>
      <c r="AIR52" s="4135"/>
      <c r="AIS52" s="4135"/>
      <c r="AIT52" s="4135"/>
      <c r="AIU52" s="4135"/>
      <c r="AIV52" s="4135"/>
      <c r="AIW52" s="4135"/>
      <c r="AIX52" s="4135"/>
      <c r="AIY52" s="4135"/>
      <c r="AIZ52" s="4135"/>
      <c r="AJA52" s="4135"/>
      <c r="AJB52" s="4135"/>
      <c r="AJC52" s="4135"/>
      <c r="AJD52" s="4135"/>
      <c r="AJE52" s="4135"/>
      <c r="AJF52" s="4135"/>
      <c r="AJG52" s="4135"/>
      <c r="AJH52" s="4135"/>
      <c r="AJI52" s="4135"/>
      <c r="AJJ52" s="4135"/>
      <c r="AJK52" s="4135"/>
      <c r="AJL52" s="4135"/>
      <c r="AJM52" s="4135"/>
      <c r="AJN52" s="4135"/>
      <c r="AJO52" s="4135"/>
      <c r="AJP52" s="4135"/>
      <c r="AJQ52" s="4135"/>
      <c r="AJR52" s="4135"/>
      <c r="AJS52" s="4135"/>
      <c r="AJT52" s="4135"/>
      <c r="AJU52" s="4135"/>
      <c r="AJV52" s="4135"/>
      <c r="AJW52" s="4135"/>
      <c r="AJX52" s="4135"/>
      <c r="AJY52" s="4135"/>
      <c r="AJZ52" s="4135"/>
      <c r="AKA52" s="4135"/>
      <c r="AKB52" s="4135"/>
      <c r="AKC52" s="4135"/>
      <c r="AKD52" s="4135"/>
      <c r="AKE52" s="4135"/>
      <c r="AKF52" s="4135"/>
      <c r="AKG52" s="4135"/>
      <c r="AKH52" s="4135"/>
      <c r="AKI52" s="4135"/>
      <c r="AKJ52" s="4135"/>
      <c r="AKK52" s="4135"/>
      <c r="AKL52" s="4135"/>
      <c r="AKM52" s="4135"/>
      <c r="AKN52" s="4135"/>
      <c r="AKO52" s="4135"/>
      <c r="AKP52" s="4135"/>
      <c r="AKQ52" s="4135"/>
      <c r="AKR52" s="4135"/>
      <c r="AKS52" s="4135"/>
      <c r="AKT52" s="4135"/>
      <c r="AKU52" s="4135"/>
      <c r="AKV52" s="4135"/>
      <c r="AKW52" s="4135"/>
      <c r="AKX52" s="4135"/>
      <c r="AKY52" s="4135"/>
      <c r="AKZ52" s="4135"/>
      <c r="ALA52" s="4135"/>
      <c r="ALB52" s="4135"/>
      <c r="ALC52" s="4135"/>
      <c r="ALD52" s="4135"/>
      <c r="ALE52" s="4135"/>
      <c r="ALF52" s="4135"/>
      <c r="ALG52" s="4135"/>
      <c r="ALH52" s="4135"/>
      <c r="ALI52" s="4135"/>
      <c r="ALJ52" s="4135"/>
      <c r="ALK52" s="4135"/>
      <c r="ALL52" s="4135"/>
      <c r="ALM52" s="4135"/>
      <c r="ALN52" s="4135"/>
      <c r="ALO52" s="4135"/>
      <c r="ALP52" s="4135"/>
      <c r="ALQ52" s="4135"/>
      <c r="ALR52" s="4135"/>
      <c r="ALS52" s="4135"/>
      <c r="ALT52" s="4135"/>
      <c r="ALU52" s="4135"/>
      <c r="ALV52" s="4135"/>
      <c r="ALW52" s="4135"/>
      <c r="ALX52" s="4135"/>
      <c r="ALY52" s="4135"/>
      <c r="ALZ52" s="4135"/>
      <c r="AMA52" s="4135"/>
      <c r="AMB52" s="4135"/>
      <c r="AMC52" s="4135"/>
      <c r="AMD52" s="4135"/>
      <c r="AME52" s="4135"/>
      <c r="AMF52" s="4135"/>
      <c r="AMG52" s="4135"/>
      <c r="AMH52" s="4135"/>
      <c r="AMI52" s="4135"/>
      <c r="AMJ52" s="4135"/>
      <c r="AMK52" s="4135"/>
      <c r="AML52" s="4135"/>
      <c r="AMM52" s="4135"/>
      <c r="AMN52" s="4135"/>
      <c r="AMO52" s="4135"/>
      <c r="AMP52" s="4135"/>
      <c r="AMQ52" s="4135"/>
      <c r="AMR52" s="4135"/>
      <c r="AMS52" s="4135"/>
      <c r="AMT52" s="4135"/>
      <c r="AMU52" s="4135"/>
      <c r="AMV52" s="4135"/>
      <c r="AMW52" s="4135"/>
      <c r="AMX52" s="4135"/>
      <c r="AMY52" s="4135"/>
      <c r="AMZ52" s="4135"/>
      <c r="ANA52" s="4135"/>
      <c r="ANB52" s="4135"/>
      <c r="ANC52" s="4135"/>
      <c r="AND52" s="4135"/>
      <c r="ANE52" s="4135"/>
      <c r="ANF52" s="4135"/>
      <c r="ANG52" s="4135"/>
      <c r="ANH52" s="4135"/>
      <c r="ANI52" s="4135"/>
      <c r="ANJ52" s="4135"/>
      <c r="ANK52" s="4135"/>
      <c r="ANL52" s="4135"/>
      <c r="ANM52" s="4135"/>
      <c r="ANN52" s="4135"/>
      <c r="ANO52" s="4135"/>
      <c r="ANP52" s="4135"/>
      <c r="ANQ52" s="4135"/>
      <c r="ANR52" s="4135"/>
      <c r="ANS52" s="4135"/>
      <c r="ANT52" s="4135"/>
      <c r="ANU52" s="4135"/>
      <c r="ANV52" s="4135"/>
      <c r="ANW52" s="4135"/>
      <c r="ANX52" s="4135"/>
      <c r="ANY52" s="4135"/>
      <c r="ANZ52" s="4135"/>
      <c r="AOA52" s="4135"/>
      <c r="AOB52" s="4135"/>
      <c r="AOC52" s="4135"/>
      <c r="AOD52" s="4135"/>
      <c r="AOE52" s="4135"/>
      <c r="AOF52" s="4135"/>
      <c r="AOG52" s="4135"/>
      <c r="AOH52" s="4135"/>
      <c r="AOI52" s="4135"/>
      <c r="AOJ52" s="4135"/>
      <c r="AOK52" s="4135"/>
      <c r="AOL52" s="4135"/>
      <c r="AOM52" s="4135"/>
      <c r="AON52" s="4135"/>
      <c r="AOO52" s="4135"/>
      <c r="AOP52" s="4135"/>
      <c r="AOQ52" s="4135"/>
      <c r="AOR52" s="4135"/>
      <c r="AOS52" s="4135"/>
      <c r="AOT52" s="4135"/>
      <c r="AOU52" s="4135"/>
      <c r="AOV52" s="4135"/>
      <c r="AOW52" s="4135"/>
      <c r="AOX52" s="4135"/>
      <c r="AOY52" s="4135"/>
      <c r="AOZ52" s="4135"/>
      <c r="APA52" s="4135"/>
      <c r="APB52" s="4135"/>
      <c r="APC52" s="4135"/>
      <c r="APD52" s="4135"/>
      <c r="APE52" s="4135"/>
      <c r="APF52" s="4135"/>
      <c r="APG52" s="4135"/>
      <c r="APH52" s="4135"/>
      <c r="API52" s="4135"/>
      <c r="APJ52" s="4135"/>
      <c r="APK52" s="4135"/>
      <c r="APL52" s="4135"/>
      <c r="APM52" s="4135"/>
      <c r="APN52" s="4135"/>
      <c r="APO52" s="4135"/>
      <c r="APP52" s="4135"/>
      <c r="APQ52" s="4135"/>
      <c r="APR52" s="4135"/>
      <c r="APS52" s="4135"/>
      <c r="APT52" s="4135"/>
      <c r="APU52" s="4135"/>
      <c r="APV52" s="4135"/>
      <c r="APW52" s="4135"/>
      <c r="APX52" s="4135"/>
      <c r="APY52" s="4135"/>
      <c r="APZ52" s="4135"/>
      <c r="AQA52" s="4135"/>
      <c r="AQB52" s="4135"/>
      <c r="AQC52" s="4135"/>
      <c r="AQD52" s="4135"/>
      <c r="AQE52" s="4135"/>
      <c r="AQF52" s="4135"/>
      <c r="AQG52" s="4135"/>
      <c r="AQH52" s="4135"/>
      <c r="AQI52" s="4135"/>
      <c r="AQJ52" s="4135"/>
      <c r="AQK52" s="4135"/>
      <c r="AQL52" s="4135"/>
      <c r="AQM52" s="4135"/>
      <c r="AQN52" s="4135"/>
      <c r="AQO52" s="4135"/>
      <c r="AQP52" s="4135"/>
      <c r="AQQ52" s="4135"/>
      <c r="AQR52" s="4135"/>
      <c r="AQS52" s="4135"/>
      <c r="AQT52" s="4135"/>
      <c r="AQU52" s="4135"/>
      <c r="AQV52" s="4135"/>
      <c r="AQW52" s="4135"/>
      <c r="AQX52" s="4135"/>
      <c r="AQY52" s="4135"/>
      <c r="AQZ52" s="4135"/>
      <c r="ARA52" s="4135"/>
      <c r="ARB52" s="4135"/>
      <c r="ARC52" s="4135"/>
      <c r="ARD52" s="4135"/>
      <c r="ARE52" s="4135"/>
      <c r="ARF52" s="4135"/>
      <c r="ARG52" s="4135"/>
      <c r="ARH52" s="4135"/>
      <c r="ARI52" s="4135"/>
      <c r="ARJ52" s="4135"/>
      <c r="ARK52" s="4135"/>
      <c r="ARL52" s="4135"/>
      <c r="ARM52" s="4135"/>
      <c r="ARN52" s="4135"/>
      <c r="ARO52" s="4135"/>
      <c r="ARP52" s="4135"/>
      <c r="ARQ52" s="4135"/>
      <c r="ARR52" s="4135"/>
      <c r="ARS52" s="4135"/>
      <c r="ART52" s="4135"/>
      <c r="ARU52" s="4135"/>
      <c r="ARV52" s="4135"/>
      <c r="ARW52" s="4135"/>
      <c r="ARX52" s="4135"/>
      <c r="ARY52" s="4135"/>
      <c r="ARZ52" s="4135"/>
      <c r="ASA52" s="4135"/>
      <c r="ASB52" s="4135"/>
      <c r="ASC52" s="4135"/>
      <c r="ASD52" s="4135"/>
      <c r="ASE52" s="4135"/>
      <c r="ASF52" s="4135"/>
      <c r="ASG52" s="4135"/>
      <c r="ASH52" s="4135"/>
      <c r="ASI52" s="4135"/>
      <c r="ASJ52" s="4135"/>
      <c r="ASK52" s="4135"/>
      <c r="ASL52" s="4135"/>
      <c r="ASM52" s="4135"/>
      <c r="ASN52" s="4135"/>
      <c r="ASO52" s="4135"/>
      <c r="ASP52" s="4135"/>
      <c r="ASQ52" s="4135"/>
      <c r="ASR52" s="4135"/>
      <c r="ASS52" s="4135"/>
      <c r="AST52" s="4135"/>
      <c r="ASU52" s="4135"/>
      <c r="ASV52" s="4135"/>
      <c r="ASW52" s="4135"/>
      <c r="ASX52" s="4135"/>
      <c r="ASY52" s="4135"/>
      <c r="ASZ52" s="4135"/>
      <c r="ATA52" s="4135"/>
      <c r="ATB52" s="4135"/>
      <c r="ATC52" s="4135"/>
      <c r="ATD52" s="4135"/>
      <c r="ATE52" s="4135"/>
      <c r="ATF52" s="4135"/>
      <c r="ATG52" s="4135"/>
      <c r="ATH52" s="4135"/>
      <c r="ATI52" s="4135"/>
      <c r="ATJ52" s="4135"/>
      <c r="ATK52" s="4135"/>
      <c r="ATL52" s="4135"/>
      <c r="ATM52" s="4135"/>
      <c r="ATN52" s="4135"/>
      <c r="ATO52" s="4135"/>
      <c r="ATP52" s="4135"/>
      <c r="ATQ52" s="4135"/>
      <c r="ATR52" s="4135"/>
      <c r="ATS52" s="4135"/>
      <c r="ATT52" s="4135"/>
      <c r="ATU52" s="4135"/>
      <c r="ATV52" s="4135"/>
      <c r="ATW52" s="4135"/>
      <c r="ATX52" s="4135"/>
      <c r="ATY52" s="4135"/>
      <c r="ATZ52" s="4135"/>
      <c r="AUA52" s="4135"/>
      <c r="AUB52" s="4135"/>
      <c r="AUC52" s="4135"/>
      <c r="AUD52" s="4135"/>
      <c r="AUE52" s="4135"/>
      <c r="AUF52" s="4135"/>
      <c r="AUG52" s="4135"/>
      <c r="AUH52" s="4135"/>
      <c r="AUI52" s="4135"/>
      <c r="AUJ52" s="4135"/>
      <c r="AUK52" s="4135"/>
      <c r="AUL52" s="4135"/>
      <c r="AUM52" s="4135"/>
      <c r="AUN52" s="4135"/>
      <c r="AUO52" s="4135"/>
      <c r="AUP52" s="4135"/>
      <c r="AUQ52" s="4135"/>
      <c r="AUR52" s="4135"/>
      <c r="AUS52" s="4135"/>
      <c r="AUT52" s="4135"/>
      <c r="AUU52" s="4135"/>
      <c r="AUV52" s="4135"/>
      <c r="AUW52" s="4135"/>
      <c r="AUX52" s="4135"/>
      <c r="AUY52" s="4135"/>
      <c r="AUZ52" s="4135"/>
      <c r="AVA52" s="4135"/>
      <c r="AVB52" s="4135"/>
      <c r="AVC52" s="4135"/>
      <c r="AVD52" s="4135"/>
      <c r="AVE52" s="4135"/>
      <c r="AVF52" s="4135"/>
      <c r="AVG52" s="4135"/>
      <c r="AVH52" s="4135"/>
      <c r="AVI52" s="4135"/>
      <c r="AVJ52" s="4135"/>
      <c r="AVK52" s="4135"/>
      <c r="AVL52" s="4135"/>
      <c r="AVM52" s="4135"/>
      <c r="AVN52" s="4135"/>
      <c r="AVO52" s="4135"/>
      <c r="AVP52" s="4135"/>
      <c r="AVQ52" s="4135"/>
      <c r="AVR52" s="4135"/>
      <c r="AVS52" s="4135"/>
      <c r="AVT52" s="4135"/>
      <c r="AVU52" s="4135"/>
      <c r="AVV52" s="4135"/>
      <c r="AVW52" s="4135"/>
      <c r="AVX52" s="4135"/>
      <c r="AVY52" s="4135"/>
      <c r="AVZ52" s="4135"/>
      <c r="AWA52" s="4135"/>
      <c r="AWB52" s="4135"/>
      <c r="AWC52" s="4135"/>
      <c r="AWD52" s="4135"/>
      <c r="AWE52" s="4135"/>
      <c r="AWF52" s="4135"/>
      <c r="AWG52" s="4135"/>
      <c r="AWH52" s="4135"/>
      <c r="AWI52" s="4135"/>
      <c r="AWJ52" s="4135"/>
      <c r="AWK52" s="4135"/>
      <c r="AWL52" s="4135"/>
      <c r="AWM52" s="4135"/>
      <c r="AWN52" s="4135"/>
      <c r="AWO52" s="4135"/>
      <c r="AWP52" s="4135"/>
      <c r="AWQ52" s="4135"/>
      <c r="AWR52" s="4135"/>
      <c r="AWS52" s="4135"/>
      <c r="AWT52" s="4135"/>
      <c r="AWU52" s="4135"/>
      <c r="AWV52" s="4135"/>
      <c r="AWW52" s="4135"/>
      <c r="AWX52" s="4135"/>
      <c r="AWY52" s="4135"/>
      <c r="AWZ52" s="4135"/>
      <c r="AXA52" s="4135"/>
      <c r="AXB52" s="4135"/>
      <c r="AXC52" s="4135"/>
      <c r="AXD52" s="4135"/>
      <c r="AXE52" s="4135"/>
      <c r="AXF52" s="4135"/>
      <c r="AXG52" s="4135"/>
      <c r="AXH52" s="4135"/>
      <c r="AXI52" s="4135"/>
      <c r="AXJ52" s="4135"/>
      <c r="AXK52" s="4135"/>
      <c r="AXL52" s="4135"/>
      <c r="AXM52" s="4135"/>
      <c r="AXN52" s="4135"/>
      <c r="AXO52" s="4135"/>
      <c r="AXP52" s="4135"/>
      <c r="AXQ52" s="4135"/>
      <c r="AXR52" s="4135"/>
      <c r="AXS52" s="4135"/>
      <c r="AXT52" s="4135"/>
      <c r="AXU52" s="4135"/>
      <c r="AXV52" s="4135"/>
      <c r="AXW52" s="4135"/>
      <c r="AXX52" s="4135"/>
      <c r="AXY52" s="4135"/>
      <c r="AXZ52" s="4135"/>
      <c r="AYA52" s="4135"/>
      <c r="AYB52" s="4135"/>
      <c r="AYC52" s="4135"/>
      <c r="AYD52" s="4135"/>
      <c r="AYE52" s="4135"/>
      <c r="AYF52" s="4135"/>
      <c r="AYG52" s="4135"/>
      <c r="AYH52" s="4135"/>
      <c r="AYI52" s="4135"/>
      <c r="AYJ52" s="4135"/>
      <c r="AYK52" s="4135"/>
      <c r="AYL52" s="4135"/>
      <c r="AYM52" s="4135"/>
      <c r="AYN52" s="4135"/>
      <c r="AYO52" s="4135"/>
      <c r="AYP52" s="4135"/>
      <c r="AYQ52" s="4135"/>
      <c r="AYR52" s="4135"/>
      <c r="AYS52" s="4135"/>
      <c r="AYT52" s="4135"/>
      <c r="AYU52" s="4135"/>
      <c r="AYV52" s="4135"/>
      <c r="AYW52" s="4135"/>
      <c r="AYX52" s="4135"/>
      <c r="AYY52" s="4135"/>
      <c r="AYZ52" s="4135"/>
      <c r="AZA52" s="4135"/>
      <c r="AZB52" s="4135"/>
      <c r="AZC52" s="4135"/>
      <c r="AZD52" s="4135"/>
      <c r="AZE52" s="4135"/>
      <c r="AZF52" s="4135"/>
      <c r="AZG52" s="4135"/>
      <c r="AZH52" s="4135"/>
      <c r="AZI52" s="4135"/>
      <c r="AZJ52" s="4135"/>
      <c r="AZK52" s="4135"/>
      <c r="AZL52" s="4135"/>
      <c r="AZM52" s="4135"/>
      <c r="AZN52" s="4135"/>
      <c r="AZO52" s="4135"/>
      <c r="AZP52" s="4135"/>
      <c r="AZQ52" s="4135"/>
      <c r="AZR52" s="4135"/>
      <c r="AZS52" s="4135"/>
      <c r="AZT52" s="4135"/>
      <c r="AZU52" s="4135"/>
      <c r="AZV52" s="4135"/>
      <c r="AZW52" s="4135"/>
      <c r="AZX52" s="4135"/>
      <c r="AZY52" s="4135"/>
      <c r="AZZ52" s="4135"/>
      <c r="BAA52" s="4135"/>
      <c r="BAB52" s="4135"/>
      <c r="BAC52" s="4135"/>
      <c r="BAD52" s="4135"/>
      <c r="BAE52" s="4135"/>
      <c r="BAF52" s="4135"/>
      <c r="BAG52" s="4135"/>
      <c r="BAH52" s="4135"/>
      <c r="BAI52" s="4135"/>
      <c r="BAJ52" s="4135"/>
      <c r="BAK52" s="4135"/>
      <c r="BAL52" s="4135"/>
      <c r="BAM52" s="4135"/>
      <c r="BAN52" s="4135"/>
      <c r="BAO52" s="4135"/>
      <c r="BAP52" s="4135"/>
      <c r="BAQ52" s="4135"/>
      <c r="BAR52" s="4135"/>
      <c r="BAS52" s="4135"/>
      <c r="BAT52" s="4135"/>
      <c r="BAU52" s="4135"/>
      <c r="BAV52" s="4135"/>
      <c r="BAW52" s="4135"/>
      <c r="BAX52" s="4135"/>
      <c r="BAY52" s="4135"/>
      <c r="BAZ52" s="4135"/>
      <c r="BBA52" s="4135"/>
      <c r="BBB52" s="4135"/>
      <c r="BBC52" s="4135"/>
      <c r="BBD52" s="4135"/>
      <c r="BBE52" s="4135"/>
      <c r="BBF52" s="4135"/>
      <c r="BBG52" s="4135"/>
      <c r="BBH52" s="4135"/>
      <c r="BBI52" s="4135"/>
      <c r="BBJ52" s="4135"/>
      <c r="BBK52" s="4135"/>
      <c r="BBL52" s="4135"/>
      <c r="BBM52" s="4135"/>
      <c r="BBN52" s="4135"/>
      <c r="BBO52" s="4135"/>
      <c r="BBP52" s="4135"/>
      <c r="BBQ52" s="4135"/>
      <c r="BBR52" s="4135"/>
      <c r="BBS52" s="4135"/>
      <c r="BBT52" s="4135"/>
      <c r="BBU52" s="4135"/>
      <c r="BBV52" s="4135"/>
      <c r="BBW52" s="4135"/>
      <c r="BBX52" s="4135"/>
      <c r="BBY52" s="4135"/>
      <c r="BBZ52" s="4135"/>
      <c r="BCA52" s="4135"/>
      <c r="BCB52" s="4135"/>
      <c r="BCC52" s="4135"/>
      <c r="BCD52" s="4135"/>
      <c r="BCE52" s="4135"/>
      <c r="BCF52" s="4135"/>
      <c r="BCG52" s="4135"/>
      <c r="BCH52" s="4135"/>
      <c r="BCI52" s="4135"/>
      <c r="BCJ52" s="4135"/>
      <c r="BCK52" s="4135"/>
      <c r="BCL52" s="4135"/>
      <c r="BCM52" s="4135"/>
      <c r="BCN52" s="4135"/>
      <c r="BCO52" s="4135"/>
      <c r="BCP52" s="4135"/>
      <c r="BCQ52" s="4135"/>
      <c r="BCR52" s="4135"/>
      <c r="BCS52" s="4135"/>
      <c r="BCT52" s="4135"/>
      <c r="BCU52" s="4135"/>
      <c r="BCV52" s="4135"/>
      <c r="BCW52" s="4135"/>
      <c r="BCX52" s="4135"/>
      <c r="BCY52" s="4135"/>
      <c r="BCZ52" s="4135"/>
      <c r="BDA52" s="4135"/>
      <c r="BDB52" s="4135"/>
      <c r="BDC52" s="4135"/>
      <c r="BDD52" s="4135"/>
      <c r="BDE52" s="4135"/>
      <c r="BDF52" s="4135"/>
      <c r="BDG52" s="4135"/>
      <c r="BDH52" s="4135"/>
      <c r="BDI52" s="4135"/>
      <c r="BDJ52" s="4135"/>
      <c r="BDK52" s="4135"/>
      <c r="BDL52" s="4135"/>
      <c r="BDM52" s="4135"/>
      <c r="BDN52" s="4135"/>
      <c r="BDO52" s="4135"/>
      <c r="BDP52" s="4135"/>
      <c r="BDQ52" s="4135"/>
      <c r="BDR52" s="4135"/>
      <c r="BDS52" s="4135"/>
      <c r="BDT52" s="4135"/>
      <c r="BDU52" s="4135"/>
      <c r="BDV52" s="4135"/>
      <c r="BDW52" s="4135"/>
      <c r="BDX52" s="4135"/>
      <c r="BDY52" s="4135"/>
      <c r="BDZ52" s="4135"/>
      <c r="BEA52" s="4135"/>
      <c r="BEB52" s="4135"/>
      <c r="BEC52" s="4135"/>
      <c r="BED52" s="4135"/>
      <c r="BEE52" s="4135"/>
      <c r="BEF52" s="4135"/>
      <c r="BEG52" s="4135"/>
      <c r="BEH52" s="4135"/>
      <c r="BEI52" s="4135"/>
      <c r="BEJ52" s="4135"/>
      <c r="BEK52" s="4135"/>
      <c r="BEL52" s="4135"/>
      <c r="BEM52" s="4135"/>
      <c r="BEN52" s="4135"/>
      <c r="BEO52" s="4135"/>
      <c r="BEP52" s="4135"/>
      <c r="BEQ52" s="4135"/>
      <c r="BER52" s="4135"/>
      <c r="BES52" s="4135"/>
      <c r="BET52" s="4135"/>
      <c r="BEU52" s="4135"/>
      <c r="BEV52" s="4135"/>
      <c r="BEW52" s="4135"/>
      <c r="BEX52" s="4135"/>
      <c r="BEY52" s="4135"/>
      <c r="BEZ52" s="4135"/>
      <c r="BFA52" s="4135"/>
      <c r="BFB52" s="4135"/>
      <c r="BFC52" s="4135"/>
      <c r="BFD52" s="4135"/>
      <c r="BFE52" s="4135"/>
      <c r="BFF52" s="4135"/>
      <c r="BFG52" s="4135"/>
      <c r="BFH52" s="4135"/>
      <c r="BFI52" s="4135"/>
      <c r="BFJ52" s="4135"/>
      <c r="BFK52" s="4135"/>
      <c r="BFL52" s="4135"/>
      <c r="BFM52" s="4135"/>
      <c r="BFN52" s="4135"/>
      <c r="BFO52" s="4135"/>
      <c r="BFP52" s="4135"/>
      <c r="BFQ52" s="4135"/>
      <c r="BFR52" s="4135"/>
      <c r="BFS52" s="4135"/>
      <c r="BFT52" s="4135"/>
      <c r="BFU52" s="4135"/>
      <c r="BFV52" s="4135"/>
      <c r="BFW52" s="4135"/>
      <c r="BFX52" s="4135"/>
      <c r="BFY52" s="4135"/>
      <c r="BFZ52" s="4135"/>
      <c r="BGA52" s="4135"/>
      <c r="BGB52" s="4135"/>
      <c r="BGC52" s="4135"/>
      <c r="BGD52" s="4135"/>
      <c r="BGE52" s="4135"/>
      <c r="BGF52" s="4135"/>
      <c r="BGG52" s="4135"/>
      <c r="BGH52" s="4135"/>
      <c r="BGI52" s="4135"/>
      <c r="BGJ52" s="4135"/>
      <c r="BGK52" s="4135"/>
      <c r="BGL52" s="4135"/>
      <c r="BGM52" s="4135"/>
      <c r="BGN52" s="4135"/>
      <c r="BGO52" s="4135"/>
      <c r="BGP52" s="4135"/>
      <c r="BGQ52" s="4135"/>
      <c r="BGR52" s="4135"/>
      <c r="BGS52" s="4135"/>
      <c r="BGT52" s="4135"/>
      <c r="BGU52" s="4135"/>
      <c r="BGV52" s="4135"/>
      <c r="BGW52" s="4135"/>
      <c r="BGX52" s="4135"/>
      <c r="BGY52" s="4135"/>
      <c r="BGZ52" s="4135"/>
      <c r="BHA52" s="4135"/>
      <c r="BHB52" s="4135"/>
      <c r="BHC52" s="4135"/>
      <c r="BHD52" s="4135"/>
      <c r="BHE52" s="4135"/>
      <c r="BHF52" s="4135"/>
      <c r="BHG52" s="4135"/>
      <c r="BHH52" s="4135"/>
      <c r="BHI52" s="4135"/>
      <c r="BHJ52" s="4135"/>
      <c r="BHK52" s="4135"/>
      <c r="BHL52" s="4135"/>
      <c r="BHM52" s="4135"/>
      <c r="BHN52" s="4135"/>
      <c r="BHO52" s="4135"/>
      <c r="BHP52" s="4135"/>
      <c r="BHQ52" s="4135"/>
      <c r="BHR52" s="4135"/>
      <c r="BHS52" s="4135"/>
      <c r="BHT52" s="4135"/>
      <c r="BHU52" s="4135"/>
      <c r="BHV52" s="4135"/>
      <c r="BHW52" s="4135"/>
      <c r="BHX52" s="4135"/>
      <c r="BHY52" s="4135"/>
      <c r="BHZ52" s="4135"/>
      <c r="BIA52" s="4135"/>
      <c r="BIB52" s="4135"/>
      <c r="BIC52" s="4135"/>
      <c r="BID52" s="4135"/>
      <c r="BIE52" s="4135"/>
      <c r="BIF52" s="4135"/>
      <c r="BIG52" s="4135"/>
      <c r="BIH52" s="4135"/>
      <c r="BII52" s="4135"/>
      <c r="BIJ52" s="4135"/>
      <c r="BIK52" s="4135"/>
      <c r="BIL52" s="4135"/>
      <c r="BIM52" s="4135"/>
      <c r="BIN52" s="4135"/>
      <c r="BIO52" s="4135"/>
      <c r="BIP52" s="4135"/>
      <c r="BIQ52" s="4135"/>
      <c r="BIR52" s="4135"/>
      <c r="BIS52" s="4135"/>
      <c r="BIT52" s="4135"/>
      <c r="BIU52" s="4135"/>
      <c r="BIV52" s="4135"/>
      <c r="BIW52" s="4135"/>
      <c r="BIX52" s="4135"/>
      <c r="BIY52" s="4135"/>
      <c r="BIZ52" s="4135"/>
      <c r="BJA52" s="4135"/>
      <c r="BJB52" s="4135"/>
      <c r="BJC52" s="4135"/>
      <c r="BJD52" s="4135"/>
      <c r="BJE52" s="4135"/>
    </row>
    <row r="53" spans="1:1617">
      <c r="A53" s="418"/>
      <c r="B53" s="168">
        <v>1990</v>
      </c>
      <c r="C53" s="168">
        <v>1991</v>
      </c>
      <c r="D53" s="168">
        <v>1992</v>
      </c>
      <c r="E53" s="168">
        <v>1993</v>
      </c>
      <c r="F53" s="168">
        <v>1994</v>
      </c>
      <c r="G53" s="168">
        <v>1995</v>
      </c>
      <c r="H53" s="168">
        <v>1996</v>
      </c>
      <c r="I53" s="168">
        <v>1997</v>
      </c>
      <c r="J53" s="168">
        <v>1998</v>
      </c>
      <c r="K53" s="171">
        <v>1999</v>
      </c>
      <c r="L53" s="171">
        <v>2000</v>
      </c>
      <c r="M53" s="171">
        <v>2001</v>
      </c>
      <c r="N53" s="171">
        <v>2002</v>
      </c>
      <c r="O53" s="171">
        <v>2003</v>
      </c>
      <c r="P53" s="456">
        <v>2004</v>
      </c>
      <c r="Q53" s="384">
        <v>2005</v>
      </c>
      <c r="R53" s="384">
        <v>2006</v>
      </c>
      <c r="S53" s="384">
        <v>2007</v>
      </c>
      <c r="T53" s="384">
        <v>2008</v>
      </c>
      <c r="U53" s="384">
        <v>2009</v>
      </c>
      <c r="V53" s="1621">
        <v>2010</v>
      </c>
      <c r="W53" s="1622">
        <v>2011</v>
      </c>
      <c r="X53" s="384">
        <v>2012</v>
      </c>
      <c r="Y53" s="384">
        <v>2013</v>
      </c>
      <c r="Z53" s="384">
        <v>2014</v>
      </c>
      <c r="AA53" s="384">
        <v>2015</v>
      </c>
      <c r="AB53" s="384">
        <v>2016</v>
      </c>
      <c r="AC53" s="384">
        <v>2017</v>
      </c>
      <c r="AD53" s="3245">
        <v>2018</v>
      </c>
      <c r="AE53" s="3545">
        <v>2019</v>
      </c>
      <c r="AF53" s="3811">
        <v>2020</v>
      </c>
      <c r="AG53" s="4118"/>
      <c r="BK53" s="4139"/>
      <c r="BL53" s="4139"/>
      <c r="BM53" s="4139"/>
      <c r="BN53" s="4139"/>
      <c r="BO53" s="4139"/>
      <c r="BP53" s="4139"/>
      <c r="BQ53" s="4139"/>
      <c r="BR53" s="4139"/>
      <c r="BS53" s="4139"/>
      <c r="BT53" s="4139"/>
      <c r="BU53" s="4139"/>
      <c r="BV53" s="4139"/>
      <c r="BW53" s="4139"/>
      <c r="BX53" s="4139"/>
      <c r="BY53" s="4139"/>
      <c r="BZ53" s="4139"/>
      <c r="CA53" s="4139"/>
      <c r="CB53" s="4139"/>
      <c r="CC53" s="4139"/>
      <c r="CD53" s="4139"/>
      <c r="CE53" s="4139"/>
      <c r="CF53" s="4139"/>
      <c r="CG53" s="4139"/>
      <c r="CH53" s="4139"/>
      <c r="CI53" s="4139"/>
      <c r="CJ53" s="4139"/>
      <c r="CK53" s="4139"/>
      <c r="CL53" s="4139"/>
      <c r="CM53" s="4139"/>
    </row>
    <row r="54" spans="1:1617" s="102" customFormat="1" ht="16.149999999999999" customHeight="1">
      <c r="A54" s="336" t="s">
        <v>644</v>
      </c>
      <c r="B54" s="3571"/>
      <c r="C54" s="3572"/>
      <c r="D54" s="3572"/>
      <c r="E54" s="3572"/>
      <c r="F54" s="3572"/>
      <c r="G54" s="3572"/>
      <c r="H54" s="3572"/>
      <c r="I54" s="3572"/>
      <c r="J54" s="3572"/>
      <c r="K54" s="3572"/>
      <c r="L54" s="3572"/>
      <c r="M54" s="3572"/>
      <c r="N54" s="3572"/>
      <c r="O54" s="3572"/>
      <c r="P54" s="3572"/>
      <c r="Q54" s="3572"/>
      <c r="R54" s="3572"/>
      <c r="S54" s="3572"/>
      <c r="T54" s="3572"/>
      <c r="U54" s="3572"/>
      <c r="V54" s="3572"/>
      <c r="W54" s="3572"/>
      <c r="X54" s="3572"/>
      <c r="Y54" s="3572"/>
      <c r="Z54" s="3572"/>
      <c r="AA54" s="3572"/>
      <c r="AB54" s="3572"/>
      <c r="AC54" s="3572"/>
      <c r="AD54" s="3572"/>
      <c r="AE54" s="3835"/>
      <c r="AF54" s="3573"/>
      <c r="AG54" s="4136"/>
      <c r="AH54" s="4134"/>
      <c r="AI54" s="4134"/>
      <c r="AJ54" s="4134"/>
      <c r="AK54" s="4134"/>
      <c r="AL54" s="4134"/>
      <c r="AM54" s="4134"/>
      <c r="AN54" s="4134"/>
      <c r="AO54" s="4134"/>
      <c r="AP54" s="4134"/>
      <c r="AQ54" s="4134"/>
      <c r="AR54" s="4134"/>
      <c r="AS54" s="4134"/>
      <c r="AT54" s="4134"/>
      <c r="AU54" s="4134"/>
      <c r="AV54" s="4134"/>
      <c r="AW54" s="4134"/>
      <c r="AX54" s="4134"/>
      <c r="AY54" s="4134"/>
      <c r="AZ54" s="4134"/>
      <c r="BA54" s="4134"/>
      <c r="BB54" s="4134"/>
      <c r="BC54" s="4134"/>
      <c r="BD54" s="4134"/>
      <c r="BE54" s="4134"/>
      <c r="BF54" s="4134"/>
      <c r="BG54" s="4134"/>
      <c r="BH54" s="4134"/>
      <c r="BI54" s="4134"/>
      <c r="BJ54" s="4134"/>
      <c r="BK54" s="4139"/>
      <c r="BL54" s="4139"/>
      <c r="BM54" s="4139"/>
      <c r="BN54" s="4139"/>
      <c r="BO54" s="4139"/>
      <c r="BP54" s="4139"/>
      <c r="BQ54" s="4139"/>
      <c r="BR54" s="4139"/>
      <c r="BS54" s="4139"/>
      <c r="BT54" s="4139"/>
      <c r="BU54" s="4139"/>
      <c r="BV54" s="4139"/>
      <c r="BW54" s="4139"/>
      <c r="BX54" s="4139"/>
      <c r="BY54" s="4139"/>
      <c r="BZ54" s="4139"/>
      <c r="CA54" s="4139"/>
      <c r="CB54" s="4139"/>
      <c r="CC54" s="4139"/>
      <c r="CD54" s="4139"/>
      <c r="CE54" s="4139"/>
      <c r="CF54" s="4139"/>
      <c r="CG54" s="4139"/>
      <c r="CH54" s="4139"/>
      <c r="CI54" s="4139"/>
      <c r="CJ54" s="4139"/>
      <c r="CK54" s="4139"/>
      <c r="CL54" s="4139"/>
      <c r="CM54" s="4139"/>
      <c r="CN54" s="4134"/>
      <c r="CO54" s="4134"/>
      <c r="CP54" s="4134"/>
      <c r="CQ54" s="4134"/>
      <c r="CR54" s="4134"/>
      <c r="CS54" s="4134"/>
      <c r="CT54" s="4134"/>
      <c r="CU54" s="4134"/>
      <c r="CV54" s="4134"/>
      <c r="CW54" s="4134"/>
      <c r="CX54" s="4134"/>
      <c r="CY54" s="4134"/>
      <c r="CZ54" s="4134"/>
      <c r="DA54" s="4134"/>
      <c r="DB54" s="4134"/>
      <c r="DC54" s="4134"/>
      <c r="DD54" s="4134"/>
      <c r="DE54" s="4134"/>
      <c r="DF54" s="4134"/>
      <c r="DG54" s="4134"/>
      <c r="DH54" s="4134"/>
      <c r="DI54" s="4134"/>
      <c r="DJ54" s="4134"/>
      <c r="DK54" s="4134"/>
      <c r="DL54" s="4134"/>
      <c r="DM54" s="4134"/>
      <c r="DN54" s="4134"/>
      <c r="DO54" s="4134"/>
      <c r="DP54" s="4134"/>
      <c r="DQ54" s="4134"/>
      <c r="DR54" s="4134"/>
      <c r="DS54" s="4134"/>
      <c r="DT54" s="4134"/>
      <c r="DU54" s="4134"/>
      <c r="DV54" s="4134"/>
      <c r="DW54" s="4134"/>
      <c r="DX54" s="4134"/>
      <c r="DY54" s="4134"/>
      <c r="DZ54" s="4134"/>
      <c r="EA54" s="4134"/>
      <c r="EB54" s="4134"/>
      <c r="EC54" s="4134"/>
      <c r="ED54" s="4134"/>
      <c r="EE54" s="4134"/>
      <c r="EF54" s="4134"/>
      <c r="EG54" s="4134"/>
      <c r="EH54" s="4134"/>
      <c r="EI54" s="4134"/>
      <c r="EJ54" s="4134"/>
      <c r="EK54" s="4134"/>
      <c r="EL54" s="4134"/>
      <c r="EM54" s="4134"/>
      <c r="EN54" s="4134"/>
      <c r="EO54" s="4134"/>
      <c r="EP54" s="4134"/>
      <c r="EQ54" s="4134"/>
      <c r="ER54" s="4134"/>
      <c r="ES54" s="4134"/>
      <c r="ET54" s="4134"/>
      <c r="EU54" s="4134"/>
      <c r="EV54" s="4134"/>
      <c r="EW54" s="4134"/>
      <c r="EX54" s="4134"/>
      <c r="EY54" s="4134"/>
      <c r="EZ54" s="4134"/>
      <c r="FA54" s="4134"/>
      <c r="FB54" s="4134"/>
      <c r="FC54" s="4134"/>
      <c r="FD54" s="4134"/>
      <c r="FE54" s="4134"/>
      <c r="FF54" s="4134"/>
      <c r="FG54" s="4134"/>
      <c r="FH54" s="4134"/>
      <c r="FI54" s="4134"/>
      <c r="FJ54" s="4134"/>
      <c r="FK54" s="4134"/>
      <c r="FL54" s="4134"/>
      <c r="FM54" s="4134"/>
      <c r="FN54" s="4134"/>
      <c r="FO54" s="4134"/>
      <c r="FP54" s="4134"/>
      <c r="FQ54" s="4134"/>
      <c r="FR54" s="4134"/>
      <c r="FS54" s="4134"/>
      <c r="FT54" s="4134"/>
      <c r="FU54" s="4134"/>
      <c r="FV54" s="4134"/>
      <c r="FW54" s="4134"/>
      <c r="FX54" s="4134"/>
      <c r="FY54" s="4134"/>
      <c r="FZ54" s="4134"/>
      <c r="GA54" s="4134"/>
      <c r="GB54" s="4134"/>
      <c r="GC54" s="4134"/>
      <c r="GD54" s="4134"/>
      <c r="GE54" s="4134"/>
      <c r="GF54" s="4134"/>
      <c r="GG54" s="4134"/>
      <c r="GH54" s="4134"/>
      <c r="GI54" s="4134"/>
      <c r="GJ54" s="4134"/>
      <c r="GK54" s="4134"/>
      <c r="GL54" s="4134"/>
      <c r="GM54" s="4134"/>
      <c r="GN54" s="4134"/>
      <c r="GO54" s="4134"/>
      <c r="GP54" s="4134"/>
      <c r="GQ54" s="4134"/>
      <c r="GR54" s="4134"/>
      <c r="GS54" s="4134"/>
      <c r="GT54" s="4134"/>
      <c r="GU54" s="4134"/>
      <c r="GV54" s="4134"/>
      <c r="GW54" s="4134"/>
      <c r="GX54" s="4134"/>
      <c r="GY54" s="4134"/>
      <c r="GZ54" s="4134"/>
      <c r="HA54" s="4134"/>
      <c r="HB54" s="4134"/>
      <c r="HC54" s="4134"/>
      <c r="HD54" s="4134"/>
      <c r="HE54" s="4134"/>
      <c r="HF54" s="4134"/>
      <c r="HG54" s="4134"/>
      <c r="HH54" s="4134"/>
      <c r="HI54" s="4134"/>
      <c r="HJ54" s="4134"/>
      <c r="HK54" s="4134"/>
      <c r="HL54" s="4134"/>
      <c r="HM54" s="4134"/>
      <c r="HN54" s="4134"/>
      <c r="HO54" s="4134"/>
      <c r="HP54" s="4134"/>
      <c r="HQ54" s="4134"/>
      <c r="HR54" s="4134"/>
      <c r="HS54" s="4134"/>
      <c r="HT54" s="4134"/>
      <c r="HU54" s="4134"/>
      <c r="HV54" s="4134"/>
      <c r="HW54" s="4134"/>
      <c r="HX54" s="4134"/>
      <c r="HY54" s="4134"/>
      <c r="HZ54" s="4134"/>
      <c r="IA54" s="4134"/>
      <c r="IB54" s="4134"/>
      <c r="IC54" s="4134"/>
      <c r="ID54" s="4134"/>
      <c r="IE54" s="4134"/>
      <c r="IF54" s="4134"/>
      <c r="IG54" s="4134"/>
      <c r="IH54" s="4134"/>
      <c r="II54" s="4134"/>
      <c r="IJ54" s="4134"/>
      <c r="IK54" s="4134"/>
      <c r="IL54" s="4134"/>
      <c r="IM54" s="4134"/>
      <c r="IN54" s="4134"/>
      <c r="IO54" s="4134"/>
      <c r="IP54" s="4134"/>
      <c r="IQ54" s="4134"/>
      <c r="IR54" s="4134"/>
      <c r="IS54" s="4134"/>
      <c r="IT54" s="4134"/>
      <c r="IU54" s="4134"/>
      <c r="IV54" s="4134"/>
      <c r="IW54" s="4134"/>
      <c r="IX54" s="4134"/>
      <c r="IY54" s="4134"/>
      <c r="IZ54" s="4134"/>
      <c r="JA54" s="4134"/>
      <c r="JB54" s="4134"/>
      <c r="JC54" s="4134"/>
      <c r="JD54" s="4134"/>
      <c r="JE54" s="4134"/>
      <c r="JF54" s="4134"/>
      <c r="JG54" s="4134"/>
      <c r="JH54" s="4134"/>
      <c r="JI54" s="4134"/>
      <c r="JJ54" s="4134"/>
      <c r="JK54" s="4134"/>
      <c r="JL54" s="4134"/>
      <c r="JM54" s="4134"/>
      <c r="JN54" s="4134"/>
      <c r="JO54" s="4134"/>
      <c r="JP54" s="4134"/>
      <c r="JQ54" s="4134"/>
      <c r="JR54" s="4134"/>
      <c r="JS54" s="4134"/>
      <c r="JT54" s="4134"/>
      <c r="JU54" s="4134"/>
      <c r="JV54" s="4134"/>
      <c r="JW54" s="4134"/>
      <c r="JX54" s="4134"/>
      <c r="JY54" s="4134"/>
      <c r="JZ54" s="4134"/>
      <c r="KA54" s="4134"/>
      <c r="KB54" s="4134"/>
      <c r="KC54" s="4134"/>
      <c r="KD54" s="4134"/>
      <c r="KE54" s="4134"/>
      <c r="KF54" s="4134"/>
      <c r="KG54" s="4134"/>
      <c r="KH54" s="4134"/>
      <c r="KI54" s="4134"/>
      <c r="KJ54" s="4134"/>
      <c r="KK54" s="4134"/>
      <c r="KL54" s="4134"/>
      <c r="KM54" s="4134"/>
      <c r="KN54" s="4134"/>
      <c r="KO54" s="4134"/>
      <c r="KP54" s="4134"/>
      <c r="KQ54" s="4134"/>
      <c r="KR54" s="4134"/>
      <c r="KS54" s="4134"/>
      <c r="KT54" s="4134"/>
      <c r="KU54" s="4134"/>
      <c r="KV54" s="4134"/>
      <c r="KW54" s="4134"/>
      <c r="KX54" s="4134"/>
      <c r="KY54" s="4134"/>
      <c r="KZ54" s="4134"/>
      <c r="LA54" s="4134"/>
      <c r="LB54" s="4134"/>
      <c r="LC54" s="4134"/>
      <c r="LD54" s="4134"/>
      <c r="LE54" s="4134"/>
      <c r="LF54" s="4134"/>
      <c r="LG54" s="4134"/>
      <c r="LH54" s="4134"/>
      <c r="LI54" s="4134"/>
      <c r="LJ54" s="4134"/>
      <c r="LK54" s="4134"/>
      <c r="LL54" s="4134"/>
      <c r="LM54" s="4134"/>
      <c r="LN54" s="4134"/>
      <c r="LO54" s="4134"/>
      <c r="LP54" s="4134"/>
      <c r="LQ54" s="4134"/>
      <c r="LR54" s="4134"/>
      <c r="LS54" s="4134"/>
      <c r="LT54" s="4134"/>
      <c r="LU54" s="4134"/>
      <c r="LV54" s="4134"/>
      <c r="LW54" s="4134"/>
      <c r="LX54" s="4134"/>
      <c r="LY54" s="4134"/>
      <c r="LZ54" s="4134"/>
      <c r="MA54" s="4134"/>
      <c r="MB54" s="4134"/>
      <c r="MC54" s="4134"/>
      <c r="MD54" s="4134"/>
      <c r="ME54" s="4134"/>
      <c r="MF54" s="4134"/>
      <c r="MG54" s="4134"/>
      <c r="MH54" s="4134"/>
      <c r="MI54" s="4134"/>
      <c r="MJ54" s="4134"/>
      <c r="MK54" s="4134"/>
      <c r="ML54" s="4134"/>
      <c r="MM54" s="4134"/>
      <c r="MN54" s="4134"/>
      <c r="MO54" s="4134"/>
      <c r="MP54" s="4134"/>
      <c r="MQ54" s="4134"/>
      <c r="MR54" s="4134"/>
      <c r="MS54" s="4134"/>
      <c r="MT54" s="4134"/>
      <c r="MU54" s="4134"/>
      <c r="MV54" s="4134"/>
      <c r="MW54" s="4134"/>
      <c r="MX54" s="4134"/>
      <c r="MY54" s="4134"/>
      <c r="MZ54" s="4134"/>
      <c r="NA54" s="4134"/>
      <c r="NB54" s="4134"/>
      <c r="NC54" s="4134"/>
      <c r="ND54" s="4134"/>
      <c r="NE54" s="4134"/>
      <c r="NF54" s="4134"/>
      <c r="NG54" s="4134"/>
      <c r="NH54" s="4134"/>
      <c r="NI54" s="4134"/>
      <c r="NJ54" s="4134"/>
      <c r="NK54" s="4134"/>
      <c r="NL54" s="4134"/>
      <c r="NM54" s="4134"/>
      <c r="NN54" s="4134"/>
      <c r="NO54" s="4134"/>
      <c r="NP54" s="4134"/>
      <c r="NQ54" s="4134"/>
      <c r="NR54" s="4134"/>
      <c r="NS54" s="4134"/>
      <c r="NT54" s="4134"/>
      <c r="NU54" s="4134"/>
      <c r="NV54" s="4134"/>
      <c r="NW54" s="4134"/>
      <c r="NX54" s="4134"/>
      <c r="NY54" s="4134"/>
      <c r="NZ54" s="4134"/>
      <c r="OA54" s="4134"/>
      <c r="OB54" s="4134"/>
      <c r="OC54" s="4134"/>
      <c r="OD54" s="4134"/>
      <c r="OE54" s="4134"/>
      <c r="OF54" s="4134"/>
      <c r="OG54" s="4134"/>
      <c r="OH54" s="4134"/>
      <c r="OI54" s="4134"/>
      <c r="OJ54" s="4134"/>
      <c r="OK54" s="4134"/>
      <c r="OL54" s="4134"/>
      <c r="OM54" s="4134"/>
      <c r="ON54" s="4134"/>
      <c r="OO54" s="4134"/>
      <c r="OP54" s="4134"/>
      <c r="OQ54" s="4134"/>
      <c r="OR54" s="4134"/>
      <c r="OS54" s="4134"/>
      <c r="OT54" s="4134"/>
      <c r="OU54" s="4134"/>
      <c r="OV54" s="4134"/>
      <c r="OW54" s="4134"/>
      <c r="OX54" s="4134"/>
      <c r="OY54" s="4134"/>
      <c r="OZ54" s="4134"/>
      <c r="PA54" s="4134"/>
      <c r="PB54" s="4134"/>
      <c r="PC54" s="4134"/>
      <c r="PD54" s="4134"/>
      <c r="PE54" s="4134"/>
      <c r="PF54" s="4134"/>
      <c r="PG54" s="4134"/>
      <c r="PH54" s="4134"/>
      <c r="PI54" s="4134"/>
      <c r="PJ54" s="4134"/>
      <c r="PK54" s="4134"/>
      <c r="PL54" s="4134"/>
      <c r="PM54" s="4134"/>
      <c r="PN54" s="4134"/>
      <c r="PO54" s="4134"/>
      <c r="PP54" s="4134"/>
      <c r="PQ54" s="4134"/>
      <c r="PR54" s="4134"/>
      <c r="PS54" s="4134"/>
      <c r="PT54" s="4134"/>
      <c r="PU54" s="4134"/>
      <c r="PV54" s="4134"/>
      <c r="PW54" s="4134"/>
      <c r="PX54" s="4134"/>
      <c r="PY54" s="4134"/>
      <c r="PZ54" s="4134"/>
      <c r="QA54" s="4134"/>
      <c r="QB54" s="4134"/>
      <c r="QC54" s="4134"/>
      <c r="QD54" s="4134"/>
      <c r="QE54" s="4134"/>
      <c r="QF54" s="4134"/>
      <c r="QG54" s="4134"/>
      <c r="QH54" s="4134"/>
      <c r="QI54" s="4134"/>
      <c r="QJ54" s="4134"/>
      <c r="QK54" s="4134"/>
      <c r="QL54" s="4134"/>
      <c r="QM54" s="4134"/>
      <c r="QN54" s="4134"/>
      <c r="QO54" s="4134"/>
      <c r="QP54" s="4134"/>
      <c r="QQ54" s="4134"/>
      <c r="QR54" s="4134"/>
      <c r="QS54" s="4134"/>
      <c r="QT54" s="4134"/>
      <c r="QU54" s="4134"/>
      <c r="QV54" s="4134"/>
      <c r="QW54" s="4134"/>
      <c r="QX54" s="4134"/>
      <c r="QY54" s="4134"/>
      <c r="QZ54" s="4134"/>
      <c r="RA54" s="4134"/>
      <c r="RB54" s="4134"/>
      <c r="RC54" s="4134"/>
      <c r="RD54" s="4134"/>
      <c r="RE54" s="4134"/>
      <c r="RF54" s="4134"/>
      <c r="RG54" s="4134"/>
      <c r="RH54" s="4134"/>
      <c r="RI54" s="4134"/>
      <c r="RJ54" s="4134"/>
      <c r="RK54" s="4134"/>
      <c r="RL54" s="4134"/>
      <c r="RM54" s="4134"/>
      <c r="RN54" s="4134"/>
      <c r="RO54" s="4134"/>
      <c r="RP54" s="4134"/>
      <c r="RQ54" s="4134"/>
      <c r="RR54" s="4134"/>
      <c r="RS54" s="4134"/>
      <c r="RT54" s="4134"/>
      <c r="RU54" s="4134"/>
      <c r="RV54" s="4134"/>
      <c r="RW54" s="4134"/>
      <c r="RX54" s="4134"/>
      <c r="RY54" s="4134"/>
      <c r="RZ54" s="4134"/>
      <c r="SA54" s="4134"/>
      <c r="SB54" s="4134"/>
      <c r="SC54" s="4134"/>
      <c r="SD54" s="4134"/>
      <c r="SE54" s="4134"/>
      <c r="SF54" s="4134"/>
      <c r="SG54" s="4134"/>
      <c r="SH54" s="4134"/>
      <c r="SI54" s="4134"/>
      <c r="SJ54" s="4134"/>
      <c r="SK54" s="4134"/>
      <c r="SL54" s="4134"/>
      <c r="SM54" s="4134"/>
      <c r="SN54" s="4134"/>
      <c r="SO54" s="4134"/>
      <c r="SP54" s="4134"/>
      <c r="SQ54" s="4134"/>
      <c r="SR54" s="4134"/>
      <c r="SS54" s="4134"/>
      <c r="ST54" s="4134"/>
      <c r="SU54" s="4134"/>
      <c r="SV54" s="4134"/>
      <c r="SW54" s="4134"/>
      <c r="SX54" s="4134"/>
      <c r="SY54" s="4134"/>
      <c r="SZ54" s="4134"/>
      <c r="TA54" s="4134"/>
      <c r="TB54" s="4134"/>
      <c r="TC54" s="4134"/>
      <c r="TD54" s="4134"/>
      <c r="TE54" s="4134"/>
      <c r="TF54" s="4134"/>
      <c r="TG54" s="4134"/>
      <c r="TH54" s="4134"/>
      <c r="TI54" s="4134"/>
      <c r="TJ54" s="4134"/>
      <c r="TK54" s="4134"/>
      <c r="TL54" s="4134"/>
      <c r="TM54" s="4134"/>
      <c r="TN54" s="4134"/>
      <c r="TO54" s="4134"/>
      <c r="TP54" s="4134"/>
      <c r="TQ54" s="4134"/>
      <c r="TR54" s="4134"/>
      <c r="TS54" s="4134"/>
      <c r="TT54" s="4134"/>
      <c r="TU54" s="4134"/>
      <c r="TV54" s="4134"/>
      <c r="TW54" s="4134"/>
      <c r="TX54" s="4134"/>
      <c r="TY54" s="4134"/>
      <c r="TZ54" s="4134"/>
      <c r="UA54" s="4134"/>
      <c r="UB54" s="4134"/>
      <c r="UC54" s="4134"/>
      <c r="UD54" s="4134"/>
      <c r="UE54" s="4134"/>
      <c r="UF54" s="4134"/>
      <c r="UG54" s="4134"/>
      <c r="UH54" s="4134"/>
      <c r="UI54" s="4134"/>
      <c r="UJ54" s="4134"/>
      <c r="UK54" s="4134"/>
      <c r="UL54" s="4134"/>
      <c r="UM54" s="4134"/>
      <c r="UN54" s="4134"/>
      <c r="UO54" s="4134"/>
      <c r="UP54" s="4134"/>
      <c r="UQ54" s="4134"/>
      <c r="UR54" s="4134"/>
      <c r="US54" s="4134"/>
      <c r="UT54" s="4134"/>
      <c r="UU54" s="4134"/>
      <c r="UV54" s="4134"/>
      <c r="UW54" s="4134"/>
      <c r="UX54" s="4134"/>
      <c r="UY54" s="4134"/>
      <c r="UZ54" s="4134"/>
      <c r="VA54" s="4134"/>
      <c r="VB54" s="4134"/>
      <c r="VC54" s="4134"/>
      <c r="VD54" s="4134"/>
      <c r="VE54" s="4134"/>
      <c r="VF54" s="4134"/>
      <c r="VG54" s="4134"/>
      <c r="VH54" s="4134"/>
      <c r="VI54" s="4134"/>
      <c r="VJ54" s="4134"/>
      <c r="VK54" s="4134"/>
      <c r="VL54" s="4134"/>
      <c r="VM54" s="4134"/>
      <c r="VN54" s="4134"/>
      <c r="VO54" s="4134"/>
      <c r="VP54" s="4134"/>
      <c r="VQ54" s="4134"/>
      <c r="VR54" s="4134"/>
      <c r="VS54" s="4134"/>
      <c r="VT54" s="4134"/>
      <c r="VU54" s="4134"/>
      <c r="VV54" s="4134"/>
      <c r="VW54" s="4134"/>
      <c r="VX54" s="4134"/>
      <c r="VY54" s="4134"/>
      <c r="VZ54" s="4134"/>
      <c r="WA54" s="4134"/>
      <c r="WB54" s="4134"/>
      <c r="WC54" s="4134"/>
      <c r="WD54" s="4134"/>
      <c r="WE54" s="4134"/>
      <c r="WF54" s="4134"/>
      <c r="WG54" s="4134"/>
      <c r="WH54" s="4134"/>
      <c r="WI54" s="4134"/>
      <c r="WJ54" s="4134"/>
      <c r="WK54" s="4134"/>
      <c r="WL54" s="4134"/>
      <c r="WM54" s="4134"/>
      <c r="WN54" s="4134"/>
      <c r="WO54" s="4134"/>
      <c r="WP54" s="4134"/>
      <c r="WQ54" s="4134"/>
      <c r="WR54" s="4134"/>
      <c r="WS54" s="4134"/>
      <c r="WT54" s="4134"/>
      <c r="WU54" s="4134"/>
      <c r="WV54" s="4134"/>
      <c r="WW54" s="4134"/>
      <c r="WX54" s="4134"/>
      <c r="WY54" s="4134"/>
      <c r="WZ54" s="4134"/>
      <c r="XA54" s="4134"/>
      <c r="XB54" s="4134"/>
      <c r="XC54" s="4134"/>
      <c r="XD54" s="4134"/>
      <c r="XE54" s="4134"/>
      <c r="XF54" s="4134"/>
      <c r="XG54" s="4134"/>
      <c r="XH54" s="4134"/>
      <c r="XI54" s="4134"/>
      <c r="XJ54" s="4134"/>
      <c r="XK54" s="4134"/>
      <c r="XL54" s="4134"/>
      <c r="XM54" s="4134"/>
      <c r="XN54" s="4134"/>
      <c r="XO54" s="4134"/>
      <c r="XP54" s="4134"/>
      <c r="XQ54" s="4134"/>
      <c r="XR54" s="4134"/>
      <c r="XS54" s="4134"/>
      <c r="XT54" s="4134"/>
      <c r="XU54" s="4134"/>
      <c r="XV54" s="4134"/>
      <c r="XW54" s="4134"/>
      <c r="XX54" s="4134"/>
      <c r="XY54" s="4134"/>
      <c r="XZ54" s="4134"/>
      <c r="YA54" s="4134"/>
      <c r="YB54" s="4134"/>
      <c r="YC54" s="4134"/>
      <c r="YD54" s="4134"/>
      <c r="YE54" s="4134"/>
      <c r="YF54" s="4134"/>
      <c r="YG54" s="4134"/>
      <c r="YH54" s="4134"/>
      <c r="YI54" s="4134"/>
      <c r="YJ54" s="4134"/>
      <c r="YK54" s="4134"/>
      <c r="YL54" s="4134"/>
      <c r="YM54" s="4134"/>
      <c r="YN54" s="4134"/>
      <c r="YO54" s="4134"/>
      <c r="YP54" s="4134"/>
      <c r="YQ54" s="4134"/>
      <c r="YR54" s="4134"/>
      <c r="YS54" s="4134"/>
      <c r="YT54" s="4134"/>
      <c r="YU54" s="4134"/>
      <c r="YV54" s="4134"/>
      <c r="YW54" s="4134"/>
      <c r="YX54" s="4134"/>
      <c r="YY54" s="4134"/>
      <c r="YZ54" s="4134"/>
      <c r="ZA54" s="4134"/>
      <c r="ZB54" s="4134"/>
      <c r="ZC54" s="4134"/>
      <c r="ZD54" s="4134"/>
      <c r="ZE54" s="4134"/>
      <c r="ZF54" s="4134"/>
      <c r="ZG54" s="4134"/>
      <c r="ZH54" s="4134"/>
      <c r="ZI54" s="4134"/>
      <c r="ZJ54" s="4134"/>
      <c r="ZK54" s="4134"/>
      <c r="ZL54" s="4134"/>
      <c r="ZM54" s="4134"/>
      <c r="ZN54" s="4134"/>
      <c r="ZO54" s="4134"/>
      <c r="ZP54" s="4134"/>
      <c r="ZQ54" s="4134"/>
      <c r="ZR54" s="4134"/>
      <c r="ZS54" s="4134"/>
      <c r="ZT54" s="4134"/>
      <c r="ZU54" s="4134"/>
      <c r="ZV54" s="4134"/>
      <c r="ZW54" s="4134"/>
      <c r="ZX54" s="4134"/>
      <c r="ZY54" s="4134"/>
      <c r="ZZ54" s="4134"/>
      <c r="AAA54" s="4134"/>
      <c r="AAB54" s="4134"/>
      <c r="AAC54" s="4134"/>
      <c r="AAD54" s="4134"/>
      <c r="AAE54" s="4134"/>
      <c r="AAF54" s="4134"/>
      <c r="AAG54" s="4134"/>
      <c r="AAH54" s="4134"/>
      <c r="AAI54" s="4134"/>
      <c r="AAJ54" s="4134"/>
      <c r="AAK54" s="4134"/>
      <c r="AAL54" s="4134"/>
      <c r="AAM54" s="4134"/>
      <c r="AAN54" s="4134"/>
      <c r="AAO54" s="4134"/>
      <c r="AAP54" s="4134"/>
      <c r="AAQ54" s="4134"/>
      <c r="AAR54" s="4134"/>
      <c r="AAS54" s="4134"/>
      <c r="AAT54" s="4134"/>
      <c r="AAU54" s="4134"/>
      <c r="AAV54" s="4134"/>
      <c r="AAW54" s="4134"/>
      <c r="AAX54" s="4134"/>
      <c r="AAY54" s="4134"/>
      <c r="AAZ54" s="4134"/>
      <c r="ABA54" s="4134"/>
      <c r="ABB54" s="4134"/>
      <c r="ABC54" s="4134"/>
      <c r="ABD54" s="4134"/>
      <c r="ABE54" s="4134"/>
      <c r="ABF54" s="4134"/>
      <c r="ABG54" s="4134"/>
      <c r="ABH54" s="4134"/>
      <c r="ABI54" s="4134"/>
      <c r="ABJ54" s="4134"/>
      <c r="ABK54" s="4134"/>
      <c r="ABL54" s="4134"/>
      <c r="ABM54" s="4134"/>
      <c r="ABN54" s="4134"/>
      <c r="ABO54" s="4134"/>
      <c r="ABP54" s="4134"/>
      <c r="ABQ54" s="4134"/>
      <c r="ABR54" s="4134"/>
      <c r="ABS54" s="4134"/>
      <c r="ABT54" s="4134"/>
      <c r="ABU54" s="4134"/>
      <c r="ABV54" s="4134"/>
      <c r="ABW54" s="4134"/>
      <c r="ABX54" s="4134"/>
      <c r="ABY54" s="4134"/>
      <c r="ABZ54" s="4134"/>
      <c r="ACA54" s="4134"/>
      <c r="ACB54" s="4134"/>
      <c r="ACC54" s="4134"/>
      <c r="ACD54" s="4134"/>
      <c r="ACE54" s="4134"/>
      <c r="ACF54" s="4134"/>
      <c r="ACG54" s="4134"/>
      <c r="ACH54" s="4134"/>
      <c r="ACI54" s="4134"/>
      <c r="ACJ54" s="4134"/>
      <c r="ACK54" s="4134"/>
      <c r="ACL54" s="4134"/>
      <c r="ACM54" s="4134"/>
      <c r="ACN54" s="4134"/>
      <c r="ACO54" s="4134"/>
      <c r="ACP54" s="4134"/>
      <c r="ACQ54" s="4134"/>
      <c r="ACR54" s="4134"/>
      <c r="ACS54" s="4134"/>
      <c r="ACT54" s="4134"/>
      <c r="ACU54" s="4134"/>
      <c r="ACV54" s="4134"/>
      <c r="ACW54" s="4134"/>
      <c r="ACX54" s="4134"/>
      <c r="ACY54" s="4134"/>
      <c r="ACZ54" s="4134"/>
      <c r="ADA54" s="4134"/>
      <c r="ADB54" s="4134"/>
      <c r="ADC54" s="4134"/>
      <c r="ADD54" s="4134"/>
      <c r="ADE54" s="4134"/>
      <c r="ADF54" s="4134"/>
      <c r="ADG54" s="4134"/>
      <c r="ADH54" s="4134"/>
      <c r="ADI54" s="4134"/>
      <c r="ADJ54" s="4134"/>
      <c r="ADK54" s="4134"/>
      <c r="ADL54" s="4134"/>
      <c r="ADM54" s="4134"/>
      <c r="ADN54" s="4134"/>
      <c r="ADO54" s="4134"/>
      <c r="ADP54" s="4134"/>
      <c r="ADQ54" s="4134"/>
      <c r="ADR54" s="4134"/>
      <c r="ADS54" s="4134"/>
      <c r="ADT54" s="4134"/>
      <c r="ADU54" s="4134"/>
      <c r="ADV54" s="4134"/>
      <c r="ADW54" s="4134"/>
      <c r="ADX54" s="4134"/>
      <c r="ADY54" s="4134"/>
      <c r="ADZ54" s="4134"/>
      <c r="AEA54" s="4134"/>
      <c r="AEB54" s="4134"/>
      <c r="AEC54" s="4134"/>
      <c r="AED54" s="4134"/>
      <c r="AEE54" s="4134"/>
      <c r="AEF54" s="4134"/>
      <c r="AEG54" s="4134"/>
      <c r="AEH54" s="4134"/>
      <c r="AEI54" s="4134"/>
      <c r="AEJ54" s="4134"/>
      <c r="AEK54" s="4134"/>
      <c r="AEL54" s="4134"/>
      <c r="AEM54" s="4134"/>
      <c r="AEN54" s="4134"/>
      <c r="AEO54" s="4134"/>
      <c r="AEP54" s="4134"/>
      <c r="AEQ54" s="4134"/>
      <c r="AER54" s="4134"/>
      <c r="AES54" s="4134"/>
      <c r="AET54" s="4134"/>
      <c r="AEU54" s="4134"/>
      <c r="AEV54" s="4134"/>
      <c r="AEW54" s="4134"/>
      <c r="AEX54" s="4134"/>
      <c r="AEY54" s="4134"/>
      <c r="AEZ54" s="4134"/>
      <c r="AFA54" s="4134"/>
      <c r="AFB54" s="4134"/>
      <c r="AFC54" s="4134"/>
      <c r="AFD54" s="4134"/>
      <c r="AFE54" s="4134"/>
      <c r="AFF54" s="4134"/>
      <c r="AFG54" s="4134"/>
      <c r="AFH54" s="4134"/>
      <c r="AFI54" s="4134"/>
      <c r="AFJ54" s="4134"/>
      <c r="AFK54" s="4134"/>
      <c r="AFL54" s="4134"/>
      <c r="AFM54" s="4134"/>
      <c r="AFN54" s="4134"/>
      <c r="AFO54" s="4134"/>
      <c r="AFP54" s="4134"/>
      <c r="AFQ54" s="4134"/>
      <c r="AFR54" s="4134"/>
      <c r="AFS54" s="4134"/>
      <c r="AFT54" s="4134"/>
      <c r="AFU54" s="4134"/>
      <c r="AFV54" s="4134"/>
      <c r="AFW54" s="4134"/>
      <c r="AFX54" s="4134"/>
      <c r="AFY54" s="4134"/>
      <c r="AFZ54" s="4134"/>
      <c r="AGA54" s="4134"/>
      <c r="AGB54" s="4134"/>
      <c r="AGC54" s="4134"/>
      <c r="AGD54" s="4134"/>
      <c r="AGE54" s="4134"/>
      <c r="AGF54" s="4134"/>
      <c r="AGG54" s="4134"/>
      <c r="AGH54" s="4134"/>
      <c r="AGI54" s="4134"/>
      <c r="AGJ54" s="4134"/>
      <c r="AGK54" s="4134"/>
      <c r="AGL54" s="4134"/>
      <c r="AGM54" s="4134"/>
      <c r="AGN54" s="4134"/>
      <c r="AGO54" s="4134"/>
      <c r="AGP54" s="4134"/>
      <c r="AGQ54" s="4134"/>
      <c r="AGR54" s="4134"/>
      <c r="AGS54" s="4134"/>
      <c r="AGT54" s="4134"/>
      <c r="AGU54" s="4134"/>
      <c r="AGV54" s="4134"/>
      <c r="AGW54" s="4134"/>
      <c r="AGX54" s="4134"/>
      <c r="AGY54" s="4134"/>
      <c r="AGZ54" s="4134"/>
      <c r="AHA54" s="4134"/>
      <c r="AHB54" s="4134"/>
      <c r="AHC54" s="4134"/>
      <c r="AHD54" s="4134"/>
      <c r="AHE54" s="4134"/>
      <c r="AHF54" s="4134"/>
      <c r="AHG54" s="4134"/>
      <c r="AHH54" s="4134"/>
      <c r="AHI54" s="4134"/>
      <c r="AHJ54" s="4134"/>
      <c r="AHK54" s="4134"/>
      <c r="AHL54" s="4134"/>
      <c r="AHM54" s="4134"/>
      <c r="AHN54" s="4134"/>
      <c r="AHO54" s="4134"/>
      <c r="AHP54" s="4134"/>
      <c r="AHQ54" s="4134"/>
      <c r="AHR54" s="4134"/>
      <c r="AHS54" s="4134"/>
      <c r="AHT54" s="4134"/>
      <c r="AHU54" s="4134"/>
      <c r="AHV54" s="4134"/>
      <c r="AHW54" s="4134"/>
      <c r="AHX54" s="4134"/>
      <c r="AHY54" s="4134"/>
      <c r="AHZ54" s="4134"/>
      <c r="AIA54" s="4134"/>
      <c r="AIB54" s="4134"/>
      <c r="AIC54" s="4134"/>
      <c r="AID54" s="4134"/>
      <c r="AIE54" s="4134"/>
      <c r="AIF54" s="4134"/>
      <c r="AIG54" s="4134"/>
      <c r="AIH54" s="4134"/>
      <c r="AII54" s="4134"/>
      <c r="AIJ54" s="4134"/>
      <c r="AIK54" s="4134"/>
      <c r="AIL54" s="4134"/>
      <c r="AIM54" s="4134"/>
      <c r="AIN54" s="4134"/>
      <c r="AIO54" s="4134"/>
      <c r="AIP54" s="4134"/>
      <c r="AIQ54" s="4134"/>
      <c r="AIR54" s="4134"/>
      <c r="AIS54" s="4134"/>
      <c r="AIT54" s="4134"/>
      <c r="AIU54" s="4134"/>
      <c r="AIV54" s="4134"/>
      <c r="AIW54" s="4134"/>
      <c r="AIX54" s="4134"/>
      <c r="AIY54" s="4134"/>
      <c r="AIZ54" s="4134"/>
      <c r="AJA54" s="4134"/>
      <c r="AJB54" s="4134"/>
      <c r="AJC54" s="4134"/>
      <c r="AJD54" s="4134"/>
      <c r="AJE54" s="4134"/>
      <c r="AJF54" s="4134"/>
      <c r="AJG54" s="4134"/>
      <c r="AJH54" s="4134"/>
      <c r="AJI54" s="4134"/>
      <c r="AJJ54" s="4134"/>
      <c r="AJK54" s="4134"/>
      <c r="AJL54" s="4134"/>
      <c r="AJM54" s="4134"/>
      <c r="AJN54" s="4134"/>
      <c r="AJO54" s="4134"/>
      <c r="AJP54" s="4134"/>
      <c r="AJQ54" s="4134"/>
      <c r="AJR54" s="4134"/>
      <c r="AJS54" s="4134"/>
      <c r="AJT54" s="4134"/>
      <c r="AJU54" s="4134"/>
      <c r="AJV54" s="4134"/>
      <c r="AJW54" s="4134"/>
      <c r="AJX54" s="4134"/>
      <c r="AJY54" s="4134"/>
      <c r="AJZ54" s="4134"/>
      <c r="AKA54" s="4134"/>
      <c r="AKB54" s="4134"/>
      <c r="AKC54" s="4134"/>
      <c r="AKD54" s="4134"/>
      <c r="AKE54" s="4134"/>
      <c r="AKF54" s="4134"/>
      <c r="AKG54" s="4134"/>
      <c r="AKH54" s="4134"/>
      <c r="AKI54" s="4134"/>
      <c r="AKJ54" s="4134"/>
      <c r="AKK54" s="4134"/>
      <c r="AKL54" s="4134"/>
      <c r="AKM54" s="4134"/>
      <c r="AKN54" s="4134"/>
      <c r="AKO54" s="4134"/>
      <c r="AKP54" s="4134"/>
      <c r="AKQ54" s="4134"/>
      <c r="AKR54" s="4134"/>
      <c r="AKS54" s="4134"/>
      <c r="AKT54" s="4134"/>
      <c r="AKU54" s="4134"/>
      <c r="AKV54" s="4134"/>
      <c r="AKW54" s="4134"/>
      <c r="AKX54" s="4134"/>
      <c r="AKY54" s="4134"/>
      <c r="AKZ54" s="4134"/>
      <c r="ALA54" s="4134"/>
      <c r="ALB54" s="4134"/>
      <c r="ALC54" s="4134"/>
      <c r="ALD54" s="4134"/>
      <c r="ALE54" s="4134"/>
      <c r="ALF54" s="4134"/>
      <c r="ALG54" s="4134"/>
      <c r="ALH54" s="4134"/>
      <c r="ALI54" s="4134"/>
      <c r="ALJ54" s="4134"/>
      <c r="ALK54" s="4134"/>
      <c r="ALL54" s="4134"/>
      <c r="ALM54" s="4134"/>
      <c r="ALN54" s="4134"/>
      <c r="ALO54" s="4134"/>
      <c r="ALP54" s="4134"/>
      <c r="ALQ54" s="4134"/>
      <c r="ALR54" s="4134"/>
      <c r="ALS54" s="4134"/>
      <c r="ALT54" s="4134"/>
      <c r="ALU54" s="4134"/>
      <c r="ALV54" s="4134"/>
      <c r="ALW54" s="4134"/>
      <c r="ALX54" s="4134"/>
      <c r="ALY54" s="4134"/>
      <c r="ALZ54" s="4134"/>
      <c r="AMA54" s="4134"/>
      <c r="AMB54" s="4134"/>
      <c r="AMC54" s="4134"/>
      <c r="AMD54" s="4134"/>
      <c r="AME54" s="4134"/>
      <c r="AMF54" s="4134"/>
      <c r="AMG54" s="4134"/>
      <c r="AMH54" s="4134"/>
      <c r="AMI54" s="4134"/>
      <c r="AMJ54" s="4134"/>
      <c r="AMK54" s="4134"/>
      <c r="AML54" s="4134"/>
      <c r="AMM54" s="4134"/>
      <c r="AMN54" s="4134"/>
      <c r="AMO54" s="4134"/>
      <c r="AMP54" s="4134"/>
      <c r="AMQ54" s="4134"/>
      <c r="AMR54" s="4134"/>
      <c r="AMS54" s="4134"/>
      <c r="AMT54" s="4134"/>
      <c r="AMU54" s="4134"/>
      <c r="AMV54" s="4134"/>
      <c r="AMW54" s="4134"/>
      <c r="AMX54" s="4134"/>
      <c r="AMY54" s="4134"/>
      <c r="AMZ54" s="4134"/>
      <c r="ANA54" s="4134"/>
      <c r="ANB54" s="4134"/>
      <c r="ANC54" s="4134"/>
      <c r="AND54" s="4134"/>
      <c r="ANE54" s="4134"/>
      <c r="ANF54" s="4134"/>
      <c r="ANG54" s="4134"/>
      <c r="ANH54" s="4134"/>
      <c r="ANI54" s="4134"/>
      <c r="ANJ54" s="4134"/>
      <c r="ANK54" s="4134"/>
      <c r="ANL54" s="4134"/>
      <c r="ANM54" s="4134"/>
      <c r="ANN54" s="4134"/>
      <c r="ANO54" s="4134"/>
      <c r="ANP54" s="4134"/>
      <c r="ANQ54" s="4134"/>
      <c r="ANR54" s="4134"/>
      <c r="ANS54" s="4134"/>
      <c r="ANT54" s="4134"/>
      <c r="ANU54" s="4134"/>
      <c r="ANV54" s="4134"/>
      <c r="ANW54" s="4134"/>
      <c r="ANX54" s="4134"/>
      <c r="ANY54" s="4134"/>
      <c r="ANZ54" s="4134"/>
      <c r="AOA54" s="4134"/>
      <c r="AOB54" s="4134"/>
      <c r="AOC54" s="4134"/>
      <c r="AOD54" s="4134"/>
      <c r="AOE54" s="4134"/>
      <c r="AOF54" s="4134"/>
      <c r="AOG54" s="4134"/>
      <c r="AOH54" s="4134"/>
      <c r="AOI54" s="4134"/>
      <c r="AOJ54" s="4134"/>
      <c r="AOK54" s="4134"/>
      <c r="AOL54" s="4134"/>
      <c r="AOM54" s="4134"/>
      <c r="AON54" s="4134"/>
      <c r="AOO54" s="4134"/>
      <c r="AOP54" s="4134"/>
      <c r="AOQ54" s="4134"/>
      <c r="AOR54" s="4134"/>
      <c r="AOS54" s="4134"/>
      <c r="AOT54" s="4134"/>
      <c r="AOU54" s="4134"/>
      <c r="AOV54" s="4134"/>
      <c r="AOW54" s="4134"/>
      <c r="AOX54" s="4134"/>
      <c r="AOY54" s="4134"/>
      <c r="AOZ54" s="4134"/>
      <c r="APA54" s="4134"/>
      <c r="APB54" s="4134"/>
      <c r="APC54" s="4134"/>
      <c r="APD54" s="4134"/>
      <c r="APE54" s="4134"/>
      <c r="APF54" s="4134"/>
      <c r="APG54" s="4134"/>
      <c r="APH54" s="4134"/>
      <c r="API54" s="4134"/>
      <c r="APJ54" s="4134"/>
      <c r="APK54" s="4134"/>
      <c r="APL54" s="4134"/>
      <c r="APM54" s="4134"/>
      <c r="APN54" s="4134"/>
      <c r="APO54" s="4134"/>
      <c r="APP54" s="4134"/>
      <c r="APQ54" s="4134"/>
      <c r="APR54" s="4134"/>
      <c r="APS54" s="4134"/>
      <c r="APT54" s="4134"/>
      <c r="APU54" s="4134"/>
      <c r="APV54" s="4134"/>
      <c r="APW54" s="4134"/>
      <c r="APX54" s="4134"/>
      <c r="APY54" s="4134"/>
      <c r="APZ54" s="4134"/>
      <c r="AQA54" s="4134"/>
      <c r="AQB54" s="4134"/>
      <c r="AQC54" s="4134"/>
      <c r="AQD54" s="4134"/>
      <c r="AQE54" s="4134"/>
      <c r="AQF54" s="4134"/>
      <c r="AQG54" s="4134"/>
      <c r="AQH54" s="4134"/>
      <c r="AQI54" s="4134"/>
      <c r="AQJ54" s="4134"/>
      <c r="AQK54" s="4134"/>
      <c r="AQL54" s="4134"/>
      <c r="AQM54" s="4134"/>
      <c r="AQN54" s="4134"/>
      <c r="AQO54" s="4134"/>
      <c r="AQP54" s="4134"/>
      <c r="AQQ54" s="4134"/>
      <c r="AQR54" s="4134"/>
      <c r="AQS54" s="4134"/>
      <c r="AQT54" s="4134"/>
      <c r="AQU54" s="4134"/>
      <c r="AQV54" s="4134"/>
      <c r="AQW54" s="4134"/>
      <c r="AQX54" s="4134"/>
      <c r="AQY54" s="4134"/>
      <c r="AQZ54" s="4134"/>
      <c r="ARA54" s="4134"/>
      <c r="ARB54" s="4134"/>
      <c r="ARC54" s="4134"/>
      <c r="ARD54" s="4134"/>
      <c r="ARE54" s="4134"/>
      <c r="ARF54" s="4134"/>
      <c r="ARG54" s="4134"/>
      <c r="ARH54" s="4134"/>
      <c r="ARI54" s="4134"/>
      <c r="ARJ54" s="4134"/>
      <c r="ARK54" s="4134"/>
      <c r="ARL54" s="4134"/>
      <c r="ARM54" s="4134"/>
      <c r="ARN54" s="4134"/>
      <c r="ARO54" s="4134"/>
      <c r="ARP54" s="4134"/>
      <c r="ARQ54" s="4134"/>
      <c r="ARR54" s="4134"/>
      <c r="ARS54" s="4134"/>
      <c r="ART54" s="4134"/>
      <c r="ARU54" s="4134"/>
      <c r="ARV54" s="4134"/>
      <c r="ARW54" s="4134"/>
      <c r="ARX54" s="4134"/>
      <c r="ARY54" s="4134"/>
      <c r="ARZ54" s="4134"/>
      <c r="ASA54" s="4134"/>
      <c r="ASB54" s="4134"/>
      <c r="ASC54" s="4134"/>
      <c r="ASD54" s="4134"/>
      <c r="ASE54" s="4134"/>
      <c r="ASF54" s="4134"/>
      <c r="ASG54" s="4134"/>
      <c r="ASH54" s="4134"/>
      <c r="ASI54" s="4134"/>
      <c r="ASJ54" s="4134"/>
      <c r="ASK54" s="4134"/>
      <c r="ASL54" s="4134"/>
      <c r="ASM54" s="4134"/>
      <c r="ASN54" s="4134"/>
      <c r="ASO54" s="4134"/>
      <c r="ASP54" s="4134"/>
      <c r="ASQ54" s="4134"/>
      <c r="ASR54" s="4134"/>
      <c r="ASS54" s="4134"/>
      <c r="AST54" s="4134"/>
      <c r="ASU54" s="4134"/>
      <c r="ASV54" s="4134"/>
      <c r="ASW54" s="4134"/>
      <c r="ASX54" s="4134"/>
      <c r="ASY54" s="4134"/>
      <c r="ASZ54" s="4134"/>
      <c r="ATA54" s="4134"/>
      <c r="ATB54" s="4134"/>
      <c r="ATC54" s="4134"/>
      <c r="ATD54" s="4134"/>
      <c r="ATE54" s="4134"/>
      <c r="ATF54" s="4134"/>
      <c r="ATG54" s="4134"/>
      <c r="ATH54" s="4134"/>
      <c r="ATI54" s="4134"/>
      <c r="ATJ54" s="4134"/>
      <c r="ATK54" s="4134"/>
      <c r="ATL54" s="4134"/>
      <c r="ATM54" s="4134"/>
      <c r="ATN54" s="4134"/>
      <c r="ATO54" s="4134"/>
      <c r="ATP54" s="4134"/>
      <c r="ATQ54" s="4134"/>
      <c r="ATR54" s="4134"/>
      <c r="ATS54" s="4134"/>
      <c r="ATT54" s="4134"/>
      <c r="ATU54" s="4134"/>
      <c r="ATV54" s="4134"/>
      <c r="ATW54" s="4134"/>
      <c r="ATX54" s="4134"/>
      <c r="ATY54" s="4134"/>
      <c r="ATZ54" s="4134"/>
      <c r="AUA54" s="4134"/>
      <c r="AUB54" s="4134"/>
      <c r="AUC54" s="4134"/>
      <c r="AUD54" s="4134"/>
      <c r="AUE54" s="4134"/>
      <c r="AUF54" s="4134"/>
      <c r="AUG54" s="4134"/>
      <c r="AUH54" s="4134"/>
      <c r="AUI54" s="4134"/>
      <c r="AUJ54" s="4134"/>
      <c r="AUK54" s="4134"/>
      <c r="AUL54" s="4134"/>
      <c r="AUM54" s="4134"/>
      <c r="AUN54" s="4134"/>
      <c r="AUO54" s="4134"/>
      <c r="AUP54" s="4134"/>
      <c r="AUQ54" s="4134"/>
      <c r="AUR54" s="4134"/>
      <c r="AUS54" s="4134"/>
      <c r="AUT54" s="4134"/>
      <c r="AUU54" s="4134"/>
      <c r="AUV54" s="4134"/>
      <c r="AUW54" s="4134"/>
      <c r="AUX54" s="4134"/>
      <c r="AUY54" s="4134"/>
      <c r="AUZ54" s="4134"/>
      <c r="AVA54" s="4134"/>
      <c r="AVB54" s="4134"/>
      <c r="AVC54" s="4134"/>
      <c r="AVD54" s="4134"/>
      <c r="AVE54" s="4134"/>
      <c r="AVF54" s="4134"/>
      <c r="AVG54" s="4134"/>
      <c r="AVH54" s="4134"/>
      <c r="AVI54" s="4134"/>
      <c r="AVJ54" s="4134"/>
      <c r="AVK54" s="4134"/>
      <c r="AVL54" s="4134"/>
      <c r="AVM54" s="4134"/>
      <c r="AVN54" s="4134"/>
      <c r="AVO54" s="4134"/>
      <c r="AVP54" s="4134"/>
      <c r="AVQ54" s="4134"/>
      <c r="AVR54" s="4134"/>
      <c r="AVS54" s="4134"/>
      <c r="AVT54" s="4134"/>
      <c r="AVU54" s="4134"/>
      <c r="AVV54" s="4134"/>
      <c r="AVW54" s="4134"/>
      <c r="AVX54" s="4134"/>
      <c r="AVY54" s="4134"/>
      <c r="AVZ54" s="4134"/>
      <c r="AWA54" s="4134"/>
      <c r="AWB54" s="4134"/>
      <c r="AWC54" s="4134"/>
      <c r="AWD54" s="4134"/>
      <c r="AWE54" s="4134"/>
      <c r="AWF54" s="4134"/>
      <c r="AWG54" s="4134"/>
      <c r="AWH54" s="4134"/>
      <c r="AWI54" s="4134"/>
      <c r="AWJ54" s="4134"/>
      <c r="AWK54" s="4134"/>
      <c r="AWL54" s="4134"/>
      <c r="AWM54" s="4134"/>
      <c r="AWN54" s="4134"/>
      <c r="AWO54" s="4134"/>
      <c r="AWP54" s="4134"/>
      <c r="AWQ54" s="4134"/>
      <c r="AWR54" s="4134"/>
      <c r="AWS54" s="4134"/>
      <c r="AWT54" s="4134"/>
      <c r="AWU54" s="4134"/>
      <c r="AWV54" s="4134"/>
      <c r="AWW54" s="4134"/>
      <c r="AWX54" s="4134"/>
      <c r="AWY54" s="4134"/>
      <c r="AWZ54" s="4134"/>
      <c r="AXA54" s="4134"/>
      <c r="AXB54" s="4134"/>
      <c r="AXC54" s="4134"/>
      <c r="AXD54" s="4134"/>
      <c r="AXE54" s="4134"/>
      <c r="AXF54" s="4134"/>
      <c r="AXG54" s="4134"/>
      <c r="AXH54" s="4134"/>
      <c r="AXI54" s="4134"/>
      <c r="AXJ54" s="4134"/>
      <c r="AXK54" s="4134"/>
      <c r="AXL54" s="4134"/>
      <c r="AXM54" s="4134"/>
      <c r="AXN54" s="4134"/>
      <c r="AXO54" s="4134"/>
      <c r="AXP54" s="4134"/>
      <c r="AXQ54" s="4134"/>
      <c r="AXR54" s="4134"/>
      <c r="AXS54" s="4134"/>
      <c r="AXT54" s="4134"/>
      <c r="AXU54" s="4134"/>
      <c r="AXV54" s="4134"/>
      <c r="AXW54" s="4134"/>
      <c r="AXX54" s="4134"/>
      <c r="AXY54" s="4134"/>
      <c r="AXZ54" s="4134"/>
      <c r="AYA54" s="4134"/>
      <c r="AYB54" s="4134"/>
      <c r="AYC54" s="4134"/>
      <c r="AYD54" s="4134"/>
      <c r="AYE54" s="4134"/>
      <c r="AYF54" s="4134"/>
      <c r="AYG54" s="4134"/>
      <c r="AYH54" s="4134"/>
      <c r="AYI54" s="4134"/>
      <c r="AYJ54" s="4134"/>
      <c r="AYK54" s="4134"/>
      <c r="AYL54" s="4134"/>
      <c r="AYM54" s="4134"/>
      <c r="AYN54" s="4134"/>
      <c r="AYO54" s="4134"/>
      <c r="AYP54" s="4134"/>
      <c r="AYQ54" s="4134"/>
      <c r="AYR54" s="4134"/>
      <c r="AYS54" s="4134"/>
      <c r="AYT54" s="4134"/>
      <c r="AYU54" s="4134"/>
      <c r="AYV54" s="4134"/>
      <c r="AYW54" s="4134"/>
      <c r="AYX54" s="4134"/>
      <c r="AYY54" s="4134"/>
      <c r="AYZ54" s="4134"/>
      <c r="AZA54" s="4134"/>
      <c r="AZB54" s="4134"/>
      <c r="AZC54" s="4134"/>
      <c r="AZD54" s="4134"/>
      <c r="AZE54" s="4134"/>
      <c r="AZF54" s="4134"/>
      <c r="AZG54" s="4134"/>
      <c r="AZH54" s="4134"/>
      <c r="AZI54" s="4134"/>
      <c r="AZJ54" s="4134"/>
      <c r="AZK54" s="4134"/>
      <c r="AZL54" s="4134"/>
      <c r="AZM54" s="4134"/>
      <c r="AZN54" s="4134"/>
      <c r="AZO54" s="4134"/>
      <c r="AZP54" s="4134"/>
      <c r="AZQ54" s="4134"/>
      <c r="AZR54" s="4134"/>
      <c r="AZS54" s="4134"/>
      <c r="AZT54" s="4134"/>
      <c r="AZU54" s="4134"/>
      <c r="AZV54" s="4134"/>
      <c r="AZW54" s="4134"/>
      <c r="AZX54" s="4134"/>
      <c r="AZY54" s="4134"/>
      <c r="AZZ54" s="4134"/>
      <c r="BAA54" s="4134"/>
      <c r="BAB54" s="4134"/>
      <c r="BAC54" s="4134"/>
      <c r="BAD54" s="4134"/>
      <c r="BAE54" s="4134"/>
      <c r="BAF54" s="4134"/>
      <c r="BAG54" s="4134"/>
      <c r="BAH54" s="4134"/>
      <c r="BAI54" s="4134"/>
      <c r="BAJ54" s="4134"/>
      <c r="BAK54" s="4134"/>
      <c r="BAL54" s="4134"/>
      <c r="BAM54" s="4134"/>
      <c r="BAN54" s="4134"/>
      <c r="BAO54" s="4134"/>
      <c r="BAP54" s="4134"/>
      <c r="BAQ54" s="4134"/>
      <c r="BAR54" s="4134"/>
      <c r="BAS54" s="4134"/>
      <c r="BAT54" s="4134"/>
      <c r="BAU54" s="4134"/>
      <c r="BAV54" s="4134"/>
      <c r="BAW54" s="4134"/>
      <c r="BAX54" s="4134"/>
      <c r="BAY54" s="4134"/>
      <c r="BAZ54" s="4134"/>
      <c r="BBA54" s="4134"/>
      <c r="BBB54" s="4134"/>
      <c r="BBC54" s="4134"/>
      <c r="BBD54" s="4134"/>
      <c r="BBE54" s="4134"/>
      <c r="BBF54" s="4134"/>
      <c r="BBG54" s="4134"/>
      <c r="BBH54" s="4134"/>
      <c r="BBI54" s="4134"/>
      <c r="BBJ54" s="4134"/>
      <c r="BBK54" s="4134"/>
      <c r="BBL54" s="4134"/>
      <c r="BBM54" s="4134"/>
      <c r="BBN54" s="4134"/>
      <c r="BBO54" s="4134"/>
      <c r="BBP54" s="4134"/>
      <c r="BBQ54" s="4134"/>
      <c r="BBR54" s="4134"/>
      <c r="BBS54" s="4134"/>
      <c r="BBT54" s="4134"/>
      <c r="BBU54" s="4134"/>
      <c r="BBV54" s="4134"/>
      <c r="BBW54" s="4134"/>
      <c r="BBX54" s="4134"/>
      <c r="BBY54" s="4134"/>
      <c r="BBZ54" s="4134"/>
      <c r="BCA54" s="4134"/>
      <c r="BCB54" s="4134"/>
      <c r="BCC54" s="4134"/>
      <c r="BCD54" s="4134"/>
      <c r="BCE54" s="4134"/>
      <c r="BCF54" s="4134"/>
      <c r="BCG54" s="4134"/>
      <c r="BCH54" s="4134"/>
      <c r="BCI54" s="4134"/>
      <c r="BCJ54" s="4134"/>
      <c r="BCK54" s="4134"/>
      <c r="BCL54" s="4134"/>
      <c r="BCM54" s="4134"/>
      <c r="BCN54" s="4134"/>
      <c r="BCO54" s="4134"/>
      <c r="BCP54" s="4134"/>
      <c r="BCQ54" s="4134"/>
      <c r="BCR54" s="4134"/>
      <c r="BCS54" s="4134"/>
      <c r="BCT54" s="4134"/>
      <c r="BCU54" s="4134"/>
      <c r="BCV54" s="4134"/>
      <c r="BCW54" s="4134"/>
      <c r="BCX54" s="4134"/>
      <c r="BCY54" s="4134"/>
      <c r="BCZ54" s="4134"/>
      <c r="BDA54" s="4134"/>
      <c r="BDB54" s="4134"/>
      <c r="BDC54" s="4134"/>
      <c r="BDD54" s="4134"/>
      <c r="BDE54" s="4134"/>
      <c r="BDF54" s="4134"/>
      <c r="BDG54" s="4134"/>
      <c r="BDH54" s="4134"/>
      <c r="BDI54" s="4134"/>
      <c r="BDJ54" s="4134"/>
      <c r="BDK54" s="4134"/>
      <c r="BDL54" s="4134"/>
      <c r="BDM54" s="4134"/>
      <c r="BDN54" s="4134"/>
      <c r="BDO54" s="4134"/>
      <c r="BDP54" s="4134"/>
      <c r="BDQ54" s="4134"/>
      <c r="BDR54" s="4134"/>
      <c r="BDS54" s="4134"/>
      <c r="BDT54" s="4134"/>
      <c r="BDU54" s="4134"/>
      <c r="BDV54" s="4134"/>
      <c r="BDW54" s="4134"/>
      <c r="BDX54" s="4134"/>
      <c r="BDY54" s="4134"/>
      <c r="BDZ54" s="4134"/>
      <c r="BEA54" s="4134"/>
      <c r="BEB54" s="4134"/>
      <c r="BEC54" s="4134"/>
      <c r="BED54" s="4134"/>
      <c r="BEE54" s="4134"/>
      <c r="BEF54" s="4134"/>
      <c r="BEG54" s="4134"/>
      <c r="BEH54" s="4134"/>
      <c r="BEI54" s="4134"/>
      <c r="BEJ54" s="4134"/>
      <c r="BEK54" s="4134"/>
      <c r="BEL54" s="4134"/>
      <c r="BEM54" s="4134"/>
      <c r="BEN54" s="4134"/>
      <c r="BEO54" s="4134"/>
      <c r="BEP54" s="4134"/>
      <c r="BEQ54" s="4134"/>
      <c r="BER54" s="4134"/>
      <c r="BES54" s="4134"/>
      <c r="BET54" s="4134"/>
      <c r="BEU54" s="4134"/>
      <c r="BEV54" s="4134"/>
      <c r="BEW54" s="4134"/>
      <c r="BEX54" s="4134"/>
      <c r="BEY54" s="4134"/>
      <c r="BEZ54" s="4134"/>
      <c r="BFA54" s="4134"/>
      <c r="BFB54" s="4134"/>
      <c r="BFC54" s="4134"/>
      <c r="BFD54" s="4134"/>
      <c r="BFE54" s="4134"/>
      <c r="BFF54" s="4134"/>
      <c r="BFG54" s="4134"/>
      <c r="BFH54" s="4134"/>
      <c r="BFI54" s="4134"/>
      <c r="BFJ54" s="4134"/>
      <c r="BFK54" s="4134"/>
      <c r="BFL54" s="4134"/>
      <c r="BFM54" s="4134"/>
      <c r="BFN54" s="4134"/>
      <c r="BFO54" s="4134"/>
      <c r="BFP54" s="4134"/>
      <c r="BFQ54" s="4134"/>
      <c r="BFR54" s="4134"/>
      <c r="BFS54" s="4134"/>
      <c r="BFT54" s="4134"/>
      <c r="BFU54" s="4134"/>
      <c r="BFV54" s="4134"/>
      <c r="BFW54" s="4134"/>
      <c r="BFX54" s="4134"/>
      <c r="BFY54" s="4134"/>
      <c r="BFZ54" s="4134"/>
      <c r="BGA54" s="4134"/>
      <c r="BGB54" s="4134"/>
      <c r="BGC54" s="4134"/>
      <c r="BGD54" s="4134"/>
      <c r="BGE54" s="4134"/>
      <c r="BGF54" s="4134"/>
      <c r="BGG54" s="4134"/>
      <c r="BGH54" s="4134"/>
      <c r="BGI54" s="4134"/>
      <c r="BGJ54" s="4134"/>
      <c r="BGK54" s="4134"/>
      <c r="BGL54" s="4134"/>
      <c r="BGM54" s="4134"/>
      <c r="BGN54" s="4134"/>
      <c r="BGO54" s="4134"/>
      <c r="BGP54" s="4134"/>
      <c r="BGQ54" s="4134"/>
      <c r="BGR54" s="4134"/>
      <c r="BGS54" s="4134"/>
      <c r="BGT54" s="4134"/>
      <c r="BGU54" s="4134"/>
      <c r="BGV54" s="4134"/>
      <c r="BGW54" s="4134"/>
      <c r="BGX54" s="4134"/>
      <c r="BGY54" s="4134"/>
      <c r="BGZ54" s="4134"/>
      <c r="BHA54" s="4134"/>
      <c r="BHB54" s="4134"/>
      <c r="BHC54" s="4134"/>
      <c r="BHD54" s="4134"/>
      <c r="BHE54" s="4134"/>
      <c r="BHF54" s="4134"/>
      <c r="BHG54" s="4134"/>
      <c r="BHH54" s="4134"/>
      <c r="BHI54" s="4134"/>
      <c r="BHJ54" s="4134"/>
      <c r="BHK54" s="4134"/>
      <c r="BHL54" s="4134"/>
      <c r="BHM54" s="4134"/>
      <c r="BHN54" s="4134"/>
      <c r="BHO54" s="4134"/>
      <c r="BHP54" s="4134"/>
      <c r="BHQ54" s="4134"/>
      <c r="BHR54" s="4134"/>
      <c r="BHS54" s="4134"/>
      <c r="BHT54" s="4134"/>
      <c r="BHU54" s="4134"/>
      <c r="BHV54" s="4134"/>
      <c r="BHW54" s="4134"/>
      <c r="BHX54" s="4134"/>
      <c r="BHY54" s="4134"/>
      <c r="BHZ54" s="4134"/>
      <c r="BIA54" s="4134"/>
      <c r="BIB54" s="4134"/>
      <c r="BIC54" s="4134"/>
      <c r="BID54" s="4134"/>
      <c r="BIE54" s="4134"/>
      <c r="BIF54" s="4134"/>
      <c r="BIG54" s="4134"/>
      <c r="BIH54" s="4134"/>
      <c r="BII54" s="4134"/>
      <c r="BIJ54" s="4134"/>
      <c r="BIK54" s="4134"/>
      <c r="BIL54" s="4134"/>
      <c r="BIM54" s="4134"/>
      <c r="BIN54" s="4134"/>
      <c r="BIO54" s="4134"/>
      <c r="BIP54" s="4134"/>
      <c r="BIQ54" s="4134"/>
      <c r="BIR54" s="4134"/>
      <c r="BIS54" s="4134"/>
      <c r="BIT54" s="4134"/>
      <c r="BIU54" s="4134"/>
      <c r="BIV54" s="4134"/>
      <c r="BIW54" s="4134"/>
      <c r="BIX54" s="4134"/>
      <c r="BIY54" s="4134"/>
      <c r="BIZ54" s="4134"/>
      <c r="BJA54" s="4134"/>
      <c r="BJB54" s="4134"/>
      <c r="BJC54" s="4134"/>
      <c r="BJD54" s="4134"/>
      <c r="BJE54" s="4134"/>
    </row>
    <row r="55" spans="1:1617" s="102" customFormat="1" ht="16.149999999999999" customHeight="1">
      <c r="A55" s="338" t="s">
        <v>643</v>
      </c>
      <c r="B55" s="3314">
        <v>28265</v>
      </c>
      <c r="C55" s="1310">
        <v>28360</v>
      </c>
      <c r="D55" s="1310">
        <v>28362</v>
      </c>
      <c r="E55" s="1310">
        <v>28368</v>
      </c>
      <c r="F55" s="1310">
        <v>28375</v>
      </c>
      <c r="G55" s="1310">
        <v>28387</v>
      </c>
      <c r="H55" s="1310">
        <v>28277</v>
      </c>
      <c r="I55" s="1310">
        <v>45591</v>
      </c>
      <c r="J55" s="1310">
        <v>49740</v>
      </c>
      <c r="K55" s="1310">
        <v>50858</v>
      </c>
      <c r="L55" s="1310">
        <v>51419</v>
      </c>
      <c r="M55" s="1310">
        <v>58220</v>
      </c>
      <c r="N55" s="1310">
        <v>57242</v>
      </c>
      <c r="O55" s="1310">
        <v>77691</v>
      </c>
      <c r="P55" s="1310">
        <v>86277</v>
      </c>
      <c r="Q55" s="1310">
        <v>89571</v>
      </c>
      <c r="R55" s="1310">
        <v>100710</v>
      </c>
      <c r="S55" s="1310">
        <v>108688</v>
      </c>
      <c r="T55" s="1310">
        <v>123718</v>
      </c>
      <c r="U55" s="1310">
        <v>121537</v>
      </c>
      <c r="V55" s="1310">
        <v>146129</v>
      </c>
      <c r="W55" s="1310">
        <v>136308</v>
      </c>
      <c r="X55" s="1310">
        <v>149870</v>
      </c>
      <c r="Y55" s="1310">
        <v>153156</v>
      </c>
      <c r="Z55" s="1310">
        <v>134211</v>
      </c>
      <c r="AA55" s="1310">
        <v>139272</v>
      </c>
      <c r="AB55" s="1310">
        <v>136936</v>
      </c>
      <c r="AC55" s="1310">
        <v>139236</v>
      </c>
      <c r="AD55" s="1310">
        <v>140234</v>
      </c>
      <c r="AE55" s="3827">
        <v>142258</v>
      </c>
      <c r="AF55" s="2323">
        <v>140417</v>
      </c>
      <c r="AG55" s="4125"/>
      <c r="AH55" s="4134"/>
      <c r="AI55" s="4134"/>
      <c r="AJ55" s="4134"/>
      <c r="AK55" s="4134"/>
      <c r="AL55" s="4134"/>
      <c r="AM55" s="4134"/>
      <c r="AN55" s="4134"/>
      <c r="AO55" s="4134"/>
      <c r="AP55" s="4134"/>
      <c r="AQ55" s="4134"/>
      <c r="AR55" s="4134"/>
      <c r="AS55" s="4134"/>
      <c r="AT55" s="4134"/>
      <c r="AU55" s="4134"/>
      <c r="AV55" s="4134"/>
      <c r="AW55" s="4134"/>
      <c r="AX55" s="4134"/>
      <c r="AY55" s="4134"/>
      <c r="AZ55" s="4134"/>
      <c r="BA55" s="4134"/>
      <c r="BB55" s="4134"/>
      <c r="BC55" s="4134"/>
      <c r="BD55" s="4134"/>
      <c r="BE55" s="4134"/>
      <c r="BF55" s="4134"/>
      <c r="BG55" s="4134"/>
      <c r="BH55" s="4134"/>
      <c r="BI55" s="4134"/>
      <c r="BJ55" s="4134"/>
      <c r="BK55" s="4139"/>
      <c r="BL55" s="4139"/>
      <c r="BM55" s="4139"/>
      <c r="BN55" s="4139"/>
      <c r="BO55" s="4139"/>
      <c r="BP55" s="4139"/>
      <c r="BQ55" s="4139"/>
      <c r="BR55" s="4139"/>
      <c r="BS55" s="4139"/>
      <c r="BT55" s="4139"/>
      <c r="BU55" s="4139"/>
      <c r="BV55" s="4139"/>
      <c r="BW55" s="4139"/>
      <c r="BX55" s="4139"/>
      <c r="BY55" s="4139"/>
      <c r="BZ55" s="4139"/>
      <c r="CA55" s="4139"/>
      <c r="CB55" s="4139"/>
      <c r="CC55" s="4139"/>
      <c r="CD55" s="4139"/>
      <c r="CE55" s="4139"/>
      <c r="CF55" s="4139"/>
      <c r="CG55" s="4139"/>
      <c r="CH55" s="4139"/>
      <c r="CI55" s="4139"/>
      <c r="CJ55" s="4139"/>
      <c r="CK55" s="4139"/>
      <c r="CL55" s="4139"/>
      <c r="CM55" s="4139"/>
      <c r="CN55" s="4134"/>
      <c r="CO55" s="4134"/>
      <c r="CP55" s="4134"/>
      <c r="CQ55" s="4134"/>
      <c r="CR55" s="4134"/>
      <c r="CS55" s="4134"/>
      <c r="CT55" s="4134"/>
      <c r="CU55" s="4134"/>
      <c r="CV55" s="4134"/>
      <c r="CW55" s="4134"/>
      <c r="CX55" s="4134"/>
      <c r="CY55" s="4134"/>
      <c r="CZ55" s="4134"/>
      <c r="DA55" s="4134"/>
      <c r="DB55" s="4134"/>
      <c r="DC55" s="4134"/>
      <c r="DD55" s="4134"/>
      <c r="DE55" s="4134"/>
      <c r="DF55" s="4134"/>
      <c r="DG55" s="4134"/>
      <c r="DH55" s="4134"/>
      <c r="DI55" s="4134"/>
      <c r="DJ55" s="4134"/>
      <c r="DK55" s="4134"/>
      <c r="DL55" s="4134"/>
      <c r="DM55" s="4134"/>
      <c r="DN55" s="4134"/>
      <c r="DO55" s="4134"/>
      <c r="DP55" s="4134"/>
      <c r="DQ55" s="4134"/>
      <c r="DR55" s="4134"/>
      <c r="DS55" s="4134"/>
      <c r="DT55" s="4134"/>
      <c r="DU55" s="4134"/>
      <c r="DV55" s="4134"/>
      <c r="DW55" s="4134"/>
      <c r="DX55" s="4134"/>
      <c r="DY55" s="4134"/>
      <c r="DZ55" s="4134"/>
      <c r="EA55" s="4134"/>
      <c r="EB55" s="4134"/>
      <c r="EC55" s="4134"/>
      <c r="ED55" s="4134"/>
      <c r="EE55" s="4134"/>
      <c r="EF55" s="4134"/>
      <c r="EG55" s="4134"/>
      <c r="EH55" s="4134"/>
      <c r="EI55" s="4134"/>
      <c r="EJ55" s="4134"/>
      <c r="EK55" s="4134"/>
      <c r="EL55" s="4134"/>
      <c r="EM55" s="4134"/>
      <c r="EN55" s="4134"/>
      <c r="EO55" s="4134"/>
      <c r="EP55" s="4134"/>
      <c r="EQ55" s="4134"/>
      <c r="ER55" s="4134"/>
      <c r="ES55" s="4134"/>
      <c r="ET55" s="4134"/>
      <c r="EU55" s="4134"/>
      <c r="EV55" s="4134"/>
      <c r="EW55" s="4134"/>
      <c r="EX55" s="4134"/>
      <c r="EY55" s="4134"/>
      <c r="EZ55" s="4134"/>
      <c r="FA55" s="4134"/>
      <c r="FB55" s="4134"/>
      <c r="FC55" s="4134"/>
      <c r="FD55" s="4134"/>
      <c r="FE55" s="4134"/>
      <c r="FF55" s="4134"/>
      <c r="FG55" s="4134"/>
      <c r="FH55" s="4134"/>
      <c r="FI55" s="4134"/>
      <c r="FJ55" s="4134"/>
      <c r="FK55" s="4134"/>
      <c r="FL55" s="4134"/>
      <c r="FM55" s="4134"/>
      <c r="FN55" s="4134"/>
      <c r="FO55" s="4134"/>
      <c r="FP55" s="4134"/>
      <c r="FQ55" s="4134"/>
      <c r="FR55" s="4134"/>
      <c r="FS55" s="4134"/>
      <c r="FT55" s="4134"/>
      <c r="FU55" s="4134"/>
      <c r="FV55" s="4134"/>
      <c r="FW55" s="4134"/>
      <c r="FX55" s="4134"/>
      <c r="FY55" s="4134"/>
      <c r="FZ55" s="4134"/>
      <c r="GA55" s="4134"/>
      <c r="GB55" s="4134"/>
      <c r="GC55" s="4134"/>
      <c r="GD55" s="4134"/>
      <c r="GE55" s="4134"/>
      <c r="GF55" s="4134"/>
      <c r="GG55" s="4134"/>
      <c r="GH55" s="4134"/>
      <c r="GI55" s="4134"/>
      <c r="GJ55" s="4134"/>
      <c r="GK55" s="4134"/>
      <c r="GL55" s="4134"/>
      <c r="GM55" s="4134"/>
      <c r="GN55" s="4134"/>
      <c r="GO55" s="4134"/>
      <c r="GP55" s="4134"/>
      <c r="GQ55" s="4134"/>
      <c r="GR55" s="4134"/>
      <c r="GS55" s="4134"/>
      <c r="GT55" s="4134"/>
      <c r="GU55" s="4134"/>
      <c r="GV55" s="4134"/>
      <c r="GW55" s="4134"/>
      <c r="GX55" s="4134"/>
      <c r="GY55" s="4134"/>
      <c r="GZ55" s="4134"/>
      <c r="HA55" s="4134"/>
      <c r="HB55" s="4134"/>
      <c r="HC55" s="4134"/>
      <c r="HD55" s="4134"/>
      <c r="HE55" s="4134"/>
      <c r="HF55" s="4134"/>
      <c r="HG55" s="4134"/>
      <c r="HH55" s="4134"/>
      <c r="HI55" s="4134"/>
      <c r="HJ55" s="4134"/>
      <c r="HK55" s="4134"/>
      <c r="HL55" s="4134"/>
      <c r="HM55" s="4134"/>
      <c r="HN55" s="4134"/>
      <c r="HO55" s="4134"/>
      <c r="HP55" s="4134"/>
      <c r="HQ55" s="4134"/>
      <c r="HR55" s="4134"/>
      <c r="HS55" s="4134"/>
      <c r="HT55" s="4134"/>
      <c r="HU55" s="4134"/>
      <c r="HV55" s="4134"/>
      <c r="HW55" s="4134"/>
      <c r="HX55" s="4134"/>
      <c r="HY55" s="4134"/>
      <c r="HZ55" s="4134"/>
      <c r="IA55" s="4134"/>
      <c r="IB55" s="4134"/>
      <c r="IC55" s="4134"/>
      <c r="ID55" s="4134"/>
      <c r="IE55" s="4134"/>
      <c r="IF55" s="4134"/>
      <c r="IG55" s="4134"/>
      <c r="IH55" s="4134"/>
      <c r="II55" s="4134"/>
      <c r="IJ55" s="4134"/>
      <c r="IK55" s="4134"/>
      <c r="IL55" s="4134"/>
      <c r="IM55" s="4134"/>
      <c r="IN55" s="4134"/>
      <c r="IO55" s="4134"/>
      <c r="IP55" s="4134"/>
      <c r="IQ55" s="4134"/>
      <c r="IR55" s="4134"/>
      <c r="IS55" s="4134"/>
      <c r="IT55" s="4134"/>
      <c r="IU55" s="4134"/>
      <c r="IV55" s="4134"/>
      <c r="IW55" s="4134"/>
      <c r="IX55" s="4134"/>
      <c r="IY55" s="4134"/>
      <c r="IZ55" s="4134"/>
      <c r="JA55" s="4134"/>
      <c r="JB55" s="4134"/>
      <c r="JC55" s="4134"/>
      <c r="JD55" s="4134"/>
      <c r="JE55" s="4134"/>
      <c r="JF55" s="4134"/>
      <c r="JG55" s="4134"/>
      <c r="JH55" s="4134"/>
      <c r="JI55" s="4134"/>
      <c r="JJ55" s="4134"/>
      <c r="JK55" s="4134"/>
      <c r="JL55" s="4134"/>
      <c r="JM55" s="4134"/>
      <c r="JN55" s="4134"/>
      <c r="JO55" s="4134"/>
      <c r="JP55" s="4134"/>
      <c r="JQ55" s="4134"/>
      <c r="JR55" s="4134"/>
      <c r="JS55" s="4134"/>
      <c r="JT55" s="4134"/>
      <c r="JU55" s="4134"/>
      <c r="JV55" s="4134"/>
      <c r="JW55" s="4134"/>
      <c r="JX55" s="4134"/>
      <c r="JY55" s="4134"/>
      <c r="JZ55" s="4134"/>
      <c r="KA55" s="4134"/>
      <c r="KB55" s="4134"/>
      <c r="KC55" s="4134"/>
      <c r="KD55" s="4134"/>
      <c r="KE55" s="4134"/>
      <c r="KF55" s="4134"/>
      <c r="KG55" s="4134"/>
      <c r="KH55" s="4134"/>
      <c r="KI55" s="4134"/>
      <c r="KJ55" s="4134"/>
      <c r="KK55" s="4134"/>
      <c r="KL55" s="4134"/>
      <c r="KM55" s="4134"/>
      <c r="KN55" s="4134"/>
      <c r="KO55" s="4134"/>
      <c r="KP55" s="4134"/>
      <c r="KQ55" s="4134"/>
      <c r="KR55" s="4134"/>
      <c r="KS55" s="4134"/>
      <c r="KT55" s="4134"/>
      <c r="KU55" s="4134"/>
      <c r="KV55" s="4134"/>
      <c r="KW55" s="4134"/>
      <c r="KX55" s="4134"/>
      <c r="KY55" s="4134"/>
      <c r="KZ55" s="4134"/>
      <c r="LA55" s="4134"/>
      <c r="LB55" s="4134"/>
      <c r="LC55" s="4134"/>
      <c r="LD55" s="4134"/>
      <c r="LE55" s="4134"/>
      <c r="LF55" s="4134"/>
      <c r="LG55" s="4134"/>
      <c r="LH55" s="4134"/>
      <c r="LI55" s="4134"/>
      <c r="LJ55" s="4134"/>
      <c r="LK55" s="4134"/>
      <c r="LL55" s="4134"/>
      <c r="LM55" s="4134"/>
      <c r="LN55" s="4134"/>
      <c r="LO55" s="4134"/>
      <c r="LP55" s="4134"/>
      <c r="LQ55" s="4134"/>
      <c r="LR55" s="4134"/>
      <c r="LS55" s="4134"/>
      <c r="LT55" s="4134"/>
      <c r="LU55" s="4134"/>
      <c r="LV55" s="4134"/>
      <c r="LW55" s="4134"/>
      <c r="LX55" s="4134"/>
      <c r="LY55" s="4134"/>
      <c r="LZ55" s="4134"/>
      <c r="MA55" s="4134"/>
      <c r="MB55" s="4134"/>
      <c r="MC55" s="4134"/>
      <c r="MD55" s="4134"/>
      <c r="ME55" s="4134"/>
      <c r="MF55" s="4134"/>
      <c r="MG55" s="4134"/>
      <c r="MH55" s="4134"/>
      <c r="MI55" s="4134"/>
      <c r="MJ55" s="4134"/>
      <c r="MK55" s="4134"/>
      <c r="ML55" s="4134"/>
      <c r="MM55" s="4134"/>
      <c r="MN55" s="4134"/>
      <c r="MO55" s="4134"/>
      <c r="MP55" s="4134"/>
      <c r="MQ55" s="4134"/>
      <c r="MR55" s="4134"/>
      <c r="MS55" s="4134"/>
      <c r="MT55" s="4134"/>
      <c r="MU55" s="4134"/>
      <c r="MV55" s="4134"/>
      <c r="MW55" s="4134"/>
      <c r="MX55" s="4134"/>
      <c r="MY55" s="4134"/>
      <c r="MZ55" s="4134"/>
      <c r="NA55" s="4134"/>
      <c r="NB55" s="4134"/>
      <c r="NC55" s="4134"/>
      <c r="ND55" s="4134"/>
      <c r="NE55" s="4134"/>
      <c r="NF55" s="4134"/>
      <c r="NG55" s="4134"/>
      <c r="NH55" s="4134"/>
      <c r="NI55" s="4134"/>
      <c r="NJ55" s="4134"/>
      <c r="NK55" s="4134"/>
      <c r="NL55" s="4134"/>
      <c r="NM55" s="4134"/>
      <c r="NN55" s="4134"/>
      <c r="NO55" s="4134"/>
      <c r="NP55" s="4134"/>
      <c r="NQ55" s="4134"/>
      <c r="NR55" s="4134"/>
      <c r="NS55" s="4134"/>
      <c r="NT55" s="4134"/>
      <c r="NU55" s="4134"/>
      <c r="NV55" s="4134"/>
      <c r="NW55" s="4134"/>
      <c r="NX55" s="4134"/>
      <c r="NY55" s="4134"/>
      <c r="NZ55" s="4134"/>
      <c r="OA55" s="4134"/>
      <c r="OB55" s="4134"/>
      <c r="OC55" s="4134"/>
      <c r="OD55" s="4134"/>
      <c r="OE55" s="4134"/>
      <c r="OF55" s="4134"/>
      <c r="OG55" s="4134"/>
      <c r="OH55" s="4134"/>
      <c r="OI55" s="4134"/>
      <c r="OJ55" s="4134"/>
      <c r="OK55" s="4134"/>
      <c r="OL55" s="4134"/>
      <c r="OM55" s="4134"/>
      <c r="ON55" s="4134"/>
      <c r="OO55" s="4134"/>
      <c r="OP55" s="4134"/>
      <c r="OQ55" s="4134"/>
      <c r="OR55" s="4134"/>
      <c r="OS55" s="4134"/>
      <c r="OT55" s="4134"/>
      <c r="OU55" s="4134"/>
      <c r="OV55" s="4134"/>
      <c r="OW55" s="4134"/>
      <c r="OX55" s="4134"/>
      <c r="OY55" s="4134"/>
      <c r="OZ55" s="4134"/>
      <c r="PA55" s="4134"/>
      <c r="PB55" s="4134"/>
      <c r="PC55" s="4134"/>
      <c r="PD55" s="4134"/>
      <c r="PE55" s="4134"/>
      <c r="PF55" s="4134"/>
      <c r="PG55" s="4134"/>
      <c r="PH55" s="4134"/>
      <c r="PI55" s="4134"/>
      <c r="PJ55" s="4134"/>
      <c r="PK55" s="4134"/>
      <c r="PL55" s="4134"/>
      <c r="PM55" s="4134"/>
      <c r="PN55" s="4134"/>
      <c r="PO55" s="4134"/>
      <c r="PP55" s="4134"/>
      <c r="PQ55" s="4134"/>
      <c r="PR55" s="4134"/>
      <c r="PS55" s="4134"/>
      <c r="PT55" s="4134"/>
      <c r="PU55" s="4134"/>
      <c r="PV55" s="4134"/>
      <c r="PW55" s="4134"/>
      <c r="PX55" s="4134"/>
      <c r="PY55" s="4134"/>
      <c r="PZ55" s="4134"/>
      <c r="QA55" s="4134"/>
      <c r="QB55" s="4134"/>
      <c r="QC55" s="4134"/>
      <c r="QD55" s="4134"/>
      <c r="QE55" s="4134"/>
      <c r="QF55" s="4134"/>
      <c r="QG55" s="4134"/>
      <c r="QH55" s="4134"/>
      <c r="QI55" s="4134"/>
      <c r="QJ55" s="4134"/>
      <c r="QK55" s="4134"/>
      <c r="QL55" s="4134"/>
      <c r="QM55" s="4134"/>
      <c r="QN55" s="4134"/>
      <c r="QO55" s="4134"/>
      <c r="QP55" s="4134"/>
      <c r="QQ55" s="4134"/>
      <c r="QR55" s="4134"/>
      <c r="QS55" s="4134"/>
      <c r="QT55" s="4134"/>
      <c r="QU55" s="4134"/>
      <c r="QV55" s="4134"/>
      <c r="QW55" s="4134"/>
      <c r="QX55" s="4134"/>
      <c r="QY55" s="4134"/>
      <c r="QZ55" s="4134"/>
      <c r="RA55" s="4134"/>
      <c r="RB55" s="4134"/>
      <c r="RC55" s="4134"/>
      <c r="RD55" s="4134"/>
      <c r="RE55" s="4134"/>
      <c r="RF55" s="4134"/>
      <c r="RG55" s="4134"/>
      <c r="RH55" s="4134"/>
      <c r="RI55" s="4134"/>
      <c r="RJ55" s="4134"/>
      <c r="RK55" s="4134"/>
      <c r="RL55" s="4134"/>
      <c r="RM55" s="4134"/>
      <c r="RN55" s="4134"/>
      <c r="RO55" s="4134"/>
      <c r="RP55" s="4134"/>
      <c r="RQ55" s="4134"/>
      <c r="RR55" s="4134"/>
      <c r="RS55" s="4134"/>
      <c r="RT55" s="4134"/>
      <c r="RU55" s="4134"/>
      <c r="RV55" s="4134"/>
      <c r="RW55" s="4134"/>
      <c r="RX55" s="4134"/>
      <c r="RY55" s="4134"/>
      <c r="RZ55" s="4134"/>
      <c r="SA55" s="4134"/>
      <c r="SB55" s="4134"/>
      <c r="SC55" s="4134"/>
      <c r="SD55" s="4134"/>
      <c r="SE55" s="4134"/>
      <c r="SF55" s="4134"/>
      <c r="SG55" s="4134"/>
      <c r="SH55" s="4134"/>
      <c r="SI55" s="4134"/>
      <c r="SJ55" s="4134"/>
      <c r="SK55" s="4134"/>
      <c r="SL55" s="4134"/>
      <c r="SM55" s="4134"/>
      <c r="SN55" s="4134"/>
      <c r="SO55" s="4134"/>
      <c r="SP55" s="4134"/>
      <c r="SQ55" s="4134"/>
      <c r="SR55" s="4134"/>
      <c r="SS55" s="4134"/>
      <c r="ST55" s="4134"/>
      <c r="SU55" s="4134"/>
      <c r="SV55" s="4134"/>
      <c r="SW55" s="4134"/>
      <c r="SX55" s="4134"/>
      <c r="SY55" s="4134"/>
      <c r="SZ55" s="4134"/>
      <c r="TA55" s="4134"/>
      <c r="TB55" s="4134"/>
      <c r="TC55" s="4134"/>
      <c r="TD55" s="4134"/>
      <c r="TE55" s="4134"/>
      <c r="TF55" s="4134"/>
      <c r="TG55" s="4134"/>
      <c r="TH55" s="4134"/>
      <c r="TI55" s="4134"/>
      <c r="TJ55" s="4134"/>
      <c r="TK55" s="4134"/>
      <c r="TL55" s="4134"/>
      <c r="TM55" s="4134"/>
      <c r="TN55" s="4134"/>
      <c r="TO55" s="4134"/>
      <c r="TP55" s="4134"/>
      <c r="TQ55" s="4134"/>
      <c r="TR55" s="4134"/>
      <c r="TS55" s="4134"/>
      <c r="TT55" s="4134"/>
      <c r="TU55" s="4134"/>
      <c r="TV55" s="4134"/>
      <c r="TW55" s="4134"/>
      <c r="TX55" s="4134"/>
      <c r="TY55" s="4134"/>
      <c r="TZ55" s="4134"/>
      <c r="UA55" s="4134"/>
      <c r="UB55" s="4134"/>
      <c r="UC55" s="4134"/>
      <c r="UD55" s="4134"/>
      <c r="UE55" s="4134"/>
      <c r="UF55" s="4134"/>
      <c r="UG55" s="4134"/>
      <c r="UH55" s="4134"/>
      <c r="UI55" s="4134"/>
      <c r="UJ55" s="4134"/>
      <c r="UK55" s="4134"/>
      <c r="UL55" s="4134"/>
      <c r="UM55" s="4134"/>
      <c r="UN55" s="4134"/>
      <c r="UO55" s="4134"/>
      <c r="UP55" s="4134"/>
      <c r="UQ55" s="4134"/>
      <c r="UR55" s="4134"/>
      <c r="US55" s="4134"/>
      <c r="UT55" s="4134"/>
      <c r="UU55" s="4134"/>
      <c r="UV55" s="4134"/>
      <c r="UW55" s="4134"/>
      <c r="UX55" s="4134"/>
      <c r="UY55" s="4134"/>
      <c r="UZ55" s="4134"/>
      <c r="VA55" s="4134"/>
      <c r="VB55" s="4134"/>
      <c r="VC55" s="4134"/>
      <c r="VD55" s="4134"/>
      <c r="VE55" s="4134"/>
      <c r="VF55" s="4134"/>
      <c r="VG55" s="4134"/>
      <c r="VH55" s="4134"/>
      <c r="VI55" s="4134"/>
      <c r="VJ55" s="4134"/>
      <c r="VK55" s="4134"/>
      <c r="VL55" s="4134"/>
      <c r="VM55" s="4134"/>
      <c r="VN55" s="4134"/>
      <c r="VO55" s="4134"/>
      <c r="VP55" s="4134"/>
      <c r="VQ55" s="4134"/>
      <c r="VR55" s="4134"/>
      <c r="VS55" s="4134"/>
      <c r="VT55" s="4134"/>
      <c r="VU55" s="4134"/>
      <c r="VV55" s="4134"/>
      <c r="VW55" s="4134"/>
      <c r="VX55" s="4134"/>
      <c r="VY55" s="4134"/>
      <c r="VZ55" s="4134"/>
      <c r="WA55" s="4134"/>
      <c r="WB55" s="4134"/>
      <c r="WC55" s="4134"/>
      <c r="WD55" s="4134"/>
      <c r="WE55" s="4134"/>
      <c r="WF55" s="4134"/>
      <c r="WG55" s="4134"/>
      <c r="WH55" s="4134"/>
      <c r="WI55" s="4134"/>
      <c r="WJ55" s="4134"/>
      <c r="WK55" s="4134"/>
      <c r="WL55" s="4134"/>
      <c r="WM55" s="4134"/>
      <c r="WN55" s="4134"/>
      <c r="WO55" s="4134"/>
      <c r="WP55" s="4134"/>
      <c r="WQ55" s="4134"/>
      <c r="WR55" s="4134"/>
      <c r="WS55" s="4134"/>
      <c r="WT55" s="4134"/>
      <c r="WU55" s="4134"/>
      <c r="WV55" s="4134"/>
      <c r="WW55" s="4134"/>
      <c r="WX55" s="4134"/>
      <c r="WY55" s="4134"/>
      <c r="WZ55" s="4134"/>
      <c r="XA55" s="4134"/>
      <c r="XB55" s="4134"/>
      <c r="XC55" s="4134"/>
      <c r="XD55" s="4134"/>
      <c r="XE55" s="4134"/>
      <c r="XF55" s="4134"/>
      <c r="XG55" s="4134"/>
      <c r="XH55" s="4134"/>
      <c r="XI55" s="4134"/>
      <c r="XJ55" s="4134"/>
      <c r="XK55" s="4134"/>
      <c r="XL55" s="4134"/>
      <c r="XM55" s="4134"/>
      <c r="XN55" s="4134"/>
      <c r="XO55" s="4134"/>
      <c r="XP55" s="4134"/>
      <c r="XQ55" s="4134"/>
      <c r="XR55" s="4134"/>
      <c r="XS55" s="4134"/>
      <c r="XT55" s="4134"/>
      <c r="XU55" s="4134"/>
      <c r="XV55" s="4134"/>
      <c r="XW55" s="4134"/>
      <c r="XX55" s="4134"/>
      <c r="XY55" s="4134"/>
      <c r="XZ55" s="4134"/>
      <c r="YA55" s="4134"/>
      <c r="YB55" s="4134"/>
      <c r="YC55" s="4134"/>
      <c r="YD55" s="4134"/>
      <c r="YE55" s="4134"/>
      <c r="YF55" s="4134"/>
      <c r="YG55" s="4134"/>
      <c r="YH55" s="4134"/>
      <c r="YI55" s="4134"/>
      <c r="YJ55" s="4134"/>
      <c r="YK55" s="4134"/>
      <c r="YL55" s="4134"/>
      <c r="YM55" s="4134"/>
      <c r="YN55" s="4134"/>
      <c r="YO55" s="4134"/>
      <c r="YP55" s="4134"/>
      <c r="YQ55" s="4134"/>
      <c r="YR55" s="4134"/>
      <c r="YS55" s="4134"/>
      <c r="YT55" s="4134"/>
      <c r="YU55" s="4134"/>
      <c r="YV55" s="4134"/>
      <c r="YW55" s="4134"/>
      <c r="YX55" s="4134"/>
      <c r="YY55" s="4134"/>
      <c r="YZ55" s="4134"/>
      <c r="ZA55" s="4134"/>
      <c r="ZB55" s="4134"/>
      <c r="ZC55" s="4134"/>
      <c r="ZD55" s="4134"/>
      <c r="ZE55" s="4134"/>
      <c r="ZF55" s="4134"/>
      <c r="ZG55" s="4134"/>
      <c r="ZH55" s="4134"/>
      <c r="ZI55" s="4134"/>
      <c r="ZJ55" s="4134"/>
      <c r="ZK55" s="4134"/>
      <c r="ZL55" s="4134"/>
      <c r="ZM55" s="4134"/>
      <c r="ZN55" s="4134"/>
      <c r="ZO55" s="4134"/>
      <c r="ZP55" s="4134"/>
      <c r="ZQ55" s="4134"/>
      <c r="ZR55" s="4134"/>
      <c r="ZS55" s="4134"/>
      <c r="ZT55" s="4134"/>
      <c r="ZU55" s="4134"/>
      <c r="ZV55" s="4134"/>
      <c r="ZW55" s="4134"/>
      <c r="ZX55" s="4134"/>
      <c r="ZY55" s="4134"/>
      <c r="ZZ55" s="4134"/>
      <c r="AAA55" s="4134"/>
      <c r="AAB55" s="4134"/>
      <c r="AAC55" s="4134"/>
      <c r="AAD55" s="4134"/>
      <c r="AAE55" s="4134"/>
      <c r="AAF55" s="4134"/>
      <c r="AAG55" s="4134"/>
      <c r="AAH55" s="4134"/>
      <c r="AAI55" s="4134"/>
      <c r="AAJ55" s="4134"/>
      <c r="AAK55" s="4134"/>
      <c r="AAL55" s="4134"/>
      <c r="AAM55" s="4134"/>
      <c r="AAN55" s="4134"/>
      <c r="AAO55" s="4134"/>
      <c r="AAP55" s="4134"/>
      <c r="AAQ55" s="4134"/>
      <c r="AAR55" s="4134"/>
      <c r="AAS55" s="4134"/>
      <c r="AAT55" s="4134"/>
      <c r="AAU55" s="4134"/>
      <c r="AAV55" s="4134"/>
      <c r="AAW55" s="4134"/>
      <c r="AAX55" s="4134"/>
      <c r="AAY55" s="4134"/>
      <c r="AAZ55" s="4134"/>
      <c r="ABA55" s="4134"/>
      <c r="ABB55" s="4134"/>
      <c r="ABC55" s="4134"/>
      <c r="ABD55" s="4134"/>
      <c r="ABE55" s="4134"/>
      <c r="ABF55" s="4134"/>
      <c r="ABG55" s="4134"/>
      <c r="ABH55" s="4134"/>
      <c r="ABI55" s="4134"/>
      <c r="ABJ55" s="4134"/>
      <c r="ABK55" s="4134"/>
      <c r="ABL55" s="4134"/>
      <c r="ABM55" s="4134"/>
      <c r="ABN55" s="4134"/>
      <c r="ABO55" s="4134"/>
      <c r="ABP55" s="4134"/>
      <c r="ABQ55" s="4134"/>
      <c r="ABR55" s="4134"/>
      <c r="ABS55" s="4134"/>
      <c r="ABT55" s="4134"/>
      <c r="ABU55" s="4134"/>
      <c r="ABV55" s="4134"/>
      <c r="ABW55" s="4134"/>
      <c r="ABX55" s="4134"/>
      <c r="ABY55" s="4134"/>
      <c r="ABZ55" s="4134"/>
      <c r="ACA55" s="4134"/>
      <c r="ACB55" s="4134"/>
      <c r="ACC55" s="4134"/>
      <c r="ACD55" s="4134"/>
      <c r="ACE55" s="4134"/>
      <c r="ACF55" s="4134"/>
      <c r="ACG55" s="4134"/>
      <c r="ACH55" s="4134"/>
      <c r="ACI55" s="4134"/>
      <c r="ACJ55" s="4134"/>
      <c r="ACK55" s="4134"/>
      <c r="ACL55" s="4134"/>
      <c r="ACM55" s="4134"/>
      <c r="ACN55" s="4134"/>
      <c r="ACO55" s="4134"/>
      <c r="ACP55" s="4134"/>
      <c r="ACQ55" s="4134"/>
      <c r="ACR55" s="4134"/>
      <c r="ACS55" s="4134"/>
      <c r="ACT55" s="4134"/>
      <c r="ACU55" s="4134"/>
      <c r="ACV55" s="4134"/>
      <c r="ACW55" s="4134"/>
      <c r="ACX55" s="4134"/>
      <c r="ACY55" s="4134"/>
      <c r="ACZ55" s="4134"/>
      <c r="ADA55" s="4134"/>
      <c r="ADB55" s="4134"/>
      <c r="ADC55" s="4134"/>
      <c r="ADD55" s="4134"/>
      <c r="ADE55" s="4134"/>
      <c r="ADF55" s="4134"/>
      <c r="ADG55" s="4134"/>
      <c r="ADH55" s="4134"/>
      <c r="ADI55" s="4134"/>
      <c r="ADJ55" s="4134"/>
      <c r="ADK55" s="4134"/>
      <c r="ADL55" s="4134"/>
      <c r="ADM55" s="4134"/>
      <c r="ADN55" s="4134"/>
      <c r="ADO55" s="4134"/>
      <c r="ADP55" s="4134"/>
      <c r="ADQ55" s="4134"/>
      <c r="ADR55" s="4134"/>
      <c r="ADS55" s="4134"/>
      <c r="ADT55" s="4134"/>
      <c r="ADU55" s="4134"/>
      <c r="ADV55" s="4134"/>
      <c r="ADW55" s="4134"/>
      <c r="ADX55" s="4134"/>
      <c r="ADY55" s="4134"/>
      <c r="ADZ55" s="4134"/>
      <c r="AEA55" s="4134"/>
      <c r="AEB55" s="4134"/>
      <c r="AEC55" s="4134"/>
      <c r="AED55" s="4134"/>
      <c r="AEE55" s="4134"/>
      <c r="AEF55" s="4134"/>
      <c r="AEG55" s="4134"/>
      <c r="AEH55" s="4134"/>
      <c r="AEI55" s="4134"/>
      <c r="AEJ55" s="4134"/>
      <c r="AEK55" s="4134"/>
      <c r="AEL55" s="4134"/>
      <c r="AEM55" s="4134"/>
      <c r="AEN55" s="4134"/>
      <c r="AEO55" s="4134"/>
      <c r="AEP55" s="4134"/>
      <c r="AEQ55" s="4134"/>
      <c r="AER55" s="4134"/>
      <c r="AES55" s="4134"/>
      <c r="AET55" s="4134"/>
      <c r="AEU55" s="4134"/>
      <c r="AEV55" s="4134"/>
      <c r="AEW55" s="4134"/>
      <c r="AEX55" s="4134"/>
      <c r="AEY55" s="4134"/>
      <c r="AEZ55" s="4134"/>
      <c r="AFA55" s="4134"/>
      <c r="AFB55" s="4134"/>
      <c r="AFC55" s="4134"/>
      <c r="AFD55" s="4134"/>
      <c r="AFE55" s="4134"/>
      <c r="AFF55" s="4134"/>
      <c r="AFG55" s="4134"/>
      <c r="AFH55" s="4134"/>
      <c r="AFI55" s="4134"/>
      <c r="AFJ55" s="4134"/>
      <c r="AFK55" s="4134"/>
      <c r="AFL55" s="4134"/>
      <c r="AFM55" s="4134"/>
      <c r="AFN55" s="4134"/>
      <c r="AFO55" s="4134"/>
      <c r="AFP55" s="4134"/>
      <c r="AFQ55" s="4134"/>
      <c r="AFR55" s="4134"/>
      <c r="AFS55" s="4134"/>
      <c r="AFT55" s="4134"/>
      <c r="AFU55" s="4134"/>
      <c r="AFV55" s="4134"/>
      <c r="AFW55" s="4134"/>
      <c r="AFX55" s="4134"/>
      <c r="AFY55" s="4134"/>
      <c r="AFZ55" s="4134"/>
      <c r="AGA55" s="4134"/>
      <c r="AGB55" s="4134"/>
      <c r="AGC55" s="4134"/>
      <c r="AGD55" s="4134"/>
      <c r="AGE55" s="4134"/>
      <c r="AGF55" s="4134"/>
      <c r="AGG55" s="4134"/>
      <c r="AGH55" s="4134"/>
      <c r="AGI55" s="4134"/>
      <c r="AGJ55" s="4134"/>
      <c r="AGK55" s="4134"/>
      <c r="AGL55" s="4134"/>
      <c r="AGM55" s="4134"/>
      <c r="AGN55" s="4134"/>
      <c r="AGO55" s="4134"/>
      <c r="AGP55" s="4134"/>
      <c r="AGQ55" s="4134"/>
      <c r="AGR55" s="4134"/>
      <c r="AGS55" s="4134"/>
      <c r="AGT55" s="4134"/>
      <c r="AGU55" s="4134"/>
      <c r="AGV55" s="4134"/>
      <c r="AGW55" s="4134"/>
      <c r="AGX55" s="4134"/>
      <c r="AGY55" s="4134"/>
      <c r="AGZ55" s="4134"/>
      <c r="AHA55" s="4134"/>
      <c r="AHB55" s="4134"/>
      <c r="AHC55" s="4134"/>
      <c r="AHD55" s="4134"/>
      <c r="AHE55" s="4134"/>
      <c r="AHF55" s="4134"/>
      <c r="AHG55" s="4134"/>
      <c r="AHH55" s="4134"/>
      <c r="AHI55" s="4134"/>
      <c r="AHJ55" s="4134"/>
      <c r="AHK55" s="4134"/>
      <c r="AHL55" s="4134"/>
      <c r="AHM55" s="4134"/>
      <c r="AHN55" s="4134"/>
      <c r="AHO55" s="4134"/>
      <c r="AHP55" s="4134"/>
      <c r="AHQ55" s="4134"/>
      <c r="AHR55" s="4134"/>
      <c r="AHS55" s="4134"/>
      <c r="AHT55" s="4134"/>
      <c r="AHU55" s="4134"/>
      <c r="AHV55" s="4134"/>
      <c r="AHW55" s="4134"/>
      <c r="AHX55" s="4134"/>
      <c r="AHY55" s="4134"/>
      <c r="AHZ55" s="4134"/>
      <c r="AIA55" s="4134"/>
      <c r="AIB55" s="4134"/>
      <c r="AIC55" s="4134"/>
      <c r="AID55" s="4134"/>
      <c r="AIE55" s="4134"/>
      <c r="AIF55" s="4134"/>
      <c r="AIG55" s="4134"/>
      <c r="AIH55" s="4134"/>
      <c r="AII55" s="4134"/>
      <c r="AIJ55" s="4134"/>
      <c r="AIK55" s="4134"/>
      <c r="AIL55" s="4134"/>
      <c r="AIM55" s="4134"/>
      <c r="AIN55" s="4134"/>
      <c r="AIO55" s="4134"/>
      <c r="AIP55" s="4134"/>
      <c r="AIQ55" s="4134"/>
      <c r="AIR55" s="4134"/>
      <c r="AIS55" s="4134"/>
      <c r="AIT55" s="4134"/>
      <c r="AIU55" s="4134"/>
      <c r="AIV55" s="4134"/>
      <c r="AIW55" s="4134"/>
      <c r="AIX55" s="4134"/>
      <c r="AIY55" s="4134"/>
      <c r="AIZ55" s="4134"/>
      <c r="AJA55" s="4134"/>
      <c r="AJB55" s="4134"/>
      <c r="AJC55" s="4134"/>
      <c r="AJD55" s="4134"/>
      <c r="AJE55" s="4134"/>
      <c r="AJF55" s="4134"/>
      <c r="AJG55" s="4134"/>
      <c r="AJH55" s="4134"/>
      <c r="AJI55" s="4134"/>
      <c r="AJJ55" s="4134"/>
      <c r="AJK55" s="4134"/>
      <c r="AJL55" s="4134"/>
      <c r="AJM55" s="4134"/>
      <c r="AJN55" s="4134"/>
      <c r="AJO55" s="4134"/>
      <c r="AJP55" s="4134"/>
      <c r="AJQ55" s="4134"/>
      <c r="AJR55" s="4134"/>
      <c r="AJS55" s="4134"/>
      <c r="AJT55" s="4134"/>
      <c r="AJU55" s="4134"/>
      <c r="AJV55" s="4134"/>
      <c r="AJW55" s="4134"/>
      <c r="AJX55" s="4134"/>
      <c r="AJY55" s="4134"/>
      <c r="AJZ55" s="4134"/>
      <c r="AKA55" s="4134"/>
      <c r="AKB55" s="4134"/>
      <c r="AKC55" s="4134"/>
      <c r="AKD55" s="4134"/>
      <c r="AKE55" s="4134"/>
      <c r="AKF55" s="4134"/>
      <c r="AKG55" s="4134"/>
      <c r="AKH55" s="4134"/>
      <c r="AKI55" s="4134"/>
      <c r="AKJ55" s="4134"/>
      <c r="AKK55" s="4134"/>
      <c r="AKL55" s="4134"/>
      <c r="AKM55" s="4134"/>
      <c r="AKN55" s="4134"/>
      <c r="AKO55" s="4134"/>
      <c r="AKP55" s="4134"/>
      <c r="AKQ55" s="4134"/>
      <c r="AKR55" s="4134"/>
      <c r="AKS55" s="4134"/>
      <c r="AKT55" s="4134"/>
      <c r="AKU55" s="4134"/>
      <c r="AKV55" s="4134"/>
      <c r="AKW55" s="4134"/>
      <c r="AKX55" s="4134"/>
      <c r="AKY55" s="4134"/>
      <c r="AKZ55" s="4134"/>
      <c r="ALA55" s="4134"/>
      <c r="ALB55" s="4134"/>
      <c r="ALC55" s="4134"/>
      <c r="ALD55" s="4134"/>
      <c r="ALE55" s="4134"/>
      <c r="ALF55" s="4134"/>
      <c r="ALG55" s="4134"/>
      <c r="ALH55" s="4134"/>
      <c r="ALI55" s="4134"/>
      <c r="ALJ55" s="4134"/>
      <c r="ALK55" s="4134"/>
      <c r="ALL55" s="4134"/>
      <c r="ALM55" s="4134"/>
      <c r="ALN55" s="4134"/>
      <c r="ALO55" s="4134"/>
      <c r="ALP55" s="4134"/>
      <c r="ALQ55" s="4134"/>
      <c r="ALR55" s="4134"/>
      <c r="ALS55" s="4134"/>
      <c r="ALT55" s="4134"/>
      <c r="ALU55" s="4134"/>
      <c r="ALV55" s="4134"/>
      <c r="ALW55" s="4134"/>
      <c r="ALX55" s="4134"/>
      <c r="ALY55" s="4134"/>
      <c r="ALZ55" s="4134"/>
      <c r="AMA55" s="4134"/>
      <c r="AMB55" s="4134"/>
      <c r="AMC55" s="4134"/>
      <c r="AMD55" s="4134"/>
      <c r="AME55" s="4134"/>
      <c r="AMF55" s="4134"/>
      <c r="AMG55" s="4134"/>
      <c r="AMH55" s="4134"/>
      <c r="AMI55" s="4134"/>
      <c r="AMJ55" s="4134"/>
      <c r="AMK55" s="4134"/>
      <c r="AML55" s="4134"/>
      <c r="AMM55" s="4134"/>
      <c r="AMN55" s="4134"/>
      <c r="AMO55" s="4134"/>
      <c r="AMP55" s="4134"/>
      <c r="AMQ55" s="4134"/>
      <c r="AMR55" s="4134"/>
      <c r="AMS55" s="4134"/>
      <c r="AMT55" s="4134"/>
      <c r="AMU55" s="4134"/>
      <c r="AMV55" s="4134"/>
      <c r="AMW55" s="4134"/>
      <c r="AMX55" s="4134"/>
      <c r="AMY55" s="4134"/>
      <c r="AMZ55" s="4134"/>
      <c r="ANA55" s="4134"/>
      <c r="ANB55" s="4134"/>
      <c r="ANC55" s="4134"/>
      <c r="AND55" s="4134"/>
      <c r="ANE55" s="4134"/>
      <c r="ANF55" s="4134"/>
      <c r="ANG55" s="4134"/>
      <c r="ANH55" s="4134"/>
      <c r="ANI55" s="4134"/>
      <c r="ANJ55" s="4134"/>
      <c r="ANK55" s="4134"/>
      <c r="ANL55" s="4134"/>
      <c r="ANM55" s="4134"/>
      <c r="ANN55" s="4134"/>
      <c r="ANO55" s="4134"/>
      <c r="ANP55" s="4134"/>
      <c r="ANQ55" s="4134"/>
      <c r="ANR55" s="4134"/>
      <c r="ANS55" s="4134"/>
      <c r="ANT55" s="4134"/>
      <c r="ANU55" s="4134"/>
      <c r="ANV55" s="4134"/>
      <c r="ANW55" s="4134"/>
      <c r="ANX55" s="4134"/>
      <c r="ANY55" s="4134"/>
      <c r="ANZ55" s="4134"/>
      <c r="AOA55" s="4134"/>
      <c r="AOB55" s="4134"/>
      <c r="AOC55" s="4134"/>
      <c r="AOD55" s="4134"/>
      <c r="AOE55" s="4134"/>
      <c r="AOF55" s="4134"/>
      <c r="AOG55" s="4134"/>
      <c r="AOH55" s="4134"/>
      <c r="AOI55" s="4134"/>
      <c r="AOJ55" s="4134"/>
      <c r="AOK55" s="4134"/>
      <c r="AOL55" s="4134"/>
      <c r="AOM55" s="4134"/>
      <c r="AON55" s="4134"/>
      <c r="AOO55" s="4134"/>
      <c r="AOP55" s="4134"/>
      <c r="AOQ55" s="4134"/>
      <c r="AOR55" s="4134"/>
      <c r="AOS55" s="4134"/>
      <c r="AOT55" s="4134"/>
      <c r="AOU55" s="4134"/>
      <c r="AOV55" s="4134"/>
      <c r="AOW55" s="4134"/>
      <c r="AOX55" s="4134"/>
      <c r="AOY55" s="4134"/>
      <c r="AOZ55" s="4134"/>
      <c r="APA55" s="4134"/>
      <c r="APB55" s="4134"/>
      <c r="APC55" s="4134"/>
      <c r="APD55" s="4134"/>
      <c r="APE55" s="4134"/>
      <c r="APF55" s="4134"/>
      <c r="APG55" s="4134"/>
      <c r="APH55" s="4134"/>
      <c r="API55" s="4134"/>
      <c r="APJ55" s="4134"/>
      <c r="APK55" s="4134"/>
      <c r="APL55" s="4134"/>
      <c r="APM55" s="4134"/>
      <c r="APN55" s="4134"/>
      <c r="APO55" s="4134"/>
      <c r="APP55" s="4134"/>
      <c r="APQ55" s="4134"/>
      <c r="APR55" s="4134"/>
      <c r="APS55" s="4134"/>
      <c r="APT55" s="4134"/>
      <c r="APU55" s="4134"/>
      <c r="APV55" s="4134"/>
      <c r="APW55" s="4134"/>
      <c r="APX55" s="4134"/>
      <c r="APY55" s="4134"/>
      <c r="APZ55" s="4134"/>
      <c r="AQA55" s="4134"/>
      <c r="AQB55" s="4134"/>
      <c r="AQC55" s="4134"/>
      <c r="AQD55" s="4134"/>
      <c r="AQE55" s="4134"/>
      <c r="AQF55" s="4134"/>
      <c r="AQG55" s="4134"/>
      <c r="AQH55" s="4134"/>
      <c r="AQI55" s="4134"/>
      <c r="AQJ55" s="4134"/>
      <c r="AQK55" s="4134"/>
      <c r="AQL55" s="4134"/>
      <c r="AQM55" s="4134"/>
      <c r="AQN55" s="4134"/>
      <c r="AQO55" s="4134"/>
      <c r="AQP55" s="4134"/>
      <c r="AQQ55" s="4134"/>
      <c r="AQR55" s="4134"/>
      <c r="AQS55" s="4134"/>
      <c r="AQT55" s="4134"/>
      <c r="AQU55" s="4134"/>
      <c r="AQV55" s="4134"/>
      <c r="AQW55" s="4134"/>
      <c r="AQX55" s="4134"/>
      <c r="AQY55" s="4134"/>
      <c r="AQZ55" s="4134"/>
      <c r="ARA55" s="4134"/>
      <c r="ARB55" s="4134"/>
      <c r="ARC55" s="4134"/>
      <c r="ARD55" s="4134"/>
      <c r="ARE55" s="4134"/>
      <c r="ARF55" s="4134"/>
      <c r="ARG55" s="4134"/>
      <c r="ARH55" s="4134"/>
      <c r="ARI55" s="4134"/>
      <c r="ARJ55" s="4134"/>
      <c r="ARK55" s="4134"/>
      <c r="ARL55" s="4134"/>
      <c r="ARM55" s="4134"/>
      <c r="ARN55" s="4134"/>
      <c r="ARO55" s="4134"/>
      <c r="ARP55" s="4134"/>
      <c r="ARQ55" s="4134"/>
      <c r="ARR55" s="4134"/>
      <c r="ARS55" s="4134"/>
      <c r="ART55" s="4134"/>
      <c r="ARU55" s="4134"/>
      <c r="ARV55" s="4134"/>
      <c r="ARW55" s="4134"/>
      <c r="ARX55" s="4134"/>
      <c r="ARY55" s="4134"/>
      <c r="ARZ55" s="4134"/>
      <c r="ASA55" s="4134"/>
      <c r="ASB55" s="4134"/>
      <c r="ASC55" s="4134"/>
      <c r="ASD55" s="4134"/>
      <c r="ASE55" s="4134"/>
      <c r="ASF55" s="4134"/>
      <c r="ASG55" s="4134"/>
      <c r="ASH55" s="4134"/>
      <c r="ASI55" s="4134"/>
      <c r="ASJ55" s="4134"/>
      <c r="ASK55" s="4134"/>
      <c r="ASL55" s="4134"/>
      <c r="ASM55" s="4134"/>
      <c r="ASN55" s="4134"/>
      <c r="ASO55" s="4134"/>
      <c r="ASP55" s="4134"/>
      <c r="ASQ55" s="4134"/>
      <c r="ASR55" s="4134"/>
      <c r="ASS55" s="4134"/>
      <c r="AST55" s="4134"/>
      <c r="ASU55" s="4134"/>
      <c r="ASV55" s="4134"/>
      <c r="ASW55" s="4134"/>
      <c r="ASX55" s="4134"/>
      <c r="ASY55" s="4134"/>
      <c r="ASZ55" s="4134"/>
      <c r="ATA55" s="4134"/>
      <c r="ATB55" s="4134"/>
      <c r="ATC55" s="4134"/>
      <c r="ATD55" s="4134"/>
      <c r="ATE55" s="4134"/>
      <c r="ATF55" s="4134"/>
      <c r="ATG55" s="4134"/>
      <c r="ATH55" s="4134"/>
      <c r="ATI55" s="4134"/>
      <c r="ATJ55" s="4134"/>
      <c r="ATK55" s="4134"/>
      <c r="ATL55" s="4134"/>
      <c r="ATM55" s="4134"/>
      <c r="ATN55" s="4134"/>
      <c r="ATO55" s="4134"/>
      <c r="ATP55" s="4134"/>
      <c r="ATQ55" s="4134"/>
      <c r="ATR55" s="4134"/>
      <c r="ATS55" s="4134"/>
      <c r="ATT55" s="4134"/>
      <c r="ATU55" s="4134"/>
      <c r="ATV55" s="4134"/>
      <c r="ATW55" s="4134"/>
      <c r="ATX55" s="4134"/>
      <c r="ATY55" s="4134"/>
      <c r="ATZ55" s="4134"/>
      <c r="AUA55" s="4134"/>
      <c r="AUB55" s="4134"/>
      <c r="AUC55" s="4134"/>
      <c r="AUD55" s="4134"/>
      <c r="AUE55" s="4134"/>
      <c r="AUF55" s="4134"/>
      <c r="AUG55" s="4134"/>
      <c r="AUH55" s="4134"/>
      <c r="AUI55" s="4134"/>
      <c r="AUJ55" s="4134"/>
      <c r="AUK55" s="4134"/>
      <c r="AUL55" s="4134"/>
      <c r="AUM55" s="4134"/>
      <c r="AUN55" s="4134"/>
      <c r="AUO55" s="4134"/>
      <c r="AUP55" s="4134"/>
      <c r="AUQ55" s="4134"/>
      <c r="AUR55" s="4134"/>
      <c r="AUS55" s="4134"/>
      <c r="AUT55" s="4134"/>
      <c r="AUU55" s="4134"/>
      <c r="AUV55" s="4134"/>
      <c r="AUW55" s="4134"/>
      <c r="AUX55" s="4134"/>
      <c r="AUY55" s="4134"/>
      <c r="AUZ55" s="4134"/>
      <c r="AVA55" s="4134"/>
      <c r="AVB55" s="4134"/>
      <c r="AVC55" s="4134"/>
      <c r="AVD55" s="4134"/>
      <c r="AVE55" s="4134"/>
      <c r="AVF55" s="4134"/>
      <c r="AVG55" s="4134"/>
      <c r="AVH55" s="4134"/>
      <c r="AVI55" s="4134"/>
      <c r="AVJ55" s="4134"/>
      <c r="AVK55" s="4134"/>
      <c r="AVL55" s="4134"/>
      <c r="AVM55" s="4134"/>
      <c r="AVN55" s="4134"/>
      <c r="AVO55" s="4134"/>
      <c r="AVP55" s="4134"/>
      <c r="AVQ55" s="4134"/>
      <c r="AVR55" s="4134"/>
      <c r="AVS55" s="4134"/>
      <c r="AVT55" s="4134"/>
      <c r="AVU55" s="4134"/>
      <c r="AVV55" s="4134"/>
      <c r="AVW55" s="4134"/>
      <c r="AVX55" s="4134"/>
      <c r="AVY55" s="4134"/>
      <c r="AVZ55" s="4134"/>
      <c r="AWA55" s="4134"/>
      <c r="AWB55" s="4134"/>
      <c r="AWC55" s="4134"/>
      <c r="AWD55" s="4134"/>
      <c r="AWE55" s="4134"/>
      <c r="AWF55" s="4134"/>
      <c r="AWG55" s="4134"/>
      <c r="AWH55" s="4134"/>
      <c r="AWI55" s="4134"/>
      <c r="AWJ55" s="4134"/>
      <c r="AWK55" s="4134"/>
      <c r="AWL55" s="4134"/>
      <c r="AWM55" s="4134"/>
      <c r="AWN55" s="4134"/>
      <c r="AWO55" s="4134"/>
      <c r="AWP55" s="4134"/>
      <c r="AWQ55" s="4134"/>
      <c r="AWR55" s="4134"/>
      <c r="AWS55" s="4134"/>
      <c r="AWT55" s="4134"/>
      <c r="AWU55" s="4134"/>
      <c r="AWV55" s="4134"/>
      <c r="AWW55" s="4134"/>
      <c r="AWX55" s="4134"/>
      <c r="AWY55" s="4134"/>
      <c r="AWZ55" s="4134"/>
      <c r="AXA55" s="4134"/>
      <c r="AXB55" s="4134"/>
      <c r="AXC55" s="4134"/>
      <c r="AXD55" s="4134"/>
      <c r="AXE55" s="4134"/>
      <c r="AXF55" s="4134"/>
      <c r="AXG55" s="4134"/>
      <c r="AXH55" s="4134"/>
      <c r="AXI55" s="4134"/>
      <c r="AXJ55" s="4134"/>
      <c r="AXK55" s="4134"/>
      <c r="AXL55" s="4134"/>
      <c r="AXM55" s="4134"/>
      <c r="AXN55" s="4134"/>
      <c r="AXO55" s="4134"/>
      <c r="AXP55" s="4134"/>
      <c r="AXQ55" s="4134"/>
      <c r="AXR55" s="4134"/>
      <c r="AXS55" s="4134"/>
      <c r="AXT55" s="4134"/>
      <c r="AXU55" s="4134"/>
      <c r="AXV55" s="4134"/>
      <c r="AXW55" s="4134"/>
      <c r="AXX55" s="4134"/>
      <c r="AXY55" s="4134"/>
      <c r="AXZ55" s="4134"/>
      <c r="AYA55" s="4134"/>
      <c r="AYB55" s="4134"/>
      <c r="AYC55" s="4134"/>
      <c r="AYD55" s="4134"/>
      <c r="AYE55" s="4134"/>
      <c r="AYF55" s="4134"/>
      <c r="AYG55" s="4134"/>
      <c r="AYH55" s="4134"/>
      <c r="AYI55" s="4134"/>
      <c r="AYJ55" s="4134"/>
      <c r="AYK55" s="4134"/>
      <c r="AYL55" s="4134"/>
      <c r="AYM55" s="4134"/>
      <c r="AYN55" s="4134"/>
      <c r="AYO55" s="4134"/>
      <c r="AYP55" s="4134"/>
      <c r="AYQ55" s="4134"/>
      <c r="AYR55" s="4134"/>
      <c r="AYS55" s="4134"/>
      <c r="AYT55" s="4134"/>
      <c r="AYU55" s="4134"/>
      <c r="AYV55" s="4134"/>
      <c r="AYW55" s="4134"/>
      <c r="AYX55" s="4134"/>
      <c r="AYY55" s="4134"/>
      <c r="AYZ55" s="4134"/>
      <c r="AZA55" s="4134"/>
      <c r="AZB55" s="4134"/>
      <c r="AZC55" s="4134"/>
      <c r="AZD55" s="4134"/>
      <c r="AZE55" s="4134"/>
      <c r="AZF55" s="4134"/>
      <c r="AZG55" s="4134"/>
      <c r="AZH55" s="4134"/>
      <c r="AZI55" s="4134"/>
      <c r="AZJ55" s="4134"/>
      <c r="AZK55" s="4134"/>
      <c r="AZL55" s="4134"/>
      <c r="AZM55" s="4134"/>
      <c r="AZN55" s="4134"/>
      <c r="AZO55" s="4134"/>
      <c r="AZP55" s="4134"/>
      <c r="AZQ55" s="4134"/>
      <c r="AZR55" s="4134"/>
      <c r="AZS55" s="4134"/>
      <c r="AZT55" s="4134"/>
      <c r="AZU55" s="4134"/>
      <c r="AZV55" s="4134"/>
      <c r="AZW55" s="4134"/>
      <c r="AZX55" s="4134"/>
      <c r="AZY55" s="4134"/>
      <c r="AZZ55" s="4134"/>
      <c r="BAA55" s="4134"/>
      <c r="BAB55" s="4134"/>
      <c r="BAC55" s="4134"/>
      <c r="BAD55" s="4134"/>
      <c r="BAE55" s="4134"/>
      <c r="BAF55" s="4134"/>
      <c r="BAG55" s="4134"/>
      <c r="BAH55" s="4134"/>
      <c r="BAI55" s="4134"/>
      <c r="BAJ55" s="4134"/>
      <c r="BAK55" s="4134"/>
      <c r="BAL55" s="4134"/>
      <c r="BAM55" s="4134"/>
      <c r="BAN55" s="4134"/>
      <c r="BAO55" s="4134"/>
      <c r="BAP55" s="4134"/>
      <c r="BAQ55" s="4134"/>
      <c r="BAR55" s="4134"/>
      <c r="BAS55" s="4134"/>
      <c r="BAT55" s="4134"/>
      <c r="BAU55" s="4134"/>
      <c r="BAV55" s="4134"/>
      <c r="BAW55" s="4134"/>
      <c r="BAX55" s="4134"/>
      <c r="BAY55" s="4134"/>
      <c r="BAZ55" s="4134"/>
      <c r="BBA55" s="4134"/>
      <c r="BBB55" s="4134"/>
      <c r="BBC55" s="4134"/>
      <c r="BBD55" s="4134"/>
      <c r="BBE55" s="4134"/>
      <c r="BBF55" s="4134"/>
      <c r="BBG55" s="4134"/>
      <c r="BBH55" s="4134"/>
      <c r="BBI55" s="4134"/>
      <c r="BBJ55" s="4134"/>
      <c r="BBK55" s="4134"/>
      <c r="BBL55" s="4134"/>
      <c r="BBM55" s="4134"/>
      <c r="BBN55" s="4134"/>
      <c r="BBO55" s="4134"/>
      <c r="BBP55" s="4134"/>
      <c r="BBQ55" s="4134"/>
      <c r="BBR55" s="4134"/>
      <c r="BBS55" s="4134"/>
      <c r="BBT55" s="4134"/>
      <c r="BBU55" s="4134"/>
      <c r="BBV55" s="4134"/>
      <c r="BBW55" s="4134"/>
      <c r="BBX55" s="4134"/>
      <c r="BBY55" s="4134"/>
      <c r="BBZ55" s="4134"/>
      <c r="BCA55" s="4134"/>
      <c r="BCB55" s="4134"/>
      <c r="BCC55" s="4134"/>
      <c r="BCD55" s="4134"/>
      <c r="BCE55" s="4134"/>
      <c r="BCF55" s="4134"/>
      <c r="BCG55" s="4134"/>
      <c r="BCH55" s="4134"/>
      <c r="BCI55" s="4134"/>
      <c r="BCJ55" s="4134"/>
      <c r="BCK55" s="4134"/>
      <c r="BCL55" s="4134"/>
      <c r="BCM55" s="4134"/>
      <c r="BCN55" s="4134"/>
      <c r="BCO55" s="4134"/>
      <c r="BCP55" s="4134"/>
      <c r="BCQ55" s="4134"/>
      <c r="BCR55" s="4134"/>
      <c r="BCS55" s="4134"/>
      <c r="BCT55" s="4134"/>
      <c r="BCU55" s="4134"/>
      <c r="BCV55" s="4134"/>
      <c r="BCW55" s="4134"/>
      <c r="BCX55" s="4134"/>
      <c r="BCY55" s="4134"/>
      <c r="BCZ55" s="4134"/>
      <c r="BDA55" s="4134"/>
      <c r="BDB55" s="4134"/>
      <c r="BDC55" s="4134"/>
      <c r="BDD55" s="4134"/>
      <c r="BDE55" s="4134"/>
      <c r="BDF55" s="4134"/>
      <c r="BDG55" s="4134"/>
      <c r="BDH55" s="4134"/>
      <c r="BDI55" s="4134"/>
      <c r="BDJ55" s="4134"/>
      <c r="BDK55" s="4134"/>
      <c r="BDL55" s="4134"/>
      <c r="BDM55" s="4134"/>
      <c r="BDN55" s="4134"/>
      <c r="BDO55" s="4134"/>
      <c r="BDP55" s="4134"/>
      <c r="BDQ55" s="4134"/>
      <c r="BDR55" s="4134"/>
      <c r="BDS55" s="4134"/>
      <c r="BDT55" s="4134"/>
      <c r="BDU55" s="4134"/>
      <c r="BDV55" s="4134"/>
      <c r="BDW55" s="4134"/>
      <c r="BDX55" s="4134"/>
      <c r="BDY55" s="4134"/>
      <c r="BDZ55" s="4134"/>
      <c r="BEA55" s="4134"/>
      <c r="BEB55" s="4134"/>
      <c r="BEC55" s="4134"/>
      <c r="BED55" s="4134"/>
      <c r="BEE55" s="4134"/>
      <c r="BEF55" s="4134"/>
      <c r="BEG55" s="4134"/>
      <c r="BEH55" s="4134"/>
      <c r="BEI55" s="4134"/>
      <c r="BEJ55" s="4134"/>
      <c r="BEK55" s="4134"/>
      <c r="BEL55" s="4134"/>
      <c r="BEM55" s="4134"/>
      <c r="BEN55" s="4134"/>
      <c r="BEO55" s="4134"/>
      <c r="BEP55" s="4134"/>
      <c r="BEQ55" s="4134"/>
      <c r="BER55" s="4134"/>
      <c r="BES55" s="4134"/>
      <c r="BET55" s="4134"/>
      <c r="BEU55" s="4134"/>
      <c r="BEV55" s="4134"/>
      <c r="BEW55" s="4134"/>
      <c r="BEX55" s="4134"/>
      <c r="BEY55" s="4134"/>
      <c r="BEZ55" s="4134"/>
      <c r="BFA55" s="4134"/>
      <c r="BFB55" s="4134"/>
      <c r="BFC55" s="4134"/>
      <c r="BFD55" s="4134"/>
      <c r="BFE55" s="4134"/>
      <c r="BFF55" s="4134"/>
      <c r="BFG55" s="4134"/>
      <c r="BFH55" s="4134"/>
      <c r="BFI55" s="4134"/>
      <c r="BFJ55" s="4134"/>
      <c r="BFK55" s="4134"/>
      <c r="BFL55" s="4134"/>
      <c r="BFM55" s="4134"/>
      <c r="BFN55" s="4134"/>
      <c r="BFO55" s="4134"/>
      <c r="BFP55" s="4134"/>
      <c r="BFQ55" s="4134"/>
      <c r="BFR55" s="4134"/>
      <c r="BFS55" s="4134"/>
      <c r="BFT55" s="4134"/>
      <c r="BFU55" s="4134"/>
      <c r="BFV55" s="4134"/>
      <c r="BFW55" s="4134"/>
      <c r="BFX55" s="4134"/>
      <c r="BFY55" s="4134"/>
      <c r="BFZ55" s="4134"/>
      <c r="BGA55" s="4134"/>
      <c r="BGB55" s="4134"/>
      <c r="BGC55" s="4134"/>
      <c r="BGD55" s="4134"/>
      <c r="BGE55" s="4134"/>
      <c r="BGF55" s="4134"/>
      <c r="BGG55" s="4134"/>
      <c r="BGH55" s="4134"/>
      <c r="BGI55" s="4134"/>
      <c r="BGJ55" s="4134"/>
      <c r="BGK55" s="4134"/>
      <c r="BGL55" s="4134"/>
      <c r="BGM55" s="4134"/>
      <c r="BGN55" s="4134"/>
      <c r="BGO55" s="4134"/>
      <c r="BGP55" s="4134"/>
      <c r="BGQ55" s="4134"/>
      <c r="BGR55" s="4134"/>
      <c r="BGS55" s="4134"/>
      <c r="BGT55" s="4134"/>
      <c r="BGU55" s="4134"/>
      <c r="BGV55" s="4134"/>
      <c r="BGW55" s="4134"/>
      <c r="BGX55" s="4134"/>
      <c r="BGY55" s="4134"/>
      <c r="BGZ55" s="4134"/>
      <c r="BHA55" s="4134"/>
      <c r="BHB55" s="4134"/>
      <c r="BHC55" s="4134"/>
      <c r="BHD55" s="4134"/>
      <c r="BHE55" s="4134"/>
      <c r="BHF55" s="4134"/>
      <c r="BHG55" s="4134"/>
      <c r="BHH55" s="4134"/>
      <c r="BHI55" s="4134"/>
      <c r="BHJ55" s="4134"/>
      <c r="BHK55" s="4134"/>
      <c r="BHL55" s="4134"/>
      <c r="BHM55" s="4134"/>
      <c r="BHN55" s="4134"/>
      <c r="BHO55" s="4134"/>
      <c r="BHP55" s="4134"/>
      <c r="BHQ55" s="4134"/>
      <c r="BHR55" s="4134"/>
      <c r="BHS55" s="4134"/>
      <c r="BHT55" s="4134"/>
      <c r="BHU55" s="4134"/>
      <c r="BHV55" s="4134"/>
      <c r="BHW55" s="4134"/>
      <c r="BHX55" s="4134"/>
      <c r="BHY55" s="4134"/>
      <c r="BHZ55" s="4134"/>
      <c r="BIA55" s="4134"/>
      <c r="BIB55" s="4134"/>
      <c r="BIC55" s="4134"/>
      <c r="BID55" s="4134"/>
      <c r="BIE55" s="4134"/>
      <c r="BIF55" s="4134"/>
      <c r="BIG55" s="4134"/>
      <c r="BIH55" s="4134"/>
      <c r="BII55" s="4134"/>
      <c r="BIJ55" s="4134"/>
      <c r="BIK55" s="4134"/>
      <c r="BIL55" s="4134"/>
      <c r="BIM55" s="4134"/>
      <c r="BIN55" s="4134"/>
      <c r="BIO55" s="4134"/>
      <c r="BIP55" s="4134"/>
      <c r="BIQ55" s="4134"/>
      <c r="BIR55" s="4134"/>
      <c r="BIS55" s="4134"/>
      <c r="BIT55" s="4134"/>
      <c r="BIU55" s="4134"/>
      <c r="BIV55" s="4134"/>
      <c r="BIW55" s="4134"/>
      <c r="BIX55" s="4134"/>
      <c r="BIY55" s="4134"/>
      <c r="BIZ55" s="4134"/>
      <c r="BJA55" s="4134"/>
      <c r="BJB55" s="4134"/>
      <c r="BJC55" s="4134"/>
      <c r="BJD55" s="4134"/>
      <c r="BJE55" s="4134"/>
    </row>
    <row r="56" spans="1:1617" s="102" customFormat="1" ht="16.149999999999999" customHeight="1">
      <c r="A56" s="336" t="s">
        <v>1300</v>
      </c>
      <c r="B56" s="743"/>
      <c r="C56" s="3558"/>
      <c r="D56" s="3558"/>
      <c r="E56" s="3558"/>
      <c r="F56" s="3558"/>
      <c r="G56" s="3558"/>
      <c r="H56" s="3558"/>
      <c r="I56" s="3558"/>
      <c r="J56" s="3558"/>
      <c r="K56" s="3558"/>
      <c r="L56" s="3558"/>
      <c r="M56" s="3558"/>
      <c r="N56" s="3558"/>
      <c r="O56" s="3558"/>
      <c r="P56" s="3558"/>
      <c r="Q56" s="3558"/>
      <c r="R56" s="3558"/>
      <c r="S56" s="3558"/>
      <c r="T56" s="3558"/>
      <c r="U56" s="3558"/>
      <c r="V56" s="3558"/>
      <c r="W56" s="3558"/>
      <c r="X56" s="3558"/>
      <c r="Y56" s="3558"/>
      <c r="Z56" s="3558"/>
      <c r="AA56" s="3558"/>
      <c r="AB56" s="3558"/>
      <c r="AC56" s="3558"/>
      <c r="AD56" s="3558"/>
      <c r="AE56" s="3832"/>
      <c r="AF56" s="3559"/>
      <c r="AG56" s="4129"/>
      <c r="AH56" s="4134"/>
      <c r="AI56" s="4134"/>
      <c r="AJ56" s="4134"/>
      <c r="AK56" s="4134"/>
      <c r="AL56" s="4134"/>
      <c r="AM56" s="4134"/>
      <c r="AN56" s="4134"/>
      <c r="AO56" s="4134"/>
      <c r="AP56" s="4134"/>
      <c r="AQ56" s="4134"/>
      <c r="AR56" s="4134"/>
      <c r="AS56" s="4134"/>
      <c r="AT56" s="4134"/>
      <c r="AU56" s="4134"/>
      <c r="AV56" s="4134"/>
      <c r="AW56" s="4134"/>
      <c r="AX56" s="4134"/>
      <c r="AY56" s="4134"/>
      <c r="AZ56" s="4134"/>
      <c r="BA56" s="4134"/>
      <c r="BB56" s="4134"/>
      <c r="BC56" s="4134"/>
      <c r="BD56" s="4134"/>
      <c r="BE56" s="4134"/>
      <c r="BF56" s="4134"/>
      <c r="BG56" s="4134"/>
      <c r="BH56" s="4134"/>
      <c r="BI56" s="4134"/>
      <c r="BJ56" s="4134"/>
      <c r="BK56" s="4139"/>
      <c r="BL56" s="4139"/>
      <c r="BM56" s="4139"/>
      <c r="BN56" s="4139"/>
      <c r="BO56" s="4139"/>
      <c r="BP56" s="4139"/>
      <c r="BQ56" s="4139"/>
      <c r="BR56" s="4139"/>
      <c r="BS56" s="4139"/>
      <c r="BT56" s="4139"/>
      <c r="BU56" s="4139"/>
      <c r="BV56" s="4139"/>
      <c r="BW56" s="4139"/>
      <c r="BX56" s="4139"/>
      <c r="BY56" s="4139"/>
      <c r="BZ56" s="4139"/>
      <c r="CA56" s="4139"/>
      <c r="CB56" s="4139"/>
      <c r="CC56" s="4139"/>
      <c r="CD56" s="4139"/>
      <c r="CE56" s="4139"/>
      <c r="CF56" s="4139"/>
      <c r="CG56" s="4139"/>
      <c r="CH56" s="4139"/>
      <c r="CI56" s="4139"/>
      <c r="CJ56" s="4139"/>
      <c r="CK56" s="4139"/>
      <c r="CL56" s="4139"/>
      <c r="CM56" s="4139"/>
      <c r="CN56" s="4134"/>
      <c r="CO56" s="4134"/>
      <c r="CP56" s="4134"/>
      <c r="CQ56" s="4134"/>
      <c r="CR56" s="4134"/>
      <c r="CS56" s="4134"/>
      <c r="CT56" s="4134"/>
      <c r="CU56" s="4134"/>
      <c r="CV56" s="4134"/>
      <c r="CW56" s="4134"/>
      <c r="CX56" s="4134"/>
      <c r="CY56" s="4134"/>
      <c r="CZ56" s="4134"/>
      <c r="DA56" s="4134"/>
      <c r="DB56" s="4134"/>
      <c r="DC56" s="4134"/>
      <c r="DD56" s="4134"/>
      <c r="DE56" s="4134"/>
      <c r="DF56" s="4134"/>
      <c r="DG56" s="4134"/>
      <c r="DH56" s="4134"/>
      <c r="DI56" s="4134"/>
      <c r="DJ56" s="4134"/>
      <c r="DK56" s="4134"/>
      <c r="DL56" s="4134"/>
      <c r="DM56" s="4134"/>
      <c r="DN56" s="4134"/>
      <c r="DO56" s="4134"/>
      <c r="DP56" s="4134"/>
      <c r="DQ56" s="4134"/>
      <c r="DR56" s="4134"/>
      <c r="DS56" s="4134"/>
      <c r="DT56" s="4134"/>
      <c r="DU56" s="4134"/>
      <c r="DV56" s="4134"/>
      <c r="DW56" s="4134"/>
      <c r="DX56" s="4134"/>
      <c r="DY56" s="4134"/>
      <c r="DZ56" s="4134"/>
      <c r="EA56" s="4134"/>
      <c r="EB56" s="4134"/>
      <c r="EC56" s="4134"/>
      <c r="ED56" s="4134"/>
      <c r="EE56" s="4134"/>
      <c r="EF56" s="4134"/>
      <c r="EG56" s="4134"/>
      <c r="EH56" s="4134"/>
      <c r="EI56" s="4134"/>
      <c r="EJ56" s="4134"/>
      <c r="EK56" s="4134"/>
      <c r="EL56" s="4134"/>
      <c r="EM56" s="4134"/>
      <c r="EN56" s="4134"/>
      <c r="EO56" s="4134"/>
      <c r="EP56" s="4134"/>
      <c r="EQ56" s="4134"/>
      <c r="ER56" s="4134"/>
      <c r="ES56" s="4134"/>
      <c r="ET56" s="4134"/>
      <c r="EU56" s="4134"/>
      <c r="EV56" s="4134"/>
      <c r="EW56" s="4134"/>
      <c r="EX56" s="4134"/>
      <c r="EY56" s="4134"/>
      <c r="EZ56" s="4134"/>
      <c r="FA56" s="4134"/>
      <c r="FB56" s="4134"/>
      <c r="FC56" s="4134"/>
      <c r="FD56" s="4134"/>
      <c r="FE56" s="4134"/>
      <c r="FF56" s="4134"/>
      <c r="FG56" s="4134"/>
      <c r="FH56" s="4134"/>
      <c r="FI56" s="4134"/>
      <c r="FJ56" s="4134"/>
      <c r="FK56" s="4134"/>
      <c r="FL56" s="4134"/>
      <c r="FM56" s="4134"/>
      <c r="FN56" s="4134"/>
      <c r="FO56" s="4134"/>
      <c r="FP56" s="4134"/>
      <c r="FQ56" s="4134"/>
      <c r="FR56" s="4134"/>
      <c r="FS56" s="4134"/>
      <c r="FT56" s="4134"/>
      <c r="FU56" s="4134"/>
      <c r="FV56" s="4134"/>
      <c r="FW56" s="4134"/>
      <c r="FX56" s="4134"/>
      <c r="FY56" s="4134"/>
      <c r="FZ56" s="4134"/>
      <c r="GA56" s="4134"/>
      <c r="GB56" s="4134"/>
      <c r="GC56" s="4134"/>
      <c r="GD56" s="4134"/>
      <c r="GE56" s="4134"/>
      <c r="GF56" s="4134"/>
      <c r="GG56" s="4134"/>
      <c r="GH56" s="4134"/>
      <c r="GI56" s="4134"/>
      <c r="GJ56" s="4134"/>
      <c r="GK56" s="4134"/>
      <c r="GL56" s="4134"/>
      <c r="GM56" s="4134"/>
      <c r="GN56" s="4134"/>
      <c r="GO56" s="4134"/>
      <c r="GP56" s="4134"/>
      <c r="GQ56" s="4134"/>
      <c r="GR56" s="4134"/>
      <c r="GS56" s="4134"/>
      <c r="GT56" s="4134"/>
      <c r="GU56" s="4134"/>
      <c r="GV56" s="4134"/>
      <c r="GW56" s="4134"/>
      <c r="GX56" s="4134"/>
      <c r="GY56" s="4134"/>
      <c r="GZ56" s="4134"/>
      <c r="HA56" s="4134"/>
      <c r="HB56" s="4134"/>
      <c r="HC56" s="4134"/>
      <c r="HD56" s="4134"/>
      <c r="HE56" s="4134"/>
      <c r="HF56" s="4134"/>
      <c r="HG56" s="4134"/>
      <c r="HH56" s="4134"/>
      <c r="HI56" s="4134"/>
      <c r="HJ56" s="4134"/>
      <c r="HK56" s="4134"/>
      <c r="HL56" s="4134"/>
      <c r="HM56" s="4134"/>
      <c r="HN56" s="4134"/>
      <c r="HO56" s="4134"/>
      <c r="HP56" s="4134"/>
      <c r="HQ56" s="4134"/>
      <c r="HR56" s="4134"/>
      <c r="HS56" s="4134"/>
      <c r="HT56" s="4134"/>
      <c r="HU56" s="4134"/>
      <c r="HV56" s="4134"/>
      <c r="HW56" s="4134"/>
      <c r="HX56" s="4134"/>
      <c r="HY56" s="4134"/>
      <c r="HZ56" s="4134"/>
      <c r="IA56" s="4134"/>
      <c r="IB56" s="4134"/>
      <c r="IC56" s="4134"/>
      <c r="ID56" s="4134"/>
      <c r="IE56" s="4134"/>
      <c r="IF56" s="4134"/>
      <c r="IG56" s="4134"/>
      <c r="IH56" s="4134"/>
      <c r="II56" s="4134"/>
      <c r="IJ56" s="4134"/>
      <c r="IK56" s="4134"/>
      <c r="IL56" s="4134"/>
      <c r="IM56" s="4134"/>
      <c r="IN56" s="4134"/>
      <c r="IO56" s="4134"/>
      <c r="IP56" s="4134"/>
      <c r="IQ56" s="4134"/>
      <c r="IR56" s="4134"/>
      <c r="IS56" s="4134"/>
      <c r="IT56" s="4134"/>
      <c r="IU56" s="4134"/>
      <c r="IV56" s="4134"/>
      <c r="IW56" s="4134"/>
      <c r="IX56" s="4134"/>
      <c r="IY56" s="4134"/>
      <c r="IZ56" s="4134"/>
      <c r="JA56" s="4134"/>
      <c r="JB56" s="4134"/>
      <c r="JC56" s="4134"/>
      <c r="JD56" s="4134"/>
      <c r="JE56" s="4134"/>
      <c r="JF56" s="4134"/>
      <c r="JG56" s="4134"/>
      <c r="JH56" s="4134"/>
      <c r="JI56" s="4134"/>
      <c r="JJ56" s="4134"/>
      <c r="JK56" s="4134"/>
      <c r="JL56" s="4134"/>
      <c r="JM56" s="4134"/>
      <c r="JN56" s="4134"/>
      <c r="JO56" s="4134"/>
      <c r="JP56" s="4134"/>
      <c r="JQ56" s="4134"/>
      <c r="JR56" s="4134"/>
      <c r="JS56" s="4134"/>
      <c r="JT56" s="4134"/>
      <c r="JU56" s="4134"/>
      <c r="JV56" s="4134"/>
      <c r="JW56" s="4134"/>
      <c r="JX56" s="4134"/>
      <c r="JY56" s="4134"/>
      <c r="JZ56" s="4134"/>
      <c r="KA56" s="4134"/>
      <c r="KB56" s="4134"/>
      <c r="KC56" s="4134"/>
      <c r="KD56" s="4134"/>
      <c r="KE56" s="4134"/>
      <c r="KF56" s="4134"/>
      <c r="KG56" s="4134"/>
      <c r="KH56" s="4134"/>
      <c r="KI56" s="4134"/>
      <c r="KJ56" s="4134"/>
      <c r="KK56" s="4134"/>
      <c r="KL56" s="4134"/>
      <c r="KM56" s="4134"/>
      <c r="KN56" s="4134"/>
      <c r="KO56" s="4134"/>
      <c r="KP56" s="4134"/>
      <c r="KQ56" s="4134"/>
      <c r="KR56" s="4134"/>
      <c r="KS56" s="4134"/>
      <c r="KT56" s="4134"/>
      <c r="KU56" s="4134"/>
      <c r="KV56" s="4134"/>
      <c r="KW56" s="4134"/>
      <c r="KX56" s="4134"/>
      <c r="KY56" s="4134"/>
      <c r="KZ56" s="4134"/>
      <c r="LA56" s="4134"/>
      <c r="LB56" s="4134"/>
      <c r="LC56" s="4134"/>
      <c r="LD56" s="4134"/>
      <c r="LE56" s="4134"/>
      <c r="LF56" s="4134"/>
      <c r="LG56" s="4134"/>
      <c r="LH56" s="4134"/>
      <c r="LI56" s="4134"/>
      <c r="LJ56" s="4134"/>
      <c r="LK56" s="4134"/>
      <c r="LL56" s="4134"/>
      <c r="LM56" s="4134"/>
      <c r="LN56" s="4134"/>
      <c r="LO56" s="4134"/>
      <c r="LP56" s="4134"/>
      <c r="LQ56" s="4134"/>
      <c r="LR56" s="4134"/>
      <c r="LS56" s="4134"/>
      <c r="LT56" s="4134"/>
      <c r="LU56" s="4134"/>
      <c r="LV56" s="4134"/>
      <c r="LW56" s="4134"/>
      <c r="LX56" s="4134"/>
      <c r="LY56" s="4134"/>
      <c r="LZ56" s="4134"/>
      <c r="MA56" s="4134"/>
      <c r="MB56" s="4134"/>
      <c r="MC56" s="4134"/>
      <c r="MD56" s="4134"/>
      <c r="ME56" s="4134"/>
      <c r="MF56" s="4134"/>
      <c r="MG56" s="4134"/>
      <c r="MH56" s="4134"/>
      <c r="MI56" s="4134"/>
      <c r="MJ56" s="4134"/>
      <c r="MK56" s="4134"/>
      <c r="ML56" s="4134"/>
      <c r="MM56" s="4134"/>
      <c r="MN56" s="4134"/>
      <c r="MO56" s="4134"/>
      <c r="MP56" s="4134"/>
      <c r="MQ56" s="4134"/>
      <c r="MR56" s="4134"/>
      <c r="MS56" s="4134"/>
      <c r="MT56" s="4134"/>
      <c r="MU56" s="4134"/>
      <c r="MV56" s="4134"/>
      <c r="MW56" s="4134"/>
      <c r="MX56" s="4134"/>
      <c r="MY56" s="4134"/>
      <c r="MZ56" s="4134"/>
      <c r="NA56" s="4134"/>
      <c r="NB56" s="4134"/>
      <c r="NC56" s="4134"/>
      <c r="ND56" s="4134"/>
      <c r="NE56" s="4134"/>
      <c r="NF56" s="4134"/>
      <c r="NG56" s="4134"/>
      <c r="NH56" s="4134"/>
      <c r="NI56" s="4134"/>
      <c r="NJ56" s="4134"/>
      <c r="NK56" s="4134"/>
      <c r="NL56" s="4134"/>
      <c r="NM56" s="4134"/>
      <c r="NN56" s="4134"/>
      <c r="NO56" s="4134"/>
      <c r="NP56" s="4134"/>
      <c r="NQ56" s="4134"/>
      <c r="NR56" s="4134"/>
      <c r="NS56" s="4134"/>
      <c r="NT56" s="4134"/>
      <c r="NU56" s="4134"/>
      <c r="NV56" s="4134"/>
      <c r="NW56" s="4134"/>
      <c r="NX56" s="4134"/>
      <c r="NY56" s="4134"/>
      <c r="NZ56" s="4134"/>
      <c r="OA56" s="4134"/>
      <c r="OB56" s="4134"/>
      <c r="OC56" s="4134"/>
      <c r="OD56" s="4134"/>
      <c r="OE56" s="4134"/>
      <c r="OF56" s="4134"/>
      <c r="OG56" s="4134"/>
      <c r="OH56" s="4134"/>
      <c r="OI56" s="4134"/>
      <c r="OJ56" s="4134"/>
      <c r="OK56" s="4134"/>
      <c r="OL56" s="4134"/>
      <c r="OM56" s="4134"/>
      <c r="ON56" s="4134"/>
      <c r="OO56" s="4134"/>
      <c r="OP56" s="4134"/>
      <c r="OQ56" s="4134"/>
      <c r="OR56" s="4134"/>
      <c r="OS56" s="4134"/>
      <c r="OT56" s="4134"/>
      <c r="OU56" s="4134"/>
      <c r="OV56" s="4134"/>
      <c r="OW56" s="4134"/>
      <c r="OX56" s="4134"/>
      <c r="OY56" s="4134"/>
      <c r="OZ56" s="4134"/>
      <c r="PA56" s="4134"/>
      <c r="PB56" s="4134"/>
      <c r="PC56" s="4134"/>
      <c r="PD56" s="4134"/>
      <c r="PE56" s="4134"/>
      <c r="PF56" s="4134"/>
      <c r="PG56" s="4134"/>
      <c r="PH56" s="4134"/>
      <c r="PI56" s="4134"/>
      <c r="PJ56" s="4134"/>
      <c r="PK56" s="4134"/>
      <c r="PL56" s="4134"/>
      <c r="PM56" s="4134"/>
      <c r="PN56" s="4134"/>
      <c r="PO56" s="4134"/>
      <c r="PP56" s="4134"/>
      <c r="PQ56" s="4134"/>
      <c r="PR56" s="4134"/>
      <c r="PS56" s="4134"/>
      <c r="PT56" s="4134"/>
      <c r="PU56" s="4134"/>
      <c r="PV56" s="4134"/>
      <c r="PW56" s="4134"/>
      <c r="PX56" s="4134"/>
      <c r="PY56" s="4134"/>
      <c r="PZ56" s="4134"/>
      <c r="QA56" s="4134"/>
      <c r="QB56" s="4134"/>
      <c r="QC56" s="4134"/>
      <c r="QD56" s="4134"/>
      <c r="QE56" s="4134"/>
      <c r="QF56" s="4134"/>
      <c r="QG56" s="4134"/>
      <c r="QH56" s="4134"/>
      <c r="QI56" s="4134"/>
      <c r="QJ56" s="4134"/>
      <c r="QK56" s="4134"/>
      <c r="QL56" s="4134"/>
      <c r="QM56" s="4134"/>
      <c r="QN56" s="4134"/>
      <c r="QO56" s="4134"/>
      <c r="QP56" s="4134"/>
      <c r="QQ56" s="4134"/>
      <c r="QR56" s="4134"/>
      <c r="QS56" s="4134"/>
      <c r="QT56" s="4134"/>
      <c r="QU56" s="4134"/>
      <c r="QV56" s="4134"/>
      <c r="QW56" s="4134"/>
      <c r="QX56" s="4134"/>
      <c r="QY56" s="4134"/>
      <c r="QZ56" s="4134"/>
      <c r="RA56" s="4134"/>
      <c r="RB56" s="4134"/>
      <c r="RC56" s="4134"/>
      <c r="RD56" s="4134"/>
      <c r="RE56" s="4134"/>
      <c r="RF56" s="4134"/>
      <c r="RG56" s="4134"/>
      <c r="RH56" s="4134"/>
      <c r="RI56" s="4134"/>
      <c r="RJ56" s="4134"/>
      <c r="RK56" s="4134"/>
      <c r="RL56" s="4134"/>
      <c r="RM56" s="4134"/>
      <c r="RN56" s="4134"/>
      <c r="RO56" s="4134"/>
      <c r="RP56" s="4134"/>
      <c r="RQ56" s="4134"/>
      <c r="RR56" s="4134"/>
      <c r="RS56" s="4134"/>
      <c r="RT56" s="4134"/>
      <c r="RU56" s="4134"/>
      <c r="RV56" s="4134"/>
      <c r="RW56" s="4134"/>
      <c r="RX56" s="4134"/>
      <c r="RY56" s="4134"/>
      <c r="RZ56" s="4134"/>
      <c r="SA56" s="4134"/>
      <c r="SB56" s="4134"/>
      <c r="SC56" s="4134"/>
      <c r="SD56" s="4134"/>
      <c r="SE56" s="4134"/>
      <c r="SF56" s="4134"/>
      <c r="SG56" s="4134"/>
      <c r="SH56" s="4134"/>
      <c r="SI56" s="4134"/>
      <c r="SJ56" s="4134"/>
      <c r="SK56" s="4134"/>
      <c r="SL56" s="4134"/>
      <c r="SM56" s="4134"/>
      <c r="SN56" s="4134"/>
      <c r="SO56" s="4134"/>
      <c r="SP56" s="4134"/>
      <c r="SQ56" s="4134"/>
      <c r="SR56" s="4134"/>
      <c r="SS56" s="4134"/>
      <c r="ST56" s="4134"/>
      <c r="SU56" s="4134"/>
      <c r="SV56" s="4134"/>
      <c r="SW56" s="4134"/>
      <c r="SX56" s="4134"/>
      <c r="SY56" s="4134"/>
      <c r="SZ56" s="4134"/>
      <c r="TA56" s="4134"/>
      <c r="TB56" s="4134"/>
      <c r="TC56" s="4134"/>
      <c r="TD56" s="4134"/>
      <c r="TE56" s="4134"/>
      <c r="TF56" s="4134"/>
      <c r="TG56" s="4134"/>
      <c r="TH56" s="4134"/>
      <c r="TI56" s="4134"/>
      <c r="TJ56" s="4134"/>
      <c r="TK56" s="4134"/>
      <c r="TL56" s="4134"/>
      <c r="TM56" s="4134"/>
      <c r="TN56" s="4134"/>
      <c r="TO56" s="4134"/>
      <c r="TP56" s="4134"/>
      <c r="TQ56" s="4134"/>
      <c r="TR56" s="4134"/>
      <c r="TS56" s="4134"/>
      <c r="TT56" s="4134"/>
      <c r="TU56" s="4134"/>
      <c r="TV56" s="4134"/>
      <c r="TW56" s="4134"/>
      <c r="TX56" s="4134"/>
      <c r="TY56" s="4134"/>
      <c r="TZ56" s="4134"/>
      <c r="UA56" s="4134"/>
      <c r="UB56" s="4134"/>
      <c r="UC56" s="4134"/>
      <c r="UD56" s="4134"/>
      <c r="UE56" s="4134"/>
      <c r="UF56" s="4134"/>
      <c r="UG56" s="4134"/>
      <c r="UH56" s="4134"/>
      <c r="UI56" s="4134"/>
      <c r="UJ56" s="4134"/>
      <c r="UK56" s="4134"/>
      <c r="UL56" s="4134"/>
      <c r="UM56" s="4134"/>
      <c r="UN56" s="4134"/>
      <c r="UO56" s="4134"/>
      <c r="UP56" s="4134"/>
      <c r="UQ56" s="4134"/>
      <c r="UR56" s="4134"/>
      <c r="US56" s="4134"/>
      <c r="UT56" s="4134"/>
      <c r="UU56" s="4134"/>
      <c r="UV56" s="4134"/>
      <c r="UW56" s="4134"/>
      <c r="UX56" s="4134"/>
      <c r="UY56" s="4134"/>
      <c r="UZ56" s="4134"/>
      <c r="VA56" s="4134"/>
      <c r="VB56" s="4134"/>
      <c r="VC56" s="4134"/>
      <c r="VD56" s="4134"/>
      <c r="VE56" s="4134"/>
      <c r="VF56" s="4134"/>
      <c r="VG56" s="4134"/>
      <c r="VH56" s="4134"/>
      <c r="VI56" s="4134"/>
      <c r="VJ56" s="4134"/>
      <c r="VK56" s="4134"/>
      <c r="VL56" s="4134"/>
      <c r="VM56" s="4134"/>
      <c r="VN56" s="4134"/>
      <c r="VO56" s="4134"/>
      <c r="VP56" s="4134"/>
      <c r="VQ56" s="4134"/>
      <c r="VR56" s="4134"/>
      <c r="VS56" s="4134"/>
      <c r="VT56" s="4134"/>
      <c r="VU56" s="4134"/>
      <c r="VV56" s="4134"/>
      <c r="VW56" s="4134"/>
      <c r="VX56" s="4134"/>
      <c r="VY56" s="4134"/>
      <c r="VZ56" s="4134"/>
      <c r="WA56" s="4134"/>
      <c r="WB56" s="4134"/>
      <c r="WC56" s="4134"/>
      <c r="WD56" s="4134"/>
      <c r="WE56" s="4134"/>
      <c r="WF56" s="4134"/>
      <c r="WG56" s="4134"/>
      <c r="WH56" s="4134"/>
      <c r="WI56" s="4134"/>
      <c r="WJ56" s="4134"/>
      <c r="WK56" s="4134"/>
      <c r="WL56" s="4134"/>
      <c r="WM56" s="4134"/>
      <c r="WN56" s="4134"/>
      <c r="WO56" s="4134"/>
      <c r="WP56" s="4134"/>
      <c r="WQ56" s="4134"/>
      <c r="WR56" s="4134"/>
      <c r="WS56" s="4134"/>
      <c r="WT56" s="4134"/>
      <c r="WU56" s="4134"/>
      <c r="WV56" s="4134"/>
      <c r="WW56" s="4134"/>
      <c r="WX56" s="4134"/>
      <c r="WY56" s="4134"/>
      <c r="WZ56" s="4134"/>
      <c r="XA56" s="4134"/>
      <c r="XB56" s="4134"/>
      <c r="XC56" s="4134"/>
      <c r="XD56" s="4134"/>
      <c r="XE56" s="4134"/>
      <c r="XF56" s="4134"/>
      <c r="XG56" s="4134"/>
      <c r="XH56" s="4134"/>
      <c r="XI56" s="4134"/>
      <c r="XJ56" s="4134"/>
      <c r="XK56" s="4134"/>
      <c r="XL56" s="4134"/>
      <c r="XM56" s="4134"/>
      <c r="XN56" s="4134"/>
      <c r="XO56" s="4134"/>
      <c r="XP56" s="4134"/>
      <c r="XQ56" s="4134"/>
      <c r="XR56" s="4134"/>
      <c r="XS56" s="4134"/>
      <c r="XT56" s="4134"/>
      <c r="XU56" s="4134"/>
      <c r="XV56" s="4134"/>
      <c r="XW56" s="4134"/>
      <c r="XX56" s="4134"/>
      <c r="XY56" s="4134"/>
      <c r="XZ56" s="4134"/>
      <c r="YA56" s="4134"/>
      <c r="YB56" s="4134"/>
      <c r="YC56" s="4134"/>
      <c r="YD56" s="4134"/>
      <c r="YE56" s="4134"/>
      <c r="YF56" s="4134"/>
      <c r="YG56" s="4134"/>
      <c r="YH56" s="4134"/>
      <c r="YI56" s="4134"/>
      <c r="YJ56" s="4134"/>
      <c r="YK56" s="4134"/>
      <c r="YL56" s="4134"/>
      <c r="YM56" s="4134"/>
      <c r="YN56" s="4134"/>
      <c r="YO56" s="4134"/>
      <c r="YP56" s="4134"/>
      <c r="YQ56" s="4134"/>
      <c r="YR56" s="4134"/>
      <c r="YS56" s="4134"/>
      <c r="YT56" s="4134"/>
      <c r="YU56" s="4134"/>
      <c r="YV56" s="4134"/>
      <c r="YW56" s="4134"/>
      <c r="YX56" s="4134"/>
      <c r="YY56" s="4134"/>
      <c r="YZ56" s="4134"/>
      <c r="ZA56" s="4134"/>
      <c r="ZB56" s="4134"/>
      <c r="ZC56" s="4134"/>
      <c r="ZD56" s="4134"/>
      <c r="ZE56" s="4134"/>
      <c r="ZF56" s="4134"/>
      <c r="ZG56" s="4134"/>
      <c r="ZH56" s="4134"/>
      <c r="ZI56" s="4134"/>
      <c r="ZJ56" s="4134"/>
      <c r="ZK56" s="4134"/>
      <c r="ZL56" s="4134"/>
      <c r="ZM56" s="4134"/>
      <c r="ZN56" s="4134"/>
      <c r="ZO56" s="4134"/>
      <c r="ZP56" s="4134"/>
      <c r="ZQ56" s="4134"/>
      <c r="ZR56" s="4134"/>
      <c r="ZS56" s="4134"/>
      <c r="ZT56" s="4134"/>
      <c r="ZU56" s="4134"/>
      <c r="ZV56" s="4134"/>
      <c r="ZW56" s="4134"/>
      <c r="ZX56" s="4134"/>
      <c r="ZY56" s="4134"/>
      <c r="ZZ56" s="4134"/>
      <c r="AAA56" s="4134"/>
      <c r="AAB56" s="4134"/>
      <c r="AAC56" s="4134"/>
      <c r="AAD56" s="4134"/>
      <c r="AAE56" s="4134"/>
      <c r="AAF56" s="4134"/>
      <c r="AAG56" s="4134"/>
      <c r="AAH56" s="4134"/>
      <c r="AAI56" s="4134"/>
      <c r="AAJ56" s="4134"/>
      <c r="AAK56" s="4134"/>
      <c r="AAL56" s="4134"/>
      <c r="AAM56" s="4134"/>
      <c r="AAN56" s="4134"/>
      <c r="AAO56" s="4134"/>
      <c r="AAP56" s="4134"/>
      <c r="AAQ56" s="4134"/>
      <c r="AAR56" s="4134"/>
      <c r="AAS56" s="4134"/>
      <c r="AAT56" s="4134"/>
      <c r="AAU56" s="4134"/>
      <c r="AAV56" s="4134"/>
      <c r="AAW56" s="4134"/>
      <c r="AAX56" s="4134"/>
      <c r="AAY56" s="4134"/>
      <c r="AAZ56" s="4134"/>
      <c r="ABA56" s="4134"/>
      <c r="ABB56" s="4134"/>
      <c r="ABC56" s="4134"/>
      <c r="ABD56" s="4134"/>
      <c r="ABE56" s="4134"/>
      <c r="ABF56" s="4134"/>
      <c r="ABG56" s="4134"/>
      <c r="ABH56" s="4134"/>
      <c r="ABI56" s="4134"/>
      <c r="ABJ56" s="4134"/>
      <c r="ABK56" s="4134"/>
      <c r="ABL56" s="4134"/>
      <c r="ABM56" s="4134"/>
      <c r="ABN56" s="4134"/>
      <c r="ABO56" s="4134"/>
      <c r="ABP56" s="4134"/>
      <c r="ABQ56" s="4134"/>
      <c r="ABR56" s="4134"/>
      <c r="ABS56" s="4134"/>
      <c r="ABT56" s="4134"/>
      <c r="ABU56" s="4134"/>
      <c r="ABV56" s="4134"/>
      <c r="ABW56" s="4134"/>
      <c r="ABX56" s="4134"/>
      <c r="ABY56" s="4134"/>
      <c r="ABZ56" s="4134"/>
      <c r="ACA56" s="4134"/>
      <c r="ACB56" s="4134"/>
      <c r="ACC56" s="4134"/>
      <c r="ACD56" s="4134"/>
      <c r="ACE56" s="4134"/>
      <c r="ACF56" s="4134"/>
      <c r="ACG56" s="4134"/>
      <c r="ACH56" s="4134"/>
      <c r="ACI56" s="4134"/>
      <c r="ACJ56" s="4134"/>
      <c r="ACK56" s="4134"/>
      <c r="ACL56" s="4134"/>
      <c r="ACM56" s="4134"/>
      <c r="ACN56" s="4134"/>
      <c r="ACO56" s="4134"/>
      <c r="ACP56" s="4134"/>
      <c r="ACQ56" s="4134"/>
      <c r="ACR56" s="4134"/>
      <c r="ACS56" s="4134"/>
      <c r="ACT56" s="4134"/>
      <c r="ACU56" s="4134"/>
      <c r="ACV56" s="4134"/>
      <c r="ACW56" s="4134"/>
      <c r="ACX56" s="4134"/>
      <c r="ACY56" s="4134"/>
      <c r="ACZ56" s="4134"/>
      <c r="ADA56" s="4134"/>
      <c r="ADB56" s="4134"/>
      <c r="ADC56" s="4134"/>
      <c r="ADD56" s="4134"/>
      <c r="ADE56" s="4134"/>
      <c r="ADF56" s="4134"/>
      <c r="ADG56" s="4134"/>
      <c r="ADH56" s="4134"/>
      <c r="ADI56" s="4134"/>
      <c r="ADJ56" s="4134"/>
      <c r="ADK56" s="4134"/>
      <c r="ADL56" s="4134"/>
      <c r="ADM56" s="4134"/>
      <c r="ADN56" s="4134"/>
      <c r="ADO56" s="4134"/>
      <c r="ADP56" s="4134"/>
      <c r="ADQ56" s="4134"/>
      <c r="ADR56" s="4134"/>
      <c r="ADS56" s="4134"/>
      <c r="ADT56" s="4134"/>
      <c r="ADU56" s="4134"/>
      <c r="ADV56" s="4134"/>
      <c r="ADW56" s="4134"/>
      <c r="ADX56" s="4134"/>
      <c r="ADY56" s="4134"/>
      <c r="ADZ56" s="4134"/>
      <c r="AEA56" s="4134"/>
      <c r="AEB56" s="4134"/>
      <c r="AEC56" s="4134"/>
      <c r="AED56" s="4134"/>
      <c r="AEE56" s="4134"/>
      <c r="AEF56" s="4134"/>
      <c r="AEG56" s="4134"/>
      <c r="AEH56" s="4134"/>
      <c r="AEI56" s="4134"/>
      <c r="AEJ56" s="4134"/>
      <c r="AEK56" s="4134"/>
      <c r="AEL56" s="4134"/>
      <c r="AEM56" s="4134"/>
      <c r="AEN56" s="4134"/>
      <c r="AEO56" s="4134"/>
      <c r="AEP56" s="4134"/>
      <c r="AEQ56" s="4134"/>
      <c r="AER56" s="4134"/>
      <c r="AES56" s="4134"/>
      <c r="AET56" s="4134"/>
      <c r="AEU56" s="4134"/>
      <c r="AEV56" s="4134"/>
      <c r="AEW56" s="4134"/>
      <c r="AEX56" s="4134"/>
      <c r="AEY56" s="4134"/>
      <c r="AEZ56" s="4134"/>
      <c r="AFA56" s="4134"/>
      <c r="AFB56" s="4134"/>
      <c r="AFC56" s="4134"/>
      <c r="AFD56" s="4134"/>
      <c r="AFE56" s="4134"/>
      <c r="AFF56" s="4134"/>
      <c r="AFG56" s="4134"/>
      <c r="AFH56" s="4134"/>
      <c r="AFI56" s="4134"/>
      <c r="AFJ56" s="4134"/>
      <c r="AFK56" s="4134"/>
      <c r="AFL56" s="4134"/>
      <c r="AFM56" s="4134"/>
      <c r="AFN56" s="4134"/>
      <c r="AFO56" s="4134"/>
      <c r="AFP56" s="4134"/>
      <c r="AFQ56" s="4134"/>
      <c r="AFR56" s="4134"/>
      <c r="AFS56" s="4134"/>
      <c r="AFT56" s="4134"/>
      <c r="AFU56" s="4134"/>
      <c r="AFV56" s="4134"/>
      <c r="AFW56" s="4134"/>
      <c r="AFX56" s="4134"/>
      <c r="AFY56" s="4134"/>
      <c r="AFZ56" s="4134"/>
      <c r="AGA56" s="4134"/>
      <c r="AGB56" s="4134"/>
      <c r="AGC56" s="4134"/>
      <c r="AGD56" s="4134"/>
      <c r="AGE56" s="4134"/>
      <c r="AGF56" s="4134"/>
      <c r="AGG56" s="4134"/>
      <c r="AGH56" s="4134"/>
      <c r="AGI56" s="4134"/>
      <c r="AGJ56" s="4134"/>
      <c r="AGK56" s="4134"/>
      <c r="AGL56" s="4134"/>
      <c r="AGM56" s="4134"/>
      <c r="AGN56" s="4134"/>
      <c r="AGO56" s="4134"/>
      <c r="AGP56" s="4134"/>
      <c r="AGQ56" s="4134"/>
      <c r="AGR56" s="4134"/>
      <c r="AGS56" s="4134"/>
      <c r="AGT56" s="4134"/>
      <c r="AGU56" s="4134"/>
      <c r="AGV56" s="4134"/>
      <c r="AGW56" s="4134"/>
      <c r="AGX56" s="4134"/>
      <c r="AGY56" s="4134"/>
      <c r="AGZ56" s="4134"/>
      <c r="AHA56" s="4134"/>
      <c r="AHB56" s="4134"/>
      <c r="AHC56" s="4134"/>
      <c r="AHD56" s="4134"/>
      <c r="AHE56" s="4134"/>
      <c r="AHF56" s="4134"/>
      <c r="AHG56" s="4134"/>
      <c r="AHH56" s="4134"/>
      <c r="AHI56" s="4134"/>
      <c r="AHJ56" s="4134"/>
      <c r="AHK56" s="4134"/>
      <c r="AHL56" s="4134"/>
      <c r="AHM56" s="4134"/>
      <c r="AHN56" s="4134"/>
      <c r="AHO56" s="4134"/>
      <c r="AHP56" s="4134"/>
      <c r="AHQ56" s="4134"/>
      <c r="AHR56" s="4134"/>
      <c r="AHS56" s="4134"/>
      <c r="AHT56" s="4134"/>
      <c r="AHU56" s="4134"/>
      <c r="AHV56" s="4134"/>
      <c r="AHW56" s="4134"/>
      <c r="AHX56" s="4134"/>
      <c r="AHY56" s="4134"/>
      <c r="AHZ56" s="4134"/>
      <c r="AIA56" s="4134"/>
      <c r="AIB56" s="4134"/>
      <c r="AIC56" s="4134"/>
      <c r="AID56" s="4134"/>
      <c r="AIE56" s="4134"/>
      <c r="AIF56" s="4134"/>
      <c r="AIG56" s="4134"/>
      <c r="AIH56" s="4134"/>
      <c r="AII56" s="4134"/>
      <c r="AIJ56" s="4134"/>
      <c r="AIK56" s="4134"/>
      <c r="AIL56" s="4134"/>
      <c r="AIM56" s="4134"/>
      <c r="AIN56" s="4134"/>
      <c r="AIO56" s="4134"/>
      <c r="AIP56" s="4134"/>
      <c r="AIQ56" s="4134"/>
      <c r="AIR56" s="4134"/>
      <c r="AIS56" s="4134"/>
      <c r="AIT56" s="4134"/>
      <c r="AIU56" s="4134"/>
      <c r="AIV56" s="4134"/>
      <c r="AIW56" s="4134"/>
      <c r="AIX56" s="4134"/>
      <c r="AIY56" s="4134"/>
      <c r="AIZ56" s="4134"/>
      <c r="AJA56" s="4134"/>
      <c r="AJB56" s="4134"/>
      <c r="AJC56" s="4134"/>
      <c r="AJD56" s="4134"/>
      <c r="AJE56" s="4134"/>
      <c r="AJF56" s="4134"/>
      <c r="AJG56" s="4134"/>
      <c r="AJH56" s="4134"/>
      <c r="AJI56" s="4134"/>
      <c r="AJJ56" s="4134"/>
      <c r="AJK56" s="4134"/>
      <c r="AJL56" s="4134"/>
      <c r="AJM56" s="4134"/>
      <c r="AJN56" s="4134"/>
      <c r="AJO56" s="4134"/>
      <c r="AJP56" s="4134"/>
      <c r="AJQ56" s="4134"/>
      <c r="AJR56" s="4134"/>
      <c r="AJS56" s="4134"/>
      <c r="AJT56" s="4134"/>
      <c r="AJU56" s="4134"/>
      <c r="AJV56" s="4134"/>
      <c r="AJW56" s="4134"/>
      <c r="AJX56" s="4134"/>
      <c r="AJY56" s="4134"/>
      <c r="AJZ56" s="4134"/>
      <c r="AKA56" s="4134"/>
      <c r="AKB56" s="4134"/>
      <c r="AKC56" s="4134"/>
      <c r="AKD56" s="4134"/>
      <c r="AKE56" s="4134"/>
      <c r="AKF56" s="4134"/>
      <c r="AKG56" s="4134"/>
      <c r="AKH56" s="4134"/>
      <c r="AKI56" s="4134"/>
      <c r="AKJ56" s="4134"/>
      <c r="AKK56" s="4134"/>
      <c r="AKL56" s="4134"/>
      <c r="AKM56" s="4134"/>
      <c r="AKN56" s="4134"/>
      <c r="AKO56" s="4134"/>
      <c r="AKP56" s="4134"/>
      <c r="AKQ56" s="4134"/>
      <c r="AKR56" s="4134"/>
      <c r="AKS56" s="4134"/>
      <c r="AKT56" s="4134"/>
      <c r="AKU56" s="4134"/>
      <c r="AKV56" s="4134"/>
      <c r="AKW56" s="4134"/>
      <c r="AKX56" s="4134"/>
      <c r="AKY56" s="4134"/>
      <c r="AKZ56" s="4134"/>
      <c r="ALA56" s="4134"/>
      <c r="ALB56" s="4134"/>
      <c r="ALC56" s="4134"/>
      <c r="ALD56" s="4134"/>
      <c r="ALE56" s="4134"/>
      <c r="ALF56" s="4134"/>
      <c r="ALG56" s="4134"/>
      <c r="ALH56" s="4134"/>
      <c r="ALI56" s="4134"/>
      <c r="ALJ56" s="4134"/>
      <c r="ALK56" s="4134"/>
      <c r="ALL56" s="4134"/>
      <c r="ALM56" s="4134"/>
      <c r="ALN56" s="4134"/>
      <c r="ALO56" s="4134"/>
      <c r="ALP56" s="4134"/>
      <c r="ALQ56" s="4134"/>
      <c r="ALR56" s="4134"/>
      <c r="ALS56" s="4134"/>
      <c r="ALT56" s="4134"/>
      <c r="ALU56" s="4134"/>
      <c r="ALV56" s="4134"/>
      <c r="ALW56" s="4134"/>
      <c r="ALX56" s="4134"/>
      <c r="ALY56" s="4134"/>
      <c r="ALZ56" s="4134"/>
      <c r="AMA56" s="4134"/>
      <c r="AMB56" s="4134"/>
      <c r="AMC56" s="4134"/>
      <c r="AMD56" s="4134"/>
      <c r="AME56" s="4134"/>
      <c r="AMF56" s="4134"/>
      <c r="AMG56" s="4134"/>
      <c r="AMH56" s="4134"/>
      <c r="AMI56" s="4134"/>
      <c r="AMJ56" s="4134"/>
      <c r="AMK56" s="4134"/>
      <c r="AML56" s="4134"/>
      <c r="AMM56" s="4134"/>
      <c r="AMN56" s="4134"/>
      <c r="AMO56" s="4134"/>
      <c r="AMP56" s="4134"/>
      <c r="AMQ56" s="4134"/>
      <c r="AMR56" s="4134"/>
      <c r="AMS56" s="4134"/>
      <c r="AMT56" s="4134"/>
      <c r="AMU56" s="4134"/>
      <c r="AMV56" s="4134"/>
      <c r="AMW56" s="4134"/>
      <c r="AMX56" s="4134"/>
      <c r="AMY56" s="4134"/>
      <c r="AMZ56" s="4134"/>
      <c r="ANA56" s="4134"/>
      <c r="ANB56" s="4134"/>
      <c r="ANC56" s="4134"/>
      <c r="AND56" s="4134"/>
      <c r="ANE56" s="4134"/>
      <c r="ANF56" s="4134"/>
      <c r="ANG56" s="4134"/>
      <c r="ANH56" s="4134"/>
      <c r="ANI56" s="4134"/>
      <c r="ANJ56" s="4134"/>
      <c r="ANK56" s="4134"/>
      <c r="ANL56" s="4134"/>
      <c r="ANM56" s="4134"/>
      <c r="ANN56" s="4134"/>
      <c r="ANO56" s="4134"/>
      <c r="ANP56" s="4134"/>
      <c r="ANQ56" s="4134"/>
      <c r="ANR56" s="4134"/>
      <c r="ANS56" s="4134"/>
      <c r="ANT56" s="4134"/>
      <c r="ANU56" s="4134"/>
      <c r="ANV56" s="4134"/>
      <c r="ANW56" s="4134"/>
      <c r="ANX56" s="4134"/>
      <c r="ANY56" s="4134"/>
      <c r="ANZ56" s="4134"/>
      <c r="AOA56" s="4134"/>
      <c r="AOB56" s="4134"/>
      <c r="AOC56" s="4134"/>
      <c r="AOD56" s="4134"/>
      <c r="AOE56" s="4134"/>
      <c r="AOF56" s="4134"/>
      <c r="AOG56" s="4134"/>
      <c r="AOH56" s="4134"/>
      <c r="AOI56" s="4134"/>
      <c r="AOJ56" s="4134"/>
      <c r="AOK56" s="4134"/>
      <c r="AOL56" s="4134"/>
      <c r="AOM56" s="4134"/>
      <c r="AON56" s="4134"/>
      <c r="AOO56" s="4134"/>
      <c r="AOP56" s="4134"/>
      <c r="AOQ56" s="4134"/>
      <c r="AOR56" s="4134"/>
      <c r="AOS56" s="4134"/>
      <c r="AOT56" s="4134"/>
      <c r="AOU56" s="4134"/>
      <c r="AOV56" s="4134"/>
      <c r="AOW56" s="4134"/>
      <c r="AOX56" s="4134"/>
      <c r="AOY56" s="4134"/>
      <c r="AOZ56" s="4134"/>
      <c r="APA56" s="4134"/>
      <c r="APB56" s="4134"/>
      <c r="APC56" s="4134"/>
      <c r="APD56" s="4134"/>
      <c r="APE56" s="4134"/>
      <c r="APF56" s="4134"/>
      <c r="APG56" s="4134"/>
      <c r="APH56" s="4134"/>
      <c r="API56" s="4134"/>
      <c r="APJ56" s="4134"/>
      <c r="APK56" s="4134"/>
      <c r="APL56" s="4134"/>
      <c r="APM56" s="4134"/>
      <c r="APN56" s="4134"/>
      <c r="APO56" s="4134"/>
      <c r="APP56" s="4134"/>
      <c r="APQ56" s="4134"/>
      <c r="APR56" s="4134"/>
      <c r="APS56" s="4134"/>
      <c r="APT56" s="4134"/>
      <c r="APU56" s="4134"/>
      <c r="APV56" s="4134"/>
      <c r="APW56" s="4134"/>
      <c r="APX56" s="4134"/>
      <c r="APY56" s="4134"/>
      <c r="APZ56" s="4134"/>
      <c r="AQA56" s="4134"/>
      <c r="AQB56" s="4134"/>
      <c r="AQC56" s="4134"/>
      <c r="AQD56" s="4134"/>
      <c r="AQE56" s="4134"/>
      <c r="AQF56" s="4134"/>
      <c r="AQG56" s="4134"/>
      <c r="AQH56" s="4134"/>
      <c r="AQI56" s="4134"/>
      <c r="AQJ56" s="4134"/>
      <c r="AQK56" s="4134"/>
      <c r="AQL56" s="4134"/>
      <c r="AQM56" s="4134"/>
      <c r="AQN56" s="4134"/>
      <c r="AQO56" s="4134"/>
      <c r="AQP56" s="4134"/>
      <c r="AQQ56" s="4134"/>
      <c r="AQR56" s="4134"/>
      <c r="AQS56" s="4134"/>
      <c r="AQT56" s="4134"/>
      <c r="AQU56" s="4134"/>
      <c r="AQV56" s="4134"/>
      <c r="AQW56" s="4134"/>
      <c r="AQX56" s="4134"/>
      <c r="AQY56" s="4134"/>
      <c r="AQZ56" s="4134"/>
      <c r="ARA56" s="4134"/>
      <c r="ARB56" s="4134"/>
      <c r="ARC56" s="4134"/>
      <c r="ARD56" s="4134"/>
      <c r="ARE56" s="4134"/>
      <c r="ARF56" s="4134"/>
      <c r="ARG56" s="4134"/>
      <c r="ARH56" s="4134"/>
      <c r="ARI56" s="4134"/>
      <c r="ARJ56" s="4134"/>
      <c r="ARK56" s="4134"/>
      <c r="ARL56" s="4134"/>
      <c r="ARM56" s="4134"/>
      <c r="ARN56" s="4134"/>
      <c r="ARO56" s="4134"/>
      <c r="ARP56" s="4134"/>
      <c r="ARQ56" s="4134"/>
      <c r="ARR56" s="4134"/>
      <c r="ARS56" s="4134"/>
      <c r="ART56" s="4134"/>
      <c r="ARU56" s="4134"/>
      <c r="ARV56" s="4134"/>
      <c r="ARW56" s="4134"/>
      <c r="ARX56" s="4134"/>
      <c r="ARY56" s="4134"/>
      <c r="ARZ56" s="4134"/>
      <c r="ASA56" s="4134"/>
      <c r="ASB56" s="4134"/>
      <c r="ASC56" s="4134"/>
      <c r="ASD56" s="4134"/>
      <c r="ASE56" s="4134"/>
      <c r="ASF56" s="4134"/>
      <c r="ASG56" s="4134"/>
      <c r="ASH56" s="4134"/>
      <c r="ASI56" s="4134"/>
      <c r="ASJ56" s="4134"/>
      <c r="ASK56" s="4134"/>
      <c r="ASL56" s="4134"/>
      <c r="ASM56" s="4134"/>
      <c r="ASN56" s="4134"/>
      <c r="ASO56" s="4134"/>
      <c r="ASP56" s="4134"/>
      <c r="ASQ56" s="4134"/>
      <c r="ASR56" s="4134"/>
      <c r="ASS56" s="4134"/>
      <c r="AST56" s="4134"/>
      <c r="ASU56" s="4134"/>
      <c r="ASV56" s="4134"/>
      <c r="ASW56" s="4134"/>
      <c r="ASX56" s="4134"/>
      <c r="ASY56" s="4134"/>
      <c r="ASZ56" s="4134"/>
      <c r="ATA56" s="4134"/>
      <c r="ATB56" s="4134"/>
      <c r="ATC56" s="4134"/>
      <c r="ATD56" s="4134"/>
      <c r="ATE56" s="4134"/>
      <c r="ATF56" s="4134"/>
      <c r="ATG56" s="4134"/>
      <c r="ATH56" s="4134"/>
      <c r="ATI56" s="4134"/>
      <c r="ATJ56" s="4134"/>
      <c r="ATK56" s="4134"/>
      <c r="ATL56" s="4134"/>
      <c r="ATM56" s="4134"/>
      <c r="ATN56" s="4134"/>
      <c r="ATO56" s="4134"/>
      <c r="ATP56" s="4134"/>
      <c r="ATQ56" s="4134"/>
      <c r="ATR56" s="4134"/>
      <c r="ATS56" s="4134"/>
      <c r="ATT56" s="4134"/>
      <c r="ATU56" s="4134"/>
      <c r="ATV56" s="4134"/>
      <c r="ATW56" s="4134"/>
      <c r="ATX56" s="4134"/>
      <c r="ATY56" s="4134"/>
      <c r="ATZ56" s="4134"/>
      <c r="AUA56" s="4134"/>
      <c r="AUB56" s="4134"/>
      <c r="AUC56" s="4134"/>
      <c r="AUD56" s="4134"/>
      <c r="AUE56" s="4134"/>
      <c r="AUF56" s="4134"/>
      <c r="AUG56" s="4134"/>
      <c r="AUH56" s="4134"/>
      <c r="AUI56" s="4134"/>
      <c r="AUJ56" s="4134"/>
      <c r="AUK56" s="4134"/>
      <c r="AUL56" s="4134"/>
      <c r="AUM56" s="4134"/>
      <c r="AUN56" s="4134"/>
      <c r="AUO56" s="4134"/>
      <c r="AUP56" s="4134"/>
      <c r="AUQ56" s="4134"/>
      <c r="AUR56" s="4134"/>
      <c r="AUS56" s="4134"/>
      <c r="AUT56" s="4134"/>
      <c r="AUU56" s="4134"/>
      <c r="AUV56" s="4134"/>
      <c r="AUW56" s="4134"/>
      <c r="AUX56" s="4134"/>
      <c r="AUY56" s="4134"/>
      <c r="AUZ56" s="4134"/>
      <c r="AVA56" s="4134"/>
      <c r="AVB56" s="4134"/>
      <c r="AVC56" s="4134"/>
      <c r="AVD56" s="4134"/>
      <c r="AVE56" s="4134"/>
      <c r="AVF56" s="4134"/>
      <c r="AVG56" s="4134"/>
      <c r="AVH56" s="4134"/>
      <c r="AVI56" s="4134"/>
      <c r="AVJ56" s="4134"/>
      <c r="AVK56" s="4134"/>
      <c r="AVL56" s="4134"/>
      <c r="AVM56" s="4134"/>
      <c r="AVN56" s="4134"/>
      <c r="AVO56" s="4134"/>
      <c r="AVP56" s="4134"/>
      <c r="AVQ56" s="4134"/>
      <c r="AVR56" s="4134"/>
      <c r="AVS56" s="4134"/>
      <c r="AVT56" s="4134"/>
      <c r="AVU56" s="4134"/>
      <c r="AVV56" s="4134"/>
      <c r="AVW56" s="4134"/>
      <c r="AVX56" s="4134"/>
      <c r="AVY56" s="4134"/>
      <c r="AVZ56" s="4134"/>
      <c r="AWA56" s="4134"/>
      <c r="AWB56" s="4134"/>
      <c r="AWC56" s="4134"/>
      <c r="AWD56" s="4134"/>
      <c r="AWE56" s="4134"/>
      <c r="AWF56" s="4134"/>
      <c r="AWG56" s="4134"/>
      <c r="AWH56" s="4134"/>
      <c r="AWI56" s="4134"/>
      <c r="AWJ56" s="4134"/>
      <c r="AWK56" s="4134"/>
      <c r="AWL56" s="4134"/>
      <c r="AWM56" s="4134"/>
      <c r="AWN56" s="4134"/>
      <c r="AWO56" s="4134"/>
      <c r="AWP56" s="4134"/>
      <c r="AWQ56" s="4134"/>
      <c r="AWR56" s="4134"/>
      <c r="AWS56" s="4134"/>
      <c r="AWT56" s="4134"/>
      <c r="AWU56" s="4134"/>
      <c r="AWV56" s="4134"/>
      <c r="AWW56" s="4134"/>
      <c r="AWX56" s="4134"/>
      <c r="AWY56" s="4134"/>
      <c r="AWZ56" s="4134"/>
      <c r="AXA56" s="4134"/>
      <c r="AXB56" s="4134"/>
      <c r="AXC56" s="4134"/>
      <c r="AXD56" s="4134"/>
      <c r="AXE56" s="4134"/>
      <c r="AXF56" s="4134"/>
      <c r="AXG56" s="4134"/>
      <c r="AXH56" s="4134"/>
      <c r="AXI56" s="4134"/>
      <c r="AXJ56" s="4134"/>
      <c r="AXK56" s="4134"/>
      <c r="AXL56" s="4134"/>
      <c r="AXM56" s="4134"/>
      <c r="AXN56" s="4134"/>
      <c r="AXO56" s="4134"/>
      <c r="AXP56" s="4134"/>
      <c r="AXQ56" s="4134"/>
      <c r="AXR56" s="4134"/>
      <c r="AXS56" s="4134"/>
      <c r="AXT56" s="4134"/>
      <c r="AXU56" s="4134"/>
      <c r="AXV56" s="4134"/>
      <c r="AXW56" s="4134"/>
      <c r="AXX56" s="4134"/>
      <c r="AXY56" s="4134"/>
      <c r="AXZ56" s="4134"/>
      <c r="AYA56" s="4134"/>
      <c r="AYB56" s="4134"/>
      <c r="AYC56" s="4134"/>
      <c r="AYD56" s="4134"/>
      <c r="AYE56" s="4134"/>
      <c r="AYF56" s="4134"/>
      <c r="AYG56" s="4134"/>
      <c r="AYH56" s="4134"/>
      <c r="AYI56" s="4134"/>
      <c r="AYJ56" s="4134"/>
      <c r="AYK56" s="4134"/>
      <c r="AYL56" s="4134"/>
      <c r="AYM56" s="4134"/>
      <c r="AYN56" s="4134"/>
      <c r="AYO56" s="4134"/>
      <c r="AYP56" s="4134"/>
      <c r="AYQ56" s="4134"/>
      <c r="AYR56" s="4134"/>
      <c r="AYS56" s="4134"/>
      <c r="AYT56" s="4134"/>
      <c r="AYU56" s="4134"/>
      <c r="AYV56" s="4134"/>
      <c r="AYW56" s="4134"/>
      <c r="AYX56" s="4134"/>
      <c r="AYY56" s="4134"/>
      <c r="AYZ56" s="4134"/>
      <c r="AZA56" s="4134"/>
      <c r="AZB56" s="4134"/>
      <c r="AZC56" s="4134"/>
      <c r="AZD56" s="4134"/>
      <c r="AZE56" s="4134"/>
      <c r="AZF56" s="4134"/>
      <c r="AZG56" s="4134"/>
      <c r="AZH56" s="4134"/>
      <c r="AZI56" s="4134"/>
      <c r="AZJ56" s="4134"/>
      <c r="AZK56" s="4134"/>
      <c r="AZL56" s="4134"/>
      <c r="AZM56" s="4134"/>
      <c r="AZN56" s="4134"/>
      <c r="AZO56" s="4134"/>
      <c r="AZP56" s="4134"/>
      <c r="AZQ56" s="4134"/>
      <c r="AZR56" s="4134"/>
      <c r="AZS56" s="4134"/>
      <c r="AZT56" s="4134"/>
      <c r="AZU56" s="4134"/>
      <c r="AZV56" s="4134"/>
      <c r="AZW56" s="4134"/>
      <c r="AZX56" s="4134"/>
      <c r="AZY56" s="4134"/>
      <c r="AZZ56" s="4134"/>
      <c r="BAA56" s="4134"/>
      <c r="BAB56" s="4134"/>
      <c r="BAC56" s="4134"/>
      <c r="BAD56" s="4134"/>
      <c r="BAE56" s="4134"/>
      <c r="BAF56" s="4134"/>
      <c r="BAG56" s="4134"/>
      <c r="BAH56" s="4134"/>
      <c r="BAI56" s="4134"/>
      <c r="BAJ56" s="4134"/>
      <c r="BAK56" s="4134"/>
      <c r="BAL56" s="4134"/>
      <c r="BAM56" s="4134"/>
      <c r="BAN56" s="4134"/>
      <c r="BAO56" s="4134"/>
      <c r="BAP56" s="4134"/>
      <c r="BAQ56" s="4134"/>
      <c r="BAR56" s="4134"/>
      <c r="BAS56" s="4134"/>
      <c r="BAT56" s="4134"/>
      <c r="BAU56" s="4134"/>
      <c r="BAV56" s="4134"/>
      <c r="BAW56" s="4134"/>
      <c r="BAX56" s="4134"/>
      <c r="BAY56" s="4134"/>
      <c r="BAZ56" s="4134"/>
      <c r="BBA56" s="4134"/>
      <c r="BBB56" s="4134"/>
      <c r="BBC56" s="4134"/>
      <c r="BBD56" s="4134"/>
      <c r="BBE56" s="4134"/>
      <c r="BBF56" s="4134"/>
      <c r="BBG56" s="4134"/>
      <c r="BBH56" s="4134"/>
      <c r="BBI56" s="4134"/>
      <c r="BBJ56" s="4134"/>
      <c r="BBK56" s="4134"/>
      <c r="BBL56" s="4134"/>
      <c r="BBM56" s="4134"/>
      <c r="BBN56" s="4134"/>
      <c r="BBO56" s="4134"/>
      <c r="BBP56" s="4134"/>
      <c r="BBQ56" s="4134"/>
      <c r="BBR56" s="4134"/>
      <c r="BBS56" s="4134"/>
      <c r="BBT56" s="4134"/>
      <c r="BBU56" s="4134"/>
      <c r="BBV56" s="4134"/>
      <c r="BBW56" s="4134"/>
      <c r="BBX56" s="4134"/>
      <c r="BBY56" s="4134"/>
      <c r="BBZ56" s="4134"/>
      <c r="BCA56" s="4134"/>
      <c r="BCB56" s="4134"/>
      <c r="BCC56" s="4134"/>
      <c r="BCD56" s="4134"/>
      <c r="BCE56" s="4134"/>
      <c r="BCF56" s="4134"/>
      <c r="BCG56" s="4134"/>
      <c r="BCH56" s="4134"/>
      <c r="BCI56" s="4134"/>
      <c r="BCJ56" s="4134"/>
      <c r="BCK56" s="4134"/>
      <c r="BCL56" s="4134"/>
      <c r="BCM56" s="4134"/>
      <c r="BCN56" s="4134"/>
      <c r="BCO56" s="4134"/>
      <c r="BCP56" s="4134"/>
      <c r="BCQ56" s="4134"/>
      <c r="BCR56" s="4134"/>
      <c r="BCS56" s="4134"/>
      <c r="BCT56" s="4134"/>
      <c r="BCU56" s="4134"/>
      <c r="BCV56" s="4134"/>
      <c r="BCW56" s="4134"/>
      <c r="BCX56" s="4134"/>
      <c r="BCY56" s="4134"/>
      <c r="BCZ56" s="4134"/>
      <c r="BDA56" s="4134"/>
      <c r="BDB56" s="4134"/>
      <c r="BDC56" s="4134"/>
      <c r="BDD56" s="4134"/>
      <c r="BDE56" s="4134"/>
      <c r="BDF56" s="4134"/>
      <c r="BDG56" s="4134"/>
      <c r="BDH56" s="4134"/>
      <c r="BDI56" s="4134"/>
      <c r="BDJ56" s="4134"/>
      <c r="BDK56" s="4134"/>
      <c r="BDL56" s="4134"/>
      <c r="BDM56" s="4134"/>
      <c r="BDN56" s="4134"/>
      <c r="BDO56" s="4134"/>
      <c r="BDP56" s="4134"/>
      <c r="BDQ56" s="4134"/>
      <c r="BDR56" s="4134"/>
      <c r="BDS56" s="4134"/>
      <c r="BDT56" s="4134"/>
      <c r="BDU56" s="4134"/>
      <c r="BDV56" s="4134"/>
      <c r="BDW56" s="4134"/>
      <c r="BDX56" s="4134"/>
      <c r="BDY56" s="4134"/>
      <c r="BDZ56" s="4134"/>
      <c r="BEA56" s="4134"/>
      <c r="BEB56" s="4134"/>
      <c r="BEC56" s="4134"/>
      <c r="BED56" s="4134"/>
      <c r="BEE56" s="4134"/>
      <c r="BEF56" s="4134"/>
      <c r="BEG56" s="4134"/>
      <c r="BEH56" s="4134"/>
      <c r="BEI56" s="4134"/>
      <c r="BEJ56" s="4134"/>
      <c r="BEK56" s="4134"/>
      <c r="BEL56" s="4134"/>
      <c r="BEM56" s="4134"/>
      <c r="BEN56" s="4134"/>
      <c r="BEO56" s="4134"/>
      <c r="BEP56" s="4134"/>
      <c r="BEQ56" s="4134"/>
      <c r="BER56" s="4134"/>
      <c r="BES56" s="4134"/>
      <c r="BET56" s="4134"/>
      <c r="BEU56" s="4134"/>
      <c r="BEV56" s="4134"/>
      <c r="BEW56" s="4134"/>
      <c r="BEX56" s="4134"/>
      <c r="BEY56" s="4134"/>
      <c r="BEZ56" s="4134"/>
      <c r="BFA56" s="4134"/>
      <c r="BFB56" s="4134"/>
      <c r="BFC56" s="4134"/>
      <c r="BFD56" s="4134"/>
      <c r="BFE56" s="4134"/>
      <c r="BFF56" s="4134"/>
      <c r="BFG56" s="4134"/>
      <c r="BFH56" s="4134"/>
      <c r="BFI56" s="4134"/>
      <c r="BFJ56" s="4134"/>
      <c r="BFK56" s="4134"/>
      <c r="BFL56" s="4134"/>
      <c r="BFM56" s="4134"/>
      <c r="BFN56" s="4134"/>
      <c r="BFO56" s="4134"/>
      <c r="BFP56" s="4134"/>
      <c r="BFQ56" s="4134"/>
      <c r="BFR56" s="4134"/>
      <c r="BFS56" s="4134"/>
      <c r="BFT56" s="4134"/>
      <c r="BFU56" s="4134"/>
      <c r="BFV56" s="4134"/>
      <c r="BFW56" s="4134"/>
      <c r="BFX56" s="4134"/>
      <c r="BFY56" s="4134"/>
      <c r="BFZ56" s="4134"/>
      <c r="BGA56" s="4134"/>
      <c r="BGB56" s="4134"/>
      <c r="BGC56" s="4134"/>
      <c r="BGD56" s="4134"/>
      <c r="BGE56" s="4134"/>
      <c r="BGF56" s="4134"/>
      <c r="BGG56" s="4134"/>
      <c r="BGH56" s="4134"/>
      <c r="BGI56" s="4134"/>
      <c r="BGJ56" s="4134"/>
      <c r="BGK56" s="4134"/>
      <c r="BGL56" s="4134"/>
      <c r="BGM56" s="4134"/>
      <c r="BGN56" s="4134"/>
      <c r="BGO56" s="4134"/>
      <c r="BGP56" s="4134"/>
      <c r="BGQ56" s="4134"/>
      <c r="BGR56" s="4134"/>
      <c r="BGS56" s="4134"/>
      <c r="BGT56" s="4134"/>
      <c r="BGU56" s="4134"/>
      <c r="BGV56" s="4134"/>
      <c r="BGW56" s="4134"/>
      <c r="BGX56" s="4134"/>
      <c r="BGY56" s="4134"/>
      <c r="BGZ56" s="4134"/>
      <c r="BHA56" s="4134"/>
      <c r="BHB56" s="4134"/>
      <c r="BHC56" s="4134"/>
      <c r="BHD56" s="4134"/>
      <c r="BHE56" s="4134"/>
      <c r="BHF56" s="4134"/>
      <c r="BHG56" s="4134"/>
      <c r="BHH56" s="4134"/>
      <c r="BHI56" s="4134"/>
      <c r="BHJ56" s="4134"/>
      <c r="BHK56" s="4134"/>
      <c r="BHL56" s="4134"/>
      <c r="BHM56" s="4134"/>
      <c r="BHN56" s="4134"/>
      <c r="BHO56" s="4134"/>
      <c r="BHP56" s="4134"/>
      <c r="BHQ56" s="4134"/>
      <c r="BHR56" s="4134"/>
      <c r="BHS56" s="4134"/>
      <c r="BHT56" s="4134"/>
      <c r="BHU56" s="4134"/>
      <c r="BHV56" s="4134"/>
      <c r="BHW56" s="4134"/>
      <c r="BHX56" s="4134"/>
      <c r="BHY56" s="4134"/>
      <c r="BHZ56" s="4134"/>
      <c r="BIA56" s="4134"/>
      <c r="BIB56" s="4134"/>
      <c r="BIC56" s="4134"/>
      <c r="BID56" s="4134"/>
      <c r="BIE56" s="4134"/>
      <c r="BIF56" s="4134"/>
      <c r="BIG56" s="4134"/>
      <c r="BIH56" s="4134"/>
      <c r="BII56" s="4134"/>
      <c r="BIJ56" s="4134"/>
      <c r="BIK56" s="4134"/>
      <c r="BIL56" s="4134"/>
      <c r="BIM56" s="4134"/>
      <c r="BIN56" s="4134"/>
      <c r="BIO56" s="4134"/>
      <c r="BIP56" s="4134"/>
      <c r="BIQ56" s="4134"/>
      <c r="BIR56" s="4134"/>
      <c r="BIS56" s="4134"/>
      <c r="BIT56" s="4134"/>
      <c r="BIU56" s="4134"/>
      <c r="BIV56" s="4134"/>
      <c r="BIW56" s="4134"/>
      <c r="BIX56" s="4134"/>
      <c r="BIY56" s="4134"/>
      <c r="BIZ56" s="4134"/>
      <c r="BJA56" s="4134"/>
      <c r="BJB56" s="4134"/>
      <c r="BJC56" s="4134"/>
      <c r="BJD56" s="4134"/>
      <c r="BJE56" s="4134"/>
    </row>
    <row r="57" spans="1:1617" s="102" customFormat="1" ht="16.149999999999999" customHeight="1">
      <c r="A57" s="350" t="s">
        <v>643</v>
      </c>
      <c r="B57" s="3314">
        <v>2308</v>
      </c>
      <c r="C57" s="1310">
        <v>2308</v>
      </c>
      <c r="D57" s="1310">
        <v>2308</v>
      </c>
      <c r="E57" s="1310">
        <v>2308</v>
      </c>
      <c r="F57" s="1310">
        <v>2308</v>
      </c>
      <c r="G57" s="1310">
        <v>2308</v>
      </c>
      <c r="H57" s="1310">
        <v>2538</v>
      </c>
      <c r="I57" s="1310">
        <v>2290</v>
      </c>
      <c r="J57" s="1310">
        <v>3405</v>
      </c>
      <c r="K57" s="1310">
        <v>3674</v>
      </c>
      <c r="L57" s="1310">
        <v>3548</v>
      </c>
      <c r="M57" s="1310">
        <v>3421</v>
      </c>
      <c r="N57" s="1310">
        <v>3295</v>
      </c>
      <c r="O57" s="1310">
        <v>5642</v>
      </c>
      <c r="P57" s="1310">
        <v>6034</v>
      </c>
      <c r="Q57" s="1310">
        <v>7199</v>
      </c>
      <c r="R57" s="1310">
        <v>8433</v>
      </c>
      <c r="S57" s="1310">
        <v>10747</v>
      </c>
      <c r="T57" s="1310">
        <v>6662</v>
      </c>
      <c r="U57" s="1310">
        <v>6530</v>
      </c>
      <c r="V57" s="1310">
        <v>7260</v>
      </c>
      <c r="W57" s="1310">
        <v>8140</v>
      </c>
      <c r="X57" s="1310">
        <v>9033</v>
      </c>
      <c r="Y57" s="1310">
        <v>11645</v>
      </c>
      <c r="Z57" s="1310">
        <v>11380</v>
      </c>
      <c r="AA57" s="1310">
        <v>11807</v>
      </c>
      <c r="AB57" s="1310">
        <v>11669</v>
      </c>
      <c r="AC57" s="1310">
        <v>12669</v>
      </c>
      <c r="AD57" s="1310">
        <v>14508</v>
      </c>
      <c r="AE57" s="3827">
        <v>15308</v>
      </c>
      <c r="AF57" s="2323">
        <v>15160</v>
      </c>
      <c r="AG57" s="4125"/>
      <c r="AH57" s="4134"/>
      <c r="AI57" s="4134"/>
      <c r="AJ57" s="4134"/>
      <c r="AK57" s="4134"/>
      <c r="AL57" s="4134"/>
      <c r="AM57" s="4134"/>
      <c r="AN57" s="4134"/>
      <c r="AO57" s="4134"/>
      <c r="AP57" s="4134"/>
      <c r="AQ57" s="4134"/>
      <c r="AR57" s="4134"/>
      <c r="AS57" s="4134"/>
      <c r="AT57" s="4134"/>
      <c r="AU57" s="4134"/>
      <c r="AV57" s="4134"/>
      <c r="AW57" s="4134"/>
      <c r="AX57" s="4134"/>
      <c r="AY57" s="4134"/>
      <c r="AZ57" s="4134"/>
      <c r="BA57" s="4134"/>
      <c r="BB57" s="4134"/>
      <c r="BC57" s="4134"/>
      <c r="BD57" s="4134"/>
      <c r="BE57" s="4134"/>
      <c r="BF57" s="4134"/>
      <c r="BG57" s="4134"/>
      <c r="BH57" s="4134"/>
      <c r="BI57" s="4134"/>
      <c r="BJ57" s="4134"/>
      <c r="BK57" s="4139"/>
      <c r="BL57" s="4139"/>
      <c r="BM57" s="4139"/>
      <c r="BN57" s="4139"/>
      <c r="BO57" s="4139"/>
      <c r="BP57" s="4139"/>
      <c r="BQ57" s="4139"/>
      <c r="BR57" s="4139"/>
      <c r="BS57" s="4139"/>
      <c r="BT57" s="4139"/>
      <c r="BU57" s="4139"/>
      <c r="BV57" s="4139"/>
      <c r="BW57" s="4139"/>
      <c r="BX57" s="4139"/>
      <c r="BY57" s="4139"/>
      <c r="BZ57" s="4139"/>
      <c r="CA57" s="4139"/>
      <c r="CB57" s="4139"/>
      <c r="CC57" s="4139"/>
      <c r="CD57" s="4139"/>
      <c r="CE57" s="4139"/>
      <c r="CF57" s="4139"/>
      <c r="CG57" s="4139"/>
      <c r="CH57" s="4139"/>
      <c r="CI57" s="4139"/>
      <c r="CJ57" s="4139"/>
      <c r="CK57" s="4139"/>
      <c r="CL57" s="4139"/>
      <c r="CM57" s="4139"/>
      <c r="CN57" s="4134"/>
      <c r="CO57" s="4134"/>
      <c r="CP57" s="4134"/>
      <c r="CQ57" s="4134"/>
      <c r="CR57" s="4134"/>
      <c r="CS57" s="4134"/>
      <c r="CT57" s="4134"/>
      <c r="CU57" s="4134"/>
      <c r="CV57" s="4134"/>
      <c r="CW57" s="4134"/>
      <c r="CX57" s="4134"/>
      <c r="CY57" s="4134"/>
      <c r="CZ57" s="4134"/>
      <c r="DA57" s="4134"/>
      <c r="DB57" s="4134"/>
      <c r="DC57" s="4134"/>
      <c r="DD57" s="4134"/>
      <c r="DE57" s="4134"/>
      <c r="DF57" s="4134"/>
      <c r="DG57" s="4134"/>
      <c r="DH57" s="4134"/>
      <c r="DI57" s="4134"/>
      <c r="DJ57" s="4134"/>
      <c r="DK57" s="4134"/>
      <c r="DL57" s="4134"/>
      <c r="DM57" s="4134"/>
      <c r="DN57" s="4134"/>
      <c r="DO57" s="4134"/>
      <c r="DP57" s="4134"/>
      <c r="DQ57" s="4134"/>
      <c r="DR57" s="4134"/>
      <c r="DS57" s="4134"/>
      <c r="DT57" s="4134"/>
      <c r="DU57" s="4134"/>
      <c r="DV57" s="4134"/>
      <c r="DW57" s="4134"/>
      <c r="DX57" s="4134"/>
      <c r="DY57" s="4134"/>
      <c r="DZ57" s="4134"/>
      <c r="EA57" s="4134"/>
      <c r="EB57" s="4134"/>
      <c r="EC57" s="4134"/>
      <c r="ED57" s="4134"/>
      <c r="EE57" s="4134"/>
      <c r="EF57" s="4134"/>
      <c r="EG57" s="4134"/>
      <c r="EH57" s="4134"/>
      <c r="EI57" s="4134"/>
      <c r="EJ57" s="4134"/>
      <c r="EK57" s="4134"/>
      <c r="EL57" s="4134"/>
      <c r="EM57" s="4134"/>
      <c r="EN57" s="4134"/>
      <c r="EO57" s="4134"/>
      <c r="EP57" s="4134"/>
      <c r="EQ57" s="4134"/>
      <c r="ER57" s="4134"/>
      <c r="ES57" s="4134"/>
      <c r="ET57" s="4134"/>
      <c r="EU57" s="4134"/>
      <c r="EV57" s="4134"/>
      <c r="EW57" s="4134"/>
      <c r="EX57" s="4134"/>
      <c r="EY57" s="4134"/>
      <c r="EZ57" s="4134"/>
      <c r="FA57" s="4134"/>
      <c r="FB57" s="4134"/>
      <c r="FC57" s="4134"/>
      <c r="FD57" s="4134"/>
      <c r="FE57" s="4134"/>
      <c r="FF57" s="4134"/>
      <c r="FG57" s="4134"/>
      <c r="FH57" s="4134"/>
      <c r="FI57" s="4134"/>
      <c r="FJ57" s="4134"/>
      <c r="FK57" s="4134"/>
      <c r="FL57" s="4134"/>
      <c r="FM57" s="4134"/>
      <c r="FN57" s="4134"/>
      <c r="FO57" s="4134"/>
      <c r="FP57" s="4134"/>
      <c r="FQ57" s="4134"/>
      <c r="FR57" s="4134"/>
      <c r="FS57" s="4134"/>
      <c r="FT57" s="4134"/>
      <c r="FU57" s="4134"/>
      <c r="FV57" s="4134"/>
      <c r="FW57" s="4134"/>
      <c r="FX57" s="4134"/>
      <c r="FY57" s="4134"/>
      <c r="FZ57" s="4134"/>
      <c r="GA57" s="4134"/>
      <c r="GB57" s="4134"/>
      <c r="GC57" s="4134"/>
      <c r="GD57" s="4134"/>
      <c r="GE57" s="4134"/>
      <c r="GF57" s="4134"/>
      <c r="GG57" s="4134"/>
      <c r="GH57" s="4134"/>
      <c r="GI57" s="4134"/>
      <c r="GJ57" s="4134"/>
      <c r="GK57" s="4134"/>
      <c r="GL57" s="4134"/>
      <c r="GM57" s="4134"/>
      <c r="GN57" s="4134"/>
      <c r="GO57" s="4134"/>
      <c r="GP57" s="4134"/>
      <c r="GQ57" s="4134"/>
      <c r="GR57" s="4134"/>
      <c r="GS57" s="4134"/>
      <c r="GT57" s="4134"/>
      <c r="GU57" s="4134"/>
      <c r="GV57" s="4134"/>
      <c r="GW57" s="4134"/>
      <c r="GX57" s="4134"/>
      <c r="GY57" s="4134"/>
      <c r="GZ57" s="4134"/>
      <c r="HA57" s="4134"/>
      <c r="HB57" s="4134"/>
      <c r="HC57" s="4134"/>
      <c r="HD57" s="4134"/>
      <c r="HE57" s="4134"/>
      <c r="HF57" s="4134"/>
      <c r="HG57" s="4134"/>
      <c r="HH57" s="4134"/>
      <c r="HI57" s="4134"/>
      <c r="HJ57" s="4134"/>
      <c r="HK57" s="4134"/>
      <c r="HL57" s="4134"/>
      <c r="HM57" s="4134"/>
      <c r="HN57" s="4134"/>
      <c r="HO57" s="4134"/>
      <c r="HP57" s="4134"/>
      <c r="HQ57" s="4134"/>
      <c r="HR57" s="4134"/>
      <c r="HS57" s="4134"/>
      <c r="HT57" s="4134"/>
      <c r="HU57" s="4134"/>
      <c r="HV57" s="4134"/>
      <c r="HW57" s="4134"/>
      <c r="HX57" s="4134"/>
      <c r="HY57" s="4134"/>
      <c r="HZ57" s="4134"/>
      <c r="IA57" s="4134"/>
      <c r="IB57" s="4134"/>
      <c r="IC57" s="4134"/>
      <c r="ID57" s="4134"/>
      <c r="IE57" s="4134"/>
      <c r="IF57" s="4134"/>
      <c r="IG57" s="4134"/>
      <c r="IH57" s="4134"/>
      <c r="II57" s="4134"/>
      <c r="IJ57" s="4134"/>
      <c r="IK57" s="4134"/>
      <c r="IL57" s="4134"/>
      <c r="IM57" s="4134"/>
      <c r="IN57" s="4134"/>
      <c r="IO57" s="4134"/>
      <c r="IP57" s="4134"/>
      <c r="IQ57" s="4134"/>
      <c r="IR57" s="4134"/>
      <c r="IS57" s="4134"/>
      <c r="IT57" s="4134"/>
      <c r="IU57" s="4134"/>
      <c r="IV57" s="4134"/>
      <c r="IW57" s="4134"/>
      <c r="IX57" s="4134"/>
      <c r="IY57" s="4134"/>
      <c r="IZ57" s="4134"/>
      <c r="JA57" s="4134"/>
      <c r="JB57" s="4134"/>
      <c r="JC57" s="4134"/>
      <c r="JD57" s="4134"/>
      <c r="JE57" s="4134"/>
      <c r="JF57" s="4134"/>
      <c r="JG57" s="4134"/>
      <c r="JH57" s="4134"/>
      <c r="JI57" s="4134"/>
      <c r="JJ57" s="4134"/>
      <c r="JK57" s="4134"/>
      <c r="JL57" s="4134"/>
      <c r="JM57" s="4134"/>
      <c r="JN57" s="4134"/>
      <c r="JO57" s="4134"/>
      <c r="JP57" s="4134"/>
      <c r="JQ57" s="4134"/>
      <c r="JR57" s="4134"/>
      <c r="JS57" s="4134"/>
      <c r="JT57" s="4134"/>
      <c r="JU57" s="4134"/>
      <c r="JV57" s="4134"/>
      <c r="JW57" s="4134"/>
      <c r="JX57" s="4134"/>
      <c r="JY57" s="4134"/>
      <c r="JZ57" s="4134"/>
      <c r="KA57" s="4134"/>
      <c r="KB57" s="4134"/>
      <c r="KC57" s="4134"/>
      <c r="KD57" s="4134"/>
      <c r="KE57" s="4134"/>
      <c r="KF57" s="4134"/>
      <c r="KG57" s="4134"/>
      <c r="KH57" s="4134"/>
      <c r="KI57" s="4134"/>
      <c r="KJ57" s="4134"/>
      <c r="KK57" s="4134"/>
      <c r="KL57" s="4134"/>
      <c r="KM57" s="4134"/>
      <c r="KN57" s="4134"/>
      <c r="KO57" s="4134"/>
      <c r="KP57" s="4134"/>
      <c r="KQ57" s="4134"/>
      <c r="KR57" s="4134"/>
      <c r="KS57" s="4134"/>
      <c r="KT57" s="4134"/>
      <c r="KU57" s="4134"/>
      <c r="KV57" s="4134"/>
      <c r="KW57" s="4134"/>
      <c r="KX57" s="4134"/>
      <c r="KY57" s="4134"/>
      <c r="KZ57" s="4134"/>
      <c r="LA57" s="4134"/>
      <c r="LB57" s="4134"/>
      <c r="LC57" s="4134"/>
      <c r="LD57" s="4134"/>
      <c r="LE57" s="4134"/>
      <c r="LF57" s="4134"/>
      <c r="LG57" s="4134"/>
      <c r="LH57" s="4134"/>
      <c r="LI57" s="4134"/>
      <c r="LJ57" s="4134"/>
      <c r="LK57" s="4134"/>
      <c r="LL57" s="4134"/>
      <c r="LM57" s="4134"/>
      <c r="LN57" s="4134"/>
      <c r="LO57" s="4134"/>
      <c r="LP57" s="4134"/>
      <c r="LQ57" s="4134"/>
      <c r="LR57" s="4134"/>
      <c r="LS57" s="4134"/>
      <c r="LT57" s="4134"/>
      <c r="LU57" s="4134"/>
      <c r="LV57" s="4134"/>
      <c r="LW57" s="4134"/>
      <c r="LX57" s="4134"/>
      <c r="LY57" s="4134"/>
      <c r="LZ57" s="4134"/>
      <c r="MA57" s="4134"/>
      <c r="MB57" s="4134"/>
      <c r="MC57" s="4134"/>
      <c r="MD57" s="4134"/>
      <c r="ME57" s="4134"/>
      <c r="MF57" s="4134"/>
      <c r="MG57" s="4134"/>
      <c r="MH57" s="4134"/>
      <c r="MI57" s="4134"/>
      <c r="MJ57" s="4134"/>
      <c r="MK57" s="4134"/>
      <c r="ML57" s="4134"/>
      <c r="MM57" s="4134"/>
      <c r="MN57" s="4134"/>
      <c r="MO57" s="4134"/>
      <c r="MP57" s="4134"/>
      <c r="MQ57" s="4134"/>
      <c r="MR57" s="4134"/>
      <c r="MS57" s="4134"/>
      <c r="MT57" s="4134"/>
      <c r="MU57" s="4134"/>
      <c r="MV57" s="4134"/>
      <c r="MW57" s="4134"/>
      <c r="MX57" s="4134"/>
      <c r="MY57" s="4134"/>
      <c r="MZ57" s="4134"/>
      <c r="NA57" s="4134"/>
      <c r="NB57" s="4134"/>
      <c r="NC57" s="4134"/>
      <c r="ND57" s="4134"/>
      <c r="NE57" s="4134"/>
      <c r="NF57" s="4134"/>
      <c r="NG57" s="4134"/>
      <c r="NH57" s="4134"/>
      <c r="NI57" s="4134"/>
      <c r="NJ57" s="4134"/>
      <c r="NK57" s="4134"/>
      <c r="NL57" s="4134"/>
      <c r="NM57" s="4134"/>
      <c r="NN57" s="4134"/>
      <c r="NO57" s="4134"/>
      <c r="NP57" s="4134"/>
      <c r="NQ57" s="4134"/>
      <c r="NR57" s="4134"/>
      <c r="NS57" s="4134"/>
      <c r="NT57" s="4134"/>
      <c r="NU57" s="4134"/>
      <c r="NV57" s="4134"/>
      <c r="NW57" s="4134"/>
      <c r="NX57" s="4134"/>
      <c r="NY57" s="4134"/>
      <c r="NZ57" s="4134"/>
      <c r="OA57" s="4134"/>
      <c r="OB57" s="4134"/>
      <c r="OC57" s="4134"/>
      <c r="OD57" s="4134"/>
      <c r="OE57" s="4134"/>
      <c r="OF57" s="4134"/>
      <c r="OG57" s="4134"/>
      <c r="OH57" s="4134"/>
      <c r="OI57" s="4134"/>
      <c r="OJ57" s="4134"/>
      <c r="OK57" s="4134"/>
      <c r="OL57" s="4134"/>
      <c r="OM57" s="4134"/>
      <c r="ON57" s="4134"/>
      <c r="OO57" s="4134"/>
      <c r="OP57" s="4134"/>
      <c r="OQ57" s="4134"/>
      <c r="OR57" s="4134"/>
      <c r="OS57" s="4134"/>
      <c r="OT57" s="4134"/>
      <c r="OU57" s="4134"/>
      <c r="OV57" s="4134"/>
      <c r="OW57" s="4134"/>
      <c r="OX57" s="4134"/>
      <c r="OY57" s="4134"/>
      <c r="OZ57" s="4134"/>
      <c r="PA57" s="4134"/>
      <c r="PB57" s="4134"/>
      <c r="PC57" s="4134"/>
      <c r="PD57" s="4134"/>
      <c r="PE57" s="4134"/>
      <c r="PF57" s="4134"/>
      <c r="PG57" s="4134"/>
      <c r="PH57" s="4134"/>
      <c r="PI57" s="4134"/>
      <c r="PJ57" s="4134"/>
      <c r="PK57" s="4134"/>
      <c r="PL57" s="4134"/>
      <c r="PM57" s="4134"/>
      <c r="PN57" s="4134"/>
      <c r="PO57" s="4134"/>
      <c r="PP57" s="4134"/>
      <c r="PQ57" s="4134"/>
      <c r="PR57" s="4134"/>
      <c r="PS57" s="4134"/>
      <c r="PT57" s="4134"/>
      <c r="PU57" s="4134"/>
      <c r="PV57" s="4134"/>
      <c r="PW57" s="4134"/>
      <c r="PX57" s="4134"/>
      <c r="PY57" s="4134"/>
      <c r="PZ57" s="4134"/>
      <c r="QA57" s="4134"/>
      <c r="QB57" s="4134"/>
      <c r="QC57" s="4134"/>
      <c r="QD57" s="4134"/>
      <c r="QE57" s="4134"/>
      <c r="QF57" s="4134"/>
      <c r="QG57" s="4134"/>
      <c r="QH57" s="4134"/>
      <c r="QI57" s="4134"/>
      <c r="QJ57" s="4134"/>
      <c r="QK57" s="4134"/>
      <c r="QL57" s="4134"/>
      <c r="QM57" s="4134"/>
      <c r="QN57" s="4134"/>
      <c r="QO57" s="4134"/>
      <c r="QP57" s="4134"/>
      <c r="QQ57" s="4134"/>
      <c r="QR57" s="4134"/>
      <c r="QS57" s="4134"/>
      <c r="QT57" s="4134"/>
      <c r="QU57" s="4134"/>
      <c r="QV57" s="4134"/>
      <c r="QW57" s="4134"/>
      <c r="QX57" s="4134"/>
      <c r="QY57" s="4134"/>
      <c r="QZ57" s="4134"/>
      <c r="RA57" s="4134"/>
      <c r="RB57" s="4134"/>
      <c r="RC57" s="4134"/>
      <c r="RD57" s="4134"/>
      <c r="RE57" s="4134"/>
      <c r="RF57" s="4134"/>
      <c r="RG57" s="4134"/>
      <c r="RH57" s="4134"/>
      <c r="RI57" s="4134"/>
      <c r="RJ57" s="4134"/>
      <c r="RK57" s="4134"/>
      <c r="RL57" s="4134"/>
      <c r="RM57" s="4134"/>
      <c r="RN57" s="4134"/>
      <c r="RO57" s="4134"/>
      <c r="RP57" s="4134"/>
      <c r="RQ57" s="4134"/>
      <c r="RR57" s="4134"/>
      <c r="RS57" s="4134"/>
      <c r="RT57" s="4134"/>
      <c r="RU57" s="4134"/>
      <c r="RV57" s="4134"/>
      <c r="RW57" s="4134"/>
      <c r="RX57" s="4134"/>
      <c r="RY57" s="4134"/>
      <c r="RZ57" s="4134"/>
      <c r="SA57" s="4134"/>
      <c r="SB57" s="4134"/>
      <c r="SC57" s="4134"/>
      <c r="SD57" s="4134"/>
      <c r="SE57" s="4134"/>
      <c r="SF57" s="4134"/>
      <c r="SG57" s="4134"/>
      <c r="SH57" s="4134"/>
      <c r="SI57" s="4134"/>
      <c r="SJ57" s="4134"/>
      <c r="SK57" s="4134"/>
      <c r="SL57" s="4134"/>
      <c r="SM57" s="4134"/>
      <c r="SN57" s="4134"/>
      <c r="SO57" s="4134"/>
      <c r="SP57" s="4134"/>
      <c r="SQ57" s="4134"/>
      <c r="SR57" s="4134"/>
      <c r="SS57" s="4134"/>
      <c r="ST57" s="4134"/>
      <c r="SU57" s="4134"/>
      <c r="SV57" s="4134"/>
      <c r="SW57" s="4134"/>
      <c r="SX57" s="4134"/>
      <c r="SY57" s="4134"/>
      <c r="SZ57" s="4134"/>
      <c r="TA57" s="4134"/>
      <c r="TB57" s="4134"/>
      <c r="TC57" s="4134"/>
      <c r="TD57" s="4134"/>
      <c r="TE57" s="4134"/>
      <c r="TF57" s="4134"/>
      <c r="TG57" s="4134"/>
      <c r="TH57" s="4134"/>
      <c r="TI57" s="4134"/>
      <c r="TJ57" s="4134"/>
      <c r="TK57" s="4134"/>
      <c r="TL57" s="4134"/>
      <c r="TM57" s="4134"/>
      <c r="TN57" s="4134"/>
      <c r="TO57" s="4134"/>
      <c r="TP57" s="4134"/>
      <c r="TQ57" s="4134"/>
      <c r="TR57" s="4134"/>
      <c r="TS57" s="4134"/>
      <c r="TT57" s="4134"/>
      <c r="TU57" s="4134"/>
      <c r="TV57" s="4134"/>
      <c r="TW57" s="4134"/>
      <c r="TX57" s="4134"/>
      <c r="TY57" s="4134"/>
      <c r="TZ57" s="4134"/>
      <c r="UA57" s="4134"/>
      <c r="UB57" s="4134"/>
      <c r="UC57" s="4134"/>
      <c r="UD57" s="4134"/>
      <c r="UE57" s="4134"/>
      <c r="UF57" s="4134"/>
      <c r="UG57" s="4134"/>
      <c r="UH57" s="4134"/>
      <c r="UI57" s="4134"/>
      <c r="UJ57" s="4134"/>
      <c r="UK57" s="4134"/>
      <c r="UL57" s="4134"/>
      <c r="UM57" s="4134"/>
      <c r="UN57" s="4134"/>
      <c r="UO57" s="4134"/>
      <c r="UP57" s="4134"/>
      <c r="UQ57" s="4134"/>
      <c r="UR57" s="4134"/>
      <c r="US57" s="4134"/>
      <c r="UT57" s="4134"/>
      <c r="UU57" s="4134"/>
      <c r="UV57" s="4134"/>
      <c r="UW57" s="4134"/>
      <c r="UX57" s="4134"/>
      <c r="UY57" s="4134"/>
      <c r="UZ57" s="4134"/>
      <c r="VA57" s="4134"/>
      <c r="VB57" s="4134"/>
      <c r="VC57" s="4134"/>
      <c r="VD57" s="4134"/>
      <c r="VE57" s="4134"/>
      <c r="VF57" s="4134"/>
      <c r="VG57" s="4134"/>
      <c r="VH57" s="4134"/>
      <c r="VI57" s="4134"/>
      <c r="VJ57" s="4134"/>
      <c r="VK57" s="4134"/>
      <c r="VL57" s="4134"/>
      <c r="VM57" s="4134"/>
      <c r="VN57" s="4134"/>
      <c r="VO57" s="4134"/>
      <c r="VP57" s="4134"/>
      <c r="VQ57" s="4134"/>
      <c r="VR57" s="4134"/>
      <c r="VS57" s="4134"/>
      <c r="VT57" s="4134"/>
      <c r="VU57" s="4134"/>
      <c r="VV57" s="4134"/>
      <c r="VW57" s="4134"/>
      <c r="VX57" s="4134"/>
      <c r="VY57" s="4134"/>
      <c r="VZ57" s="4134"/>
      <c r="WA57" s="4134"/>
      <c r="WB57" s="4134"/>
      <c r="WC57" s="4134"/>
      <c r="WD57" s="4134"/>
      <c r="WE57" s="4134"/>
      <c r="WF57" s="4134"/>
      <c r="WG57" s="4134"/>
      <c r="WH57" s="4134"/>
      <c r="WI57" s="4134"/>
      <c r="WJ57" s="4134"/>
      <c r="WK57" s="4134"/>
      <c r="WL57" s="4134"/>
      <c r="WM57" s="4134"/>
      <c r="WN57" s="4134"/>
      <c r="WO57" s="4134"/>
      <c r="WP57" s="4134"/>
      <c r="WQ57" s="4134"/>
      <c r="WR57" s="4134"/>
      <c r="WS57" s="4134"/>
      <c r="WT57" s="4134"/>
      <c r="WU57" s="4134"/>
      <c r="WV57" s="4134"/>
      <c r="WW57" s="4134"/>
      <c r="WX57" s="4134"/>
      <c r="WY57" s="4134"/>
      <c r="WZ57" s="4134"/>
      <c r="XA57" s="4134"/>
      <c r="XB57" s="4134"/>
      <c r="XC57" s="4134"/>
      <c r="XD57" s="4134"/>
      <c r="XE57" s="4134"/>
      <c r="XF57" s="4134"/>
      <c r="XG57" s="4134"/>
      <c r="XH57" s="4134"/>
      <c r="XI57" s="4134"/>
      <c r="XJ57" s="4134"/>
      <c r="XK57" s="4134"/>
      <c r="XL57" s="4134"/>
      <c r="XM57" s="4134"/>
      <c r="XN57" s="4134"/>
      <c r="XO57" s="4134"/>
      <c r="XP57" s="4134"/>
      <c r="XQ57" s="4134"/>
      <c r="XR57" s="4134"/>
      <c r="XS57" s="4134"/>
      <c r="XT57" s="4134"/>
      <c r="XU57" s="4134"/>
      <c r="XV57" s="4134"/>
      <c r="XW57" s="4134"/>
      <c r="XX57" s="4134"/>
      <c r="XY57" s="4134"/>
      <c r="XZ57" s="4134"/>
      <c r="YA57" s="4134"/>
      <c r="YB57" s="4134"/>
      <c r="YC57" s="4134"/>
      <c r="YD57" s="4134"/>
      <c r="YE57" s="4134"/>
      <c r="YF57" s="4134"/>
      <c r="YG57" s="4134"/>
      <c r="YH57" s="4134"/>
      <c r="YI57" s="4134"/>
      <c r="YJ57" s="4134"/>
      <c r="YK57" s="4134"/>
      <c r="YL57" s="4134"/>
      <c r="YM57" s="4134"/>
      <c r="YN57" s="4134"/>
      <c r="YO57" s="4134"/>
      <c r="YP57" s="4134"/>
      <c r="YQ57" s="4134"/>
      <c r="YR57" s="4134"/>
      <c r="YS57" s="4134"/>
      <c r="YT57" s="4134"/>
      <c r="YU57" s="4134"/>
      <c r="YV57" s="4134"/>
      <c r="YW57" s="4134"/>
      <c r="YX57" s="4134"/>
      <c r="YY57" s="4134"/>
      <c r="YZ57" s="4134"/>
      <c r="ZA57" s="4134"/>
      <c r="ZB57" s="4134"/>
      <c r="ZC57" s="4134"/>
      <c r="ZD57" s="4134"/>
      <c r="ZE57" s="4134"/>
      <c r="ZF57" s="4134"/>
      <c r="ZG57" s="4134"/>
      <c r="ZH57" s="4134"/>
      <c r="ZI57" s="4134"/>
      <c r="ZJ57" s="4134"/>
      <c r="ZK57" s="4134"/>
      <c r="ZL57" s="4134"/>
      <c r="ZM57" s="4134"/>
      <c r="ZN57" s="4134"/>
      <c r="ZO57" s="4134"/>
      <c r="ZP57" s="4134"/>
      <c r="ZQ57" s="4134"/>
      <c r="ZR57" s="4134"/>
      <c r="ZS57" s="4134"/>
      <c r="ZT57" s="4134"/>
      <c r="ZU57" s="4134"/>
      <c r="ZV57" s="4134"/>
      <c r="ZW57" s="4134"/>
      <c r="ZX57" s="4134"/>
      <c r="ZY57" s="4134"/>
      <c r="ZZ57" s="4134"/>
      <c r="AAA57" s="4134"/>
      <c r="AAB57" s="4134"/>
      <c r="AAC57" s="4134"/>
      <c r="AAD57" s="4134"/>
      <c r="AAE57" s="4134"/>
      <c r="AAF57" s="4134"/>
      <c r="AAG57" s="4134"/>
      <c r="AAH57" s="4134"/>
      <c r="AAI57" s="4134"/>
      <c r="AAJ57" s="4134"/>
      <c r="AAK57" s="4134"/>
      <c r="AAL57" s="4134"/>
      <c r="AAM57" s="4134"/>
      <c r="AAN57" s="4134"/>
      <c r="AAO57" s="4134"/>
      <c r="AAP57" s="4134"/>
      <c r="AAQ57" s="4134"/>
      <c r="AAR57" s="4134"/>
      <c r="AAS57" s="4134"/>
      <c r="AAT57" s="4134"/>
      <c r="AAU57" s="4134"/>
      <c r="AAV57" s="4134"/>
      <c r="AAW57" s="4134"/>
      <c r="AAX57" s="4134"/>
      <c r="AAY57" s="4134"/>
      <c r="AAZ57" s="4134"/>
      <c r="ABA57" s="4134"/>
      <c r="ABB57" s="4134"/>
      <c r="ABC57" s="4134"/>
      <c r="ABD57" s="4134"/>
      <c r="ABE57" s="4134"/>
      <c r="ABF57" s="4134"/>
      <c r="ABG57" s="4134"/>
      <c r="ABH57" s="4134"/>
      <c r="ABI57" s="4134"/>
      <c r="ABJ57" s="4134"/>
      <c r="ABK57" s="4134"/>
      <c r="ABL57" s="4134"/>
      <c r="ABM57" s="4134"/>
      <c r="ABN57" s="4134"/>
      <c r="ABO57" s="4134"/>
      <c r="ABP57" s="4134"/>
      <c r="ABQ57" s="4134"/>
      <c r="ABR57" s="4134"/>
      <c r="ABS57" s="4134"/>
      <c r="ABT57" s="4134"/>
      <c r="ABU57" s="4134"/>
      <c r="ABV57" s="4134"/>
      <c r="ABW57" s="4134"/>
      <c r="ABX57" s="4134"/>
      <c r="ABY57" s="4134"/>
      <c r="ABZ57" s="4134"/>
      <c r="ACA57" s="4134"/>
      <c r="ACB57" s="4134"/>
      <c r="ACC57" s="4134"/>
      <c r="ACD57" s="4134"/>
      <c r="ACE57" s="4134"/>
      <c r="ACF57" s="4134"/>
      <c r="ACG57" s="4134"/>
      <c r="ACH57" s="4134"/>
      <c r="ACI57" s="4134"/>
      <c r="ACJ57" s="4134"/>
      <c r="ACK57" s="4134"/>
      <c r="ACL57" s="4134"/>
      <c r="ACM57" s="4134"/>
      <c r="ACN57" s="4134"/>
      <c r="ACO57" s="4134"/>
      <c r="ACP57" s="4134"/>
      <c r="ACQ57" s="4134"/>
      <c r="ACR57" s="4134"/>
      <c r="ACS57" s="4134"/>
      <c r="ACT57" s="4134"/>
      <c r="ACU57" s="4134"/>
      <c r="ACV57" s="4134"/>
      <c r="ACW57" s="4134"/>
      <c r="ACX57" s="4134"/>
      <c r="ACY57" s="4134"/>
      <c r="ACZ57" s="4134"/>
      <c r="ADA57" s="4134"/>
      <c r="ADB57" s="4134"/>
      <c r="ADC57" s="4134"/>
      <c r="ADD57" s="4134"/>
      <c r="ADE57" s="4134"/>
      <c r="ADF57" s="4134"/>
      <c r="ADG57" s="4134"/>
      <c r="ADH57" s="4134"/>
      <c r="ADI57" s="4134"/>
      <c r="ADJ57" s="4134"/>
      <c r="ADK57" s="4134"/>
      <c r="ADL57" s="4134"/>
      <c r="ADM57" s="4134"/>
      <c r="ADN57" s="4134"/>
      <c r="ADO57" s="4134"/>
      <c r="ADP57" s="4134"/>
      <c r="ADQ57" s="4134"/>
      <c r="ADR57" s="4134"/>
      <c r="ADS57" s="4134"/>
      <c r="ADT57" s="4134"/>
      <c r="ADU57" s="4134"/>
      <c r="ADV57" s="4134"/>
      <c r="ADW57" s="4134"/>
      <c r="ADX57" s="4134"/>
      <c r="ADY57" s="4134"/>
      <c r="ADZ57" s="4134"/>
      <c r="AEA57" s="4134"/>
      <c r="AEB57" s="4134"/>
      <c r="AEC57" s="4134"/>
      <c r="AED57" s="4134"/>
      <c r="AEE57" s="4134"/>
      <c r="AEF57" s="4134"/>
      <c r="AEG57" s="4134"/>
      <c r="AEH57" s="4134"/>
      <c r="AEI57" s="4134"/>
      <c r="AEJ57" s="4134"/>
      <c r="AEK57" s="4134"/>
      <c r="AEL57" s="4134"/>
      <c r="AEM57" s="4134"/>
      <c r="AEN57" s="4134"/>
      <c r="AEO57" s="4134"/>
      <c r="AEP57" s="4134"/>
      <c r="AEQ57" s="4134"/>
      <c r="AER57" s="4134"/>
      <c r="AES57" s="4134"/>
      <c r="AET57" s="4134"/>
      <c r="AEU57" s="4134"/>
      <c r="AEV57" s="4134"/>
      <c r="AEW57" s="4134"/>
      <c r="AEX57" s="4134"/>
      <c r="AEY57" s="4134"/>
      <c r="AEZ57" s="4134"/>
      <c r="AFA57" s="4134"/>
      <c r="AFB57" s="4134"/>
      <c r="AFC57" s="4134"/>
      <c r="AFD57" s="4134"/>
      <c r="AFE57" s="4134"/>
      <c r="AFF57" s="4134"/>
      <c r="AFG57" s="4134"/>
      <c r="AFH57" s="4134"/>
      <c r="AFI57" s="4134"/>
      <c r="AFJ57" s="4134"/>
      <c r="AFK57" s="4134"/>
      <c r="AFL57" s="4134"/>
      <c r="AFM57" s="4134"/>
      <c r="AFN57" s="4134"/>
      <c r="AFO57" s="4134"/>
      <c r="AFP57" s="4134"/>
      <c r="AFQ57" s="4134"/>
      <c r="AFR57" s="4134"/>
      <c r="AFS57" s="4134"/>
      <c r="AFT57" s="4134"/>
      <c r="AFU57" s="4134"/>
      <c r="AFV57" s="4134"/>
      <c r="AFW57" s="4134"/>
      <c r="AFX57" s="4134"/>
      <c r="AFY57" s="4134"/>
      <c r="AFZ57" s="4134"/>
      <c r="AGA57" s="4134"/>
      <c r="AGB57" s="4134"/>
      <c r="AGC57" s="4134"/>
      <c r="AGD57" s="4134"/>
      <c r="AGE57" s="4134"/>
      <c r="AGF57" s="4134"/>
      <c r="AGG57" s="4134"/>
      <c r="AGH57" s="4134"/>
      <c r="AGI57" s="4134"/>
      <c r="AGJ57" s="4134"/>
      <c r="AGK57" s="4134"/>
      <c r="AGL57" s="4134"/>
      <c r="AGM57" s="4134"/>
      <c r="AGN57" s="4134"/>
      <c r="AGO57" s="4134"/>
      <c r="AGP57" s="4134"/>
      <c r="AGQ57" s="4134"/>
      <c r="AGR57" s="4134"/>
      <c r="AGS57" s="4134"/>
      <c r="AGT57" s="4134"/>
      <c r="AGU57" s="4134"/>
      <c r="AGV57" s="4134"/>
      <c r="AGW57" s="4134"/>
      <c r="AGX57" s="4134"/>
      <c r="AGY57" s="4134"/>
      <c r="AGZ57" s="4134"/>
      <c r="AHA57" s="4134"/>
      <c r="AHB57" s="4134"/>
      <c r="AHC57" s="4134"/>
      <c r="AHD57" s="4134"/>
      <c r="AHE57" s="4134"/>
      <c r="AHF57" s="4134"/>
      <c r="AHG57" s="4134"/>
      <c r="AHH57" s="4134"/>
      <c r="AHI57" s="4134"/>
      <c r="AHJ57" s="4134"/>
      <c r="AHK57" s="4134"/>
      <c r="AHL57" s="4134"/>
      <c r="AHM57" s="4134"/>
      <c r="AHN57" s="4134"/>
      <c r="AHO57" s="4134"/>
      <c r="AHP57" s="4134"/>
      <c r="AHQ57" s="4134"/>
      <c r="AHR57" s="4134"/>
      <c r="AHS57" s="4134"/>
      <c r="AHT57" s="4134"/>
      <c r="AHU57" s="4134"/>
      <c r="AHV57" s="4134"/>
      <c r="AHW57" s="4134"/>
      <c r="AHX57" s="4134"/>
      <c r="AHY57" s="4134"/>
      <c r="AHZ57" s="4134"/>
      <c r="AIA57" s="4134"/>
      <c r="AIB57" s="4134"/>
      <c r="AIC57" s="4134"/>
      <c r="AID57" s="4134"/>
      <c r="AIE57" s="4134"/>
      <c r="AIF57" s="4134"/>
      <c r="AIG57" s="4134"/>
      <c r="AIH57" s="4134"/>
      <c r="AII57" s="4134"/>
      <c r="AIJ57" s="4134"/>
      <c r="AIK57" s="4134"/>
      <c r="AIL57" s="4134"/>
      <c r="AIM57" s="4134"/>
      <c r="AIN57" s="4134"/>
      <c r="AIO57" s="4134"/>
      <c r="AIP57" s="4134"/>
      <c r="AIQ57" s="4134"/>
      <c r="AIR57" s="4134"/>
      <c r="AIS57" s="4134"/>
      <c r="AIT57" s="4134"/>
      <c r="AIU57" s="4134"/>
      <c r="AIV57" s="4134"/>
      <c r="AIW57" s="4134"/>
      <c r="AIX57" s="4134"/>
      <c r="AIY57" s="4134"/>
      <c r="AIZ57" s="4134"/>
      <c r="AJA57" s="4134"/>
      <c r="AJB57" s="4134"/>
      <c r="AJC57" s="4134"/>
      <c r="AJD57" s="4134"/>
      <c r="AJE57" s="4134"/>
      <c r="AJF57" s="4134"/>
      <c r="AJG57" s="4134"/>
      <c r="AJH57" s="4134"/>
      <c r="AJI57" s="4134"/>
      <c r="AJJ57" s="4134"/>
      <c r="AJK57" s="4134"/>
      <c r="AJL57" s="4134"/>
      <c r="AJM57" s="4134"/>
      <c r="AJN57" s="4134"/>
      <c r="AJO57" s="4134"/>
      <c r="AJP57" s="4134"/>
      <c r="AJQ57" s="4134"/>
      <c r="AJR57" s="4134"/>
      <c r="AJS57" s="4134"/>
      <c r="AJT57" s="4134"/>
      <c r="AJU57" s="4134"/>
      <c r="AJV57" s="4134"/>
      <c r="AJW57" s="4134"/>
      <c r="AJX57" s="4134"/>
      <c r="AJY57" s="4134"/>
      <c r="AJZ57" s="4134"/>
      <c r="AKA57" s="4134"/>
      <c r="AKB57" s="4134"/>
      <c r="AKC57" s="4134"/>
      <c r="AKD57" s="4134"/>
      <c r="AKE57" s="4134"/>
      <c r="AKF57" s="4134"/>
      <c r="AKG57" s="4134"/>
      <c r="AKH57" s="4134"/>
      <c r="AKI57" s="4134"/>
      <c r="AKJ57" s="4134"/>
      <c r="AKK57" s="4134"/>
      <c r="AKL57" s="4134"/>
      <c r="AKM57" s="4134"/>
      <c r="AKN57" s="4134"/>
      <c r="AKO57" s="4134"/>
      <c r="AKP57" s="4134"/>
      <c r="AKQ57" s="4134"/>
      <c r="AKR57" s="4134"/>
      <c r="AKS57" s="4134"/>
      <c r="AKT57" s="4134"/>
      <c r="AKU57" s="4134"/>
      <c r="AKV57" s="4134"/>
      <c r="AKW57" s="4134"/>
      <c r="AKX57" s="4134"/>
      <c r="AKY57" s="4134"/>
      <c r="AKZ57" s="4134"/>
      <c r="ALA57" s="4134"/>
      <c r="ALB57" s="4134"/>
      <c r="ALC57" s="4134"/>
      <c r="ALD57" s="4134"/>
      <c r="ALE57" s="4134"/>
      <c r="ALF57" s="4134"/>
      <c r="ALG57" s="4134"/>
      <c r="ALH57" s="4134"/>
      <c r="ALI57" s="4134"/>
      <c r="ALJ57" s="4134"/>
      <c r="ALK57" s="4134"/>
      <c r="ALL57" s="4134"/>
      <c r="ALM57" s="4134"/>
      <c r="ALN57" s="4134"/>
      <c r="ALO57" s="4134"/>
      <c r="ALP57" s="4134"/>
      <c r="ALQ57" s="4134"/>
      <c r="ALR57" s="4134"/>
      <c r="ALS57" s="4134"/>
      <c r="ALT57" s="4134"/>
      <c r="ALU57" s="4134"/>
      <c r="ALV57" s="4134"/>
      <c r="ALW57" s="4134"/>
      <c r="ALX57" s="4134"/>
      <c r="ALY57" s="4134"/>
      <c r="ALZ57" s="4134"/>
      <c r="AMA57" s="4134"/>
      <c r="AMB57" s="4134"/>
      <c r="AMC57" s="4134"/>
      <c r="AMD57" s="4134"/>
      <c r="AME57" s="4134"/>
      <c r="AMF57" s="4134"/>
      <c r="AMG57" s="4134"/>
      <c r="AMH57" s="4134"/>
      <c r="AMI57" s="4134"/>
      <c r="AMJ57" s="4134"/>
      <c r="AMK57" s="4134"/>
      <c r="AML57" s="4134"/>
      <c r="AMM57" s="4134"/>
      <c r="AMN57" s="4134"/>
      <c r="AMO57" s="4134"/>
      <c r="AMP57" s="4134"/>
      <c r="AMQ57" s="4134"/>
      <c r="AMR57" s="4134"/>
      <c r="AMS57" s="4134"/>
      <c r="AMT57" s="4134"/>
      <c r="AMU57" s="4134"/>
      <c r="AMV57" s="4134"/>
      <c r="AMW57" s="4134"/>
      <c r="AMX57" s="4134"/>
      <c r="AMY57" s="4134"/>
      <c r="AMZ57" s="4134"/>
      <c r="ANA57" s="4134"/>
      <c r="ANB57" s="4134"/>
      <c r="ANC57" s="4134"/>
      <c r="AND57" s="4134"/>
      <c r="ANE57" s="4134"/>
      <c r="ANF57" s="4134"/>
      <c r="ANG57" s="4134"/>
      <c r="ANH57" s="4134"/>
      <c r="ANI57" s="4134"/>
      <c r="ANJ57" s="4134"/>
      <c r="ANK57" s="4134"/>
      <c r="ANL57" s="4134"/>
      <c r="ANM57" s="4134"/>
      <c r="ANN57" s="4134"/>
      <c r="ANO57" s="4134"/>
      <c r="ANP57" s="4134"/>
      <c r="ANQ57" s="4134"/>
      <c r="ANR57" s="4134"/>
      <c r="ANS57" s="4134"/>
      <c r="ANT57" s="4134"/>
      <c r="ANU57" s="4134"/>
      <c r="ANV57" s="4134"/>
      <c r="ANW57" s="4134"/>
      <c r="ANX57" s="4134"/>
      <c r="ANY57" s="4134"/>
      <c r="ANZ57" s="4134"/>
      <c r="AOA57" s="4134"/>
      <c r="AOB57" s="4134"/>
      <c r="AOC57" s="4134"/>
      <c r="AOD57" s="4134"/>
      <c r="AOE57" s="4134"/>
      <c r="AOF57" s="4134"/>
      <c r="AOG57" s="4134"/>
      <c r="AOH57" s="4134"/>
      <c r="AOI57" s="4134"/>
      <c r="AOJ57" s="4134"/>
      <c r="AOK57" s="4134"/>
      <c r="AOL57" s="4134"/>
      <c r="AOM57" s="4134"/>
      <c r="AON57" s="4134"/>
      <c r="AOO57" s="4134"/>
      <c r="AOP57" s="4134"/>
      <c r="AOQ57" s="4134"/>
      <c r="AOR57" s="4134"/>
      <c r="AOS57" s="4134"/>
      <c r="AOT57" s="4134"/>
      <c r="AOU57" s="4134"/>
      <c r="AOV57" s="4134"/>
      <c r="AOW57" s="4134"/>
      <c r="AOX57" s="4134"/>
      <c r="AOY57" s="4134"/>
      <c r="AOZ57" s="4134"/>
      <c r="APA57" s="4134"/>
      <c r="APB57" s="4134"/>
      <c r="APC57" s="4134"/>
      <c r="APD57" s="4134"/>
      <c r="APE57" s="4134"/>
      <c r="APF57" s="4134"/>
      <c r="APG57" s="4134"/>
      <c r="APH57" s="4134"/>
      <c r="API57" s="4134"/>
      <c r="APJ57" s="4134"/>
      <c r="APK57" s="4134"/>
      <c r="APL57" s="4134"/>
      <c r="APM57" s="4134"/>
      <c r="APN57" s="4134"/>
      <c r="APO57" s="4134"/>
      <c r="APP57" s="4134"/>
      <c r="APQ57" s="4134"/>
      <c r="APR57" s="4134"/>
      <c r="APS57" s="4134"/>
      <c r="APT57" s="4134"/>
      <c r="APU57" s="4134"/>
      <c r="APV57" s="4134"/>
      <c r="APW57" s="4134"/>
      <c r="APX57" s="4134"/>
      <c r="APY57" s="4134"/>
      <c r="APZ57" s="4134"/>
      <c r="AQA57" s="4134"/>
      <c r="AQB57" s="4134"/>
      <c r="AQC57" s="4134"/>
      <c r="AQD57" s="4134"/>
      <c r="AQE57" s="4134"/>
      <c r="AQF57" s="4134"/>
      <c r="AQG57" s="4134"/>
      <c r="AQH57" s="4134"/>
      <c r="AQI57" s="4134"/>
      <c r="AQJ57" s="4134"/>
      <c r="AQK57" s="4134"/>
      <c r="AQL57" s="4134"/>
      <c r="AQM57" s="4134"/>
      <c r="AQN57" s="4134"/>
      <c r="AQO57" s="4134"/>
      <c r="AQP57" s="4134"/>
      <c r="AQQ57" s="4134"/>
      <c r="AQR57" s="4134"/>
      <c r="AQS57" s="4134"/>
      <c r="AQT57" s="4134"/>
      <c r="AQU57" s="4134"/>
      <c r="AQV57" s="4134"/>
      <c r="AQW57" s="4134"/>
      <c r="AQX57" s="4134"/>
      <c r="AQY57" s="4134"/>
      <c r="AQZ57" s="4134"/>
      <c r="ARA57" s="4134"/>
      <c r="ARB57" s="4134"/>
      <c r="ARC57" s="4134"/>
      <c r="ARD57" s="4134"/>
      <c r="ARE57" s="4134"/>
      <c r="ARF57" s="4134"/>
      <c r="ARG57" s="4134"/>
      <c r="ARH57" s="4134"/>
      <c r="ARI57" s="4134"/>
      <c r="ARJ57" s="4134"/>
      <c r="ARK57" s="4134"/>
      <c r="ARL57" s="4134"/>
      <c r="ARM57" s="4134"/>
      <c r="ARN57" s="4134"/>
      <c r="ARO57" s="4134"/>
      <c r="ARP57" s="4134"/>
      <c r="ARQ57" s="4134"/>
      <c r="ARR57" s="4134"/>
      <c r="ARS57" s="4134"/>
      <c r="ART57" s="4134"/>
      <c r="ARU57" s="4134"/>
      <c r="ARV57" s="4134"/>
      <c r="ARW57" s="4134"/>
      <c r="ARX57" s="4134"/>
      <c r="ARY57" s="4134"/>
      <c r="ARZ57" s="4134"/>
      <c r="ASA57" s="4134"/>
      <c r="ASB57" s="4134"/>
      <c r="ASC57" s="4134"/>
      <c r="ASD57" s="4134"/>
      <c r="ASE57" s="4134"/>
      <c r="ASF57" s="4134"/>
      <c r="ASG57" s="4134"/>
      <c r="ASH57" s="4134"/>
      <c r="ASI57" s="4134"/>
      <c r="ASJ57" s="4134"/>
      <c r="ASK57" s="4134"/>
      <c r="ASL57" s="4134"/>
      <c r="ASM57" s="4134"/>
      <c r="ASN57" s="4134"/>
      <c r="ASO57" s="4134"/>
      <c r="ASP57" s="4134"/>
      <c r="ASQ57" s="4134"/>
      <c r="ASR57" s="4134"/>
      <c r="ASS57" s="4134"/>
      <c r="AST57" s="4134"/>
      <c r="ASU57" s="4134"/>
      <c r="ASV57" s="4134"/>
      <c r="ASW57" s="4134"/>
      <c r="ASX57" s="4134"/>
      <c r="ASY57" s="4134"/>
      <c r="ASZ57" s="4134"/>
      <c r="ATA57" s="4134"/>
      <c r="ATB57" s="4134"/>
      <c r="ATC57" s="4134"/>
      <c r="ATD57" s="4134"/>
      <c r="ATE57" s="4134"/>
      <c r="ATF57" s="4134"/>
      <c r="ATG57" s="4134"/>
      <c r="ATH57" s="4134"/>
      <c r="ATI57" s="4134"/>
      <c r="ATJ57" s="4134"/>
      <c r="ATK57" s="4134"/>
      <c r="ATL57" s="4134"/>
      <c r="ATM57" s="4134"/>
      <c r="ATN57" s="4134"/>
      <c r="ATO57" s="4134"/>
      <c r="ATP57" s="4134"/>
      <c r="ATQ57" s="4134"/>
      <c r="ATR57" s="4134"/>
      <c r="ATS57" s="4134"/>
      <c r="ATT57" s="4134"/>
      <c r="ATU57" s="4134"/>
      <c r="ATV57" s="4134"/>
      <c r="ATW57" s="4134"/>
      <c r="ATX57" s="4134"/>
      <c r="ATY57" s="4134"/>
      <c r="ATZ57" s="4134"/>
      <c r="AUA57" s="4134"/>
      <c r="AUB57" s="4134"/>
      <c r="AUC57" s="4134"/>
      <c r="AUD57" s="4134"/>
      <c r="AUE57" s="4134"/>
      <c r="AUF57" s="4134"/>
      <c r="AUG57" s="4134"/>
      <c r="AUH57" s="4134"/>
      <c r="AUI57" s="4134"/>
      <c r="AUJ57" s="4134"/>
      <c r="AUK57" s="4134"/>
      <c r="AUL57" s="4134"/>
      <c r="AUM57" s="4134"/>
      <c r="AUN57" s="4134"/>
      <c r="AUO57" s="4134"/>
      <c r="AUP57" s="4134"/>
      <c r="AUQ57" s="4134"/>
      <c r="AUR57" s="4134"/>
      <c r="AUS57" s="4134"/>
      <c r="AUT57" s="4134"/>
      <c r="AUU57" s="4134"/>
      <c r="AUV57" s="4134"/>
      <c r="AUW57" s="4134"/>
      <c r="AUX57" s="4134"/>
      <c r="AUY57" s="4134"/>
      <c r="AUZ57" s="4134"/>
      <c r="AVA57" s="4134"/>
      <c r="AVB57" s="4134"/>
      <c r="AVC57" s="4134"/>
      <c r="AVD57" s="4134"/>
      <c r="AVE57" s="4134"/>
      <c r="AVF57" s="4134"/>
      <c r="AVG57" s="4134"/>
      <c r="AVH57" s="4134"/>
      <c r="AVI57" s="4134"/>
      <c r="AVJ57" s="4134"/>
      <c r="AVK57" s="4134"/>
      <c r="AVL57" s="4134"/>
      <c r="AVM57" s="4134"/>
      <c r="AVN57" s="4134"/>
      <c r="AVO57" s="4134"/>
      <c r="AVP57" s="4134"/>
      <c r="AVQ57" s="4134"/>
      <c r="AVR57" s="4134"/>
      <c r="AVS57" s="4134"/>
      <c r="AVT57" s="4134"/>
      <c r="AVU57" s="4134"/>
      <c r="AVV57" s="4134"/>
      <c r="AVW57" s="4134"/>
      <c r="AVX57" s="4134"/>
      <c r="AVY57" s="4134"/>
      <c r="AVZ57" s="4134"/>
      <c r="AWA57" s="4134"/>
      <c r="AWB57" s="4134"/>
      <c r="AWC57" s="4134"/>
      <c r="AWD57" s="4134"/>
      <c r="AWE57" s="4134"/>
      <c r="AWF57" s="4134"/>
      <c r="AWG57" s="4134"/>
      <c r="AWH57" s="4134"/>
      <c r="AWI57" s="4134"/>
      <c r="AWJ57" s="4134"/>
      <c r="AWK57" s="4134"/>
      <c r="AWL57" s="4134"/>
      <c r="AWM57" s="4134"/>
      <c r="AWN57" s="4134"/>
      <c r="AWO57" s="4134"/>
      <c r="AWP57" s="4134"/>
      <c r="AWQ57" s="4134"/>
      <c r="AWR57" s="4134"/>
      <c r="AWS57" s="4134"/>
      <c r="AWT57" s="4134"/>
      <c r="AWU57" s="4134"/>
      <c r="AWV57" s="4134"/>
      <c r="AWW57" s="4134"/>
      <c r="AWX57" s="4134"/>
      <c r="AWY57" s="4134"/>
      <c r="AWZ57" s="4134"/>
      <c r="AXA57" s="4134"/>
      <c r="AXB57" s="4134"/>
      <c r="AXC57" s="4134"/>
      <c r="AXD57" s="4134"/>
      <c r="AXE57" s="4134"/>
      <c r="AXF57" s="4134"/>
      <c r="AXG57" s="4134"/>
      <c r="AXH57" s="4134"/>
      <c r="AXI57" s="4134"/>
      <c r="AXJ57" s="4134"/>
      <c r="AXK57" s="4134"/>
      <c r="AXL57" s="4134"/>
      <c r="AXM57" s="4134"/>
      <c r="AXN57" s="4134"/>
      <c r="AXO57" s="4134"/>
      <c r="AXP57" s="4134"/>
      <c r="AXQ57" s="4134"/>
      <c r="AXR57" s="4134"/>
      <c r="AXS57" s="4134"/>
      <c r="AXT57" s="4134"/>
      <c r="AXU57" s="4134"/>
      <c r="AXV57" s="4134"/>
      <c r="AXW57" s="4134"/>
      <c r="AXX57" s="4134"/>
      <c r="AXY57" s="4134"/>
      <c r="AXZ57" s="4134"/>
      <c r="AYA57" s="4134"/>
      <c r="AYB57" s="4134"/>
      <c r="AYC57" s="4134"/>
      <c r="AYD57" s="4134"/>
      <c r="AYE57" s="4134"/>
      <c r="AYF57" s="4134"/>
      <c r="AYG57" s="4134"/>
      <c r="AYH57" s="4134"/>
      <c r="AYI57" s="4134"/>
      <c r="AYJ57" s="4134"/>
      <c r="AYK57" s="4134"/>
      <c r="AYL57" s="4134"/>
      <c r="AYM57" s="4134"/>
      <c r="AYN57" s="4134"/>
      <c r="AYO57" s="4134"/>
      <c r="AYP57" s="4134"/>
      <c r="AYQ57" s="4134"/>
      <c r="AYR57" s="4134"/>
      <c r="AYS57" s="4134"/>
      <c r="AYT57" s="4134"/>
      <c r="AYU57" s="4134"/>
      <c r="AYV57" s="4134"/>
      <c r="AYW57" s="4134"/>
      <c r="AYX57" s="4134"/>
      <c r="AYY57" s="4134"/>
      <c r="AYZ57" s="4134"/>
      <c r="AZA57" s="4134"/>
      <c r="AZB57" s="4134"/>
      <c r="AZC57" s="4134"/>
      <c r="AZD57" s="4134"/>
      <c r="AZE57" s="4134"/>
      <c r="AZF57" s="4134"/>
      <c r="AZG57" s="4134"/>
      <c r="AZH57" s="4134"/>
      <c r="AZI57" s="4134"/>
      <c r="AZJ57" s="4134"/>
      <c r="AZK57" s="4134"/>
      <c r="AZL57" s="4134"/>
      <c r="AZM57" s="4134"/>
      <c r="AZN57" s="4134"/>
      <c r="AZO57" s="4134"/>
      <c r="AZP57" s="4134"/>
      <c r="AZQ57" s="4134"/>
      <c r="AZR57" s="4134"/>
      <c r="AZS57" s="4134"/>
      <c r="AZT57" s="4134"/>
      <c r="AZU57" s="4134"/>
      <c r="AZV57" s="4134"/>
      <c r="AZW57" s="4134"/>
      <c r="AZX57" s="4134"/>
      <c r="AZY57" s="4134"/>
      <c r="AZZ57" s="4134"/>
      <c r="BAA57" s="4134"/>
      <c r="BAB57" s="4134"/>
      <c r="BAC57" s="4134"/>
      <c r="BAD57" s="4134"/>
      <c r="BAE57" s="4134"/>
      <c r="BAF57" s="4134"/>
      <c r="BAG57" s="4134"/>
      <c r="BAH57" s="4134"/>
      <c r="BAI57" s="4134"/>
      <c r="BAJ57" s="4134"/>
      <c r="BAK57" s="4134"/>
      <c r="BAL57" s="4134"/>
      <c r="BAM57" s="4134"/>
      <c r="BAN57" s="4134"/>
      <c r="BAO57" s="4134"/>
      <c r="BAP57" s="4134"/>
      <c r="BAQ57" s="4134"/>
      <c r="BAR57" s="4134"/>
      <c r="BAS57" s="4134"/>
      <c r="BAT57" s="4134"/>
      <c r="BAU57" s="4134"/>
      <c r="BAV57" s="4134"/>
      <c r="BAW57" s="4134"/>
      <c r="BAX57" s="4134"/>
      <c r="BAY57" s="4134"/>
      <c r="BAZ57" s="4134"/>
      <c r="BBA57" s="4134"/>
      <c r="BBB57" s="4134"/>
      <c r="BBC57" s="4134"/>
      <c r="BBD57" s="4134"/>
      <c r="BBE57" s="4134"/>
      <c r="BBF57" s="4134"/>
      <c r="BBG57" s="4134"/>
      <c r="BBH57" s="4134"/>
      <c r="BBI57" s="4134"/>
      <c r="BBJ57" s="4134"/>
      <c r="BBK57" s="4134"/>
      <c r="BBL57" s="4134"/>
      <c r="BBM57" s="4134"/>
      <c r="BBN57" s="4134"/>
      <c r="BBO57" s="4134"/>
      <c r="BBP57" s="4134"/>
      <c r="BBQ57" s="4134"/>
      <c r="BBR57" s="4134"/>
      <c r="BBS57" s="4134"/>
      <c r="BBT57" s="4134"/>
      <c r="BBU57" s="4134"/>
      <c r="BBV57" s="4134"/>
      <c r="BBW57" s="4134"/>
      <c r="BBX57" s="4134"/>
      <c r="BBY57" s="4134"/>
      <c r="BBZ57" s="4134"/>
      <c r="BCA57" s="4134"/>
      <c r="BCB57" s="4134"/>
      <c r="BCC57" s="4134"/>
      <c r="BCD57" s="4134"/>
      <c r="BCE57" s="4134"/>
      <c r="BCF57" s="4134"/>
      <c r="BCG57" s="4134"/>
      <c r="BCH57" s="4134"/>
      <c r="BCI57" s="4134"/>
      <c r="BCJ57" s="4134"/>
      <c r="BCK57" s="4134"/>
      <c r="BCL57" s="4134"/>
      <c r="BCM57" s="4134"/>
      <c r="BCN57" s="4134"/>
      <c r="BCO57" s="4134"/>
      <c r="BCP57" s="4134"/>
      <c r="BCQ57" s="4134"/>
      <c r="BCR57" s="4134"/>
      <c r="BCS57" s="4134"/>
      <c r="BCT57" s="4134"/>
      <c r="BCU57" s="4134"/>
      <c r="BCV57" s="4134"/>
      <c r="BCW57" s="4134"/>
      <c r="BCX57" s="4134"/>
      <c r="BCY57" s="4134"/>
      <c r="BCZ57" s="4134"/>
      <c r="BDA57" s="4134"/>
      <c r="BDB57" s="4134"/>
      <c r="BDC57" s="4134"/>
      <c r="BDD57" s="4134"/>
      <c r="BDE57" s="4134"/>
      <c r="BDF57" s="4134"/>
      <c r="BDG57" s="4134"/>
      <c r="BDH57" s="4134"/>
      <c r="BDI57" s="4134"/>
      <c r="BDJ57" s="4134"/>
      <c r="BDK57" s="4134"/>
      <c r="BDL57" s="4134"/>
      <c r="BDM57" s="4134"/>
      <c r="BDN57" s="4134"/>
      <c r="BDO57" s="4134"/>
      <c r="BDP57" s="4134"/>
      <c r="BDQ57" s="4134"/>
      <c r="BDR57" s="4134"/>
      <c r="BDS57" s="4134"/>
      <c r="BDT57" s="4134"/>
      <c r="BDU57" s="4134"/>
      <c r="BDV57" s="4134"/>
      <c r="BDW57" s="4134"/>
      <c r="BDX57" s="4134"/>
      <c r="BDY57" s="4134"/>
      <c r="BDZ57" s="4134"/>
      <c r="BEA57" s="4134"/>
      <c r="BEB57" s="4134"/>
      <c r="BEC57" s="4134"/>
      <c r="BED57" s="4134"/>
      <c r="BEE57" s="4134"/>
      <c r="BEF57" s="4134"/>
      <c r="BEG57" s="4134"/>
      <c r="BEH57" s="4134"/>
      <c r="BEI57" s="4134"/>
      <c r="BEJ57" s="4134"/>
      <c r="BEK57" s="4134"/>
      <c r="BEL57" s="4134"/>
      <c r="BEM57" s="4134"/>
      <c r="BEN57" s="4134"/>
      <c r="BEO57" s="4134"/>
      <c r="BEP57" s="4134"/>
      <c r="BEQ57" s="4134"/>
      <c r="BER57" s="4134"/>
      <c r="BES57" s="4134"/>
      <c r="BET57" s="4134"/>
      <c r="BEU57" s="4134"/>
      <c r="BEV57" s="4134"/>
      <c r="BEW57" s="4134"/>
      <c r="BEX57" s="4134"/>
      <c r="BEY57" s="4134"/>
      <c r="BEZ57" s="4134"/>
      <c r="BFA57" s="4134"/>
      <c r="BFB57" s="4134"/>
      <c r="BFC57" s="4134"/>
      <c r="BFD57" s="4134"/>
      <c r="BFE57" s="4134"/>
      <c r="BFF57" s="4134"/>
      <c r="BFG57" s="4134"/>
      <c r="BFH57" s="4134"/>
      <c r="BFI57" s="4134"/>
      <c r="BFJ57" s="4134"/>
      <c r="BFK57" s="4134"/>
      <c r="BFL57" s="4134"/>
      <c r="BFM57" s="4134"/>
      <c r="BFN57" s="4134"/>
      <c r="BFO57" s="4134"/>
      <c r="BFP57" s="4134"/>
      <c r="BFQ57" s="4134"/>
      <c r="BFR57" s="4134"/>
      <c r="BFS57" s="4134"/>
      <c r="BFT57" s="4134"/>
      <c r="BFU57" s="4134"/>
      <c r="BFV57" s="4134"/>
      <c r="BFW57" s="4134"/>
      <c r="BFX57" s="4134"/>
      <c r="BFY57" s="4134"/>
      <c r="BFZ57" s="4134"/>
      <c r="BGA57" s="4134"/>
      <c r="BGB57" s="4134"/>
      <c r="BGC57" s="4134"/>
      <c r="BGD57" s="4134"/>
      <c r="BGE57" s="4134"/>
      <c r="BGF57" s="4134"/>
      <c r="BGG57" s="4134"/>
      <c r="BGH57" s="4134"/>
      <c r="BGI57" s="4134"/>
      <c r="BGJ57" s="4134"/>
      <c r="BGK57" s="4134"/>
      <c r="BGL57" s="4134"/>
      <c r="BGM57" s="4134"/>
      <c r="BGN57" s="4134"/>
      <c r="BGO57" s="4134"/>
      <c r="BGP57" s="4134"/>
      <c r="BGQ57" s="4134"/>
      <c r="BGR57" s="4134"/>
      <c r="BGS57" s="4134"/>
      <c r="BGT57" s="4134"/>
      <c r="BGU57" s="4134"/>
      <c r="BGV57" s="4134"/>
      <c r="BGW57" s="4134"/>
      <c r="BGX57" s="4134"/>
      <c r="BGY57" s="4134"/>
      <c r="BGZ57" s="4134"/>
      <c r="BHA57" s="4134"/>
      <c r="BHB57" s="4134"/>
      <c r="BHC57" s="4134"/>
      <c r="BHD57" s="4134"/>
      <c r="BHE57" s="4134"/>
      <c r="BHF57" s="4134"/>
      <c r="BHG57" s="4134"/>
      <c r="BHH57" s="4134"/>
      <c r="BHI57" s="4134"/>
      <c r="BHJ57" s="4134"/>
      <c r="BHK57" s="4134"/>
      <c r="BHL57" s="4134"/>
      <c r="BHM57" s="4134"/>
      <c r="BHN57" s="4134"/>
      <c r="BHO57" s="4134"/>
      <c r="BHP57" s="4134"/>
      <c r="BHQ57" s="4134"/>
      <c r="BHR57" s="4134"/>
      <c r="BHS57" s="4134"/>
      <c r="BHT57" s="4134"/>
      <c r="BHU57" s="4134"/>
      <c r="BHV57" s="4134"/>
      <c r="BHW57" s="4134"/>
      <c r="BHX57" s="4134"/>
      <c r="BHY57" s="4134"/>
      <c r="BHZ57" s="4134"/>
      <c r="BIA57" s="4134"/>
      <c r="BIB57" s="4134"/>
      <c r="BIC57" s="4134"/>
      <c r="BID57" s="4134"/>
      <c r="BIE57" s="4134"/>
      <c r="BIF57" s="4134"/>
      <c r="BIG57" s="4134"/>
      <c r="BIH57" s="4134"/>
      <c r="BII57" s="4134"/>
      <c r="BIJ57" s="4134"/>
      <c r="BIK57" s="4134"/>
      <c r="BIL57" s="4134"/>
      <c r="BIM57" s="4134"/>
      <c r="BIN57" s="4134"/>
      <c r="BIO57" s="4134"/>
      <c r="BIP57" s="4134"/>
      <c r="BIQ57" s="4134"/>
      <c r="BIR57" s="4134"/>
      <c r="BIS57" s="4134"/>
      <c r="BIT57" s="4134"/>
      <c r="BIU57" s="4134"/>
      <c r="BIV57" s="4134"/>
      <c r="BIW57" s="4134"/>
      <c r="BIX57" s="4134"/>
      <c r="BIY57" s="4134"/>
      <c r="BIZ57" s="4134"/>
      <c r="BJA57" s="4134"/>
      <c r="BJB57" s="4134"/>
      <c r="BJC57" s="4134"/>
      <c r="BJD57" s="4134"/>
      <c r="BJE57" s="4134"/>
    </row>
    <row r="58" spans="1:1617" s="102" customFormat="1" ht="16.149999999999999" customHeight="1">
      <c r="A58" s="336" t="s">
        <v>291</v>
      </c>
      <c r="B58" s="743"/>
      <c r="C58" s="3558"/>
      <c r="D58" s="3558"/>
      <c r="E58" s="3558"/>
      <c r="F58" s="3558"/>
      <c r="G58" s="3558"/>
      <c r="H58" s="3558"/>
      <c r="I58" s="3558"/>
      <c r="J58" s="3558"/>
      <c r="K58" s="3558"/>
      <c r="L58" s="3558"/>
      <c r="M58" s="3558"/>
      <c r="N58" s="3558"/>
      <c r="O58" s="3558"/>
      <c r="P58" s="3558"/>
      <c r="Q58" s="3558"/>
      <c r="R58" s="3558"/>
      <c r="S58" s="3558"/>
      <c r="T58" s="3558"/>
      <c r="U58" s="3558"/>
      <c r="V58" s="3558"/>
      <c r="W58" s="3558"/>
      <c r="X58" s="3558"/>
      <c r="Y58" s="3558"/>
      <c r="Z58" s="3558"/>
      <c r="AA58" s="3558"/>
      <c r="AB58" s="3558"/>
      <c r="AC58" s="3558"/>
      <c r="AD58" s="3558"/>
      <c r="AE58" s="3832"/>
      <c r="AF58" s="3559"/>
      <c r="AG58" s="4129"/>
      <c r="AH58" s="4134"/>
      <c r="AI58" s="4134"/>
      <c r="AJ58" s="4134"/>
      <c r="AK58" s="4134"/>
      <c r="AL58" s="4134"/>
      <c r="AM58" s="4134"/>
      <c r="AN58" s="4134"/>
      <c r="AO58" s="4134"/>
      <c r="AP58" s="4134"/>
      <c r="AQ58" s="4134"/>
      <c r="AR58" s="4134"/>
      <c r="AS58" s="4134"/>
      <c r="AT58" s="4134"/>
      <c r="AU58" s="4134"/>
      <c r="AV58" s="4134"/>
      <c r="AW58" s="4134"/>
      <c r="AX58" s="4134"/>
      <c r="AY58" s="4134"/>
      <c r="AZ58" s="4134"/>
      <c r="BA58" s="4134"/>
      <c r="BB58" s="4134"/>
      <c r="BC58" s="4134"/>
      <c r="BD58" s="4134"/>
      <c r="BE58" s="4134"/>
      <c r="BF58" s="4134"/>
      <c r="BG58" s="4134"/>
      <c r="BH58" s="4134"/>
      <c r="BI58" s="4134"/>
      <c r="BJ58" s="4134"/>
      <c r="BK58" s="4139"/>
      <c r="BL58" s="4139"/>
      <c r="BM58" s="4139"/>
      <c r="BN58" s="4139"/>
      <c r="BO58" s="4139"/>
      <c r="BP58" s="4139"/>
      <c r="BQ58" s="4139"/>
      <c r="BR58" s="4139"/>
      <c r="BS58" s="4139"/>
      <c r="BT58" s="4139"/>
      <c r="BU58" s="4139"/>
      <c r="BV58" s="4139"/>
      <c r="BW58" s="4139"/>
      <c r="BX58" s="4139"/>
      <c r="BY58" s="4139"/>
      <c r="BZ58" s="4139"/>
      <c r="CA58" s="4139"/>
      <c r="CB58" s="4139"/>
      <c r="CC58" s="4139"/>
      <c r="CD58" s="4139"/>
      <c r="CE58" s="4139"/>
      <c r="CF58" s="4139"/>
      <c r="CG58" s="4139"/>
      <c r="CH58" s="4139"/>
      <c r="CI58" s="4139"/>
      <c r="CJ58" s="4139"/>
      <c r="CK58" s="4139"/>
      <c r="CL58" s="4139"/>
      <c r="CM58" s="4139"/>
      <c r="CN58" s="4134"/>
      <c r="CO58" s="4134"/>
      <c r="CP58" s="4134"/>
      <c r="CQ58" s="4134"/>
      <c r="CR58" s="4134"/>
      <c r="CS58" s="4134"/>
      <c r="CT58" s="4134"/>
      <c r="CU58" s="4134"/>
      <c r="CV58" s="4134"/>
      <c r="CW58" s="4134"/>
      <c r="CX58" s="4134"/>
      <c r="CY58" s="4134"/>
      <c r="CZ58" s="4134"/>
      <c r="DA58" s="4134"/>
      <c r="DB58" s="4134"/>
      <c r="DC58" s="4134"/>
      <c r="DD58" s="4134"/>
      <c r="DE58" s="4134"/>
      <c r="DF58" s="4134"/>
      <c r="DG58" s="4134"/>
      <c r="DH58" s="4134"/>
      <c r="DI58" s="4134"/>
      <c r="DJ58" s="4134"/>
      <c r="DK58" s="4134"/>
      <c r="DL58" s="4134"/>
      <c r="DM58" s="4134"/>
      <c r="DN58" s="4134"/>
      <c r="DO58" s="4134"/>
      <c r="DP58" s="4134"/>
      <c r="DQ58" s="4134"/>
      <c r="DR58" s="4134"/>
      <c r="DS58" s="4134"/>
      <c r="DT58" s="4134"/>
      <c r="DU58" s="4134"/>
      <c r="DV58" s="4134"/>
      <c r="DW58" s="4134"/>
      <c r="DX58" s="4134"/>
      <c r="DY58" s="4134"/>
      <c r="DZ58" s="4134"/>
      <c r="EA58" s="4134"/>
      <c r="EB58" s="4134"/>
      <c r="EC58" s="4134"/>
      <c r="ED58" s="4134"/>
      <c r="EE58" s="4134"/>
      <c r="EF58" s="4134"/>
      <c r="EG58" s="4134"/>
      <c r="EH58" s="4134"/>
      <c r="EI58" s="4134"/>
      <c r="EJ58" s="4134"/>
      <c r="EK58" s="4134"/>
      <c r="EL58" s="4134"/>
      <c r="EM58" s="4134"/>
      <c r="EN58" s="4134"/>
      <c r="EO58" s="4134"/>
      <c r="EP58" s="4134"/>
      <c r="EQ58" s="4134"/>
      <c r="ER58" s="4134"/>
      <c r="ES58" s="4134"/>
      <c r="ET58" s="4134"/>
      <c r="EU58" s="4134"/>
      <c r="EV58" s="4134"/>
      <c r="EW58" s="4134"/>
      <c r="EX58" s="4134"/>
      <c r="EY58" s="4134"/>
      <c r="EZ58" s="4134"/>
      <c r="FA58" s="4134"/>
      <c r="FB58" s="4134"/>
      <c r="FC58" s="4134"/>
      <c r="FD58" s="4134"/>
      <c r="FE58" s="4134"/>
      <c r="FF58" s="4134"/>
      <c r="FG58" s="4134"/>
      <c r="FH58" s="4134"/>
      <c r="FI58" s="4134"/>
      <c r="FJ58" s="4134"/>
      <c r="FK58" s="4134"/>
      <c r="FL58" s="4134"/>
      <c r="FM58" s="4134"/>
      <c r="FN58" s="4134"/>
      <c r="FO58" s="4134"/>
      <c r="FP58" s="4134"/>
      <c r="FQ58" s="4134"/>
      <c r="FR58" s="4134"/>
      <c r="FS58" s="4134"/>
      <c r="FT58" s="4134"/>
      <c r="FU58" s="4134"/>
      <c r="FV58" s="4134"/>
      <c r="FW58" s="4134"/>
      <c r="FX58" s="4134"/>
      <c r="FY58" s="4134"/>
      <c r="FZ58" s="4134"/>
      <c r="GA58" s="4134"/>
      <c r="GB58" s="4134"/>
      <c r="GC58" s="4134"/>
      <c r="GD58" s="4134"/>
      <c r="GE58" s="4134"/>
      <c r="GF58" s="4134"/>
      <c r="GG58" s="4134"/>
      <c r="GH58" s="4134"/>
      <c r="GI58" s="4134"/>
      <c r="GJ58" s="4134"/>
      <c r="GK58" s="4134"/>
      <c r="GL58" s="4134"/>
      <c r="GM58" s="4134"/>
      <c r="GN58" s="4134"/>
      <c r="GO58" s="4134"/>
      <c r="GP58" s="4134"/>
      <c r="GQ58" s="4134"/>
      <c r="GR58" s="4134"/>
      <c r="GS58" s="4134"/>
      <c r="GT58" s="4134"/>
      <c r="GU58" s="4134"/>
      <c r="GV58" s="4134"/>
      <c r="GW58" s="4134"/>
      <c r="GX58" s="4134"/>
      <c r="GY58" s="4134"/>
      <c r="GZ58" s="4134"/>
      <c r="HA58" s="4134"/>
      <c r="HB58" s="4134"/>
      <c r="HC58" s="4134"/>
      <c r="HD58" s="4134"/>
      <c r="HE58" s="4134"/>
      <c r="HF58" s="4134"/>
      <c r="HG58" s="4134"/>
      <c r="HH58" s="4134"/>
      <c r="HI58" s="4134"/>
      <c r="HJ58" s="4134"/>
      <c r="HK58" s="4134"/>
      <c r="HL58" s="4134"/>
      <c r="HM58" s="4134"/>
      <c r="HN58" s="4134"/>
      <c r="HO58" s="4134"/>
      <c r="HP58" s="4134"/>
      <c r="HQ58" s="4134"/>
      <c r="HR58" s="4134"/>
      <c r="HS58" s="4134"/>
      <c r="HT58" s="4134"/>
      <c r="HU58" s="4134"/>
      <c r="HV58" s="4134"/>
      <c r="HW58" s="4134"/>
      <c r="HX58" s="4134"/>
      <c r="HY58" s="4134"/>
      <c r="HZ58" s="4134"/>
      <c r="IA58" s="4134"/>
      <c r="IB58" s="4134"/>
      <c r="IC58" s="4134"/>
      <c r="ID58" s="4134"/>
      <c r="IE58" s="4134"/>
      <c r="IF58" s="4134"/>
      <c r="IG58" s="4134"/>
      <c r="IH58" s="4134"/>
      <c r="II58" s="4134"/>
      <c r="IJ58" s="4134"/>
      <c r="IK58" s="4134"/>
      <c r="IL58" s="4134"/>
      <c r="IM58" s="4134"/>
      <c r="IN58" s="4134"/>
      <c r="IO58" s="4134"/>
      <c r="IP58" s="4134"/>
      <c r="IQ58" s="4134"/>
      <c r="IR58" s="4134"/>
      <c r="IS58" s="4134"/>
      <c r="IT58" s="4134"/>
      <c r="IU58" s="4134"/>
      <c r="IV58" s="4134"/>
      <c r="IW58" s="4134"/>
      <c r="IX58" s="4134"/>
      <c r="IY58" s="4134"/>
      <c r="IZ58" s="4134"/>
      <c r="JA58" s="4134"/>
      <c r="JB58" s="4134"/>
      <c r="JC58" s="4134"/>
      <c r="JD58" s="4134"/>
      <c r="JE58" s="4134"/>
      <c r="JF58" s="4134"/>
      <c r="JG58" s="4134"/>
      <c r="JH58" s="4134"/>
      <c r="JI58" s="4134"/>
      <c r="JJ58" s="4134"/>
      <c r="JK58" s="4134"/>
      <c r="JL58" s="4134"/>
      <c r="JM58" s="4134"/>
      <c r="JN58" s="4134"/>
      <c r="JO58" s="4134"/>
      <c r="JP58" s="4134"/>
      <c r="JQ58" s="4134"/>
      <c r="JR58" s="4134"/>
      <c r="JS58" s="4134"/>
      <c r="JT58" s="4134"/>
      <c r="JU58" s="4134"/>
      <c r="JV58" s="4134"/>
      <c r="JW58" s="4134"/>
      <c r="JX58" s="4134"/>
      <c r="JY58" s="4134"/>
      <c r="JZ58" s="4134"/>
      <c r="KA58" s="4134"/>
      <c r="KB58" s="4134"/>
      <c r="KC58" s="4134"/>
      <c r="KD58" s="4134"/>
      <c r="KE58" s="4134"/>
      <c r="KF58" s="4134"/>
      <c r="KG58" s="4134"/>
      <c r="KH58" s="4134"/>
      <c r="KI58" s="4134"/>
      <c r="KJ58" s="4134"/>
      <c r="KK58" s="4134"/>
      <c r="KL58" s="4134"/>
      <c r="KM58" s="4134"/>
      <c r="KN58" s="4134"/>
      <c r="KO58" s="4134"/>
      <c r="KP58" s="4134"/>
      <c r="KQ58" s="4134"/>
      <c r="KR58" s="4134"/>
      <c r="KS58" s="4134"/>
      <c r="KT58" s="4134"/>
      <c r="KU58" s="4134"/>
      <c r="KV58" s="4134"/>
      <c r="KW58" s="4134"/>
      <c r="KX58" s="4134"/>
      <c r="KY58" s="4134"/>
      <c r="KZ58" s="4134"/>
      <c r="LA58" s="4134"/>
      <c r="LB58" s="4134"/>
      <c r="LC58" s="4134"/>
      <c r="LD58" s="4134"/>
      <c r="LE58" s="4134"/>
      <c r="LF58" s="4134"/>
      <c r="LG58" s="4134"/>
      <c r="LH58" s="4134"/>
      <c r="LI58" s="4134"/>
      <c r="LJ58" s="4134"/>
      <c r="LK58" s="4134"/>
      <c r="LL58" s="4134"/>
      <c r="LM58" s="4134"/>
      <c r="LN58" s="4134"/>
      <c r="LO58" s="4134"/>
      <c r="LP58" s="4134"/>
      <c r="LQ58" s="4134"/>
      <c r="LR58" s="4134"/>
      <c r="LS58" s="4134"/>
      <c r="LT58" s="4134"/>
      <c r="LU58" s="4134"/>
      <c r="LV58" s="4134"/>
      <c r="LW58" s="4134"/>
      <c r="LX58" s="4134"/>
      <c r="LY58" s="4134"/>
      <c r="LZ58" s="4134"/>
      <c r="MA58" s="4134"/>
      <c r="MB58" s="4134"/>
      <c r="MC58" s="4134"/>
      <c r="MD58" s="4134"/>
      <c r="ME58" s="4134"/>
      <c r="MF58" s="4134"/>
      <c r="MG58" s="4134"/>
      <c r="MH58" s="4134"/>
      <c r="MI58" s="4134"/>
      <c r="MJ58" s="4134"/>
      <c r="MK58" s="4134"/>
      <c r="ML58" s="4134"/>
      <c r="MM58" s="4134"/>
      <c r="MN58" s="4134"/>
      <c r="MO58" s="4134"/>
      <c r="MP58" s="4134"/>
      <c r="MQ58" s="4134"/>
      <c r="MR58" s="4134"/>
      <c r="MS58" s="4134"/>
      <c r="MT58" s="4134"/>
      <c r="MU58" s="4134"/>
      <c r="MV58" s="4134"/>
      <c r="MW58" s="4134"/>
      <c r="MX58" s="4134"/>
      <c r="MY58" s="4134"/>
      <c r="MZ58" s="4134"/>
      <c r="NA58" s="4134"/>
      <c r="NB58" s="4134"/>
      <c r="NC58" s="4134"/>
      <c r="ND58" s="4134"/>
      <c r="NE58" s="4134"/>
      <c r="NF58" s="4134"/>
      <c r="NG58" s="4134"/>
      <c r="NH58" s="4134"/>
      <c r="NI58" s="4134"/>
      <c r="NJ58" s="4134"/>
      <c r="NK58" s="4134"/>
      <c r="NL58" s="4134"/>
      <c r="NM58" s="4134"/>
      <c r="NN58" s="4134"/>
      <c r="NO58" s="4134"/>
      <c r="NP58" s="4134"/>
      <c r="NQ58" s="4134"/>
      <c r="NR58" s="4134"/>
      <c r="NS58" s="4134"/>
      <c r="NT58" s="4134"/>
      <c r="NU58" s="4134"/>
      <c r="NV58" s="4134"/>
      <c r="NW58" s="4134"/>
      <c r="NX58" s="4134"/>
      <c r="NY58" s="4134"/>
      <c r="NZ58" s="4134"/>
      <c r="OA58" s="4134"/>
      <c r="OB58" s="4134"/>
      <c r="OC58" s="4134"/>
      <c r="OD58" s="4134"/>
      <c r="OE58" s="4134"/>
      <c r="OF58" s="4134"/>
      <c r="OG58" s="4134"/>
      <c r="OH58" s="4134"/>
      <c r="OI58" s="4134"/>
      <c r="OJ58" s="4134"/>
      <c r="OK58" s="4134"/>
      <c r="OL58" s="4134"/>
      <c r="OM58" s="4134"/>
      <c r="ON58" s="4134"/>
      <c r="OO58" s="4134"/>
      <c r="OP58" s="4134"/>
      <c r="OQ58" s="4134"/>
      <c r="OR58" s="4134"/>
      <c r="OS58" s="4134"/>
      <c r="OT58" s="4134"/>
      <c r="OU58" s="4134"/>
      <c r="OV58" s="4134"/>
      <c r="OW58" s="4134"/>
      <c r="OX58" s="4134"/>
      <c r="OY58" s="4134"/>
      <c r="OZ58" s="4134"/>
      <c r="PA58" s="4134"/>
      <c r="PB58" s="4134"/>
      <c r="PC58" s="4134"/>
      <c r="PD58" s="4134"/>
      <c r="PE58" s="4134"/>
      <c r="PF58" s="4134"/>
      <c r="PG58" s="4134"/>
      <c r="PH58" s="4134"/>
      <c r="PI58" s="4134"/>
      <c r="PJ58" s="4134"/>
      <c r="PK58" s="4134"/>
      <c r="PL58" s="4134"/>
      <c r="PM58" s="4134"/>
      <c r="PN58" s="4134"/>
      <c r="PO58" s="4134"/>
      <c r="PP58" s="4134"/>
      <c r="PQ58" s="4134"/>
      <c r="PR58" s="4134"/>
      <c r="PS58" s="4134"/>
      <c r="PT58" s="4134"/>
      <c r="PU58" s="4134"/>
      <c r="PV58" s="4134"/>
      <c r="PW58" s="4134"/>
      <c r="PX58" s="4134"/>
      <c r="PY58" s="4134"/>
      <c r="PZ58" s="4134"/>
      <c r="QA58" s="4134"/>
      <c r="QB58" s="4134"/>
      <c r="QC58" s="4134"/>
      <c r="QD58" s="4134"/>
      <c r="QE58" s="4134"/>
      <c r="QF58" s="4134"/>
      <c r="QG58" s="4134"/>
      <c r="QH58" s="4134"/>
      <c r="QI58" s="4134"/>
      <c r="QJ58" s="4134"/>
      <c r="QK58" s="4134"/>
      <c r="QL58" s="4134"/>
      <c r="QM58" s="4134"/>
      <c r="QN58" s="4134"/>
      <c r="QO58" s="4134"/>
      <c r="QP58" s="4134"/>
      <c r="QQ58" s="4134"/>
      <c r="QR58" s="4134"/>
      <c r="QS58" s="4134"/>
      <c r="QT58" s="4134"/>
      <c r="QU58" s="4134"/>
      <c r="QV58" s="4134"/>
      <c r="QW58" s="4134"/>
      <c r="QX58" s="4134"/>
      <c r="QY58" s="4134"/>
      <c r="QZ58" s="4134"/>
      <c r="RA58" s="4134"/>
      <c r="RB58" s="4134"/>
      <c r="RC58" s="4134"/>
      <c r="RD58" s="4134"/>
      <c r="RE58" s="4134"/>
      <c r="RF58" s="4134"/>
      <c r="RG58" s="4134"/>
      <c r="RH58" s="4134"/>
      <c r="RI58" s="4134"/>
      <c r="RJ58" s="4134"/>
      <c r="RK58" s="4134"/>
      <c r="RL58" s="4134"/>
      <c r="RM58" s="4134"/>
      <c r="RN58" s="4134"/>
      <c r="RO58" s="4134"/>
      <c r="RP58" s="4134"/>
      <c r="RQ58" s="4134"/>
      <c r="RR58" s="4134"/>
      <c r="RS58" s="4134"/>
      <c r="RT58" s="4134"/>
      <c r="RU58" s="4134"/>
      <c r="RV58" s="4134"/>
      <c r="RW58" s="4134"/>
      <c r="RX58" s="4134"/>
      <c r="RY58" s="4134"/>
      <c r="RZ58" s="4134"/>
      <c r="SA58" s="4134"/>
      <c r="SB58" s="4134"/>
      <c r="SC58" s="4134"/>
      <c r="SD58" s="4134"/>
      <c r="SE58" s="4134"/>
      <c r="SF58" s="4134"/>
      <c r="SG58" s="4134"/>
      <c r="SH58" s="4134"/>
      <c r="SI58" s="4134"/>
      <c r="SJ58" s="4134"/>
      <c r="SK58" s="4134"/>
      <c r="SL58" s="4134"/>
      <c r="SM58" s="4134"/>
      <c r="SN58" s="4134"/>
      <c r="SO58" s="4134"/>
      <c r="SP58" s="4134"/>
      <c r="SQ58" s="4134"/>
      <c r="SR58" s="4134"/>
      <c r="SS58" s="4134"/>
      <c r="ST58" s="4134"/>
      <c r="SU58" s="4134"/>
      <c r="SV58" s="4134"/>
      <c r="SW58" s="4134"/>
      <c r="SX58" s="4134"/>
      <c r="SY58" s="4134"/>
      <c r="SZ58" s="4134"/>
      <c r="TA58" s="4134"/>
      <c r="TB58" s="4134"/>
      <c r="TC58" s="4134"/>
      <c r="TD58" s="4134"/>
      <c r="TE58" s="4134"/>
      <c r="TF58" s="4134"/>
      <c r="TG58" s="4134"/>
      <c r="TH58" s="4134"/>
      <c r="TI58" s="4134"/>
      <c r="TJ58" s="4134"/>
      <c r="TK58" s="4134"/>
      <c r="TL58" s="4134"/>
      <c r="TM58" s="4134"/>
      <c r="TN58" s="4134"/>
      <c r="TO58" s="4134"/>
      <c r="TP58" s="4134"/>
      <c r="TQ58" s="4134"/>
      <c r="TR58" s="4134"/>
      <c r="TS58" s="4134"/>
      <c r="TT58" s="4134"/>
      <c r="TU58" s="4134"/>
      <c r="TV58" s="4134"/>
      <c r="TW58" s="4134"/>
      <c r="TX58" s="4134"/>
      <c r="TY58" s="4134"/>
      <c r="TZ58" s="4134"/>
      <c r="UA58" s="4134"/>
      <c r="UB58" s="4134"/>
      <c r="UC58" s="4134"/>
      <c r="UD58" s="4134"/>
      <c r="UE58" s="4134"/>
      <c r="UF58" s="4134"/>
      <c r="UG58" s="4134"/>
      <c r="UH58" s="4134"/>
      <c r="UI58" s="4134"/>
      <c r="UJ58" s="4134"/>
      <c r="UK58" s="4134"/>
      <c r="UL58" s="4134"/>
      <c r="UM58" s="4134"/>
      <c r="UN58" s="4134"/>
      <c r="UO58" s="4134"/>
      <c r="UP58" s="4134"/>
      <c r="UQ58" s="4134"/>
      <c r="UR58" s="4134"/>
      <c r="US58" s="4134"/>
      <c r="UT58" s="4134"/>
      <c r="UU58" s="4134"/>
      <c r="UV58" s="4134"/>
      <c r="UW58" s="4134"/>
      <c r="UX58" s="4134"/>
      <c r="UY58" s="4134"/>
      <c r="UZ58" s="4134"/>
      <c r="VA58" s="4134"/>
      <c r="VB58" s="4134"/>
      <c r="VC58" s="4134"/>
      <c r="VD58" s="4134"/>
      <c r="VE58" s="4134"/>
      <c r="VF58" s="4134"/>
      <c r="VG58" s="4134"/>
      <c r="VH58" s="4134"/>
      <c r="VI58" s="4134"/>
      <c r="VJ58" s="4134"/>
      <c r="VK58" s="4134"/>
      <c r="VL58" s="4134"/>
      <c r="VM58" s="4134"/>
      <c r="VN58" s="4134"/>
      <c r="VO58" s="4134"/>
      <c r="VP58" s="4134"/>
      <c r="VQ58" s="4134"/>
      <c r="VR58" s="4134"/>
      <c r="VS58" s="4134"/>
      <c r="VT58" s="4134"/>
      <c r="VU58" s="4134"/>
      <c r="VV58" s="4134"/>
      <c r="VW58" s="4134"/>
      <c r="VX58" s="4134"/>
      <c r="VY58" s="4134"/>
      <c r="VZ58" s="4134"/>
      <c r="WA58" s="4134"/>
      <c r="WB58" s="4134"/>
      <c r="WC58" s="4134"/>
      <c r="WD58" s="4134"/>
      <c r="WE58" s="4134"/>
      <c r="WF58" s="4134"/>
      <c r="WG58" s="4134"/>
      <c r="WH58" s="4134"/>
      <c r="WI58" s="4134"/>
      <c r="WJ58" s="4134"/>
      <c r="WK58" s="4134"/>
      <c r="WL58" s="4134"/>
      <c r="WM58" s="4134"/>
      <c r="WN58" s="4134"/>
      <c r="WO58" s="4134"/>
      <c r="WP58" s="4134"/>
      <c r="WQ58" s="4134"/>
      <c r="WR58" s="4134"/>
      <c r="WS58" s="4134"/>
      <c r="WT58" s="4134"/>
      <c r="WU58" s="4134"/>
      <c r="WV58" s="4134"/>
      <c r="WW58" s="4134"/>
      <c r="WX58" s="4134"/>
      <c r="WY58" s="4134"/>
      <c r="WZ58" s="4134"/>
      <c r="XA58" s="4134"/>
      <c r="XB58" s="4134"/>
      <c r="XC58" s="4134"/>
      <c r="XD58" s="4134"/>
      <c r="XE58" s="4134"/>
      <c r="XF58" s="4134"/>
      <c r="XG58" s="4134"/>
      <c r="XH58" s="4134"/>
      <c r="XI58" s="4134"/>
      <c r="XJ58" s="4134"/>
      <c r="XK58" s="4134"/>
      <c r="XL58" s="4134"/>
      <c r="XM58" s="4134"/>
      <c r="XN58" s="4134"/>
      <c r="XO58" s="4134"/>
      <c r="XP58" s="4134"/>
      <c r="XQ58" s="4134"/>
      <c r="XR58" s="4134"/>
      <c r="XS58" s="4134"/>
      <c r="XT58" s="4134"/>
      <c r="XU58" s="4134"/>
      <c r="XV58" s="4134"/>
      <c r="XW58" s="4134"/>
      <c r="XX58" s="4134"/>
      <c r="XY58" s="4134"/>
      <c r="XZ58" s="4134"/>
      <c r="YA58" s="4134"/>
      <c r="YB58" s="4134"/>
      <c r="YC58" s="4134"/>
      <c r="YD58" s="4134"/>
      <c r="YE58" s="4134"/>
      <c r="YF58" s="4134"/>
      <c r="YG58" s="4134"/>
      <c r="YH58" s="4134"/>
      <c r="YI58" s="4134"/>
      <c r="YJ58" s="4134"/>
      <c r="YK58" s="4134"/>
      <c r="YL58" s="4134"/>
      <c r="YM58" s="4134"/>
      <c r="YN58" s="4134"/>
      <c r="YO58" s="4134"/>
      <c r="YP58" s="4134"/>
      <c r="YQ58" s="4134"/>
      <c r="YR58" s="4134"/>
      <c r="YS58" s="4134"/>
      <c r="YT58" s="4134"/>
      <c r="YU58" s="4134"/>
      <c r="YV58" s="4134"/>
      <c r="YW58" s="4134"/>
      <c r="YX58" s="4134"/>
      <c r="YY58" s="4134"/>
      <c r="YZ58" s="4134"/>
      <c r="ZA58" s="4134"/>
      <c r="ZB58" s="4134"/>
      <c r="ZC58" s="4134"/>
      <c r="ZD58" s="4134"/>
      <c r="ZE58" s="4134"/>
      <c r="ZF58" s="4134"/>
      <c r="ZG58" s="4134"/>
      <c r="ZH58" s="4134"/>
      <c r="ZI58" s="4134"/>
      <c r="ZJ58" s="4134"/>
      <c r="ZK58" s="4134"/>
      <c r="ZL58" s="4134"/>
      <c r="ZM58" s="4134"/>
      <c r="ZN58" s="4134"/>
      <c r="ZO58" s="4134"/>
      <c r="ZP58" s="4134"/>
      <c r="ZQ58" s="4134"/>
      <c r="ZR58" s="4134"/>
      <c r="ZS58" s="4134"/>
      <c r="ZT58" s="4134"/>
      <c r="ZU58" s="4134"/>
      <c r="ZV58" s="4134"/>
      <c r="ZW58" s="4134"/>
      <c r="ZX58" s="4134"/>
      <c r="ZY58" s="4134"/>
      <c r="ZZ58" s="4134"/>
      <c r="AAA58" s="4134"/>
      <c r="AAB58" s="4134"/>
      <c r="AAC58" s="4134"/>
      <c r="AAD58" s="4134"/>
      <c r="AAE58" s="4134"/>
      <c r="AAF58" s="4134"/>
      <c r="AAG58" s="4134"/>
      <c r="AAH58" s="4134"/>
      <c r="AAI58" s="4134"/>
      <c r="AAJ58" s="4134"/>
      <c r="AAK58" s="4134"/>
      <c r="AAL58" s="4134"/>
      <c r="AAM58" s="4134"/>
      <c r="AAN58" s="4134"/>
      <c r="AAO58" s="4134"/>
      <c r="AAP58" s="4134"/>
      <c r="AAQ58" s="4134"/>
      <c r="AAR58" s="4134"/>
      <c r="AAS58" s="4134"/>
      <c r="AAT58" s="4134"/>
      <c r="AAU58" s="4134"/>
      <c r="AAV58" s="4134"/>
      <c r="AAW58" s="4134"/>
      <c r="AAX58" s="4134"/>
      <c r="AAY58" s="4134"/>
      <c r="AAZ58" s="4134"/>
      <c r="ABA58" s="4134"/>
      <c r="ABB58" s="4134"/>
      <c r="ABC58" s="4134"/>
      <c r="ABD58" s="4134"/>
      <c r="ABE58" s="4134"/>
      <c r="ABF58" s="4134"/>
      <c r="ABG58" s="4134"/>
      <c r="ABH58" s="4134"/>
      <c r="ABI58" s="4134"/>
      <c r="ABJ58" s="4134"/>
      <c r="ABK58" s="4134"/>
      <c r="ABL58" s="4134"/>
      <c r="ABM58" s="4134"/>
      <c r="ABN58" s="4134"/>
      <c r="ABO58" s="4134"/>
      <c r="ABP58" s="4134"/>
      <c r="ABQ58" s="4134"/>
      <c r="ABR58" s="4134"/>
      <c r="ABS58" s="4134"/>
      <c r="ABT58" s="4134"/>
      <c r="ABU58" s="4134"/>
      <c r="ABV58" s="4134"/>
      <c r="ABW58" s="4134"/>
      <c r="ABX58" s="4134"/>
      <c r="ABY58" s="4134"/>
      <c r="ABZ58" s="4134"/>
      <c r="ACA58" s="4134"/>
      <c r="ACB58" s="4134"/>
      <c r="ACC58" s="4134"/>
      <c r="ACD58" s="4134"/>
      <c r="ACE58" s="4134"/>
      <c r="ACF58" s="4134"/>
      <c r="ACG58" s="4134"/>
      <c r="ACH58" s="4134"/>
      <c r="ACI58" s="4134"/>
      <c r="ACJ58" s="4134"/>
      <c r="ACK58" s="4134"/>
      <c r="ACL58" s="4134"/>
      <c r="ACM58" s="4134"/>
      <c r="ACN58" s="4134"/>
      <c r="ACO58" s="4134"/>
      <c r="ACP58" s="4134"/>
      <c r="ACQ58" s="4134"/>
      <c r="ACR58" s="4134"/>
      <c r="ACS58" s="4134"/>
      <c r="ACT58" s="4134"/>
      <c r="ACU58" s="4134"/>
      <c r="ACV58" s="4134"/>
      <c r="ACW58" s="4134"/>
      <c r="ACX58" s="4134"/>
      <c r="ACY58" s="4134"/>
      <c r="ACZ58" s="4134"/>
      <c r="ADA58" s="4134"/>
      <c r="ADB58" s="4134"/>
      <c r="ADC58" s="4134"/>
      <c r="ADD58" s="4134"/>
      <c r="ADE58" s="4134"/>
      <c r="ADF58" s="4134"/>
      <c r="ADG58" s="4134"/>
      <c r="ADH58" s="4134"/>
      <c r="ADI58" s="4134"/>
      <c r="ADJ58" s="4134"/>
      <c r="ADK58" s="4134"/>
      <c r="ADL58" s="4134"/>
      <c r="ADM58" s="4134"/>
      <c r="ADN58" s="4134"/>
      <c r="ADO58" s="4134"/>
      <c r="ADP58" s="4134"/>
      <c r="ADQ58" s="4134"/>
      <c r="ADR58" s="4134"/>
      <c r="ADS58" s="4134"/>
      <c r="ADT58" s="4134"/>
      <c r="ADU58" s="4134"/>
      <c r="ADV58" s="4134"/>
      <c r="ADW58" s="4134"/>
      <c r="ADX58" s="4134"/>
      <c r="ADY58" s="4134"/>
      <c r="ADZ58" s="4134"/>
      <c r="AEA58" s="4134"/>
      <c r="AEB58" s="4134"/>
      <c r="AEC58" s="4134"/>
      <c r="AED58" s="4134"/>
      <c r="AEE58" s="4134"/>
      <c r="AEF58" s="4134"/>
      <c r="AEG58" s="4134"/>
      <c r="AEH58" s="4134"/>
      <c r="AEI58" s="4134"/>
      <c r="AEJ58" s="4134"/>
      <c r="AEK58" s="4134"/>
      <c r="AEL58" s="4134"/>
      <c r="AEM58" s="4134"/>
      <c r="AEN58" s="4134"/>
      <c r="AEO58" s="4134"/>
      <c r="AEP58" s="4134"/>
      <c r="AEQ58" s="4134"/>
      <c r="AER58" s="4134"/>
      <c r="AES58" s="4134"/>
      <c r="AET58" s="4134"/>
      <c r="AEU58" s="4134"/>
      <c r="AEV58" s="4134"/>
      <c r="AEW58" s="4134"/>
      <c r="AEX58" s="4134"/>
      <c r="AEY58" s="4134"/>
      <c r="AEZ58" s="4134"/>
      <c r="AFA58" s="4134"/>
      <c r="AFB58" s="4134"/>
      <c r="AFC58" s="4134"/>
      <c r="AFD58" s="4134"/>
      <c r="AFE58" s="4134"/>
      <c r="AFF58" s="4134"/>
      <c r="AFG58" s="4134"/>
      <c r="AFH58" s="4134"/>
      <c r="AFI58" s="4134"/>
      <c r="AFJ58" s="4134"/>
      <c r="AFK58" s="4134"/>
      <c r="AFL58" s="4134"/>
      <c r="AFM58" s="4134"/>
      <c r="AFN58" s="4134"/>
      <c r="AFO58" s="4134"/>
      <c r="AFP58" s="4134"/>
      <c r="AFQ58" s="4134"/>
      <c r="AFR58" s="4134"/>
      <c r="AFS58" s="4134"/>
      <c r="AFT58" s="4134"/>
      <c r="AFU58" s="4134"/>
      <c r="AFV58" s="4134"/>
      <c r="AFW58" s="4134"/>
      <c r="AFX58" s="4134"/>
      <c r="AFY58" s="4134"/>
      <c r="AFZ58" s="4134"/>
      <c r="AGA58" s="4134"/>
      <c r="AGB58" s="4134"/>
      <c r="AGC58" s="4134"/>
      <c r="AGD58" s="4134"/>
      <c r="AGE58" s="4134"/>
      <c r="AGF58" s="4134"/>
      <c r="AGG58" s="4134"/>
      <c r="AGH58" s="4134"/>
      <c r="AGI58" s="4134"/>
      <c r="AGJ58" s="4134"/>
      <c r="AGK58" s="4134"/>
      <c r="AGL58" s="4134"/>
      <c r="AGM58" s="4134"/>
      <c r="AGN58" s="4134"/>
      <c r="AGO58" s="4134"/>
      <c r="AGP58" s="4134"/>
      <c r="AGQ58" s="4134"/>
      <c r="AGR58" s="4134"/>
      <c r="AGS58" s="4134"/>
      <c r="AGT58" s="4134"/>
      <c r="AGU58" s="4134"/>
      <c r="AGV58" s="4134"/>
      <c r="AGW58" s="4134"/>
      <c r="AGX58" s="4134"/>
      <c r="AGY58" s="4134"/>
      <c r="AGZ58" s="4134"/>
      <c r="AHA58" s="4134"/>
      <c r="AHB58" s="4134"/>
      <c r="AHC58" s="4134"/>
      <c r="AHD58" s="4134"/>
      <c r="AHE58" s="4134"/>
      <c r="AHF58" s="4134"/>
      <c r="AHG58" s="4134"/>
      <c r="AHH58" s="4134"/>
      <c r="AHI58" s="4134"/>
      <c r="AHJ58" s="4134"/>
      <c r="AHK58" s="4134"/>
      <c r="AHL58" s="4134"/>
      <c r="AHM58" s="4134"/>
      <c r="AHN58" s="4134"/>
      <c r="AHO58" s="4134"/>
      <c r="AHP58" s="4134"/>
      <c r="AHQ58" s="4134"/>
      <c r="AHR58" s="4134"/>
      <c r="AHS58" s="4134"/>
      <c r="AHT58" s="4134"/>
      <c r="AHU58" s="4134"/>
      <c r="AHV58" s="4134"/>
      <c r="AHW58" s="4134"/>
      <c r="AHX58" s="4134"/>
      <c r="AHY58" s="4134"/>
      <c r="AHZ58" s="4134"/>
      <c r="AIA58" s="4134"/>
      <c r="AIB58" s="4134"/>
      <c r="AIC58" s="4134"/>
      <c r="AID58" s="4134"/>
      <c r="AIE58" s="4134"/>
      <c r="AIF58" s="4134"/>
      <c r="AIG58" s="4134"/>
      <c r="AIH58" s="4134"/>
      <c r="AII58" s="4134"/>
      <c r="AIJ58" s="4134"/>
      <c r="AIK58" s="4134"/>
      <c r="AIL58" s="4134"/>
      <c r="AIM58" s="4134"/>
      <c r="AIN58" s="4134"/>
      <c r="AIO58" s="4134"/>
      <c r="AIP58" s="4134"/>
      <c r="AIQ58" s="4134"/>
      <c r="AIR58" s="4134"/>
      <c r="AIS58" s="4134"/>
      <c r="AIT58" s="4134"/>
      <c r="AIU58" s="4134"/>
      <c r="AIV58" s="4134"/>
      <c r="AIW58" s="4134"/>
      <c r="AIX58" s="4134"/>
      <c r="AIY58" s="4134"/>
      <c r="AIZ58" s="4134"/>
      <c r="AJA58" s="4134"/>
      <c r="AJB58" s="4134"/>
      <c r="AJC58" s="4134"/>
      <c r="AJD58" s="4134"/>
      <c r="AJE58" s="4134"/>
      <c r="AJF58" s="4134"/>
      <c r="AJG58" s="4134"/>
      <c r="AJH58" s="4134"/>
      <c r="AJI58" s="4134"/>
      <c r="AJJ58" s="4134"/>
      <c r="AJK58" s="4134"/>
      <c r="AJL58" s="4134"/>
      <c r="AJM58" s="4134"/>
      <c r="AJN58" s="4134"/>
      <c r="AJO58" s="4134"/>
      <c r="AJP58" s="4134"/>
      <c r="AJQ58" s="4134"/>
      <c r="AJR58" s="4134"/>
      <c r="AJS58" s="4134"/>
      <c r="AJT58" s="4134"/>
      <c r="AJU58" s="4134"/>
      <c r="AJV58" s="4134"/>
      <c r="AJW58" s="4134"/>
      <c r="AJX58" s="4134"/>
      <c r="AJY58" s="4134"/>
      <c r="AJZ58" s="4134"/>
      <c r="AKA58" s="4134"/>
      <c r="AKB58" s="4134"/>
      <c r="AKC58" s="4134"/>
      <c r="AKD58" s="4134"/>
      <c r="AKE58" s="4134"/>
      <c r="AKF58" s="4134"/>
      <c r="AKG58" s="4134"/>
      <c r="AKH58" s="4134"/>
      <c r="AKI58" s="4134"/>
      <c r="AKJ58" s="4134"/>
      <c r="AKK58" s="4134"/>
      <c r="AKL58" s="4134"/>
      <c r="AKM58" s="4134"/>
      <c r="AKN58" s="4134"/>
      <c r="AKO58" s="4134"/>
      <c r="AKP58" s="4134"/>
      <c r="AKQ58" s="4134"/>
      <c r="AKR58" s="4134"/>
      <c r="AKS58" s="4134"/>
      <c r="AKT58" s="4134"/>
      <c r="AKU58" s="4134"/>
      <c r="AKV58" s="4134"/>
      <c r="AKW58" s="4134"/>
      <c r="AKX58" s="4134"/>
      <c r="AKY58" s="4134"/>
      <c r="AKZ58" s="4134"/>
      <c r="ALA58" s="4134"/>
      <c r="ALB58" s="4134"/>
      <c r="ALC58" s="4134"/>
      <c r="ALD58" s="4134"/>
      <c r="ALE58" s="4134"/>
      <c r="ALF58" s="4134"/>
      <c r="ALG58" s="4134"/>
      <c r="ALH58" s="4134"/>
      <c r="ALI58" s="4134"/>
      <c r="ALJ58" s="4134"/>
      <c r="ALK58" s="4134"/>
      <c r="ALL58" s="4134"/>
      <c r="ALM58" s="4134"/>
      <c r="ALN58" s="4134"/>
      <c r="ALO58" s="4134"/>
      <c r="ALP58" s="4134"/>
      <c r="ALQ58" s="4134"/>
      <c r="ALR58" s="4134"/>
      <c r="ALS58" s="4134"/>
      <c r="ALT58" s="4134"/>
      <c r="ALU58" s="4134"/>
      <c r="ALV58" s="4134"/>
      <c r="ALW58" s="4134"/>
      <c r="ALX58" s="4134"/>
      <c r="ALY58" s="4134"/>
      <c r="ALZ58" s="4134"/>
      <c r="AMA58" s="4134"/>
      <c r="AMB58" s="4134"/>
      <c r="AMC58" s="4134"/>
      <c r="AMD58" s="4134"/>
      <c r="AME58" s="4134"/>
      <c r="AMF58" s="4134"/>
      <c r="AMG58" s="4134"/>
      <c r="AMH58" s="4134"/>
      <c r="AMI58" s="4134"/>
      <c r="AMJ58" s="4134"/>
      <c r="AMK58" s="4134"/>
      <c r="AML58" s="4134"/>
      <c r="AMM58" s="4134"/>
      <c r="AMN58" s="4134"/>
      <c r="AMO58" s="4134"/>
      <c r="AMP58" s="4134"/>
      <c r="AMQ58" s="4134"/>
      <c r="AMR58" s="4134"/>
      <c r="AMS58" s="4134"/>
      <c r="AMT58" s="4134"/>
      <c r="AMU58" s="4134"/>
      <c r="AMV58" s="4134"/>
      <c r="AMW58" s="4134"/>
      <c r="AMX58" s="4134"/>
      <c r="AMY58" s="4134"/>
      <c r="AMZ58" s="4134"/>
      <c r="ANA58" s="4134"/>
      <c r="ANB58" s="4134"/>
      <c r="ANC58" s="4134"/>
      <c r="AND58" s="4134"/>
      <c r="ANE58" s="4134"/>
      <c r="ANF58" s="4134"/>
      <c r="ANG58" s="4134"/>
      <c r="ANH58" s="4134"/>
      <c r="ANI58" s="4134"/>
      <c r="ANJ58" s="4134"/>
      <c r="ANK58" s="4134"/>
      <c r="ANL58" s="4134"/>
      <c r="ANM58" s="4134"/>
      <c r="ANN58" s="4134"/>
      <c r="ANO58" s="4134"/>
      <c r="ANP58" s="4134"/>
      <c r="ANQ58" s="4134"/>
      <c r="ANR58" s="4134"/>
      <c r="ANS58" s="4134"/>
      <c r="ANT58" s="4134"/>
      <c r="ANU58" s="4134"/>
      <c r="ANV58" s="4134"/>
      <c r="ANW58" s="4134"/>
      <c r="ANX58" s="4134"/>
      <c r="ANY58" s="4134"/>
      <c r="ANZ58" s="4134"/>
      <c r="AOA58" s="4134"/>
      <c r="AOB58" s="4134"/>
      <c r="AOC58" s="4134"/>
      <c r="AOD58" s="4134"/>
      <c r="AOE58" s="4134"/>
      <c r="AOF58" s="4134"/>
      <c r="AOG58" s="4134"/>
      <c r="AOH58" s="4134"/>
      <c r="AOI58" s="4134"/>
      <c r="AOJ58" s="4134"/>
      <c r="AOK58" s="4134"/>
      <c r="AOL58" s="4134"/>
      <c r="AOM58" s="4134"/>
      <c r="AON58" s="4134"/>
      <c r="AOO58" s="4134"/>
      <c r="AOP58" s="4134"/>
      <c r="AOQ58" s="4134"/>
      <c r="AOR58" s="4134"/>
      <c r="AOS58" s="4134"/>
      <c r="AOT58" s="4134"/>
      <c r="AOU58" s="4134"/>
      <c r="AOV58" s="4134"/>
      <c r="AOW58" s="4134"/>
      <c r="AOX58" s="4134"/>
      <c r="AOY58" s="4134"/>
      <c r="AOZ58" s="4134"/>
      <c r="APA58" s="4134"/>
      <c r="APB58" s="4134"/>
      <c r="APC58" s="4134"/>
      <c r="APD58" s="4134"/>
      <c r="APE58" s="4134"/>
      <c r="APF58" s="4134"/>
      <c r="APG58" s="4134"/>
      <c r="APH58" s="4134"/>
      <c r="API58" s="4134"/>
      <c r="APJ58" s="4134"/>
      <c r="APK58" s="4134"/>
      <c r="APL58" s="4134"/>
      <c r="APM58" s="4134"/>
      <c r="APN58" s="4134"/>
      <c r="APO58" s="4134"/>
      <c r="APP58" s="4134"/>
      <c r="APQ58" s="4134"/>
      <c r="APR58" s="4134"/>
      <c r="APS58" s="4134"/>
      <c r="APT58" s="4134"/>
      <c r="APU58" s="4134"/>
      <c r="APV58" s="4134"/>
      <c r="APW58" s="4134"/>
      <c r="APX58" s="4134"/>
      <c r="APY58" s="4134"/>
      <c r="APZ58" s="4134"/>
      <c r="AQA58" s="4134"/>
      <c r="AQB58" s="4134"/>
      <c r="AQC58" s="4134"/>
      <c r="AQD58" s="4134"/>
      <c r="AQE58" s="4134"/>
      <c r="AQF58" s="4134"/>
      <c r="AQG58" s="4134"/>
      <c r="AQH58" s="4134"/>
      <c r="AQI58" s="4134"/>
      <c r="AQJ58" s="4134"/>
      <c r="AQK58" s="4134"/>
      <c r="AQL58" s="4134"/>
      <c r="AQM58" s="4134"/>
      <c r="AQN58" s="4134"/>
      <c r="AQO58" s="4134"/>
      <c r="AQP58" s="4134"/>
      <c r="AQQ58" s="4134"/>
      <c r="AQR58" s="4134"/>
      <c r="AQS58" s="4134"/>
      <c r="AQT58" s="4134"/>
      <c r="AQU58" s="4134"/>
      <c r="AQV58" s="4134"/>
      <c r="AQW58" s="4134"/>
      <c r="AQX58" s="4134"/>
      <c r="AQY58" s="4134"/>
      <c r="AQZ58" s="4134"/>
      <c r="ARA58" s="4134"/>
      <c r="ARB58" s="4134"/>
      <c r="ARC58" s="4134"/>
      <c r="ARD58" s="4134"/>
      <c r="ARE58" s="4134"/>
      <c r="ARF58" s="4134"/>
      <c r="ARG58" s="4134"/>
      <c r="ARH58" s="4134"/>
      <c r="ARI58" s="4134"/>
      <c r="ARJ58" s="4134"/>
      <c r="ARK58" s="4134"/>
      <c r="ARL58" s="4134"/>
      <c r="ARM58" s="4134"/>
      <c r="ARN58" s="4134"/>
      <c r="ARO58" s="4134"/>
      <c r="ARP58" s="4134"/>
      <c r="ARQ58" s="4134"/>
      <c r="ARR58" s="4134"/>
      <c r="ARS58" s="4134"/>
      <c r="ART58" s="4134"/>
      <c r="ARU58" s="4134"/>
      <c r="ARV58" s="4134"/>
      <c r="ARW58" s="4134"/>
      <c r="ARX58" s="4134"/>
      <c r="ARY58" s="4134"/>
      <c r="ARZ58" s="4134"/>
      <c r="ASA58" s="4134"/>
      <c r="ASB58" s="4134"/>
      <c r="ASC58" s="4134"/>
      <c r="ASD58" s="4134"/>
      <c r="ASE58" s="4134"/>
      <c r="ASF58" s="4134"/>
      <c r="ASG58" s="4134"/>
      <c r="ASH58" s="4134"/>
      <c r="ASI58" s="4134"/>
      <c r="ASJ58" s="4134"/>
      <c r="ASK58" s="4134"/>
      <c r="ASL58" s="4134"/>
      <c r="ASM58" s="4134"/>
      <c r="ASN58" s="4134"/>
      <c r="ASO58" s="4134"/>
      <c r="ASP58" s="4134"/>
      <c r="ASQ58" s="4134"/>
      <c r="ASR58" s="4134"/>
      <c r="ASS58" s="4134"/>
      <c r="AST58" s="4134"/>
      <c r="ASU58" s="4134"/>
      <c r="ASV58" s="4134"/>
      <c r="ASW58" s="4134"/>
      <c r="ASX58" s="4134"/>
      <c r="ASY58" s="4134"/>
      <c r="ASZ58" s="4134"/>
      <c r="ATA58" s="4134"/>
      <c r="ATB58" s="4134"/>
      <c r="ATC58" s="4134"/>
      <c r="ATD58" s="4134"/>
      <c r="ATE58" s="4134"/>
      <c r="ATF58" s="4134"/>
      <c r="ATG58" s="4134"/>
      <c r="ATH58" s="4134"/>
      <c r="ATI58" s="4134"/>
      <c r="ATJ58" s="4134"/>
      <c r="ATK58" s="4134"/>
      <c r="ATL58" s="4134"/>
      <c r="ATM58" s="4134"/>
      <c r="ATN58" s="4134"/>
      <c r="ATO58" s="4134"/>
      <c r="ATP58" s="4134"/>
      <c r="ATQ58" s="4134"/>
      <c r="ATR58" s="4134"/>
      <c r="ATS58" s="4134"/>
      <c r="ATT58" s="4134"/>
      <c r="ATU58" s="4134"/>
      <c r="ATV58" s="4134"/>
      <c r="ATW58" s="4134"/>
      <c r="ATX58" s="4134"/>
      <c r="ATY58" s="4134"/>
      <c r="ATZ58" s="4134"/>
      <c r="AUA58" s="4134"/>
      <c r="AUB58" s="4134"/>
      <c r="AUC58" s="4134"/>
      <c r="AUD58" s="4134"/>
      <c r="AUE58" s="4134"/>
      <c r="AUF58" s="4134"/>
      <c r="AUG58" s="4134"/>
      <c r="AUH58" s="4134"/>
      <c r="AUI58" s="4134"/>
      <c r="AUJ58" s="4134"/>
      <c r="AUK58" s="4134"/>
      <c r="AUL58" s="4134"/>
      <c r="AUM58" s="4134"/>
      <c r="AUN58" s="4134"/>
      <c r="AUO58" s="4134"/>
      <c r="AUP58" s="4134"/>
      <c r="AUQ58" s="4134"/>
      <c r="AUR58" s="4134"/>
      <c r="AUS58" s="4134"/>
      <c r="AUT58" s="4134"/>
      <c r="AUU58" s="4134"/>
      <c r="AUV58" s="4134"/>
      <c r="AUW58" s="4134"/>
      <c r="AUX58" s="4134"/>
      <c r="AUY58" s="4134"/>
      <c r="AUZ58" s="4134"/>
      <c r="AVA58" s="4134"/>
      <c r="AVB58" s="4134"/>
      <c r="AVC58" s="4134"/>
      <c r="AVD58" s="4134"/>
      <c r="AVE58" s="4134"/>
      <c r="AVF58" s="4134"/>
      <c r="AVG58" s="4134"/>
      <c r="AVH58" s="4134"/>
      <c r="AVI58" s="4134"/>
      <c r="AVJ58" s="4134"/>
      <c r="AVK58" s="4134"/>
      <c r="AVL58" s="4134"/>
      <c r="AVM58" s="4134"/>
      <c r="AVN58" s="4134"/>
      <c r="AVO58" s="4134"/>
      <c r="AVP58" s="4134"/>
      <c r="AVQ58" s="4134"/>
      <c r="AVR58" s="4134"/>
      <c r="AVS58" s="4134"/>
      <c r="AVT58" s="4134"/>
      <c r="AVU58" s="4134"/>
      <c r="AVV58" s="4134"/>
      <c r="AVW58" s="4134"/>
      <c r="AVX58" s="4134"/>
      <c r="AVY58" s="4134"/>
      <c r="AVZ58" s="4134"/>
      <c r="AWA58" s="4134"/>
      <c r="AWB58" s="4134"/>
      <c r="AWC58" s="4134"/>
      <c r="AWD58" s="4134"/>
      <c r="AWE58" s="4134"/>
      <c r="AWF58" s="4134"/>
      <c r="AWG58" s="4134"/>
      <c r="AWH58" s="4134"/>
      <c r="AWI58" s="4134"/>
      <c r="AWJ58" s="4134"/>
      <c r="AWK58" s="4134"/>
      <c r="AWL58" s="4134"/>
      <c r="AWM58" s="4134"/>
      <c r="AWN58" s="4134"/>
      <c r="AWO58" s="4134"/>
      <c r="AWP58" s="4134"/>
      <c r="AWQ58" s="4134"/>
      <c r="AWR58" s="4134"/>
      <c r="AWS58" s="4134"/>
      <c r="AWT58" s="4134"/>
      <c r="AWU58" s="4134"/>
      <c r="AWV58" s="4134"/>
      <c r="AWW58" s="4134"/>
      <c r="AWX58" s="4134"/>
      <c r="AWY58" s="4134"/>
      <c r="AWZ58" s="4134"/>
      <c r="AXA58" s="4134"/>
      <c r="AXB58" s="4134"/>
      <c r="AXC58" s="4134"/>
      <c r="AXD58" s="4134"/>
      <c r="AXE58" s="4134"/>
      <c r="AXF58" s="4134"/>
      <c r="AXG58" s="4134"/>
      <c r="AXH58" s="4134"/>
      <c r="AXI58" s="4134"/>
      <c r="AXJ58" s="4134"/>
      <c r="AXK58" s="4134"/>
      <c r="AXL58" s="4134"/>
      <c r="AXM58" s="4134"/>
      <c r="AXN58" s="4134"/>
      <c r="AXO58" s="4134"/>
      <c r="AXP58" s="4134"/>
      <c r="AXQ58" s="4134"/>
      <c r="AXR58" s="4134"/>
      <c r="AXS58" s="4134"/>
      <c r="AXT58" s="4134"/>
      <c r="AXU58" s="4134"/>
      <c r="AXV58" s="4134"/>
      <c r="AXW58" s="4134"/>
      <c r="AXX58" s="4134"/>
      <c r="AXY58" s="4134"/>
      <c r="AXZ58" s="4134"/>
      <c r="AYA58" s="4134"/>
      <c r="AYB58" s="4134"/>
      <c r="AYC58" s="4134"/>
      <c r="AYD58" s="4134"/>
      <c r="AYE58" s="4134"/>
      <c r="AYF58" s="4134"/>
      <c r="AYG58" s="4134"/>
      <c r="AYH58" s="4134"/>
      <c r="AYI58" s="4134"/>
      <c r="AYJ58" s="4134"/>
      <c r="AYK58" s="4134"/>
      <c r="AYL58" s="4134"/>
      <c r="AYM58" s="4134"/>
      <c r="AYN58" s="4134"/>
      <c r="AYO58" s="4134"/>
      <c r="AYP58" s="4134"/>
      <c r="AYQ58" s="4134"/>
      <c r="AYR58" s="4134"/>
      <c r="AYS58" s="4134"/>
      <c r="AYT58" s="4134"/>
      <c r="AYU58" s="4134"/>
      <c r="AYV58" s="4134"/>
      <c r="AYW58" s="4134"/>
      <c r="AYX58" s="4134"/>
      <c r="AYY58" s="4134"/>
      <c r="AYZ58" s="4134"/>
      <c r="AZA58" s="4134"/>
      <c r="AZB58" s="4134"/>
      <c r="AZC58" s="4134"/>
      <c r="AZD58" s="4134"/>
      <c r="AZE58" s="4134"/>
      <c r="AZF58" s="4134"/>
      <c r="AZG58" s="4134"/>
      <c r="AZH58" s="4134"/>
      <c r="AZI58" s="4134"/>
      <c r="AZJ58" s="4134"/>
      <c r="AZK58" s="4134"/>
      <c r="AZL58" s="4134"/>
      <c r="AZM58" s="4134"/>
      <c r="AZN58" s="4134"/>
      <c r="AZO58" s="4134"/>
      <c r="AZP58" s="4134"/>
      <c r="AZQ58" s="4134"/>
      <c r="AZR58" s="4134"/>
      <c r="AZS58" s="4134"/>
      <c r="AZT58" s="4134"/>
      <c r="AZU58" s="4134"/>
      <c r="AZV58" s="4134"/>
      <c r="AZW58" s="4134"/>
      <c r="AZX58" s="4134"/>
      <c r="AZY58" s="4134"/>
      <c r="AZZ58" s="4134"/>
      <c r="BAA58" s="4134"/>
      <c r="BAB58" s="4134"/>
      <c r="BAC58" s="4134"/>
      <c r="BAD58" s="4134"/>
      <c r="BAE58" s="4134"/>
      <c r="BAF58" s="4134"/>
      <c r="BAG58" s="4134"/>
      <c r="BAH58" s="4134"/>
      <c r="BAI58" s="4134"/>
      <c r="BAJ58" s="4134"/>
      <c r="BAK58" s="4134"/>
      <c r="BAL58" s="4134"/>
      <c r="BAM58" s="4134"/>
      <c r="BAN58" s="4134"/>
      <c r="BAO58" s="4134"/>
      <c r="BAP58" s="4134"/>
      <c r="BAQ58" s="4134"/>
      <c r="BAR58" s="4134"/>
      <c r="BAS58" s="4134"/>
      <c r="BAT58" s="4134"/>
      <c r="BAU58" s="4134"/>
      <c r="BAV58" s="4134"/>
      <c r="BAW58" s="4134"/>
      <c r="BAX58" s="4134"/>
      <c r="BAY58" s="4134"/>
      <c r="BAZ58" s="4134"/>
      <c r="BBA58" s="4134"/>
      <c r="BBB58" s="4134"/>
      <c r="BBC58" s="4134"/>
      <c r="BBD58" s="4134"/>
      <c r="BBE58" s="4134"/>
      <c r="BBF58" s="4134"/>
      <c r="BBG58" s="4134"/>
      <c r="BBH58" s="4134"/>
      <c r="BBI58" s="4134"/>
      <c r="BBJ58" s="4134"/>
      <c r="BBK58" s="4134"/>
      <c r="BBL58" s="4134"/>
      <c r="BBM58" s="4134"/>
      <c r="BBN58" s="4134"/>
      <c r="BBO58" s="4134"/>
      <c r="BBP58" s="4134"/>
      <c r="BBQ58" s="4134"/>
      <c r="BBR58" s="4134"/>
      <c r="BBS58" s="4134"/>
      <c r="BBT58" s="4134"/>
      <c r="BBU58" s="4134"/>
      <c r="BBV58" s="4134"/>
      <c r="BBW58" s="4134"/>
      <c r="BBX58" s="4134"/>
      <c r="BBY58" s="4134"/>
      <c r="BBZ58" s="4134"/>
      <c r="BCA58" s="4134"/>
      <c r="BCB58" s="4134"/>
      <c r="BCC58" s="4134"/>
      <c r="BCD58" s="4134"/>
      <c r="BCE58" s="4134"/>
      <c r="BCF58" s="4134"/>
      <c r="BCG58" s="4134"/>
      <c r="BCH58" s="4134"/>
      <c r="BCI58" s="4134"/>
      <c r="BCJ58" s="4134"/>
      <c r="BCK58" s="4134"/>
      <c r="BCL58" s="4134"/>
      <c r="BCM58" s="4134"/>
      <c r="BCN58" s="4134"/>
      <c r="BCO58" s="4134"/>
      <c r="BCP58" s="4134"/>
      <c r="BCQ58" s="4134"/>
      <c r="BCR58" s="4134"/>
      <c r="BCS58" s="4134"/>
      <c r="BCT58" s="4134"/>
      <c r="BCU58" s="4134"/>
      <c r="BCV58" s="4134"/>
      <c r="BCW58" s="4134"/>
      <c r="BCX58" s="4134"/>
      <c r="BCY58" s="4134"/>
      <c r="BCZ58" s="4134"/>
      <c r="BDA58" s="4134"/>
      <c r="BDB58" s="4134"/>
      <c r="BDC58" s="4134"/>
      <c r="BDD58" s="4134"/>
      <c r="BDE58" s="4134"/>
      <c r="BDF58" s="4134"/>
      <c r="BDG58" s="4134"/>
      <c r="BDH58" s="4134"/>
      <c r="BDI58" s="4134"/>
      <c r="BDJ58" s="4134"/>
      <c r="BDK58" s="4134"/>
      <c r="BDL58" s="4134"/>
      <c r="BDM58" s="4134"/>
      <c r="BDN58" s="4134"/>
      <c r="BDO58" s="4134"/>
      <c r="BDP58" s="4134"/>
      <c r="BDQ58" s="4134"/>
      <c r="BDR58" s="4134"/>
      <c r="BDS58" s="4134"/>
      <c r="BDT58" s="4134"/>
      <c r="BDU58" s="4134"/>
      <c r="BDV58" s="4134"/>
      <c r="BDW58" s="4134"/>
      <c r="BDX58" s="4134"/>
      <c r="BDY58" s="4134"/>
      <c r="BDZ58" s="4134"/>
      <c r="BEA58" s="4134"/>
      <c r="BEB58" s="4134"/>
      <c r="BEC58" s="4134"/>
      <c r="BED58" s="4134"/>
      <c r="BEE58" s="4134"/>
      <c r="BEF58" s="4134"/>
      <c r="BEG58" s="4134"/>
      <c r="BEH58" s="4134"/>
      <c r="BEI58" s="4134"/>
      <c r="BEJ58" s="4134"/>
      <c r="BEK58" s="4134"/>
      <c r="BEL58" s="4134"/>
      <c r="BEM58" s="4134"/>
      <c r="BEN58" s="4134"/>
      <c r="BEO58" s="4134"/>
      <c r="BEP58" s="4134"/>
      <c r="BEQ58" s="4134"/>
      <c r="BER58" s="4134"/>
      <c r="BES58" s="4134"/>
      <c r="BET58" s="4134"/>
      <c r="BEU58" s="4134"/>
      <c r="BEV58" s="4134"/>
      <c r="BEW58" s="4134"/>
      <c r="BEX58" s="4134"/>
      <c r="BEY58" s="4134"/>
      <c r="BEZ58" s="4134"/>
      <c r="BFA58" s="4134"/>
      <c r="BFB58" s="4134"/>
      <c r="BFC58" s="4134"/>
      <c r="BFD58" s="4134"/>
      <c r="BFE58" s="4134"/>
      <c r="BFF58" s="4134"/>
      <c r="BFG58" s="4134"/>
      <c r="BFH58" s="4134"/>
      <c r="BFI58" s="4134"/>
      <c r="BFJ58" s="4134"/>
      <c r="BFK58" s="4134"/>
      <c r="BFL58" s="4134"/>
      <c r="BFM58" s="4134"/>
      <c r="BFN58" s="4134"/>
      <c r="BFO58" s="4134"/>
      <c r="BFP58" s="4134"/>
      <c r="BFQ58" s="4134"/>
      <c r="BFR58" s="4134"/>
      <c r="BFS58" s="4134"/>
      <c r="BFT58" s="4134"/>
      <c r="BFU58" s="4134"/>
      <c r="BFV58" s="4134"/>
      <c r="BFW58" s="4134"/>
      <c r="BFX58" s="4134"/>
      <c r="BFY58" s="4134"/>
      <c r="BFZ58" s="4134"/>
      <c r="BGA58" s="4134"/>
      <c r="BGB58" s="4134"/>
      <c r="BGC58" s="4134"/>
      <c r="BGD58" s="4134"/>
      <c r="BGE58" s="4134"/>
      <c r="BGF58" s="4134"/>
      <c r="BGG58" s="4134"/>
      <c r="BGH58" s="4134"/>
      <c r="BGI58" s="4134"/>
      <c r="BGJ58" s="4134"/>
      <c r="BGK58" s="4134"/>
      <c r="BGL58" s="4134"/>
      <c r="BGM58" s="4134"/>
      <c r="BGN58" s="4134"/>
      <c r="BGO58" s="4134"/>
      <c r="BGP58" s="4134"/>
      <c r="BGQ58" s="4134"/>
      <c r="BGR58" s="4134"/>
      <c r="BGS58" s="4134"/>
      <c r="BGT58" s="4134"/>
      <c r="BGU58" s="4134"/>
      <c r="BGV58" s="4134"/>
      <c r="BGW58" s="4134"/>
      <c r="BGX58" s="4134"/>
      <c r="BGY58" s="4134"/>
      <c r="BGZ58" s="4134"/>
      <c r="BHA58" s="4134"/>
      <c r="BHB58" s="4134"/>
      <c r="BHC58" s="4134"/>
      <c r="BHD58" s="4134"/>
      <c r="BHE58" s="4134"/>
      <c r="BHF58" s="4134"/>
      <c r="BHG58" s="4134"/>
      <c r="BHH58" s="4134"/>
      <c r="BHI58" s="4134"/>
      <c r="BHJ58" s="4134"/>
      <c r="BHK58" s="4134"/>
      <c r="BHL58" s="4134"/>
      <c r="BHM58" s="4134"/>
      <c r="BHN58" s="4134"/>
      <c r="BHO58" s="4134"/>
      <c r="BHP58" s="4134"/>
      <c r="BHQ58" s="4134"/>
      <c r="BHR58" s="4134"/>
      <c r="BHS58" s="4134"/>
      <c r="BHT58" s="4134"/>
      <c r="BHU58" s="4134"/>
      <c r="BHV58" s="4134"/>
      <c r="BHW58" s="4134"/>
      <c r="BHX58" s="4134"/>
      <c r="BHY58" s="4134"/>
      <c r="BHZ58" s="4134"/>
      <c r="BIA58" s="4134"/>
      <c r="BIB58" s="4134"/>
      <c r="BIC58" s="4134"/>
      <c r="BID58" s="4134"/>
      <c r="BIE58" s="4134"/>
      <c r="BIF58" s="4134"/>
      <c r="BIG58" s="4134"/>
      <c r="BIH58" s="4134"/>
      <c r="BII58" s="4134"/>
      <c r="BIJ58" s="4134"/>
      <c r="BIK58" s="4134"/>
      <c r="BIL58" s="4134"/>
      <c r="BIM58" s="4134"/>
      <c r="BIN58" s="4134"/>
      <c r="BIO58" s="4134"/>
      <c r="BIP58" s="4134"/>
      <c r="BIQ58" s="4134"/>
      <c r="BIR58" s="4134"/>
      <c r="BIS58" s="4134"/>
      <c r="BIT58" s="4134"/>
      <c r="BIU58" s="4134"/>
      <c r="BIV58" s="4134"/>
      <c r="BIW58" s="4134"/>
      <c r="BIX58" s="4134"/>
      <c r="BIY58" s="4134"/>
      <c r="BIZ58" s="4134"/>
      <c r="BJA58" s="4134"/>
      <c r="BJB58" s="4134"/>
      <c r="BJC58" s="4134"/>
      <c r="BJD58" s="4134"/>
      <c r="BJE58" s="4134"/>
    </row>
    <row r="59" spans="1:1617" s="102" customFormat="1" ht="16.149999999999999" customHeight="1">
      <c r="A59" s="338" t="s">
        <v>643</v>
      </c>
      <c r="B59" s="3314">
        <v>131</v>
      </c>
      <c r="C59" s="1310">
        <v>168</v>
      </c>
      <c r="D59" s="1310">
        <v>219</v>
      </c>
      <c r="E59" s="1310">
        <v>278</v>
      </c>
      <c r="F59" s="1310">
        <v>352</v>
      </c>
      <c r="G59" s="1310">
        <v>438</v>
      </c>
      <c r="H59" s="1310">
        <v>548</v>
      </c>
      <c r="I59" s="1310">
        <v>690</v>
      </c>
      <c r="J59" s="1310">
        <v>826</v>
      </c>
      <c r="K59" s="1310">
        <v>1090</v>
      </c>
      <c r="L59" s="1310">
        <v>1292</v>
      </c>
      <c r="M59" s="1310">
        <v>1626</v>
      </c>
      <c r="N59" s="1310">
        <v>1917</v>
      </c>
      <c r="O59" s="1310">
        <v>2527</v>
      </c>
      <c r="P59" s="1310">
        <v>2563</v>
      </c>
      <c r="Q59" s="1310">
        <v>3028</v>
      </c>
      <c r="R59" s="1310">
        <v>3547</v>
      </c>
      <c r="S59" s="1310">
        <v>3934</v>
      </c>
      <c r="T59" s="1310">
        <v>4474</v>
      </c>
      <c r="U59" s="1310">
        <v>5250</v>
      </c>
      <c r="V59" s="1310">
        <v>5590</v>
      </c>
      <c r="W59" s="1310">
        <v>6388</v>
      </c>
      <c r="X59" s="1310">
        <v>6638</v>
      </c>
      <c r="Y59" s="1310">
        <v>6700</v>
      </c>
      <c r="Z59" s="1310">
        <v>7204</v>
      </c>
      <c r="AA59" s="1310">
        <v>7705</v>
      </c>
      <c r="AB59" s="1310">
        <v>7691</v>
      </c>
      <c r="AC59" s="1310">
        <v>7852</v>
      </c>
      <c r="AD59" s="1310">
        <v>8875</v>
      </c>
      <c r="AE59" s="3827">
        <v>8483</v>
      </c>
      <c r="AF59" s="2323">
        <v>8707</v>
      </c>
      <c r="AG59" s="4125"/>
      <c r="AH59" s="4134"/>
      <c r="AI59" s="4134"/>
      <c r="AJ59" s="4134"/>
      <c r="AK59" s="4134"/>
      <c r="AL59" s="4134"/>
      <c r="AM59" s="4134"/>
      <c r="AN59" s="4134"/>
      <c r="AO59" s="4134"/>
      <c r="AP59" s="4134"/>
      <c r="AQ59" s="4134"/>
      <c r="AR59" s="4134"/>
      <c r="AS59" s="4134"/>
      <c r="AT59" s="4134"/>
      <c r="AU59" s="4134"/>
      <c r="AV59" s="4134"/>
      <c r="AW59" s="4134"/>
      <c r="AX59" s="4134"/>
      <c r="AY59" s="4134"/>
      <c r="AZ59" s="4134"/>
      <c r="BA59" s="4134"/>
      <c r="BB59" s="4134"/>
      <c r="BC59" s="4134"/>
      <c r="BD59" s="4134"/>
      <c r="BE59" s="4134"/>
      <c r="BF59" s="4134"/>
      <c r="BG59" s="4134"/>
      <c r="BH59" s="4134"/>
      <c r="BI59" s="4134"/>
      <c r="BJ59" s="4134"/>
      <c r="BK59" s="4139"/>
      <c r="BL59" s="4139"/>
      <c r="BM59" s="4139"/>
      <c r="BN59" s="4139"/>
      <c r="BO59" s="4139"/>
      <c r="BP59" s="4139"/>
      <c r="BQ59" s="4139"/>
      <c r="BR59" s="4139"/>
      <c r="BS59" s="4139"/>
      <c r="BT59" s="4139"/>
      <c r="BU59" s="4139"/>
      <c r="BV59" s="4139"/>
      <c r="BW59" s="4139"/>
      <c r="BX59" s="4139"/>
      <c r="BY59" s="4139"/>
      <c r="BZ59" s="4139"/>
      <c r="CA59" s="4139"/>
      <c r="CB59" s="4139"/>
      <c r="CC59" s="4139"/>
      <c r="CD59" s="4139"/>
      <c r="CE59" s="4139"/>
      <c r="CF59" s="4139"/>
      <c r="CG59" s="4139"/>
      <c r="CH59" s="4139"/>
      <c r="CI59" s="4139"/>
      <c r="CJ59" s="4139"/>
      <c r="CK59" s="4139"/>
      <c r="CL59" s="4139"/>
      <c r="CM59" s="4139"/>
      <c r="CN59" s="4134"/>
      <c r="CO59" s="4134"/>
      <c r="CP59" s="4134"/>
      <c r="CQ59" s="4134"/>
      <c r="CR59" s="4134"/>
      <c r="CS59" s="4134"/>
      <c r="CT59" s="4134"/>
      <c r="CU59" s="4134"/>
      <c r="CV59" s="4134"/>
      <c r="CW59" s="4134"/>
      <c r="CX59" s="4134"/>
      <c r="CY59" s="4134"/>
      <c r="CZ59" s="4134"/>
      <c r="DA59" s="4134"/>
      <c r="DB59" s="4134"/>
      <c r="DC59" s="4134"/>
      <c r="DD59" s="4134"/>
      <c r="DE59" s="4134"/>
      <c r="DF59" s="4134"/>
      <c r="DG59" s="4134"/>
      <c r="DH59" s="4134"/>
      <c r="DI59" s="4134"/>
      <c r="DJ59" s="4134"/>
      <c r="DK59" s="4134"/>
      <c r="DL59" s="4134"/>
      <c r="DM59" s="4134"/>
      <c r="DN59" s="4134"/>
      <c r="DO59" s="4134"/>
      <c r="DP59" s="4134"/>
      <c r="DQ59" s="4134"/>
      <c r="DR59" s="4134"/>
      <c r="DS59" s="4134"/>
      <c r="DT59" s="4134"/>
      <c r="DU59" s="4134"/>
      <c r="DV59" s="4134"/>
      <c r="DW59" s="4134"/>
      <c r="DX59" s="4134"/>
      <c r="DY59" s="4134"/>
      <c r="DZ59" s="4134"/>
      <c r="EA59" s="4134"/>
      <c r="EB59" s="4134"/>
      <c r="EC59" s="4134"/>
      <c r="ED59" s="4134"/>
      <c r="EE59" s="4134"/>
      <c r="EF59" s="4134"/>
      <c r="EG59" s="4134"/>
      <c r="EH59" s="4134"/>
      <c r="EI59" s="4134"/>
      <c r="EJ59" s="4134"/>
      <c r="EK59" s="4134"/>
      <c r="EL59" s="4134"/>
      <c r="EM59" s="4134"/>
      <c r="EN59" s="4134"/>
      <c r="EO59" s="4134"/>
      <c r="EP59" s="4134"/>
      <c r="EQ59" s="4134"/>
      <c r="ER59" s="4134"/>
      <c r="ES59" s="4134"/>
      <c r="ET59" s="4134"/>
      <c r="EU59" s="4134"/>
      <c r="EV59" s="4134"/>
      <c r="EW59" s="4134"/>
      <c r="EX59" s="4134"/>
      <c r="EY59" s="4134"/>
      <c r="EZ59" s="4134"/>
      <c r="FA59" s="4134"/>
      <c r="FB59" s="4134"/>
      <c r="FC59" s="4134"/>
      <c r="FD59" s="4134"/>
      <c r="FE59" s="4134"/>
      <c r="FF59" s="4134"/>
      <c r="FG59" s="4134"/>
      <c r="FH59" s="4134"/>
      <c r="FI59" s="4134"/>
      <c r="FJ59" s="4134"/>
      <c r="FK59" s="4134"/>
      <c r="FL59" s="4134"/>
      <c r="FM59" s="4134"/>
      <c r="FN59" s="4134"/>
      <c r="FO59" s="4134"/>
      <c r="FP59" s="4134"/>
      <c r="FQ59" s="4134"/>
      <c r="FR59" s="4134"/>
      <c r="FS59" s="4134"/>
      <c r="FT59" s="4134"/>
      <c r="FU59" s="4134"/>
      <c r="FV59" s="4134"/>
      <c r="FW59" s="4134"/>
      <c r="FX59" s="4134"/>
      <c r="FY59" s="4134"/>
      <c r="FZ59" s="4134"/>
      <c r="GA59" s="4134"/>
      <c r="GB59" s="4134"/>
      <c r="GC59" s="4134"/>
      <c r="GD59" s="4134"/>
      <c r="GE59" s="4134"/>
      <c r="GF59" s="4134"/>
      <c r="GG59" s="4134"/>
      <c r="GH59" s="4134"/>
      <c r="GI59" s="4134"/>
      <c r="GJ59" s="4134"/>
      <c r="GK59" s="4134"/>
      <c r="GL59" s="4134"/>
      <c r="GM59" s="4134"/>
      <c r="GN59" s="4134"/>
      <c r="GO59" s="4134"/>
      <c r="GP59" s="4134"/>
      <c r="GQ59" s="4134"/>
      <c r="GR59" s="4134"/>
      <c r="GS59" s="4134"/>
      <c r="GT59" s="4134"/>
      <c r="GU59" s="4134"/>
      <c r="GV59" s="4134"/>
      <c r="GW59" s="4134"/>
      <c r="GX59" s="4134"/>
      <c r="GY59" s="4134"/>
      <c r="GZ59" s="4134"/>
      <c r="HA59" s="4134"/>
      <c r="HB59" s="4134"/>
      <c r="HC59" s="4134"/>
      <c r="HD59" s="4134"/>
      <c r="HE59" s="4134"/>
      <c r="HF59" s="4134"/>
      <c r="HG59" s="4134"/>
      <c r="HH59" s="4134"/>
      <c r="HI59" s="4134"/>
      <c r="HJ59" s="4134"/>
      <c r="HK59" s="4134"/>
      <c r="HL59" s="4134"/>
      <c r="HM59" s="4134"/>
      <c r="HN59" s="4134"/>
      <c r="HO59" s="4134"/>
      <c r="HP59" s="4134"/>
      <c r="HQ59" s="4134"/>
      <c r="HR59" s="4134"/>
      <c r="HS59" s="4134"/>
      <c r="HT59" s="4134"/>
      <c r="HU59" s="4134"/>
      <c r="HV59" s="4134"/>
      <c r="HW59" s="4134"/>
      <c r="HX59" s="4134"/>
      <c r="HY59" s="4134"/>
      <c r="HZ59" s="4134"/>
      <c r="IA59" s="4134"/>
      <c r="IB59" s="4134"/>
      <c r="IC59" s="4134"/>
      <c r="ID59" s="4134"/>
      <c r="IE59" s="4134"/>
      <c r="IF59" s="4134"/>
      <c r="IG59" s="4134"/>
      <c r="IH59" s="4134"/>
      <c r="II59" s="4134"/>
      <c r="IJ59" s="4134"/>
      <c r="IK59" s="4134"/>
      <c r="IL59" s="4134"/>
      <c r="IM59" s="4134"/>
      <c r="IN59" s="4134"/>
      <c r="IO59" s="4134"/>
      <c r="IP59" s="4134"/>
      <c r="IQ59" s="4134"/>
      <c r="IR59" s="4134"/>
      <c r="IS59" s="4134"/>
      <c r="IT59" s="4134"/>
      <c r="IU59" s="4134"/>
      <c r="IV59" s="4134"/>
      <c r="IW59" s="4134"/>
      <c r="IX59" s="4134"/>
      <c r="IY59" s="4134"/>
      <c r="IZ59" s="4134"/>
      <c r="JA59" s="4134"/>
      <c r="JB59" s="4134"/>
      <c r="JC59" s="4134"/>
      <c r="JD59" s="4134"/>
      <c r="JE59" s="4134"/>
      <c r="JF59" s="4134"/>
      <c r="JG59" s="4134"/>
      <c r="JH59" s="4134"/>
      <c r="JI59" s="4134"/>
      <c r="JJ59" s="4134"/>
      <c r="JK59" s="4134"/>
      <c r="JL59" s="4134"/>
      <c r="JM59" s="4134"/>
      <c r="JN59" s="4134"/>
      <c r="JO59" s="4134"/>
      <c r="JP59" s="4134"/>
      <c r="JQ59" s="4134"/>
      <c r="JR59" s="4134"/>
      <c r="JS59" s="4134"/>
      <c r="JT59" s="4134"/>
      <c r="JU59" s="4134"/>
      <c r="JV59" s="4134"/>
      <c r="JW59" s="4134"/>
      <c r="JX59" s="4134"/>
      <c r="JY59" s="4134"/>
      <c r="JZ59" s="4134"/>
      <c r="KA59" s="4134"/>
      <c r="KB59" s="4134"/>
      <c r="KC59" s="4134"/>
      <c r="KD59" s="4134"/>
      <c r="KE59" s="4134"/>
      <c r="KF59" s="4134"/>
      <c r="KG59" s="4134"/>
      <c r="KH59" s="4134"/>
      <c r="KI59" s="4134"/>
      <c r="KJ59" s="4134"/>
      <c r="KK59" s="4134"/>
      <c r="KL59" s="4134"/>
      <c r="KM59" s="4134"/>
      <c r="KN59" s="4134"/>
      <c r="KO59" s="4134"/>
      <c r="KP59" s="4134"/>
      <c r="KQ59" s="4134"/>
      <c r="KR59" s="4134"/>
      <c r="KS59" s="4134"/>
      <c r="KT59" s="4134"/>
      <c r="KU59" s="4134"/>
      <c r="KV59" s="4134"/>
      <c r="KW59" s="4134"/>
      <c r="KX59" s="4134"/>
      <c r="KY59" s="4134"/>
      <c r="KZ59" s="4134"/>
      <c r="LA59" s="4134"/>
      <c r="LB59" s="4134"/>
      <c r="LC59" s="4134"/>
      <c r="LD59" s="4134"/>
      <c r="LE59" s="4134"/>
      <c r="LF59" s="4134"/>
      <c r="LG59" s="4134"/>
      <c r="LH59" s="4134"/>
      <c r="LI59" s="4134"/>
      <c r="LJ59" s="4134"/>
      <c r="LK59" s="4134"/>
      <c r="LL59" s="4134"/>
      <c r="LM59" s="4134"/>
      <c r="LN59" s="4134"/>
      <c r="LO59" s="4134"/>
      <c r="LP59" s="4134"/>
      <c r="LQ59" s="4134"/>
      <c r="LR59" s="4134"/>
      <c r="LS59" s="4134"/>
      <c r="LT59" s="4134"/>
      <c r="LU59" s="4134"/>
      <c r="LV59" s="4134"/>
      <c r="LW59" s="4134"/>
      <c r="LX59" s="4134"/>
      <c r="LY59" s="4134"/>
      <c r="LZ59" s="4134"/>
      <c r="MA59" s="4134"/>
      <c r="MB59" s="4134"/>
      <c r="MC59" s="4134"/>
      <c r="MD59" s="4134"/>
      <c r="ME59" s="4134"/>
      <c r="MF59" s="4134"/>
      <c r="MG59" s="4134"/>
      <c r="MH59" s="4134"/>
      <c r="MI59" s="4134"/>
      <c r="MJ59" s="4134"/>
      <c r="MK59" s="4134"/>
      <c r="ML59" s="4134"/>
      <c r="MM59" s="4134"/>
      <c r="MN59" s="4134"/>
      <c r="MO59" s="4134"/>
      <c r="MP59" s="4134"/>
      <c r="MQ59" s="4134"/>
      <c r="MR59" s="4134"/>
      <c r="MS59" s="4134"/>
      <c r="MT59" s="4134"/>
      <c r="MU59" s="4134"/>
      <c r="MV59" s="4134"/>
      <c r="MW59" s="4134"/>
      <c r="MX59" s="4134"/>
      <c r="MY59" s="4134"/>
      <c r="MZ59" s="4134"/>
      <c r="NA59" s="4134"/>
      <c r="NB59" s="4134"/>
      <c r="NC59" s="4134"/>
      <c r="ND59" s="4134"/>
      <c r="NE59" s="4134"/>
      <c r="NF59" s="4134"/>
      <c r="NG59" s="4134"/>
      <c r="NH59" s="4134"/>
      <c r="NI59" s="4134"/>
      <c r="NJ59" s="4134"/>
      <c r="NK59" s="4134"/>
      <c r="NL59" s="4134"/>
      <c r="NM59" s="4134"/>
      <c r="NN59" s="4134"/>
      <c r="NO59" s="4134"/>
      <c r="NP59" s="4134"/>
      <c r="NQ59" s="4134"/>
      <c r="NR59" s="4134"/>
      <c r="NS59" s="4134"/>
      <c r="NT59" s="4134"/>
      <c r="NU59" s="4134"/>
      <c r="NV59" s="4134"/>
      <c r="NW59" s="4134"/>
      <c r="NX59" s="4134"/>
      <c r="NY59" s="4134"/>
      <c r="NZ59" s="4134"/>
      <c r="OA59" s="4134"/>
      <c r="OB59" s="4134"/>
      <c r="OC59" s="4134"/>
      <c r="OD59" s="4134"/>
      <c r="OE59" s="4134"/>
      <c r="OF59" s="4134"/>
      <c r="OG59" s="4134"/>
      <c r="OH59" s="4134"/>
      <c r="OI59" s="4134"/>
      <c r="OJ59" s="4134"/>
      <c r="OK59" s="4134"/>
      <c r="OL59" s="4134"/>
      <c r="OM59" s="4134"/>
      <c r="ON59" s="4134"/>
      <c r="OO59" s="4134"/>
      <c r="OP59" s="4134"/>
      <c r="OQ59" s="4134"/>
      <c r="OR59" s="4134"/>
      <c r="OS59" s="4134"/>
      <c r="OT59" s="4134"/>
      <c r="OU59" s="4134"/>
      <c r="OV59" s="4134"/>
      <c r="OW59" s="4134"/>
      <c r="OX59" s="4134"/>
      <c r="OY59" s="4134"/>
      <c r="OZ59" s="4134"/>
      <c r="PA59" s="4134"/>
      <c r="PB59" s="4134"/>
      <c r="PC59" s="4134"/>
      <c r="PD59" s="4134"/>
      <c r="PE59" s="4134"/>
      <c r="PF59" s="4134"/>
      <c r="PG59" s="4134"/>
      <c r="PH59" s="4134"/>
      <c r="PI59" s="4134"/>
      <c r="PJ59" s="4134"/>
      <c r="PK59" s="4134"/>
      <c r="PL59" s="4134"/>
      <c r="PM59" s="4134"/>
      <c r="PN59" s="4134"/>
      <c r="PO59" s="4134"/>
      <c r="PP59" s="4134"/>
      <c r="PQ59" s="4134"/>
      <c r="PR59" s="4134"/>
      <c r="PS59" s="4134"/>
      <c r="PT59" s="4134"/>
      <c r="PU59" s="4134"/>
      <c r="PV59" s="4134"/>
      <c r="PW59" s="4134"/>
      <c r="PX59" s="4134"/>
      <c r="PY59" s="4134"/>
      <c r="PZ59" s="4134"/>
      <c r="QA59" s="4134"/>
      <c r="QB59" s="4134"/>
      <c r="QC59" s="4134"/>
      <c r="QD59" s="4134"/>
      <c r="QE59" s="4134"/>
      <c r="QF59" s="4134"/>
      <c r="QG59" s="4134"/>
      <c r="QH59" s="4134"/>
      <c r="QI59" s="4134"/>
      <c r="QJ59" s="4134"/>
      <c r="QK59" s="4134"/>
      <c r="QL59" s="4134"/>
      <c r="QM59" s="4134"/>
      <c r="QN59" s="4134"/>
      <c r="QO59" s="4134"/>
      <c r="QP59" s="4134"/>
      <c r="QQ59" s="4134"/>
      <c r="QR59" s="4134"/>
      <c r="QS59" s="4134"/>
      <c r="QT59" s="4134"/>
      <c r="QU59" s="4134"/>
      <c r="QV59" s="4134"/>
      <c r="QW59" s="4134"/>
      <c r="QX59" s="4134"/>
      <c r="QY59" s="4134"/>
      <c r="QZ59" s="4134"/>
      <c r="RA59" s="4134"/>
      <c r="RB59" s="4134"/>
      <c r="RC59" s="4134"/>
      <c r="RD59" s="4134"/>
      <c r="RE59" s="4134"/>
      <c r="RF59" s="4134"/>
      <c r="RG59" s="4134"/>
      <c r="RH59" s="4134"/>
      <c r="RI59" s="4134"/>
      <c r="RJ59" s="4134"/>
      <c r="RK59" s="4134"/>
      <c r="RL59" s="4134"/>
      <c r="RM59" s="4134"/>
      <c r="RN59" s="4134"/>
      <c r="RO59" s="4134"/>
      <c r="RP59" s="4134"/>
      <c r="RQ59" s="4134"/>
      <c r="RR59" s="4134"/>
      <c r="RS59" s="4134"/>
      <c r="RT59" s="4134"/>
      <c r="RU59" s="4134"/>
      <c r="RV59" s="4134"/>
      <c r="RW59" s="4134"/>
      <c r="RX59" s="4134"/>
      <c r="RY59" s="4134"/>
      <c r="RZ59" s="4134"/>
      <c r="SA59" s="4134"/>
      <c r="SB59" s="4134"/>
      <c r="SC59" s="4134"/>
      <c r="SD59" s="4134"/>
      <c r="SE59" s="4134"/>
      <c r="SF59" s="4134"/>
      <c r="SG59" s="4134"/>
      <c r="SH59" s="4134"/>
      <c r="SI59" s="4134"/>
      <c r="SJ59" s="4134"/>
      <c r="SK59" s="4134"/>
      <c r="SL59" s="4134"/>
      <c r="SM59" s="4134"/>
      <c r="SN59" s="4134"/>
      <c r="SO59" s="4134"/>
      <c r="SP59" s="4134"/>
      <c r="SQ59" s="4134"/>
      <c r="SR59" s="4134"/>
      <c r="SS59" s="4134"/>
      <c r="ST59" s="4134"/>
      <c r="SU59" s="4134"/>
      <c r="SV59" s="4134"/>
      <c r="SW59" s="4134"/>
      <c r="SX59" s="4134"/>
      <c r="SY59" s="4134"/>
      <c r="SZ59" s="4134"/>
      <c r="TA59" s="4134"/>
      <c r="TB59" s="4134"/>
      <c r="TC59" s="4134"/>
      <c r="TD59" s="4134"/>
      <c r="TE59" s="4134"/>
      <c r="TF59" s="4134"/>
      <c r="TG59" s="4134"/>
      <c r="TH59" s="4134"/>
      <c r="TI59" s="4134"/>
      <c r="TJ59" s="4134"/>
      <c r="TK59" s="4134"/>
      <c r="TL59" s="4134"/>
      <c r="TM59" s="4134"/>
      <c r="TN59" s="4134"/>
      <c r="TO59" s="4134"/>
      <c r="TP59" s="4134"/>
      <c r="TQ59" s="4134"/>
      <c r="TR59" s="4134"/>
      <c r="TS59" s="4134"/>
      <c r="TT59" s="4134"/>
      <c r="TU59" s="4134"/>
      <c r="TV59" s="4134"/>
      <c r="TW59" s="4134"/>
      <c r="TX59" s="4134"/>
      <c r="TY59" s="4134"/>
      <c r="TZ59" s="4134"/>
      <c r="UA59" s="4134"/>
      <c r="UB59" s="4134"/>
      <c r="UC59" s="4134"/>
      <c r="UD59" s="4134"/>
      <c r="UE59" s="4134"/>
      <c r="UF59" s="4134"/>
      <c r="UG59" s="4134"/>
      <c r="UH59" s="4134"/>
      <c r="UI59" s="4134"/>
      <c r="UJ59" s="4134"/>
      <c r="UK59" s="4134"/>
      <c r="UL59" s="4134"/>
      <c r="UM59" s="4134"/>
      <c r="UN59" s="4134"/>
      <c r="UO59" s="4134"/>
      <c r="UP59" s="4134"/>
      <c r="UQ59" s="4134"/>
      <c r="UR59" s="4134"/>
      <c r="US59" s="4134"/>
      <c r="UT59" s="4134"/>
      <c r="UU59" s="4134"/>
      <c r="UV59" s="4134"/>
      <c r="UW59" s="4134"/>
      <c r="UX59" s="4134"/>
      <c r="UY59" s="4134"/>
      <c r="UZ59" s="4134"/>
      <c r="VA59" s="4134"/>
      <c r="VB59" s="4134"/>
      <c r="VC59" s="4134"/>
      <c r="VD59" s="4134"/>
      <c r="VE59" s="4134"/>
      <c r="VF59" s="4134"/>
      <c r="VG59" s="4134"/>
      <c r="VH59" s="4134"/>
      <c r="VI59" s="4134"/>
      <c r="VJ59" s="4134"/>
      <c r="VK59" s="4134"/>
      <c r="VL59" s="4134"/>
      <c r="VM59" s="4134"/>
      <c r="VN59" s="4134"/>
      <c r="VO59" s="4134"/>
      <c r="VP59" s="4134"/>
      <c r="VQ59" s="4134"/>
      <c r="VR59" s="4134"/>
      <c r="VS59" s="4134"/>
      <c r="VT59" s="4134"/>
      <c r="VU59" s="4134"/>
      <c r="VV59" s="4134"/>
      <c r="VW59" s="4134"/>
      <c r="VX59" s="4134"/>
      <c r="VY59" s="4134"/>
      <c r="VZ59" s="4134"/>
      <c r="WA59" s="4134"/>
      <c r="WB59" s="4134"/>
      <c r="WC59" s="4134"/>
      <c r="WD59" s="4134"/>
      <c r="WE59" s="4134"/>
      <c r="WF59" s="4134"/>
      <c r="WG59" s="4134"/>
      <c r="WH59" s="4134"/>
      <c r="WI59" s="4134"/>
      <c r="WJ59" s="4134"/>
      <c r="WK59" s="4134"/>
      <c r="WL59" s="4134"/>
      <c r="WM59" s="4134"/>
      <c r="WN59" s="4134"/>
      <c r="WO59" s="4134"/>
      <c r="WP59" s="4134"/>
      <c r="WQ59" s="4134"/>
      <c r="WR59" s="4134"/>
      <c r="WS59" s="4134"/>
      <c r="WT59" s="4134"/>
      <c r="WU59" s="4134"/>
      <c r="WV59" s="4134"/>
      <c r="WW59" s="4134"/>
      <c r="WX59" s="4134"/>
      <c r="WY59" s="4134"/>
      <c r="WZ59" s="4134"/>
      <c r="XA59" s="4134"/>
      <c r="XB59" s="4134"/>
      <c r="XC59" s="4134"/>
      <c r="XD59" s="4134"/>
      <c r="XE59" s="4134"/>
      <c r="XF59" s="4134"/>
      <c r="XG59" s="4134"/>
      <c r="XH59" s="4134"/>
      <c r="XI59" s="4134"/>
      <c r="XJ59" s="4134"/>
      <c r="XK59" s="4134"/>
      <c r="XL59" s="4134"/>
      <c r="XM59" s="4134"/>
      <c r="XN59" s="4134"/>
      <c r="XO59" s="4134"/>
      <c r="XP59" s="4134"/>
      <c r="XQ59" s="4134"/>
      <c r="XR59" s="4134"/>
      <c r="XS59" s="4134"/>
      <c r="XT59" s="4134"/>
      <c r="XU59" s="4134"/>
      <c r="XV59" s="4134"/>
      <c r="XW59" s="4134"/>
      <c r="XX59" s="4134"/>
      <c r="XY59" s="4134"/>
      <c r="XZ59" s="4134"/>
      <c r="YA59" s="4134"/>
      <c r="YB59" s="4134"/>
      <c r="YC59" s="4134"/>
      <c r="YD59" s="4134"/>
      <c r="YE59" s="4134"/>
      <c r="YF59" s="4134"/>
      <c r="YG59" s="4134"/>
      <c r="YH59" s="4134"/>
      <c r="YI59" s="4134"/>
      <c r="YJ59" s="4134"/>
      <c r="YK59" s="4134"/>
      <c r="YL59" s="4134"/>
      <c r="YM59" s="4134"/>
      <c r="YN59" s="4134"/>
      <c r="YO59" s="4134"/>
      <c r="YP59" s="4134"/>
      <c r="YQ59" s="4134"/>
      <c r="YR59" s="4134"/>
      <c r="YS59" s="4134"/>
      <c r="YT59" s="4134"/>
      <c r="YU59" s="4134"/>
      <c r="YV59" s="4134"/>
      <c r="YW59" s="4134"/>
      <c r="YX59" s="4134"/>
      <c r="YY59" s="4134"/>
      <c r="YZ59" s="4134"/>
      <c r="ZA59" s="4134"/>
      <c r="ZB59" s="4134"/>
      <c r="ZC59" s="4134"/>
      <c r="ZD59" s="4134"/>
      <c r="ZE59" s="4134"/>
      <c r="ZF59" s="4134"/>
      <c r="ZG59" s="4134"/>
      <c r="ZH59" s="4134"/>
      <c r="ZI59" s="4134"/>
      <c r="ZJ59" s="4134"/>
      <c r="ZK59" s="4134"/>
      <c r="ZL59" s="4134"/>
      <c r="ZM59" s="4134"/>
      <c r="ZN59" s="4134"/>
      <c r="ZO59" s="4134"/>
      <c r="ZP59" s="4134"/>
      <c r="ZQ59" s="4134"/>
      <c r="ZR59" s="4134"/>
      <c r="ZS59" s="4134"/>
      <c r="ZT59" s="4134"/>
      <c r="ZU59" s="4134"/>
      <c r="ZV59" s="4134"/>
      <c r="ZW59" s="4134"/>
      <c r="ZX59" s="4134"/>
      <c r="ZY59" s="4134"/>
      <c r="ZZ59" s="4134"/>
      <c r="AAA59" s="4134"/>
      <c r="AAB59" s="4134"/>
      <c r="AAC59" s="4134"/>
      <c r="AAD59" s="4134"/>
      <c r="AAE59" s="4134"/>
      <c r="AAF59" s="4134"/>
      <c r="AAG59" s="4134"/>
      <c r="AAH59" s="4134"/>
      <c r="AAI59" s="4134"/>
      <c r="AAJ59" s="4134"/>
      <c r="AAK59" s="4134"/>
      <c r="AAL59" s="4134"/>
      <c r="AAM59" s="4134"/>
      <c r="AAN59" s="4134"/>
      <c r="AAO59" s="4134"/>
      <c r="AAP59" s="4134"/>
      <c r="AAQ59" s="4134"/>
      <c r="AAR59" s="4134"/>
      <c r="AAS59" s="4134"/>
      <c r="AAT59" s="4134"/>
      <c r="AAU59" s="4134"/>
      <c r="AAV59" s="4134"/>
      <c r="AAW59" s="4134"/>
      <c r="AAX59" s="4134"/>
      <c r="AAY59" s="4134"/>
      <c r="AAZ59" s="4134"/>
      <c r="ABA59" s="4134"/>
      <c r="ABB59" s="4134"/>
      <c r="ABC59" s="4134"/>
      <c r="ABD59" s="4134"/>
      <c r="ABE59" s="4134"/>
      <c r="ABF59" s="4134"/>
      <c r="ABG59" s="4134"/>
      <c r="ABH59" s="4134"/>
      <c r="ABI59" s="4134"/>
      <c r="ABJ59" s="4134"/>
      <c r="ABK59" s="4134"/>
      <c r="ABL59" s="4134"/>
      <c r="ABM59" s="4134"/>
      <c r="ABN59" s="4134"/>
      <c r="ABO59" s="4134"/>
      <c r="ABP59" s="4134"/>
      <c r="ABQ59" s="4134"/>
      <c r="ABR59" s="4134"/>
      <c r="ABS59" s="4134"/>
      <c r="ABT59" s="4134"/>
      <c r="ABU59" s="4134"/>
      <c r="ABV59" s="4134"/>
      <c r="ABW59" s="4134"/>
      <c r="ABX59" s="4134"/>
      <c r="ABY59" s="4134"/>
      <c r="ABZ59" s="4134"/>
      <c r="ACA59" s="4134"/>
      <c r="ACB59" s="4134"/>
      <c r="ACC59" s="4134"/>
      <c r="ACD59" s="4134"/>
      <c r="ACE59" s="4134"/>
      <c r="ACF59" s="4134"/>
      <c r="ACG59" s="4134"/>
      <c r="ACH59" s="4134"/>
      <c r="ACI59" s="4134"/>
      <c r="ACJ59" s="4134"/>
      <c r="ACK59" s="4134"/>
      <c r="ACL59" s="4134"/>
      <c r="ACM59" s="4134"/>
      <c r="ACN59" s="4134"/>
      <c r="ACO59" s="4134"/>
      <c r="ACP59" s="4134"/>
      <c r="ACQ59" s="4134"/>
      <c r="ACR59" s="4134"/>
      <c r="ACS59" s="4134"/>
      <c r="ACT59" s="4134"/>
      <c r="ACU59" s="4134"/>
      <c r="ACV59" s="4134"/>
      <c r="ACW59" s="4134"/>
      <c r="ACX59" s="4134"/>
      <c r="ACY59" s="4134"/>
      <c r="ACZ59" s="4134"/>
      <c r="ADA59" s="4134"/>
      <c r="ADB59" s="4134"/>
      <c r="ADC59" s="4134"/>
      <c r="ADD59" s="4134"/>
      <c r="ADE59" s="4134"/>
      <c r="ADF59" s="4134"/>
      <c r="ADG59" s="4134"/>
      <c r="ADH59" s="4134"/>
      <c r="ADI59" s="4134"/>
      <c r="ADJ59" s="4134"/>
      <c r="ADK59" s="4134"/>
      <c r="ADL59" s="4134"/>
      <c r="ADM59" s="4134"/>
      <c r="ADN59" s="4134"/>
      <c r="ADO59" s="4134"/>
      <c r="ADP59" s="4134"/>
      <c r="ADQ59" s="4134"/>
      <c r="ADR59" s="4134"/>
      <c r="ADS59" s="4134"/>
      <c r="ADT59" s="4134"/>
      <c r="ADU59" s="4134"/>
      <c r="ADV59" s="4134"/>
      <c r="ADW59" s="4134"/>
      <c r="ADX59" s="4134"/>
      <c r="ADY59" s="4134"/>
      <c r="ADZ59" s="4134"/>
      <c r="AEA59" s="4134"/>
      <c r="AEB59" s="4134"/>
      <c r="AEC59" s="4134"/>
      <c r="AED59" s="4134"/>
      <c r="AEE59" s="4134"/>
      <c r="AEF59" s="4134"/>
      <c r="AEG59" s="4134"/>
      <c r="AEH59" s="4134"/>
      <c r="AEI59" s="4134"/>
      <c r="AEJ59" s="4134"/>
      <c r="AEK59" s="4134"/>
      <c r="AEL59" s="4134"/>
      <c r="AEM59" s="4134"/>
      <c r="AEN59" s="4134"/>
      <c r="AEO59" s="4134"/>
      <c r="AEP59" s="4134"/>
      <c r="AEQ59" s="4134"/>
      <c r="AER59" s="4134"/>
      <c r="AES59" s="4134"/>
      <c r="AET59" s="4134"/>
      <c r="AEU59" s="4134"/>
      <c r="AEV59" s="4134"/>
      <c r="AEW59" s="4134"/>
      <c r="AEX59" s="4134"/>
      <c r="AEY59" s="4134"/>
      <c r="AEZ59" s="4134"/>
      <c r="AFA59" s="4134"/>
      <c r="AFB59" s="4134"/>
      <c r="AFC59" s="4134"/>
      <c r="AFD59" s="4134"/>
      <c r="AFE59" s="4134"/>
      <c r="AFF59" s="4134"/>
      <c r="AFG59" s="4134"/>
      <c r="AFH59" s="4134"/>
      <c r="AFI59" s="4134"/>
      <c r="AFJ59" s="4134"/>
      <c r="AFK59" s="4134"/>
      <c r="AFL59" s="4134"/>
      <c r="AFM59" s="4134"/>
      <c r="AFN59" s="4134"/>
      <c r="AFO59" s="4134"/>
      <c r="AFP59" s="4134"/>
      <c r="AFQ59" s="4134"/>
      <c r="AFR59" s="4134"/>
      <c r="AFS59" s="4134"/>
      <c r="AFT59" s="4134"/>
      <c r="AFU59" s="4134"/>
      <c r="AFV59" s="4134"/>
      <c r="AFW59" s="4134"/>
      <c r="AFX59" s="4134"/>
      <c r="AFY59" s="4134"/>
      <c r="AFZ59" s="4134"/>
      <c r="AGA59" s="4134"/>
      <c r="AGB59" s="4134"/>
      <c r="AGC59" s="4134"/>
      <c r="AGD59" s="4134"/>
      <c r="AGE59" s="4134"/>
      <c r="AGF59" s="4134"/>
      <c r="AGG59" s="4134"/>
      <c r="AGH59" s="4134"/>
      <c r="AGI59" s="4134"/>
      <c r="AGJ59" s="4134"/>
      <c r="AGK59" s="4134"/>
      <c r="AGL59" s="4134"/>
      <c r="AGM59" s="4134"/>
      <c r="AGN59" s="4134"/>
      <c r="AGO59" s="4134"/>
      <c r="AGP59" s="4134"/>
      <c r="AGQ59" s="4134"/>
      <c r="AGR59" s="4134"/>
      <c r="AGS59" s="4134"/>
      <c r="AGT59" s="4134"/>
      <c r="AGU59" s="4134"/>
      <c r="AGV59" s="4134"/>
      <c r="AGW59" s="4134"/>
      <c r="AGX59" s="4134"/>
      <c r="AGY59" s="4134"/>
      <c r="AGZ59" s="4134"/>
      <c r="AHA59" s="4134"/>
      <c r="AHB59" s="4134"/>
      <c r="AHC59" s="4134"/>
      <c r="AHD59" s="4134"/>
      <c r="AHE59" s="4134"/>
      <c r="AHF59" s="4134"/>
      <c r="AHG59" s="4134"/>
      <c r="AHH59" s="4134"/>
      <c r="AHI59" s="4134"/>
      <c r="AHJ59" s="4134"/>
      <c r="AHK59" s="4134"/>
      <c r="AHL59" s="4134"/>
      <c r="AHM59" s="4134"/>
      <c r="AHN59" s="4134"/>
      <c r="AHO59" s="4134"/>
      <c r="AHP59" s="4134"/>
      <c r="AHQ59" s="4134"/>
      <c r="AHR59" s="4134"/>
      <c r="AHS59" s="4134"/>
      <c r="AHT59" s="4134"/>
      <c r="AHU59" s="4134"/>
      <c r="AHV59" s="4134"/>
      <c r="AHW59" s="4134"/>
      <c r="AHX59" s="4134"/>
      <c r="AHY59" s="4134"/>
      <c r="AHZ59" s="4134"/>
      <c r="AIA59" s="4134"/>
      <c r="AIB59" s="4134"/>
      <c r="AIC59" s="4134"/>
      <c r="AID59" s="4134"/>
      <c r="AIE59" s="4134"/>
      <c r="AIF59" s="4134"/>
      <c r="AIG59" s="4134"/>
      <c r="AIH59" s="4134"/>
      <c r="AII59" s="4134"/>
      <c r="AIJ59" s="4134"/>
      <c r="AIK59" s="4134"/>
      <c r="AIL59" s="4134"/>
      <c r="AIM59" s="4134"/>
      <c r="AIN59" s="4134"/>
      <c r="AIO59" s="4134"/>
      <c r="AIP59" s="4134"/>
      <c r="AIQ59" s="4134"/>
      <c r="AIR59" s="4134"/>
      <c r="AIS59" s="4134"/>
      <c r="AIT59" s="4134"/>
      <c r="AIU59" s="4134"/>
      <c r="AIV59" s="4134"/>
      <c r="AIW59" s="4134"/>
      <c r="AIX59" s="4134"/>
      <c r="AIY59" s="4134"/>
      <c r="AIZ59" s="4134"/>
      <c r="AJA59" s="4134"/>
      <c r="AJB59" s="4134"/>
      <c r="AJC59" s="4134"/>
      <c r="AJD59" s="4134"/>
      <c r="AJE59" s="4134"/>
      <c r="AJF59" s="4134"/>
      <c r="AJG59" s="4134"/>
      <c r="AJH59" s="4134"/>
      <c r="AJI59" s="4134"/>
      <c r="AJJ59" s="4134"/>
      <c r="AJK59" s="4134"/>
      <c r="AJL59" s="4134"/>
      <c r="AJM59" s="4134"/>
      <c r="AJN59" s="4134"/>
      <c r="AJO59" s="4134"/>
      <c r="AJP59" s="4134"/>
      <c r="AJQ59" s="4134"/>
      <c r="AJR59" s="4134"/>
      <c r="AJS59" s="4134"/>
      <c r="AJT59" s="4134"/>
      <c r="AJU59" s="4134"/>
      <c r="AJV59" s="4134"/>
      <c r="AJW59" s="4134"/>
      <c r="AJX59" s="4134"/>
      <c r="AJY59" s="4134"/>
      <c r="AJZ59" s="4134"/>
      <c r="AKA59" s="4134"/>
      <c r="AKB59" s="4134"/>
      <c r="AKC59" s="4134"/>
      <c r="AKD59" s="4134"/>
      <c r="AKE59" s="4134"/>
      <c r="AKF59" s="4134"/>
      <c r="AKG59" s="4134"/>
      <c r="AKH59" s="4134"/>
      <c r="AKI59" s="4134"/>
      <c r="AKJ59" s="4134"/>
      <c r="AKK59" s="4134"/>
      <c r="AKL59" s="4134"/>
      <c r="AKM59" s="4134"/>
      <c r="AKN59" s="4134"/>
      <c r="AKO59" s="4134"/>
      <c r="AKP59" s="4134"/>
      <c r="AKQ59" s="4134"/>
      <c r="AKR59" s="4134"/>
      <c r="AKS59" s="4134"/>
      <c r="AKT59" s="4134"/>
      <c r="AKU59" s="4134"/>
      <c r="AKV59" s="4134"/>
      <c r="AKW59" s="4134"/>
      <c r="AKX59" s="4134"/>
      <c r="AKY59" s="4134"/>
      <c r="AKZ59" s="4134"/>
      <c r="ALA59" s="4134"/>
      <c r="ALB59" s="4134"/>
      <c r="ALC59" s="4134"/>
      <c r="ALD59" s="4134"/>
      <c r="ALE59" s="4134"/>
      <c r="ALF59" s="4134"/>
      <c r="ALG59" s="4134"/>
      <c r="ALH59" s="4134"/>
      <c r="ALI59" s="4134"/>
      <c r="ALJ59" s="4134"/>
      <c r="ALK59" s="4134"/>
      <c r="ALL59" s="4134"/>
      <c r="ALM59" s="4134"/>
      <c r="ALN59" s="4134"/>
      <c r="ALO59" s="4134"/>
      <c r="ALP59" s="4134"/>
      <c r="ALQ59" s="4134"/>
      <c r="ALR59" s="4134"/>
      <c r="ALS59" s="4134"/>
      <c r="ALT59" s="4134"/>
      <c r="ALU59" s="4134"/>
      <c r="ALV59" s="4134"/>
      <c r="ALW59" s="4134"/>
      <c r="ALX59" s="4134"/>
      <c r="ALY59" s="4134"/>
      <c r="ALZ59" s="4134"/>
      <c r="AMA59" s="4134"/>
      <c r="AMB59" s="4134"/>
      <c r="AMC59" s="4134"/>
      <c r="AMD59" s="4134"/>
      <c r="AME59" s="4134"/>
      <c r="AMF59" s="4134"/>
      <c r="AMG59" s="4134"/>
      <c r="AMH59" s="4134"/>
      <c r="AMI59" s="4134"/>
      <c r="AMJ59" s="4134"/>
      <c r="AMK59" s="4134"/>
      <c r="AML59" s="4134"/>
      <c r="AMM59" s="4134"/>
      <c r="AMN59" s="4134"/>
      <c r="AMO59" s="4134"/>
      <c r="AMP59" s="4134"/>
      <c r="AMQ59" s="4134"/>
      <c r="AMR59" s="4134"/>
      <c r="AMS59" s="4134"/>
      <c r="AMT59" s="4134"/>
      <c r="AMU59" s="4134"/>
      <c r="AMV59" s="4134"/>
      <c r="AMW59" s="4134"/>
      <c r="AMX59" s="4134"/>
      <c r="AMY59" s="4134"/>
      <c r="AMZ59" s="4134"/>
      <c r="ANA59" s="4134"/>
      <c r="ANB59" s="4134"/>
      <c r="ANC59" s="4134"/>
      <c r="AND59" s="4134"/>
      <c r="ANE59" s="4134"/>
      <c r="ANF59" s="4134"/>
      <c r="ANG59" s="4134"/>
      <c r="ANH59" s="4134"/>
      <c r="ANI59" s="4134"/>
      <c r="ANJ59" s="4134"/>
      <c r="ANK59" s="4134"/>
      <c r="ANL59" s="4134"/>
      <c r="ANM59" s="4134"/>
      <c r="ANN59" s="4134"/>
      <c r="ANO59" s="4134"/>
      <c r="ANP59" s="4134"/>
      <c r="ANQ59" s="4134"/>
      <c r="ANR59" s="4134"/>
      <c r="ANS59" s="4134"/>
      <c r="ANT59" s="4134"/>
      <c r="ANU59" s="4134"/>
      <c r="ANV59" s="4134"/>
      <c r="ANW59" s="4134"/>
      <c r="ANX59" s="4134"/>
      <c r="ANY59" s="4134"/>
      <c r="ANZ59" s="4134"/>
      <c r="AOA59" s="4134"/>
      <c r="AOB59" s="4134"/>
      <c r="AOC59" s="4134"/>
      <c r="AOD59" s="4134"/>
      <c r="AOE59" s="4134"/>
      <c r="AOF59" s="4134"/>
      <c r="AOG59" s="4134"/>
      <c r="AOH59" s="4134"/>
      <c r="AOI59" s="4134"/>
      <c r="AOJ59" s="4134"/>
      <c r="AOK59" s="4134"/>
      <c r="AOL59" s="4134"/>
      <c r="AOM59" s="4134"/>
      <c r="AON59" s="4134"/>
      <c r="AOO59" s="4134"/>
      <c r="AOP59" s="4134"/>
      <c r="AOQ59" s="4134"/>
      <c r="AOR59" s="4134"/>
      <c r="AOS59" s="4134"/>
      <c r="AOT59" s="4134"/>
      <c r="AOU59" s="4134"/>
      <c r="AOV59" s="4134"/>
      <c r="AOW59" s="4134"/>
      <c r="AOX59" s="4134"/>
      <c r="AOY59" s="4134"/>
      <c r="AOZ59" s="4134"/>
      <c r="APA59" s="4134"/>
      <c r="APB59" s="4134"/>
      <c r="APC59" s="4134"/>
      <c r="APD59" s="4134"/>
      <c r="APE59" s="4134"/>
      <c r="APF59" s="4134"/>
      <c r="APG59" s="4134"/>
      <c r="APH59" s="4134"/>
      <c r="API59" s="4134"/>
      <c r="APJ59" s="4134"/>
      <c r="APK59" s="4134"/>
      <c r="APL59" s="4134"/>
      <c r="APM59" s="4134"/>
      <c r="APN59" s="4134"/>
      <c r="APO59" s="4134"/>
      <c r="APP59" s="4134"/>
      <c r="APQ59" s="4134"/>
      <c r="APR59" s="4134"/>
      <c r="APS59" s="4134"/>
      <c r="APT59" s="4134"/>
      <c r="APU59" s="4134"/>
      <c r="APV59" s="4134"/>
      <c r="APW59" s="4134"/>
      <c r="APX59" s="4134"/>
      <c r="APY59" s="4134"/>
      <c r="APZ59" s="4134"/>
      <c r="AQA59" s="4134"/>
      <c r="AQB59" s="4134"/>
      <c r="AQC59" s="4134"/>
      <c r="AQD59" s="4134"/>
      <c r="AQE59" s="4134"/>
      <c r="AQF59" s="4134"/>
      <c r="AQG59" s="4134"/>
      <c r="AQH59" s="4134"/>
      <c r="AQI59" s="4134"/>
      <c r="AQJ59" s="4134"/>
      <c r="AQK59" s="4134"/>
      <c r="AQL59" s="4134"/>
      <c r="AQM59" s="4134"/>
      <c r="AQN59" s="4134"/>
      <c r="AQO59" s="4134"/>
      <c r="AQP59" s="4134"/>
      <c r="AQQ59" s="4134"/>
      <c r="AQR59" s="4134"/>
      <c r="AQS59" s="4134"/>
      <c r="AQT59" s="4134"/>
      <c r="AQU59" s="4134"/>
      <c r="AQV59" s="4134"/>
      <c r="AQW59" s="4134"/>
      <c r="AQX59" s="4134"/>
      <c r="AQY59" s="4134"/>
      <c r="AQZ59" s="4134"/>
      <c r="ARA59" s="4134"/>
      <c r="ARB59" s="4134"/>
      <c r="ARC59" s="4134"/>
      <c r="ARD59" s="4134"/>
      <c r="ARE59" s="4134"/>
      <c r="ARF59" s="4134"/>
      <c r="ARG59" s="4134"/>
      <c r="ARH59" s="4134"/>
      <c r="ARI59" s="4134"/>
      <c r="ARJ59" s="4134"/>
      <c r="ARK59" s="4134"/>
      <c r="ARL59" s="4134"/>
      <c r="ARM59" s="4134"/>
      <c r="ARN59" s="4134"/>
      <c r="ARO59" s="4134"/>
      <c r="ARP59" s="4134"/>
      <c r="ARQ59" s="4134"/>
      <c r="ARR59" s="4134"/>
      <c r="ARS59" s="4134"/>
      <c r="ART59" s="4134"/>
      <c r="ARU59" s="4134"/>
      <c r="ARV59" s="4134"/>
      <c r="ARW59" s="4134"/>
      <c r="ARX59" s="4134"/>
      <c r="ARY59" s="4134"/>
      <c r="ARZ59" s="4134"/>
      <c r="ASA59" s="4134"/>
      <c r="ASB59" s="4134"/>
      <c r="ASC59" s="4134"/>
      <c r="ASD59" s="4134"/>
      <c r="ASE59" s="4134"/>
      <c r="ASF59" s="4134"/>
      <c r="ASG59" s="4134"/>
      <c r="ASH59" s="4134"/>
      <c r="ASI59" s="4134"/>
      <c r="ASJ59" s="4134"/>
      <c r="ASK59" s="4134"/>
      <c r="ASL59" s="4134"/>
      <c r="ASM59" s="4134"/>
      <c r="ASN59" s="4134"/>
      <c r="ASO59" s="4134"/>
      <c r="ASP59" s="4134"/>
      <c r="ASQ59" s="4134"/>
      <c r="ASR59" s="4134"/>
      <c r="ASS59" s="4134"/>
      <c r="AST59" s="4134"/>
      <c r="ASU59" s="4134"/>
      <c r="ASV59" s="4134"/>
      <c r="ASW59" s="4134"/>
      <c r="ASX59" s="4134"/>
      <c r="ASY59" s="4134"/>
      <c r="ASZ59" s="4134"/>
      <c r="ATA59" s="4134"/>
      <c r="ATB59" s="4134"/>
      <c r="ATC59" s="4134"/>
      <c r="ATD59" s="4134"/>
      <c r="ATE59" s="4134"/>
      <c r="ATF59" s="4134"/>
      <c r="ATG59" s="4134"/>
      <c r="ATH59" s="4134"/>
      <c r="ATI59" s="4134"/>
      <c r="ATJ59" s="4134"/>
      <c r="ATK59" s="4134"/>
      <c r="ATL59" s="4134"/>
      <c r="ATM59" s="4134"/>
      <c r="ATN59" s="4134"/>
      <c r="ATO59" s="4134"/>
      <c r="ATP59" s="4134"/>
      <c r="ATQ59" s="4134"/>
      <c r="ATR59" s="4134"/>
      <c r="ATS59" s="4134"/>
      <c r="ATT59" s="4134"/>
      <c r="ATU59" s="4134"/>
      <c r="ATV59" s="4134"/>
      <c r="ATW59" s="4134"/>
      <c r="ATX59" s="4134"/>
      <c r="ATY59" s="4134"/>
      <c r="ATZ59" s="4134"/>
      <c r="AUA59" s="4134"/>
      <c r="AUB59" s="4134"/>
      <c r="AUC59" s="4134"/>
      <c r="AUD59" s="4134"/>
      <c r="AUE59" s="4134"/>
      <c r="AUF59" s="4134"/>
      <c r="AUG59" s="4134"/>
      <c r="AUH59" s="4134"/>
      <c r="AUI59" s="4134"/>
      <c r="AUJ59" s="4134"/>
      <c r="AUK59" s="4134"/>
      <c r="AUL59" s="4134"/>
      <c r="AUM59" s="4134"/>
      <c r="AUN59" s="4134"/>
      <c r="AUO59" s="4134"/>
      <c r="AUP59" s="4134"/>
      <c r="AUQ59" s="4134"/>
      <c r="AUR59" s="4134"/>
      <c r="AUS59" s="4134"/>
      <c r="AUT59" s="4134"/>
      <c r="AUU59" s="4134"/>
      <c r="AUV59" s="4134"/>
      <c r="AUW59" s="4134"/>
      <c r="AUX59" s="4134"/>
      <c r="AUY59" s="4134"/>
      <c r="AUZ59" s="4134"/>
      <c r="AVA59" s="4134"/>
      <c r="AVB59" s="4134"/>
      <c r="AVC59" s="4134"/>
      <c r="AVD59" s="4134"/>
      <c r="AVE59" s="4134"/>
      <c r="AVF59" s="4134"/>
      <c r="AVG59" s="4134"/>
      <c r="AVH59" s="4134"/>
      <c r="AVI59" s="4134"/>
      <c r="AVJ59" s="4134"/>
      <c r="AVK59" s="4134"/>
      <c r="AVL59" s="4134"/>
      <c r="AVM59" s="4134"/>
      <c r="AVN59" s="4134"/>
      <c r="AVO59" s="4134"/>
      <c r="AVP59" s="4134"/>
      <c r="AVQ59" s="4134"/>
      <c r="AVR59" s="4134"/>
      <c r="AVS59" s="4134"/>
      <c r="AVT59" s="4134"/>
      <c r="AVU59" s="4134"/>
      <c r="AVV59" s="4134"/>
      <c r="AVW59" s="4134"/>
      <c r="AVX59" s="4134"/>
      <c r="AVY59" s="4134"/>
      <c r="AVZ59" s="4134"/>
      <c r="AWA59" s="4134"/>
      <c r="AWB59" s="4134"/>
      <c r="AWC59" s="4134"/>
      <c r="AWD59" s="4134"/>
      <c r="AWE59" s="4134"/>
      <c r="AWF59" s="4134"/>
      <c r="AWG59" s="4134"/>
      <c r="AWH59" s="4134"/>
      <c r="AWI59" s="4134"/>
      <c r="AWJ59" s="4134"/>
      <c r="AWK59" s="4134"/>
      <c r="AWL59" s="4134"/>
      <c r="AWM59" s="4134"/>
      <c r="AWN59" s="4134"/>
      <c r="AWO59" s="4134"/>
      <c r="AWP59" s="4134"/>
      <c r="AWQ59" s="4134"/>
      <c r="AWR59" s="4134"/>
      <c r="AWS59" s="4134"/>
      <c r="AWT59" s="4134"/>
      <c r="AWU59" s="4134"/>
      <c r="AWV59" s="4134"/>
      <c r="AWW59" s="4134"/>
      <c r="AWX59" s="4134"/>
      <c r="AWY59" s="4134"/>
      <c r="AWZ59" s="4134"/>
      <c r="AXA59" s="4134"/>
      <c r="AXB59" s="4134"/>
      <c r="AXC59" s="4134"/>
      <c r="AXD59" s="4134"/>
      <c r="AXE59" s="4134"/>
      <c r="AXF59" s="4134"/>
      <c r="AXG59" s="4134"/>
      <c r="AXH59" s="4134"/>
      <c r="AXI59" s="4134"/>
      <c r="AXJ59" s="4134"/>
      <c r="AXK59" s="4134"/>
      <c r="AXL59" s="4134"/>
      <c r="AXM59" s="4134"/>
      <c r="AXN59" s="4134"/>
      <c r="AXO59" s="4134"/>
      <c r="AXP59" s="4134"/>
      <c r="AXQ59" s="4134"/>
      <c r="AXR59" s="4134"/>
      <c r="AXS59" s="4134"/>
      <c r="AXT59" s="4134"/>
      <c r="AXU59" s="4134"/>
      <c r="AXV59" s="4134"/>
      <c r="AXW59" s="4134"/>
      <c r="AXX59" s="4134"/>
      <c r="AXY59" s="4134"/>
      <c r="AXZ59" s="4134"/>
      <c r="AYA59" s="4134"/>
      <c r="AYB59" s="4134"/>
      <c r="AYC59" s="4134"/>
      <c r="AYD59" s="4134"/>
      <c r="AYE59" s="4134"/>
      <c r="AYF59" s="4134"/>
      <c r="AYG59" s="4134"/>
      <c r="AYH59" s="4134"/>
      <c r="AYI59" s="4134"/>
      <c r="AYJ59" s="4134"/>
      <c r="AYK59" s="4134"/>
      <c r="AYL59" s="4134"/>
      <c r="AYM59" s="4134"/>
      <c r="AYN59" s="4134"/>
      <c r="AYO59" s="4134"/>
      <c r="AYP59" s="4134"/>
      <c r="AYQ59" s="4134"/>
      <c r="AYR59" s="4134"/>
      <c r="AYS59" s="4134"/>
      <c r="AYT59" s="4134"/>
      <c r="AYU59" s="4134"/>
      <c r="AYV59" s="4134"/>
      <c r="AYW59" s="4134"/>
      <c r="AYX59" s="4134"/>
      <c r="AYY59" s="4134"/>
      <c r="AYZ59" s="4134"/>
      <c r="AZA59" s="4134"/>
      <c r="AZB59" s="4134"/>
      <c r="AZC59" s="4134"/>
      <c r="AZD59" s="4134"/>
      <c r="AZE59" s="4134"/>
      <c r="AZF59" s="4134"/>
      <c r="AZG59" s="4134"/>
      <c r="AZH59" s="4134"/>
      <c r="AZI59" s="4134"/>
      <c r="AZJ59" s="4134"/>
      <c r="AZK59" s="4134"/>
      <c r="AZL59" s="4134"/>
      <c r="AZM59" s="4134"/>
      <c r="AZN59" s="4134"/>
      <c r="AZO59" s="4134"/>
      <c r="AZP59" s="4134"/>
      <c r="AZQ59" s="4134"/>
      <c r="AZR59" s="4134"/>
      <c r="AZS59" s="4134"/>
      <c r="AZT59" s="4134"/>
      <c r="AZU59" s="4134"/>
      <c r="AZV59" s="4134"/>
      <c r="AZW59" s="4134"/>
      <c r="AZX59" s="4134"/>
      <c r="AZY59" s="4134"/>
      <c r="AZZ59" s="4134"/>
      <c r="BAA59" s="4134"/>
      <c r="BAB59" s="4134"/>
      <c r="BAC59" s="4134"/>
      <c r="BAD59" s="4134"/>
      <c r="BAE59" s="4134"/>
      <c r="BAF59" s="4134"/>
      <c r="BAG59" s="4134"/>
      <c r="BAH59" s="4134"/>
      <c r="BAI59" s="4134"/>
      <c r="BAJ59" s="4134"/>
      <c r="BAK59" s="4134"/>
      <c r="BAL59" s="4134"/>
      <c r="BAM59" s="4134"/>
      <c r="BAN59" s="4134"/>
      <c r="BAO59" s="4134"/>
      <c r="BAP59" s="4134"/>
      <c r="BAQ59" s="4134"/>
      <c r="BAR59" s="4134"/>
      <c r="BAS59" s="4134"/>
      <c r="BAT59" s="4134"/>
      <c r="BAU59" s="4134"/>
      <c r="BAV59" s="4134"/>
      <c r="BAW59" s="4134"/>
      <c r="BAX59" s="4134"/>
      <c r="BAY59" s="4134"/>
      <c r="BAZ59" s="4134"/>
      <c r="BBA59" s="4134"/>
      <c r="BBB59" s="4134"/>
      <c r="BBC59" s="4134"/>
      <c r="BBD59" s="4134"/>
      <c r="BBE59" s="4134"/>
      <c r="BBF59" s="4134"/>
      <c r="BBG59" s="4134"/>
      <c r="BBH59" s="4134"/>
      <c r="BBI59" s="4134"/>
      <c r="BBJ59" s="4134"/>
      <c r="BBK59" s="4134"/>
      <c r="BBL59" s="4134"/>
      <c r="BBM59" s="4134"/>
      <c r="BBN59" s="4134"/>
      <c r="BBO59" s="4134"/>
      <c r="BBP59" s="4134"/>
      <c r="BBQ59" s="4134"/>
      <c r="BBR59" s="4134"/>
      <c r="BBS59" s="4134"/>
      <c r="BBT59" s="4134"/>
      <c r="BBU59" s="4134"/>
      <c r="BBV59" s="4134"/>
      <c r="BBW59" s="4134"/>
      <c r="BBX59" s="4134"/>
      <c r="BBY59" s="4134"/>
      <c r="BBZ59" s="4134"/>
      <c r="BCA59" s="4134"/>
      <c r="BCB59" s="4134"/>
      <c r="BCC59" s="4134"/>
      <c r="BCD59" s="4134"/>
      <c r="BCE59" s="4134"/>
      <c r="BCF59" s="4134"/>
      <c r="BCG59" s="4134"/>
      <c r="BCH59" s="4134"/>
      <c r="BCI59" s="4134"/>
      <c r="BCJ59" s="4134"/>
      <c r="BCK59" s="4134"/>
      <c r="BCL59" s="4134"/>
      <c r="BCM59" s="4134"/>
      <c r="BCN59" s="4134"/>
      <c r="BCO59" s="4134"/>
      <c r="BCP59" s="4134"/>
      <c r="BCQ59" s="4134"/>
      <c r="BCR59" s="4134"/>
      <c r="BCS59" s="4134"/>
      <c r="BCT59" s="4134"/>
      <c r="BCU59" s="4134"/>
      <c r="BCV59" s="4134"/>
      <c r="BCW59" s="4134"/>
      <c r="BCX59" s="4134"/>
      <c r="BCY59" s="4134"/>
      <c r="BCZ59" s="4134"/>
      <c r="BDA59" s="4134"/>
      <c r="BDB59" s="4134"/>
      <c r="BDC59" s="4134"/>
      <c r="BDD59" s="4134"/>
      <c r="BDE59" s="4134"/>
      <c r="BDF59" s="4134"/>
      <c r="BDG59" s="4134"/>
      <c r="BDH59" s="4134"/>
      <c r="BDI59" s="4134"/>
      <c r="BDJ59" s="4134"/>
      <c r="BDK59" s="4134"/>
      <c r="BDL59" s="4134"/>
      <c r="BDM59" s="4134"/>
      <c r="BDN59" s="4134"/>
      <c r="BDO59" s="4134"/>
      <c r="BDP59" s="4134"/>
      <c r="BDQ59" s="4134"/>
      <c r="BDR59" s="4134"/>
      <c r="BDS59" s="4134"/>
      <c r="BDT59" s="4134"/>
      <c r="BDU59" s="4134"/>
      <c r="BDV59" s="4134"/>
      <c r="BDW59" s="4134"/>
      <c r="BDX59" s="4134"/>
      <c r="BDY59" s="4134"/>
      <c r="BDZ59" s="4134"/>
      <c r="BEA59" s="4134"/>
      <c r="BEB59" s="4134"/>
      <c r="BEC59" s="4134"/>
      <c r="BED59" s="4134"/>
      <c r="BEE59" s="4134"/>
      <c r="BEF59" s="4134"/>
      <c r="BEG59" s="4134"/>
      <c r="BEH59" s="4134"/>
      <c r="BEI59" s="4134"/>
      <c r="BEJ59" s="4134"/>
      <c r="BEK59" s="4134"/>
      <c r="BEL59" s="4134"/>
      <c r="BEM59" s="4134"/>
      <c r="BEN59" s="4134"/>
      <c r="BEO59" s="4134"/>
      <c r="BEP59" s="4134"/>
      <c r="BEQ59" s="4134"/>
      <c r="BER59" s="4134"/>
      <c r="BES59" s="4134"/>
      <c r="BET59" s="4134"/>
      <c r="BEU59" s="4134"/>
      <c r="BEV59" s="4134"/>
      <c r="BEW59" s="4134"/>
      <c r="BEX59" s="4134"/>
      <c r="BEY59" s="4134"/>
      <c r="BEZ59" s="4134"/>
      <c r="BFA59" s="4134"/>
      <c r="BFB59" s="4134"/>
      <c r="BFC59" s="4134"/>
      <c r="BFD59" s="4134"/>
      <c r="BFE59" s="4134"/>
      <c r="BFF59" s="4134"/>
      <c r="BFG59" s="4134"/>
      <c r="BFH59" s="4134"/>
      <c r="BFI59" s="4134"/>
      <c r="BFJ59" s="4134"/>
      <c r="BFK59" s="4134"/>
      <c r="BFL59" s="4134"/>
      <c r="BFM59" s="4134"/>
      <c r="BFN59" s="4134"/>
      <c r="BFO59" s="4134"/>
      <c r="BFP59" s="4134"/>
      <c r="BFQ59" s="4134"/>
      <c r="BFR59" s="4134"/>
      <c r="BFS59" s="4134"/>
      <c r="BFT59" s="4134"/>
      <c r="BFU59" s="4134"/>
      <c r="BFV59" s="4134"/>
      <c r="BFW59" s="4134"/>
      <c r="BFX59" s="4134"/>
      <c r="BFY59" s="4134"/>
      <c r="BFZ59" s="4134"/>
      <c r="BGA59" s="4134"/>
      <c r="BGB59" s="4134"/>
      <c r="BGC59" s="4134"/>
      <c r="BGD59" s="4134"/>
      <c r="BGE59" s="4134"/>
      <c r="BGF59" s="4134"/>
      <c r="BGG59" s="4134"/>
      <c r="BGH59" s="4134"/>
      <c r="BGI59" s="4134"/>
      <c r="BGJ59" s="4134"/>
      <c r="BGK59" s="4134"/>
      <c r="BGL59" s="4134"/>
      <c r="BGM59" s="4134"/>
      <c r="BGN59" s="4134"/>
      <c r="BGO59" s="4134"/>
      <c r="BGP59" s="4134"/>
      <c r="BGQ59" s="4134"/>
      <c r="BGR59" s="4134"/>
      <c r="BGS59" s="4134"/>
      <c r="BGT59" s="4134"/>
      <c r="BGU59" s="4134"/>
      <c r="BGV59" s="4134"/>
      <c r="BGW59" s="4134"/>
      <c r="BGX59" s="4134"/>
      <c r="BGY59" s="4134"/>
      <c r="BGZ59" s="4134"/>
      <c r="BHA59" s="4134"/>
      <c r="BHB59" s="4134"/>
      <c r="BHC59" s="4134"/>
      <c r="BHD59" s="4134"/>
      <c r="BHE59" s="4134"/>
      <c r="BHF59" s="4134"/>
      <c r="BHG59" s="4134"/>
      <c r="BHH59" s="4134"/>
      <c r="BHI59" s="4134"/>
      <c r="BHJ59" s="4134"/>
      <c r="BHK59" s="4134"/>
      <c r="BHL59" s="4134"/>
      <c r="BHM59" s="4134"/>
      <c r="BHN59" s="4134"/>
      <c r="BHO59" s="4134"/>
      <c r="BHP59" s="4134"/>
      <c r="BHQ59" s="4134"/>
      <c r="BHR59" s="4134"/>
      <c r="BHS59" s="4134"/>
      <c r="BHT59" s="4134"/>
      <c r="BHU59" s="4134"/>
      <c r="BHV59" s="4134"/>
      <c r="BHW59" s="4134"/>
      <c r="BHX59" s="4134"/>
      <c r="BHY59" s="4134"/>
      <c r="BHZ59" s="4134"/>
      <c r="BIA59" s="4134"/>
      <c r="BIB59" s="4134"/>
      <c r="BIC59" s="4134"/>
      <c r="BID59" s="4134"/>
      <c r="BIE59" s="4134"/>
      <c r="BIF59" s="4134"/>
      <c r="BIG59" s="4134"/>
      <c r="BIH59" s="4134"/>
      <c r="BII59" s="4134"/>
      <c r="BIJ59" s="4134"/>
      <c r="BIK59" s="4134"/>
      <c r="BIL59" s="4134"/>
      <c r="BIM59" s="4134"/>
      <c r="BIN59" s="4134"/>
      <c r="BIO59" s="4134"/>
      <c r="BIP59" s="4134"/>
      <c r="BIQ59" s="4134"/>
      <c r="BIR59" s="4134"/>
      <c r="BIS59" s="4134"/>
      <c r="BIT59" s="4134"/>
      <c r="BIU59" s="4134"/>
      <c r="BIV59" s="4134"/>
      <c r="BIW59" s="4134"/>
      <c r="BIX59" s="4134"/>
      <c r="BIY59" s="4134"/>
      <c r="BIZ59" s="4134"/>
      <c r="BJA59" s="4134"/>
      <c r="BJB59" s="4134"/>
      <c r="BJC59" s="4134"/>
      <c r="BJD59" s="4134"/>
      <c r="BJE59" s="4134"/>
    </row>
    <row r="60" spans="1:1617" s="3755" customFormat="1" ht="16.149999999999999" customHeight="1">
      <c r="A60" s="4031" t="s">
        <v>646</v>
      </c>
      <c r="B60" s="4027">
        <v>348.32</v>
      </c>
      <c r="C60" s="4028">
        <v>477.78</v>
      </c>
      <c r="D60" s="4028">
        <v>592.52</v>
      </c>
      <c r="E60" s="4028">
        <v>758.12</v>
      </c>
      <c r="F60" s="4028">
        <v>949.69</v>
      </c>
      <c r="G60" s="4028">
        <v>1163.78</v>
      </c>
      <c r="H60" s="4028">
        <v>1457.55</v>
      </c>
      <c r="I60" s="4028">
        <v>1814.81</v>
      </c>
      <c r="J60" s="4028">
        <v>2181.04</v>
      </c>
      <c r="K60" s="4028">
        <v>2619.02</v>
      </c>
      <c r="L60" s="4028">
        <v>3250.03</v>
      </c>
      <c r="M60" s="4028">
        <v>4153.6400000000003</v>
      </c>
      <c r="N60" s="4028">
        <v>4690.79</v>
      </c>
      <c r="O60" s="4028">
        <v>5399.39</v>
      </c>
      <c r="P60" s="4028">
        <v>6144.69</v>
      </c>
      <c r="Q60" s="4028">
        <v>7084.89</v>
      </c>
      <c r="R60" s="4028">
        <v>8475.09</v>
      </c>
      <c r="S60" s="4028">
        <v>9403.09</v>
      </c>
      <c r="T60" s="4028">
        <v>11277.59</v>
      </c>
      <c r="U60" s="4028">
        <v>12831.59</v>
      </c>
      <c r="V60" s="4028">
        <v>13914.09</v>
      </c>
      <c r="W60" s="4028">
        <v>15099.79</v>
      </c>
      <c r="X60" s="4028">
        <v>16139.99</v>
      </c>
      <c r="Y60" s="4028">
        <v>17019.689999999999</v>
      </c>
      <c r="Z60" s="4028">
        <v>17745.59</v>
      </c>
      <c r="AA60" s="4028">
        <v>18339.189999999999</v>
      </c>
      <c r="AB60" s="4028">
        <v>18812.29</v>
      </c>
      <c r="AC60" s="4028">
        <v>19091.39</v>
      </c>
      <c r="AD60" s="4028">
        <v>19269.490000000002</v>
      </c>
      <c r="AE60" s="4029">
        <v>19325.79</v>
      </c>
      <c r="AF60" s="4030">
        <v>19454.59</v>
      </c>
      <c r="AG60" s="4125"/>
      <c r="AH60" s="4134"/>
      <c r="AI60" s="4134"/>
      <c r="AJ60" s="4134"/>
      <c r="AK60" s="4134"/>
      <c r="AL60" s="4134"/>
      <c r="AM60" s="4134"/>
      <c r="AN60" s="4134"/>
      <c r="AO60" s="4134"/>
      <c r="AP60" s="4134"/>
      <c r="AQ60" s="4134"/>
      <c r="AR60" s="4134"/>
      <c r="AS60" s="4134"/>
      <c r="AT60" s="4134"/>
      <c r="AU60" s="4134"/>
      <c r="AV60" s="4134"/>
      <c r="AW60" s="4134"/>
      <c r="AX60" s="4134"/>
      <c r="AY60" s="4134"/>
      <c r="AZ60" s="4134"/>
      <c r="BA60" s="4134"/>
      <c r="BB60" s="4134"/>
      <c r="BC60" s="4134"/>
      <c r="BD60" s="4134"/>
      <c r="BE60" s="4134"/>
      <c r="BF60" s="4134"/>
      <c r="BG60" s="4134"/>
      <c r="BH60" s="4134"/>
      <c r="BI60" s="4134"/>
      <c r="BJ60" s="4134"/>
      <c r="BK60" s="4139"/>
      <c r="BL60" s="4139"/>
      <c r="BM60" s="4139"/>
      <c r="BN60" s="4139"/>
      <c r="BO60" s="4139"/>
      <c r="BP60" s="4139"/>
      <c r="BQ60" s="4139"/>
      <c r="BR60" s="4139"/>
      <c r="BS60" s="4139"/>
      <c r="BT60" s="4139"/>
      <c r="BU60" s="4139"/>
      <c r="BV60" s="4139"/>
      <c r="BW60" s="4139"/>
      <c r="BX60" s="4139"/>
      <c r="BY60" s="4139"/>
      <c r="BZ60" s="4139"/>
      <c r="CA60" s="4139"/>
      <c r="CB60" s="4139"/>
      <c r="CC60" s="4139"/>
      <c r="CD60" s="4139"/>
      <c r="CE60" s="4139"/>
      <c r="CF60" s="4139"/>
      <c r="CG60" s="4139"/>
      <c r="CH60" s="4139"/>
      <c r="CI60" s="4139"/>
      <c r="CJ60" s="4139"/>
      <c r="CK60" s="4139"/>
      <c r="CL60" s="4139"/>
      <c r="CM60" s="4139"/>
      <c r="CN60" s="4134"/>
      <c r="CO60" s="4134"/>
      <c r="CP60" s="4134"/>
      <c r="CQ60" s="4134"/>
      <c r="CR60" s="4134"/>
      <c r="CS60" s="4134"/>
      <c r="CT60" s="4134"/>
      <c r="CU60" s="4134"/>
      <c r="CV60" s="4134"/>
      <c r="CW60" s="4134"/>
      <c r="CX60" s="4134"/>
      <c r="CY60" s="4134"/>
      <c r="CZ60" s="4134"/>
      <c r="DA60" s="4134"/>
      <c r="DB60" s="4134"/>
      <c r="DC60" s="4134"/>
      <c r="DD60" s="4134"/>
      <c r="DE60" s="4134"/>
      <c r="DF60" s="4134"/>
      <c r="DG60" s="4134"/>
      <c r="DH60" s="4134"/>
      <c r="DI60" s="4134"/>
      <c r="DJ60" s="4134"/>
      <c r="DK60" s="4134"/>
      <c r="DL60" s="4134"/>
      <c r="DM60" s="4134"/>
      <c r="DN60" s="4134"/>
      <c r="DO60" s="4134"/>
      <c r="DP60" s="4134"/>
      <c r="DQ60" s="4134"/>
      <c r="DR60" s="4134"/>
      <c r="DS60" s="4134"/>
      <c r="DT60" s="4134"/>
      <c r="DU60" s="4134"/>
      <c r="DV60" s="4134"/>
      <c r="DW60" s="4134"/>
      <c r="DX60" s="4134"/>
      <c r="DY60" s="4134"/>
      <c r="DZ60" s="4134"/>
      <c r="EA60" s="4134"/>
      <c r="EB60" s="4134"/>
      <c r="EC60" s="4134"/>
      <c r="ED60" s="4134"/>
      <c r="EE60" s="4134"/>
      <c r="EF60" s="4134"/>
      <c r="EG60" s="4134"/>
      <c r="EH60" s="4134"/>
      <c r="EI60" s="4134"/>
      <c r="EJ60" s="4134"/>
      <c r="EK60" s="4134"/>
      <c r="EL60" s="4134"/>
      <c r="EM60" s="4134"/>
      <c r="EN60" s="4134"/>
      <c r="EO60" s="4134"/>
      <c r="EP60" s="4134"/>
      <c r="EQ60" s="4134"/>
      <c r="ER60" s="4134"/>
      <c r="ES60" s="4134"/>
      <c r="ET60" s="4134"/>
      <c r="EU60" s="4134"/>
      <c r="EV60" s="4134"/>
      <c r="EW60" s="4134"/>
      <c r="EX60" s="4134"/>
      <c r="EY60" s="4134"/>
      <c r="EZ60" s="4134"/>
      <c r="FA60" s="4134"/>
      <c r="FB60" s="4134"/>
      <c r="FC60" s="4134"/>
      <c r="FD60" s="4134"/>
      <c r="FE60" s="4134"/>
      <c r="FF60" s="4134"/>
      <c r="FG60" s="4134"/>
      <c r="FH60" s="4134"/>
      <c r="FI60" s="4134"/>
      <c r="FJ60" s="4134"/>
      <c r="FK60" s="4134"/>
      <c r="FL60" s="4134"/>
      <c r="FM60" s="4134"/>
      <c r="FN60" s="4134"/>
      <c r="FO60" s="4134"/>
      <c r="FP60" s="4134"/>
      <c r="FQ60" s="4134"/>
      <c r="FR60" s="4134"/>
      <c r="FS60" s="4134"/>
      <c r="FT60" s="4134"/>
      <c r="FU60" s="4134"/>
      <c r="FV60" s="4134"/>
      <c r="FW60" s="4134"/>
      <c r="FX60" s="4134"/>
      <c r="FY60" s="4134"/>
      <c r="FZ60" s="4134"/>
      <c r="GA60" s="4134"/>
      <c r="GB60" s="4134"/>
      <c r="GC60" s="4134"/>
      <c r="GD60" s="4134"/>
      <c r="GE60" s="4134"/>
      <c r="GF60" s="4134"/>
      <c r="GG60" s="4134"/>
      <c r="GH60" s="4134"/>
      <c r="GI60" s="4134"/>
      <c r="GJ60" s="4134"/>
      <c r="GK60" s="4134"/>
      <c r="GL60" s="4134"/>
      <c r="GM60" s="4134"/>
      <c r="GN60" s="4134"/>
      <c r="GO60" s="4134"/>
      <c r="GP60" s="4134"/>
      <c r="GQ60" s="4134"/>
      <c r="GR60" s="4134"/>
      <c r="GS60" s="4134"/>
      <c r="GT60" s="4134"/>
      <c r="GU60" s="4134"/>
      <c r="GV60" s="4134"/>
      <c r="GW60" s="4134"/>
      <c r="GX60" s="4134"/>
      <c r="GY60" s="4134"/>
      <c r="GZ60" s="4134"/>
      <c r="HA60" s="4134"/>
      <c r="HB60" s="4134"/>
      <c r="HC60" s="4134"/>
      <c r="HD60" s="4134"/>
      <c r="HE60" s="4134"/>
      <c r="HF60" s="4134"/>
      <c r="HG60" s="4134"/>
      <c r="HH60" s="4134"/>
      <c r="HI60" s="4134"/>
      <c r="HJ60" s="4134"/>
      <c r="HK60" s="4134"/>
      <c r="HL60" s="4134"/>
      <c r="HM60" s="4134"/>
      <c r="HN60" s="4134"/>
      <c r="HO60" s="4134"/>
      <c r="HP60" s="4134"/>
      <c r="HQ60" s="4134"/>
      <c r="HR60" s="4134"/>
      <c r="HS60" s="4134"/>
      <c r="HT60" s="4134"/>
      <c r="HU60" s="4134"/>
      <c r="HV60" s="4134"/>
      <c r="HW60" s="4134"/>
      <c r="HX60" s="4134"/>
      <c r="HY60" s="4134"/>
      <c r="HZ60" s="4134"/>
      <c r="IA60" s="4134"/>
      <c r="IB60" s="4134"/>
      <c r="IC60" s="4134"/>
      <c r="ID60" s="4134"/>
      <c r="IE60" s="4134"/>
      <c r="IF60" s="4134"/>
      <c r="IG60" s="4134"/>
      <c r="IH60" s="4134"/>
      <c r="II60" s="4134"/>
      <c r="IJ60" s="4134"/>
      <c r="IK60" s="4134"/>
      <c r="IL60" s="4134"/>
      <c r="IM60" s="4134"/>
      <c r="IN60" s="4134"/>
      <c r="IO60" s="4134"/>
      <c r="IP60" s="4134"/>
      <c r="IQ60" s="4134"/>
      <c r="IR60" s="4134"/>
      <c r="IS60" s="4134"/>
      <c r="IT60" s="4134"/>
      <c r="IU60" s="4134"/>
      <c r="IV60" s="4134"/>
      <c r="IW60" s="4134"/>
      <c r="IX60" s="4134"/>
      <c r="IY60" s="4134"/>
      <c r="IZ60" s="4134"/>
      <c r="JA60" s="4134"/>
      <c r="JB60" s="4134"/>
      <c r="JC60" s="4134"/>
      <c r="JD60" s="4134"/>
      <c r="JE60" s="4134"/>
      <c r="JF60" s="4134"/>
      <c r="JG60" s="4134"/>
      <c r="JH60" s="4134"/>
      <c r="JI60" s="4134"/>
      <c r="JJ60" s="4134"/>
      <c r="JK60" s="4134"/>
      <c r="JL60" s="4134"/>
      <c r="JM60" s="4134"/>
      <c r="JN60" s="4134"/>
      <c r="JO60" s="4134"/>
      <c r="JP60" s="4134"/>
      <c r="JQ60" s="4134"/>
      <c r="JR60" s="4134"/>
      <c r="JS60" s="4134"/>
      <c r="JT60" s="4134"/>
      <c r="JU60" s="4134"/>
      <c r="JV60" s="4134"/>
      <c r="JW60" s="4134"/>
      <c r="JX60" s="4134"/>
      <c r="JY60" s="4134"/>
      <c r="JZ60" s="4134"/>
      <c r="KA60" s="4134"/>
      <c r="KB60" s="4134"/>
      <c r="KC60" s="4134"/>
      <c r="KD60" s="4134"/>
      <c r="KE60" s="4134"/>
      <c r="KF60" s="4134"/>
      <c r="KG60" s="4134"/>
      <c r="KH60" s="4134"/>
      <c r="KI60" s="4134"/>
      <c r="KJ60" s="4134"/>
      <c r="KK60" s="4134"/>
      <c r="KL60" s="4134"/>
      <c r="KM60" s="4134"/>
      <c r="KN60" s="4134"/>
      <c r="KO60" s="4134"/>
      <c r="KP60" s="4134"/>
      <c r="KQ60" s="4134"/>
      <c r="KR60" s="4134"/>
      <c r="KS60" s="4134"/>
      <c r="KT60" s="4134"/>
      <c r="KU60" s="4134"/>
      <c r="KV60" s="4134"/>
      <c r="KW60" s="4134"/>
      <c r="KX60" s="4134"/>
      <c r="KY60" s="4134"/>
      <c r="KZ60" s="4134"/>
      <c r="LA60" s="4134"/>
      <c r="LB60" s="4134"/>
      <c r="LC60" s="4134"/>
      <c r="LD60" s="4134"/>
      <c r="LE60" s="4134"/>
      <c r="LF60" s="4134"/>
      <c r="LG60" s="4134"/>
      <c r="LH60" s="4134"/>
      <c r="LI60" s="4134"/>
      <c r="LJ60" s="4134"/>
      <c r="LK60" s="4134"/>
      <c r="LL60" s="4134"/>
      <c r="LM60" s="4134"/>
      <c r="LN60" s="4134"/>
      <c r="LO60" s="4134"/>
      <c r="LP60" s="4134"/>
      <c r="LQ60" s="4134"/>
      <c r="LR60" s="4134"/>
      <c r="LS60" s="4134"/>
      <c r="LT60" s="4134"/>
      <c r="LU60" s="4134"/>
      <c r="LV60" s="4134"/>
      <c r="LW60" s="4134"/>
      <c r="LX60" s="4134"/>
      <c r="LY60" s="4134"/>
      <c r="LZ60" s="4134"/>
      <c r="MA60" s="4134"/>
      <c r="MB60" s="4134"/>
      <c r="MC60" s="4134"/>
      <c r="MD60" s="4134"/>
      <c r="ME60" s="4134"/>
      <c r="MF60" s="4134"/>
      <c r="MG60" s="4134"/>
      <c r="MH60" s="4134"/>
      <c r="MI60" s="4134"/>
      <c r="MJ60" s="4134"/>
      <c r="MK60" s="4134"/>
      <c r="ML60" s="4134"/>
      <c r="MM60" s="4134"/>
      <c r="MN60" s="4134"/>
      <c r="MO60" s="4134"/>
      <c r="MP60" s="4134"/>
      <c r="MQ60" s="4134"/>
      <c r="MR60" s="4134"/>
      <c r="MS60" s="4134"/>
      <c r="MT60" s="4134"/>
      <c r="MU60" s="4134"/>
      <c r="MV60" s="4134"/>
      <c r="MW60" s="4134"/>
      <c r="MX60" s="4134"/>
      <c r="MY60" s="4134"/>
      <c r="MZ60" s="4134"/>
      <c r="NA60" s="4134"/>
      <c r="NB60" s="4134"/>
      <c r="NC60" s="4134"/>
      <c r="ND60" s="4134"/>
      <c r="NE60" s="4134"/>
      <c r="NF60" s="4134"/>
      <c r="NG60" s="4134"/>
      <c r="NH60" s="4134"/>
      <c r="NI60" s="4134"/>
      <c r="NJ60" s="4134"/>
      <c r="NK60" s="4134"/>
      <c r="NL60" s="4134"/>
      <c r="NM60" s="4134"/>
      <c r="NN60" s="4134"/>
      <c r="NO60" s="4134"/>
      <c r="NP60" s="4134"/>
      <c r="NQ60" s="4134"/>
      <c r="NR60" s="4134"/>
      <c r="NS60" s="4134"/>
      <c r="NT60" s="4134"/>
      <c r="NU60" s="4134"/>
      <c r="NV60" s="4134"/>
      <c r="NW60" s="4134"/>
      <c r="NX60" s="4134"/>
      <c r="NY60" s="4134"/>
      <c r="NZ60" s="4134"/>
      <c r="OA60" s="4134"/>
      <c r="OB60" s="4134"/>
      <c r="OC60" s="4134"/>
      <c r="OD60" s="4134"/>
      <c r="OE60" s="4134"/>
      <c r="OF60" s="4134"/>
      <c r="OG60" s="4134"/>
      <c r="OH60" s="4134"/>
      <c r="OI60" s="4134"/>
      <c r="OJ60" s="4134"/>
      <c r="OK60" s="4134"/>
      <c r="OL60" s="4134"/>
      <c r="OM60" s="4134"/>
      <c r="ON60" s="4134"/>
      <c r="OO60" s="4134"/>
      <c r="OP60" s="4134"/>
      <c r="OQ60" s="4134"/>
      <c r="OR60" s="4134"/>
      <c r="OS60" s="4134"/>
      <c r="OT60" s="4134"/>
      <c r="OU60" s="4134"/>
      <c r="OV60" s="4134"/>
      <c r="OW60" s="4134"/>
      <c r="OX60" s="4134"/>
      <c r="OY60" s="4134"/>
      <c r="OZ60" s="4134"/>
      <c r="PA60" s="4134"/>
      <c r="PB60" s="4134"/>
      <c r="PC60" s="4134"/>
      <c r="PD60" s="4134"/>
      <c r="PE60" s="4134"/>
      <c r="PF60" s="4134"/>
      <c r="PG60" s="4134"/>
      <c r="PH60" s="4134"/>
      <c r="PI60" s="4134"/>
      <c r="PJ60" s="4134"/>
      <c r="PK60" s="4134"/>
      <c r="PL60" s="4134"/>
      <c r="PM60" s="4134"/>
      <c r="PN60" s="4134"/>
      <c r="PO60" s="4134"/>
      <c r="PP60" s="4134"/>
      <c r="PQ60" s="4134"/>
      <c r="PR60" s="4134"/>
      <c r="PS60" s="4134"/>
      <c r="PT60" s="4134"/>
      <c r="PU60" s="4134"/>
      <c r="PV60" s="4134"/>
      <c r="PW60" s="4134"/>
      <c r="PX60" s="4134"/>
      <c r="PY60" s="4134"/>
      <c r="PZ60" s="4134"/>
      <c r="QA60" s="4134"/>
      <c r="QB60" s="4134"/>
      <c r="QC60" s="4134"/>
      <c r="QD60" s="4134"/>
      <c r="QE60" s="4134"/>
      <c r="QF60" s="4134"/>
      <c r="QG60" s="4134"/>
      <c r="QH60" s="4134"/>
      <c r="QI60" s="4134"/>
      <c r="QJ60" s="4134"/>
      <c r="QK60" s="4134"/>
      <c r="QL60" s="4134"/>
      <c r="QM60" s="4134"/>
      <c r="QN60" s="4134"/>
      <c r="QO60" s="4134"/>
      <c r="QP60" s="4134"/>
      <c r="QQ60" s="4134"/>
      <c r="QR60" s="4134"/>
      <c r="QS60" s="4134"/>
      <c r="QT60" s="4134"/>
      <c r="QU60" s="4134"/>
      <c r="QV60" s="4134"/>
      <c r="QW60" s="4134"/>
      <c r="QX60" s="4134"/>
      <c r="QY60" s="4134"/>
      <c r="QZ60" s="4134"/>
      <c r="RA60" s="4134"/>
      <c r="RB60" s="4134"/>
      <c r="RC60" s="4134"/>
      <c r="RD60" s="4134"/>
      <c r="RE60" s="4134"/>
      <c r="RF60" s="4134"/>
      <c r="RG60" s="4134"/>
      <c r="RH60" s="4134"/>
      <c r="RI60" s="4134"/>
      <c r="RJ60" s="4134"/>
      <c r="RK60" s="4134"/>
      <c r="RL60" s="4134"/>
      <c r="RM60" s="4134"/>
      <c r="RN60" s="4134"/>
      <c r="RO60" s="4134"/>
      <c r="RP60" s="4134"/>
      <c r="RQ60" s="4134"/>
      <c r="RR60" s="4134"/>
      <c r="RS60" s="4134"/>
      <c r="RT60" s="4134"/>
      <c r="RU60" s="4134"/>
      <c r="RV60" s="4134"/>
      <c r="RW60" s="4134"/>
      <c r="RX60" s="4134"/>
      <c r="RY60" s="4134"/>
      <c r="RZ60" s="4134"/>
      <c r="SA60" s="4134"/>
      <c r="SB60" s="4134"/>
      <c r="SC60" s="4134"/>
      <c r="SD60" s="4134"/>
      <c r="SE60" s="4134"/>
      <c r="SF60" s="4134"/>
      <c r="SG60" s="4134"/>
      <c r="SH60" s="4134"/>
      <c r="SI60" s="4134"/>
      <c r="SJ60" s="4134"/>
      <c r="SK60" s="4134"/>
      <c r="SL60" s="4134"/>
      <c r="SM60" s="4134"/>
      <c r="SN60" s="4134"/>
      <c r="SO60" s="4134"/>
      <c r="SP60" s="4134"/>
      <c r="SQ60" s="4134"/>
      <c r="SR60" s="4134"/>
      <c r="SS60" s="4134"/>
      <c r="ST60" s="4134"/>
      <c r="SU60" s="4134"/>
      <c r="SV60" s="4134"/>
      <c r="SW60" s="4134"/>
      <c r="SX60" s="4134"/>
      <c r="SY60" s="4134"/>
      <c r="SZ60" s="4134"/>
      <c r="TA60" s="4134"/>
      <c r="TB60" s="4134"/>
      <c r="TC60" s="4134"/>
      <c r="TD60" s="4134"/>
      <c r="TE60" s="4134"/>
      <c r="TF60" s="4134"/>
      <c r="TG60" s="4134"/>
      <c r="TH60" s="4134"/>
      <c r="TI60" s="4134"/>
      <c r="TJ60" s="4134"/>
      <c r="TK60" s="4134"/>
      <c r="TL60" s="4134"/>
      <c r="TM60" s="4134"/>
      <c r="TN60" s="4134"/>
      <c r="TO60" s="4134"/>
      <c r="TP60" s="4134"/>
      <c r="TQ60" s="4134"/>
      <c r="TR60" s="4134"/>
      <c r="TS60" s="4134"/>
      <c r="TT60" s="4134"/>
      <c r="TU60" s="4134"/>
      <c r="TV60" s="4134"/>
      <c r="TW60" s="4134"/>
      <c r="TX60" s="4134"/>
      <c r="TY60" s="4134"/>
      <c r="TZ60" s="4134"/>
      <c r="UA60" s="4134"/>
      <c r="UB60" s="4134"/>
      <c r="UC60" s="4134"/>
      <c r="UD60" s="4134"/>
      <c r="UE60" s="4134"/>
      <c r="UF60" s="4134"/>
      <c r="UG60" s="4134"/>
      <c r="UH60" s="4134"/>
      <c r="UI60" s="4134"/>
      <c r="UJ60" s="4134"/>
      <c r="UK60" s="4134"/>
      <c r="UL60" s="4134"/>
      <c r="UM60" s="4134"/>
      <c r="UN60" s="4134"/>
      <c r="UO60" s="4134"/>
      <c r="UP60" s="4134"/>
      <c r="UQ60" s="4134"/>
      <c r="UR60" s="4134"/>
      <c r="US60" s="4134"/>
      <c r="UT60" s="4134"/>
      <c r="UU60" s="4134"/>
      <c r="UV60" s="4134"/>
      <c r="UW60" s="4134"/>
      <c r="UX60" s="4134"/>
      <c r="UY60" s="4134"/>
      <c r="UZ60" s="4134"/>
      <c r="VA60" s="4134"/>
      <c r="VB60" s="4134"/>
      <c r="VC60" s="4134"/>
      <c r="VD60" s="4134"/>
      <c r="VE60" s="4134"/>
      <c r="VF60" s="4134"/>
      <c r="VG60" s="4134"/>
      <c r="VH60" s="4134"/>
      <c r="VI60" s="4134"/>
      <c r="VJ60" s="4134"/>
      <c r="VK60" s="4134"/>
      <c r="VL60" s="4134"/>
      <c r="VM60" s="4134"/>
      <c r="VN60" s="4134"/>
      <c r="VO60" s="4134"/>
      <c r="VP60" s="4134"/>
      <c r="VQ60" s="4134"/>
      <c r="VR60" s="4134"/>
      <c r="VS60" s="4134"/>
      <c r="VT60" s="4134"/>
      <c r="VU60" s="4134"/>
      <c r="VV60" s="4134"/>
      <c r="VW60" s="4134"/>
      <c r="VX60" s="4134"/>
      <c r="VY60" s="4134"/>
      <c r="VZ60" s="4134"/>
      <c r="WA60" s="4134"/>
      <c r="WB60" s="4134"/>
      <c r="WC60" s="4134"/>
      <c r="WD60" s="4134"/>
      <c r="WE60" s="4134"/>
      <c r="WF60" s="4134"/>
      <c r="WG60" s="4134"/>
      <c r="WH60" s="4134"/>
      <c r="WI60" s="4134"/>
      <c r="WJ60" s="4134"/>
      <c r="WK60" s="4134"/>
      <c r="WL60" s="4134"/>
      <c r="WM60" s="4134"/>
      <c r="WN60" s="4134"/>
      <c r="WO60" s="4134"/>
      <c r="WP60" s="4134"/>
      <c r="WQ60" s="4134"/>
      <c r="WR60" s="4134"/>
      <c r="WS60" s="4134"/>
      <c r="WT60" s="4134"/>
      <c r="WU60" s="4134"/>
      <c r="WV60" s="4134"/>
      <c r="WW60" s="4134"/>
      <c r="WX60" s="4134"/>
      <c r="WY60" s="4134"/>
      <c r="WZ60" s="4134"/>
      <c r="XA60" s="4134"/>
      <c r="XB60" s="4134"/>
      <c r="XC60" s="4134"/>
      <c r="XD60" s="4134"/>
      <c r="XE60" s="4134"/>
      <c r="XF60" s="4134"/>
      <c r="XG60" s="4134"/>
      <c r="XH60" s="4134"/>
      <c r="XI60" s="4134"/>
      <c r="XJ60" s="4134"/>
      <c r="XK60" s="4134"/>
      <c r="XL60" s="4134"/>
      <c r="XM60" s="4134"/>
      <c r="XN60" s="4134"/>
      <c r="XO60" s="4134"/>
      <c r="XP60" s="4134"/>
      <c r="XQ60" s="4134"/>
      <c r="XR60" s="4134"/>
      <c r="XS60" s="4134"/>
      <c r="XT60" s="4134"/>
      <c r="XU60" s="4134"/>
      <c r="XV60" s="4134"/>
      <c r="XW60" s="4134"/>
      <c r="XX60" s="4134"/>
      <c r="XY60" s="4134"/>
      <c r="XZ60" s="4134"/>
      <c r="YA60" s="4134"/>
      <c r="YB60" s="4134"/>
      <c r="YC60" s="4134"/>
      <c r="YD60" s="4134"/>
      <c r="YE60" s="4134"/>
      <c r="YF60" s="4134"/>
      <c r="YG60" s="4134"/>
      <c r="YH60" s="4134"/>
      <c r="YI60" s="4134"/>
      <c r="YJ60" s="4134"/>
      <c r="YK60" s="4134"/>
      <c r="YL60" s="4134"/>
      <c r="YM60" s="4134"/>
      <c r="YN60" s="4134"/>
      <c r="YO60" s="4134"/>
      <c r="YP60" s="4134"/>
      <c r="YQ60" s="4134"/>
      <c r="YR60" s="4134"/>
      <c r="YS60" s="4134"/>
      <c r="YT60" s="4134"/>
      <c r="YU60" s="4134"/>
      <c r="YV60" s="4134"/>
      <c r="YW60" s="4134"/>
      <c r="YX60" s="4134"/>
      <c r="YY60" s="4134"/>
      <c r="YZ60" s="4134"/>
      <c r="ZA60" s="4134"/>
      <c r="ZB60" s="4134"/>
      <c r="ZC60" s="4134"/>
      <c r="ZD60" s="4134"/>
      <c r="ZE60" s="4134"/>
      <c r="ZF60" s="4134"/>
      <c r="ZG60" s="4134"/>
      <c r="ZH60" s="4134"/>
      <c r="ZI60" s="4134"/>
      <c r="ZJ60" s="4134"/>
      <c r="ZK60" s="4134"/>
      <c r="ZL60" s="4134"/>
      <c r="ZM60" s="4134"/>
      <c r="ZN60" s="4134"/>
      <c r="ZO60" s="4134"/>
      <c r="ZP60" s="4134"/>
      <c r="ZQ60" s="4134"/>
      <c r="ZR60" s="4134"/>
      <c r="ZS60" s="4134"/>
      <c r="ZT60" s="4134"/>
      <c r="ZU60" s="4134"/>
      <c r="ZV60" s="4134"/>
      <c r="ZW60" s="4134"/>
      <c r="ZX60" s="4134"/>
      <c r="ZY60" s="4134"/>
      <c r="ZZ60" s="4134"/>
      <c r="AAA60" s="4134"/>
      <c r="AAB60" s="4134"/>
      <c r="AAC60" s="4134"/>
      <c r="AAD60" s="4134"/>
      <c r="AAE60" s="4134"/>
      <c r="AAF60" s="4134"/>
      <c r="AAG60" s="4134"/>
      <c r="AAH60" s="4134"/>
      <c r="AAI60" s="4134"/>
      <c r="AAJ60" s="4134"/>
      <c r="AAK60" s="4134"/>
      <c r="AAL60" s="4134"/>
      <c r="AAM60" s="4134"/>
      <c r="AAN60" s="4134"/>
      <c r="AAO60" s="4134"/>
      <c r="AAP60" s="4134"/>
      <c r="AAQ60" s="4134"/>
      <c r="AAR60" s="4134"/>
      <c r="AAS60" s="4134"/>
      <c r="AAT60" s="4134"/>
      <c r="AAU60" s="4134"/>
      <c r="AAV60" s="4134"/>
      <c r="AAW60" s="4134"/>
      <c r="AAX60" s="4134"/>
      <c r="AAY60" s="4134"/>
      <c r="AAZ60" s="4134"/>
      <c r="ABA60" s="4134"/>
      <c r="ABB60" s="4134"/>
      <c r="ABC60" s="4134"/>
      <c r="ABD60" s="4134"/>
      <c r="ABE60" s="4134"/>
      <c r="ABF60" s="4134"/>
      <c r="ABG60" s="4134"/>
      <c r="ABH60" s="4134"/>
      <c r="ABI60" s="4134"/>
      <c r="ABJ60" s="4134"/>
      <c r="ABK60" s="4134"/>
      <c r="ABL60" s="4134"/>
      <c r="ABM60" s="4134"/>
      <c r="ABN60" s="4134"/>
      <c r="ABO60" s="4134"/>
      <c r="ABP60" s="4134"/>
      <c r="ABQ60" s="4134"/>
      <c r="ABR60" s="4134"/>
      <c r="ABS60" s="4134"/>
      <c r="ABT60" s="4134"/>
      <c r="ABU60" s="4134"/>
      <c r="ABV60" s="4134"/>
      <c r="ABW60" s="4134"/>
      <c r="ABX60" s="4134"/>
      <c r="ABY60" s="4134"/>
      <c r="ABZ60" s="4134"/>
      <c r="ACA60" s="4134"/>
      <c r="ACB60" s="4134"/>
      <c r="ACC60" s="4134"/>
      <c r="ACD60" s="4134"/>
      <c r="ACE60" s="4134"/>
      <c r="ACF60" s="4134"/>
      <c r="ACG60" s="4134"/>
      <c r="ACH60" s="4134"/>
      <c r="ACI60" s="4134"/>
      <c r="ACJ60" s="4134"/>
      <c r="ACK60" s="4134"/>
      <c r="ACL60" s="4134"/>
      <c r="ACM60" s="4134"/>
      <c r="ACN60" s="4134"/>
      <c r="ACO60" s="4134"/>
      <c r="ACP60" s="4134"/>
      <c r="ACQ60" s="4134"/>
      <c r="ACR60" s="4134"/>
      <c r="ACS60" s="4134"/>
      <c r="ACT60" s="4134"/>
      <c r="ACU60" s="4134"/>
      <c r="ACV60" s="4134"/>
      <c r="ACW60" s="4134"/>
      <c r="ACX60" s="4134"/>
      <c r="ACY60" s="4134"/>
      <c r="ACZ60" s="4134"/>
      <c r="ADA60" s="4134"/>
      <c r="ADB60" s="4134"/>
      <c r="ADC60" s="4134"/>
      <c r="ADD60" s="4134"/>
      <c r="ADE60" s="4134"/>
      <c r="ADF60" s="4134"/>
      <c r="ADG60" s="4134"/>
      <c r="ADH60" s="4134"/>
      <c r="ADI60" s="4134"/>
      <c r="ADJ60" s="4134"/>
      <c r="ADK60" s="4134"/>
      <c r="ADL60" s="4134"/>
      <c r="ADM60" s="4134"/>
      <c r="ADN60" s="4134"/>
      <c r="ADO60" s="4134"/>
      <c r="ADP60" s="4134"/>
      <c r="ADQ60" s="4134"/>
      <c r="ADR60" s="4134"/>
      <c r="ADS60" s="4134"/>
      <c r="ADT60" s="4134"/>
      <c r="ADU60" s="4134"/>
      <c r="ADV60" s="4134"/>
      <c r="ADW60" s="4134"/>
      <c r="ADX60" s="4134"/>
      <c r="ADY60" s="4134"/>
      <c r="ADZ60" s="4134"/>
      <c r="AEA60" s="4134"/>
      <c r="AEB60" s="4134"/>
      <c r="AEC60" s="4134"/>
      <c r="AED60" s="4134"/>
      <c r="AEE60" s="4134"/>
      <c r="AEF60" s="4134"/>
      <c r="AEG60" s="4134"/>
      <c r="AEH60" s="4134"/>
      <c r="AEI60" s="4134"/>
      <c r="AEJ60" s="4134"/>
      <c r="AEK60" s="4134"/>
      <c r="AEL60" s="4134"/>
      <c r="AEM60" s="4134"/>
      <c r="AEN60" s="4134"/>
      <c r="AEO60" s="4134"/>
      <c r="AEP60" s="4134"/>
      <c r="AEQ60" s="4134"/>
      <c r="AER60" s="4134"/>
      <c r="AES60" s="4134"/>
      <c r="AET60" s="4134"/>
      <c r="AEU60" s="4134"/>
      <c r="AEV60" s="4134"/>
      <c r="AEW60" s="4134"/>
      <c r="AEX60" s="4134"/>
      <c r="AEY60" s="4134"/>
      <c r="AEZ60" s="4134"/>
      <c r="AFA60" s="4134"/>
      <c r="AFB60" s="4134"/>
      <c r="AFC60" s="4134"/>
      <c r="AFD60" s="4134"/>
      <c r="AFE60" s="4134"/>
      <c r="AFF60" s="4134"/>
      <c r="AFG60" s="4134"/>
      <c r="AFH60" s="4134"/>
      <c r="AFI60" s="4134"/>
      <c r="AFJ60" s="4134"/>
      <c r="AFK60" s="4134"/>
      <c r="AFL60" s="4134"/>
      <c r="AFM60" s="4134"/>
      <c r="AFN60" s="4134"/>
      <c r="AFO60" s="4134"/>
      <c r="AFP60" s="4134"/>
      <c r="AFQ60" s="4134"/>
      <c r="AFR60" s="4134"/>
      <c r="AFS60" s="4134"/>
      <c r="AFT60" s="4134"/>
      <c r="AFU60" s="4134"/>
      <c r="AFV60" s="4134"/>
      <c r="AFW60" s="4134"/>
      <c r="AFX60" s="4134"/>
      <c r="AFY60" s="4134"/>
      <c r="AFZ60" s="4134"/>
      <c r="AGA60" s="4134"/>
      <c r="AGB60" s="4134"/>
      <c r="AGC60" s="4134"/>
      <c r="AGD60" s="4134"/>
      <c r="AGE60" s="4134"/>
      <c r="AGF60" s="4134"/>
      <c r="AGG60" s="4134"/>
      <c r="AGH60" s="4134"/>
      <c r="AGI60" s="4134"/>
      <c r="AGJ60" s="4134"/>
      <c r="AGK60" s="4134"/>
      <c r="AGL60" s="4134"/>
      <c r="AGM60" s="4134"/>
      <c r="AGN60" s="4134"/>
      <c r="AGO60" s="4134"/>
      <c r="AGP60" s="4134"/>
      <c r="AGQ60" s="4134"/>
      <c r="AGR60" s="4134"/>
      <c r="AGS60" s="4134"/>
      <c r="AGT60" s="4134"/>
      <c r="AGU60" s="4134"/>
      <c r="AGV60" s="4134"/>
      <c r="AGW60" s="4134"/>
      <c r="AGX60" s="4134"/>
      <c r="AGY60" s="4134"/>
      <c r="AGZ60" s="4134"/>
      <c r="AHA60" s="4134"/>
      <c r="AHB60" s="4134"/>
      <c r="AHC60" s="4134"/>
      <c r="AHD60" s="4134"/>
      <c r="AHE60" s="4134"/>
      <c r="AHF60" s="4134"/>
      <c r="AHG60" s="4134"/>
      <c r="AHH60" s="4134"/>
      <c r="AHI60" s="4134"/>
      <c r="AHJ60" s="4134"/>
      <c r="AHK60" s="4134"/>
      <c r="AHL60" s="4134"/>
      <c r="AHM60" s="4134"/>
      <c r="AHN60" s="4134"/>
      <c r="AHO60" s="4134"/>
      <c r="AHP60" s="4134"/>
      <c r="AHQ60" s="4134"/>
      <c r="AHR60" s="4134"/>
      <c r="AHS60" s="4134"/>
      <c r="AHT60" s="4134"/>
      <c r="AHU60" s="4134"/>
      <c r="AHV60" s="4134"/>
      <c r="AHW60" s="4134"/>
      <c r="AHX60" s="4134"/>
      <c r="AHY60" s="4134"/>
      <c r="AHZ60" s="4134"/>
      <c r="AIA60" s="4134"/>
      <c r="AIB60" s="4134"/>
      <c r="AIC60" s="4134"/>
      <c r="AID60" s="4134"/>
      <c r="AIE60" s="4134"/>
      <c r="AIF60" s="4134"/>
      <c r="AIG60" s="4134"/>
      <c r="AIH60" s="4134"/>
      <c r="AII60" s="4134"/>
      <c r="AIJ60" s="4134"/>
      <c r="AIK60" s="4134"/>
      <c r="AIL60" s="4134"/>
      <c r="AIM60" s="4134"/>
      <c r="AIN60" s="4134"/>
      <c r="AIO60" s="4134"/>
      <c r="AIP60" s="4134"/>
      <c r="AIQ60" s="4134"/>
      <c r="AIR60" s="4134"/>
      <c r="AIS60" s="4134"/>
      <c r="AIT60" s="4134"/>
      <c r="AIU60" s="4134"/>
      <c r="AIV60" s="4134"/>
      <c r="AIW60" s="4134"/>
      <c r="AIX60" s="4134"/>
      <c r="AIY60" s="4134"/>
      <c r="AIZ60" s="4134"/>
      <c r="AJA60" s="4134"/>
      <c r="AJB60" s="4134"/>
      <c r="AJC60" s="4134"/>
      <c r="AJD60" s="4134"/>
      <c r="AJE60" s="4134"/>
      <c r="AJF60" s="4134"/>
      <c r="AJG60" s="4134"/>
      <c r="AJH60" s="4134"/>
      <c r="AJI60" s="4134"/>
      <c r="AJJ60" s="4134"/>
      <c r="AJK60" s="4134"/>
      <c r="AJL60" s="4134"/>
      <c r="AJM60" s="4134"/>
      <c r="AJN60" s="4134"/>
      <c r="AJO60" s="4134"/>
      <c r="AJP60" s="4134"/>
      <c r="AJQ60" s="4134"/>
      <c r="AJR60" s="4134"/>
      <c r="AJS60" s="4134"/>
      <c r="AJT60" s="4134"/>
      <c r="AJU60" s="4134"/>
      <c r="AJV60" s="4134"/>
      <c r="AJW60" s="4134"/>
      <c r="AJX60" s="4134"/>
      <c r="AJY60" s="4134"/>
      <c r="AJZ60" s="4134"/>
      <c r="AKA60" s="4134"/>
      <c r="AKB60" s="4134"/>
      <c r="AKC60" s="4134"/>
      <c r="AKD60" s="4134"/>
      <c r="AKE60" s="4134"/>
      <c r="AKF60" s="4134"/>
      <c r="AKG60" s="4134"/>
      <c r="AKH60" s="4134"/>
      <c r="AKI60" s="4134"/>
      <c r="AKJ60" s="4134"/>
      <c r="AKK60" s="4134"/>
      <c r="AKL60" s="4134"/>
      <c r="AKM60" s="4134"/>
      <c r="AKN60" s="4134"/>
      <c r="AKO60" s="4134"/>
      <c r="AKP60" s="4134"/>
      <c r="AKQ60" s="4134"/>
      <c r="AKR60" s="4134"/>
      <c r="AKS60" s="4134"/>
      <c r="AKT60" s="4134"/>
      <c r="AKU60" s="4134"/>
      <c r="AKV60" s="4134"/>
      <c r="AKW60" s="4134"/>
      <c r="AKX60" s="4134"/>
      <c r="AKY60" s="4134"/>
      <c r="AKZ60" s="4134"/>
      <c r="ALA60" s="4134"/>
      <c r="ALB60" s="4134"/>
      <c r="ALC60" s="4134"/>
      <c r="ALD60" s="4134"/>
      <c r="ALE60" s="4134"/>
      <c r="ALF60" s="4134"/>
      <c r="ALG60" s="4134"/>
      <c r="ALH60" s="4134"/>
      <c r="ALI60" s="4134"/>
      <c r="ALJ60" s="4134"/>
      <c r="ALK60" s="4134"/>
      <c r="ALL60" s="4134"/>
      <c r="ALM60" s="4134"/>
      <c r="ALN60" s="4134"/>
      <c r="ALO60" s="4134"/>
      <c r="ALP60" s="4134"/>
      <c r="ALQ60" s="4134"/>
      <c r="ALR60" s="4134"/>
      <c r="ALS60" s="4134"/>
      <c r="ALT60" s="4134"/>
      <c r="ALU60" s="4134"/>
      <c r="ALV60" s="4134"/>
      <c r="ALW60" s="4134"/>
      <c r="ALX60" s="4134"/>
      <c r="ALY60" s="4134"/>
      <c r="ALZ60" s="4134"/>
      <c r="AMA60" s="4134"/>
      <c r="AMB60" s="4134"/>
      <c r="AMC60" s="4134"/>
      <c r="AMD60" s="4134"/>
      <c r="AME60" s="4134"/>
      <c r="AMF60" s="4134"/>
      <c r="AMG60" s="4134"/>
      <c r="AMH60" s="4134"/>
      <c r="AMI60" s="4134"/>
      <c r="AMJ60" s="4134"/>
      <c r="AMK60" s="4134"/>
      <c r="AML60" s="4134"/>
      <c r="AMM60" s="4134"/>
      <c r="AMN60" s="4134"/>
      <c r="AMO60" s="4134"/>
      <c r="AMP60" s="4134"/>
      <c r="AMQ60" s="4134"/>
      <c r="AMR60" s="4134"/>
      <c r="AMS60" s="4134"/>
      <c r="AMT60" s="4134"/>
      <c r="AMU60" s="4134"/>
      <c r="AMV60" s="4134"/>
      <c r="AMW60" s="4134"/>
      <c r="AMX60" s="4134"/>
      <c r="AMY60" s="4134"/>
      <c r="AMZ60" s="4134"/>
      <c r="ANA60" s="4134"/>
      <c r="ANB60" s="4134"/>
      <c r="ANC60" s="4134"/>
      <c r="AND60" s="4134"/>
      <c r="ANE60" s="4134"/>
      <c r="ANF60" s="4134"/>
      <c r="ANG60" s="4134"/>
      <c r="ANH60" s="4134"/>
      <c r="ANI60" s="4134"/>
      <c r="ANJ60" s="4134"/>
      <c r="ANK60" s="4134"/>
      <c r="ANL60" s="4134"/>
      <c r="ANM60" s="4134"/>
      <c r="ANN60" s="4134"/>
      <c r="ANO60" s="4134"/>
      <c r="ANP60" s="4134"/>
      <c r="ANQ60" s="4134"/>
      <c r="ANR60" s="4134"/>
      <c r="ANS60" s="4134"/>
      <c r="ANT60" s="4134"/>
      <c r="ANU60" s="4134"/>
      <c r="ANV60" s="4134"/>
      <c r="ANW60" s="4134"/>
      <c r="ANX60" s="4134"/>
      <c r="ANY60" s="4134"/>
      <c r="ANZ60" s="4134"/>
      <c r="AOA60" s="4134"/>
      <c r="AOB60" s="4134"/>
      <c r="AOC60" s="4134"/>
      <c r="AOD60" s="4134"/>
      <c r="AOE60" s="4134"/>
      <c r="AOF60" s="4134"/>
      <c r="AOG60" s="4134"/>
      <c r="AOH60" s="4134"/>
      <c r="AOI60" s="4134"/>
      <c r="AOJ60" s="4134"/>
      <c r="AOK60" s="4134"/>
      <c r="AOL60" s="4134"/>
      <c r="AOM60" s="4134"/>
      <c r="AON60" s="4134"/>
      <c r="AOO60" s="4134"/>
      <c r="AOP60" s="4134"/>
      <c r="AOQ60" s="4134"/>
      <c r="AOR60" s="4134"/>
      <c r="AOS60" s="4134"/>
      <c r="AOT60" s="4134"/>
      <c r="AOU60" s="4134"/>
      <c r="AOV60" s="4134"/>
      <c r="AOW60" s="4134"/>
      <c r="AOX60" s="4134"/>
      <c r="AOY60" s="4134"/>
      <c r="AOZ60" s="4134"/>
      <c r="APA60" s="4134"/>
      <c r="APB60" s="4134"/>
      <c r="APC60" s="4134"/>
      <c r="APD60" s="4134"/>
      <c r="APE60" s="4134"/>
      <c r="APF60" s="4134"/>
      <c r="APG60" s="4134"/>
      <c r="APH60" s="4134"/>
      <c r="API60" s="4134"/>
      <c r="APJ60" s="4134"/>
      <c r="APK60" s="4134"/>
      <c r="APL60" s="4134"/>
      <c r="APM60" s="4134"/>
      <c r="APN60" s="4134"/>
      <c r="APO60" s="4134"/>
      <c r="APP60" s="4134"/>
      <c r="APQ60" s="4134"/>
      <c r="APR60" s="4134"/>
      <c r="APS60" s="4134"/>
      <c r="APT60" s="4134"/>
      <c r="APU60" s="4134"/>
      <c r="APV60" s="4134"/>
      <c r="APW60" s="4134"/>
      <c r="APX60" s="4134"/>
      <c r="APY60" s="4134"/>
      <c r="APZ60" s="4134"/>
      <c r="AQA60" s="4134"/>
      <c r="AQB60" s="4134"/>
      <c r="AQC60" s="4134"/>
      <c r="AQD60" s="4134"/>
      <c r="AQE60" s="4134"/>
      <c r="AQF60" s="4134"/>
      <c r="AQG60" s="4134"/>
      <c r="AQH60" s="4134"/>
      <c r="AQI60" s="4134"/>
      <c r="AQJ60" s="4134"/>
      <c r="AQK60" s="4134"/>
      <c r="AQL60" s="4134"/>
      <c r="AQM60" s="4134"/>
      <c r="AQN60" s="4134"/>
      <c r="AQO60" s="4134"/>
      <c r="AQP60" s="4134"/>
      <c r="AQQ60" s="4134"/>
      <c r="AQR60" s="4134"/>
      <c r="AQS60" s="4134"/>
      <c r="AQT60" s="4134"/>
      <c r="AQU60" s="4134"/>
      <c r="AQV60" s="4134"/>
      <c r="AQW60" s="4134"/>
      <c r="AQX60" s="4134"/>
      <c r="AQY60" s="4134"/>
      <c r="AQZ60" s="4134"/>
      <c r="ARA60" s="4134"/>
      <c r="ARB60" s="4134"/>
      <c r="ARC60" s="4134"/>
      <c r="ARD60" s="4134"/>
      <c r="ARE60" s="4134"/>
      <c r="ARF60" s="4134"/>
      <c r="ARG60" s="4134"/>
      <c r="ARH60" s="4134"/>
      <c r="ARI60" s="4134"/>
      <c r="ARJ60" s="4134"/>
      <c r="ARK60" s="4134"/>
      <c r="ARL60" s="4134"/>
      <c r="ARM60" s="4134"/>
      <c r="ARN60" s="4134"/>
      <c r="ARO60" s="4134"/>
      <c r="ARP60" s="4134"/>
      <c r="ARQ60" s="4134"/>
      <c r="ARR60" s="4134"/>
      <c r="ARS60" s="4134"/>
      <c r="ART60" s="4134"/>
      <c r="ARU60" s="4134"/>
      <c r="ARV60" s="4134"/>
      <c r="ARW60" s="4134"/>
      <c r="ARX60" s="4134"/>
      <c r="ARY60" s="4134"/>
      <c r="ARZ60" s="4134"/>
      <c r="ASA60" s="4134"/>
      <c r="ASB60" s="4134"/>
      <c r="ASC60" s="4134"/>
      <c r="ASD60" s="4134"/>
      <c r="ASE60" s="4134"/>
      <c r="ASF60" s="4134"/>
      <c r="ASG60" s="4134"/>
      <c r="ASH60" s="4134"/>
      <c r="ASI60" s="4134"/>
      <c r="ASJ60" s="4134"/>
      <c r="ASK60" s="4134"/>
      <c r="ASL60" s="4134"/>
      <c r="ASM60" s="4134"/>
      <c r="ASN60" s="4134"/>
      <c r="ASO60" s="4134"/>
      <c r="ASP60" s="4134"/>
      <c r="ASQ60" s="4134"/>
      <c r="ASR60" s="4134"/>
      <c r="ASS60" s="4134"/>
      <c r="AST60" s="4134"/>
      <c r="ASU60" s="4134"/>
      <c r="ASV60" s="4134"/>
      <c r="ASW60" s="4134"/>
      <c r="ASX60" s="4134"/>
      <c r="ASY60" s="4134"/>
      <c r="ASZ60" s="4134"/>
      <c r="ATA60" s="4134"/>
      <c r="ATB60" s="4134"/>
      <c r="ATC60" s="4134"/>
      <c r="ATD60" s="4134"/>
      <c r="ATE60" s="4134"/>
      <c r="ATF60" s="4134"/>
      <c r="ATG60" s="4134"/>
      <c r="ATH60" s="4134"/>
      <c r="ATI60" s="4134"/>
      <c r="ATJ60" s="4134"/>
      <c r="ATK60" s="4134"/>
      <c r="ATL60" s="4134"/>
      <c r="ATM60" s="4134"/>
      <c r="ATN60" s="4134"/>
      <c r="ATO60" s="4134"/>
      <c r="ATP60" s="4134"/>
      <c r="ATQ60" s="4134"/>
      <c r="ATR60" s="4134"/>
      <c r="ATS60" s="4134"/>
      <c r="ATT60" s="4134"/>
      <c r="ATU60" s="4134"/>
      <c r="ATV60" s="4134"/>
      <c r="ATW60" s="4134"/>
      <c r="ATX60" s="4134"/>
      <c r="ATY60" s="4134"/>
      <c r="ATZ60" s="4134"/>
      <c r="AUA60" s="4134"/>
      <c r="AUB60" s="4134"/>
      <c r="AUC60" s="4134"/>
      <c r="AUD60" s="4134"/>
      <c r="AUE60" s="4134"/>
      <c r="AUF60" s="4134"/>
      <c r="AUG60" s="4134"/>
      <c r="AUH60" s="4134"/>
      <c r="AUI60" s="4134"/>
      <c r="AUJ60" s="4134"/>
      <c r="AUK60" s="4134"/>
      <c r="AUL60" s="4134"/>
      <c r="AUM60" s="4134"/>
      <c r="AUN60" s="4134"/>
      <c r="AUO60" s="4134"/>
      <c r="AUP60" s="4134"/>
      <c r="AUQ60" s="4134"/>
      <c r="AUR60" s="4134"/>
      <c r="AUS60" s="4134"/>
      <c r="AUT60" s="4134"/>
      <c r="AUU60" s="4134"/>
      <c r="AUV60" s="4134"/>
      <c r="AUW60" s="4134"/>
      <c r="AUX60" s="4134"/>
      <c r="AUY60" s="4134"/>
      <c r="AUZ60" s="4134"/>
      <c r="AVA60" s="4134"/>
      <c r="AVB60" s="4134"/>
      <c r="AVC60" s="4134"/>
      <c r="AVD60" s="4134"/>
      <c r="AVE60" s="4134"/>
      <c r="AVF60" s="4134"/>
      <c r="AVG60" s="4134"/>
      <c r="AVH60" s="4134"/>
      <c r="AVI60" s="4134"/>
      <c r="AVJ60" s="4134"/>
      <c r="AVK60" s="4134"/>
      <c r="AVL60" s="4134"/>
      <c r="AVM60" s="4134"/>
      <c r="AVN60" s="4134"/>
      <c r="AVO60" s="4134"/>
      <c r="AVP60" s="4134"/>
      <c r="AVQ60" s="4134"/>
      <c r="AVR60" s="4134"/>
      <c r="AVS60" s="4134"/>
      <c r="AVT60" s="4134"/>
      <c r="AVU60" s="4134"/>
      <c r="AVV60" s="4134"/>
      <c r="AVW60" s="4134"/>
      <c r="AVX60" s="4134"/>
      <c r="AVY60" s="4134"/>
      <c r="AVZ60" s="4134"/>
      <c r="AWA60" s="4134"/>
      <c r="AWB60" s="4134"/>
      <c r="AWC60" s="4134"/>
      <c r="AWD60" s="4134"/>
      <c r="AWE60" s="4134"/>
      <c r="AWF60" s="4134"/>
      <c r="AWG60" s="4134"/>
      <c r="AWH60" s="4134"/>
      <c r="AWI60" s="4134"/>
      <c r="AWJ60" s="4134"/>
      <c r="AWK60" s="4134"/>
      <c r="AWL60" s="4134"/>
      <c r="AWM60" s="4134"/>
      <c r="AWN60" s="4134"/>
      <c r="AWO60" s="4134"/>
      <c r="AWP60" s="4134"/>
      <c r="AWQ60" s="4134"/>
      <c r="AWR60" s="4134"/>
      <c r="AWS60" s="4134"/>
      <c r="AWT60" s="4134"/>
      <c r="AWU60" s="4134"/>
      <c r="AWV60" s="4134"/>
      <c r="AWW60" s="4134"/>
      <c r="AWX60" s="4134"/>
      <c r="AWY60" s="4134"/>
      <c r="AWZ60" s="4134"/>
      <c r="AXA60" s="4134"/>
      <c r="AXB60" s="4134"/>
      <c r="AXC60" s="4134"/>
      <c r="AXD60" s="4134"/>
      <c r="AXE60" s="4134"/>
      <c r="AXF60" s="4134"/>
      <c r="AXG60" s="4134"/>
      <c r="AXH60" s="4134"/>
      <c r="AXI60" s="4134"/>
      <c r="AXJ60" s="4134"/>
      <c r="AXK60" s="4134"/>
      <c r="AXL60" s="4134"/>
      <c r="AXM60" s="4134"/>
      <c r="AXN60" s="4134"/>
      <c r="AXO60" s="4134"/>
      <c r="AXP60" s="4134"/>
      <c r="AXQ60" s="4134"/>
      <c r="AXR60" s="4134"/>
      <c r="AXS60" s="4134"/>
      <c r="AXT60" s="4134"/>
      <c r="AXU60" s="4134"/>
      <c r="AXV60" s="4134"/>
      <c r="AXW60" s="4134"/>
      <c r="AXX60" s="4134"/>
      <c r="AXY60" s="4134"/>
      <c r="AXZ60" s="4134"/>
      <c r="AYA60" s="4134"/>
      <c r="AYB60" s="4134"/>
      <c r="AYC60" s="4134"/>
      <c r="AYD60" s="4134"/>
      <c r="AYE60" s="4134"/>
      <c r="AYF60" s="4134"/>
      <c r="AYG60" s="4134"/>
      <c r="AYH60" s="4134"/>
      <c r="AYI60" s="4134"/>
      <c r="AYJ60" s="4134"/>
      <c r="AYK60" s="4134"/>
      <c r="AYL60" s="4134"/>
      <c r="AYM60" s="4134"/>
      <c r="AYN60" s="4134"/>
      <c r="AYO60" s="4134"/>
      <c r="AYP60" s="4134"/>
      <c r="AYQ60" s="4134"/>
      <c r="AYR60" s="4134"/>
      <c r="AYS60" s="4134"/>
      <c r="AYT60" s="4134"/>
      <c r="AYU60" s="4134"/>
      <c r="AYV60" s="4134"/>
      <c r="AYW60" s="4134"/>
      <c r="AYX60" s="4134"/>
      <c r="AYY60" s="4134"/>
      <c r="AYZ60" s="4134"/>
      <c r="AZA60" s="4134"/>
      <c r="AZB60" s="4134"/>
      <c r="AZC60" s="4134"/>
      <c r="AZD60" s="4134"/>
      <c r="AZE60" s="4134"/>
      <c r="AZF60" s="4134"/>
      <c r="AZG60" s="4134"/>
      <c r="AZH60" s="4134"/>
      <c r="AZI60" s="4134"/>
      <c r="AZJ60" s="4134"/>
      <c r="AZK60" s="4134"/>
      <c r="AZL60" s="4134"/>
      <c r="AZM60" s="4134"/>
      <c r="AZN60" s="4134"/>
      <c r="AZO60" s="4134"/>
      <c r="AZP60" s="4134"/>
      <c r="AZQ60" s="4134"/>
      <c r="AZR60" s="4134"/>
      <c r="AZS60" s="4134"/>
      <c r="AZT60" s="4134"/>
      <c r="AZU60" s="4134"/>
      <c r="AZV60" s="4134"/>
      <c r="AZW60" s="4134"/>
      <c r="AZX60" s="4134"/>
      <c r="AZY60" s="4134"/>
      <c r="AZZ60" s="4134"/>
      <c r="BAA60" s="4134"/>
      <c r="BAB60" s="4134"/>
      <c r="BAC60" s="4134"/>
      <c r="BAD60" s="4134"/>
      <c r="BAE60" s="4134"/>
      <c r="BAF60" s="4134"/>
      <c r="BAG60" s="4134"/>
      <c r="BAH60" s="4134"/>
      <c r="BAI60" s="4134"/>
      <c r="BAJ60" s="4134"/>
      <c r="BAK60" s="4134"/>
      <c r="BAL60" s="4134"/>
      <c r="BAM60" s="4134"/>
      <c r="BAN60" s="4134"/>
      <c r="BAO60" s="4134"/>
      <c r="BAP60" s="4134"/>
      <c r="BAQ60" s="4134"/>
      <c r="BAR60" s="4134"/>
      <c r="BAS60" s="4134"/>
      <c r="BAT60" s="4134"/>
      <c r="BAU60" s="4134"/>
      <c r="BAV60" s="4134"/>
      <c r="BAW60" s="4134"/>
      <c r="BAX60" s="4134"/>
      <c r="BAY60" s="4134"/>
      <c r="BAZ60" s="4134"/>
      <c r="BBA60" s="4134"/>
      <c r="BBB60" s="4134"/>
      <c r="BBC60" s="4134"/>
      <c r="BBD60" s="4134"/>
      <c r="BBE60" s="4134"/>
      <c r="BBF60" s="4134"/>
      <c r="BBG60" s="4134"/>
      <c r="BBH60" s="4134"/>
      <c r="BBI60" s="4134"/>
      <c r="BBJ60" s="4134"/>
      <c r="BBK60" s="4134"/>
      <c r="BBL60" s="4134"/>
      <c r="BBM60" s="4134"/>
      <c r="BBN60" s="4134"/>
      <c r="BBO60" s="4134"/>
      <c r="BBP60" s="4134"/>
      <c r="BBQ60" s="4134"/>
      <c r="BBR60" s="4134"/>
      <c r="BBS60" s="4134"/>
      <c r="BBT60" s="4134"/>
      <c r="BBU60" s="4134"/>
      <c r="BBV60" s="4134"/>
      <c r="BBW60" s="4134"/>
      <c r="BBX60" s="4134"/>
      <c r="BBY60" s="4134"/>
      <c r="BBZ60" s="4134"/>
      <c r="BCA60" s="4134"/>
      <c r="BCB60" s="4134"/>
      <c r="BCC60" s="4134"/>
      <c r="BCD60" s="4134"/>
      <c r="BCE60" s="4134"/>
      <c r="BCF60" s="4134"/>
      <c r="BCG60" s="4134"/>
      <c r="BCH60" s="4134"/>
      <c r="BCI60" s="4134"/>
      <c r="BCJ60" s="4134"/>
      <c r="BCK60" s="4134"/>
      <c r="BCL60" s="4134"/>
      <c r="BCM60" s="4134"/>
      <c r="BCN60" s="4134"/>
      <c r="BCO60" s="4134"/>
      <c r="BCP60" s="4134"/>
      <c r="BCQ60" s="4134"/>
      <c r="BCR60" s="4134"/>
      <c r="BCS60" s="4134"/>
      <c r="BCT60" s="4134"/>
      <c r="BCU60" s="4134"/>
      <c r="BCV60" s="4134"/>
      <c r="BCW60" s="4134"/>
      <c r="BCX60" s="4134"/>
      <c r="BCY60" s="4134"/>
      <c r="BCZ60" s="4134"/>
      <c r="BDA60" s="4134"/>
      <c r="BDB60" s="4134"/>
      <c r="BDC60" s="4134"/>
      <c r="BDD60" s="4134"/>
      <c r="BDE60" s="4134"/>
      <c r="BDF60" s="4134"/>
      <c r="BDG60" s="4134"/>
      <c r="BDH60" s="4134"/>
      <c r="BDI60" s="4134"/>
      <c r="BDJ60" s="4134"/>
      <c r="BDK60" s="4134"/>
      <c r="BDL60" s="4134"/>
      <c r="BDM60" s="4134"/>
      <c r="BDN60" s="4134"/>
      <c r="BDO60" s="4134"/>
      <c r="BDP60" s="4134"/>
      <c r="BDQ60" s="4134"/>
      <c r="BDR60" s="4134"/>
      <c r="BDS60" s="4134"/>
      <c r="BDT60" s="4134"/>
      <c r="BDU60" s="4134"/>
      <c r="BDV60" s="4134"/>
      <c r="BDW60" s="4134"/>
      <c r="BDX60" s="4134"/>
      <c r="BDY60" s="4134"/>
      <c r="BDZ60" s="4134"/>
      <c r="BEA60" s="4134"/>
      <c r="BEB60" s="4134"/>
      <c r="BEC60" s="4134"/>
      <c r="BED60" s="4134"/>
      <c r="BEE60" s="4134"/>
      <c r="BEF60" s="4134"/>
      <c r="BEG60" s="4134"/>
      <c r="BEH60" s="4134"/>
      <c r="BEI60" s="4134"/>
      <c r="BEJ60" s="4134"/>
      <c r="BEK60" s="4134"/>
      <c r="BEL60" s="4134"/>
      <c r="BEM60" s="4134"/>
      <c r="BEN60" s="4134"/>
      <c r="BEO60" s="4134"/>
      <c r="BEP60" s="4134"/>
      <c r="BEQ60" s="4134"/>
      <c r="BER60" s="4134"/>
      <c r="BES60" s="4134"/>
      <c r="BET60" s="4134"/>
      <c r="BEU60" s="4134"/>
      <c r="BEV60" s="4134"/>
      <c r="BEW60" s="4134"/>
      <c r="BEX60" s="4134"/>
      <c r="BEY60" s="4134"/>
      <c r="BEZ60" s="4134"/>
      <c r="BFA60" s="4134"/>
      <c r="BFB60" s="4134"/>
      <c r="BFC60" s="4134"/>
      <c r="BFD60" s="4134"/>
      <c r="BFE60" s="4134"/>
      <c r="BFF60" s="4134"/>
      <c r="BFG60" s="4134"/>
      <c r="BFH60" s="4134"/>
      <c r="BFI60" s="4134"/>
      <c r="BFJ60" s="4134"/>
      <c r="BFK60" s="4134"/>
      <c r="BFL60" s="4134"/>
      <c r="BFM60" s="4134"/>
      <c r="BFN60" s="4134"/>
      <c r="BFO60" s="4134"/>
      <c r="BFP60" s="4134"/>
      <c r="BFQ60" s="4134"/>
      <c r="BFR60" s="4134"/>
      <c r="BFS60" s="4134"/>
      <c r="BFT60" s="4134"/>
      <c r="BFU60" s="4134"/>
      <c r="BFV60" s="4134"/>
      <c r="BFW60" s="4134"/>
      <c r="BFX60" s="4134"/>
      <c r="BFY60" s="4134"/>
      <c r="BFZ60" s="4134"/>
      <c r="BGA60" s="4134"/>
      <c r="BGB60" s="4134"/>
      <c r="BGC60" s="4134"/>
      <c r="BGD60" s="4134"/>
      <c r="BGE60" s="4134"/>
      <c r="BGF60" s="4134"/>
      <c r="BGG60" s="4134"/>
      <c r="BGH60" s="4134"/>
      <c r="BGI60" s="4134"/>
      <c r="BGJ60" s="4134"/>
      <c r="BGK60" s="4134"/>
      <c r="BGL60" s="4134"/>
      <c r="BGM60" s="4134"/>
      <c r="BGN60" s="4134"/>
      <c r="BGO60" s="4134"/>
      <c r="BGP60" s="4134"/>
      <c r="BGQ60" s="4134"/>
      <c r="BGR60" s="4134"/>
      <c r="BGS60" s="4134"/>
      <c r="BGT60" s="4134"/>
      <c r="BGU60" s="4134"/>
      <c r="BGV60" s="4134"/>
      <c r="BGW60" s="4134"/>
      <c r="BGX60" s="4134"/>
      <c r="BGY60" s="4134"/>
      <c r="BGZ60" s="4134"/>
      <c r="BHA60" s="4134"/>
      <c r="BHB60" s="4134"/>
      <c r="BHC60" s="4134"/>
      <c r="BHD60" s="4134"/>
      <c r="BHE60" s="4134"/>
      <c r="BHF60" s="4134"/>
      <c r="BHG60" s="4134"/>
      <c r="BHH60" s="4134"/>
      <c r="BHI60" s="4134"/>
      <c r="BHJ60" s="4134"/>
      <c r="BHK60" s="4134"/>
      <c r="BHL60" s="4134"/>
      <c r="BHM60" s="4134"/>
      <c r="BHN60" s="4134"/>
      <c r="BHO60" s="4134"/>
      <c r="BHP60" s="4134"/>
      <c r="BHQ60" s="4134"/>
      <c r="BHR60" s="4134"/>
      <c r="BHS60" s="4134"/>
      <c r="BHT60" s="4134"/>
      <c r="BHU60" s="4134"/>
      <c r="BHV60" s="4134"/>
      <c r="BHW60" s="4134"/>
      <c r="BHX60" s="4134"/>
      <c r="BHY60" s="4134"/>
      <c r="BHZ60" s="4134"/>
      <c r="BIA60" s="4134"/>
      <c r="BIB60" s="4134"/>
      <c r="BIC60" s="4134"/>
      <c r="BID60" s="4134"/>
      <c r="BIE60" s="4134"/>
      <c r="BIF60" s="4134"/>
      <c r="BIG60" s="4134"/>
      <c r="BIH60" s="4134"/>
      <c r="BII60" s="4134"/>
      <c r="BIJ60" s="4134"/>
      <c r="BIK60" s="4134"/>
      <c r="BIL60" s="4134"/>
      <c r="BIM60" s="4134"/>
      <c r="BIN60" s="4134"/>
      <c r="BIO60" s="4134"/>
      <c r="BIP60" s="4134"/>
      <c r="BIQ60" s="4134"/>
      <c r="BIR60" s="4134"/>
      <c r="BIS60" s="4134"/>
      <c r="BIT60" s="4134"/>
      <c r="BIU60" s="4134"/>
      <c r="BIV60" s="4134"/>
      <c r="BIW60" s="4134"/>
      <c r="BIX60" s="4134"/>
      <c r="BIY60" s="4134"/>
      <c r="BIZ60" s="4134"/>
      <c r="BJA60" s="4134"/>
      <c r="BJB60" s="4134"/>
      <c r="BJC60" s="4134"/>
      <c r="BJD60" s="4134"/>
      <c r="BJE60" s="4134"/>
    </row>
    <row r="61" spans="1:1617" s="102" customFormat="1" ht="16.149999999999999" customHeight="1">
      <c r="A61" s="336" t="s">
        <v>1072</v>
      </c>
      <c r="B61" s="3574"/>
      <c r="C61" s="3575"/>
      <c r="D61" s="3575"/>
      <c r="E61" s="3575"/>
      <c r="F61" s="3575"/>
      <c r="G61" s="3575"/>
      <c r="H61" s="3575"/>
      <c r="I61" s="3575"/>
      <c r="J61" s="3575"/>
      <c r="K61" s="3575"/>
      <c r="L61" s="3575"/>
      <c r="M61" s="3575"/>
      <c r="N61" s="3575"/>
      <c r="O61" s="3575"/>
      <c r="P61" s="3575"/>
      <c r="Q61" s="3575"/>
      <c r="R61" s="3575"/>
      <c r="S61" s="3575"/>
      <c r="T61" s="3575"/>
      <c r="U61" s="3575"/>
      <c r="V61" s="3575"/>
      <c r="W61" s="3575"/>
      <c r="X61" s="3575"/>
      <c r="Y61" s="3575"/>
      <c r="Z61" s="3575"/>
      <c r="AA61" s="3575"/>
      <c r="AB61" s="3575"/>
      <c r="AC61" s="3575"/>
      <c r="AD61" s="3575"/>
      <c r="AE61" s="3836"/>
      <c r="AF61" s="3576"/>
      <c r="AG61" s="4136"/>
      <c r="AH61" s="4134"/>
      <c r="AI61" s="4134"/>
      <c r="AJ61" s="4134"/>
      <c r="AK61" s="4134"/>
      <c r="AL61" s="4134"/>
      <c r="AM61" s="4134"/>
      <c r="AN61" s="4134"/>
      <c r="AO61" s="4134"/>
      <c r="AP61" s="4134"/>
      <c r="AQ61" s="4134"/>
      <c r="AR61" s="4134"/>
      <c r="AS61" s="4134"/>
      <c r="AT61" s="4134"/>
      <c r="AU61" s="4134"/>
      <c r="AV61" s="4134"/>
      <c r="AW61" s="4134"/>
      <c r="AX61" s="4134"/>
      <c r="AY61" s="4134"/>
      <c r="AZ61" s="4134"/>
      <c r="BA61" s="4134"/>
      <c r="BB61" s="4134"/>
      <c r="BC61" s="4134"/>
      <c r="BD61" s="4134"/>
      <c r="BE61" s="4134"/>
      <c r="BF61" s="4134"/>
      <c r="BG61" s="4134"/>
      <c r="BH61" s="4134"/>
      <c r="BI61" s="4134"/>
      <c r="BJ61" s="4134"/>
      <c r="BK61" s="4139"/>
      <c r="BL61" s="4139"/>
      <c r="BM61" s="4139"/>
      <c r="BN61" s="4139"/>
      <c r="BO61" s="4139"/>
      <c r="BP61" s="4139"/>
      <c r="BQ61" s="4139"/>
      <c r="BR61" s="4139"/>
      <c r="BS61" s="4139"/>
      <c r="BT61" s="4139"/>
      <c r="BU61" s="4139"/>
      <c r="BV61" s="4139"/>
      <c r="BW61" s="4139"/>
      <c r="BX61" s="4139"/>
      <c r="BY61" s="4139"/>
      <c r="BZ61" s="4139"/>
      <c r="CA61" s="4139"/>
      <c r="CB61" s="4139"/>
      <c r="CC61" s="4139"/>
      <c r="CD61" s="4139"/>
      <c r="CE61" s="4139"/>
      <c r="CF61" s="4139"/>
      <c r="CG61" s="4139"/>
      <c r="CH61" s="4139"/>
      <c r="CI61" s="4139"/>
      <c r="CJ61" s="4139"/>
      <c r="CK61" s="4139"/>
      <c r="CL61" s="4139"/>
      <c r="CM61" s="4139"/>
      <c r="CN61" s="4134"/>
      <c r="CO61" s="4134"/>
      <c r="CP61" s="4134"/>
      <c r="CQ61" s="4134"/>
      <c r="CR61" s="4134"/>
      <c r="CS61" s="4134"/>
      <c r="CT61" s="4134"/>
      <c r="CU61" s="4134"/>
      <c r="CV61" s="4134"/>
      <c r="CW61" s="4134"/>
      <c r="CX61" s="4134"/>
      <c r="CY61" s="4134"/>
      <c r="CZ61" s="4134"/>
      <c r="DA61" s="4134"/>
      <c r="DB61" s="4134"/>
      <c r="DC61" s="4134"/>
      <c r="DD61" s="4134"/>
      <c r="DE61" s="4134"/>
      <c r="DF61" s="4134"/>
      <c r="DG61" s="4134"/>
      <c r="DH61" s="4134"/>
      <c r="DI61" s="4134"/>
      <c r="DJ61" s="4134"/>
      <c r="DK61" s="4134"/>
      <c r="DL61" s="4134"/>
      <c r="DM61" s="4134"/>
      <c r="DN61" s="4134"/>
      <c r="DO61" s="4134"/>
      <c r="DP61" s="4134"/>
      <c r="DQ61" s="4134"/>
      <c r="DR61" s="4134"/>
      <c r="DS61" s="4134"/>
      <c r="DT61" s="4134"/>
      <c r="DU61" s="4134"/>
      <c r="DV61" s="4134"/>
      <c r="DW61" s="4134"/>
      <c r="DX61" s="4134"/>
      <c r="DY61" s="4134"/>
      <c r="DZ61" s="4134"/>
      <c r="EA61" s="4134"/>
      <c r="EB61" s="4134"/>
      <c r="EC61" s="4134"/>
      <c r="ED61" s="4134"/>
      <c r="EE61" s="4134"/>
      <c r="EF61" s="4134"/>
      <c r="EG61" s="4134"/>
      <c r="EH61" s="4134"/>
      <c r="EI61" s="4134"/>
      <c r="EJ61" s="4134"/>
      <c r="EK61" s="4134"/>
      <c r="EL61" s="4134"/>
      <c r="EM61" s="4134"/>
      <c r="EN61" s="4134"/>
      <c r="EO61" s="4134"/>
      <c r="EP61" s="4134"/>
      <c r="EQ61" s="4134"/>
      <c r="ER61" s="4134"/>
      <c r="ES61" s="4134"/>
      <c r="ET61" s="4134"/>
      <c r="EU61" s="4134"/>
      <c r="EV61" s="4134"/>
      <c r="EW61" s="4134"/>
      <c r="EX61" s="4134"/>
      <c r="EY61" s="4134"/>
      <c r="EZ61" s="4134"/>
      <c r="FA61" s="4134"/>
      <c r="FB61" s="4134"/>
      <c r="FC61" s="4134"/>
      <c r="FD61" s="4134"/>
      <c r="FE61" s="4134"/>
      <c r="FF61" s="4134"/>
      <c r="FG61" s="4134"/>
      <c r="FH61" s="4134"/>
      <c r="FI61" s="4134"/>
      <c r="FJ61" s="4134"/>
      <c r="FK61" s="4134"/>
      <c r="FL61" s="4134"/>
      <c r="FM61" s="4134"/>
      <c r="FN61" s="4134"/>
      <c r="FO61" s="4134"/>
      <c r="FP61" s="4134"/>
      <c r="FQ61" s="4134"/>
      <c r="FR61" s="4134"/>
      <c r="FS61" s="4134"/>
      <c r="FT61" s="4134"/>
      <c r="FU61" s="4134"/>
      <c r="FV61" s="4134"/>
      <c r="FW61" s="4134"/>
      <c r="FX61" s="4134"/>
      <c r="FY61" s="4134"/>
      <c r="FZ61" s="4134"/>
      <c r="GA61" s="4134"/>
      <c r="GB61" s="4134"/>
      <c r="GC61" s="4134"/>
      <c r="GD61" s="4134"/>
      <c r="GE61" s="4134"/>
      <c r="GF61" s="4134"/>
      <c r="GG61" s="4134"/>
      <c r="GH61" s="4134"/>
      <c r="GI61" s="4134"/>
      <c r="GJ61" s="4134"/>
      <c r="GK61" s="4134"/>
      <c r="GL61" s="4134"/>
      <c r="GM61" s="4134"/>
      <c r="GN61" s="4134"/>
      <c r="GO61" s="4134"/>
      <c r="GP61" s="4134"/>
      <c r="GQ61" s="4134"/>
      <c r="GR61" s="4134"/>
      <c r="GS61" s="4134"/>
      <c r="GT61" s="4134"/>
      <c r="GU61" s="4134"/>
      <c r="GV61" s="4134"/>
      <c r="GW61" s="4134"/>
      <c r="GX61" s="4134"/>
      <c r="GY61" s="4134"/>
      <c r="GZ61" s="4134"/>
      <c r="HA61" s="4134"/>
      <c r="HB61" s="4134"/>
      <c r="HC61" s="4134"/>
      <c r="HD61" s="4134"/>
      <c r="HE61" s="4134"/>
      <c r="HF61" s="4134"/>
      <c r="HG61" s="4134"/>
      <c r="HH61" s="4134"/>
      <c r="HI61" s="4134"/>
      <c r="HJ61" s="4134"/>
      <c r="HK61" s="4134"/>
      <c r="HL61" s="4134"/>
      <c r="HM61" s="4134"/>
      <c r="HN61" s="4134"/>
      <c r="HO61" s="4134"/>
      <c r="HP61" s="4134"/>
      <c r="HQ61" s="4134"/>
      <c r="HR61" s="4134"/>
      <c r="HS61" s="4134"/>
      <c r="HT61" s="4134"/>
      <c r="HU61" s="4134"/>
      <c r="HV61" s="4134"/>
      <c r="HW61" s="4134"/>
      <c r="HX61" s="4134"/>
      <c r="HY61" s="4134"/>
      <c r="HZ61" s="4134"/>
      <c r="IA61" s="4134"/>
      <c r="IB61" s="4134"/>
      <c r="IC61" s="4134"/>
      <c r="ID61" s="4134"/>
      <c r="IE61" s="4134"/>
      <c r="IF61" s="4134"/>
      <c r="IG61" s="4134"/>
      <c r="IH61" s="4134"/>
      <c r="II61" s="4134"/>
      <c r="IJ61" s="4134"/>
      <c r="IK61" s="4134"/>
      <c r="IL61" s="4134"/>
      <c r="IM61" s="4134"/>
      <c r="IN61" s="4134"/>
      <c r="IO61" s="4134"/>
      <c r="IP61" s="4134"/>
      <c r="IQ61" s="4134"/>
      <c r="IR61" s="4134"/>
      <c r="IS61" s="4134"/>
      <c r="IT61" s="4134"/>
      <c r="IU61" s="4134"/>
      <c r="IV61" s="4134"/>
      <c r="IW61" s="4134"/>
      <c r="IX61" s="4134"/>
      <c r="IY61" s="4134"/>
      <c r="IZ61" s="4134"/>
      <c r="JA61" s="4134"/>
      <c r="JB61" s="4134"/>
      <c r="JC61" s="4134"/>
      <c r="JD61" s="4134"/>
      <c r="JE61" s="4134"/>
      <c r="JF61" s="4134"/>
      <c r="JG61" s="4134"/>
      <c r="JH61" s="4134"/>
      <c r="JI61" s="4134"/>
      <c r="JJ61" s="4134"/>
      <c r="JK61" s="4134"/>
      <c r="JL61" s="4134"/>
      <c r="JM61" s="4134"/>
      <c r="JN61" s="4134"/>
      <c r="JO61" s="4134"/>
      <c r="JP61" s="4134"/>
      <c r="JQ61" s="4134"/>
      <c r="JR61" s="4134"/>
      <c r="JS61" s="4134"/>
      <c r="JT61" s="4134"/>
      <c r="JU61" s="4134"/>
      <c r="JV61" s="4134"/>
      <c r="JW61" s="4134"/>
      <c r="JX61" s="4134"/>
      <c r="JY61" s="4134"/>
      <c r="JZ61" s="4134"/>
      <c r="KA61" s="4134"/>
      <c r="KB61" s="4134"/>
      <c r="KC61" s="4134"/>
      <c r="KD61" s="4134"/>
      <c r="KE61" s="4134"/>
      <c r="KF61" s="4134"/>
      <c r="KG61" s="4134"/>
      <c r="KH61" s="4134"/>
      <c r="KI61" s="4134"/>
      <c r="KJ61" s="4134"/>
      <c r="KK61" s="4134"/>
      <c r="KL61" s="4134"/>
      <c r="KM61" s="4134"/>
      <c r="KN61" s="4134"/>
      <c r="KO61" s="4134"/>
      <c r="KP61" s="4134"/>
      <c r="KQ61" s="4134"/>
      <c r="KR61" s="4134"/>
      <c r="KS61" s="4134"/>
      <c r="KT61" s="4134"/>
      <c r="KU61" s="4134"/>
      <c r="KV61" s="4134"/>
      <c r="KW61" s="4134"/>
      <c r="KX61" s="4134"/>
      <c r="KY61" s="4134"/>
      <c r="KZ61" s="4134"/>
      <c r="LA61" s="4134"/>
      <c r="LB61" s="4134"/>
      <c r="LC61" s="4134"/>
      <c r="LD61" s="4134"/>
      <c r="LE61" s="4134"/>
      <c r="LF61" s="4134"/>
      <c r="LG61" s="4134"/>
      <c r="LH61" s="4134"/>
      <c r="LI61" s="4134"/>
      <c r="LJ61" s="4134"/>
      <c r="LK61" s="4134"/>
      <c r="LL61" s="4134"/>
      <c r="LM61" s="4134"/>
      <c r="LN61" s="4134"/>
      <c r="LO61" s="4134"/>
      <c r="LP61" s="4134"/>
      <c r="LQ61" s="4134"/>
      <c r="LR61" s="4134"/>
      <c r="LS61" s="4134"/>
      <c r="LT61" s="4134"/>
      <c r="LU61" s="4134"/>
      <c r="LV61" s="4134"/>
      <c r="LW61" s="4134"/>
      <c r="LX61" s="4134"/>
      <c r="LY61" s="4134"/>
      <c r="LZ61" s="4134"/>
      <c r="MA61" s="4134"/>
      <c r="MB61" s="4134"/>
      <c r="MC61" s="4134"/>
      <c r="MD61" s="4134"/>
      <c r="ME61" s="4134"/>
      <c r="MF61" s="4134"/>
      <c r="MG61" s="4134"/>
      <c r="MH61" s="4134"/>
      <c r="MI61" s="4134"/>
      <c r="MJ61" s="4134"/>
      <c r="MK61" s="4134"/>
      <c r="ML61" s="4134"/>
      <c r="MM61" s="4134"/>
      <c r="MN61" s="4134"/>
      <c r="MO61" s="4134"/>
      <c r="MP61" s="4134"/>
      <c r="MQ61" s="4134"/>
      <c r="MR61" s="4134"/>
      <c r="MS61" s="4134"/>
      <c r="MT61" s="4134"/>
      <c r="MU61" s="4134"/>
      <c r="MV61" s="4134"/>
      <c r="MW61" s="4134"/>
      <c r="MX61" s="4134"/>
      <c r="MY61" s="4134"/>
      <c r="MZ61" s="4134"/>
      <c r="NA61" s="4134"/>
      <c r="NB61" s="4134"/>
      <c r="NC61" s="4134"/>
      <c r="ND61" s="4134"/>
      <c r="NE61" s="4134"/>
      <c r="NF61" s="4134"/>
      <c r="NG61" s="4134"/>
      <c r="NH61" s="4134"/>
      <c r="NI61" s="4134"/>
      <c r="NJ61" s="4134"/>
      <c r="NK61" s="4134"/>
      <c r="NL61" s="4134"/>
      <c r="NM61" s="4134"/>
      <c r="NN61" s="4134"/>
      <c r="NO61" s="4134"/>
      <c r="NP61" s="4134"/>
      <c r="NQ61" s="4134"/>
      <c r="NR61" s="4134"/>
      <c r="NS61" s="4134"/>
      <c r="NT61" s="4134"/>
      <c r="NU61" s="4134"/>
      <c r="NV61" s="4134"/>
      <c r="NW61" s="4134"/>
      <c r="NX61" s="4134"/>
      <c r="NY61" s="4134"/>
      <c r="NZ61" s="4134"/>
      <c r="OA61" s="4134"/>
      <c r="OB61" s="4134"/>
      <c r="OC61" s="4134"/>
      <c r="OD61" s="4134"/>
      <c r="OE61" s="4134"/>
      <c r="OF61" s="4134"/>
      <c r="OG61" s="4134"/>
      <c r="OH61" s="4134"/>
      <c r="OI61" s="4134"/>
      <c r="OJ61" s="4134"/>
      <c r="OK61" s="4134"/>
      <c r="OL61" s="4134"/>
      <c r="OM61" s="4134"/>
      <c r="ON61" s="4134"/>
      <c r="OO61" s="4134"/>
      <c r="OP61" s="4134"/>
      <c r="OQ61" s="4134"/>
      <c r="OR61" s="4134"/>
      <c r="OS61" s="4134"/>
      <c r="OT61" s="4134"/>
      <c r="OU61" s="4134"/>
      <c r="OV61" s="4134"/>
      <c r="OW61" s="4134"/>
      <c r="OX61" s="4134"/>
      <c r="OY61" s="4134"/>
      <c r="OZ61" s="4134"/>
      <c r="PA61" s="4134"/>
      <c r="PB61" s="4134"/>
      <c r="PC61" s="4134"/>
      <c r="PD61" s="4134"/>
      <c r="PE61" s="4134"/>
      <c r="PF61" s="4134"/>
      <c r="PG61" s="4134"/>
      <c r="PH61" s="4134"/>
      <c r="PI61" s="4134"/>
      <c r="PJ61" s="4134"/>
      <c r="PK61" s="4134"/>
      <c r="PL61" s="4134"/>
      <c r="PM61" s="4134"/>
      <c r="PN61" s="4134"/>
      <c r="PO61" s="4134"/>
      <c r="PP61" s="4134"/>
      <c r="PQ61" s="4134"/>
      <c r="PR61" s="4134"/>
      <c r="PS61" s="4134"/>
      <c r="PT61" s="4134"/>
      <c r="PU61" s="4134"/>
      <c r="PV61" s="4134"/>
      <c r="PW61" s="4134"/>
      <c r="PX61" s="4134"/>
      <c r="PY61" s="4134"/>
      <c r="PZ61" s="4134"/>
      <c r="QA61" s="4134"/>
      <c r="QB61" s="4134"/>
      <c r="QC61" s="4134"/>
      <c r="QD61" s="4134"/>
      <c r="QE61" s="4134"/>
      <c r="QF61" s="4134"/>
      <c r="QG61" s="4134"/>
      <c r="QH61" s="4134"/>
      <c r="QI61" s="4134"/>
      <c r="QJ61" s="4134"/>
      <c r="QK61" s="4134"/>
      <c r="QL61" s="4134"/>
      <c r="QM61" s="4134"/>
      <c r="QN61" s="4134"/>
      <c r="QO61" s="4134"/>
      <c r="QP61" s="4134"/>
      <c r="QQ61" s="4134"/>
      <c r="QR61" s="4134"/>
      <c r="QS61" s="4134"/>
      <c r="QT61" s="4134"/>
      <c r="QU61" s="4134"/>
      <c r="QV61" s="4134"/>
      <c r="QW61" s="4134"/>
      <c r="QX61" s="4134"/>
      <c r="QY61" s="4134"/>
      <c r="QZ61" s="4134"/>
      <c r="RA61" s="4134"/>
      <c r="RB61" s="4134"/>
      <c r="RC61" s="4134"/>
      <c r="RD61" s="4134"/>
      <c r="RE61" s="4134"/>
      <c r="RF61" s="4134"/>
      <c r="RG61" s="4134"/>
      <c r="RH61" s="4134"/>
      <c r="RI61" s="4134"/>
      <c r="RJ61" s="4134"/>
      <c r="RK61" s="4134"/>
      <c r="RL61" s="4134"/>
      <c r="RM61" s="4134"/>
      <c r="RN61" s="4134"/>
      <c r="RO61" s="4134"/>
      <c r="RP61" s="4134"/>
      <c r="RQ61" s="4134"/>
      <c r="RR61" s="4134"/>
      <c r="RS61" s="4134"/>
      <c r="RT61" s="4134"/>
      <c r="RU61" s="4134"/>
      <c r="RV61" s="4134"/>
      <c r="RW61" s="4134"/>
      <c r="RX61" s="4134"/>
      <c r="RY61" s="4134"/>
      <c r="RZ61" s="4134"/>
      <c r="SA61" s="4134"/>
      <c r="SB61" s="4134"/>
      <c r="SC61" s="4134"/>
      <c r="SD61" s="4134"/>
      <c r="SE61" s="4134"/>
      <c r="SF61" s="4134"/>
      <c r="SG61" s="4134"/>
      <c r="SH61" s="4134"/>
      <c r="SI61" s="4134"/>
      <c r="SJ61" s="4134"/>
      <c r="SK61" s="4134"/>
      <c r="SL61" s="4134"/>
      <c r="SM61" s="4134"/>
      <c r="SN61" s="4134"/>
      <c r="SO61" s="4134"/>
      <c r="SP61" s="4134"/>
      <c r="SQ61" s="4134"/>
      <c r="SR61" s="4134"/>
      <c r="SS61" s="4134"/>
      <c r="ST61" s="4134"/>
      <c r="SU61" s="4134"/>
      <c r="SV61" s="4134"/>
      <c r="SW61" s="4134"/>
      <c r="SX61" s="4134"/>
      <c r="SY61" s="4134"/>
      <c r="SZ61" s="4134"/>
      <c r="TA61" s="4134"/>
      <c r="TB61" s="4134"/>
      <c r="TC61" s="4134"/>
      <c r="TD61" s="4134"/>
      <c r="TE61" s="4134"/>
      <c r="TF61" s="4134"/>
      <c r="TG61" s="4134"/>
      <c r="TH61" s="4134"/>
      <c r="TI61" s="4134"/>
      <c r="TJ61" s="4134"/>
      <c r="TK61" s="4134"/>
      <c r="TL61" s="4134"/>
      <c r="TM61" s="4134"/>
      <c r="TN61" s="4134"/>
      <c r="TO61" s="4134"/>
      <c r="TP61" s="4134"/>
      <c r="TQ61" s="4134"/>
      <c r="TR61" s="4134"/>
      <c r="TS61" s="4134"/>
      <c r="TT61" s="4134"/>
      <c r="TU61" s="4134"/>
      <c r="TV61" s="4134"/>
      <c r="TW61" s="4134"/>
      <c r="TX61" s="4134"/>
      <c r="TY61" s="4134"/>
      <c r="TZ61" s="4134"/>
      <c r="UA61" s="4134"/>
      <c r="UB61" s="4134"/>
      <c r="UC61" s="4134"/>
      <c r="UD61" s="4134"/>
      <c r="UE61" s="4134"/>
      <c r="UF61" s="4134"/>
      <c r="UG61" s="4134"/>
      <c r="UH61" s="4134"/>
      <c r="UI61" s="4134"/>
      <c r="UJ61" s="4134"/>
      <c r="UK61" s="4134"/>
      <c r="UL61" s="4134"/>
      <c r="UM61" s="4134"/>
      <c r="UN61" s="4134"/>
      <c r="UO61" s="4134"/>
      <c r="UP61" s="4134"/>
      <c r="UQ61" s="4134"/>
      <c r="UR61" s="4134"/>
      <c r="US61" s="4134"/>
      <c r="UT61" s="4134"/>
      <c r="UU61" s="4134"/>
      <c r="UV61" s="4134"/>
      <c r="UW61" s="4134"/>
      <c r="UX61" s="4134"/>
      <c r="UY61" s="4134"/>
      <c r="UZ61" s="4134"/>
      <c r="VA61" s="4134"/>
      <c r="VB61" s="4134"/>
      <c r="VC61" s="4134"/>
      <c r="VD61" s="4134"/>
      <c r="VE61" s="4134"/>
      <c r="VF61" s="4134"/>
      <c r="VG61" s="4134"/>
      <c r="VH61" s="4134"/>
      <c r="VI61" s="4134"/>
      <c r="VJ61" s="4134"/>
      <c r="VK61" s="4134"/>
      <c r="VL61" s="4134"/>
      <c r="VM61" s="4134"/>
      <c r="VN61" s="4134"/>
      <c r="VO61" s="4134"/>
      <c r="VP61" s="4134"/>
      <c r="VQ61" s="4134"/>
      <c r="VR61" s="4134"/>
      <c r="VS61" s="4134"/>
      <c r="VT61" s="4134"/>
      <c r="VU61" s="4134"/>
      <c r="VV61" s="4134"/>
      <c r="VW61" s="4134"/>
      <c r="VX61" s="4134"/>
      <c r="VY61" s="4134"/>
      <c r="VZ61" s="4134"/>
      <c r="WA61" s="4134"/>
      <c r="WB61" s="4134"/>
      <c r="WC61" s="4134"/>
      <c r="WD61" s="4134"/>
      <c r="WE61" s="4134"/>
      <c r="WF61" s="4134"/>
      <c r="WG61" s="4134"/>
      <c r="WH61" s="4134"/>
      <c r="WI61" s="4134"/>
      <c r="WJ61" s="4134"/>
      <c r="WK61" s="4134"/>
      <c r="WL61" s="4134"/>
      <c r="WM61" s="4134"/>
      <c r="WN61" s="4134"/>
      <c r="WO61" s="4134"/>
      <c r="WP61" s="4134"/>
      <c r="WQ61" s="4134"/>
      <c r="WR61" s="4134"/>
      <c r="WS61" s="4134"/>
      <c r="WT61" s="4134"/>
      <c r="WU61" s="4134"/>
      <c r="WV61" s="4134"/>
      <c r="WW61" s="4134"/>
      <c r="WX61" s="4134"/>
      <c r="WY61" s="4134"/>
      <c r="WZ61" s="4134"/>
      <c r="XA61" s="4134"/>
      <c r="XB61" s="4134"/>
      <c r="XC61" s="4134"/>
      <c r="XD61" s="4134"/>
      <c r="XE61" s="4134"/>
      <c r="XF61" s="4134"/>
      <c r="XG61" s="4134"/>
      <c r="XH61" s="4134"/>
      <c r="XI61" s="4134"/>
      <c r="XJ61" s="4134"/>
      <c r="XK61" s="4134"/>
      <c r="XL61" s="4134"/>
      <c r="XM61" s="4134"/>
      <c r="XN61" s="4134"/>
      <c r="XO61" s="4134"/>
      <c r="XP61" s="4134"/>
      <c r="XQ61" s="4134"/>
      <c r="XR61" s="4134"/>
      <c r="XS61" s="4134"/>
      <c r="XT61" s="4134"/>
      <c r="XU61" s="4134"/>
      <c r="XV61" s="4134"/>
      <c r="XW61" s="4134"/>
      <c r="XX61" s="4134"/>
      <c r="XY61" s="4134"/>
      <c r="XZ61" s="4134"/>
      <c r="YA61" s="4134"/>
      <c r="YB61" s="4134"/>
      <c r="YC61" s="4134"/>
      <c r="YD61" s="4134"/>
      <c r="YE61" s="4134"/>
      <c r="YF61" s="4134"/>
      <c r="YG61" s="4134"/>
      <c r="YH61" s="4134"/>
      <c r="YI61" s="4134"/>
      <c r="YJ61" s="4134"/>
      <c r="YK61" s="4134"/>
      <c r="YL61" s="4134"/>
      <c r="YM61" s="4134"/>
      <c r="YN61" s="4134"/>
      <c r="YO61" s="4134"/>
      <c r="YP61" s="4134"/>
      <c r="YQ61" s="4134"/>
      <c r="YR61" s="4134"/>
      <c r="YS61" s="4134"/>
      <c r="YT61" s="4134"/>
      <c r="YU61" s="4134"/>
      <c r="YV61" s="4134"/>
      <c r="YW61" s="4134"/>
      <c r="YX61" s="4134"/>
      <c r="YY61" s="4134"/>
      <c r="YZ61" s="4134"/>
      <c r="ZA61" s="4134"/>
      <c r="ZB61" s="4134"/>
      <c r="ZC61" s="4134"/>
      <c r="ZD61" s="4134"/>
      <c r="ZE61" s="4134"/>
      <c r="ZF61" s="4134"/>
      <c r="ZG61" s="4134"/>
      <c r="ZH61" s="4134"/>
      <c r="ZI61" s="4134"/>
      <c r="ZJ61" s="4134"/>
      <c r="ZK61" s="4134"/>
      <c r="ZL61" s="4134"/>
      <c r="ZM61" s="4134"/>
      <c r="ZN61" s="4134"/>
      <c r="ZO61" s="4134"/>
      <c r="ZP61" s="4134"/>
      <c r="ZQ61" s="4134"/>
      <c r="ZR61" s="4134"/>
      <c r="ZS61" s="4134"/>
      <c r="ZT61" s="4134"/>
      <c r="ZU61" s="4134"/>
      <c r="ZV61" s="4134"/>
      <c r="ZW61" s="4134"/>
      <c r="ZX61" s="4134"/>
      <c r="ZY61" s="4134"/>
      <c r="ZZ61" s="4134"/>
      <c r="AAA61" s="4134"/>
      <c r="AAB61" s="4134"/>
      <c r="AAC61" s="4134"/>
      <c r="AAD61" s="4134"/>
      <c r="AAE61" s="4134"/>
      <c r="AAF61" s="4134"/>
      <c r="AAG61" s="4134"/>
      <c r="AAH61" s="4134"/>
      <c r="AAI61" s="4134"/>
      <c r="AAJ61" s="4134"/>
      <c r="AAK61" s="4134"/>
      <c r="AAL61" s="4134"/>
      <c r="AAM61" s="4134"/>
      <c r="AAN61" s="4134"/>
      <c r="AAO61" s="4134"/>
      <c r="AAP61" s="4134"/>
      <c r="AAQ61" s="4134"/>
      <c r="AAR61" s="4134"/>
      <c r="AAS61" s="4134"/>
      <c r="AAT61" s="4134"/>
      <c r="AAU61" s="4134"/>
      <c r="AAV61" s="4134"/>
      <c r="AAW61" s="4134"/>
      <c r="AAX61" s="4134"/>
      <c r="AAY61" s="4134"/>
      <c r="AAZ61" s="4134"/>
      <c r="ABA61" s="4134"/>
      <c r="ABB61" s="4134"/>
      <c r="ABC61" s="4134"/>
      <c r="ABD61" s="4134"/>
      <c r="ABE61" s="4134"/>
      <c r="ABF61" s="4134"/>
      <c r="ABG61" s="4134"/>
      <c r="ABH61" s="4134"/>
      <c r="ABI61" s="4134"/>
      <c r="ABJ61" s="4134"/>
      <c r="ABK61" s="4134"/>
      <c r="ABL61" s="4134"/>
      <c r="ABM61" s="4134"/>
      <c r="ABN61" s="4134"/>
      <c r="ABO61" s="4134"/>
      <c r="ABP61" s="4134"/>
      <c r="ABQ61" s="4134"/>
      <c r="ABR61" s="4134"/>
      <c r="ABS61" s="4134"/>
      <c r="ABT61" s="4134"/>
      <c r="ABU61" s="4134"/>
      <c r="ABV61" s="4134"/>
      <c r="ABW61" s="4134"/>
      <c r="ABX61" s="4134"/>
      <c r="ABY61" s="4134"/>
      <c r="ABZ61" s="4134"/>
      <c r="ACA61" s="4134"/>
      <c r="ACB61" s="4134"/>
      <c r="ACC61" s="4134"/>
      <c r="ACD61" s="4134"/>
      <c r="ACE61" s="4134"/>
      <c r="ACF61" s="4134"/>
      <c r="ACG61" s="4134"/>
      <c r="ACH61" s="4134"/>
      <c r="ACI61" s="4134"/>
      <c r="ACJ61" s="4134"/>
      <c r="ACK61" s="4134"/>
      <c r="ACL61" s="4134"/>
      <c r="ACM61" s="4134"/>
      <c r="ACN61" s="4134"/>
      <c r="ACO61" s="4134"/>
      <c r="ACP61" s="4134"/>
      <c r="ACQ61" s="4134"/>
      <c r="ACR61" s="4134"/>
      <c r="ACS61" s="4134"/>
      <c r="ACT61" s="4134"/>
      <c r="ACU61" s="4134"/>
      <c r="ACV61" s="4134"/>
      <c r="ACW61" s="4134"/>
      <c r="ACX61" s="4134"/>
      <c r="ACY61" s="4134"/>
      <c r="ACZ61" s="4134"/>
      <c r="ADA61" s="4134"/>
      <c r="ADB61" s="4134"/>
      <c r="ADC61" s="4134"/>
      <c r="ADD61" s="4134"/>
      <c r="ADE61" s="4134"/>
      <c r="ADF61" s="4134"/>
      <c r="ADG61" s="4134"/>
      <c r="ADH61" s="4134"/>
      <c r="ADI61" s="4134"/>
      <c r="ADJ61" s="4134"/>
      <c r="ADK61" s="4134"/>
      <c r="ADL61" s="4134"/>
      <c r="ADM61" s="4134"/>
      <c r="ADN61" s="4134"/>
      <c r="ADO61" s="4134"/>
      <c r="ADP61" s="4134"/>
      <c r="ADQ61" s="4134"/>
      <c r="ADR61" s="4134"/>
      <c r="ADS61" s="4134"/>
      <c r="ADT61" s="4134"/>
      <c r="ADU61" s="4134"/>
      <c r="ADV61" s="4134"/>
      <c r="ADW61" s="4134"/>
      <c r="ADX61" s="4134"/>
      <c r="ADY61" s="4134"/>
      <c r="ADZ61" s="4134"/>
      <c r="AEA61" s="4134"/>
      <c r="AEB61" s="4134"/>
      <c r="AEC61" s="4134"/>
      <c r="AED61" s="4134"/>
      <c r="AEE61" s="4134"/>
      <c r="AEF61" s="4134"/>
      <c r="AEG61" s="4134"/>
      <c r="AEH61" s="4134"/>
      <c r="AEI61" s="4134"/>
      <c r="AEJ61" s="4134"/>
      <c r="AEK61" s="4134"/>
      <c r="AEL61" s="4134"/>
      <c r="AEM61" s="4134"/>
      <c r="AEN61" s="4134"/>
      <c r="AEO61" s="4134"/>
      <c r="AEP61" s="4134"/>
      <c r="AEQ61" s="4134"/>
      <c r="AER61" s="4134"/>
      <c r="AES61" s="4134"/>
      <c r="AET61" s="4134"/>
      <c r="AEU61" s="4134"/>
      <c r="AEV61" s="4134"/>
      <c r="AEW61" s="4134"/>
      <c r="AEX61" s="4134"/>
      <c r="AEY61" s="4134"/>
      <c r="AEZ61" s="4134"/>
      <c r="AFA61" s="4134"/>
      <c r="AFB61" s="4134"/>
      <c r="AFC61" s="4134"/>
      <c r="AFD61" s="4134"/>
      <c r="AFE61" s="4134"/>
      <c r="AFF61" s="4134"/>
      <c r="AFG61" s="4134"/>
      <c r="AFH61" s="4134"/>
      <c r="AFI61" s="4134"/>
      <c r="AFJ61" s="4134"/>
      <c r="AFK61" s="4134"/>
      <c r="AFL61" s="4134"/>
      <c r="AFM61" s="4134"/>
      <c r="AFN61" s="4134"/>
      <c r="AFO61" s="4134"/>
      <c r="AFP61" s="4134"/>
      <c r="AFQ61" s="4134"/>
      <c r="AFR61" s="4134"/>
      <c r="AFS61" s="4134"/>
      <c r="AFT61" s="4134"/>
      <c r="AFU61" s="4134"/>
      <c r="AFV61" s="4134"/>
      <c r="AFW61" s="4134"/>
      <c r="AFX61" s="4134"/>
      <c r="AFY61" s="4134"/>
      <c r="AFZ61" s="4134"/>
      <c r="AGA61" s="4134"/>
      <c r="AGB61" s="4134"/>
      <c r="AGC61" s="4134"/>
      <c r="AGD61" s="4134"/>
      <c r="AGE61" s="4134"/>
      <c r="AGF61" s="4134"/>
      <c r="AGG61" s="4134"/>
      <c r="AGH61" s="4134"/>
      <c r="AGI61" s="4134"/>
      <c r="AGJ61" s="4134"/>
      <c r="AGK61" s="4134"/>
      <c r="AGL61" s="4134"/>
      <c r="AGM61" s="4134"/>
      <c r="AGN61" s="4134"/>
      <c r="AGO61" s="4134"/>
      <c r="AGP61" s="4134"/>
      <c r="AGQ61" s="4134"/>
      <c r="AGR61" s="4134"/>
      <c r="AGS61" s="4134"/>
      <c r="AGT61" s="4134"/>
      <c r="AGU61" s="4134"/>
      <c r="AGV61" s="4134"/>
      <c r="AGW61" s="4134"/>
      <c r="AGX61" s="4134"/>
      <c r="AGY61" s="4134"/>
      <c r="AGZ61" s="4134"/>
      <c r="AHA61" s="4134"/>
      <c r="AHB61" s="4134"/>
      <c r="AHC61" s="4134"/>
      <c r="AHD61" s="4134"/>
      <c r="AHE61" s="4134"/>
      <c r="AHF61" s="4134"/>
      <c r="AHG61" s="4134"/>
      <c r="AHH61" s="4134"/>
      <c r="AHI61" s="4134"/>
      <c r="AHJ61" s="4134"/>
      <c r="AHK61" s="4134"/>
      <c r="AHL61" s="4134"/>
      <c r="AHM61" s="4134"/>
      <c r="AHN61" s="4134"/>
      <c r="AHO61" s="4134"/>
      <c r="AHP61" s="4134"/>
      <c r="AHQ61" s="4134"/>
      <c r="AHR61" s="4134"/>
      <c r="AHS61" s="4134"/>
      <c r="AHT61" s="4134"/>
      <c r="AHU61" s="4134"/>
      <c r="AHV61" s="4134"/>
      <c r="AHW61" s="4134"/>
      <c r="AHX61" s="4134"/>
      <c r="AHY61" s="4134"/>
      <c r="AHZ61" s="4134"/>
      <c r="AIA61" s="4134"/>
      <c r="AIB61" s="4134"/>
      <c r="AIC61" s="4134"/>
      <c r="AID61" s="4134"/>
      <c r="AIE61" s="4134"/>
      <c r="AIF61" s="4134"/>
      <c r="AIG61" s="4134"/>
      <c r="AIH61" s="4134"/>
      <c r="AII61" s="4134"/>
      <c r="AIJ61" s="4134"/>
      <c r="AIK61" s="4134"/>
      <c r="AIL61" s="4134"/>
      <c r="AIM61" s="4134"/>
      <c r="AIN61" s="4134"/>
      <c r="AIO61" s="4134"/>
      <c r="AIP61" s="4134"/>
      <c r="AIQ61" s="4134"/>
      <c r="AIR61" s="4134"/>
      <c r="AIS61" s="4134"/>
      <c r="AIT61" s="4134"/>
      <c r="AIU61" s="4134"/>
      <c r="AIV61" s="4134"/>
      <c r="AIW61" s="4134"/>
      <c r="AIX61" s="4134"/>
      <c r="AIY61" s="4134"/>
      <c r="AIZ61" s="4134"/>
      <c r="AJA61" s="4134"/>
      <c r="AJB61" s="4134"/>
      <c r="AJC61" s="4134"/>
      <c r="AJD61" s="4134"/>
      <c r="AJE61" s="4134"/>
      <c r="AJF61" s="4134"/>
      <c r="AJG61" s="4134"/>
      <c r="AJH61" s="4134"/>
      <c r="AJI61" s="4134"/>
      <c r="AJJ61" s="4134"/>
      <c r="AJK61" s="4134"/>
      <c r="AJL61" s="4134"/>
      <c r="AJM61" s="4134"/>
      <c r="AJN61" s="4134"/>
      <c r="AJO61" s="4134"/>
      <c r="AJP61" s="4134"/>
      <c r="AJQ61" s="4134"/>
      <c r="AJR61" s="4134"/>
      <c r="AJS61" s="4134"/>
      <c r="AJT61" s="4134"/>
      <c r="AJU61" s="4134"/>
      <c r="AJV61" s="4134"/>
      <c r="AJW61" s="4134"/>
      <c r="AJX61" s="4134"/>
      <c r="AJY61" s="4134"/>
      <c r="AJZ61" s="4134"/>
      <c r="AKA61" s="4134"/>
      <c r="AKB61" s="4134"/>
      <c r="AKC61" s="4134"/>
      <c r="AKD61" s="4134"/>
      <c r="AKE61" s="4134"/>
      <c r="AKF61" s="4134"/>
      <c r="AKG61" s="4134"/>
      <c r="AKH61" s="4134"/>
      <c r="AKI61" s="4134"/>
      <c r="AKJ61" s="4134"/>
      <c r="AKK61" s="4134"/>
      <c r="AKL61" s="4134"/>
      <c r="AKM61" s="4134"/>
      <c r="AKN61" s="4134"/>
      <c r="AKO61" s="4134"/>
      <c r="AKP61" s="4134"/>
      <c r="AKQ61" s="4134"/>
      <c r="AKR61" s="4134"/>
      <c r="AKS61" s="4134"/>
      <c r="AKT61" s="4134"/>
      <c r="AKU61" s="4134"/>
      <c r="AKV61" s="4134"/>
      <c r="AKW61" s="4134"/>
      <c r="AKX61" s="4134"/>
      <c r="AKY61" s="4134"/>
      <c r="AKZ61" s="4134"/>
      <c r="ALA61" s="4134"/>
      <c r="ALB61" s="4134"/>
      <c r="ALC61" s="4134"/>
      <c r="ALD61" s="4134"/>
      <c r="ALE61" s="4134"/>
      <c r="ALF61" s="4134"/>
      <c r="ALG61" s="4134"/>
      <c r="ALH61" s="4134"/>
      <c r="ALI61" s="4134"/>
      <c r="ALJ61" s="4134"/>
      <c r="ALK61" s="4134"/>
      <c r="ALL61" s="4134"/>
      <c r="ALM61" s="4134"/>
      <c r="ALN61" s="4134"/>
      <c r="ALO61" s="4134"/>
      <c r="ALP61" s="4134"/>
      <c r="ALQ61" s="4134"/>
      <c r="ALR61" s="4134"/>
      <c r="ALS61" s="4134"/>
      <c r="ALT61" s="4134"/>
      <c r="ALU61" s="4134"/>
      <c r="ALV61" s="4134"/>
      <c r="ALW61" s="4134"/>
      <c r="ALX61" s="4134"/>
      <c r="ALY61" s="4134"/>
      <c r="ALZ61" s="4134"/>
      <c r="AMA61" s="4134"/>
      <c r="AMB61" s="4134"/>
      <c r="AMC61" s="4134"/>
      <c r="AMD61" s="4134"/>
      <c r="AME61" s="4134"/>
      <c r="AMF61" s="4134"/>
      <c r="AMG61" s="4134"/>
      <c r="AMH61" s="4134"/>
      <c r="AMI61" s="4134"/>
      <c r="AMJ61" s="4134"/>
      <c r="AMK61" s="4134"/>
      <c r="AML61" s="4134"/>
      <c r="AMM61" s="4134"/>
      <c r="AMN61" s="4134"/>
      <c r="AMO61" s="4134"/>
      <c r="AMP61" s="4134"/>
      <c r="AMQ61" s="4134"/>
      <c r="AMR61" s="4134"/>
      <c r="AMS61" s="4134"/>
      <c r="AMT61" s="4134"/>
      <c r="AMU61" s="4134"/>
      <c r="AMV61" s="4134"/>
      <c r="AMW61" s="4134"/>
      <c r="AMX61" s="4134"/>
      <c r="AMY61" s="4134"/>
      <c r="AMZ61" s="4134"/>
      <c r="ANA61" s="4134"/>
      <c r="ANB61" s="4134"/>
      <c r="ANC61" s="4134"/>
      <c r="AND61" s="4134"/>
      <c r="ANE61" s="4134"/>
      <c r="ANF61" s="4134"/>
      <c r="ANG61" s="4134"/>
      <c r="ANH61" s="4134"/>
      <c r="ANI61" s="4134"/>
      <c r="ANJ61" s="4134"/>
      <c r="ANK61" s="4134"/>
      <c r="ANL61" s="4134"/>
      <c r="ANM61" s="4134"/>
      <c r="ANN61" s="4134"/>
      <c r="ANO61" s="4134"/>
      <c r="ANP61" s="4134"/>
      <c r="ANQ61" s="4134"/>
      <c r="ANR61" s="4134"/>
      <c r="ANS61" s="4134"/>
      <c r="ANT61" s="4134"/>
      <c r="ANU61" s="4134"/>
      <c r="ANV61" s="4134"/>
      <c r="ANW61" s="4134"/>
      <c r="ANX61" s="4134"/>
      <c r="ANY61" s="4134"/>
      <c r="ANZ61" s="4134"/>
      <c r="AOA61" s="4134"/>
      <c r="AOB61" s="4134"/>
      <c r="AOC61" s="4134"/>
      <c r="AOD61" s="4134"/>
      <c r="AOE61" s="4134"/>
      <c r="AOF61" s="4134"/>
      <c r="AOG61" s="4134"/>
      <c r="AOH61" s="4134"/>
      <c r="AOI61" s="4134"/>
      <c r="AOJ61" s="4134"/>
      <c r="AOK61" s="4134"/>
      <c r="AOL61" s="4134"/>
      <c r="AOM61" s="4134"/>
      <c r="AON61" s="4134"/>
      <c r="AOO61" s="4134"/>
      <c r="AOP61" s="4134"/>
      <c r="AOQ61" s="4134"/>
      <c r="AOR61" s="4134"/>
      <c r="AOS61" s="4134"/>
      <c r="AOT61" s="4134"/>
      <c r="AOU61" s="4134"/>
      <c r="AOV61" s="4134"/>
      <c r="AOW61" s="4134"/>
      <c r="AOX61" s="4134"/>
      <c r="AOY61" s="4134"/>
      <c r="AOZ61" s="4134"/>
      <c r="APA61" s="4134"/>
      <c r="APB61" s="4134"/>
      <c r="APC61" s="4134"/>
      <c r="APD61" s="4134"/>
      <c r="APE61" s="4134"/>
      <c r="APF61" s="4134"/>
      <c r="APG61" s="4134"/>
      <c r="APH61" s="4134"/>
      <c r="API61" s="4134"/>
      <c r="APJ61" s="4134"/>
      <c r="APK61" s="4134"/>
      <c r="APL61" s="4134"/>
      <c r="APM61" s="4134"/>
      <c r="APN61" s="4134"/>
      <c r="APO61" s="4134"/>
      <c r="APP61" s="4134"/>
      <c r="APQ61" s="4134"/>
      <c r="APR61" s="4134"/>
      <c r="APS61" s="4134"/>
      <c r="APT61" s="4134"/>
      <c r="APU61" s="4134"/>
      <c r="APV61" s="4134"/>
      <c r="APW61" s="4134"/>
      <c r="APX61" s="4134"/>
      <c r="APY61" s="4134"/>
      <c r="APZ61" s="4134"/>
      <c r="AQA61" s="4134"/>
      <c r="AQB61" s="4134"/>
      <c r="AQC61" s="4134"/>
      <c r="AQD61" s="4134"/>
      <c r="AQE61" s="4134"/>
      <c r="AQF61" s="4134"/>
      <c r="AQG61" s="4134"/>
      <c r="AQH61" s="4134"/>
      <c r="AQI61" s="4134"/>
      <c r="AQJ61" s="4134"/>
      <c r="AQK61" s="4134"/>
      <c r="AQL61" s="4134"/>
      <c r="AQM61" s="4134"/>
      <c r="AQN61" s="4134"/>
      <c r="AQO61" s="4134"/>
      <c r="AQP61" s="4134"/>
      <c r="AQQ61" s="4134"/>
      <c r="AQR61" s="4134"/>
      <c r="AQS61" s="4134"/>
      <c r="AQT61" s="4134"/>
      <c r="AQU61" s="4134"/>
      <c r="AQV61" s="4134"/>
      <c r="AQW61" s="4134"/>
      <c r="AQX61" s="4134"/>
      <c r="AQY61" s="4134"/>
      <c r="AQZ61" s="4134"/>
      <c r="ARA61" s="4134"/>
      <c r="ARB61" s="4134"/>
      <c r="ARC61" s="4134"/>
      <c r="ARD61" s="4134"/>
      <c r="ARE61" s="4134"/>
      <c r="ARF61" s="4134"/>
      <c r="ARG61" s="4134"/>
      <c r="ARH61" s="4134"/>
      <c r="ARI61" s="4134"/>
      <c r="ARJ61" s="4134"/>
      <c r="ARK61" s="4134"/>
      <c r="ARL61" s="4134"/>
      <c r="ARM61" s="4134"/>
      <c r="ARN61" s="4134"/>
      <c r="ARO61" s="4134"/>
      <c r="ARP61" s="4134"/>
      <c r="ARQ61" s="4134"/>
      <c r="ARR61" s="4134"/>
      <c r="ARS61" s="4134"/>
      <c r="ART61" s="4134"/>
      <c r="ARU61" s="4134"/>
      <c r="ARV61" s="4134"/>
      <c r="ARW61" s="4134"/>
      <c r="ARX61" s="4134"/>
      <c r="ARY61" s="4134"/>
      <c r="ARZ61" s="4134"/>
      <c r="ASA61" s="4134"/>
      <c r="ASB61" s="4134"/>
      <c r="ASC61" s="4134"/>
      <c r="ASD61" s="4134"/>
      <c r="ASE61" s="4134"/>
      <c r="ASF61" s="4134"/>
      <c r="ASG61" s="4134"/>
      <c r="ASH61" s="4134"/>
      <c r="ASI61" s="4134"/>
      <c r="ASJ61" s="4134"/>
      <c r="ASK61" s="4134"/>
      <c r="ASL61" s="4134"/>
      <c r="ASM61" s="4134"/>
      <c r="ASN61" s="4134"/>
      <c r="ASO61" s="4134"/>
      <c r="ASP61" s="4134"/>
      <c r="ASQ61" s="4134"/>
      <c r="ASR61" s="4134"/>
      <c r="ASS61" s="4134"/>
      <c r="AST61" s="4134"/>
      <c r="ASU61" s="4134"/>
      <c r="ASV61" s="4134"/>
      <c r="ASW61" s="4134"/>
      <c r="ASX61" s="4134"/>
      <c r="ASY61" s="4134"/>
      <c r="ASZ61" s="4134"/>
      <c r="ATA61" s="4134"/>
      <c r="ATB61" s="4134"/>
      <c r="ATC61" s="4134"/>
      <c r="ATD61" s="4134"/>
      <c r="ATE61" s="4134"/>
      <c r="ATF61" s="4134"/>
      <c r="ATG61" s="4134"/>
      <c r="ATH61" s="4134"/>
      <c r="ATI61" s="4134"/>
      <c r="ATJ61" s="4134"/>
      <c r="ATK61" s="4134"/>
      <c r="ATL61" s="4134"/>
      <c r="ATM61" s="4134"/>
      <c r="ATN61" s="4134"/>
      <c r="ATO61" s="4134"/>
      <c r="ATP61" s="4134"/>
      <c r="ATQ61" s="4134"/>
      <c r="ATR61" s="4134"/>
      <c r="ATS61" s="4134"/>
      <c r="ATT61" s="4134"/>
      <c r="ATU61" s="4134"/>
      <c r="ATV61" s="4134"/>
      <c r="ATW61" s="4134"/>
      <c r="ATX61" s="4134"/>
      <c r="ATY61" s="4134"/>
      <c r="ATZ61" s="4134"/>
      <c r="AUA61" s="4134"/>
      <c r="AUB61" s="4134"/>
      <c r="AUC61" s="4134"/>
      <c r="AUD61" s="4134"/>
      <c r="AUE61" s="4134"/>
      <c r="AUF61" s="4134"/>
      <c r="AUG61" s="4134"/>
      <c r="AUH61" s="4134"/>
      <c r="AUI61" s="4134"/>
      <c r="AUJ61" s="4134"/>
      <c r="AUK61" s="4134"/>
      <c r="AUL61" s="4134"/>
      <c r="AUM61" s="4134"/>
      <c r="AUN61" s="4134"/>
      <c r="AUO61" s="4134"/>
      <c r="AUP61" s="4134"/>
      <c r="AUQ61" s="4134"/>
      <c r="AUR61" s="4134"/>
      <c r="AUS61" s="4134"/>
      <c r="AUT61" s="4134"/>
      <c r="AUU61" s="4134"/>
      <c r="AUV61" s="4134"/>
      <c r="AUW61" s="4134"/>
      <c r="AUX61" s="4134"/>
      <c r="AUY61" s="4134"/>
      <c r="AUZ61" s="4134"/>
      <c r="AVA61" s="4134"/>
      <c r="AVB61" s="4134"/>
      <c r="AVC61" s="4134"/>
      <c r="AVD61" s="4134"/>
      <c r="AVE61" s="4134"/>
      <c r="AVF61" s="4134"/>
      <c r="AVG61" s="4134"/>
      <c r="AVH61" s="4134"/>
      <c r="AVI61" s="4134"/>
      <c r="AVJ61" s="4134"/>
      <c r="AVK61" s="4134"/>
      <c r="AVL61" s="4134"/>
      <c r="AVM61" s="4134"/>
      <c r="AVN61" s="4134"/>
      <c r="AVO61" s="4134"/>
      <c r="AVP61" s="4134"/>
      <c r="AVQ61" s="4134"/>
      <c r="AVR61" s="4134"/>
      <c r="AVS61" s="4134"/>
      <c r="AVT61" s="4134"/>
      <c r="AVU61" s="4134"/>
      <c r="AVV61" s="4134"/>
      <c r="AVW61" s="4134"/>
      <c r="AVX61" s="4134"/>
      <c r="AVY61" s="4134"/>
      <c r="AVZ61" s="4134"/>
      <c r="AWA61" s="4134"/>
      <c r="AWB61" s="4134"/>
      <c r="AWC61" s="4134"/>
      <c r="AWD61" s="4134"/>
      <c r="AWE61" s="4134"/>
      <c r="AWF61" s="4134"/>
      <c r="AWG61" s="4134"/>
      <c r="AWH61" s="4134"/>
      <c r="AWI61" s="4134"/>
      <c r="AWJ61" s="4134"/>
      <c r="AWK61" s="4134"/>
      <c r="AWL61" s="4134"/>
      <c r="AWM61" s="4134"/>
      <c r="AWN61" s="4134"/>
      <c r="AWO61" s="4134"/>
      <c r="AWP61" s="4134"/>
      <c r="AWQ61" s="4134"/>
      <c r="AWR61" s="4134"/>
      <c r="AWS61" s="4134"/>
      <c r="AWT61" s="4134"/>
      <c r="AWU61" s="4134"/>
      <c r="AWV61" s="4134"/>
      <c r="AWW61" s="4134"/>
      <c r="AWX61" s="4134"/>
      <c r="AWY61" s="4134"/>
      <c r="AWZ61" s="4134"/>
      <c r="AXA61" s="4134"/>
      <c r="AXB61" s="4134"/>
      <c r="AXC61" s="4134"/>
      <c r="AXD61" s="4134"/>
      <c r="AXE61" s="4134"/>
      <c r="AXF61" s="4134"/>
      <c r="AXG61" s="4134"/>
      <c r="AXH61" s="4134"/>
      <c r="AXI61" s="4134"/>
      <c r="AXJ61" s="4134"/>
      <c r="AXK61" s="4134"/>
      <c r="AXL61" s="4134"/>
      <c r="AXM61" s="4134"/>
      <c r="AXN61" s="4134"/>
      <c r="AXO61" s="4134"/>
      <c r="AXP61" s="4134"/>
      <c r="AXQ61" s="4134"/>
      <c r="AXR61" s="4134"/>
      <c r="AXS61" s="4134"/>
      <c r="AXT61" s="4134"/>
      <c r="AXU61" s="4134"/>
      <c r="AXV61" s="4134"/>
      <c r="AXW61" s="4134"/>
      <c r="AXX61" s="4134"/>
      <c r="AXY61" s="4134"/>
      <c r="AXZ61" s="4134"/>
      <c r="AYA61" s="4134"/>
      <c r="AYB61" s="4134"/>
      <c r="AYC61" s="4134"/>
      <c r="AYD61" s="4134"/>
      <c r="AYE61" s="4134"/>
      <c r="AYF61" s="4134"/>
      <c r="AYG61" s="4134"/>
      <c r="AYH61" s="4134"/>
      <c r="AYI61" s="4134"/>
      <c r="AYJ61" s="4134"/>
      <c r="AYK61" s="4134"/>
      <c r="AYL61" s="4134"/>
      <c r="AYM61" s="4134"/>
      <c r="AYN61" s="4134"/>
      <c r="AYO61" s="4134"/>
      <c r="AYP61" s="4134"/>
      <c r="AYQ61" s="4134"/>
      <c r="AYR61" s="4134"/>
      <c r="AYS61" s="4134"/>
      <c r="AYT61" s="4134"/>
      <c r="AYU61" s="4134"/>
      <c r="AYV61" s="4134"/>
      <c r="AYW61" s="4134"/>
      <c r="AYX61" s="4134"/>
      <c r="AYY61" s="4134"/>
      <c r="AYZ61" s="4134"/>
      <c r="AZA61" s="4134"/>
      <c r="AZB61" s="4134"/>
      <c r="AZC61" s="4134"/>
      <c r="AZD61" s="4134"/>
      <c r="AZE61" s="4134"/>
      <c r="AZF61" s="4134"/>
      <c r="AZG61" s="4134"/>
      <c r="AZH61" s="4134"/>
      <c r="AZI61" s="4134"/>
      <c r="AZJ61" s="4134"/>
      <c r="AZK61" s="4134"/>
      <c r="AZL61" s="4134"/>
      <c r="AZM61" s="4134"/>
      <c r="AZN61" s="4134"/>
      <c r="AZO61" s="4134"/>
      <c r="AZP61" s="4134"/>
      <c r="AZQ61" s="4134"/>
      <c r="AZR61" s="4134"/>
      <c r="AZS61" s="4134"/>
      <c r="AZT61" s="4134"/>
      <c r="AZU61" s="4134"/>
      <c r="AZV61" s="4134"/>
      <c r="AZW61" s="4134"/>
      <c r="AZX61" s="4134"/>
      <c r="AZY61" s="4134"/>
      <c r="AZZ61" s="4134"/>
      <c r="BAA61" s="4134"/>
      <c r="BAB61" s="4134"/>
      <c r="BAC61" s="4134"/>
      <c r="BAD61" s="4134"/>
      <c r="BAE61" s="4134"/>
      <c r="BAF61" s="4134"/>
      <c r="BAG61" s="4134"/>
      <c r="BAH61" s="4134"/>
      <c r="BAI61" s="4134"/>
      <c r="BAJ61" s="4134"/>
      <c r="BAK61" s="4134"/>
      <c r="BAL61" s="4134"/>
      <c r="BAM61" s="4134"/>
      <c r="BAN61" s="4134"/>
      <c r="BAO61" s="4134"/>
      <c r="BAP61" s="4134"/>
      <c r="BAQ61" s="4134"/>
      <c r="BAR61" s="4134"/>
      <c r="BAS61" s="4134"/>
      <c r="BAT61" s="4134"/>
      <c r="BAU61" s="4134"/>
      <c r="BAV61" s="4134"/>
      <c r="BAW61" s="4134"/>
      <c r="BAX61" s="4134"/>
      <c r="BAY61" s="4134"/>
      <c r="BAZ61" s="4134"/>
      <c r="BBA61" s="4134"/>
      <c r="BBB61" s="4134"/>
      <c r="BBC61" s="4134"/>
      <c r="BBD61" s="4134"/>
      <c r="BBE61" s="4134"/>
      <c r="BBF61" s="4134"/>
      <c r="BBG61" s="4134"/>
      <c r="BBH61" s="4134"/>
      <c r="BBI61" s="4134"/>
      <c r="BBJ61" s="4134"/>
      <c r="BBK61" s="4134"/>
      <c r="BBL61" s="4134"/>
      <c r="BBM61" s="4134"/>
      <c r="BBN61" s="4134"/>
      <c r="BBO61" s="4134"/>
      <c r="BBP61" s="4134"/>
      <c r="BBQ61" s="4134"/>
      <c r="BBR61" s="4134"/>
      <c r="BBS61" s="4134"/>
      <c r="BBT61" s="4134"/>
      <c r="BBU61" s="4134"/>
      <c r="BBV61" s="4134"/>
      <c r="BBW61" s="4134"/>
      <c r="BBX61" s="4134"/>
      <c r="BBY61" s="4134"/>
      <c r="BBZ61" s="4134"/>
      <c r="BCA61" s="4134"/>
      <c r="BCB61" s="4134"/>
      <c r="BCC61" s="4134"/>
      <c r="BCD61" s="4134"/>
      <c r="BCE61" s="4134"/>
      <c r="BCF61" s="4134"/>
      <c r="BCG61" s="4134"/>
      <c r="BCH61" s="4134"/>
      <c r="BCI61" s="4134"/>
      <c r="BCJ61" s="4134"/>
      <c r="BCK61" s="4134"/>
      <c r="BCL61" s="4134"/>
      <c r="BCM61" s="4134"/>
      <c r="BCN61" s="4134"/>
      <c r="BCO61" s="4134"/>
      <c r="BCP61" s="4134"/>
      <c r="BCQ61" s="4134"/>
      <c r="BCR61" s="4134"/>
      <c r="BCS61" s="4134"/>
      <c r="BCT61" s="4134"/>
      <c r="BCU61" s="4134"/>
      <c r="BCV61" s="4134"/>
      <c r="BCW61" s="4134"/>
      <c r="BCX61" s="4134"/>
      <c r="BCY61" s="4134"/>
      <c r="BCZ61" s="4134"/>
      <c r="BDA61" s="4134"/>
      <c r="BDB61" s="4134"/>
      <c r="BDC61" s="4134"/>
      <c r="BDD61" s="4134"/>
      <c r="BDE61" s="4134"/>
      <c r="BDF61" s="4134"/>
      <c r="BDG61" s="4134"/>
      <c r="BDH61" s="4134"/>
      <c r="BDI61" s="4134"/>
      <c r="BDJ61" s="4134"/>
      <c r="BDK61" s="4134"/>
      <c r="BDL61" s="4134"/>
      <c r="BDM61" s="4134"/>
      <c r="BDN61" s="4134"/>
      <c r="BDO61" s="4134"/>
      <c r="BDP61" s="4134"/>
      <c r="BDQ61" s="4134"/>
      <c r="BDR61" s="4134"/>
      <c r="BDS61" s="4134"/>
      <c r="BDT61" s="4134"/>
      <c r="BDU61" s="4134"/>
      <c r="BDV61" s="4134"/>
      <c r="BDW61" s="4134"/>
      <c r="BDX61" s="4134"/>
      <c r="BDY61" s="4134"/>
      <c r="BDZ61" s="4134"/>
      <c r="BEA61" s="4134"/>
      <c r="BEB61" s="4134"/>
      <c r="BEC61" s="4134"/>
      <c r="BED61" s="4134"/>
      <c r="BEE61" s="4134"/>
      <c r="BEF61" s="4134"/>
      <c r="BEG61" s="4134"/>
      <c r="BEH61" s="4134"/>
      <c r="BEI61" s="4134"/>
      <c r="BEJ61" s="4134"/>
      <c r="BEK61" s="4134"/>
      <c r="BEL61" s="4134"/>
      <c r="BEM61" s="4134"/>
      <c r="BEN61" s="4134"/>
      <c r="BEO61" s="4134"/>
      <c r="BEP61" s="4134"/>
      <c r="BEQ61" s="4134"/>
      <c r="BER61" s="4134"/>
      <c r="BES61" s="4134"/>
      <c r="BET61" s="4134"/>
      <c r="BEU61" s="4134"/>
      <c r="BEV61" s="4134"/>
      <c r="BEW61" s="4134"/>
      <c r="BEX61" s="4134"/>
      <c r="BEY61" s="4134"/>
      <c r="BEZ61" s="4134"/>
      <c r="BFA61" s="4134"/>
      <c r="BFB61" s="4134"/>
      <c r="BFC61" s="4134"/>
      <c r="BFD61" s="4134"/>
      <c r="BFE61" s="4134"/>
      <c r="BFF61" s="4134"/>
      <c r="BFG61" s="4134"/>
      <c r="BFH61" s="4134"/>
      <c r="BFI61" s="4134"/>
      <c r="BFJ61" s="4134"/>
      <c r="BFK61" s="4134"/>
      <c r="BFL61" s="4134"/>
      <c r="BFM61" s="4134"/>
      <c r="BFN61" s="4134"/>
      <c r="BFO61" s="4134"/>
      <c r="BFP61" s="4134"/>
      <c r="BFQ61" s="4134"/>
      <c r="BFR61" s="4134"/>
      <c r="BFS61" s="4134"/>
      <c r="BFT61" s="4134"/>
      <c r="BFU61" s="4134"/>
      <c r="BFV61" s="4134"/>
      <c r="BFW61" s="4134"/>
      <c r="BFX61" s="4134"/>
      <c r="BFY61" s="4134"/>
      <c r="BFZ61" s="4134"/>
      <c r="BGA61" s="4134"/>
      <c r="BGB61" s="4134"/>
      <c r="BGC61" s="4134"/>
      <c r="BGD61" s="4134"/>
      <c r="BGE61" s="4134"/>
      <c r="BGF61" s="4134"/>
      <c r="BGG61" s="4134"/>
      <c r="BGH61" s="4134"/>
      <c r="BGI61" s="4134"/>
      <c r="BGJ61" s="4134"/>
      <c r="BGK61" s="4134"/>
      <c r="BGL61" s="4134"/>
      <c r="BGM61" s="4134"/>
      <c r="BGN61" s="4134"/>
      <c r="BGO61" s="4134"/>
      <c r="BGP61" s="4134"/>
      <c r="BGQ61" s="4134"/>
      <c r="BGR61" s="4134"/>
      <c r="BGS61" s="4134"/>
      <c r="BGT61" s="4134"/>
      <c r="BGU61" s="4134"/>
      <c r="BGV61" s="4134"/>
      <c r="BGW61" s="4134"/>
      <c r="BGX61" s="4134"/>
      <c r="BGY61" s="4134"/>
      <c r="BGZ61" s="4134"/>
      <c r="BHA61" s="4134"/>
      <c r="BHB61" s="4134"/>
      <c r="BHC61" s="4134"/>
      <c r="BHD61" s="4134"/>
      <c r="BHE61" s="4134"/>
      <c r="BHF61" s="4134"/>
      <c r="BHG61" s="4134"/>
      <c r="BHH61" s="4134"/>
      <c r="BHI61" s="4134"/>
      <c r="BHJ61" s="4134"/>
      <c r="BHK61" s="4134"/>
      <c r="BHL61" s="4134"/>
      <c r="BHM61" s="4134"/>
      <c r="BHN61" s="4134"/>
      <c r="BHO61" s="4134"/>
      <c r="BHP61" s="4134"/>
      <c r="BHQ61" s="4134"/>
      <c r="BHR61" s="4134"/>
      <c r="BHS61" s="4134"/>
      <c r="BHT61" s="4134"/>
      <c r="BHU61" s="4134"/>
      <c r="BHV61" s="4134"/>
      <c r="BHW61" s="4134"/>
      <c r="BHX61" s="4134"/>
      <c r="BHY61" s="4134"/>
      <c r="BHZ61" s="4134"/>
      <c r="BIA61" s="4134"/>
      <c r="BIB61" s="4134"/>
      <c r="BIC61" s="4134"/>
      <c r="BID61" s="4134"/>
      <c r="BIE61" s="4134"/>
      <c r="BIF61" s="4134"/>
      <c r="BIG61" s="4134"/>
      <c r="BIH61" s="4134"/>
      <c r="BII61" s="4134"/>
      <c r="BIJ61" s="4134"/>
      <c r="BIK61" s="4134"/>
      <c r="BIL61" s="4134"/>
      <c r="BIM61" s="4134"/>
      <c r="BIN61" s="4134"/>
      <c r="BIO61" s="4134"/>
      <c r="BIP61" s="4134"/>
      <c r="BIQ61" s="4134"/>
      <c r="BIR61" s="4134"/>
      <c r="BIS61" s="4134"/>
      <c r="BIT61" s="4134"/>
      <c r="BIU61" s="4134"/>
      <c r="BIV61" s="4134"/>
      <c r="BIW61" s="4134"/>
      <c r="BIX61" s="4134"/>
      <c r="BIY61" s="4134"/>
      <c r="BIZ61" s="4134"/>
      <c r="BJA61" s="4134"/>
      <c r="BJB61" s="4134"/>
      <c r="BJC61" s="4134"/>
      <c r="BJD61" s="4134"/>
      <c r="BJE61" s="4134"/>
    </row>
    <row r="62" spans="1:1617" s="102" customFormat="1" ht="16.149999999999999" customHeight="1">
      <c r="A62" s="35" t="s">
        <v>643</v>
      </c>
      <c r="B62" s="3314">
        <v>100</v>
      </c>
      <c r="C62" s="1310">
        <v>100</v>
      </c>
      <c r="D62" s="1310">
        <v>100</v>
      </c>
      <c r="E62" s="1310">
        <v>100</v>
      </c>
      <c r="F62" s="1310">
        <v>100</v>
      </c>
      <c r="G62" s="1310">
        <v>100</v>
      </c>
      <c r="H62" s="1310">
        <v>111</v>
      </c>
      <c r="I62" s="1310">
        <v>111</v>
      </c>
      <c r="J62" s="1310">
        <v>113</v>
      </c>
      <c r="K62" s="1310">
        <v>113</v>
      </c>
      <c r="L62" s="1310">
        <v>113</v>
      </c>
      <c r="M62" s="1310">
        <v>114</v>
      </c>
      <c r="N62" s="1310">
        <v>114</v>
      </c>
      <c r="O62" s="1310">
        <v>445</v>
      </c>
      <c r="P62" s="1310">
        <v>464</v>
      </c>
      <c r="Q62" s="1310">
        <v>532</v>
      </c>
      <c r="R62" s="1310">
        <v>525</v>
      </c>
      <c r="S62" s="1310">
        <v>524</v>
      </c>
      <c r="T62" s="1310">
        <v>550</v>
      </c>
      <c r="U62" s="1310">
        <v>623</v>
      </c>
      <c r="V62" s="1310">
        <v>689</v>
      </c>
      <c r="W62" s="1310">
        <v>722</v>
      </c>
      <c r="X62" s="1310">
        <v>805</v>
      </c>
      <c r="Y62" s="1310">
        <v>864</v>
      </c>
      <c r="Z62" s="1310">
        <v>1052</v>
      </c>
      <c r="AA62" s="1310">
        <v>969</v>
      </c>
      <c r="AB62" s="1310">
        <v>1146</v>
      </c>
      <c r="AC62" s="1310">
        <v>1168</v>
      </c>
      <c r="AD62" s="1310">
        <v>1308</v>
      </c>
      <c r="AE62" s="3827">
        <v>1369</v>
      </c>
      <c r="AF62" s="2323">
        <v>1370</v>
      </c>
      <c r="AG62" s="4125"/>
      <c r="AH62" s="4134"/>
      <c r="AI62" s="4134"/>
      <c r="AJ62" s="4134"/>
      <c r="AK62" s="4134"/>
      <c r="AL62" s="4134"/>
      <c r="AM62" s="4134"/>
      <c r="AN62" s="4134"/>
      <c r="AO62" s="4134"/>
      <c r="AP62" s="4134"/>
      <c r="AQ62" s="4134"/>
      <c r="AR62" s="4134"/>
      <c r="AS62" s="4134"/>
      <c r="AT62" s="4134"/>
      <c r="AU62" s="4134"/>
      <c r="AV62" s="4134"/>
      <c r="AW62" s="4134"/>
      <c r="AX62" s="4134"/>
      <c r="AY62" s="4134"/>
      <c r="AZ62" s="4134"/>
      <c r="BA62" s="4134"/>
      <c r="BB62" s="4134"/>
      <c r="BC62" s="4134"/>
      <c r="BD62" s="4134"/>
      <c r="BE62" s="4134"/>
      <c r="BF62" s="4134"/>
      <c r="BG62" s="4134"/>
      <c r="BH62" s="4134"/>
      <c r="BI62" s="4134"/>
      <c r="BJ62" s="4134"/>
      <c r="BK62" s="4139"/>
      <c r="BL62" s="4139"/>
      <c r="BM62" s="4139"/>
      <c r="BN62" s="4139"/>
      <c r="BO62" s="4139"/>
      <c r="BP62" s="4139"/>
      <c r="BQ62" s="4139"/>
      <c r="BR62" s="4139"/>
      <c r="BS62" s="4139"/>
      <c r="BT62" s="4139"/>
      <c r="BU62" s="4139"/>
      <c r="BV62" s="4139"/>
      <c r="BW62" s="4139"/>
      <c r="BX62" s="4139"/>
      <c r="BY62" s="4139"/>
      <c r="BZ62" s="4139"/>
      <c r="CA62" s="4139"/>
      <c r="CB62" s="4139"/>
      <c r="CC62" s="4139"/>
      <c r="CD62" s="4139"/>
      <c r="CE62" s="4139"/>
      <c r="CF62" s="4139"/>
      <c r="CG62" s="4139"/>
      <c r="CH62" s="4139"/>
      <c r="CI62" s="4139"/>
      <c r="CJ62" s="4139"/>
      <c r="CK62" s="4139"/>
      <c r="CL62" s="4139"/>
      <c r="CM62" s="4139"/>
      <c r="CN62" s="4134"/>
      <c r="CO62" s="4134"/>
      <c r="CP62" s="4134"/>
      <c r="CQ62" s="4134"/>
      <c r="CR62" s="4134"/>
      <c r="CS62" s="4134"/>
      <c r="CT62" s="4134"/>
      <c r="CU62" s="4134"/>
      <c r="CV62" s="4134"/>
      <c r="CW62" s="4134"/>
      <c r="CX62" s="4134"/>
      <c r="CY62" s="4134"/>
      <c r="CZ62" s="4134"/>
      <c r="DA62" s="4134"/>
      <c r="DB62" s="4134"/>
      <c r="DC62" s="4134"/>
      <c r="DD62" s="4134"/>
      <c r="DE62" s="4134"/>
      <c r="DF62" s="4134"/>
      <c r="DG62" s="4134"/>
      <c r="DH62" s="4134"/>
      <c r="DI62" s="4134"/>
      <c r="DJ62" s="4134"/>
      <c r="DK62" s="4134"/>
      <c r="DL62" s="4134"/>
      <c r="DM62" s="4134"/>
      <c r="DN62" s="4134"/>
      <c r="DO62" s="4134"/>
      <c r="DP62" s="4134"/>
      <c r="DQ62" s="4134"/>
      <c r="DR62" s="4134"/>
      <c r="DS62" s="4134"/>
      <c r="DT62" s="4134"/>
      <c r="DU62" s="4134"/>
      <c r="DV62" s="4134"/>
      <c r="DW62" s="4134"/>
      <c r="DX62" s="4134"/>
      <c r="DY62" s="4134"/>
      <c r="DZ62" s="4134"/>
      <c r="EA62" s="4134"/>
      <c r="EB62" s="4134"/>
      <c r="EC62" s="4134"/>
      <c r="ED62" s="4134"/>
      <c r="EE62" s="4134"/>
      <c r="EF62" s="4134"/>
      <c r="EG62" s="4134"/>
      <c r="EH62" s="4134"/>
      <c r="EI62" s="4134"/>
      <c r="EJ62" s="4134"/>
      <c r="EK62" s="4134"/>
      <c r="EL62" s="4134"/>
      <c r="EM62" s="4134"/>
      <c r="EN62" s="4134"/>
      <c r="EO62" s="4134"/>
      <c r="EP62" s="4134"/>
      <c r="EQ62" s="4134"/>
      <c r="ER62" s="4134"/>
      <c r="ES62" s="4134"/>
      <c r="ET62" s="4134"/>
      <c r="EU62" s="4134"/>
      <c r="EV62" s="4134"/>
      <c r="EW62" s="4134"/>
      <c r="EX62" s="4134"/>
      <c r="EY62" s="4134"/>
      <c r="EZ62" s="4134"/>
      <c r="FA62" s="4134"/>
      <c r="FB62" s="4134"/>
      <c r="FC62" s="4134"/>
      <c r="FD62" s="4134"/>
      <c r="FE62" s="4134"/>
      <c r="FF62" s="4134"/>
      <c r="FG62" s="4134"/>
      <c r="FH62" s="4134"/>
      <c r="FI62" s="4134"/>
      <c r="FJ62" s="4134"/>
      <c r="FK62" s="4134"/>
      <c r="FL62" s="4134"/>
      <c r="FM62" s="4134"/>
      <c r="FN62" s="4134"/>
      <c r="FO62" s="4134"/>
      <c r="FP62" s="4134"/>
      <c r="FQ62" s="4134"/>
      <c r="FR62" s="4134"/>
      <c r="FS62" s="4134"/>
      <c r="FT62" s="4134"/>
      <c r="FU62" s="4134"/>
      <c r="FV62" s="4134"/>
      <c r="FW62" s="4134"/>
      <c r="FX62" s="4134"/>
      <c r="FY62" s="4134"/>
      <c r="FZ62" s="4134"/>
      <c r="GA62" s="4134"/>
      <c r="GB62" s="4134"/>
      <c r="GC62" s="4134"/>
      <c r="GD62" s="4134"/>
      <c r="GE62" s="4134"/>
      <c r="GF62" s="4134"/>
      <c r="GG62" s="4134"/>
      <c r="GH62" s="4134"/>
      <c r="GI62" s="4134"/>
      <c r="GJ62" s="4134"/>
      <c r="GK62" s="4134"/>
      <c r="GL62" s="4134"/>
      <c r="GM62" s="4134"/>
      <c r="GN62" s="4134"/>
      <c r="GO62" s="4134"/>
      <c r="GP62" s="4134"/>
      <c r="GQ62" s="4134"/>
      <c r="GR62" s="4134"/>
      <c r="GS62" s="4134"/>
      <c r="GT62" s="4134"/>
      <c r="GU62" s="4134"/>
      <c r="GV62" s="4134"/>
      <c r="GW62" s="4134"/>
      <c r="GX62" s="4134"/>
      <c r="GY62" s="4134"/>
      <c r="GZ62" s="4134"/>
      <c r="HA62" s="4134"/>
      <c r="HB62" s="4134"/>
      <c r="HC62" s="4134"/>
      <c r="HD62" s="4134"/>
      <c r="HE62" s="4134"/>
      <c r="HF62" s="4134"/>
      <c r="HG62" s="4134"/>
      <c r="HH62" s="4134"/>
      <c r="HI62" s="4134"/>
      <c r="HJ62" s="4134"/>
      <c r="HK62" s="4134"/>
      <c r="HL62" s="4134"/>
      <c r="HM62" s="4134"/>
      <c r="HN62" s="4134"/>
      <c r="HO62" s="4134"/>
      <c r="HP62" s="4134"/>
      <c r="HQ62" s="4134"/>
      <c r="HR62" s="4134"/>
      <c r="HS62" s="4134"/>
      <c r="HT62" s="4134"/>
      <c r="HU62" s="4134"/>
      <c r="HV62" s="4134"/>
      <c r="HW62" s="4134"/>
      <c r="HX62" s="4134"/>
      <c r="HY62" s="4134"/>
      <c r="HZ62" s="4134"/>
      <c r="IA62" s="4134"/>
      <c r="IB62" s="4134"/>
      <c r="IC62" s="4134"/>
      <c r="ID62" s="4134"/>
      <c r="IE62" s="4134"/>
      <c r="IF62" s="4134"/>
      <c r="IG62" s="4134"/>
      <c r="IH62" s="4134"/>
      <c r="II62" s="4134"/>
      <c r="IJ62" s="4134"/>
      <c r="IK62" s="4134"/>
      <c r="IL62" s="4134"/>
      <c r="IM62" s="4134"/>
      <c r="IN62" s="4134"/>
      <c r="IO62" s="4134"/>
      <c r="IP62" s="4134"/>
      <c r="IQ62" s="4134"/>
      <c r="IR62" s="4134"/>
      <c r="IS62" s="4134"/>
      <c r="IT62" s="4134"/>
      <c r="IU62" s="4134"/>
      <c r="IV62" s="4134"/>
      <c r="IW62" s="4134"/>
      <c r="IX62" s="4134"/>
      <c r="IY62" s="4134"/>
      <c r="IZ62" s="4134"/>
      <c r="JA62" s="4134"/>
      <c r="JB62" s="4134"/>
      <c r="JC62" s="4134"/>
      <c r="JD62" s="4134"/>
      <c r="JE62" s="4134"/>
      <c r="JF62" s="4134"/>
      <c r="JG62" s="4134"/>
      <c r="JH62" s="4134"/>
      <c r="JI62" s="4134"/>
      <c r="JJ62" s="4134"/>
      <c r="JK62" s="4134"/>
      <c r="JL62" s="4134"/>
      <c r="JM62" s="4134"/>
      <c r="JN62" s="4134"/>
      <c r="JO62" s="4134"/>
      <c r="JP62" s="4134"/>
      <c r="JQ62" s="4134"/>
      <c r="JR62" s="4134"/>
      <c r="JS62" s="4134"/>
      <c r="JT62" s="4134"/>
      <c r="JU62" s="4134"/>
      <c r="JV62" s="4134"/>
      <c r="JW62" s="4134"/>
      <c r="JX62" s="4134"/>
      <c r="JY62" s="4134"/>
      <c r="JZ62" s="4134"/>
      <c r="KA62" s="4134"/>
      <c r="KB62" s="4134"/>
      <c r="KC62" s="4134"/>
      <c r="KD62" s="4134"/>
      <c r="KE62" s="4134"/>
      <c r="KF62" s="4134"/>
      <c r="KG62" s="4134"/>
      <c r="KH62" s="4134"/>
      <c r="KI62" s="4134"/>
      <c r="KJ62" s="4134"/>
      <c r="KK62" s="4134"/>
      <c r="KL62" s="4134"/>
      <c r="KM62" s="4134"/>
      <c r="KN62" s="4134"/>
      <c r="KO62" s="4134"/>
      <c r="KP62" s="4134"/>
      <c r="KQ62" s="4134"/>
      <c r="KR62" s="4134"/>
      <c r="KS62" s="4134"/>
      <c r="KT62" s="4134"/>
      <c r="KU62" s="4134"/>
      <c r="KV62" s="4134"/>
      <c r="KW62" s="4134"/>
      <c r="KX62" s="4134"/>
      <c r="KY62" s="4134"/>
      <c r="KZ62" s="4134"/>
      <c r="LA62" s="4134"/>
      <c r="LB62" s="4134"/>
      <c r="LC62" s="4134"/>
      <c r="LD62" s="4134"/>
      <c r="LE62" s="4134"/>
      <c r="LF62" s="4134"/>
      <c r="LG62" s="4134"/>
      <c r="LH62" s="4134"/>
      <c r="LI62" s="4134"/>
      <c r="LJ62" s="4134"/>
      <c r="LK62" s="4134"/>
      <c r="LL62" s="4134"/>
      <c r="LM62" s="4134"/>
      <c r="LN62" s="4134"/>
      <c r="LO62" s="4134"/>
      <c r="LP62" s="4134"/>
      <c r="LQ62" s="4134"/>
      <c r="LR62" s="4134"/>
      <c r="LS62" s="4134"/>
      <c r="LT62" s="4134"/>
      <c r="LU62" s="4134"/>
      <c r="LV62" s="4134"/>
      <c r="LW62" s="4134"/>
      <c r="LX62" s="4134"/>
      <c r="LY62" s="4134"/>
      <c r="LZ62" s="4134"/>
      <c r="MA62" s="4134"/>
      <c r="MB62" s="4134"/>
      <c r="MC62" s="4134"/>
      <c r="MD62" s="4134"/>
      <c r="ME62" s="4134"/>
      <c r="MF62" s="4134"/>
      <c r="MG62" s="4134"/>
      <c r="MH62" s="4134"/>
      <c r="MI62" s="4134"/>
      <c r="MJ62" s="4134"/>
      <c r="MK62" s="4134"/>
      <c r="ML62" s="4134"/>
      <c r="MM62" s="4134"/>
      <c r="MN62" s="4134"/>
      <c r="MO62" s="4134"/>
      <c r="MP62" s="4134"/>
      <c r="MQ62" s="4134"/>
      <c r="MR62" s="4134"/>
      <c r="MS62" s="4134"/>
      <c r="MT62" s="4134"/>
      <c r="MU62" s="4134"/>
      <c r="MV62" s="4134"/>
      <c r="MW62" s="4134"/>
      <c r="MX62" s="4134"/>
      <c r="MY62" s="4134"/>
      <c r="MZ62" s="4134"/>
      <c r="NA62" s="4134"/>
      <c r="NB62" s="4134"/>
      <c r="NC62" s="4134"/>
      <c r="ND62" s="4134"/>
      <c r="NE62" s="4134"/>
      <c r="NF62" s="4134"/>
      <c r="NG62" s="4134"/>
      <c r="NH62" s="4134"/>
      <c r="NI62" s="4134"/>
      <c r="NJ62" s="4134"/>
      <c r="NK62" s="4134"/>
      <c r="NL62" s="4134"/>
      <c r="NM62" s="4134"/>
      <c r="NN62" s="4134"/>
      <c r="NO62" s="4134"/>
      <c r="NP62" s="4134"/>
      <c r="NQ62" s="4134"/>
      <c r="NR62" s="4134"/>
      <c r="NS62" s="4134"/>
      <c r="NT62" s="4134"/>
      <c r="NU62" s="4134"/>
      <c r="NV62" s="4134"/>
      <c r="NW62" s="4134"/>
      <c r="NX62" s="4134"/>
      <c r="NY62" s="4134"/>
      <c r="NZ62" s="4134"/>
      <c r="OA62" s="4134"/>
      <c r="OB62" s="4134"/>
      <c r="OC62" s="4134"/>
      <c r="OD62" s="4134"/>
      <c r="OE62" s="4134"/>
      <c r="OF62" s="4134"/>
      <c r="OG62" s="4134"/>
      <c r="OH62" s="4134"/>
      <c r="OI62" s="4134"/>
      <c r="OJ62" s="4134"/>
      <c r="OK62" s="4134"/>
      <c r="OL62" s="4134"/>
      <c r="OM62" s="4134"/>
      <c r="ON62" s="4134"/>
      <c r="OO62" s="4134"/>
      <c r="OP62" s="4134"/>
      <c r="OQ62" s="4134"/>
      <c r="OR62" s="4134"/>
      <c r="OS62" s="4134"/>
      <c r="OT62" s="4134"/>
      <c r="OU62" s="4134"/>
      <c r="OV62" s="4134"/>
      <c r="OW62" s="4134"/>
      <c r="OX62" s="4134"/>
      <c r="OY62" s="4134"/>
      <c r="OZ62" s="4134"/>
      <c r="PA62" s="4134"/>
      <c r="PB62" s="4134"/>
      <c r="PC62" s="4134"/>
      <c r="PD62" s="4134"/>
      <c r="PE62" s="4134"/>
      <c r="PF62" s="4134"/>
      <c r="PG62" s="4134"/>
      <c r="PH62" s="4134"/>
      <c r="PI62" s="4134"/>
      <c r="PJ62" s="4134"/>
      <c r="PK62" s="4134"/>
      <c r="PL62" s="4134"/>
      <c r="PM62" s="4134"/>
      <c r="PN62" s="4134"/>
      <c r="PO62" s="4134"/>
      <c r="PP62" s="4134"/>
      <c r="PQ62" s="4134"/>
      <c r="PR62" s="4134"/>
      <c r="PS62" s="4134"/>
      <c r="PT62" s="4134"/>
      <c r="PU62" s="4134"/>
      <c r="PV62" s="4134"/>
      <c r="PW62" s="4134"/>
      <c r="PX62" s="4134"/>
      <c r="PY62" s="4134"/>
      <c r="PZ62" s="4134"/>
      <c r="QA62" s="4134"/>
      <c r="QB62" s="4134"/>
      <c r="QC62" s="4134"/>
      <c r="QD62" s="4134"/>
      <c r="QE62" s="4134"/>
      <c r="QF62" s="4134"/>
      <c r="QG62" s="4134"/>
      <c r="QH62" s="4134"/>
      <c r="QI62" s="4134"/>
      <c r="QJ62" s="4134"/>
      <c r="QK62" s="4134"/>
      <c r="QL62" s="4134"/>
      <c r="QM62" s="4134"/>
      <c r="QN62" s="4134"/>
      <c r="QO62" s="4134"/>
      <c r="QP62" s="4134"/>
      <c r="QQ62" s="4134"/>
      <c r="QR62" s="4134"/>
      <c r="QS62" s="4134"/>
      <c r="QT62" s="4134"/>
      <c r="QU62" s="4134"/>
      <c r="QV62" s="4134"/>
      <c r="QW62" s="4134"/>
      <c r="QX62" s="4134"/>
      <c r="QY62" s="4134"/>
      <c r="QZ62" s="4134"/>
      <c r="RA62" s="4134"/>
      <c r="RB62" s="4134"/>
      <c r="RC62" s="4134"/>
      <c r="RD62" s="4134"/>
      <c r="RE62" s="4134"/>
      <c r="RF62" s="4134"/>
      <c r="RG62" s="4134"/>
      <c r="RH62" s="4134"/>
      <c r="RI62" s="4134"/>
      <c r="RJ62" s="4134"/>
      <c r="RK62" s="4134"/>
      <c r="RL62" s="4134"/>
      <c r="RM62" s="4134"/>
      <c r="RN62" s="4134"/>
      <c r="RO62" s="4134"/>
      <c r="RP62" s="4134"/>
      <c r="RQ62" s="4134"/>
      <c r="RR62" s="4134"/>
      <c r="RS62" s="4134"/>
      <c r="RT62" s="4134"/>
      <c r="RU62" s="4134"/>
      <c r="RV62" s="4134"/>
      <c r="RW62" s="4134"/>
      <c r="RX62" s="4134"/>
      <c r="RY62" s="4134"/>
      <c r="RZ62" s="4134"/>
      <c r="SA62" s="4134"/>
      <c r="SB62" s="4134"/>
      <c r="SC62" s="4134"/>
      <c r="SD62" s="4134"/>
      <c r="SE62" s="4134"/>
      <c r="SF62" s="4134"/>
      <c r="SG62" s="4134"/>
      <c r="SH62" s="4134"/>
      <c r="SI62" s="4134"/>
      <c r="SJ62" s="4134"/>
      <c r="SK62" s="4134"/>
      <c r="SL62" s="4134"/>
      <c r="SM62" s="4134"/>
      <c r="SN62" s="4134"/>
      <c r="SO62" s="4134"/>
      <c r="SP62" s="4134"/>
      <c r="SQ62" s="4134"/>
      <c r="SR62" s="4134"/>
      <c r="SS62" s="4134"/>
      <c r="ST62" s="4134"/>
      <c r="SU62" s="4134"/>
      <c r="SV62" s="4134"/>
      <c r="SW62" s="4134"/>
      <c r="SX62" s="4134"/>
      <c r="SY62" s="4134"/>
      <c r="SZ62" s="4134"/>
      <c r="TA62" s="4134"/>
      <c r="TB62" s="4134"/>
      <c r="TC62" s="4134"/>
      <c r="TD62" s="4134"/>
      <c r="TE62" s="4134"/>
      <c r="TF62" s="4134"/>
      <c r="TG62" s="4134"/>
      <c r="TH62" s="4134"/>
      <c r="TI62" s="4134"/>
      <c r="TJ62" s="4134"/>
      <c r="TK62" s="4134"/>
      <c r="TL62" s="4134"/>
      <c r="TM62" s="4134"/>
      <c r="TN62" s="4134"/>
      <c r="TO62" s="4134"/>
      <c r="TP62" s="4134"/>
      <c r="TQ62" s="4134"/>
      <c r="TR62" s="4134"/>
      <c r="TS62" s="4134"/>
      <c r="TT62" s="4134"/>
      <c r="TU62" s="4134"/>
      <c r="TV62" s="4134"/>
      <c r="TW62" s="4134"/>
      <c r="TX62" s="4134"/>
      <c r="TY62" s="4134"/>
      <c r="TZ62" s="4134"/>
      <c r="UA62" s="4134"/>
      <c r="UB62" s="4134"/>
      <c r="UC62" s="4134"/>
      <c r="UD62" s="4134"/>
      <c r="UE62" s="4134"/>
      <c r="UF62" s="4134"/>
      <c r="UG62" s="4134"/>
      <c r="UH62" s="4134"/>
      <c r="UI62" s="4134"/>
      <c r="UJ62" s="4134"/>
      <c r="UK62" s="4134"/>
      <c r="UL62" s="4134"/>
      <c r="UM62" s="4134"/>
      <c r="UN62" s="4134"/>
      <c r="UO62" s="4134"/>
      <c r="UP62" s="4134"/>
      <c r="UQ62" s="4134"/>
      <c r="UR62" s="4134"/>
      <c r="US62" s="4134"/>
      <c r="UT62" s="4134"/>
      <c r="UU62" s="4134"/>
      <c r="UV62" s="4134"/>
      <c r="UW62" s="4134"/>
      <c r="UX62" s="4134"/>
      <c r="UY62" s="4134"/>
      <c r="UZ62" s="4134"/>
      <c r="VA62" s="4134"/>
      <c r="VB62" s="4134"/>
      <c r="VC62" s="4134"/>
      <c r="VD62" s="4134"/>
      <c r="VE62" s="4134"/>
      <c r="VF62" s="4134"/>
      <c r="VG62" s="4134"/>
      <c r="VH62" s="4134"/>
      <c r="VI62" s="4134"/>
      <c r="VJ62" s="4134"/>
      <c r="VK62" s="4134"/>
      <c r="VL62" s="4134"/>
      <c r="VM62" s="4134"/>
      <c r="VN62" s="4134"/>
      <c r="VO62" s="4134"/>
      <c r="VP62" s="4134"/>
      <c r="VQ62" s="4134"/>
      <c r="VR62" s="4134"/>
      <c r="VS62" s="4134"/>
      <c r="VT62" s="4134"/>
      <c r="VU62" s="4134"/>
      <c r="VV62" s="4134"/>
      <c r="VW62" s="4134"/>
      <c r="VX62" s="4134"/>
      <c r="VY62" s="4134"/>
      <c r="VZ62" s="4134"/>
      <c r="WA62" s="4134"/>
      <c r="WB62" s="4134"/>
      <c r="WC62" s="4134"/>
      <c r="WD62" s="4134"/>
      <c r="WE62" s="4134"/>
      <c r="WF62" s="4134"/>
      <c r="WG62" s="4134"/>
      <c r="WH62" s="4134"/>
      <c r="WI62" s="4134"/>
      <c r="WJ62" s="4134"/>
      <c r="WK62" s="4134"/>
      <c r="WL62" s="4134"/>
      <c r="WM62" s="4134"/>
      <c r="WN62" s="4134"/>
      <c r="WO62" s="4134"/>
      <c r="WP62" s="4134"/>
      <c r="WQ62" s="4134"/>
      <c r="WR62" s="4134"/>
      <c r="WS62" s="4134"/>
      <c r="WT62" s="4134"/>
      <c r="WU62" s="4134"/>
      <c r="WV62" s="4134"/>
      <c r="WW62" s="4134"/>
      <c r="WX62" s="4134"/>
      <c r="WY62" s="4134"/>
      <c r="WZ62" s="4134"/>
      <c r="XA62" s="4134"/>
      <c r="XB62" s="4134"/>
      <c r="XC62" s="4134"/>
      <c r="XD62" s="4134"/>
      <c r="XE62" s="4134"/>
      <c r="XF62" s="4134"/>
      <c r="XG62" s="4134"/>
      <c r="XH62" s="4134"/>
      <c r="XI62" s="4134"/>
      <c r="XJ62" s="4134"/>
      <c r="XK62" s="4134"/>
      <c r="XL62" s="4134"/>
      <c r="XM62" s="4134"/>
      <c r="XN62" s="4134"/>
      <c r="XO62" s="4134"/>
      <c r="XP62" s="4134"/>
      <c r="XQ62" s="4134"/>
      <c r="XR62" s="4134"/>
      <c r="XS62" s="4134"/>
      <c r="XT62" s="4134"/>
      <c r="XU62" s="4134"/>
      <c r="XV62" s="4134"/>
      <c r="XW62" s="4134"/>
      <c r="XX62" s="4134"/>
      <c r="XY62" s="4134"/>
      <c r="XZ62" s="4134"/>
      <c r="YA62" s="4134"/>
      <c r="YB62" s="4134"/>
      <c r="YC62" s="4134"/>
      <c r="YD62" s="4134"/>
      <c r="YE62" s="4134"/>
      <c r="YF62" s="4134"/>
      <c r="YG62" s="4134"/>
      <c r="YH62" s="4134"/>
      <c r="YI62" s="4134"/>
      <c r="YJ62" s="4134"/>
      <c r="YK62" s="4134"/>
      <c r="YL62" s="4134"/>
      <c r="YM62" s="4134"/>
      <c r="YN62" s="4134"/>
      <c r="YO62" s="4134"/>
      <c r="YP62" s="4134"/>
      <c r="YQ62" s="4134"/>
      <c r="YR62" s="4134"/>
      <c r="YS62" s="4134"/>
      <c r="YT62" s="4134"/>
      <c r="YU62" s="4134"/>
      <c r="YV62" s="4134"/>
      <c r="YW62" s="4134"/>
      <c r="YX62" s="4134"/>
      <c r="YY62" s="4134"/>
      <c r="YZ62" s="4134"/>
      <c r="ZA62" s="4134"/>
      <c r="ZB62" s="4134"/>
      <c r="ZC62" s="4134"/>
      <c r="ZD62" s="4134"/>
      <c r="ZE62" s="4134"/>
      <c r="ZF62" s="4134"/>
      <c r="ZG62" s="4134"/>
      <c r="ZH62" s="4134"/>
      <c r="ZI62" s="4134"/>
      <c r="ZJ62" s="4134"/>
      <c r="ZK62" s="4134"/>
      <c r="ZL62" s="4134"/>
      <c r="ZM62" s="4134"/>
      <c r="ZN62" s="4134"/>
      <c r="ZO62" s="4134"/>
      <c r="ZP62" s="4134"/>
      <c r="ZQ62" s="4134"/>
      <c r="ZR62" s="4134"/>
      <c r="ZS62" s="4134"/>
      <c r="ZT62" s="4134"/>
      <c r="ZU62" s="4134"/>
      <c r="ZV62" s="4134"/>
      <c r="ZW62" s="4134"/>
      <c r="ZX62" s="4134"/>
      <c r="ZY62" s="4134"/>
      <c r="ZZ62" s="4134"/>
      <c r="AAA62" s="4134"/>
      <c r="AAB62" s="4134"/>
      <c r="AAC62" s="4134"/>
      <c r="AAD62" s="4134"/>
      <c r="AAE62" s="4134"/>
      <c r="AAF62" s="4134"/>
      <c r="AAG62" s="4134"/>
      <c r="AAH62" s="4134"/>
      <c r="AAI62" s="4134"/>
      <c r="AAJ62" s="4134"/>
      <c r="AAK62" s="4134"/>
      <c r="AAL62" s="4134"/>
      <c r="AAM62" s="4134"/>
      <c r="AAN62" s="4134"/>
      <c r="AAO62" s="4134"/>
      <c r="AAP62" s="4134"/>
      <c r="AAQ62" s="4134"/>
      <c r="AAR62" s="4134"/>
      <c r="AAS62" s="4134"/>
      <c r="AAT62" s="4134"/>
      <c r="AAU62" s="4134"/>
      <c r="AAV62" s="4134"/>
      <c r="AAW62" s="4134"/>
      <c r="AAX62" s="4134"/>
      <c r="AAY62" s="4134"/>
      <c r="AAZ62" s="4134"/>
      <c r="ABA62" s="4134"/>
      <c r="ABB62" s="4134"/>
      <c r="ABC62" s="4134"/>
      <c r="ABD62" s="4134"/>
      <c r="ABE62" s="4134"/>
      <c r="ABF62" s="4134"/>
      <c r="ABG62" s="4134"/>
      <c r="ABH62" s="4134"/>
      <c r="ABI62" s="4134"/>
      <c r="ABJ62" s="4134"/>
      <c r="ABK62" s="4134"/>
      <c r="ABL62" s="4134"/>
      <c r="ABM62" s="4134"/>
      <c r="ABN62" s="4134"/>
      <c r="ABO62" s="4134"/>
      <c r="ABP62" s="4134"/>
      <c r="ABQ62" s="4134"/>
      <c r="ABR62" s="4134"/>
      <c r="ABS62" s="4134"/>
      <c r="ABT62" s="4134"/>
      <c r="ABU62" s="4134"/>
      <c r="ABV62" s="4134"/>
      <c r="ABW62" s="4134"/>
      <c r="ABX62" s="4134"/>
      <c r="ABY62" s="4134"/>
      <c r="ABZ62" s="4134"/>
      <c r="ACA62" s="4134"/>
      <c r="ACB62" s="4134"/>
      <c r="ACC62" s="4134"/>
      <c r="ACD62" s="4134"/>
      <c r="ACE62" s="4134"/>
      <c r="ACF62" s="4134"/>
      <c r="ACG62" s="4134"/>
      <c r="ACH62" s="4134"/>
      <c r="ACI62" s="4134"/>
      <c r="ACJ62" s="4134"/>
      <c r="ACK62" s="4134"/>
      <c r="ACL62" s="4134"/>
      <c r="ACM62" s="4134"/>
      <c r="ACN62" s="4134"/>
      <c r="ACO62" s="4134"/>
      <c r="ACP62" s="4134"/>
      <c r="ACQ62" s="4134"/>
      <c r="ACR62" s="4134"/>
      <c r="ACS62" s="4134"/>
      <c r="ACT62" s="4134"/>
      <c r="ACU62" s="4134"/>
      <c r="ACV62" s="4134"/>
      <c r="ACW62" s="4134"/>
      <c r="ACX62" s="4134"/>
      <c r="ACY62" s="4134"/>
      <c r="ACZ62" s="4134"/>
      <c r="ADA62" s="4134"/>
      <c r="ADB62" s="4134"/>
      <c r="ADC62" s="4134"/>
      <c r="ADD62" s="4134"/>
      <c r="ADE62" s="4134"/>
      <c r="ADF62" s="4134"/>
      <c r="ADG62" s="4134"/>
      <c r="ADH62" s="4134"/>
      <c r="ADI62" s="4134"/>
      <c r="ADJ62" s="4134"/>
      <c r="ADK62" s="4134"/>
      <c r="ADL62" s="4134"/>
      <c r="ADM62" s="4134"/>
      <c r="ADN62" s="4134"/>
      <c r="ADO62" s="4134"/>
      <c r="ADP62" s="4134"/>
      <c r="ADQ62" s="4134"/>
      <c r="ADR62" s="4134"/>
      <c r="ADS62" s="4134"/>
      <c r="ADT62" s="4134"/>
      <c r="ADU62" s="4134"/>
      <c r="ADV62" s="4134"/>
      <c r="ADW62" s="4134"/>
      <c r="ADX62" s="4134"/>
      <c r="ADY62" s="4134"/>
      <c r="ADZ62" s="4134"/>
      <c r="AEA62" s="4134"/>
      <c r="AEB62" s="4134"/>
      <c r="AEC62" s="4134"/>
      <c r="AED62" s="4134"/>
      <c r="AEE62" s="4134"/>
      <c r="AEF62" s="4134"/>
      <c r="AEG62" s="4134"/>
      <c r="AEH62" s="4134"/>
      <c r="AEI62" s="4134"/>
      <c r="AEJ62" s="4134"/>
      <c r="AEK62" s="4134"/>
      <c r="AEL62" s="4134"/>
      <c r="AEM62" s="4134"/>
      <c r="AEN62" s="4134"/>
      <c r="AEO62" s="4134"/>
      <c r="AEP62" s="4134"/>
      <c r="AEQ62" s="4134"/>
      <c r="AER62" s="4134"/>
      <c r="AES62" s="4134"/>
      <c r="AET62" s="4134"/>
      <c r="AEU62" s="4134"/>
      <c r="AEV62" s="4134"/>
      <c r="AEW62" s="4134"/>
      <c r="AEX62" s="4134"/>
      <c r="AEY62" s="4134"/>
      <c r="AEZ62" s="4134"/>
      <c r="AFA62" s="4134"/>
      <c r="AFB62" s="4134"/>
      <c r="AFC62" s="4134"/>
      <c r="AFD62" s="4134"/>
      <c r="AFE62" s="4134"/>
      <c r="AFF62" s="4134"/>
      <c r="AFG62" s="4134"/>
      <c r="AFH62" s="4134"/>
      <c r="AFI62" s="4134"/>
      <c r="AFJ62" s="4134"/>
      <c r="AFK62" s="4134"/>
      <c r="AFL62" s="4134"/>
      <c r="AFM62" s="4134"/>
      <c r="AFN62" s="4134"/>
      <c r="AFO62" s="4134"/>
      <c r="AFP62" s="4134"/>
      <c r="AFQ62" s="4134"/>
      <c r="AFR62" s="4134"/>
      <c r="AFS62" s="4134"/>
      <c r="AFT62" s="4134"/>
      <c r="AFU62" s="4134"/>
      <c r="AFV62" s="4134"/>
      <c r="AFW62" s="4134"/>
      <c r="AFX62" s="4134"/>
      <c r="AFY62" s="4134"/>
      <c r="AFZ62" s="4134"/>
      <c r="AGA62" s="4134"/>
      <c r="AGB62" s="4134"/>
      <c r="AGC62" s="4134"/>
      <c r="AGD62" s="4134"/>
      <c r="AGE62" s="4134"/>
      <c r="AGF62" s="4134"/>
      <c r="AGG62" s="4134"/>
      <c r="AGH62" s="4134"/>
      <c r="AGI62" s="4134"/>
      <c r="AGJ62" s="4134"/>
      <c r="AGK62" s="4134"/>
      <c r="AGL62" s="4134"/>
      <c r="AGM62" s="4134"/>
      <c r="AGN62" s="4134"/>
      <c r="AGO62" s="4134"/>
      <c r="AGP62" s="4134"/>
      <c r="AGQ62" s="4134"/>
      <c r="AGR62" s="4134"/>
      <c r="AGS62" s="4134"/>
      <c r="AGT62" s="4134"/>
      <c r="AGU62" s="4134"/>
      <c r="AGV62" s="4134"/>
      <c r="AGW62" s="4134"/>
      <c r="AGX62" s="4134"/>
      <c r="AGY62" s="4134"/>
      <c r="AGZ62" s="4134"/>
      <c r="AHA62" s="4134"/>
      <c r="AHB62" s="4134"/>
      <c r="AHC62" s="4134"/>
      <c r="AHD62" s="4134"/>
      <c r="AHE62" s="4134"/>
      <c r="AHF62" s="4134"/>
      <c r="AHG62" s="4134"/>
      <c r="AHH62" s="4134"/>
      <c r="AHI62" s="4134"/>
      <c r="AHJ62" s="4134"/>
      <c r="AHK62" s="4134"/>
      <c r="AHL62" s="4134"/>
      <c r="AHM62" s="4134"/>
      <c r="AHN62" s="4134"/>
      <c r="AHO62" s="4134"/>
      <c r="AHP62" s="4134"/>
      <c r="AHQ62" s="4134"/>
      <c r="AHR62" s="4134"/>
      <c r="AHS62" s="4134"/>
      <c r="AHT62" s="4134"/>
      <c r="AHU62" s="4134"/>
      <c r="AHV62" s="4134"/>
      <c r="AHW62" s="4134"/>
      <c r="AHX62" s="4134"/>
      <c r="AHY62" s="4134"/>
      <c r="AHZ62" s="4134"/>
      <c r="AIA62" s="4134"/>
      <c r="AIB62" s="4134"/>
      <c r="AIC62" s="4134"/>
      <c r="AID62" s="4134"/>
      <c r="AIE62" s="4134"/>
      <c r="AIF62" s="4134"/>
      <c r="AIG62" s="4134"/>
      <c r="AIH62" s="4134"/>
      <c r="AII62" s="4134"/>
      <c r="AIJ62" s="4134"/>
      <c r="AIK62" s="4134"/>
      <c r="AIL62" s="4134"/>
      <c r="AIM62" s="4134"/>
      <c r="AIN62" s="4134"/>
      <c r="AIO62" s="4134"/>
      <c r="AIP62" s="4134"/>
      <c r="AIQ62" s="4134"/>
      <c r="AIR62" s="4134"/>
      <c r="AIS62" s="4134"/>
      <c r="AIT62" s="4134"/>
      <c r="AIU62" s="4134"/>
      <c r="AIV62" s="4134"/>
      <c r="AIW62" s="4134"/>
      <c r="AIX62" s="4134"/>
      <c r="AIY62" s="4134"/>
      <c r="AIZ62" s="4134"/>
      <c r="AJA62" s="4134"/>
      <c r="AJB62" s="4134"/>
      <c r="AJC62" s="4134"/>
      <c r="AJD62" s="4134"/>
      <c r="AJE62" s="4134"/>
      <c r="AJF62" s="4134"/>
      <c r="AJG62" s="4134"/>
      <c r="AJH62" s="4134"/>
      <c r="AJI62" s="4134"/>
      <c r="AJJ62" s="4134"/>
      <c r="AJK62" s="4134"/>
      <c r="AJL62" s="4134"/>
      <c r="AJM62" s="4134"/>
      <c r="AJN62" s="4134"/>
      <c r="AJO62" s="4134"/>
      <c r="AJP62" s="4134"/>
      <c r="AJQ62" s="4134"/>
      <c r="AJR62" s="4134"/>
      <c r="AJS62" s="4134"/>
      <c r="AJT62" s="4134"/>
      <c r="AJU62" s="4134"/>
      <c r="AJV62" s="4134"/>
      <c r="AJW62" s="4134"/>
      <c r="AJX62" s="4134"/>
      <c r="AJY62" s="4134"/>
      <c r="AJZ62" s="4134"/>
      <c r="AKA62" s="4134"/>
      <c r="AKB62" s="4134"/>
      <c r="AKC62" s="4134"/>
      <c r="AKD62" s="4134"/>
      <c r="AKE62" s="4134"/>
      <c r="AKF62" s="4134"/>
      <c r="AKG62" s="4134"/>
      <c r="AKH62" s="4134"/>
      <c r="AKI62" s="4134"/>
      <c r="AKJ62" s="4134"/>
      <c r="AKK62" s="4134"/>
      <c r="AKL62" s="4134"/>
      <c r="AKM62" s="4134"/>
      <c r="AKN62" s="4134"/>
      <c r="AKO62" s="4134"/>
      <c r="AKP62" s="4134"/>
      <c r="AKQ62" s="4134"/>
      <c r="AKR62" s="4134"/>
      <c r="AKS62" s="4134"/>
      <c r="AKT62" s="4134"/>
      <c r="AKU62" s="4134"/>
      <c r="AKV62" s="4134"/>
      <c r="AKW62" s="4134"/>
      <c r="AKX62" s="4134"/>
      <c r="AKY62" s="4134"/>
      <c r="AKZ62" s="4134"/>
      <c r="ALA62" s="4134"/>
      <c r="ALB62" s="4134"/>
      <c r="ALC62" s="4134"/>
      <c r="ALD62" s="4134"/>
      <c r="ALE62" s="4134"/>
      <c r="ALF62" s="4134"/>
      <c r="ALG62" s="4134"/>
      <c r="ALH62" s="4134"/>
      <c r="ALI62" s="4134"/>
      <c r="ALJ62" s="4134"/>
      <c r="ALK62" s="4134"/>
      <c r="ALL62" s="4134"/>
      <c r="ALM62" s="4134"/>
      <c r="ALN62" s="4134"/>
      <c r="ALO62" s="4134"/>
      <c r="ALP62" s="4134"/>
      <c r="ALQ62" s="4134"/>
      <c r="ALR62" s="4134"/>
      <c r="ALS62" s="4134"/>
      <c r="ALT62" s="4134"/>
      <c r="ALU62" s="4134"/>
      <c r="ALV62" s="4134"/>
      <c r="ALW62" s="4134"/>
      <c r="ALX62" s="4134"/>
      <c r="ALY62" s="4134"/>
      <c r="ALZ62" s="4134"/>
      <c r="AMA62" s="4134"/>
      <c r="AMB62" s="4134"/>
      <c r="AMC62" s="4134"/>
      <c r="AMD62" s="4134"/>
      <c r="AME62" s="4134"/>
      <c r="AMF62" s="4134"/>
      <c r="AMG62" s="4134"/>
      <c r="AMH62" s="4134"/>
      <c r="AMI62" s="4134"/>
      <c r="AMJ62" s="4134"/>
      <c r="AMK62" s="4134"/>
      <c r="AML62" s="4134"/>
      <c r="AMM62" s="4134"/>
      <c r="AMN62" s="4134"/>
      <c r="AMO62" s="4134"/>
      <c r="AMP62" s="4134"/>
      <c r="AMQ62" s="4134"/>
      <c r="AMR62" s="4134"/>
      <c r="AMS62" s="4134"/>
      <c r="AMT62" s="4134"/>
      <c r="AMU62" s="4134"/>
      <c r="AMV62" s="4134"/>
      <c r="AMW62" s="4134"/>
      <c r="AMX62" s="4134"/>
      <c r="AMY62" s="4134"/>
      <c r="AMZ62" s="4134"/>
      <c r="ANA62" s="4134"/>
      <c r="ANB62" s="4134"/>
      <c r="ANC62" s="4134"/>
      <c r="AND62" s="4134"/>
      <c r="ANE62" s="4134"/>
      <c r="ANF62" s="4134"/>
      <c r="ANG62" s="4134"/>
      <c r="ANH62" s="4134"/>
      <c r="ANI62" s="4134"/>
      <c r="ANJ62" s="4134"/>
      <c r="ANK62" s="4134"/>
      <c r="ANL62" s="4134"/>
      <c r="ANM62" s="4134"/>
      <c r="ANN62" s="4134"/>
      <c r="ANO62" s="4134"/>
      <c r="ANP62" s="4134"/>
      <c r="ANQ62" s="4134"/>
      <c r="ANR62" s="4134"/>
      <c r="ANS62" s="4134"/>
      <c r="ANT62" s="4134"/>
      <c r="ANU62" s="4134"/>
      <c r="ANV62" s="4134"/>
      <c r="ANW62" s="4134"/>
      <c r="ANX62" s="4134"/>
      <c r="ANY62" s="4134"/>
      <c r="ANZ62" s="4134"/>
      <c r="AOA62" s="4134"/>
      <c r="AOB62" s="4134"/>
      <c r="AOC62" s="4134"/>
      <c r="AOD62" s="4134"/>
      <c r="AOE62" s="4134"/>
      <c r="AOF62" s="4134"/>
      <c r="AOG62" s="4134"/>
      <c r="AOH62" s="4134"/>
      <c r="AOI62" s="4134"/>
      <c r="AOJ62" s="4134"/>
      <c r="AOK62" s="4134"/>
      <c r="AOL62" s="4134"/>
      <c r="AOM62" s="4134"/>
      <c r="AON62" s="4134"/>
      <c r="AOO62" s="4134"/>
      <c r="AOP62" s="4134"/>
      <c r="AOQ62" s="4134"/>
      <c r="AOR62" s="4134"/>
      <c r="AOS62" s="4134"/>
      <c r="AOT62" s="4134"/>
      <c r="AOU62" s="4134"/>
      <c r="AOV62" s="4134"/>
      <c r="AOW62" s="4134"/>
      <c r="AOX62" s="4134"/>
      <c r="AOY62" s="4134"/>
      <c r="AOZ62" s="4134"/>
      <c r="APA62" s="4134"/>
      <c r="APB62" s="4134"/>
      <c r="APC62" s="4134"/>
      <c r="APD62" s="4134"/>
      <c r="APE62" s="4134"/>
      <c r="APF62" s="4134"/>
      <c r="APG62" s="4134"/>
      <c r="APH62" s="4134"/>
      <c r="API62" s="4134"/>
      <c r="APJ62" s="4134"/>
      <c r="APK62" s="4134"/>
      <c r="APL62" s="4134"/>
      <c r="APM62" s="4134"/>
      <c r="APN62" s="4134"/>
      <c r="APO62" s="4134"/>
      <c r="APP62" s="4134"/>
      <c r="APQ62" s="4134"/>
      <c r="APR62" s="4134"/>
      <c r="APS62" s="4134"/>
      <c r="APT62" s="4134"/>
      <c r="APU62" s="4134"/>
      <c r="APV62" s="4134"/>
      <c r="APW62" s="4134"/>
      <c r="APX62" s="4134"/>
      <c r="APY62" s="4134"/>
      <c r="APZ62" s="4134"/>
      <c r="AQA62" s="4134"/>
      <c r="AQB62" s="4134"/>
      <c r="AQC62" s="4134"/>
      <c r="AQD62" s="4134"/>
      <c r="AQE62" s="4134"/>
      <c r="AQF62" s="4134"/>
      <c r="AQG62" s="4134"/>
      <c r="AQH62" s="4134"/>
      <c r="AQI62" s="4134"/>
      <c r="AQJ62" s="4134"/>
      <c r="AQK62" s="4134"/>
      <c r="AQL62" s="4134"/>
      <c r="AQM62" s="4134"/>
      <c r="AQN62" s="4134"/>
      <c r="AQO62" s="4134"/>
      <c r="AQP62" s="4134"/>
      <c r="AQQ62" s="4134"/>
      <c r="AQR62" s="4134"/>
      <c r="AQS62" s="4134"/>
      <c r="AQT62" s="4134"/>
      <c r="AQU62" s="4134"/>
      <c r="AQV62" s="4134"/>
      <c r="AQW62" s="4134"/>
      <c r="AQX62" s="4134"/>
      <c r="AQY62" s="4134"/>
      <c r="AQZ62" s="4134"/>
      <c r="ARA62" s="4134"/>
      <c r="ARB62" s="4134"/>
      <c r="ARC62" s="4134"/>
      <c r="ARD62" s="4134"/>
      <c r="ARE62" s="4134"/>
      <c r="ARF62" s="4134"/>
      <c r="ARG62" s="4134"/>
      <c r="ARH62" s="4134"/>
      <c r="ARI62" s="4134"/>
      <c r="ARJ62" s="4134"/>
      <c r="ARK62" s="4134"/>
      <c r="ARL62" s="4134"/>
      <c r="ARM62" s="4134"/>
      <c r="ARN62" s="4134"/>
      <c r="ARO62" s="4134"/>
      <c r="ARP62" s="4134"/>
      <c r="ARQ62" s="4134"/>
      <c r="ARR62" s="4134"/>
      <c r="ARS62" s="4134"/>
      <c r="ART62" s="4134"/>
      <c r="ARU62" s="4134"/>
      <c r="ARV62" s="4134"/>
      <c r="ARW62" s="4134"/>
      <c r="ARX62" s="4134"/>
      <c r="ARY62" s="4134"/>
      <c r="ARZ62" s="4134"/>
      <c r="ASA62" s="4134"/>
      <c r="ASB62" s="4134"/>
      <c r="ASC62" s="4134"/>
      <c r="ASD62" s="4134"/>
      <c r="ASE62" s="4134"/>
      <c r="ASF62" s="4134"/>
      <c r="ASG62" s="4134"/>
      <c r="ASH62" s="4134"/>
      <c r="ASI62" s="4134"/>
      <c r="ASJ62" s="4134"/>
      <c r="ASK62" s="4134"/>
      <c r="ASL62" s="4134"/>
      <c r="ASM62" s="4134"/>
      <c r="ASN62" s="4134"/>
      <c r="ASO62" s="4134"/>
      <c r="ASP62" s="4134"/>
      <c r="ASQ62" s="4134"/>
      <c r="ASR62" s="4134"/>
      <c r="ASS62" s="4134"/>
      <c r="AST62" s="4134"/>
      <c r="ASU62" s="4134"/>
      <c r="ASV62" s="4134"/>
      <c r="ASW62" s="4134"/>
      <c r="ASX62" s="4134"/>
      <c r="ASY62" s="4134"/>
      <c r="ASZ62" s="4134"/>
      <c r="ATA62" s="4134"/>
      <c r="ATB62" s="4134"/>
      <c r="ATC62" s="4134"/>
      <c r="ATD62" s="4134"/>
      <c r="ATE62" s="4134"/>
      <c r="ATF62" s="4134"/>
      <c r="ATG62" s="4134"/>
      <c r="ATH62" s="4134"/>
      <c r="ATI62" s="4134"/>
      <c r="ATJ62" s="4134"/>
      <c r="ATK62" s="4134"/>
      <c r="ATL62" s="4134"/>
      <c r="ATM62" s="4134"/>
      <c r="ATN62" s="4134"/>
      <c r="ATO62" s="4134"/>
      <c r="ATP62" s="4134"/>
      <c r="ATQ62" s="4134"/>
      <c r="ATR62" s="4134"/>
      <c r="ATS62" s="4134"/>
      <c r="ATT62" s="4134"/>
      <c r="ATU62" s="4134"/>
      <c r="ATV62" s="4134"/>
      <c r="ATW62" s="4134"/>
      <c r="ATX62" s="4134"/>
      <c r="ATY62" s="4134"/>
      <c r="ATZ62" s="4134"/>
      <c r="AUA62" s="4134"/>
      <c r="AUB62" s="4134"/>
      <c r="AUC62" s="4134"/>
      <c r="AUD62" s="4134"/>
      <c r="AUE62" s="4134"/>
      <c r="AUF62" s="4134"/>
      <c r="AUG62" s="4134"/>
      <c r="AUH62" s="4134"/>
      <c r="AUI62" s="4134"/>
      <c r="AUJ62" s="4134"/>
      <c r="AUK62" s="4134"/>
      <c r="AUL62" s="4134"/>
      <c r="AUM62" s="4134"/>
      <c r="AUN62" s="4134"/>
      <c r="AUO62" s="4134"/>
      <c r="AUP62" s="4134"/>
      <c r="AUQ62" s="4134"/>
      <c r="AUR62" s="4134"/>
      <c r="AUS62" s="4134"/>
      <c r="AUT62" s="4134"/>
      <c r="AUU62" s="4134"/>
      <c r="AUV62" s="4134"/>
      <c r="AUW62" s="4134"/>
      <c r="AUX62" s="4134"/>
      <c r="AUY62" s="4134"/>
      <c r="AUZ62" s="4134"/>
      <c r="AVA62" s="4134"/>
      <c r="AVB62" s="4134"/>
      <c r="AVC62" s="4134"/>
      <c r="AVD62" s="4134"/>
      <c r="AVE62" s="4134"/>
      <c r="AVF62" s="4134"/>
      <c r="AVG62" s="4134"/>
      <c r="AVH62" s="4134"/>
      <c r="AVI62" s="4134"/>
      <c r="AVJ62" s="4134"/>
      <c r="AVK62" s="4134"/>
      <c r="AVL62" s="4134"/>
      <c r="AVM62" s="4134"/>
      <c r="AVN62" s="4134"/>
      <c r="AVO62" s="4134"/>
      <c r="AVP62" s="4134"/>
      <c r="AVQ62" s="4134"/>
      <c r="AVR62" s="4134"/>
      <c r="AVS62" s="4134"/>
      <c r="AVT62" s="4134"/>
      <c r="AVU62" s="4134"/>
      <c r="AVV62" s="4134"/>
      <c r="AVW62" s="4134"/>
      <c r="AVX62" s="4134"/>
      <c r="AVY62" s="4134"/>
      <c r="AVZ62" s="4134"/>
      <c r="AWA62" s="4134"/>
      <c r="AWB62" s="4134"/>
      <c r="AWC62" s="4134"/>
      <c r="AWD62" s="4134"/>
      <c r="AWE62" s="4134"/>
      <c r="AWF62" s="4134"/>
      <c r="AWG62" s="4134"/>
      <c r="AWH62" s="4134"/>
      <c r="AWI62" s="4134"/>
      <c r="AWJ62" s="4134"/>
      <c r="AWK62" s="4134"/>
      <c r="AWL62" s="4134"/>
      <c r="AWM62" s="4134"/>
      <c r="AWN62" s="4134"/>
      <c r="AWO62" s="4134"/>
      <c r="AWP62" s="4134"/>
      <c r="AWQ62" s="4134"/>
      <c r="AWR62" s="4134"/>
      <c r="AWS62" s="4134"/>
      <c r="AWT62" s="4134"/>
      <c r="AWU62" s="4134"/>
      <c r="AWV62" s="4134"/>
      <c r="AWW62" s="4134"/>
      <c r="AWX62" s="4134"/>
      <c r="AWY62" s="4134"/>
      <c r="AWZ62" s="4134"/>
      <c r="AXA62" s="4134"/>
      <c r="AXB62" s="4134"/>
      <c r="AXC62" s="4134"/>
      <c r="AXD62" s="4134"/>
      <c r="AXE62" s="4134"/>
      <c r="AXF62" s="4134"/>
      <c r="AXG62" s="4134"/>
      <c r="AXH62" s="4134"/>
      <c r="AXI62" s="4134"/>
      <c r="AXJ62" s="4134"/>
      <c r="AXK62" s="4134"/>
      <c r="AXL62" s="4134"/>
      <c r="AXM62" s="4134"/>
      <c r="AXN62" s="4134"/>
      <c r="AXO62" s="4134"/>
      <c r="AXP62" s="4134"/>
      <c r="AXQ62" s="4134"/>
      <c r="AXR62" s="4134"/>
      <c r="AXS62" s="4134"/>
      <c r="AXT62" s="4134"/>
      <c r="AXU62" s="4134"/>
      <c r="AXV62" s="4134"/>
      <c r="AXW62" s="4134"/>
      <c r="AXX62" s="4134"/>
      <c r="AXY62" s="4134"/>
      <c r="AXZ62" s="4134"/>
      <c r="AYA62" s="4134"/>
      <c r="AYB62" s="4134"/>
      <c r="AYC62" s="4134"/>
      <c r="AYD62" s="4134"/>
      <c r="AYE62" s="4134"/>
      <c r="AYF62" s="4134"/>
      <c r="AYG62" s="4134"/>
      <c r="AYH62" s="4134"/>
      <c r="AYI62" s="4134"/>
      <c r="AYJ62" s="4134"/>
      <c r="AYK62" s="4134"/>
      <c r="AYL62" s="4134"/>
      <c r="AYM62" s="4134"/>
      <c r="AYN62" s="4134"/>
      <c r="AYO62" s="4134"/>
      <c r="AYP62" s="4134"/>
      <c r="AYQ62" s="4134"/>
      <c r="AYR62" s="4134"/>
      <c r="AYS62" s="4134"/>
      <c r="AYT62" s="4134"/>
      <c r="AYU62" s="4134"/>
      <c r="AYV62" s="4134"/>
      <c r="AYW62" s="4134"/>
      <c r="AYX62" s="4134"/>
      <c r="AYY62" s="4134"/>
      <c r="AYZ62" s="4134"/>
      <c r="AZA62" s="4134"/>
      <c r="AZB62" s="4134"/>
      <c r="AZC62" s="4134"/>
      <c r="AZD62" s="4134"/>
      <c r="AZE62" s="4134"/>
      <c r="AZF62" s="4134"/>
      <c r="AZG62" s="4134"/>
      <c r="AZH62" s="4134"/>
      <c r="AZI62" s="4134"/>
      <c r="AZJ62" s="4134"/>
      <c r="AZK62" s="4134"/>
      <c r="AZL62" s="4134"/>
      <c r="AZM62" s="4134"/>
      <c r="AZN62" s="4134"/>
      <c r="AZO62" s="4134"/>
      <c r="AZP62" s="4134"/>
      <c r="AZQ62" s="4134"/>
      <c r="AZR62" s="4134"/>
      <c r="AZS62" s="4134"/>
      <c r="AZT62" s="4134"/>
      <c r="AZU62" s="4134"/>
      <c r="AZV62" s="4134"/>
      <c r="AZW62" s="4134"/>
      <c r="AZX62" s="4134"/>
      <c r="AZY62" s="4134"/>
      <c r="AZZ62" s="4134"/>
      <c r="BAA62" s="4134"/>
      <c r="BAB62" s="4134"/>
      <c r="BAC62" s="4134"/>
      <c r="BAD62" s="4134"/>
      <c r="BAE62" s="4134"/>
      <c r="BAF62" s="4134"/>
      <c r="BAG62" s="4134"/>
      <c r="BAH62" s="4134"/>
      <c r="BAI62" s="4134"/>
      <c r="BAJ62" s="4134"/>
      <c r="BAK62" s="4134"/>
      <c r="BAL62" s="4134"/>
      <c r="BAM62" s="4134"/>
      <c r="BAN62" s="4134"/>
      <c r="BAO62" s="4134"/>
      <c r="BAP62" s="4134"/>
      <c r="BAQ62" s="4134"/>
      <c r="BAR62" s="4134"/>
      <c r="BAS62" s="4134"/>
      <c r="BAT62" s="4134"/>
      <c r="BAU62" s="4134"/>
      <c r="BAV62" s="4134"/>
      <c r="BAW62" s="4134"/>
      <c r="BAX62" s="4134"/>
      <c r="BAY62" s="4134"/>
      <c r="BAZ62" s="4134"/>
      <c r="BBA62" s="4134"/>
      <c r="BBB62" s="4134"/>
      <c r="BBC62" s="4134"/>
      <c r="BBD62" s="4134"/>
      <c r="BBE62" s="4134"/>
      <c r="BBF62" s="4134"/>
      <c r="BBG62" s="4134"/>
      <c r="BBH62" s="4134"/>
      <c r="BBI62" s="4134"/>
      <c r="BBJ62" s="4134"/>
      <c r="BBK62" s="4134"/>
      <c r="BBL62" s="4134"/>
      <c r="BBM62" s="4134"/>
      <c r="BBN62" s="4134"/>
      <c r="BBO62" s="4134"/>
      <c r="BBP62" s="4134"/>
      <c r="BBQ62" s="4134"/>
      <c r="BBR62" s="4134"/>
      <c r="BBS62" s="4134"/>
      <c r="BBT62" s="4134"/>
      <c r="BBU62" s="4134"/>
      <c r="BBV62" s="4134"/>
      <c r="BBW62" s="4134"/>
      <c r="BBX62" s="4134"/>
      <c r="BBY62" s="4134"/>
      <c r="BBZ62" s="4134"/>
      <c r="BCA62" s="4134"/>
      <c r="BCB62" s="4134"/>
      <c r="BCC62" s="4134"/>
      <c r="BCD62" s="4134"/>
      <c r="BCE62" s="4134"/>
      <c r="BCF62" s="4134"/>
      <c r="BCG62" s="4134"/>
      <c r="BCH62" s="4134"/>
      <c r="BCI62" s="4134"/>
      <c r="BCJ62" s="4134"/>
      <c r="BCK62" s="4134"/>
      <c r="BCL62" s="4134"/>
      <c r="BCM62" s="4134"/>
      <c r="BCN62" s="4134"/>
      <c r="BCO62" s="4134"/>
      <c r="BCP62" s="4134"/>
      <c r="BCQ62" s="4134"/>
      <c r="BCR62" s="4134"/>
      <c r="BCS62" s="4134"/>
      <c r="BCT62" s="4134"/>
      <c r="BCU62" s="4134"/>
      <c r="BCV62" s="4134"/>
      <c r="BCW62" s="4134"/>
      <c r="BCX62" s="4134"/>
      <c r="BCY62" s="4134"/>
      <c r="BCZ62" s="4134"/>
      <c r="BDA62" s="4134"/>
      <c r="BDB62" s="4134"/>
      <c r="BDC62" s="4134"/>
      <c r="BDD62" s="4134"/>
      <c r="BDE62" s="4134"/>
      <c r="BDF62" s="4134"/>
      <c r="BDG62" s="4134"/>
      <c r="BDH62" s="4134"/>
      <c r="BDI62" s="4134"/>
      <c r="BDJ62" s="4134"/>
      <c r="BDK62" s="4134"/>
      <c r="BDL62" s="4134"/>
      <c r="BDM62" s="4134"/>
      <c r="BDN62" s="4134"/>
      <c r="BDO62" s="4134"/>
      <c r="BDP62" s="4134"/>
      <c r="BDQ62" s="4134"/>
      <c r="BDR62" s="4134"/>
      <c r="BDS62" s="4134"/>
      <c r="BDT62" s="4134"/>
      <c r="BDU62" s="4134"/>
      <c r="BDV62" s="4134"/>
      <c r="BDW62" s="4134"/>
      <c r="BDX62" s="4134"/>
      <c r="BDY62" s="4134"/>
      <c r="BDZ62" s="4134"/>
      <c r="BEA62" s="4134"/>
      <c r="BEB62" s="4134"/>
      <c r="BEC62" s="4134"/>
      <c r="BED62" s="4134"/>
      <c r="BEE62" s="4134"/>
      <c r="BEF62" s="4134"/>
      <c r="BEG62" s="4134"/>
      <c r="BEH62" s="4134"/>
      <c r="BEI62" s="4134"/>
      <c r="BEJ62" s="4134"/>
      <c r="BEK62" s="4134"/>
      <c r="BEL62" s="4134"/>
      <c r="BEM62" s="4134"/>
      <c r="BEN62" s="4134"/>
      <c r="BEO62" s="4134"/>
      <c r="BEP62" s="4134"/>
      <c r="BEQ62" s="4134"/>
      <c r="BER62" s="4134"/>
      <c r="BES62" s="4134"/>
      <c r="BET62" s="4134"/>
      <c r="BEU62" s="4134"/>
      <c r="BEV62" s="4134"/>
      <c r="BEW62" s="4134"/>
      <c r="BEX62" s="4134"/>
      <c r="BEY62" s="4134"/>
      <c r="BEZ62" s="4134"/>
      <c r="BFA62" s="4134"/>
      <c r="BFB62" s="4134"/>
      <c r="BFC62" s="4134"/>
      <c r="BFD62" s="4134"/>
      <c r="BFE62" s="4134"/>
      <c r="BFF62" s="4134"/>
      <c r="BFG62" s="4134"/>
      <c r="BFH62" s="4134"/>
      <c r="BFI62" s="4134"/>
      <c r="BFJ62" s="4134"/>
      <c r="BFK62" s="4134"/>
      <c r="BFL62" s="4134"/>
      <c r="BFM62" s="4134"/>
      <c r="BFN62" s="4134"/>
      <c r="BFO62" s="4134"/>
      <c r="BFP62" s="4134"/>
      <c r="BFQ62" s="4134"/>
      <c r="BFR62" s="4134"/>
      <c r="BFS62" s="4134"/>
      <c r="BFT62" s="4134"/>
      <c r="BFU62" s="4134"/>
      <c r="BFV62" s="4134"/>
      <c r="BFW62" s="4134"/>
      <c r="BFX62" s="4134"/>
      <c r="BFY62" s="4134"/>
      <c r="BFZ62" s="4134"/>
      <c r="BGA62" s="4134"/>
      <c r="BGB62" s="4134"/>
      <c r="BGC62" s="4134"/>
      <c r="BGD62" s="4134"/>
      <c r="BGE62" s="4134"/>
      <c r="BGF62" s="4134"/>
      <c r="BGG62" s="4134"/>
      <c r="BGH62" s="4134"/>
      <c r="BGI62" s="4134"/>
      <c r="BGJ62" s="4134"/>
      <c r="BGK62" s="4134"/>
      <c r="BGL62" s="4134"/>
      <c r="BGM62" s="4134"/>
      <c r="BGN62" s="4134"/>
      <c r="BGO62" s="4134"/>
      <c r="BGP62" s="4134"/>
      <c r="BGQ62" s="4134"/>
      <c r="BGR62" s="4134"/>
      <c r="BGS62" s="4134"/>
      <c r="BGT62" s="4134"/>
      <c r="BGU62" s="4134"/>
      <c r="BGV62" s="4134"/>
      <c r="BGW62" s="4134"/>
      <c r="BGX62" s="4134"/>
      <c r="BGY62" s="4134"/>
      <c r="BGZ62" s="4134"/>
      <c r="BHA62" s="4134"/>
      <c r="BHB62" s="4134"/>
      <c r="BHC62" s="4134"/>
      <c r="BHD62" s="4134"/>
      <c r="BHE62" s="4134"/>
      <c r="BHF62" s="4134"/>
      <c r="BHG62" s="4134"/>
      <c r="BHH62" s="4134"/>
      <c r="BHI62" s="4134"/>
      <c r="BHJ62" s="4134"/>
      <c r="BHK62" s="4134"/>
      <c r="BHL62" s="4134"/>
      <c r="BHM62" s="4134"/>
      <c r="BHN62" s="4134"/>
      <c r="BHO62" s="4134"/>
      <c r="BHP62" s="4134"/>
      <c r="BHQ62" s="4134"/>
      <c r="BHR62" s="4134"/>
      <c r="BHS62" s="4134"/>
      <c r="BHT62" s="4134"/>
      <c r="BHU62" s="4134"/>
      <c r="BHV62" s="4134"/>
      <c r="BHW62" s="4134"/>
      <c r="BHX62" s="4134"/>
      <c r="BHY62" s="4134"/>
      <c r="BHZ62" s="4134"/>
      <c r="BIA62" s="4134"/>
      <c r="BIB62" s="4134"/>
      <c r="BIC62" s="4134"/>
      <c r="BID62" s="4134"/>
      <c r="BIE62" s="4134"/>
      <c r="BIF62" s="4134"/>
      <c r="BIG62" s="4134"/>
      <c r="BIH62" s="4134"/>
      <c r="BII62" s="4134"/>
      <c r="BIJ62" s="4134"/>
      <c r="BIK62" s="4134"/>
      <c r="BIL62" s="4134"/>
      <c r="BIM62" s="4134"/>
      <c r="BIN62" s="4134"/>
      <c r="BIO62" s="4134"/>
      <c r="BIP62" s="4134"/>
      <c r="BIQ62" s="4134"/>
      <c r="BIR62" s="4134"/>
      <c r="BIS62" s="4134"/>
      <c r="BIT62" s="4134"/>
      <c r="BIU62" s="4134"/>
      <c r="BIV62" s="4134"/>
      <c r="BIW62" s="4134"/>
      <c r="BIX62" s="4134"/>
      <c r="BIY62" s="4134"/>
      <c r="BIZ62" s="4134"/>
      <c r="BJA62" s="4134"/>
      <c r="BJB62" s="4134"/>
      <c r="BJC62" s="4134"/>
      <c r="BJD62" s="4134"/>
      <c r="BJE62" s="4134"/>
    </row>
    <row r="63" spans="1:1617" s="102" customFormat="1" ht="16.149999999999999" customHeight="1">
      <c r="A63" s="169" t="s">
        <v>1073</v>
      </c>
      <c r="B63" s="3314"/>
      <c r="C63" s="1310"/>
      <c r="D63" s="1310"/>
      <c r="E63" s="1310"/>
      <c r="F63" s="1310"/>
      <c r="G63" s="1310"/>
      <c r="H63" s="1310"/>
      <c r="I63" s="1310"/>
      <c r="J63" s="1310"/>
      <c r="K63" s="1310"/>
      <c r="L63" s="1310"/>
      <c r="M63" s="1310"/>
      <c r="N63" s="1310"/>
      <c r="O63" s="1310"/>
      <c r="P63" s="1310"/>
      <c r="Q63" s="1310"/>
      <c r="R63" s="1310"/>
      <c r="S63" s="1310"/>
      <c r="T63" s="1310"/>
      <c r="U63" s="1310"/>
      <c r="V63" s="1310"/>
      <c r="W63" s="1310"/>
      <c r="X63" s="1310"/>
      <c r="Y63" s="1310"/>
      <c r="Z63" s="1310"/>
      <c r="AA63" s="1310"/>
      <c r="AB63" s="1310"/>
      <c r="AC63" s="1310"/>
      <c r="AD63" s="1310"/>
      <c r="AE63" s="3827"/>
      <c r="AF63" s="2323"/>
      <c r="AG63" s="4125"/>
      <c r="AH63" s="4134"/>
      <c r="AI63" s="4134"/>
      <c r="AJ63" s="4134"/>
      <c r="AK63" s="4134"/>
      <c r="AL63" s="4134"/>
      <c r="AM63" s="4134"/>
      <c r="AN63" s="4134"/>
      <c r="AO63" s="4134"/>
      <c r="AP63" s="4134"/>
      <c r="AQ63" s="4134"/>
      <c r="AR63" s="4134"/>
      <c r="AS63" s="4134"/>
      <c r="AT63" s="4134"/>
      <c r="AU63" s="4134"/>
      <c r="AV63" s="4134"/>
      <c r="AW63" s="4134"/>
      <c r="AX63" s="4134"/>
      <c r="AY63" s="4134"/>
      <c r="AZ63" s="4134"/>
      <c r="BA63" s="4134"/>
      <c r="BB63" s="4134"/>
      <c r="BC63" s="4134"/>
      <c r="BD63" s="4134"/>
      <c r="BE63" s="4134"/>
      <c r="BF63" s="4134"/>
      <c r="BG63" s="4134"/>
      <c r="BH63" s="4134"/>
      <c r="BI63" s="4134"/>
      <c r="BJ63" s="4134"/>
      <c r="BK63" s="4139"/>
      <c r="BL63" s="4139"/>
      <c r="BM63" s="4139"/>
      <c r="BN63" s="4139"/>
      <c r="BO63" s="4139"/>
      <c r="BP63" s="4139"/>
      <c r="BQ63" s="4139"/>
      <c r="BR63" s="4139"/>
      <c r="BS63" s="4139"/>
      <c r="BT63" s="4139"/>
      <c r="BU63" s="4139"/>
      <c r="BV63" s="4139"/>
      <c r="BW63" s="4139"/>
      <c r="BX63" s="4139"/>
      <c r="BY63" s="4139"/>
      <c r="BZ63" s="4139"/>
      <c r="CA63" s="4139"/>
      <c r="CB63" s="4139"/>
      <c r="CC63" s="4139"/>
      <c r="CD63" s="4139"/>
      <c r="CE63" s="4139"/>
      <c r="CF63" s="4139"/>
      <c r="CG63" s="4139"/>
      <c r="CH63" s="4139"/>
      <c r="CI63" s="4139"/>
      <c r="CJ63" s="4139"/>
      <c r="CK63" s="4139"/>
      <c r="CL63" s="4139"/>
      <c r="CM63" s="4139"/>
      <c r="CN63" s="4134"/>
      <c r="CO63" s="4134"/>
      <c r="CP63" s="4134"/>
      <c r="CQ63" s="4134"/>
      <c r="CR63" s="4134"/>
      <c r="CS63" s="4134"/>
      <c r="CT63" s="4134"/>
      <c r="CU63" s="4134"/>
      <c r="CV63" s="4134"/>
      <c r="CW63" s="4134"/>
      <c r="CX63" s="4134"/>
      <c r="CY63" s="4134"/>
      <c r="CZ63" s="4134"/>
      <c r="DA63" s="4134"/>
      <c r="DB63" s="4134"/>
      <c r="DC63" s="4134"/>
      <c r="DD63" s="4134"/>
      <c r="DE63" s="4134"/>
      <c r="DF63" s="4134"/>
      <c r="DG63" s="4134"/>
      <c r="DH63" s="4134"/>
      <c r="DI63" s="4134"/>
      <c r="DJ63" s="4134"/>
      <c r="DK63" s="4134"/>
      <c r="DL63" s="4134"/>
      <c r="DM63" s="4134"/>
      <c r="DN63" s="4134"/>
      <c r="DO63" s="4134"/>
      <c r="DP63" s="4134"/>
      <c r="DQ63" s="4134"/>
      <c r="DR63" s="4134"/>
      <c r="DS63" s="4134"/>
      <c r="DT63" s="4134"/>
      <c r="DU63" s="4134"/>
      <c r="DV63" s="4134"/>
      <c r="DW63" s="4134"/>
      <c r="DX63" s="4134"/>
      <c r="DY63" s="4134"/>
      <c r="DZ63" s="4134"/>
      <c r="EA63" s="4134"/>
      <c r="EB63" s="4134"/>
      <c r="EC63" s="4134"/>
      <c r="ED63" s="4134"/>
      <c r="EE63" s="4134"/>
      <c r="EF63" s="4134"/>
      <c r="EG63" s="4134"/>
      <c r="EH63" s="4134"/>
      <c r="EI63" s="4134"/>
      <c r="EJ63" s="4134"/>
      <c r="EK63" s="4134"/>
      <c r="EL63" s="4134"/>
      <c r="EM63" s="4134"/>
      <c r="EN63" s="4134"/>
      <c r="EO63" s="4134"/>
      <c r="EP63" s="4134"/>
      <c r="EQ63" s="4134"/>
      <c r="ER63" s="4134"/>
      <c r="ES63" s="4134"/>
      <c r="ET63" s="4134"/>
      <c r="EU63" s="4134"/>
      <c r="EV63" s="4134"/>
      <c r="EW63" s="4134"/>
      <c r="EX63" s="4134"/>
      <c r="EY63" s="4134"/>
      <c r="EZ63" s="4134"/>
      <c r="FA63" s="4134"/>
      <c r="FB63" s="4134"/>
      <c r="FC63" s="4134"/>
      <c r="FD63" s="4134"/>
      <c r="FE63" s="4134"/>
      <c r="FF63" s="4134"/>
      <c r="FG63" s="4134"/>
      <c r="FH63" s="4134"/>
      <c r="FI63" s="4134"/>
      <c r="FJ63" s="4134"/>
      <c r="FK63" s="4134"/>
      <c r="FL63" s="4134"/>
      <c r="FM63" s="4134"/>
      <c r="FN63" s="4134"/>
      <c r="FO63" s="4134"/>
      <c r="FP63" s="4134"/>
      <c r="FQ63" s="4134"/>
      <c r="FR63" s="4134"/>
      <c r="FS63" s="4134"/>
      <c r="FT63" s="4134"/>
      <c r="FU63" s="4134"/>
      <c r="FV63" s="4134"/>
      <c r="FW63" s="4134"/>
      <c r="FX63" s="4134"/>
      <c r="FY63" s="4134"/>
      <c r="FZ63" s="4134"/>
      <c r="GA63" s="4134"/>
      <c r="GB63" s="4134"/>
      <c r="GC63" s="4134"/>
      <c r="GD63" s="4134"/>
      <c r="GE63" s="4134"/>
      <c r="GF63" s="4134"/>
      <c r="GG63" s="4134"/>
      <c r="GH63" s="4134"/>
      <c r="GI63" s="4134"/>
      <c r="GJ63" s="4134"/>
      <c r="GK63" s="4134"/>
      <c r="GL63" s="4134"/>
      <c r="GM63" s="4134"/>
      <c r="GN63" s="4134"/>
      <c r="GO63" s="4134"/>
      <c r="GP63" s="4134"/>
      <c r="GQ63" s="4134"/>
      <c r="GR63" s="4134"/>
      <c r="GS63" s="4134"/>
      <c r="GT63" s="4134"/>
      <c r="GU63" s="4134"/>
      <c r="GV63" s="4134"/>
      <c r="GW63" s="4134"/>
      <c r="GX63" s="4134"/>
      <c r="GY63" s="4134"/>
      <c r="GZ63" s="4134"/>
      <c r="HA63" s="4134"/>
      <c r="HB63" s="4134"/>
      <c r="HC63" s="4134"/>
      <c r="HD63" s="4134"/>
      <c r="HE63" s="4134"/>
      <c r="HF63" s="4134"/>
      <c r="HG63" s="4134"/>
      <c r="HH63" s="4134"/>
      <c r="HI63" s="4134"/>
      <c r="HJ63" s="4134"/>
      <c r="HK63" s="4134"/>
      <c r="HL63" s="4134"/>
      <c r="HM63" s="4134"/>
      <c r="HN63" s="4134"/>
      <c r="HO63" s="4134"/>
      <c r="HP63" s="4134"/>
      <c r="HQ63" s="4134"/>
      <c r="HR63" s="4134"/>
      <c r="HS63" s="4134"/>
      <c r="HT63" s="4134"/>
      <c r="HU63" s="4134"/>
      <c r="HV63" s="4134"/>
      <c r="HW63" s="4134"/>
      <c r="HX63" s="4134"/>
      <c r="HY63" s="4134"/>
      <c r="HZ63" s="4134"/>
      <c r="IA63" s="4134"/>
      <c r="IB63" s="4134"/>
      <c r="IC63" s="4134"/>
      <c r="ID63" s="4134"/>
      <c r="IE63" s="4134"/>
      <c r="IF63" s="4134"/>
      <c r="IG63" s="4134"/>
      <c r="IH63" s="4134"/>
      <c r="II63" s="4134"/>
      <c r="IJ63" s="4134"/>
      <c r="IK63" s="4134"/>
      <c r="IL63" s="4134"/>
      <c r="IM63" s="4134"/>
      <c r="IN63" s="4134"/>
      <c r="IO63" s="4134"/>
      <c r="IP63" s="4134"/>
      <c r="IQ63" s="4134"/>
      <c r="IR63" s="4134"/>
      <c r="IS63" s="4134"/>
      <c r="IT63" s="4134"/>
      <c r="IU63" s="4134"/>
      <c r="IV63" s="4134"/>
      <c r="IW63" s="4134"/>
      <c r="IX63" s="4134"/>
      <c r="IY63" s="4134"/>
      <c r="IZ63" s="4134"/>
      <c r="JA63" s="4134"/>
      <c r="JB63" s="4134"/>
      <c r="JC63" s="4134"/>
      <c r="JD63" s="4134"/>
      <c r="JE63" s="4134"/>
      <c r="JF63" s="4134"/>
      <c r="JG63" s="4134"/>
      <c r="JH63" s="4134"/>
      <c r="JI63" s="4134"/>
      <c r="JJ63" s="4134"/>
      <c r="JK63" s="4134"/>
      <c r="JL63" s="4134"/>
      <c r="JM63" s="4134"/>
      <c r="JN63" s="4134"/>
      <c r="JO63" s="4134"/>
      <c r="JP63" s="4134"/>
      <c r="JQ63" s="4134"/>
      <c r="JR63" s="4134"/>
      <c r="JS63" s="4134"/>
      <c r="JT63" s="4134"/>
      <c r="JU63" s="4134"/>
      <c r="JV63" s="4134"/>
      <c r="JW63" s="4134"/>
      <c r="JX63" s="4134"/>
      <c r="JY63" s="4134"/>
      <c r="JZ63" s="4134"/>
      <c r="KA63" s="4134"/>
      <c r="KB63" s="4134"/>
      <c r="KC63" s="4134"/>
      <c r="KD63" s="4134"/>
      <c r="KE63" s="4134"/>
      <c r="KF63" s="4134"/>
      <c r="KG63" s="4134"/>
      <c r="KH63" s="4134"/>
      <c r="KI63" s="4134"/>
      <c r="KJ63" s="4134"/>
      <c r="KK63" s="4134"/>
      <c r="KL63" s="4134"/>
      <c r="KM63" s="4134"/>
      <c r="KN63" s="4134"/>
      <c r="KO63" s="4134"/>
      <c r="KP63" s="4134"/>
      <c r="KQ63" s="4134"/>
      <c r="KR63" s="4134"/>
      <c r="KS63" s="4134"/>
      <c r="KT63" s="4134"/>
      <c r="KU63" s="4134"/>
      <c r="KV63" s="4134"/>
      <c r="KW63" s="4134"/>
      <c r="KX63" s="4134"/>
      <c r="KY63" s="4134"/>
      <c r="KZ63" s="4134"/>
      <c r="LA63" s="4134"/>
      <c r="LB63" s="4134"/>
      <c r="LC63" s="4134"/>
      <c r="LD63" s="4134"/>
      <c r="LE63" s="4134"/>
      <c r="LF63" s="4134"/>
      <c r="LG63" s="4134"/>
      <c r="LH63" s="4134"/>
      <c r="LI63" s="4134"/>
      <c r="LJ63" s="4134"/>
      <c r="LK63" s="4134"/>
      <c r="LL63" s="4134"/>
      <c r="LM63" s="4134"/>
      <c r="LN63" s="4134"/>
      <c r="LO63" s="4134"/>
      <c r="LP63" s="4134"/>
      <c r="LQ63" s="4134"/>
      <c r="LR63" s="4134"/>
      <c r="LS63" s="4134"/>
      <c r="LT63" s="4134"/>
      <c r="LU63" s="4134"/>
      <c r="LV63" s="4134"/>
      <c r="LW63" s="4134"/>
      <c r="LX63" s="4134"/>
      <c r="LY63" s="4134"/>
      <c r="LZ63" s="4134"/>
      <c r="MA63" s="4134"/>
      <c r="MB63" s="4134"/>
      <c r="MC63" s="4134"/>
      <c r="MD63" s="4134"/>
      <c r="ME63" s="4134"/>
      <c r="MF63" s="4134"/>
      <c r="MG63" s="4134"/>
      <c r="MH63" s="4134"/>
      <c r="MI63" s="4134"/>
      <c r="MJ63" s="4134"/>
      <c r="MK63" s="4134"/>
      <c r="ML63" s="4134"/>
      <c r="MM63" s="4134"/>
      <c r="MN63" s="4134"/>
      <c r="MO63" s="4134"/>
      <c r="MP63" s="4134"/>
      <c r="MQ63" s="4134"/>
      <c r="MR63" s="4134"/>
      <c r="MS63" s="4134"/>
      <c r="MT63" s="4134"/>
      <c r="MU63" s="4134"/>
      <c r="MV63" s="4134"/>
      <c r="MW63" s="4134"/>
      <c r="MX63" s="4134"/>
      <c r="MY63" s="4134"/>
      <c r="MZ63" s="4134"/>
      <c r="NA63" s="4134"/>
      <c r="NB63" s="4134"/>
      <c r="NC63" s="4134"/>
      <c r="ND63" s="4134"/>
      <c r="NE63" s="4134"/>
      <c r="NF63" s="4134"/>
      <c r="NG63" s="4134"/>
      <c r="NH63" s="4134"/>
      <c r="NI63" s="4134"/>
      <c r="NJ63" s="4134"/>
      <c r="NK63" s="4134"/>
      <c r="NL63" s="4134"/>
      <c r="NM63" s="4134"/>
      <c r="NN63" s="4134"/>
      <c r="NO63" s="4134"/>
      <c r="NP63" s="4134"/>
      <c r="NQ63" s="4134"/>
      <c r="NR63" s="4134"/>
      <c r="NS63" s="4134"/>
      <c r="NT63" s="4134"/>
      <c r="NU63" s="4134"/>
      <c r="NV63" s="4134"/>
      <c r="NW63" s="4134"/>
      <c r="NX63" s="4134"/>
      <c r="NY63" s="4134"/>
      <c r="NZ63" s="4134"/>
      <c r="OA63" s="4134"/>
      <c r="OB63" s="4134"/>
      <c r="OC63" s="4134"/>
      <c r="OD63" s="4134"/>
      <c r="OE63" s="4134"/>
      <c r="OF63" s="4134"/>
      <c r="OG63" s="4134"/>
      <c r="OH63" s="4134"/>
      <c r="OI63" s="4134"/>
      <c r="OJ63" s="4134"/>
      <c r="OK63" s="4134"/>
      <c r="OL63" s="4134"/>
      <c r="OM63" s="4134"/>
      <c r="ON63" s="4134"/>
      <c r="OO63" s="4134"/>
      <c r="OP63" s="4134"/>
      <c r="OQ63" s="4134"/>
      <c r="OR63" s="4134"/>
      <c r="OS63" s="4134"/>
      <c r="OT63" s="4134"/>
      <c r="OU63" s="4134"/>
      <c r="OV63" s="4134"/>
      <c r="OW63" s="4134"/>
      <c r="OX63" s="4134"/>
      <c r="OY63" s="4134"/>
      <c r="OZ63" s="4134"/>
      <c r="PA63" s="4134"/>
      <c r="PB63" s="4134"/>
      <c r="PC63" s="4134"/>
      <c r="PD63" s="4134"/>
      <c r="PE63" s="4134"/>
      <c r="PF63" s="4134"/>
      <c r="PG63" s="4134"/>
      <c r="PH63" s="4134"/>
      <c r="PI63" s="4134"/>
      <c r="PJ63" s="4134"/>
      <c r="PK63" s="4134"/>
      <c r="PL63" s="4134"/>
      <c r="PM63" s="4134"/>
      <c r="PN63" s="4134"/>
      <c r="PO63" s="4134"/>
      <c r="PP63" s="4134"/>
      <c r="PQ63" s="4134"/>
      <c r="PR63" s="4134"/>
      <c r="PS63" s="4134"/>
      <c r="PT63" s="4134"/>
      <c r="PU63" s="4134"/>
      <c r="PV63" s="4134"/>
      <c r="PW63" s="4134"/>
      <c r="PX63" s="4134"/>
      <c r="PY63" s="4134"/>
      <c r="PZ63" s="4134"/>
      <c r="QA63" s="4134"/>
      <c r="QB63" s="4134"/>
      <c r="QC63" s="4134"/>
      <c r="QD63" s="4134"/>
      <c r="QE63" s="4134"/>
      <c r="QF63" s="4134"/>
      <c r="QG63" s="4134"/>
      <c r="QH63" s="4134"/>
      <c r="QI63" s="4134"/>
      <c r="QJ63" s="4134"/>
      <c r="QK63" s="4134"/>
      <c r="QL63" s="4134"/>
      <c r="QM63" s="4134"/>
      <c r="QN63" s="4134"/>
      <c r="QO63" s="4134"/>
      <c r="QP63" s="4134"/>
      <c r="QQ63" s="4134"/>
      <c r="QR63" s="4134"/>
      <c r="QS63" s="4134"/>
      <c r="QT63" s="4134"/>
      <c r="QU63" s="4134"/>
      <c r="QV63" s="4134"/>
      <c r="QW63" s="4134"/>
      <c r="QX63" s="4134"/>
      <c r="QY63" s="4134"/>
      <c r="QZ63" s="4134"/>
      <c r="RA63" s="4134"/>
      <c r="RB63" s="4134"/>
      <c r="RC63" s="4134"/>
      <c r="RD63" s="4134"/>
      <c r="RE63" s="4134"/>
      <c r="RF63" s="4134"/>
      <c r="RG63" s="4134"/>
      <c r="RH63" s="4134"/>
      <c r="RI63" s="4134"/>
      <c r="RJ63" s="4134"/>
      <c r="RK63" s="4134"/>
      <c r="RL63" s="4134"/>
      <c r="RM63" s="4134"/>
      <c r="RN63" s="4134"/>
      <c r="RO63" s="4134"/>
      <c r="RP63" s="4134"/>
      <c r="RQ63" s="4134"/>
      <c r="RR63" s="4134"/>
      <c r="RS63" s="4134"/>
      <c r="RT63" s="4134"/>
      <c r="RU63" s="4134"/>
      <c r="RV63" s="4134"/>
      <c r="RW63" s="4134"/>
      <c r="RX63" s="4134"/>
      <c r="RY63" s="4134"/>
      <c r="RZ63" s="4134"/>
      <c r="SA63" s="4134"/>
      <c r="SB63" s="4134"/>
      <c r="SC63" s="4134"/>
      <c r="SD63" s="4134"/>
      <c r="SE63" s="4134"/>
      <c r="SF63" s="4134"/>
      <c r="SG63" s="4134"/>
      <c r="SH63" s="4134"/>
      <c r="SI63" s="4134"/>
      <c r="SJ63" s="4134"/>
      <c r="SK63" s="4134"/>
      <c r="SL63" s="4134"/>
      <c r="SM63" s="4134"/>
      <c r="SN63" s="4134"/>
      <c r="SO63" s="4134"/>
      <c r="SP63" s="4134"/>
      <c r="SQ63" s="4134"/>
      <c r="SR63" s="4134"/>
      <c r="SS63" s="4134"/>
      <c r="ST63" s="4134"/>
      <c r="SU63" s="4134"/>
      <c r="SV63" s="4134"/>
      <c r="SW63" s="4134"/>
      <c r="SX63" s="4134"/>
      <c r="SY63" s="4134"/>
      <c r="SZ63" s="4134"/>
      <c r="TA63" s="4134"/>
      <c r="TB63" s="4134"/>
      <c r="TC63" s="4134"/>
      <c r="TD63" s="4134"/>
      <c r="TE63" s="4134"/>
      <c r="TF63" s="4134"/>
      <c r="TG63" s="4134"/>
      <c r="TH63" s="4134"/>
      <c r="TI63" s="4134"/>
      <c r="TJ63" s="4134"/>
      <c r="TK63" s="4134"/>
      <c r="TL63" s="4134"/>
      <c r="TM63" s="4134"/>
      <c r="TN63" s="4134"/>
      <c r="TO63" s="4134"/>
      <c r="TP63" s="4134"/>
      <c r="TQ63" s="4134"/>
      <c r="TR63" s="4134"/>
      <c r="TS63" s="4134"/>
      <c r="TT63" s="4134"/>
      <c r="TU63" s="4134"/>
      <c r="TV63" s="4134"/>
      <c r="TW63" s="4134"/>
      <c r="TX63" s="4134"/>
      <c r="TY63" s="4134"/>
      <c r="TZ63" s="4134"/>
      <c r="UA63" s="4134"/>
      <c r="UB63" s="4134"/>
      <c r="UC63" s="4134"/>
      <c r="UD63" s="4134"/>
      <c r="UE63" s="4134"/>
      <c r="UF63" s="4134"/>
      <c r="UG63" s="4134"/>
      <c r="UH63" s="4134"/>
      <c r="UI63" s="4134"/>
      <c r="UJ63" s="4134"/>
      <c r="UK63" s="4134"/>
      <c r="UL63" s="4134"/>
      <c r="UM63" s="4134"/>
      <c r="UN63" s="4134"/>
      <c r="UO63" s="4134"/>
      <c r="UP63" s="4134"/>
      <c r="UQ63" s="4134"/>
      <c r="UR63" s="4134"/>
      <c r="US63" s="4134"/>
      <c r="UT63" s="4134"/>
      <c r="UU63" s="4134"/>
      <c r="UV63" s="4134"/>
      <c r="UW63" s="4134"/>
      <c r="UX63" s="4134"/>
      <c r="UY63" s="4134"/>
      <c r="UZ63" s="4134"/>
      <c r="VA63" s="4134"/>
      <c r="VB63" s="4134"/>
      <c r="VC63" s="4134"/>
      <c r="VD63" s="4134"/>
      <c r="VE63" s="4134"/>
      <c r="VF63" s="4134"/>
      <c r="VG63" s="4134"/>
      <c r="VH63" s="4134"/>
      <c r="VI63" s="4134"/>
      <c r="VJ63" s="4134"/>
      <c r="VK63" s="4134"/>
      <c r="VL63" s="4134"/>
      <c r="VM63" s="4134"/>
      <c r="VN63" s="4134"/>
      <c r="VO63" s="4134"/>
      <c r="VP63" s="4134"/>
      <c r="VQ63" s="4134"/>
      <c r="VR63" s="4134"/>
      <c r="VS63" s="4134"/>
      <c r="VT63" s="4134"/>
      <c r="VU63" s="4134"/>
      <c r="VV63" s="4134"/>
      <c r="VW63" s="4134"/>
      <c r="VX63" s="4134"/>
      <c r="VY63" s="4134"/>
      <c r="VZ63" s="4134"/>
      <c r="WA63" s="4134"/>
      <c r="WB63" s="4134"/>
      <c r="WC63" s="4134"/>
      <c r="WD63" s="4134"/>
      <c r="WE63" s="4134"/>
      <c r="WF63" s="4134"/>
      <c r="WG63" s="4134"/>
      <c r="WH63" s="4134"/>
      <c r="WI63" s="4134"/>
      <c r="WJ63" s="4134"/>
      <c r="WK63" s="4134"/>
      <c r="WL63" s="4134"/>
      <c r="WM63" s="4134"/>
      <c r="WN63" s="4134"/>
      <c r="WO63" s="4134"/>
      <c r="WP63" s="4134"/>
      <c r="WQ63" s="4134"/>
      <c r="WR63" s="4134"/>
      <c r="WS63" s="4134"/>
      <c r="WT63" s="4134"/>
      <c r="WU63" s="4134"/>
      <c r="WV63" s="4134"/>
      <c r="WW63" s="4134"/>
      <c r="WX63" s="4134"/>
      <c r="WY63" s="4134"/>
      <c r="WZ63" s="4134"/>
      <c r="XA63" s="4134"/>
      <c r="XB63" s="4134"/>
      <c r="XC63" s="4134"/>
      <c r="XD63" s="4134"/>
      <c r="XE63" s="4134"/>
      <c r="XF63" s="4134"/>
      <c r="XG63" s="4134"/>
      <c r="XH63" s="4134"/>
      <c r="XI63" s="4134"/>
      <c r="XJ63" s="4134"/>
      <c r="XK63" s="4134"/>
      <c r="XL63" s="4134"/>
      <c r="XM63" s="4134"/>
      <c r="XN63" s="4134"/>
      <c r="XO63" s="4134"/>
      <c r="XP63" s="4134"/>
      <c r="XQ63" s="4134"/>
      <c r="XR63" s="4134"/>
      <c r="XS63" s="4134"/>
      <c r="XT63" s="4134"/>
      <c r="XU63" s="4134"/>
      <c r="XV63" s="4134"/>
      <c r="XW63" s="4134"/>
      <c r="XX63" s="4134"/>
      <c r="XY63" s="4134"/>
      <c r="XZ63" s="4134"/>
      <c r="YA63" s="4134"/>
      <c r="YB63" s="4134"/>
      <c r="YC63" s="4134"/>
      <c r="YD63" s="4134"/>
      <c r="YE63" s="4134"/>
      <c r="YF63" s="4134"/>
      <c r="YG63" s="4134"/>
      <c r="YH63" s="4134"/>
      <c r="YI63" s="4134"/>
      <c r="YJ63" s="4134"/>
      <c r="YK63" s="4134"/>
      <c r="YL63" s="4134"/>
      <c r="YM63" s="4134"/>
      <c r="YN63" s="4134"/>
      <c r="YO63" s="4134"/>
      <c r="YP63" s="4134"/>
      <c r="YQ63" s="4134"/>
      <c r="YR63" s="4134"/>
      <c r="YS63" s="4134"/>
      <c r="YT63" s="4134"/>
      <c r="YU63" s="4134"/>
      <c r="YV63" s="4134"/>
      <c r="YW63" s="4134"/>
      <c r="YX63" s="4134"/>
      <c r="YY63" s="4134"/>
      <c r="YZ63" s="4134"/>
      <c r="ZA63" s="4134"/>
      <c r="ZB63" s="4134"/>
      <c r="ZC63" s="4134"/>
      <c r="ZD63" s="4134"/>
      <c r="ZE63" s="4134"/>
      <c r="ZF63" s="4134"/>
      <c r="ZG63" s="4134"/>
      <c r="ZH63" s="4134"/>
      <c r="ZI63" s="4134"/>
      <c r="ZJ63" s="4134"/>
      <c r="ZK63" s="4134"/>
      <c r="ZL63" s="4134"/>
      <c r="ZM63" s="4134"/>
      <c r="ZN63" s="4134"/>
      <c r="ZO63" s="4134"/>
      <c r="ZP63" s="4134"/>
      <c r="ZQ63" s="4134"/>
      <c r="ZR63" s="4134"/>
      <c r="ZS63" s="4134"/>
      <c r="ZT63" s="4134"/>
      <c r="ZU63" s="4134"/>
      <c r="ZV63" s="4134"/>
      <c r="ZW63" s="4134"/>
      <c r="ZX63" s="4134"/>
      <c r="ZY63" s="4134"/>
      <c r="ZZ63" s="4134"/>
      <c r="AAA63" s="4134"/>
      <c r="AAB63" s="4134"/>
      <c r="AAC63" s="4134"/>
      <c r="AAD63" s="4134"/>
      <c r="AAE63" s="4134"/>
      <c r="AAF63" s="4134"/>
      <c r="AAG63" s="4134"/>
      <c r="AAH63" s="4134"/>
      <c r="AAI63" s="4134"/>
      <c r="AAJ63" s="4134"/>
      <c r="AAK63" s="4134"/>
      <c r="AAL63" s="4134"/>
      <c r="AAM63" s="4134"/>
      <c r="AAN63" s="4134"/>
      <c r="AAO63" s="4134"/>
      <c r="AAP63" s="4134"/>
      <c r="AAQ63" s="4134"/>
      <c r="AAR63" s="4134"/>
      <c r="AAS63" s="4134"/>
      <c r="AAT63" s="4134"/>
      <c r="AAU63" s="4134"/>
      <c r="AAV63" s="4134"/>
      <c r="AAW63" s="4134"/>
      <c r="AAX63" s="4134"/>
      <c r="AAY63" s="4134"/>
      <c r="AAZ63" s="4134"/>
      <c r="ABA63" s="4134"/>
      <c r="ABB63" s="4134"/>
      <c r="ABC63" s="4134"/>
      <c r="ABD63" s="4134"/>
      <c r="ABE63" s="4134"/>
      <c r="ABF63" s="4134"/>
      <c r="ABG63" s="4134"/>
      <c r="ABH63" s="4134"/>
      <c r="ABI63" s="4134"/>
      <c r="ABJ63" s="4134"/>
      <c r="ABK63" s="4134"/>
      <c r="ABL63" s="4134"/>
      <c r="ABM63" s="4134"/>
      <c r="ABN63" s="4134"/>
      <c r="ABO63" s="4134"/>
      <c r="ABP63" s="4134"/>
      <c r="ABQ63" s="4134"/>
      <c r="ABR63" s="4134"/>
      <c r="ABS63" s="4134"/>
      <c r="ABT63" s="4134"/>
      <c r="ABU63" s="4134"/>
      <c r="ABV63" s="4134"/>
      <c r="ABW63" s="4134"/>
      <c r="ABX63" s="4134"/>
      <c r="ABY63" s="4134"/>
      <c r="ABZ63" s="4134"/>
      <c r="ACA63" s="4134"/>
      <c r="ACB63" s="4134"/>
      <c r="ACC63" s="4134"/>
      <c r="ACD63" s="4134"/>
      <c r="ACE63" s="4134"/>
      <c r="ACF63" s="4134"/>
      <c r="ACG63" s="4134"/>
      <c r="ACH63" s="4134"/>
      <c r="ACI63" s="4134"/>
      <c r="ACJ63" s="4134"/>
      <c r="ACK63" s="4134"/>
      <c r="ACL63" s="4134"/>
      <c r="ACM63" s="4134"/>
      <c r="ACN63" s="4134"/>
      <c r="ACO63" s="4134"/>
      <c r="ACP63" s="4134"/>
      <c r="ACQ63" s="4134"/>
      <c r="ACR63" s="4134"/>
      <c r="ACS63" s="4134"/>
      <c r="ACT63" s="4134"/>
      <c r="ACU63" s="4134"/>
      <c r="ACV63" s="4134"/>
      <c r="ACW63" s="4134"/>
      <c r="ACX63" s="4134"/>
      <c r="ACY63" s="4134"/>
      <c r="ACZ63" s="4134"/>
      <c r="ADA63" s="4134"/>
      <c r="ADB63" s="4134"/>
      <c r="ADC63" s="4134"/>
      <c r="ADD63" s="4134"/>
      <c r="ADE63" s="4134"/>
      <c r="ADF63" s="4134"/>
      <c r="ADG63" s="4134"/>
      <c r="ADH63" s="4134"/>
      <c r="ADI63" s="4134"/>
      <c r="ADJ63" s="4134"/>
      <c r="ADK63" s="4134"/>
      <c r="ADL63" s="4134"/>
      <c r="ADM63" s="4134"/>
      <c r="ADN63" s="4134"/>
      <c r="ADO63" s="4134"/>
      <c r="ADP63" s="4134"/>
      <c r="ADQ63" s="4134"/>
      <c r="ADR63" s="4134"/>
      <c r="ADS63" s="4134"/>
      <c r="ADT63" s="4134"/>
      <c r="ADU63" s="4134"/>
      <c r="ADV63" s="4134"/>
      <c r="ADW63" s="4134"/>
      <c r="ADX63" s="4134"/>
      <c r="ADY63" s="4134"/>
      <c r="ADZ63" s="4134"/>
      <c r="AEA63" s="4134"/>
      <c r="AEB63" s="4134"/>
      <c r="AEC63" s="4134"/>
      <c r="AED63" s="4134"/>
      <c r="AEE63" s="4134"/>
      <c r="AEF63" s="4134"/>
      <c r="AEG63" s="4134"/>
      <c r="AEH63" s="4134"/>
      <c r="AEI63" s="4134"/>
      <c r="AEJ63" s="4134"/>
      <c r="AEK63" s="4134"/>
      <c r="AEL63" s="4134"/>
      <c r="AEM63" s="4134"/>
      <c r="AEN63" s="4134"/>
      <c r="AEO63" s="4134"/>
      <c r="AEP63" s="4134"/>
      <c r="AEQ63" s="4134"/>
      <c r="AER63" s="4134"/>
      <c r="AES63" s="4134"/>
      <c r="AET63" s="4134"/>
      <c r="AEU63" s="4134"/>
      <c r="AEV63" s="4134"/>
      <c r="AEW63" s="4134"/>
      <c r="AEX63" s="4134"/>
      <c r="AEY63" s="4134"/>
      <c r="AEZ63" s="4134"/>
      <c r="AFA63" s="4134"/>
      <c r="AFB63" s="4134"/>
      <c r="AFC63" s="4134"/>
      <c r="AFD63" s="4134"/>
      <c r="AFE63" s="4134"/>
      <c r="AFF63" s="4134"/>
      <c r="AFG63" s="4134"/>
      <c r="AFH63" s="4134"/>
      <c r="AFI63" s="4134"/>
      <c r="AFJ63" s="4134"/>
      <c r="AFK63" s="4134"/>
      <c r="AFL63" s="4134"/>
      <c r="AFM63" s="4134"/>
      <c r="AFN63" s="4134"/>
      <c r="AFO63" s="4134"/>
      <c r="AFP63" s="4134"/>
      <c r="AFQ63" s="4134"/>
      <c r="AFR63" s="4134"/>
      <c r="AFS63" s="4134"/>
      <c r="AFT63" s="4134"/>
      <c r="AFU63" s="4134"/>
      <c r="AFV63" s="4134"/>
      <c r="AFW63" s="4134"/>
      <c r="AFX63" s="4134"/>
      <c r="AFY63" s="4134"/>
      <c r="AFZ63" s="4134"/>
      <c r="AGA63" s="4134"/>
      <c r="AGB63" s="4134"/>
      <c r="AGC63" s="4134"/>
      <c r="AGD63" s="4134"/>
      <c r="AGE63" s="4134"/>
      <c r="AGF63" s="4134"/>
      <c r="AGG63" s="4134"/>
      <c r="AGH63" s="4134"/>
      <c r="AGI63" s="4134"/>
      <c r="AGJ63" s="4134"/>
      <c r="AGK63" s="4134"/>
      <c r="AGL63" s="4134"/>
      <c r="AGM63" s="4134"/>
      <c r="AGN63" s="4134"/>
      <c r="AGO63" s="4134"/>
      <c r="AGP63" s="4134"/>
      <c r="AGQ63" s="4134"/>
      <c r="AGR63" s="4134"/>
      <c r="AGS63" s="4134"/>
      <c r="AGT63" s="4134"/>
      <c r="AGU63" s="4134"/>
      <c r="AGV63" s="4134"/>
      <c r="AGW63" s="4134"/>
      <c r="AGX63" s="4134"/>
      <c r="AGY63" s="4134"/>
      <c r="AGZ63" s="4134"/>
      <c r="AHA63" s="4134"/>
      <c r="AHB63" s="4134"/>
      <c r="AHC63" s="4134"/>
      <c r="AHD63" s="4134"/>
      <c r="AHE63" s="4134"/>
      <c r="AHF63" s="4134"/>
      <c r="AHG63" s="4134"/>
      <c r="AHH63" s="4134"/>
      <c r="AHI63" s="4134"/>
      <c r="AHJ63" s="4134"/>
      <c r="AHK63" s="4134"/>
      <c r="AHL63" s="4134"/>
      <c r="AHM63" s="4134"/>
      <c r="AHN63" s="4134"/>
      <c r="AHO63" s="4134"/>
      <c r="AHP63" s="4134"/>
      <c r="AHQ63" s="4134"/>
      <c r="AHR63" s="4134"/>
      <c r="AHS63" s="4134"/>
      <c r="AHT63" s="4134"/>
      <c r="AHU63" s="4134"/>
      <c r="AHV63" s="4134"/>
      <c r="AHW63" s="4134"/>
      <c r="AHX63" s="4134"/>
      <c r="AHY63" s="4134"/>
      <c r="AHZ63" s="4134"/>
      <c r="AIA63" s="4134"/>
      <c r="AIB63" s="4134"/>
      <c r="AIC63" s="4134"/>
      <c r="AID63" s="4134"/>
      <c r="AIE63" s="4134"/>
      <c r="AIF63" s="4134"/>
      <c r="AIG63" s="4134"/>
      <c r="AIH63" s="4134"/>
      <c r="AII63" s="4134"/>
      <c r="AIJ63" s="4134"/>
      <c r="AIK63" s="4134"/>
      <c r="AIL63" s="4134"/>
      <c r="AIM63" s="4134"/>
      <c r="AIN63" s="4134"/>
      <c r="AIO63" s="4134"/>
      <c r="AIP63" s="4134"/>
      <c r="AIQ63" s="4134"/>
      <c r="AIR63" s="4134"/>
      <c r="AIS63" s="4134"/>
      <c r="AIT63" s="4134"/>
      <c r="AIU63" s="4134"/>
      <c r="AIV63" s="4134"/>
      <c r="AIW63" s="4134"/>
      <c r="AIX63" s="4134"/>
      <c r="AIY63" s="4134"/>
      <c r="AIZ63" s="4134"/>
      <c r="AJA63" s="4134"/>
      <c r="AJB63" s="4134"/>
      <c r="AJC63" s="4134"/>
      <c r="AJD63" s="4134"/>
      <c r="AJE63" s="4134"/>
      <c r="AJF63" s="4134"/>
      <c r="AJG63" s="4134"/>
      <c r="AJH63" s="4134"/>
      <c r="AJI63" s="4134"/>
      <c r="AJJ63" s="4134"/>
      <c r="AJK63" s="4134"/>
      <c r="AJL63" s="4134"/>
      <c r="AJM63" s="4134"/>
      <c r="AJN63" s="4134"/>
      <c r="AJO63" s="4134"/>
      <c r="AJP63" s="4134"/>
      <c r="AJQ63" s="4134"/>
      <c r="AJR63" s="4134"/>
      <c r="AJS63" s="4134"/>
      <c r="AJT63" s="4134"/>
      <c r="AJU63" s="4134"/>
      <c r="AJV63" s="4134"/>
      <c r="AJW63" s="4134"/>
      <c r="AJX63" s="4134"/>
      <c r="AJY63" s="4134"/>
      <c r="AJZ63" s="4134"/>
      <c r="AKA63" s="4134"/>
      <c r="AKB63" s="4134"/>
      <c r="AKC63" s="4134"/>
      <c r="AKD63" s="4134"/>
      <c r="AKE63" s="4134"/>
      <c r="AKF63" s="4134"/>
      <c r="AKG63" s="4134"/>
      <c r="AKH63" s="4134"/>
      <c r="AKI63" s="4134"/>
      <c r="AKJ63" s="4134"/>
      <c r="AKK63" s="4134"/>
      <c r="AKL63" s="4134"/>
      <c r="AKM63" s="4134"/>
      <c r="AKN63" s="4134"/>
      <c r="AKO63" s="4134"/>
      <c r="AKP63" s="4134"/>
      <c r="AKQ63" s="4134"/>
      <c r="AKR63" s="4134"/>
      <c r="AKS63" s="4134"/>
      <c r="AKT63" s="4134"/>
      <c r="AKU63" s="4134"/>
      <c r="AKV63" s="4134"/>
      <c r="AKW63" s="4134"/>
      <c r="AKX63" s="4134"/>
      <c r="AKY63" s="4134"/>
      <c r="AKZ63" s="4134"/>
      <c r="ALA63" s="4134"/>
      <c r="ALB63" s="4134"/>
      <c r="ALC63" s="4134"/>
      <c r="ALD63" s="4134"/>
      <c r="ALE63" s="4134"/>
      <c r="ALF63" s="4134"/>
      <c r="ALG63" s="4134"/>
      <c r="ALH63" s="4134"/>
      <c r="ALI63" s="4134"/>
      <c r="ALJ63" s="4134"/>
      <c r="ALK63" s="4134"/>
      <c r="ALL63" s="4134"/>
      <c r="ALM63" s="4134"/>
      <c r="ALN63" s="4134"/>
      <c r="ALO63" s="4134"/>
      <c r="ALP63" s="4134"/>
      <c r="ALQ63" s="4134"/>
      <c r="ALR63" s="4134"/>
      <c r="ALS63" s="4134"/>
      <c r="ALT63" s="4134"/>
      <c r="ALU63" s="4134"/>
      <c r="ALV63" s="4134"/>
      <c r="ALW63" s="4134"/>
      <c r="ALX63" s="4134"/>
      <c r="ALY63" s="4134"/>
      <c r="ALZ63" s="4134"/>
      <c r="AMA63" s="4134"/>
      <c r="AMB63" s="4134"/>
      <c r="AMC63" s="4134"/>
      <c r="AMD63" s="4134"/>
      <c r="AME63" s="4134"/>
      <c r="AMF63" s="4134"/>
      <c r="AMG63" s="4134"/>
      <c r="AMH63" s="4134"/>
      <c r="AMI63" s="4134"/>
      <c r="AMJ63" s="4134"/>
      <c r="AMK63" s="4134"/>
      <c r="AML63" s="4134"/>
      <c r="AMM63" s="4134"/>
      <c r="AMN63" s="4134"/>
      <c r="AMO63" s="4134"/>
      <c r="AMP63" s="4134"/>
      <c r="AMQ63" s="4134"/>
      <c r="AMR63" s="4134"/>
      <c r="AMS63" s="4134"/>
      <c r="AMT63" s="4134"/>
      <c r="AMU63" s="4134"/>
      <c r="AMV63" s="4134"/>
      <c r="AMW63" s="4134"/>
      <c r="AMX63" s="4134"/>
      <c r="AMY63" s="4134"/>
      <c r="AMZ63" s="4134"/>
      <c r="ANA63" s="4134"/>
      <c r="ANB63" s="4134"/>
      <c r="ANC63" s="4134"/>
      <c r="AND63" s="4134"/>
      <c r="ANE63" s="4134"/>
      <c r="ANF63" s="4134"/>
      <c r="ANG63" s="4134"/>
      <c r="ANH63" s="4134"/>
      <c r="ANI63" s="4134"/>
      <c r="ANJ63" s="4134"/>
      <c r="ANK63" s="4134"/>
      <c r="ANL63" s="4134"/>
      <c r="ANM63" s="4134"/>
      <c r="ANN63" s="4134"/>
      <c r="ANO63" s="4134"/>
      <c r="ANP63" s="4134"/>
      <c r="ANQ63" s="4134"/>
      <c r="ANR63" s="4134"/>
      <c r="ANS63" s="4134"/>
      <c r="ANT63" s="4134"/>
      <c r="ANU63" s="4134"/>
      <c r="ANV63" s="4134"/>
      <c r="ANW63" s="4134"/>
      <c r="ANX63" s="4134"/>
      <c r="ANY63" s="4134"/>
      <c r="ANZ63" s="4134"/>
      <c r="AOA63" s="4134"/>
      <c r="AOB63" s="4134"/>
      <c r="AOC63" s="4134"/>
      <c r="AOD63" s="4134"/>
      <c r="AOE63" s="4134"/>
      <c r="AOF63" s="4134"/>
      <c r="AOG63" s="4134"/>
      <c r="AOH63" s="4134"/>
      <c r="AOI63" s="4134"/>
      <c r="AOJ63" s="4134"/>
      <c r="AOK63" s="4134"/>
      <c r="AOL63" s="4134"/>
      <c r="AOM63" s="4134"/>
      <c r="AON63" s="4134"/>
      <c r="AOO63" s="4134"/>
      <c r="AOP63" s="4134"/>
      <c r="AOQ63" s="4134"/>
      <c r="AOR63" s="4134"/>
      <c r="AOS63" s="4134"/>
      <c r="AOT63" s="4134"/>
      <c r="AOU63" s="4134"/>
      <c r="AOV63" s="4134"/>
      <c r="AOW63" s="4134"/>
      <c r="AOX63" s="4134"/>
      <c r="AOY63" s="4134"/>
      <c r="AOZ63" s="4134"/>
      <c r="APA63" s="4134"/>
      <c r="APB63" s="4134"/>
      <c r="APC63" s="4134"/>
      <c r="APD63" s="4134"/>
      <c r="APE63" s="4134"/>
      <c r="APF63" s="4134"/>
      <c r="APG63" s="4134"/>
      <c r="APH63" s="4134"/>
      <c r="API63" s="4134"/>
      <c r="APJ63" s="4134"/>
      <c r="APK63" s="4134"/>
      <c r="APL63" s="4134"/>
      <c r="APM63" s="4134"/>
      <c r="APN63" s="4134"/>
      <c r="APO63" s="4134"/>
      <c r="APP63" s="4134"/>
      <c r="APQ63" s="4134"/>
      <c r="APR63" s="4134"/>
      <c r="APS63" s="4134"/>
      <c r="APT63" s="4134"/>
      <c r="APU63" s="4134"/>
      <c r="APV63" s="4134"/>
      <c r="APW63" s="4134"/>
      <c r="APX63" s="4134"/>
      <c r="APY63" s="4134"/>
      <c r="APZ63" s="4134"/>
      <c r="AQA63" s="4134"/>
      <c r="AQB63" s="4134"/>
      <c r="AQC63" s="4134"/>
      <c r="AQD63" s="4134"/>
      <c r="AQE63" s="4134"/>
      <c r="AQF63" s="4134"/>
      <c r="AQG63" s="4134"/>
      <c r="AQH63" s="4134"/>
      <c r="AQI63" s="4134"/>
      <c r="AQJ63" s="4134"/>
      <c r="AQK63" s="4134"/>
      <c r="AQL63" s="4134"/>
      <c r="AQM63" s="4134"/>
      <c r="AQN63" s="4134"/>
      <c r="AQO63" s="4134"/>
      <c r="AQP63" s="4134"/>
      <c r="AQQ63" s="4134"/>
      <c r="AQR63" s="4134"/>
      <c r="AQS63" s="4134"/>
      <c r="AQT63" s="4134"/>
      <c r="AQU63" s="4134"/>
      <c r="AQV63" s="4134"/>
      <c r="AQW63" s="4134"/>
      <c r="AQX63" s="4134"/>
      <c r="AQY63" s="4134"/>
      <c r="AQZ63" s="4134"/>
      <c r="ARA63" s="4134"/>
      <c r="ARB63" s="4134"/>
      <c r="ARC63" s="4134"/>
      <c r="ARD63" s="4134"/>
      <c r="ARE63" s="4134"/>
      <c r="ARF63" s="4134"/>
      <c r="ARG63" s="4134"/>
      <c r="ARH63" s="4134"/>
      <c r="ARI63" s="4134"/>
      <c r="ARJ63" s="4134"/>
      <c r="ARK63" s="4134"/>
      <c r="ARL63" s="4134"/>
      <c r="ARM63" s="4134"/>
      <c r="ARN63" s="4134"/>
      <c r="ARO63" s="4134"/>
      <c r="ARP63" s="4134"/>
      <c r="ARQ63" s="4134"/>
      <c r="ARR63" s="4134"/>
      <c r="ARS63" s="4134"/>
      <c r="ART63" s="4134"/>
      <c r="ARU63" s="4134"/>
      <c r="ARV63" s="4134"/>
      <c r="ARW63" s="4134"/>
      <c r="ARX63" s="4134"/>
      <c r="ARY63" s="4134"/>
      <c r="ARZ63" s="4134"/>
      <c r="ASA63" s="4134"/>
      <c r="ASB63" s="4134"/>
      <c r="ASC63" s="4134"/>
      <c r="ASD63" s="4134"/>
      <c r="ASE63" s="4134"/>
      <c r="ASF63" s="4134"/>
      <c r="ASG63" s="4134"/>
      <c r="ASH63" s="4134"/>
      <c r="ASI63" s="4134"/>
      <c r="ASJ63" s="4134"/>
      <c r="ASK63" s="4134"/>
      <c r="ASL63" s="4134"/>
      <c r="ASM63" s="4134"/>
      <c r="ASN63" s="4134"/>
      <c r="ASO63" s="4134"/>
      <c r="ASP63" s="4134"/>
      <c r="ASQ63" s="4134"/>
      <c r="ASR63" s="4134"/>
      <c r="ASS63" s="4134"/>
      <c r="AST63" s="4134"/>
      <c r="ASU63" s="4134"/>
      <c r="ASV63" s="4134"/>
      <c r="ASW63" s="4134"/>
      <c r="ASX63" s="4134"/>
      <c r="ASY63" s="4134"/>
      <c r="ASZ63" s="4134"/>
      <c r="ATA63" s="4134"/>
      <c r="ATB63" s="4134"/>
      <c r="ATC63" s="4134"/>
      <c r="ATD63" s="4134"/>
      <c r="ATE63" s="4134"/>
      <c r="ATF63" s="4134"/>
      <c r="ATG63" s="4134"/>
      <c r="ATH63" s="4134"/>
      <c r="ATI63" s="4134"/>
      <c r="ATJ63" s="4134"/>
      <c r="ATK63" s="4134"/>
      <c r="ATL63" s="4134"/>
      <c r="ATM63" s="4134"/>
      <c r="ATN63" s="4134"/>
      <c r="ATO63" s="4134"/>
      <c r="ATP63" s="4134"/>
      <c r="ATQ63" s="4134"/>
      <c r="ATR63" s="4134"/>
      <c r="ATS63" s="4134"/>
      <c r="ATT63" s="4134"/>
      <c r="ATU63" s="4134"/>
      <c r="ATV63" s="4134"/>
      <c r="ATW63" s="4134"/>
      <c r="ATX63" s="4134"/>
      <c r="ATY63" s="4134"/>
      <c r="ATZ63" s="4134"/>
      <c r="AUA63" s="4134"/>
      <c r="AUB63" s="4134"/>
      <c r="AUC63" s="4134"/>
      <c r="AUD63" s="4134"/>
      <c r="AUE63" s="4134"/>
      <c r="AUF63" s="4134"/>
      <c r="AUG63" s="4134"/>
      <c r="AUH63" s="4134"/>
      <c r="AUI63" s="4134"/>
      <c r="AUJ63" s="4134"/>
      <c r="AUK63" s="4134"/>
      <c r="AUL63" s="4134"/>
      <c r="AUM63" s="4134"/>
      <c r="AUN63" s="4134"/>
      <c r="AUO63" s="4134"/>
      <c r="AUP63" s="4134"/>
      <c r="AUQ63" s="4134"/>
      <c r="AUR63" s="4134"/>
      <c r="AUS63" s="4134"/>
      <c r="AUT63" s="4134"/>
      <c r="AUU63" s="4134"/>
      <c r="AUV63" s="4134"/>
      <c r="AUW63" s="4134"/>
      <c r="AUX63" s="4134"/>
      <c r="AUY63" s="4134"/>
      <c r="AUZ63" s="4134"/>
      <c r="AVA63" s="4134"/>
      <c r="AVB63" s="4134"/>
      <c r="AVC63" s="4134"/>
      <c r="AVD63" s="4134"/>
      <c r="AVE63" s="4134"/>
      <c r="AVF63" s="4134"/>
      <c r="AVG63" s="4134"/>
      <c r="AVH63" s="4134"/>
      <c r="AVI63" s="4134"/>
      <c r="AVJ63" s="4134"/>
      <c r="AVK63" s="4134"/>
      <c r="AVL63" s="4134"/>
      <c r="AVM63" s="4134"/>
      <c r="AVN63" s="4134"/>
      <c r="AVO63" s="4134"/>
      <c r="AVP63" s="4134"/>
      <c r="AVQ63" s="4134"/>
      <c r="AVR63" s="4134"/>
      <c r="AVS63" s="4134"/>
      <c r="AVT63" s="4134"/>
      <c r="AVU63" s="4134"/>
      <c r="AVV63" s="4134"/>
      <c r="AVW63" s="4134"/>
      <c r="AVX63" s="4134"/>
      <c r="AVY63" s="4134"/>
      <c r="AVZ63" s="4134"/>
      <c r="AWA63" s="4134"/>
      <c r="AWB63" s="4134"/>
      <c r="AWC63" s="4134"/>
      <c r="AWD63" s="4134"/>
      <c r="AWE63" s="4134"/>
      <c r="AWF63" s="4134"/>
      <c r="AWG63" s="4134"/>
      <c r="AWH63" s="4134"/>
      <c r="AWI63" s="4134"/>
      <c r="AWJ63" s="4134"/>
      <c r="AWK63" s="4134"/>
      <c r="AWL63" s="4134"/>
      <c r="AWM63" s="4134"/>
      <c r="AWN63" s="4134"/>
      <c r="AWO63" s="4134"/>
      <c r="AWP63" s="4134"/>
      <c r="AWQ63" s="4134"/>
      <c r="AWR63" s="4134"/>
      <c r="AWS63" s="4134"/>
      <c r="AWT63" s="4134"/>
      <c r="AWU63" s="4134"/>
      <c r="AWV63" s="4134"/>
      <c r="AWW63" s="4134"/>
      <c r="AWX63" s="4134"/>
      <c r="AWY63" s="4134"/>
      <c r="AWZ63" s="4134"/>
      <c r="AXA63" s="4134"/>
      <c r="AXB63" s="4134"/>
      <c r="AXC63" s="4134"/>
      <c r="AXD63" s="4134"/>
      <c r="AXE63" s="4134"/>
      <c r="AXF63" s="4134"/>
      <c r="AXG63" s="4134"/>
      <c r="AXH63" s="4134"/>
      <c r="AXI63" s="4134"/>
      <c r="AXJ63" s="4134"/>
      <c r="AXK63" s="4134"/>
      <c r="AXL63" s="4134"/>
      <c r="AXM63" s="4134"/>
      <c r="AXN63" s="4134"/>
      <c r="AXO63" s="4134"/>
      <c r="AXP63" s="4134"/>
      <c r="AXQ63" s="4134"/>
      <c r="AXR63" s="4134"/>
      <c r="AXS63" s="4134"/>
      <c r="AXT63" s="4134"/>
      <c r="AXU63" s="4134"/>
      <c r="AXV63" s="4134"/>
      <c r="AXW63" s="4134"/>
      <c r="AXX63" s="4134"/>
      <c r="AXY63" s="4134"/>
      <c r="AXZ63" s="4134"/>
      <c r="AYA63" s="4134"/>
      <c r="AYB63" s="4134"/>
      <c r="AYC63" s="4134"/>
      <c r="AYD63" s="4134"/>
      <c r="AYE63" s="4134"/>
      <c r="AYF63" s="4134"/>
      <c r="AYG63" s="4134"/>
      <c r="AYH63" s="4134"/>
      <c r="AYI63" s="4134"/>
      <c r="AYJ63" s="4134"/>
      <c r="AYK63" s="4134"/>
      <c r="AYL63" s="4134"/>
      <c r="AYM63" s="4134"/>
      <c r="AYN63" s="4134"/>
      <c r="AYO63" s="4134"/>
      <c r="AYP63" s="4134"/>
      <c r="AYQ63" s="4134"/>
      <c r="AYR63" s="4134"/>
      <c r="AYS63" s="4134"/>
      <c r="AYT63" s="4134"/>
      <c r="AYU63" s="4134"/>
      <c r="AYV63" s="4134"/>
      <c r="AYW63" s="4134"/>
      <c r="AYX63" s="4134"/>
      <c r="AYY63" s="4134"/>
      <c r="AYZ63" s="4134"/>
      <c r="AZA63" s="4134"/>
      <c r="AZB63" s="4134"/>
      <c r="AZC63" s="4134"/>
      <c r="AZD63" s="4134"/>
      <c r="AZE63" s="4134"/>
      <c r="AZF63" s="4134"/>
      <c r="AZG63" s="4134"/>
      <c r="AZH63" s="4134"/>
      <c r="AZI63" s="4134"/>
      <c r="AZJ63" s="4134"/>
      <c r="AZK63" s="4134"/>
      <c r="AZL63" s="4134"/>
      <c r="AZM63" s="4134"/>
      <c r="AZN63" s="4134"/>
      <c r="AZO63" s="4134"/>
      <c r="AZP63" s="4134"/>
      <c r="AZQ63" s="4134"/>
      <c r="AZR63" s="4134"/>
      <c r="AZS63" s="4134"/>
      <c r="AZT63" s="4134"/>
      <c r="AZU63" s="4134"/>
      <c r="AZV63" s="4134"/>
      <c r="AZW63" s="4134"/>
      <c r="AZX63" s="4134"/>
      <c r="AZY63" s="4134"/>
      <c r="AZZ63" s="4134"/>
      <c r="BAA63" s="4134"/>
      <c r="BAB63" s="4134"/>
      <c r="BAC63" s="4134"/>
      <c r="BAD63" s="4134"/>
      <c r="BAE63" s="4134"/>
      <c r="BAF63" s="4134"/>
      <c r="BAG63" s="4134"/>
      <c r="BAH63" s="4134"/>
      <c r="BAI63" s="4134"/>
      <c r="BAJ63" s="4134"/>
      <c r="BAK63" s="4134"/>
      <c r="BAL63" s="4134"/>
      <c r="BAM63" s="4134"/>
      <c r="BAN63" s="4134"/>
      <c r="BAO63" s="4134"/>
      <c r="BAP63" s="4134"/>
      <c r="BAQ63" s="4134"/>
      <c r="BAR63" s="4134"/>
      <c r="BAS63" s="4134"/>
      <c r="BAT63" s="4134"/>
      <c r="BAU63" s="4134"/>
      <c r="BAV63" s="4134"/>
      <c r="BAW63" s="4134"/>
      <c r="BAX63" s="4134"/>
      <c r="BAY63" s="4134"/>
      <c r="BAZ63" s="4134"/>
      <c r="BBA63" s="4134"/>
      <c r="BBB63" s="4134"/>
      <c r="BBC63" s="4134"/>
      <c r="BBD63" s="4134"/>
      <c r="BBE63" s="4134"/>
      <c r="BBF63" s="4134"/>
      <c r="BBG63" s="4134"/>
      <c r="BBH63" s="4134"/>
      <c r="BBI63" s="4134"/>
      <c r="BBJ63" s="4134"/>
      <c r="BBK63" s="4134"/>
      <c r="BBL63" s="4134"/>
      <c r="BBM63" s="4134"/>
      <c r="BBN63" s="4134"/>
      <c r="BBO63" s="4134"/>
      <c r="BBP63" s="4134"/>
      <c r="BBQ63" s="4134"/>
      <c r="BBR63" s="4134"/>
      <c r="BBS63" s="4134"/>
      <c r="BBT63" s="4134"/>
      <c r="BBU63" s="4134"/>
      <c r="BBV63" s="4134"/>
      <c r="BBW63" s="4134"/>
      <c r="BBX63" s="4134"/>
      <c r="BBY63" s="4134"/>
      <c r="BBZ63" s="4134"/>
      <c r="BCA63" s="4134"/>
      <c r="BCB63" s="4134"/>
      <c r="BCC63" s="4134"/>
      <c r="BCD63" s="4134"/>
      <c r="BCE63" s="4134"/>
      <c r="BCF63" s="4134"/>
      <c r="BCG63" s="4134"/>
      <c r="BCH63" s="4134"/>
      <c r="BCI63" s="4134"/>
      <c r="BCJ63" s="4134"/>
      <c r="BCK63" s="4134"/>
      <c r="BCL63" s="4134"/>
      <c r="BCM63" s="4134"/>
      <c r="BCN63" s="4134"/>
      <c r="BCO63" s="4134"/>
      <c r="BCP63" s="4134"/>
      <c r="BCQ63" s="4134"/>
      <c r="BCR63" s="4134"/>
      <c r="BCS63" s="4134"/>
      <c r="BCT63" s="4134"/>
      <c r="BCU63" s="4134"/>
      <c r="BCV63" s="4134"/>
      <c r="BCW63" s="4134"/>
      <c r="BCX63" s="4134"/>
      <c r="BCY63" s="4134"/>
      <c r="BCZ63" s="4134"/>
      <c r="BDA63" s="4134"/>
      <c r="BDB63" s="4134"/>
      <c r="BDC63" s="4134"/>
      <c r="BDD63" s="4134"/>
      <c r="BDE63" s="4134"/>
      <c r="BDF63" s="4134"/>
      <c r="BDG63" s="4134"/>
      <c r="BDH63" s="4134"/>
      <c r="BDI63" s="4134"/>
      <c r="BDJ63" s="4134"/>
      <c r="BDK63" s="4134"/>
      <c r="BDL63" s="4134"/>
      <c r="BDM63" s="4134"/>
      <c r="BDN63" s="4134"/>
      <c r="BDO63" s="4134"/>
      <c r="BDP63" s="4134"/>
      <c r="BDQ63" s="4134"/>
      <c r="BDR63" s="4134"/>
      <c r="BDS63" s="4134"/>
      <c r="BDT63" s="4134"/>
      <c r="BDU63" s="4134"/>
      <c r="BDV63" s="4134"/>
      <c r="BDW63" s="4134"/>
      <c r="BDX63" s="4134"/>
      <c r="BDY63" s="4134"/>
      <c r="BDZ63" s="4134"/>
      <c r="BEA63" s="4134"/>
      <c r="BEB63" s="4134"/>
      <c r="BEC63" s="4134"/>
      <c r="BED63" s="4134"/>
      <c r="BEE63" s="4134"/>
      <c r="BEF63" s="4134"/>
      <c r="BEG63" s="4134"/>
      <c r="BEH63" s="4134"/>
      <c r="BEI63" s="4134"/>
      <c r="BEJ63" s="4134"/>
      <c r="BEK63" s="4134"/>
      <c r="BEL63" s="4134"/>
      <c r="BEM63" s="4134"/>
      <c r="BEN63" s="4134"/>
      <c r="BEO63" s="4134"/>
      <c r="BEP63" s="4134"/>
      <c r="BEQ63" s="4134"/>
      <c r="BER63" s="4134"/>
      <c r="BES63" s="4134"/>
      <c r="BET63" s="4134"/>
      <c r="BEU63" s="4134"/>
      <c r="BEV63" s="4134"/>
      <c r="BEW63" s="4134"/>
      <c r="BEX63" s="4134"/>
      <c r="BEY63" s="4134"/>
      <c r="BEZ63" s="4134"/>
      <c r="BFA63" s="4134"/>
      <c r="BFB63" s="4134"/>
      <c r="BFC63" s="4134"/>
      <c r="BFD63" s="4134"/>
      <c r="BFE63" s="4134"/>
      <c r="BFF63" s="4134"/>
      <c r="BFG63" s="4134"/>
      <c r="BFH63" s="4134"/>
      <c r="BFI63" s="4134"/>
      <c r="BFJ63" s="4134"/>
      <c r="BFK63" s="4134"/>
      <c r="BFL63" s="4134"/>
      <c r="BFM63" s="4134"/>
      <c r="BFN63" s="4134"/>
      <c r="BFO63" s="4134"/>
      <c r="BFP63" s="4134"/>
      <c r="BFQ63" s="4134"/>
      <c r="BFR63" s="4134"/>
      <c r="BFS63" s="4134"/>
      <c r="BFT63" s="4134"/>
      <c r="BFU63" s="4134"/>
      <c r="BFV63" s="4134"/>
      <c r="BFW63" s="4134"/>
      <c r="BFX63" s="4134"/>
      <c r="BFY63" s="4134"/>
      <c r="BFZ63" s="4134"/>
      <c r="BGA63" s="4134"/>
      <c r="BGB63" s="4134"/>
      <c r="BGC63" s="4134"/>
      <c r="BGD63" s="4134"/>
      <c r="BGE63" s="4134"/>
      <c r="BGF63" s="4134"/>
      <c r="BGG63" s="4134"/>
      <c r="BGH63" s="4134"/>
      <c r="BGI63" s="4134"/>
      <c r="BGJ63" s="4134"/>
      <c r="BGK63" s="4134"/>
      <c r="BGL63" s="4134"/>
      <c r="BGM63" s="4134"/>
      <c r="BGN63" s="4134"/>
      <c r="BGO63" s="4134"/>
      <c r="BGP63" s="4134"/>
      <c r="BGQ63" s="4134"/>
      <c r="BGR63" s="4134"/>
      <c r="BGS63" s="4134"/>
      <c r="BGT63" s="4134"/>
      <c r="BGU63" s="4134"/>
      <c r="BGV63" s="4134"/>
      <c r="BGW63" s="4134"/>
      <c r="BGX63" s="4134"/>
      <c r="BGY63" s="4134"/>
      <c r="BGZ63" s="4134"/>
      <c r="BHA63" s="4134"/>
      <c r="BHB63" s="4134"/>
      <c r="BHC63" s="4134"/>
      <c r="BHD63" s="4134"/>
      <c r="BHE63" s="4134"/>
      <c r="BHF63" s="4134"/>
      <c r="BHG63" s="4134"/>
      <c r="BHH63" s="4134"/>
      <c r="BHI63" s="4134"/>
      <c r="BHJ63" s="4134"/>
      <c r="BHK63" s="4134"/>
      <c r="BHL63" s="4134"/>
      <c r="BHM63" s="4134"/>
      <c r="BHN63" s="4134"/>
      <c r="BHO63" s="4134"/>
      <c r="BHP63" s="4134"/>
      <c r="BHQ63" s="4134"/>
      <c r="BHR63" s="4134"/>
      <c r="BHS63" s="4134"/>
      <c r="BHT63" s="4134"/>
      <c r="BHU63" s="4134"/>
      <c r="BHV63" s="4134"/>
      <c r="BHW63" s="4134"/>
      <c r="BHX63" s="4134"/>
      <c r="BHY63" s="4134"/>
      <c r="BHZ63" s="4134"/>
      <c r="BIA63" s="4134"/>
      <c r="BIB63" s="4134"/>
      <c r="BIC63" s="4134"/>
      <c r="BID63" s="4134"/>
      <c r="BIE63" s="4134"/>
      <c r="BIF63" s="4134"/>
      <c r="BIG63" s="4134"/>
      <c r="BIH63" s="4134"/>
      <c r="BII63" s="4134"/>
      <c r="BIJ63" s="4134"/>
      <c r="BIK63" s="4134"/>
      <c r="BIL63" s="4134"/>
      <c r="BIM63" s="4134"/>
      <c r="BIN63" s="4134"/>
      <c r="BIO63" s="4134"/>
      <c r="BIP63" s="4134"/>
      <c r="BIQ63" s="4134"/>
      <c r="BIR63" s="4134"/>
      <c r="BIS63" s="4134"/>
      <c r="BIT63" s="4134"/>
      <c r="BIU63" s="4134"/>
      <c r="BIV63" s="4134"/>
      <c r="BIW63" s="4134"/>
      <c r="BIX63" s="4134"/>
      <c r="BIY63" s="4134"/>
      <c r="BIZ63" s="4134"/>
      <c r="BJA63" s="4134"/>
      <c r="BJB63" s="4134"/>
      <c r="BJC63" s="4134"/>
      <c r="BJD63" s="4134"/>
      <c r="BJE63" s="4134"/>
    </row>
    <row r="64" spans="1:1617" s="102" customFormat="1" ht="16.149999999999999" customHeight="1">
      <c r="A64" s="3316" t="s">
        <v>643</v>
      </c>
      <c r="B64" s="3314">
        <v>1712</v>
      </c>
      <c r="C64" s="1310">
        <v>1735</v>
      </c>
      <c r="D64" s="1310">
        <v>1765</v>
      </c>
      <c r="E64" s="1310">
        <v>1797</v>
      </c>
      <c r="F64" s="1310">
        <v>1834</v>
      </c>
      <c r="G64" s="1310">
        <v>1877</v>
      </c>
      <c r="H64" s="1310">
        <v>1924</v>
      </c>
      <c r="I64" s="1310">
        <v>1964</v>
      </c>
      <c r="J64" s="1310">
        <v>2006</v>
      </c>
      <c r="K64" s="1310">
        <v>2042</v>
      </c>
      <c r="L64" s="1310">
        <v>2057</v>
      </c>
      <c r="M64" s="1310">
        <v>2070</v>
      </c>
      <c r="N64" s="1310">
        <v>2052</v>
      </c>
      <c r="O64" s="1310">
        <v>2061</v>
      </c>
      <c r="P64" s="1310">
        <v>2121</v>
      </c>
      <c r="Q64" s="1310">
        <v>2283</v>
      </c>
      <c r="R64" s="1310">
        <v>2747</v>
      </c>
      <c r="S64" s="1310">
        <v>3437</v>
      </c>
      <c r="T64" s="1310">
        <v>4233</v>
      </c>
      <c r="U64" s="1310">
        <v>5096</v>
      </c>
      <c r="V64" s="1310">
        <v>5938</v>
      </c>
      <c r="W64" s="1310">
        <v>6818</v>
      </c>
      <c r="X64" s="1310">
        <v>7766</v>
      </c>
      <c r="Y64" s="1310">
        <v>8732</v>
      </c>
      <c r="Z64" s="1310">
        <v>9643</v>
      </c>
      <c r="AA64" s="1310">
        <v>10510</v>
      </c>
      <c r="AB64" s="1310">
        <v>11408</v>
      </c>
      <c r="AC64" s="1310">
        <v>12408</v>
      </c>
      <c r="AD64" s="1310">
        <v>13504</v>
      </c>
      <c r="AE64" s="3827">
        <v>14655</v>
      </c>
      <c r="AF64" s="2323">
        <v>16049</v>
      </c>
      <c r="AG64" s="4125"/>
      <c r="AH64" s="4134"/>
      <c r="AI64" s="4134"/>
      <c r="AJ64" s="4134"/>
      <c r="AK64" s="4134"/>
      <c r="AL64" s="4134"/>
      <c r="AM64" s="4134"/>
      <c r="AN64" s="4134"/>
      <c r="AO64" s="4134"/>
      <c r="AP64" s="4134"/>
      <c r="AQ64" s="4134"/>
      <c r="AR64" s="4134"/>
      <c r="AS64" s="4134"/>
      <c r="AT64" s="4134"/>
      <c r="AU64" s="4134"/>
      <c r="AV64" s="4134"/>
      <c r="AW64" s="4134"/>
      <c r="AX64" s="4134"/>
      <c r="AY64" s="4134"/>
      <c r="AZ64" s="4134"/>
      <c r="BA64" s="4134"/>
      <c r="BB64" s="4134"/>
      <c r="BC64" s="4134"/>
      <c r="BD64" s="4134"/>
      <c r="BE64" s="4134"/>
      <c r="BF64" s="4134"/>
      <c r="BG64" s="4134"/>
      <c r="BH64" s="4134"/>
      <c r="BI64" s="4134"/>
      <c r="BJ64" s="4134"/>
      <c r="BK64" s="4139"/>
      <c r="BL64" s="4139"/>
      <c r="BM64" s="4139"/>
      <c r="BN64" s="4139"/>
      <c r="BO64" s="4139"/>
      <c r="BP64" s="4139"/>
      <c r="BQ64" s="4139"/>
      <c r="BR64" s="4139"/>
      <c r="BS64" s="4139"/>
      <c r="BT64" s="4139"/>
      <c r="BU64" s="4139"/>
      <c r="BV64" s="4139"/>
      <c r="BW64" s="4139"/>
      <c r="BX64" s="4139"/>
      <c r="BY64" s="4139"/>
      <c r="BZ64" s="4139"/>
      <c r="CA64" s="4139"/>
      <c r="CB64" s="4139"/>
      <c r="CC64" s="4139"/>
      <c r="CD64" s="4139"/>
      <c r="CE64" s="4139"/>
      <c r="CF64" s="4139"/>
      <c r="CG64" s="4139"/>
      <c r="CH64" s="4139"/>
      <c r="CI64" s="4139"/>
      <c r="CJ64" s="4139"/>
      <c r="CK64" s="4139"/>
      <c r="CL64" s="4139"/>
      <c r="CM64" s="4139"/>
      <c r="CN64" s="4134"/>
      <c r="CO64" s="4134"/>
      <c r="CP64" s="4134"/>
      <c r="CQ64" s="4134"/>
      <c r="CR64" s="4134"/>
      <c r="CS64" s="4134"/>
      <c r="CT64" s="4134"/>
      <c r="CU64" s="4134"/>
      <c r="CV64" s="4134"/>
      <c r="CW64" s="4134"/>
      <c r="CX64" s="4134"/>
      <c r="CY64" s="4134"/>
      <c r="CZ64" s="4134"/>
      <c r="DA64" s="4134"/>
      <c r="DB64" s="4134"/>
      <c r="DC64" s="4134"/>
      <c r="DD64" s="4134"/>
      <c r="DE64" s="4134"/>
      <c r="DF64" s="4134"/>
      <c r="DG64" s="4134"/>
      <c r="DH64" s="4134"/>
      <c r="DI64" s="4134"/>
      <c r="DJ64" s="4134"/>
      <c r="DK64" s="4134"/>
      <c r="DL64" s="4134"/>
      <c r="DM64" s="4134"/>
      <c r="DN64" s="4134"/>
      <c r="DO64" s="4134"/>
      <c r="DP64" s="4134"/>
      <c r="DQ64" s="4134"/>
      <c r="DR64" s="4134"/>
      <c r="DS64" s="4134"/>
      <c r="DT64" s="4134"/>
      <c r="DU64" s="4134"/>
      <c r="DV64" s="4134"/>
      <c r="DW64" s="4134"/>
      <c r="DX64" s="4134"/>
      <c r="DY64" s="4134"/>
      <c r="DZ64" s="4134"/>
      <c r="EA64" s="4134"/>
      <c r="EB64" s="4134"/>
      <c r="EC64" s="4134"/>
      <c r="ED64" s="4134"/>
      <c r="EE64" s="4134"/>
      <c r="EF64" s="4134"/>
      <c r="EG64" s="4134"/>
      <c r="EH64" s="4134"/>
      <c r="EI64" s="4134"/>
      <c r="EJ64" s="4134"/>
      <c r="EK64" s="4134"/>
      <c r="EL64" s="4134"/>
      <c r="EM64" s="4134"/>
      <c r="EN64" s="4134"/>
      <c r="EO64" s="4134"/>
      <c r="EP64" s="4134"/>
      <c r="EQ64" s="4134"/>
      <c r="ER64" s="4134"/>
      <c r="ES64" s="4134"/>
      <c r="ET64" s="4134"/>
      <c r="EU64" s="4134"/>
      <c r="EV64" s="4134"/>
      <c r="EW64" s="4134"/>
      <c r="EX64" s="4134"/>
      <c r="EY64" s="4134"/>
      <c r="EZ64" s="4134"/>
      <c r="FA64" s="4134"/>
      <c r="FB64" s="4134"/>
      <c r="FC64" s="4134"/>
      <c r="FD64" s="4134"/>
      <c r="FE64" s="4134"/>
      <c r="FF64" s="4134"/>
      <c r="FG64" s="4134"/>
      <c r="FH64" s="4134"/>
      <c r="FI64" s="4134"/>
      <c r="FJ64" s="4134"/>
      <c r="FK64" s="4134"/>
      <c r="FL64" s="4134"/>
      <c r="FM64" s="4134"/>
      <c r="FN64" s="4134"/>
      <c r="FO64" s="4134"/>
      <c r="FP64" s="4134"/>
      <c r="FQ64" s="4134"/>
      <c r="FR64" s="4134"/>
      <c r="FS64" s="4134"/>
      <c r="FT64" s="4134"/>
      <c r="FU64" s="4134"/>
      <c r="FV64" s="4134"/>
      <c r="FW64" s="4134"/>
      <c r="FX64" s="4134"/>
      <c r="FY64" s="4134"/>
      <c r="FZ64" s="4134"/>
      <c r="GA64" s="4134"/>
      <c r="GB64" s="4134"/>
      <c r="GC64" s="4134"/>
      <c r="GD64" s="4134"/>
      <c r="GE64" s="4134"/>
      <c r="GF64" s="4134"/>
      <c r="GG64" s="4134"/>
      <c r="GH64" s="4134"/>
      <c r="GI64" s="4134"/>
      <c r="GJ64" s="4134"/>
      <c r="GK64" s="4134"/>
      <c r="GL64" s="4134"/>
      <c r="GM64" s="4134"/>
      <c r="GN64" s="4134"/>
      <c r="GO64" s="4134"/>
      <c r="GP64" s="4134"/>
      <c r="GQ64" s="4134"/>
      <c r="GR64" s="4134"/>
      <c r="GS64" s="4134"/>
      <c r="GT64" s="4134"/>
      <c r="GU64" s="4134"/>
      <c r="GV64" s="4134"/>
      <c r="GW64" s="4134"/>
      <c r="GX64" s="4134"/>
      <c r="GY64" s="4134"/>
      <c r="GZ64" s="4134"/>
      <c r="HA64" s="4134"/>
      <c r="HB64" s="4134"/>
      <c r="HC64" s="4134"/>
      <c r="HD64" s="4134"/>
      <c r="HE64" s="4134"/>
      <c r="HF64" s="4134"/>
      <c r="HG64" s="4134"/>
      <c r="HH64" s="4134"/>
      <c r="HI64" s="4134"/>
      <c r="HJ64" s="4134"/>
      <c r="HK64" s="4134"/>
      <c r="HL64" s="4134"/>
      <c r="HM64" s="4134"/>
      <c r="HN64" s="4134"/>
      <c r="HO64" s="4134"/>
      <c r="HP64" s="4134"/>
      <c r="HQ64" s="4134"/>
      <c r="HR64" s="4134"/>
      <c r="HS64" s="4134"/>
      <c r="HT64" s="4134"/>
      <c r="HU64" s="4134"/>
      <c r="HV64" s="4134"/>
      <c r="HW64" s="4134"/>
      <c r="HX64" s="4134"/>
      <c r="HY64" s="4134"/>
      <c r="HZ64" s="4134"/>
      <c r="IA64" s="4134"/>
      <c r="IB64" s="4134"/>
      <c r="IC64" s="4134"/>
      <c r="ID64" s="4134"/>
      <c r="IE64" s="4134"/>
      <c r="IF64" s="4134"/>
      <c r="IG64" s="4134"/>
      <c r="IH64" s="4134"/>
      <c r="II64" s="4134"/>
      <c r="IJ64" s="4134"/>
      <c r="IK64" s="4134"/>
      <c r="IL64" s="4134"/>
      <c r="IM64" s="4134"/>
      <c r="IN64" s="4134"/>
      <c r="IO64" s="4134"/>
      <c r="IP64" s="4134"/>
      <c r="IQ64" s="4134"/>
      <c r="IR64" s="4134"/>
      <c r="IS64" s="4134"/>
      <c r="IT64" s="4134"/>
      <c r="IU64" s="4134"/>
      <c r="IV64" s="4134"/>
      <c r="IW64" s="4134"/>
      <c r="IX64" s="4134"/>
      <c r="IY64" s="4134"/>
      <c r="IZ64" s="4134"/>
      <c r="JA64" s="4134"/>
      <c r="JB64" s="4134"/>
      <c r="JC64" s="4134"/>
      <c r="JD64" s="4134"/>
      <c r="JE64" s="4134"/>
      <c r="JF64" s="4134"/>
      <c r="JG64" s="4134"/>
      <c r="JH64" s="4134"/>
      <c r="JI64" s="4134"/>
      <c r="JJ64" s="4134"/>
      <c r="JK64" s="4134"/>
      <c r="JL64" s="4134"/>
      <c r="JM64" s="4134"/>
      <c r="JN64" s="4134"/>
      <c r="JO64" s="4134"/>
      <c r="JP64" s="4134"/>
      <c r="JQ64" s="4134"/>
      <c r="JR64" s="4134"/>
      <c r="JS64" s="4134"/>
      <c r="JT64" s="4134"/>
      <c r="JU64" s="4134"/>
      <c r="JV64" s="4134"/>
      <c r="JW64" s="4134"/>
      <c r="JX64" s="4134"/>
      <c r="JY64" s="4134"/>
      <c r="JZ64" s="4134"/>
      <c r="KA64" s="4134"/>
      <c r="KB64" s="4134"/>
      <c r="KC64" s="4134"/>
      <c r="KD64" s="4134"/>
      <c r="KE64" s="4134"/>
      <c r="KF64" s="4134"/>
      <c r="KG64" s="4134"/>
      <c r="KH64" s="4134"/>
      <c r="KI64" s="4134"/>
      <c r="KJ64" s="4134"/>
      <c r="KK64" s="4134"/>
      <c r="KL64" s="4134"/>
      <c r="KM64" s="4134"/>
      <c r="KN64" s="4134"/>
      <c r="KO64" s="4134"/>
      <c r="KP64" s="4134"/>
      <c r="KQ64" s="4134"/>
      <c r="KR64" s="4134"/>
      <c r="KS64" s="4134"/>
      <c r="KT64" s="4134"/>
      <c r="KU64" s="4134"/>
      <c r="KV64" s="4134"/>
      <c r="KW64" s="4134"/>
      <c r="KX64" s="4134"/>
      <c r="KY64" s="4134"/>
      <c r="KZ64" s="4134"/>
      <c r="LA64" s="4134"/>
      <c r="LB64" s="4134"/>
      <c r="LC64" s="4134"/>
      <c r="LD64" s="4134"/>
      <c r="LE64" s="4134"/>
      <c r="LF64" s="4134"/>
      <c r="LG64" s="4134"/>
      <c r="LH64" s="4134"/>
      <c r="LI64" s="4134"/>
      <c r="LJ64" s="4134"/>
      <c r="LK64" s="4134"/>
      <c r="LL64" s="4134"/>
      <c r="LM64" s="4134"/>
      <c r="LN64" s="4134"/>
      <c r="LO64" s="4134"/>
      <c r="LP64" s="4134"/>
      <c r="LQ64" s="4134"/>
      <c r="LR64" s="4134"/>
      <c r="LS64" s="4134"/>
      <c r="LT64" s="4134"/>
      <c r="LU64" s="4134"/>
      <c r="LV64" s="4134"/>
      <c r="LW64" s="4134"/>
      <c r="LX64" s="4134"/>
      <c r="LY64" s="4134"/>
      <c r="LZ64" s="4134"/>
      <c r="MA64" s="4134"/>
      <c r="MB64" s="4134"/>
      <c r="MC64" s="4134"/>
      <c r="MD64" s="4134"/>
      <c r="ME64" s="4134"/>
      <c r="MF64" s="4134"/>
      <c r="MG64" s="4134"/>
      <c r="MH64" s="4134"/>
      <c r="MI64" s="4134"/>
      <c r="MJ64" s="4134"/>
      <c r="MK64" s="4134"/>
      <c r="ML64" s="4134"/>
      <c r="MM64" s="4134"/>
      <c r="MN64" s="4134"/>
      <c r="MO64" s="4134"/>
      <c r="MP64" s="4134"/>
      <c r="MQ64" s="4134"/>
      <c r="MR64" s="4134"/>
      <c r="MS64" s="4134"/>
      <c r="MT64" s="4134"/>
      <c r="MU64" s="4134"/>
      <c r="MV64" s="4134"/>
      <c r="MW64" s="4134"/>
      <c r="MX64" s="4134"/>
      <c r="MY64" s="4134"/>
      <c r="MZ64" s="4134"/>
      <c r="NA64" s="4134"/>
      <c r="NB64" s="4134"/>
      <c r="NC64" s="4134"/>
      <c r="ND64" s="4134"/>
      <c r="NE64" s="4134"/>
      <c r="NF64" s="4134"/>
      <c r="NG64" s="4134"/>
      <c r="NH64" s="4134"/>
      <c r="NI64" s="4134"/>
      <c r="NJ64" s="4134"/>
      <c r="NK64" s="4134"/>
      <c r="NL64" s="4134"/>
      <c r="NM64" s="4134"/>
      <c r="NN64" s="4134"/>
      <c r="NO64" s="4134"/>
      <c r="NP64" s="4134"/>
      <c r="NQ64" s="4134"/>
      <c r="NR64" s="4134"/>
      <c r="NS64" s="4134"/>
      <c r="NT64" s="4134"/>
      <c r="NU64" s="4134"/>
      <c r="NV64" s="4134"/>
      <c r="NW64" s="4134"/>
      <c r="NX64" s="4134"/>
      <c r="NY64" s="4134"/>
      <c r="NZ64" s="4134"/>
      <c r="OA64" s="4134"/>
      <c r="OB64" s="4134"/>
      <c r="OC64" s="4134"/>
      <c r="OD64" s="4134"/>
      <c r="OE64" s="4134"/>
      <c r="OF64" s="4134"/>
      <c r="OG64" s="4134"/>
      <c r="OH64" s="4134"/>
      <c r="OI64" s="4134"/>
      <c r="OJ64" s="4134"/>
      <c r="OK64" s="4134"/>
      <c r="OL64" s="4134"/>
      <c r="OM64" s="4134"/>
      <c r="ON64" s="4134"/>
      <c r="OO64" s="4134"/>
      <c r="OP64" s="4134"/>
      <c r="OQ64" s="4134"/>
      <c r="OR64" s="4134"/>
      <c r="OS64" s="4134"/>
      <c r="OT64" s="4134"/>
      <c r="OU64" s="4134"/>
      <c r="OV64" s="4134"/>
      <c r="OW64" s="4134"/>
      <c r="OX64" s="4134"/>
      <c r="OY64" s="4134"/>
      <c r="OZ64" s="4134"/>
      <c r="PA64" s="4134"/>
      <c r="PB64" s="4134"/>
      <c r="PC64" s="4134"/>
      <c r="PD64" s="4134"/>
      <c r="PE64" s="4134"/>
      <c r="PF64" s="4134"/>
      <c r="PG64" s="4134"/>
      <c r="PH64" s="4134"/>
      <c r="PI64" s="4134"/>
      <c r="PJ64" s="4134"/>
      <c r="PK64" s="4134"/>
      <c r="PL64" s="4134"/>
      <c r="PM64" s="4134"/>
      <c r="PN64" s="4134"/>
      <c r="PO64" s="4134"/>
      <c r="PP64" s="4134"/>
      <c r="PQ64" s="4134"/>
      <c r="PR64" s="4134"/>
      <c r="PS64" s="4134"/>
      <c r="PT64" s="4134"/>
      <c r="PU64" s="4134"/>
      <c r="PV64" s="4134"/>
      <c r="PW64" s="4134"/>
      <c r="PX64" s="4134"/>
      <c r="PY64" s="4134"/>
      <c r="PZ64" s="4134"/>
      <c r="QA64" s="4134"/>
      <c r="QB64" s="4134"/>
      <c r="QC64" s="4134"/>
      <c r="QD64" s="4134"/>
      <c r="QE64" s="4134"/>
      <c r="QF64" s="4134"/>
      <c r="QG64" s="4134"/>
      <c r="QH64" s="4134"/>
      <c r="QI64" s="4134"/>
      <c r="QJ64" s="4134"/>
      <c r="QK64" s="4134"/>
      <c r="QL64" s="4134"/>
      <c r="QM64" s="4134"/>
      <c r="QN64" s="4134"/>
      <c r="QO64" s="4134"/>
      <c r="QP64" s="4134"/>
      <c r="QQ64" s="4134"/>
      <c r="QR64" s="4134"/>
      <c r="QS64" s="4134"/>
      <c r="QT64" s="4134"/>
      <c r="QU64" s="4134"/>
      <c r="QV64" s="4134"/>
      <c r="QW64" s="4134"/>
      <c r="QX64" s="4134"/>
      <c r="QY64" s="4134"/>
      <c r="QZ64" s="4134"/>
      <c r="RA64" s="4134"/>
      <c r="RB64" s="4134"/>
      <c r="RC64" s="4134"/>
      <c r="RD64" s="4134"/>
      <c r="RE64" s="4134"/>
      <c r="RF64" s="4134"/>
      <c r="RG64" s="4134"/>
      <c r="RH64" s="4134"/>
      <c r="RI64" s="4134"/>
      <c r="RJ64" s="4134"/>
      <c r="RK64" s="4134"/>
      <c r="RL64" s="4134"/>
      <c r="RM64" s="4134"/>
      <c r="RN64" s="4134"/>
      <c r="RO64" s="4134"/>
      <c r="RP64" s="4134"/>
      <c r="RQ64" s="4134"/>
      <c r="RR64" s="4134"/>
      <c r="RS64" s="4134"/>
      <c r="RT64" s="4134"/>
      <c r="RU64" s="4134"/>
      <c r="RV64" s="4134"/>
      <c r="RW64" s="4134"/>
      <c r="RX64" s="4134"/>
      <c r="RY64" s="4134"/>
      <c r="RZ64" s="4134"/>
      <c r="SA64" s="4134"/>
      <c r="SB64" s="4134"/>
      <c r="SC64" s="4134"/>
      <c r="SD64" s="4134"/>
      <c r="SE64" s="4134"/>
      <c r="SF64" s="4134"/>
      <c r="SG64" s="4134"/>
      <c r="SH64" s="4134"/>
      <c r="SI64" s="4134"/>
      <c r="SJ64" s="4134"/>
      <c r="SK64" s="4134"/>
      <c r="SL64" s="4134"/>
      <c r="SM64" s="4134"/>
      <c r="SN64" s="4134"/>
      <c r="SO64" s="4134"/>
      <c r="SP64" s="4134"/>
      <c r="SQ64" s="4134"/>
      <c r="SR64" s="4134"/>
      <c r="SS64" s="4134"/>
      <c r="ST64" s="4134"/>
      <c r="SU64" s="4134"/>
      <c r="SV64" s="4134"/>
      <c r="SW64" s="4134"/>
      <c r="SX64" s="4134"/>
      <c r="SY64" s="4134"/>
      <c r="SZ64" s="4134"/>
      <c r="TA64" s="4134"/>
      <c r="TB64" s="4134"/>
      <c r="TC64" s="4134"/>
      <c r="TD64" s="4134"/>
      <c r="TE64" s="4134"/>
      <c r="TF64" s="4134"/>
      <c r="TG64" s="4134"/>
      <c r="TH64" s="4134"/>
      <c r="TI64" s="4134"/>
      <c r="TJ64" s="4134"/>
      <c r="TK64" s="4134"/>
      <c r="TL64" s="4134"/>
      <c r="TM64" s="4134"/>
      <c r="TN64" s="4134"/>
      <c r="TO64" s="4134"/>
      <c r="TP64" s="4134"/>
      <c r="TQ64" s="4134"/>
      <c r="TR64" s="4134"/>
      <c r="TS64" s="4134"/>
      <c r="TT64" s="4134"/>
      <c r="TU64" s="4134"/>
      <c r="TV64" s="4134"/>
      <c r="TW64" s="4134"/>
      <c r="TX64" s="4134"/>
      <c r="TY64" s="4134"/>
      <c r="TZ64" s="4134"/>
      <c r="UA64" s="4134"/>
      <c r="UB64" s="4134"/>
      <c r="UC64" s="4134"/>
      <c r="UD64" s="4134"/>
      <c r="UE64" s="4134"/>
      <c r="UF64" s="4134"/>
      <c r="UG64" s="4134"/>
      <c r="UH64" s="4134"/>
      <c r="UI64" s="4134"/>
      <c r="UJ64" s="4134"/>
      <c r="UK64" s="4134"/>
      <c r="UL64" s="4134"/>
      <c r="UM64" s="4134"/>
      <c r="UN64" s="4134"/>
      <c r="UO64" s="4134"/>
      <c r="UP64" s="4134"/>
      <c r="UQ64" s="4134"/>
      <c r="UR64" s="4134"/>
      <c r="US64" s="4134"/>
      <c r="UT64" s="4134"/>
      <c r="UU64" s="4134"/>
      <c r="UV64" s="4134"/>
      <c r="UW64" s="4134"/>
      <c r="UX64" s="4134"/>
      <c r="UY64" s="4134"/>
      <c r="UZ64" s="4134"/>
      <c r="VA64" s="4134"/>
      <c r="VB64" s="4134"/>
      <c r="VC64" s="4134"/>
      <c r="VD64" s="4134"/>
      <c r="VE64" s="4134"/>
      <c r="VF64" s="4134"/>
      <c r="VG64" s="4134"/>
      <c r="VH64" s="4134"/>
      <c r="VI64" s="4134"/>
      <c r="VJ64" s="4134"/>
      <c r="VK64" s="4134"/>
      <c r="VL64" s="4134"/>
      <c r="VM64" s="4134"/>
      <c r="VN64" s="4134"/>
      <c r="VO64" s="4134"/>
      <c r="VP64" s="4134"/>
      <c r="VQ64" s="4134"/>
      <c r="VR64" s="4134"/>
      <c r="VS64" s="4134"/>
      <c r="VT64" s="4134"/>
      <c r="VU64" s="4134"/>
      <c r="VV64" s="4134"/>
      <c r="VW64" s="4134"/>
      <c r="VX64" s="4134"/>
      <c r="VY64" s="4134"/>
      <c r="VZ64" s="4134"/>
      <c r="WA64" s="4134"/>
      <c r="WB64" s="4134"/>
      <c r="WC64" s="4134"/>
      <c r="WD64" s="4134"/>
      <c r="WE64" s="4134"/>
      <c r="WF64" s="4134"/>
      <c r="WG64" s="4134"/>
      <c r="WH64" s="4134"/>
      <c r="WI64" s="4134"/>
      <c r="WJ64" s="4134"/>
      <c r="WK64" s="4134"/>
      <c r="WL64" s="4134"/>
      <c r="WM64" s="4134"/>
      <c r="WN64" s="4134"/>
      <c r="WO64" s="4134"/>
      <c r="WP64" s="4134"/>
      <c r="WQ64" s="4134"/>
      <c r="WR64" s="4134"/>
      <c r="WS64" s="4134"/>
      <c r="WT64" s="4134"/>
      <c r="WU64" s="4134"/>
      <c r="WV64" s="4134"/>
      <c r="WW64" s="4134"/>
      <c r="WX64" s="4134"/>
      <c r="WY64" s="4134"/>
      <c r="WZ64" s="4134"/>
      <c r="XA64" s="4134"/>
      <c r="XB64" s="4134"/>
      <c r="XC64" s="4134"/>
      <c r="XD64" s="4134"/>
      <c r="XE64" s="4134"/>
      <c r="XF64" s="4134"/>
      <c r="XG64" s="4134"/>
      <c r="XH64" s="4134"/>
      <c r="XI64" s="4134"/>
      <c r="XJ64" s="4134"/>
      <c r="XK64" s="4134"/>
      <c r="XL64" s="4134"/>
      <c r="XM64" s="4134"/>
      <c r="XN64" s="4134"/>
      <c r="XO64" s="4134"/>
      <c r="XP64" s="4134"/>
      <c r="XQ64" s="4134"/>
      <c r="XR64" s="4134"/>
      <c r="XS64" s="4134"/>
      <c r="XT64" s="4134"/>
      <c r="XU64" s="4134"/>
      <c r="XV64" s="4134"/>
      <c r="XW64" s="4134"/>
      <c r="XX64" s="4134"/>
      <c r="XY64" s="4134"/>
      <c r="XZ64" s="4134"/>
      <c r="YA64" s="4134"/>
      <c r="YB64" s="4134"/>
      <c r="YC64" s="4134"/>
      <c r="YD64" s="4134"/>
      <c r="YE64" s="4134"/>
      <c r="YF64" s="4134"/>
      <c r="YG64" s="4134"/>
      <c r="YH64" s="4134"/>
      <c r="YI64" s="4134"/>
      <c r="YJ64" s="4134"/>
      <c r="YK64" s="4134"/>
      <c r="YL64" s="4134"/>
      <c r="YM64" s="4134"/>
      <c r="YN64" s="4134"/>
      <c r="YO64" s="4134"/>
      <c r="YP64" s="4134"/>
      <c r="YQ64" s="4134"/>
      <c r="YR64" s="4134"/>
      <c r="YS64" s="4134"/>
      <c r="YT64" s="4134"/>
      <c r="YU64" s="4134"/>
      <c r="YV64" s="4134"/>
      <c r="YW64" s="4134"/>
      <c r="YX64" s="4134"/>
      <c r="YY64" s="4134"/>
      <c r="YZ64" s="4134"/>
      <c r="ZA64" s="4134"/>
      <c r="ZB64" s="4134"/>
      <c r="ZC64" s="4134"/>
      <c r="ZD64" s="4134"/>
      <c r="ZE64" s="4134"/>
      <c r="ZF64" s="4134"/>
      <c r="ZG64" s="4134"/>
      <c r="ZH64" s="4134"/>
      <c r="ZI64" s="4134"/>
      <c r="ZJ64" s="4134"/>
      <c r="ZK64" s="4134"/>
      <c r="ZL64" s="4134"/>
      <c r="ZM64" s="4134"/>
      <c r="ZN64" s="4134"/>
      <c r="ZO64" s="4134"/>
      <c r="ZP64" s="4134"/>
      <c r="ZQ64" s="4134"/>
      <c r="ZR64" s="4134"/>
      <c r="ZS64" s="4134"/>
      <c r="ZT64" s="4134"/>
      <c r="ZU64" s="4134"/>
      <c r="ZV64" s="4134"/>
      <c r="ZW64" s="4134"/>
      <c r="ZX64" s="4134"/>
      <c r="ZY64" s="4134"/>
      <c r="ZZ64" s="4134"/>
      <c r="AAA64" s="4134"/>
      <c r="AAB64" s="4134"/>
      <c r="AAC64" s="4134"/>
      <c r="AAD64" s="4134"/>
      <c r="AAE64" s="4134"/>
      <c r="AAF64" s="4134"/>
      <c r="AAG64" s="4134"/>
      <c r="AAH64" s="4134"/>
      <c r="AAI64" s="4134"/>
      <c r="AAJ64" s="4134"/>
      <c r="AAK64" s="4134"/>
      <c r="AAL64" s="4134"/>
      <c r="AAM64" s="4134"/>
      <c r="AAN64" s="4134"/>
      <c r="AAO64" s="4134"/>
      <c r="AAP64" s="4134"/>
      <c r="AAQ64" s="4134"/>
      <c r="AAR64" s="4134"/>
      <c r="AAS64" s="4134"/>
      <c r="AAT64" s="4134"/>
      <c r="AAU64" s="4134"/>
      <c r="AAV64" s="4134"/>
      <c r="AAW64" s="4134"/>
      <c r="AAX64" s="4134"/>
      <c r="AAY64" s="4134"/>
      <c r="AAZ64" s="4134"/>
      <c r="ABA64" s="4134"/>
      <c r="ABB64" s="4134"/>
      <c r="ABC64" s="4134"/>
      <c r="ABD64" s="4134"/>
      <c r="ABE64" s="4134"/>
      <c r="ABF64" s="4134"/>
      <c r="ABG64" s="4134"/>
      <c r="ABH64" s="4134"/>
      <c r="ABI64" s="4134"/>
      <c r="ABJ64" s="4134"/>
      <c r="ABK64" s="4134"/>
      <c r="ABL64" s="4134"/>
      <c r="ABM64" s="4134"/>
      <c r="ABN64" s="4134"/>
      <c r="ABO64" s="4134"/>
      <c r="ABP64" s="4134"/>
      <c r="ABQ64" s="4134"/>
      <c r="ABR64" s="4134"/>
      <c r="ABS64" s="4134"/>
      <c r="ABT64" s="4134"/>
      <c r="ABU64" s="4134"/>
      <c r="ABV64" s="4134"/>
      <c r="ABW64" s="4134"/>
      <c r="ABX64" s="4134"/>
      <c r="ABY64" s="4134"/>
      <c r="ABZ64" s="4134"/>
      <c r="ACA64" s="4134"/>
      <c r="ACB64" s="4134"/>
      <c r="ACC64" s="4134"/>
      <c r="ACD64" s="4134"/>
      <c r="ACE64" s="4134"/>
      <c r="ACF64" s="4134"/>
      <c r="ACG64" s="4134"/>
      <c r="ACH64" s="4134"/>
      <c r="ACI64" s="4134"/>
      <c r="ACJ64" s="4134"/>
      <c r="ACK64" s="4134"/>
      <c r="ACL64" s="4134"/>
      <c r="ACM64" s="4134"/>
      <c r="ACN64" s="4134"/>
      <c r="ACO64" s="4134"/>
      <c r="ACP64" s="4134"/>
      <c r="ACQ64" s="4134"/>
      <c r="ACR64" s="4134"/>
      <c r="ACS64" s="4134"/>
      <c r="ACT64" s="4134"/>
      <c r="ACU64" s="4134"/>
      <c r="ACV64" s="4134"/>
      <c r="ACW64" s="4134"/>
      <c r="ACX64" s="4134"/>
      <c r="ACY64" s="4134"/>
      <c r="ACZ64" s="4134"/>
      <c r="ADA64" s="4134"/>
      <c r="ADB64" s="4134"/>
      <c r="ADC64" s="4134"/>
      <c r="ADD64" s="4134"/>
      <c r="ADE64" s="4134"/>
      <c r="ADF64" s="4134"/>
      <c r="ADG64" s="4134"/>
      <c r="ADH64" s="4134"/>
      <c r="ADI64" s="4134"/>
      <c r="ADJ64" s="4134"/>
      <c r="ADK64" s="4134"/>
      <c r="ADL64" s="4134"/>
      <c r="ADM64" s="4134"/>
      <c r="ADN64" s="4134"/>
      <c r="ADO64" s="4134"/>
      <c r="ADP64" s="4134"/>
      <c r="ADQ64" s="4134"/>
      <c r="ADR64" s="4134"/>
      <c r="ADS64" s="4134"/>
      <c r="ADT64" s="4134"/>
      <c r="ADU64" s="4134"/>
      <c r="ADV64" s="4134"/>
      <c r="ADW64" s="4134"/>
      <c r="ADX64" s="4134"/>
      <c r="ADY64" s="4134"/>
      <c r="ADZ64" s="4134"/>
      <c r="AEA64" s="4134"/>
      <c r="AEB64" s="4134"/>
      <c r="AEC64" s="4134"/>
      <c r="AED64" s="4134"/>
      <c r="AEE64" s="4134"/>
      <c r="AEF64" s="4134"/>
      <c r="AEG64" s="4134"/>
      <c r="AEH64" s="4134"/>
      <c r="AEI64" s="4134"/>
      <c r="AEJ64" s="4134"/>
      <c r="AEK64" s="4134"/>
      <c r="AEL64" s="4134"/>
      <c r="AEM64" s="4134"/>
      <c r="AEN64" s="4134"/>
      <c r="AEO64" s="4134"/>
      <c r="AEP64" s="4134"/>
      <c r="AEQ64" s="4134"/>
      <c r="AER64" s="4134"/>
      <c r="AES64" s="4134"/>
      <c r="AET64" s="4134"/>
      <c r="AEU64" s="4134"/>
      <c r="AEV64" s="4134"/>
      <c r="AEW64" s="4134"/>
      <c r="AEX64" s="4134"/>
      <c r="AEY64" s="4134"/>
      <c r="AEZ64" s="4134"/>
      <c r="AFA64" s="4134"/>
      <c r="AFB64" s="4134"/>
      <c r="AFC64" s="4134"/>
      <c r="AFD64" s="4134"/>
      <c r="AFE64" s="4134"/>
      <c r="AFF64" s="4134"/>
      <c r="AFG64" s="4134"/>
      <c r="AFH64" s="4134"/>
      <c r="AFI64" s="4134"/>
      <c r="AFJ64" s="4134"/>
      <c r="AFK64" s="4134"/>
      <c r="AFL64" s="4134"/>
      <c r="AFM64" s="4134"/>
      <c r="AFN64" s="4134"/>
      <c r="AFO64" s="4134"/>
      <c r="AFP64" s="4134"/>
      <c r="AFQ64" s="4134"/>
      <c r="AFR64" s="4134"/>
      <c r="AFS64" s="4134"/>
      <c r="AFT64" s="4134"/>
      <c r="AFU64" s="4134"/>
      <c r="AFV64" s="4134"/>
      <c r="AFW64" s="4134"/>
      <c r="AFX64" s="4134"/>
      <c r="AFY64" s="4134"/>
      <c r="AFZ64" s="4134"/>
      <c r="AGA64" s="4134"/>
      <c r="AGB64" s="4134"/>
      <c r="AGC64" s="4134"/>
      <c r="AGD64" s="4134"/>
      <c r="AGE64" s="4134"/>
      <c r="AGF64" s="4134"/>
      <c r="AGG64" s="4134"/>
      <c r="AGH64" s="4134"/>
      <c r="AGI64" s="4134"/>
      <c r="AGJ64" s="4134"/>
      <c r="AGK64" s="4134"/>
      <c r="AGL64" s="4134"/>
      <c r="AGM64" s="4134"/>
      <c r="AGN64" s="4134"/>
      <c r="AGO64" s="4134"/>
      <c r="AGP64" s="4134"/>
      <c r="AGQ64" s="4134"/>
      <c r="AGR64" s="4134"/>
      <c r="AGS64" s="4134"/>
      <c r="AGT64" s="4134"/>
      <c r="AGU64" s="4134"/>
      <c r="AGV64" s="4134"/>
      <c r="AGW64" s="4134"/>
      <c r="AGX64" s="4134"/>
      <c r="AGY64" s="4134"/>
      <c r="AGZ64" s="4134"/>
      <c r="AHA64" s="4134"/>
      <c r="AHB64" s="4134"/>
      <c r="AHC64" s="4134"/>
      <c r="AHD64" s="4134"/>
      <c r="AHE64" s="4134"/>
      <c r="AHF64" s="4134"/>
      <c r="AHG64" s="4134"/>
      <c r="AHH64" s="4134"/>
      <c r="AHI64" s="4134"/>
      <c r="AHJ64" s="4134"/>
      <c r="AHK64" s="4134"/>
      <c r="AHL64" s="4134"/>
      <c r="AHM64" s="4134"/>
      <c r="AHN64" s="4134"/>
      <c r="AHO64" s="4134"/>
      <c r="AHP64" s="4134"/>
      <c r="AHQ64" s="4134"/>
      <c r="AHR64" s="4134"/>
      <c r="AHS64" s="4134"/>
      <c r="AHT64" s="4134"/>
      <c r="AHU64" s="4134"/>
      <c r="AHV64" s="4134"/>
      <c r="AHW64" s="4134"/>
      <c r="AHX64" s="4134"/>
      <c r="AHY64" s="4134"/>
      <c r="AHZ64" s="4134"/>
      <c r="AIA64" s="4134"/>
      <c r="AIB64" s="4134"/>
      <c r="AIC64" s="4134"/>
      <c r="AID64" s="4134"/>
      <c r="AIE64" s="4134"/>
      <c r="AIF64" s="4134"/>
      <c r="AIG64" s="4134"/>
      <c r="AIH64" s="4134"/>
      <c r="AII64" s="4134"/>
      <c r="AIJ64" s="4134"/>
      <c r="AIK64" s="4134"/>
      <c r="AIL64" s="4134"/>
      <c r="AIM64" s="4134"/>
      <c r="AIN64" s="4134"/>
      <c r="AIO64" s="4134"/>
      <c r="AIP64" s="4134"/>
      <c r="AIQ64" s="4134"/>
      <c r="AIR64" s="4134"/>
      <c r="AIS64" s="4134"/>
      <c r="AIT64" s="4134"/>
      <c r="AIU64" s="4134"/>
      <c r="AIV64" s="4134"/>
      <c r="AIW64" s="4134"/>
      <c r="AIX64" s="4134"/>
      <c r="AIY64" s="4134"/>
      <c r="AIZ64" s="4134"/>
      <c r="AJA64" s="4134"/>
      <c r="AJB64" s="4134"/>
      <c r="AJC64" s="4134"/>
      <c r="AJD64" s="4134"/>
      <c r="AJE64" s="4134"/>
      <c r="AJF64" s="4134"/>
      <c r="AJG64" s="4134"/>
      <c r="AJH64" s="4134"/>
      <c r="AJI64" s="4134"/>
      <c r="AJJ64" s="4134"/>
      <c r="AJK64" s="4134"/>
      <c r="AJL64" s="4134"/>
      <c r="AJM64" s="4134"/>
      <c r="AJN64" s="4134"/>
      <c r="AJO64" s="4134"/>
      <c r="AJP64" s="4134"/>
      <c r="AJQ64" s="4134"/>
      <c r="AJR64" s="4134"/>
      <c r="AJS64" s="4134"/>
      <c r="AJT64" s="4134"/>
      <c r="AJU64" s="4134"/>
      <c r="AJV64" s="4134"/>
      <c r="AJW64" s="4134"/>
      <c r="AJX64" s="4134"/>
      <c r="AJY64" s="4134"/>
      <c r="AJZ64" s="4134"/>
      <c r="AKA64" s="4134"/>
      <c r="AKB64" s="4134"/>
      <c r="AKC64" s="4134"/>
      <c r="AKD64" s="4134"/>
      <c r="AKE64" s="4134"/>
      <c r="AKF64" s="4134"/>
      <c r="AKG64" s="4134"/>
      <c r="AKH64" s="4134"/>
      <c r="AKI64" s="4134"/>
      <c r="AKJ64" s="4134"/>
      <c r="AKK64" s="4134"/>
      <c r="AKL64" s="4134"/>
      <c r="AKM64" s="4134"/>
      <c r="AKN64" s="4134"/>
      <c r="AKO64" s="4134"/>
      <c r="AKP64" s="4134"/>
      <c r="AKQ64" s="4134"/>
      <c r="AKR64" s="4134"/>
      <c r="AKS64" s="4134"/>
      <c r="AKT64" s="4134"/>
      <c r="AKU64" s="4134"/>
      <c r="AKV64" s="4134"/>
      <c r="AKW64" s="4134"/>
      <c r="AKX64" s="4134"/>
      <c r="AKY64" s="4134"/>
      <c r="AKZ64" s="4134"/>
      <c r="ALA64" s="4134"/>
      <c r="ALB64" s="4134"/>
      <c r="ALC64" s="4134"/>
      <c r="ALD64" s="4134"/>
      <c r="ALE64" s="4134"/>
      <c r="ALF64" s="4134"/>
      <c r="ALG64" s="4134"/>
      <c r="ALH64" s="4134"/>
      <c r="ALI64" s="4134"/>
      <c r="ALJ64" s="4134"/>
      <c r="ALK64" s="4134"/>
      <c r="ALL64" s="4134"/>
      <c r="ALM64" s="4134"/>
      <c r="ALN64" s="4134"/>
      <c r="ALO64" s="4134"/>
      <c r="ALP64" s="4134"/>
      <c r="ALQ64" s="4134"/>
      <c r="ALR64" s="4134"/>
      <c r="ALS64" s="4134"/>
      <c r="ALT64" s="4134"/>
      <c r="ALU64" s="4134"/>
      <c r="ALV64" s="4134"/>
      <c r="ALW64" s="4134"/>
      <c r="ALX64" s="4134"/>
      <c r="ALY64" s="4134"/>
      <c r="ALZ64" s="4134"/>
      <c r="AMA64" s="4134"/>
      <c r="AMB64" s="4134"/>
      <c r="AMC64" s="4134"/>
      <c r="AMD64" s="4134"/>
      <c r="AME64" s="4134"/>
      <c r="AMF64" s="4134"/>
      <c r="AMG64" s="4134"/>
      <c r="AMH64" s="4134"/>
      <c r="AMI64" s="4134"/>
      <c r="AMJ64" s="4134"/>
      <c r="AMK64" s="4134"/>
      <c r="AML64" s="4134"/>
      <c r="AMM64" s="4134"/>
      <c r="AMN64" s="4134"/>
      <c r="AMO64" s="4134"/>
      <c r="AMP64" s="4134"/>
      <c r="AMQ64" s="4134"/>
      <c r="AMR64" s="4134"/>
      <c r="AMS64" s="4134"/>
      <c r="AMT64" s="4134"/>
      <c r="AMU64" s="4134"/>
      <c r="AMV64" s="4134"/>
      <c r="AMW64" s="4134"/>
      <c r="AMX64" s="4134"/>
      <c r="AMY64" s="4134"/>
      <c r="AMZ64" s="4134"/>
      <c r="ANA64" s="4134"/>
      <c r="ANB64" s="4134"/>
      <c r="ANC64" s="4134"/>
      <c r="AND64" s="4134"/>
      <c r="ANE64" s="4134"/>
      <c r="ANF64" s="4134"/>
      <c r="ANG64" s="4134"/>
      <c r="ANH64" s="4134"/>
      <c r="ANI64" s="4134"/>
      <c r="ANJ64" s="4134"/>
      <c r="ANK64" s="4134"/>
      <c r="ANL64" s="4134"/>
      <c r="ANM64" s="4134"/>
      <c r="ANN64" s="4134"/>
      <c r="ANO64" s="4134"/>
      <c r="ANP64" s="4134"/>
      <c r="ANQ64" s="4134"/>
      <c r="ANR64" s="4134"/>
      <c r="ANS64" s="4134"/>
      <c r="ANT64" s="4134"/>
      <c r="ANU64" s="4134"/>
      <c r="ANV64" s="4134"/>
      <c r="ANW64" s="4134"/>
      <c r="ANX64" s="4134"/>
      <c r="ANY64" s="4134"/>
      <c r="ANZ64" s="4134"/>
      <c r="AOA64" s="4134"/>
      <c r="AOB64" s="4134"/>
      <c r="AOC64" s="4134"/>
      <c r="AOD64" s="4134"/>
      <c r="AOE64" s="4134"/>
      <c r="AOF64" s="4134"/>
      <c r="AOG64" s="4134"/>
      <c r="AOH64" s="4134"/>
      <c r="AOI64" s="4134"/>
      <c r="AOJ64" s="4134"/>
      <c r="AOK64" s="4134"/>
      <c r="AOL64" s="4134"/>
      <c r="AOM64" s="4134"/>
      <c r="AON64" s="4134"/>
      <c r="AOO64" s="4134"/>
      <c r="AOP64" s="4134"/>
      <c r="AOQ64" s="4134"/>
      <c r="AOR64" s="4134"/>
      <c r="AOS64" s="4134"/>
      <c r="AOT64" s="4134"/>
      <c r="AOU64" s="4134"/>
      <c r="AOV64" s="4134"/>
      <c r="AOW64" s="4134"/>
      <c r="AOX64" s="4134"/>
      <c r="AOY64" s="4134"/>
      <c r="AOZ64" s="4134"/>
      <c r="APA64" s="4134"/>
      <c r="APB64" s="4134"/>
      <c r="APC64" s="4134"/>
      <c r="APD64" s="4134"/>
      <c r="APE64" s="4134"/>
      <c r="APF64" s="4134"/>
      <c r="APG64" s="4134"/>
      <c r="APH64" s="4134"/>
      <c r="API64" s="4134"/>
      <c r="APJ64" s="4134"/>
      <c r="APK64" s="4134"/>
      <c r="APL64" s="4134"/>
      <c r="APM64" s="4134"/>
      <c r="APN64" s="4134"/>
      <c r="APO64" s="4134"/>
      <c r="APP64" s="4134"/>
      <c r="APQ64" s="4134"/>
      <c r="APR64" s="4134"/>
      <c r="APS64" s="4134"/>
      <c r="APT64" s="4134"/>
      <c r="APU64" s="4134"/>
      <c r="APV64" s="4134"/>
      <c r="APW64" s="4134"/>
      <c r="APX64" s="4134"/>
      <c r="APY64" s="4134"/>
      <c r="APZ64" s="4134"/>
      <c r="AQA64" s="4134"/>
      <c r="AQB64" s="4134"/>
      <c r="AQC64" s="4134"/>
      <c r="AQD64" s="4134"/>
      <c r="AQE64" s="4134"/>
      <c r="AQF64" s="4134"/>
      <c r="AQG64" s="4134"/>
      <c r="AQH64" s="4134"/>
      <c r="AQI64" s="4134"/>
      <c r="AQJ64" s="4134"/>
      <c r="AQK64" s="4134"/>
      <c r="AQL64" s="4134"/>
      <c r="AQM64" s="4134"/>
      <c r="AQN64" s="4134"/>
      <c r="AQO64" s="4134"/>
      <c r="AQP64" s="4134"/>
      <c r="AQQ64" s="4134"/>
      <c r="AQR64" s="4134"/>
      <c r="AQS64" s="4134"/>
      <c r="AQT64" s="4134"/>
      <c r="AQU64" s="4134"/>
      <c r="AQV64" s="4134"/>
      <c r="AQW64" s="4134"/>
      <c r="AQX64" s="4134"/>
      <c r="AQY64" s="4134"/>
      <c r="AQZ64" s="4134"/>
      <c r="ARA64" s="4134"/>
      <c r="ARB64" s="4134"/>
      <c r="ARC64" s="4134"/>
      <c r="ARD64" s="4134"/>
      <c r="ARE64" s="4134"/>
      <c r="ARF64" s="4134"/>
      <c r="ARG64" s="4134"/>
      <c r="ARH64" s="4134"/>
      <c r="ARI64" s="4134"/>
      <c r="ARJ64" s="4134"/>
      <c r="ARK64" s="4134"/>
      <c r="ARL64" s="4134"/>
      <c r="ARM64" s="4134"/>
      <c r="ARN64" s="4134"/>
      <c r="ARO64" s="4134"/>
      <c r="ARP64" s="4134"/>
      <c r="ARQ64" s="4134"/>
      <c r="ARR64" s="4134"/>
      <c r="ARS64" s="4134"/>
      <c r="ART64" s="4134"/>
      <c r="ARU64" s="4134"/>
      <c r="ARV64" s="4134"/>
      <c r="ARW64" s="4134"/>
      <c r="ARX64" s="4134"/>
      <c r="ARY64" s="4134"/>
      <c r="ARZ64" s="4134"/>
      <c r="ASA64" s="4134"/>
      <c r="ASB64" s="4134"/>
      <c r="ASC64" s="4134"/>
      <c r="ASD64" s="4134"/>
      <c r="ASE64" s="4134"/>
      <c r="ASF64" s="4134"/>
      <c r="ASG64" s="4134"/>
      <c r="ASH64" s="4134"/>
      <c r="ASI64" s="4134"/>
      <c r="ASJ64" s="4134"/>
      <c r="ASK64" s="4134"/>
      <c r="ASL64" s="4134"/>
      <c r="ASM64" s="4134"/>
      <c r="ASN64" s="4134"/>
      <c r="ASO64" s="4134"/>
      <c r="ASP64" s="4134"/>
      <c r="ASQ64" s="4134"/>
      <c r="ASR64" s="4134"/>
      <c r="ASS64" s="4134"/>
      <c r="AST64" s="4134"/>
      <c r="ASU64" s="4134"/>
      <c r="ASV64" s="4134"/>
      <c r="ASW64" s="4134"/>
      <c r="ASX64" s="4134"/>
      <c r="ASY64" s="4134"/>
      <c r="ASZ64" s="4134"/>
      <c r="ATA64" s="4134"/>
      <c r="ATB64" s="4134"/>
      <c r="ATC64" s="4134"/>
      <c r="ATD64" s="4134"/>
      <c r="ATE64" s="4134"/>
      <c r="ATF64" s="4134"/>
      <c r="ATG64" s="4134"/>
      <c r="ATH64" s="4134"/>
      <c r="ATI64" s="4134"/>
      <c r="ATJ64" s="4134"/>
      <c r="ATK64" s="4134"/>
      <c r="ATL64" s="4134"/>
      <c r="ATM64" s="4134"/>
      <c r="ATN64" s="4134"/>
      <c r="ATO64" s="4134"/>
      <c r="ATP64" s="4134"/>
      <c r="ATQ64" s="4134"/>
      <c r="ATR64" s="4134"/>
      <c r="ATS64" s="4134"/>
      <c r="ATT64" s="4134"/>
      <c r="ATU64" s="4134"/>
      <c r="ATV64" s="4134"/>
      <c r="ATW64" s="4134"/>
      <c r="ATX64" s="4134"/>
      <c r="ATY64" s="4134"/>
      <c r="ATZ64" s="4134"/>
      <c r="AUA64" s="4134"/>
      <c r="AUB64" s="4134"/>
      <c r="AUC64" s="4134"/>
      <c r="AUD64" s="4134"/>
      <c r="AUE64" s="4134"/>
      <c r="AUF64" s="4134"/>
      <c r="AUG64" s="4134"/>
      <c r="AUH64" s="4134"/>
      <c r="AUI64" s="4134"/>
      <c r="AUJ64" s="4134"/>
      <c r="AUK64" s="4134"/>
      <c r="AUL64" s="4134"/>
      <c r="AUM64" s="4134"/>
      <c r="AUN64" s="4134"/>
      <c r="AUO64" s="4134"/>
      <c r="AUP64" s="4134"/>
      <c r="AUQ64" s="4134"/>
      <c r="AUR64" s="4134"/>
      <c r="AUS64" s="4134"/>
      <c r="AUT64" s="4134"/>
      <c r="AUU64" s="4134"/>
      <c r="AUV64" s="4134"/>
      <c r="AUW64" s="4134"/>
      <c r="AUX64" s="4134"/>
      <c r="AUY64" s="4134"/>
      <c r="AUZ64" s="4134"/>
      <c r="AVA64" s="4134"/>
      <c r="AVB64" s="4134"/>
      <c r="AVC64" s="4134"/>
      <c r="AVD64" s="4134"/>
      <c r="AVE64" s="4134"/>
      <c r="AVF64" s="4134"/>
      <c r="AVG64" s="4134"/>
      <c r="AVH64" s="4134"/>
      <c r="AVI64" s="4134"/>
      <c r="AVJ64" s="4134"/>
      <c r="AVK64" s="4134"/>
      <c r="AVL64" s="4134"/>
      <c r="AVM64" s="4134"/>
      <c r="AVN64" s="4134"/>
      <c r="AVO64" s="4134"/>
      <c r="AVP64" s="4134"/>
      <c r="AVQ64" s="4134"/>
      <c r="AVR64" s="4134"/>
      <c r="AVS64" s="4134"/>
      <c r="AVT64" s="4134"/>
      <c r="AVU64" s="4134"/>
      <c r="AVV64" s="4134"/>
      <c r="AVW64" s="4134"/>
      <c r="AVX64" s="4134"/>
      <c r="AVY64" s="4134"/>
      <c r="AVZ64" s="4134"/>
      <c r="AWA64" s="4134"/>
      <c r="AWB64" s="4134"/>
      <c r="AWC64" s="4134"/>
      <c r="AWD64" s="4134"/>
      <c r="AWE64" s="4134"/>
      <c r="AWF64" s="4134"/>
      <c r="AWG64" s="4134"/>
      <c r="AWH64" s="4134"/>
      <c r="AWI64" s="4134"/>
      <c r="AWJ64" s="4134"/>
      <c r="AWK64" s="4134"/>
      <c r="AWL64" s="4134"/>
      <c r="AWM64" s="4134"/>
      <c r="AWN64" s="4134"/>
      <c r="AWO64" s="4134"/>
      <c r="AWP64" s="4134"/>
      <c r="AWQ64" s="4134"/>
      <c r="AWR64" s="4134"/>
      <c r="AWS64" s="4134"/>
      <c r="AWT64" s="4134"/>
      <c r="AWU64" s="4134"/>
      <c r="AWV64" s="4134"/>
      <c r="AWW64" s="4134"/>
      <c r="AWX64" s="4134"/>
      <c r="AWY64" s="4134"/>
      <c r="AWZ64" s="4134"/>
      <c r="AXA64" s="4134"/>
      <c r="AXB64" s="4134"/>
      <c r="AXC64" s="4134"/>
      <c r="AXD64" s="4134"/>
      <c r="AXE64" s="4134"/>
      <c r="AXF64" s="4134"/>
      <c r="AXG64" s="4134"/>
      <c r="AXH64" s="4134"/>
      <c r="AXI64" s="4134"/>
      <c r="AXJ64" s="4134"/>
      <c r="AXK64" s="4134"/>
      <c r="AXL64" s="4134"/>
      <c r="AXM64" s="4134"/>
      <c r="AXN64" s="4134"/>
      <c r="AXO64" s="4134"/>
      <c r="AXP64" s="4134"/>
      <c r="AXQ64" s="4134"/>
      <c r="AXR64" s="4134"/>
      <c r="AXS64" s="4134"/>
      <c r="AXT64" s="4134"/>
      <c r="AXU64" s="4134"/>
      <c r="AXV64" s="4134"/>
      <c r="AXW64" s="4134"/>
      <c r="AXX64" s="4134"/>
      <c r="AXY64" s="4134"/>
      <c r="AXZ64" s="4134"/>
      <c r="AYA64" s="4134"/>
      <c r="AYB64" s="4134"/>
      <c r="AYC64" s="4134"/>
      <c r="AYD64" s="4134"/>
      <c r="AYE64" s="4134"/>
      <c r="AYF64" s="4134"/>
      <c r="AYG64" s="4134"/>
      <c r="AYH64" s="4134"/>
      <c r="AYI64" s="4134"/>
      <c r="AYJ64" s="4134"/>
      <c r="AYK64" s="4134"/>
      <c r="AYL64" s="4134"/>
      <c r="AYM64" s="4134"/>
      <c r="AYN64" s="4134"/>
      <c r="AYO64" s="4134"/>
      <c r="AYP64" s="4134"/>
      <c r="AYQ64" s="4134"/>
      <c r="AYR64" s="4134"/>
      <c r="AYS64" s="4134"/>
      <c r="AYT64" s="4134"/>
      <c r="AYU64" s="4134"/>
      <c r="AYV64" s="4134"/>
      <c r="AYW64" s="4134"/>
      <c r="AYX64" s="4134"/>
      <c r="AYY64" s="4134"/>
      <c r="AYZ64" s="4134"/>
      <c r="AZA64" s="4134"/>
      <c r="AZB64" s="4134"/>
      <c r="AZC64" s="4134"/>
      <c r="AZD64" s="4134"/>
      <c r="AZE64" s="4134"/>
      <c r="AZF64" s="4134"/>
      <c r="AZG64" s="4134"/>
      <c r="AZH64" s="4134"/>
      <c r="AZI64" s="4134"/>
      <c r="AZJ64" s="4134"/>
      <c r="AZK64" s="4134"/>
      <c r="AZL64" s="4134"/>
      <c r="AZM64" s="4134"/>
      <c r="AZN64" s="4134"/>
      <c r="AZO64" s="4134"/>
      <c r="AZP64" s="4134"/>
      <c r="AZQ64" s="4134"/>
      <c r="AZR64" s="4134"/>
      <c r="AZS64" s="4134"/>
      <c r="AZT64" s="4134"/>
      <c r="AZU64" s="4134"/>
      <c r="AZV64" s="4134"/>
      <c r="AZW64" s="4134"/>
      <c r="AZX64" s="4134"/>
      <c r="AZY64" s="4134"/>
      <c r="AZZ64" s="4134"/>
      <c r="BAA64" s="4134"/>
      <c r="BAB64" s="4134"/>
      <c r="BAC64" s="4134"/>
      <c r="BAD64" s="4134"/>
      <c r="BAE64" s="4134"/>
      <c r="BAF64" s="4134"/>
      <c r="BAG64" s="4134"/>
      <c r="BAH64" s="4134"/>
      <c r="BAI64" s="4134"/>
      <c r="BAJ64" s="4134"/>
      <c r="BAK64" s="4134"/>
      <c r="BAL64" s="4134"/>
      <c r="BAM64" s="4134"/>
      <c r="BAN64" s="4134"/>
      <c r="BAO64" s="4134"/>
      <c r="BAP64" s="4134"/>
      <c r="BAQ64" s="4134"/>
      <c r="BAR64" s="4134"/>
      <c r="BAS64" s="4134"/>
      <c r="BAT64" s="4134"/>
      <c r="BAU64" s="4134"/>
      <c r="BAV64" s="4134"/>
      <c r="BAW64" s="4134"/>
      <c r="BAX64" s="4134"/>
      <c r="BAY64" s="4134"/>
      <c r="BAZ64" s="4134"/>
      <c r="BBA64" s="4134"/>
      <c r="BBB64" s="4134"/>
      <c r="BBC64" s="4134"/>
      <c r="BBD64" s="4134"/>
      <c r="BBE64" s="4134"/>
      <c r="BBF64" s="4134"/>
      <c r="BBG64" s="4134"/>
      <c r="BBH64" s="4134"/>
      <c r="BBI64" s="4134"/>
      <c r="BBJ64" s="4134"/>
      <c r="BBK64" s="4134"/>
      <c r="BBL64" s="4134"/>
      <c r="BBM64" s="4134"/>
      <c r="BBN64" s="4134"/>
      <c r="BBO64" s="4134"/>
      <c r="BBP64" s="4134"/>
      <c r="BBQ64" s="4134"/>
      <c r="BBR64" s="4134"/>
      <c r="BBS64" s="4134"/>
      <c r="BBT64" s="4134"/>
      <c r="BBU64" s="4134"/>
      <c r="BBV64" s="4134"/>
      <c r="BBW64" s="4134"/>
      <c r="BBX64" s="4134"/>
      <c r="BBY64" s="4134"/>
      <c r="BBZ64" s="4134"/>
      <c r="BCA64" s="4134"/>
      <c r="BCB64" s="4134"/>
      <c r="BCC64" s="4134"/>
      <c r="BCD64" s="4134"/>
      <c r="BCE64" s="4134"/>
      <c r="BCF64" s="4134"/>
      <c r="BCG64" s="4134"/>
      <c r="BCH64" s="4134"/>
      <c r="BCI64" s="4134"/>
      <c r="BCJ64" s="4134"/>
      <c r="BCK64" s="4134"/>
      <c r="BCL64" s="4134"/>
      <c r="BCM64" s="4134"/>
      <c r="BCN64" s="4134"/>
      <c r="BCO64" s="4134"/>
      <c r="BCP64" s="4134"/>
      <c r="BCQ64" s="4134"/>
      <c r="BCR64" s="4134"/>
      <c r="BCS64" s="4134"/>
      <c r="BCT64" s="4134"/>
      <c r="BCU64" s="4134"/>
      <c r="BCV64" s="4134"/>
      <c r="BCW64" s="4134"/>
      <c r="BCX64" s="4134"/>
      <c r="BCY64" s="4134"/>
      <c r="BCZ64" s="4134"/>
      <c r="BDA64" s="4134"/>
      <c r="BDB64" s="4134"/>
      <c r="BDC64" s="4134"/>
      <c r="BDD64" s="4134"/>
      <c r="BDE64" s="4134"/>
      <c r="BDF64" s="4134"/>
      <c r="BDG64" s="4134"/>
      <c r="BDH64" s="4134"/>
      <c r="BDI64" s="4134"/>
      <c r="BDJ64" s="4134"/>
      <c r="BDK64" s="4134"/>
      <c r="BDL64" s="4134"/>
      <c r="BDM64" s="4134"/>
      <c r="BDN64" s="4134"/>
      <c r="BDO64" s="4134"/>
      <c r="BDP64" s="4134"/>
      <c r="BDQ64" s="4134"/>
      <c r="BDR64" s="4134"/>
      <c r="BDS64" s="4134"/>
      <c r="BDT64" s="4134"/>
      <c r="BDU64" s="4134"/>
      <c r="BDV64" s="4134"/>
      <c r="BDW64" s="4134"/>
      <c r="BDX64" s="4134"/>
      <c r="BDY64" s="4134"/>
      <c r="BDZ64" s="4134"/>
      <c r="BEA64" s="4134"/>
      <c r="BEB64" s="4134"/>
      <c r="BEC64" s="4134"/>
      <c r="BED64" s="4134"/>
      <c r="BEE64" s="4134"/>
      <c r="BEF64" s="4134"/>
      <c r="BEG64" s="4134"/>
      <c r="BEH64" s="4134"/>
      <c r="BEI64" s="4134"/>
      <c r="BEJ64" s="4134"/>
      <c r="BEK64" s="4134"/>
      <c r="BEL64" s="4134"/>
      <c r="BEM64" s="4134"/>
      <c r="BEN64" s="4134"/>
      <c r="BEO64" s="4134"/>
      <c r="BEP64" s="4134"/>
      <c r="BEQ64" s="4134"/>
      <c r="BER64" s="4134"/>
      <c r="BES64" s="4134"/>
      <c r="BET64" s="4134"/>
      <c r="BEU64" s="4134"/>
      <c r="BEV64" s="4134"/>
      <c r="BEW64" s="4134"/>
      <c r="BEX64" s="4134"/>
      <c r="BEY64" s="4134"/>
      <c r="BEZ64" s="4134"/>
      <c r="BFA64" s="4134"/>
      <c r="BFB64" s="4134"/>
      <c r="BFC64" s="4134"/>
      <c r="BFD64" s="4134"/>
      <c r="BFE64" s="4134"/>
      <c r="BFF64" s="4134"/>
      <c r="BFG64" s="4134"/>
      <c r="BFH64" s="4134"/>
      <c r="BFI64" s="4134"/>
      <c r="BFJ64" s="4134"/>
      <c r="BFK64" s="4134"/>
      <c r="BFL64" s="4134"/>
      <c r="BFM64" s="4134"/>
      <c r="BFN64" s="4134"/>
      <c r="BFO64" s="4134"/>
      <c r="BFP64" s="4134"/>
      <c r="BFQ64" s="4134"/>
      <c r="BFR64" s="4134"/>
      <c r="BFS64" s="4134"/>
      <c r="BFT64" s="4134"/>
      <c r="BFU64" s="4134"/>
      <c r="BFV64" s="4134"/>
      <c r="BFW64" s="4134"/>
      <c r="BFX64" s="4134"/>
      <c r="BFY64" s="4134"/>
      <c r="BFZ64" s="4134"/>
      <c r="BGA64" s="4134"/>
      <c r="BGB64" s="4134"/>
      <c r="BGC64" s="4134"/>
      <c r="BGD64" s="4134"/>
      <c r="BGE64" s="4134"/>
      <c r="BGF64" s="4134"/>
      <c r="BGG64" s="4134"/>
      <c r="BGH64" s="4134"/>
      <c r="BGI64" s="4134"/>
      <c r="BGJ64" s="4134"/>
      <c r="BGK64" s="4134"/>
      <c r="BGL64" s="4134"/>
      <c r="BGM64" s="4134"/>
      <c r="BGN64" s="4134"/>
      <c r="BGO64" s="4134"/>
      <c r="BGP64" s="4134"/>
      <c r="BGQ64" s="4134"/>
      <c r="BGR64" s="4134"/>
      <c r="BGS64" s="4134"/>
      <c r="BGT64" s="4134"/>
      <c r="BGU64" s="4134"/>
      <c r="BGV64" s="4134"/>
      <c r="BGW64" s="4134"/>
      <c r="BGX64" s="4134"/>
      <c r="BGY64" s="4134"/>
      <c r="BGZ64" s="4134"/>
      <c r="BHA64" s="4134"/>
      <c r="BHB64" s="4134"/>
      <c r="BHC64" s="4134"/>
      <c r="BHD64" s="4134"/>
      <c r="BHE64" s="4134"/>
      <c r="BHF64" s="4134"/>
      <c r="BHG64" s="4134"/>
      <c r="BHH64" s="4134"/>
      <c r="BHI64" s="4134"/>
      <c r="BHJ64" s="4134"/>
      <c r="BHK64" s="4134"/>
      <c r="BHL64" s="4134"/>
      <c r="BHM64" s="4134"/>
      <c r="BHN64" s="4134"/>
      <c r="BHO64" s="4134"/>
      <c r="BHP64" s="4134"/>
      <c r="BHQ64" s="4134"/>
      <c r="BHR64" s="4134"/>
      <c r="BHS64" s="4134"/>
      <c r="BHT64" s="4134"/>
      <c r="BHU64" s="4134"/>
      <c r="BHV64" s="4134"/>
      <c r="BHW64" s="4134"/>
      <c r="BHX64" s="4134"/>
      <c r="BHY64" s="4134"/>
      <c r="BHZ64" s="4134"/>
      <c r="BIA64" s="4134"/>
      <c r="BIB64" s="4134"/>
      <c r="BIC64" s="4134"/>
      <c r="BID64" s="4134"/>
      <c r="BIE64" s="4134"/>
      <c r="BIF64" s="4134"/>
      <c r="BIG64" s="4134"/>
      <c r="BIH64" s="4134"/>
      <c r="BII64" s="4134"/>
      <c r="BIJ64" s="4134"/>
      <c r="BIK64" s="4134"/>
      <c r="BIL64" s="4134"/>
      <c r="BIM64" s="4134"/>
      <c r="BIN64" s="4134"/>
      <c r="BIO64" s="4134"/>
      <c r="BIP64" s="4134"/>
      <c r="BIQ64" s="4134"/>
      <c r="BIR64" s="4134"/>
      <c r="BIS64" s="4134"/>
      <c r="BIT64" s="4134"/>
      <c r="BIU64" s="4134"/>
      <c r="BIV64" s="4134"/>
      <c r="BIW64" s="4134"/>
      <c r="BIX64" s="4134"/>
      <c r="BIY64" s="4134"/>
      <c r="BIZ64" s="4134"/>
      <c r="BJA64" s="4134"/>
      <c r="BJB64" s="4134"/>
      <c r="BJC64" s="4134"/>
      <c r="BJD64" s="4134"/>
      <c r="BJE64" s="4134"/>
    </row>
    <row r="65" spans="1:1617" s="536" customFormat="1" ht="16.149999999999999" customHeight="1">
      <c r="A65" s="361" t="s">
        <v>658</v>
      </c>
      <c r="B65" s="3314">
        <v>32516</v>
      </c>
      <c r="C65" s="1310">
        <v>32671</v>
      </c>
      <c r="D65" s="1310">
        <v>32754</v>
      </c>
      <c r="E65" s="1310">
        <v>32851</v>
      </c>
      <c r="F65" s="1310">
        <v>32969</v>
      </c>
      <c r="G65" s="1310">
        <v>33110</v>
      </c>
      <c r="H65" s="1310">
        <v>33398</v>
      </c>
      <c r="I65" s="1310">
        <v>50646</v>
      </c>
      <c r="J65" s="1310">
        <v>56090</v>
      </c>
      <c r="K65" s="1310">
        <v>57777</v>
      </c>
      <c r="L65" s="1310">
        <v>58429</v>
      </c>
      <c r="M65" s="1310">
        <v>65451</v>
      </c>
      <c r="N65" s="1310">
        <v>64620</v>
      </c>
      <c r="O65" s="1310">
        <v>88366</v>
      </c>
      <c r="P65" s="1310">
        <v>97459</v>
      </c>
      <c r="Q65" s="1310">
        <v>102613</v>
      </c>
      <c r="R65" s="1310">
        <v>115962</v>
      </c>
      <c r="S65" s="1310">
        <v>127330</v>
      </c>
      <c r="T65" s="1310">
        <v>139637</v>
      </c>
      <c r="U65" s="1310">
        <v>139036</v>
      </c>
      <c r="V65" s="1310">
        <v>165606</v>
      </c>
      <c r="W65" s="1310">
        <v>158376</v>
      </c>
      <c r="X65" s="1310">
        <v>174112</v>
      </c>
      <c r="Y65" s="1310">
        <v>181097</v>
      </c>
      <c r="Z65" s="1310">
        <v>163490</v>
      </c>
      <c r="AA65" s="1310">
        <v>170263</v>
      </c>
      <c r="AB65" s="1310">
        <v>168850</v>
      </c>
      <c r="AC65" s="1310">
        <v>173333</v>
      </c>
      <c r="AD65" s="1310">
        <v>178429</v>
      </c>
      <c r="AE65" s="3827">
        <v>182073</v>
      </c>
      <c r="AF65" s="2323">
        <v>181703</v>
      </c>
      <c r="AG65" s="4125"/>
      <c r="AH65" s="4140"/>
      <c r="AI65" s="4140"/>
      <c r="AJ65" s="4140"/>
      <c r="AK65" s="4140"/>
      <c r="AL65" s="4140"/>
      <c r="AM65" s="4140"/>
      <c r="AN65" s="4140"/>
      <c r="AO65" s="4140"/>
      <c r="AP65" s="4140"/>
      <c r="AQ65" s="4140"/>
      <c r="AR65" s="4140"/>
      <c r="AS65" s="4140"/>
      <c r="AT65" s="4140"/>
      <c r="AU65" s="4140"/>
      <c r="AV65" s="4140"/>
      <c r="AW65" s="4140"/>
      <c r="AX65" s="4140"/>
      <c r="AY65" s="4140"/>
      <c r="AZ65" s="4140"/>
      <c r="BA65" s="4140"/>
      <c r="BB65" s="4140"/>
      <c r="BC65" s="4140"/>
      <c r="BD65" s="4140"/>
      <c r="BE65" s="4140"/>
      <c r="BF65" s="4140"/>
      <c r="BG65" s="4140"/>
      <c r="BH65" s="4140"/>
      <c r="BI65" s="4140"/>
      <c r="BJ65" s="4140"/>
      <c r="BK65" s="4139"/>
      <c r="BL65" s="4139"/>
      <c r="BM65" s="4139"/>
      <c r="BN65" s="4139"/>
      <c r="BO65" s="4139"/>
      <c r="BP65" s="4139"/>
      <c r="BQ65" s="4139"/>
      <c r="BR65" s="4139"/>
      <c r="BS65" s="4139"/>
      <c r="BT65" s="4139"/>
      <c r="BU65" s="4139"/>
      <c r="BV65" s="4139"/>
      <c r="BW65" s="4139"/>
      <c r="BX65" s="4139"/>
      <c r="BY65" s="4139"/>
      <c r="BZ65" s="4139"/>
      <c r="CA65" s="4139"/>
      <c r="CB65" s="4139"/>
      <c r="CC65" s="4139"/>
      <c r="CD65" s="4139"/>
      <c r="CE65" s="4139"/>
      <c r="CF65" s="4139"/>
      <c r="CG65" s="4139"/>
      <c r="CH65" s="4139"/>
      <c r="CI65" s="4139"/>
      <c r="CJ65" s="4139"/>
      <c r="CK65" s="4139"/>
      <c r="CL65" s="4139"/>
      <c r="CM65" s="4139"/>
      <c r="CN65" s="4140"/>
      <c r="CO65" s="4140"/>
      <c r="CP65" s="4140"/>
      <c r="CQ65" s="4140"/>
      <c r="CR65" s="4140"/>
      <c r="CS65" s="4140"/>
      <c r="CT65" s="4140"/>
      <c r="CU65" s="4140"/>
      <c r="CV65" s="4140"/>
      <c r="CW65" s="4140"/>
      <c r="CX65" s="4140"/>
      <c r="CY65" s="4140"/>
      <c r="CZ65" s="4140"/>
      <c r="DA65" s="4140"/>
      <c r="DB65" s="4140"/>
      <c r="DC65" s="4140"/>
      <c r="DD65" s="4140"/>
      <c r="DE65" s="4140"/>
      <c r="DF65" s="4140"/>
      <c r="DG65" s="4140"/>
      <c r="DH65" s="4140"/>
      <c r="DI65" s="4140"/>
      <c r="DJ65" s="4140"/>
      <c r="DK65" s="4140"/>
      <c r="DL65" s="4140"/>
      <c r="DM65" s="4140"/>
      <c r="DN65" s="4140"/>
      <c r="DO65" s="4140"/>
      <c r="DP65" s="4140"/>
      <c r="DQ65" s="4140"/>
      <c r="DR65" s="4140"/>
      <c r="DS65" s="4140"/>
      <c r="DT65" s="4140"/>
      <c r="DU65" s="4140"/>
      <c r="DV65" s="4140"/>
      <c r="DW65" s="4140"/>
      <c r="DX65" s="4140"/>
      <c r="DY65" s="4140"/>
      <c r="DZ65" s="4140"/>
      <c r="EA65" s="4140"/>
      <c r="EB65" s="4140"/>
      <c r="EC65" s="4140"/>
      <c r="ED65" s="4140"/>
      <c r="EE65" s="4140"/>
      <c r="EF65" s="4140"/>
      <c r="EG65" s="4140"/>
      <c r="EH65" s="4140"/>
      <c r="EI65" s="4140"/>
      <c r="EJ65" s="4140"/>
      <c r="EK65" s="4140"/>
      <c r="EL65" s="4140"/>
      <c r="EM65" s="4140"/>
      <c r="EN65" s="4140"/>
      <c r="EO65" s="4140"/>
      <c r="EP65" s="4140"/>
      <c r="EQ65" s="4140"/>
      <c r="ER65" s="4140"/>
      <c r="ES65" s="4140"/>
      <c r="ET65" s="4140"/>
      <c r="EU65" s="4140"/>
      <c r="EV65" s="4140"/>
      <c r="EW65" s="4140"/>
      <c r="EX65" s="4140"/>
      <c r="EY65" s="4140"/>
      <c r="EZ65" s="4140"/>
      <c r="FA65" s="4140"/>
      <c r="FB65" s="4140"/>
      <c r="FC65" s="4140"/>
      <c r="FD65" s="4140"/>
      <c r="FE65" s="4140"/>
      <c r="FF65" s="4140"/>
      <c r="FG65" s="4140"/>
      <c r="FH65" s="4140"/>
      <c r="FI65" s="4140"/>
      <c r="FJ65" s="4140"/>
      <c r="FK65" s="4140"/>
      <c r="FL65" s="4140"/>
      <c r="FM65" s="4140"/>
      <c r="FN65" s="4140"/>
      <c r="FO65" s="4140"/>
      <c r="FP65" s="4140"/>
      <c r="FQ65" s="4140"/>
      <c r="FR65" s="4140"/>
      <c r="FS65" s="4140"/>
      <c r="FT65" s="4140"/>
      <c r="FU65" s="4140"/>
      <c r="FV65" s="4140"/>
      <c r="FW65" s="4140"/>
      <c r="FX65" s="4140"/>
      <c r="FY65" s="4140"/>
      <c r="FZ65" s="4140"/>
      <c r="GA65" s="4140"/>
      <c r="GB65" s="4140"/>
      <c r="GC65" s="4140"/>
      <c r="GD65" s="4140"/>
      <c r="GE65" s="4140"/>
      <c r="GF65" s="4140"/>
      <c r="GG65" s="4140"/>
      <c r="GH65" s="4140"/>
      <c r="GI65" s="4140"/>
      <c r="GJ65" s="4140"/>
      <c r="GK65" s="4140"/>
      <c r="GL65" s="4140"/>
      <c r="GM65" s="4140"/>
      <c r="GN65" s="4140"/>
      <c r="GO65" s="4140"/>
      <c r="GP65" s="4140"/>
      <c r="GQ65" s="4140"/>
      <c r="GR65" s="4140"/>
      <c r="GS65" s="4140"/>
      <c r="GT65" s="4140"/>
      <c r="GU65" s="4140"/>
      <c r="GV65" s="4140"/>
      <c r="GW65" s="4140"/>
      <c r="GX65" s="4140"/>
      <c r="GY65" s="4140"/>
      <c r="GZ65" s="4140"/>
      <c r="HA65" s="4140"/>
      <c r="HB65" s="4140"/>
      <c r="HC65" s="4140"/>
      <c r="HD65" s="4140"/>
      <c r="HE65" s="4140"/>
      <c r="HF65" s="4140"/>
      <c r="HG65" s="4140"/>
      <c r="HH65" s="4140"/>
      <c r="HI65" s="4140"/>
      <c r="HJ65" s="4140"/>
      <c r="HK65" s="4140"/>
      <c r="HL65" s="4140"/>
      <c r="HM65" s="4140"/>
      <c r="HN65" s="4140"/>
      <c r="HO65" s="4140"/>
      <c r="HP65" s="4140"/>
      <c r="HQ65" s="4140"/>
      <c r="HR65" s="4140"/>
      <c r="HS65" s="4140"/>
      <c r="HT65" s="4140"/>
      <c r="HU65" s="4140"/>
      <c r="HV65" s="4140"/>
      <c r="HW65" s="4140"/>
      <c r="HX65" s="4140"/>
      <c r="HY65" s="4140"/>
      <c r="HZ65" s="4140"/>
      <c r="IA65" s="4140"/>
      <c r="IB65" s="4140"/>
      <c r="IC65" s="4140"/>
      <c r="ID65" s="4140"/>
      <c r="IE65" s="4140"/>
      <c r="IF65" s="4140"/>
      <c r="IG65" s="4140"/>
      <c r="IH65" s="4140"/>
      <c r="II65" s="4140"/>
      <c r="IJ65" s="4140"/>
      <c r="IK65" s="4140"/>
      <c r="IL65" s="4140"/>
      <c r="IM65" s="4140"/>
      <c r="IN65" s="4140"/>
      <c r="IO65" s="4140"/>
      <c r="IP65" s="4140"/>
      <c r="IQ65" s="4140"/>
      <c r="IR65" s="4140"/>
      <c r="IS65" s="4140"/>
      <c r="IT65" s="4140"/>
      <c r="IU65" s="4140"/>
      <c r="IV65" s="4140"/>
      <c r="IW65" s="4140"/>
      <c r="IX65" s="4140"/>
      <c r="IY65" s="4140"/>
      <c r="IZ65" s="4140"/>
      <c r="JA65" s="4140"/>
      <c r="JB65" s="4140"/>
      <c r="JC65" s="4140"/>
      <c r="JD65" s="4140"/>
      <c r="JE65" s="4140"/>
      <c r="JF65" s="4140"/>
      <c r="JG65" s="4140"/>
      <c r="JH65" s="4140"/>
      <c r="JI65" s="4140"/>
      <c r="JJ65" s="4140"/>
      <c r="JK65" s="4140"/>
      <c r="JL65" s="4140"/>
      <c r="JM65" s="4140"/>
      <c r="JN65" s="4140"/>
      <c r="JO65" s="4140"/>
      <c r="JP65" s="4140"/>
      <c r="JQ65" s="4140"/>
      <c r="JR65" s="4140"/>
      <c r="JS65" s="4140"/>
      <c r="JT65" s="4140"/>
      <c r="JU65" s="4140"/>
      <c r="JV65" s="4140"/>
      <c r="JW65" s="4140"/>
      <c r="JX65" s="4140"/>
      <c r="JY65" s="4140"/>
      <c r="JZ65" s="4140"/>
      <c r="KA65" s="4140"/>
      <c r="KB65" s="4140"/>
      <c r="KC65" s="4140"/>
      <c r="KD65" s="4140"/>
      <c r="KE65" s="4140"/>
      <c r="KF65" s="4140"/>
      <c r="KG65" s="4140"/>
      <c r="KH65" s="4140"/>
      <c r="KI65" s="4140"/>
      <c r="KJ65" s="4140"/>
      <c r="KK65" s="4140"/>
      <c r="KL65" s="4140"/>
      <c r="KM65" s="4140"/>
      <c r="KN65" s="4140"/>
      <c r="KO65" s="4140"/>
      <c r="KP65" s="4140"/>
      <c r="KQ65" s="4140"/>
      <c r="KR65" s="4140"/>
      <c r="KS65" s="4140"/>
      <c r="KT65" s="4140"/>
      <c r="KU65" s="4140"/>
      <c r="KV65" s="4140"/>
      <c r="KW65" s="4140"/>
      <c r="KX65" s="4140"/>
      <c r="KY65" s="4140"/>
      <c r="KZ65" s="4140"/>
      <c r="LA65" s="4140"/>
      <c r="LB65" s="4140"/>
      <c r="LC65" s="4140"/>
      <c r="LD65" s="4140"/>
      <c r="LE65" s="4140"/>
      <c r="LF65" s="4140"/>
      <c r="LG65" s="4140"/>
      <c r="LH65" s="4140"/>
      <c r="LI65" s="4140"/>
      <c r="LJ65" s="4140"/>
      <c r="LK65" s="4140"/>
      <c r="LL65" s="4140"/>
      <c r="LM65" s="4140"/>
      <c r="LN65" s="4140"/>
      <c r="LO65" s="4140"/>
      <c r="LP65" s="4140"/>
      <c r="LQ65" s="4140"/>
      <c r="LR65" s="4140"/>
      <c r="LS65" s="4140"/>
      <c r="LT65" s="4140"/>
      <c r="LU65" s="4140"/>
      <c r="LV65" s="4140"/>
      <c r="LW65" s="4140"/>
      <c r="LX65" s="4140"/>
      <c r="LY65" s="4140"/>
      <c r="LZ65" s="4140"/>
      <c r="MA65" s="4140"/>
      <c r="MB65" s="4140"/>
      <c r="MC65" s="4140"/>
      <c r="MD65" s="4140"/>
      <c r="ME65" s="4140"/>
      <c r="MF65" s="4140"/>
      <c r="MG65" s="4140"/>
      <c r="MH65" s="4140"/>
      <c r="MI65" s="4140"/>
      <c r="MJ65" s="4140"/>
      <c r="MK65" s="4140"/>
      <c r="ML65" s="4140"/>
      <c r="MM65" s="4140"/>
      <c r="MN65" s="4140"/>
      <c r="MO65" s="4140"/>
      <c r="MP65" s="4140"/>
      <c r="MQ65" s="4140"/>
      <c r="MR65" s="4140"/>
      <c r="MS65" s="4140"/>
      <c r="MT65" s="4140"/>
      <c r="MU65" s="4140"/>
      <c r="MV65" s="4140"/>
      <c r="MW65" s="4140"/>
      <c r="MX65" s="4140"/>
      <c r="MY65" s="4140"/>
      <c r="MZ65" s="4140"/>
      <c r="NA65" s="4140"/>
      <c r="NB65" s="4140"/>
      <c r="NC65" s="4140"/>
      <c r="ND65" s="4140"/>
      <c r="NE65" s="4140"/>
      <c r="NF65" s="4140"/>
      <c r="NG65" s="4140"/>
      <c r="NH65" s="4140"/>
      <c r="NI65" s="4140"/>
      <c r="NJ65" s="4140"/>
      <c r="NK65" s="4140"/>
      <c r="NL65" s="4140"/>
      <c r="NM65" s="4140"/>
      <c r="NN65" s="4140"/>
      <c r="NO65" s="4140"/>
      <c r="NP65" s="4140"/>
      <c r="NQ65" s="4140"/>
      <c r="NR65" s="4140"/>
      <c r="NS65" s="4140"/>
      <c r="NT65" s="4140"/>
      <c r="NU65" s="4140"/>
      <c r="NV65" s="4140"/>
      <c r="NW65" s="4140"/>
      <c r="NX65" s="4140"/>
      <c r="NY65" s="4140"/>
      <c r="NZ65" s="4140"/>
      <c r="OA65" s="4140"/>
      <c r="OB65" s="4140"/>
      <c r="OC65" s="4140"/>
      <c r="OD65" s="4140"/>
      <c r="OE65" s="4140"/>
      <c r="OF65" s="4140"/>
      <c r="OG65" s="4140"/>
      <c r="OH65" s="4140"/>
      <c r="OI65" s="4140"/>
      <c r="OJ65" s="4140"/>
      <c r="OK65" s="4140"/>
      <c r="OL65" s="4140"/>
      <c r="OM65" s="4140"/>
      <c r="ON65" s="4140"/>
      <c r="OO65" s="4140"/>
      <c r="OP65" s="4140"/>
      <c r="OQ65" s="4140"/>
      <c r="OR65" s="4140"/>
      <c r="OS65" s="4140"/>
      <c r="OT65" s="4140"/>
      <c r="OU65" s="4140"/>
      <c r="OV65" s="4140"/>
      <c r="OW65" s="4140"/>
      <c r="OX65" s="4140"/>
      <c r="OY65" s="4140"/>
      <c r="OZ65" s="4140"/>
      <c r="PA65" s="4140"/>
      <c r="PB65" s="4140"/>
      <c r="PC65" s="4140"/>
      <c r="PD65" s="4140"/>
      <c r="PE65" s="4140"/>
      <c r="PF65" s="4140"/>
      <c r="PG65" s="4140"/>
      <c r="PH65" s="4140"/>
      <c r="PI65" s="4140"/>
      <c r="PJ65" s="4140"/>
      <c r="PK65" s="4140"/>
      <c r="PL65" s="4140"/>
      <c r="PM65" s="4140"/>
      <c r="PN65" s="4140"/>
      <c r="PO65" s="4140"/>
      <c r="PP65" s="4140"/>
      <c r="PQ65" s="4140"/>
      <c r="PR65" s="4140"/>
      <c r="PS65" s="4140"/>
      <c r="PT65" s="4140"/>
      <c r="PU65" s="4140"/>
      <c r="PV65" s="4140"/>
      <c r="PW65" s="4140"/>
      <c r="PX65" s="4140"/>
      <c r="PY65" s="4140"/>
      <c r="PZ65" s="4140"/>
      <c r="QA65" s="4140"/>
      <c r="QB65" s="4140"/>
      <c r="QC65" s="4140"/>
      <c r="QD65" s="4140"/>
      <c r="QE65" s="4140"/>
      <c r="QF65" s="4140"/>
      <c r="QG65" s="4140"/>
      <c r="QH65" s="4140"/>
      <c r="QI65" s="4140"/>
      <c r="QJ65" s="4140"/>
      <c r="QK65" s="4140"/>
      <c r="QL65" s="4140"/>
      <c r="QM65" s="4140"/>
      <c r="QN65" s="4140"/>
      <c r="QO65" s="4140"/>
      <c r="QP65" s="4140"/>
      <c r="QQ65" s="4140"/>
      <c r="QR65" s="4140"/>
      <c r="QS65" s="4140"/>
      <c r="QT65" s="4140"/>
      <c r="QU65" s="4140"/>
      <c r="QV65" s="4140"/>
      <c r="QW65" s="4140"/>
      <c r="QX65" s="4140"/>
      <c r="QY65" s="4140"/>
      <c r="QZ65" s="4140"/>
      <c r="RA65" s="4140"/>
      <c r="RB65" s="4140"/>
      <c r="RC65" s="4140"/>
      <c r="RD65" s="4140"/>
      <c r="RE65" s="4140"/>
      <c r="RF65" s="4140"/>
      <c r="RG65" s="4140"/>
      <c r="RH65" s="4140"/>
      <c r="RI65" s="4140"/>
      <c r="RJ65" s="4140"/>
      <c r="RK65" s="4140"/>
      <c r="RL65" s="4140"/>
      <c r="RM65" s="4140"/>
      <c r="RN65" s="4140"/>
      <c r="RO65" s="4140"/>
      <c r="RP65" s="4140"/>
      <c r="RQ65" s="4140"/>
      <c r="RR65" s="4140"/>
      <c r="RS65" s="4140"/>
      <c r="RT65" s="4140"/>
      <c r="RU65" s="4140"/>
      <c r="RV65" s="4140"/>
      <c r="RW65" s="4140"/>
      <c r="RX65" s="4140"/>
      <c r="RY65" s="4140"/>
      <c r="RZ65" s="4140"/>
      <c r="SA65" s="4140"/>
      <c r="SB65" s="4140"/>
      <c r="SC65" s="4140"/>
      <c r="SD65" s="4140"/>
      <c r="SE65" s="4140"/>
      <c r="SF65" s="4140"/>
      <c r="SG65" s="4140"/>
      <c r="SH65" s="4140"/>
      <c r="SI65" s="4140"/>
      <c r="SJ65" s="4140"/>
      <c r="SK65" s="4140"/>
      <c r="SL65" s="4140"/>
      <c r="SM65" s="4140"/>
      <c r="SN65" s="4140"/>
      <c r="SO65" s="4140"/>
      <c r="SP65" s="4140"/>
      <c r="SQ65" s="4140"/>
      <c r="SR65" s="4140"/>
      <c r="SS65" s="4140"/>
      <c r="ST65" s="4140"/>
      <c r="SU65" s="4140"/>
      <c r="SV65" s="4140"/>
      <c r="SW65" s="4140"/>
      <c r="SX65" s="4140"/>
      <c r="SY65" s="4140"/>
      <c r="SZ65" s="4140"/>
      <c r="TA65" s="4140"/>
      <c r="TB65" s="4140"/>
      <c r="TC65" s="4140"/>
      <c r="TD65" s="4140"/>
      <c r="TE65" s="4140"/>
      <c r="TF65" s="4140"/>
      <c r="TG65" s="4140"/>
      <c r="TH65" s="4140"/>
      <c r="TI65" s="4140"/>
      <c r="TJ65" s="4140"/>
      <c r="TK65" s="4140"/>
      <c r="TL65" s="4140"/>
      <c r="TM65" s="4140"/>
      <c r="TN65" s="4140"/>
      <c r="TO65" s="4140"/>
      <c r="TP65" s="4140"/>
      <c r="TQ65" s="4140"/>
      <c r="TR65" s="4140"/>
      <c r="TS65" s="4140"/>
      <c r="TT65" s="4140"/>
      <c r="TU65" s="4140"/>
      <c r="TV65" s="4140"/>
      <c r="TW65" s="4140"/>
      <c r="TX65" s="4140"/>
      <c r="TY65" s="4140"/>
      <c r="TZ65" s="4140"/>
      <c r="UA65" s="4140"/>
      <c r="UB65" s="4140"/>
      <c r="UC65" s="4140"/>
      <c r="UD65" s="4140"/>
      <c r="UE65" s="4140"/>
      <c r="UF65" s="4140"/>
      <c r="UG65" s="4140"/>
      <c r="UH65" s="4140"/>
      <c r="UI65" s="4140"/>
      <c r="UJ65" s="4140"/>
      <c r="UK65" s="4140"/>
      <c r="UL65" s="4140"/>
      <c r="UM65" s="4140"/>
      <c r="UN65" s="4140"/>
      <c r="UO65" s="4140"/>
      <c r="UP65" s="4140"/>
      <c r="UQ65" s="4140"/>
      <c r="UR65" s="4140"/>
      <c r="US65" s="4140"/>
      <c r="UT65" s="4140"/>
      <c r="UU65" s="4140"/>
      <c r="UV65" s="4140"/>
      <c r="UW65" s="4140"/>
      <c r="UX65" s="4140"/>
      <c r="UY65" s="4140"/>
      <c r="UZ65" s="4140"/>
      <c r="VA65" s="4140"/>
      <c r="VB65" s="4140"/>
      <c r="VC65" s="4140"/>
      <c r="VD65" s="4140"/>
      <c r="VE65" s="4140"/>
      <c r="VF65" s="4140"/>
      <c r="VG65" s="4140"/>
      <c r="VH65" s="4140"/>
      <c r="VI65" s="4140"/>
      <c r="VJ65" s="4140"/>
      <c r="VK65" s="4140"/>
      <c r="VL65" s="4140"/>
      <c r="VM65" s="4140"/>
      <c r="VN65" s="4140"/>
      <c r="VO65" s="4140"/>
      <c r="VP65" s="4140"/>
      <c r="VQ65" s="4140"/>
      <c r="VR65" s="4140"/>
      <c r="VS65" s="4140"/>
      <c r="VT65" s="4140"/>
      <c r="VU65" s="4140"/>
      <c r="VV65" s="4140"/>
      <c r="VW65" s="4140"/>
      <c r="VX65" s="4140"/>
      <c r="VY65" s="4140"/>
      <c r="VZ65" s="4140"/>
      <c r="WA65" s="4140"/>
      <c r="WB65" s="4140"/>
      <c r="WC65" s="4140"/>
      <c r="WD65" s="4140"/>
      <c r="WE65" s="4140"/>
      <c r="WF65" s="4140"/>
      <c r="WG65" s="4140"/>
      <c r="WH65" s="4140"/>
      <c r="WI65" s="4140"/>
      <c r="WJ65" s="4140"/>
      <c r="WK65" s="4140"/>
      <c r="WL65" s="4140"/>
      <c r="WM65" s="4140"/>
      <c r="WN65" s="4140"/>
      <c r="WO65" s="4140"/>
      <c r="WP65" s="4140"/>
      <c r="WQ65" s="4140"/>
      <c r="WR65" s="4140"/>
      <c r="WS65" s="4140"/>
      <c r="WT65" s="4140"/>
      <c r="WU65" s="4140"/>
      <c r="WV65" s="4140"/>
      <c r="WW65" s="4140"/>
      <c r="WX65" s="4140"/>
      <c r="WY65" s="4140"/>
      <c r="WZ65" s="4140"/>
      <c r="XA65" s="4140"/>
      <c r="XB65" s="4140"/>
      <c r="XC65" s="4140"/>
      <c r="XD65" s="4140"/>
      <c r="XE65" s="4140"/>
      <c r="XF65" s="4140"/>
      <c r="XG65" s="4140"/>
      <c r="XH65" s="4140"/>
      <c r="XI65" s="4140"/>
      <c r="XJ65" s="4140"/>
      <c r="XK65" s="4140"/>
      <c r="XL65" s="4140"/>
      <c r="XM65" s="4140"/>
      <c r="XN65" s="4140"/>
      <c r="XO65" s="4140"/>
      <c r="XP65" s="4140"/>
      <c r="XQ65" s="4140"/>
      <c r="XR65" s="4140"/>
      <c r="XS65" s="4140"/>
      <c r="XT65" s="4140"/>
      <c r="XU65" s="4140"/>
      <c r="XV65" s="4140"/>
      <c r="XW65" s="4140"/>
      <c r="XX65" s="4140"/>
      <c r="XY65" s="4140"/>
      <c r="XZ65" s="4140"/>
      <c r="YA65" s="4140"/>
      <c r="YB65" s="4140"/>
      <c r="YC65" s="4140"/>
      <c r="YD65" s="4140"/>
      <c r="YE65" s="4140"/>
      <c r="YF65" s="4140"/>
      <c r="YG65" s="4140"/>
      <c r="YH65" s="4140"/>
      <c r="YI65" s="4140"/>
      <c r="YJ65" s="4140"/>
      <c r="YK65" s="4140"/>
      <c r="YL65" s="4140"/>
      <c r="YM65" s="4140"/>
      <c r="YN65" s="4140"/>
      <c r="YO65" s="4140"/>
      <c r="YP65" s="4140"/>
      <c r="YQ65" s="4140"/>
      <c r="YR65" s="4140"/>
      <c r="YS65" s="4140"/>
      <c r="YT65" s="4140"/>
      <c r="YU65" s="4140"/>
      <c r="YV65" s="4140"/>
      <c r="YW65" s="4140"/>
      <c r="YX65" s="4140"/>
      <c r="YY65" s="4140"/>
      <c r="YZ65" s="4140"/>
      <c r="ZA65" s="4140"/>
      <c r="ZB65" s="4140"/>
      <c r="ZC65" s="4140"/>
      <c r="ZD65" s="4140"/>
      <c r="ZE65" s="4140"/>
      <c r="ZF65" s="4140"/>
      <c r="ZG65" s="4140"/>
      <c r="ZH65" s="4140"/>
      <c r="ZI65" s="4140"/>
      <c r="ZJ65" s="4140"/>
      <c r="ZK65" s="4140"/>
      <c r="ZL65" s="4140"/>
      <c r="ZM65" s="4140"/>
      <c r="ZN65" s="4140"/>
      <c r="ZO65" s="4140"/>
      <c r="ZP65" s="4140"/>
      <c r="ZQ65" s="4140"/>
      <c r="ZR65" s="4140"/>
      <c r="ZS65" s="4140"/>
      <c r="ZT65" s="4140"/>
      <c r="ZU65" s="4140"/>
      <c r="ZV65" s="4140"/>
      <c r="ZW65" s="4140"/>
      <c r="ZX65" s="4140"/>
      <c r="ZY65" s="4140"/>
      <c r="ZZ65" s="4140"/>
      <c r="AAA65" s="4140"/>
      <c r="AAB65" s="4140"/>
      <c r="AAC65" s="4140"/>
      <c r="AAD65" s="4140"/>
      <c r="AAE65" s="4140"/>
      <c r="AAF65" s="4140"/>
      <c r="AAG65" s="4140"/>
      <c r="AAH65" s="4140"/>
      <c r="AAI65" s="4140"/>
      <c r="AAJ65" s="4140"/>
      <c r="AAK65" s="4140"/>
      <c r="AAL65" s="4140"/>
      <c r="AAM65" s="4140"/>
      <c r="AAN65" s="4140"/>
      <c r="AAO65" s="4140"/>
      <c r="AAP65" s="4140"/>
      <c r="AAQ65" s="4140"/>
      <c r="AAR65" s="4140"/>
      <c r="AAS65" s="4140"/>
      <c r="AAT65" s="4140"/>
      <c r="AAU65" s="4140"/>
      <c r="AAV65" s="4140"/>
      <c r="AAW65" s="4140"/>
      <c r="AAX65" s="4140"/>
      <c r="AAY65" s="4140"/>
      <c r="AAZ65" s="4140"/>
      <c r="ABA65" s="4140"/>
      <c r="ABB65" s="4140"/>
      <c r="ABC65" s="4140"/>
      <c r="ABD65" s="4140"/>
      <c r="ABE65" s="4140"/>
      <c r="ABF65" s="4140"/>
      <c r="ABG65" s="4140"/>
      <c r="ABH65" s="4140"/>
      <c r="ABI65" s="4140"/>
      <c r="ABJ65" s="4140"/>
      <c r="ABK65" s="4140"/>
      <c r="ABL65" s="4140"/>
      <c r="ABM65" s="4140"/>
      <c r="ABN65" s="4140"/>
      <c r="ABO65" s="4140"/>
      <c r="ABP65" s="4140"/>
      <c r="ABQ65" s="4140"/>
      <c r="ABR65" s="4140"/>
      <c r="ABS65" s="4140"/>
      <c r="ABT65" s="4140"/>
      <c r="ABU65" s="4140"/>
      <c r="ABV65" s="4140"/>
      <c r="ABW65" s="4140"/>
      <c r="ABX65" s="4140"/>
      <c r="ABY65" s="4140"/>
      <c r="ABZ65" s="4140"/>
      <c r="ACA65" s="4140"/>
      <c r="ACB65" s="4140"/>
      <c r="ACC65" s="4140"/>
      <c r="ACD65" s="4140"/>
      <c r="ACE65" s="4140"/>
      <c r="ACF65" s="4140"/>
      <c r="ACG65" s="4140"/>
      <c r="ACH65" s="4140"/>
      <c r="ACI65" s="4140"/>
      <c r="ACJ65" s="4140"/>
      <c r="ACK65" s="4140"/>
      <c r="ACL65" s="4140"/>
      <c r="ACM65" s="4140"/>
      <c r="ACN65" s="4140"/>
      <c r="ACO65" s="4140"/>
      <c r="ACP65" s="4140"/>
      <c r="ACQ65" s="4140"/>
      <c r="ACR65" s="4140"/>
      <c r="ACS65" s="4140"/>
      <c r="ACT65" s="4140"/>
      <c r="ACU65" s="4140"/>
      <c r="ACV65" s="4140"/>
      <c r="ACW65" s="4140"/>
      <c r="ACX65" s="4140"/>
      <c r="ACY65" s="4140"/>
      <c r="ACZ65" s="4140"/>
      <c r="ADA65" s="4140"/>
      <c r="ADB65" s="4140"/>
      <c r="ADC65" s="4140"/>
      <c r="ADD65" s="4140"/>
      <c r="ADE65" s="4140"/>
      <c r="ADF65" s="4140"/>
      <c r="ADG65" s="4140"/>
      <c r="ADH65" s="4140"/>
      <c r="ADI65" s="4140"/>
      <c r="ADJ65" s="4140"/>
      <c r="ADK65" s="4140"/>
      <c r="ADL65" s="4140"/>
      <c r="ADM65" s="4140"/>
      <c r="ADN65" s="4140"/>
      <c r="ADO65" s="4140"/>
      <c r="ADP65" s="4140"/>
      <c r="ADQ65" s="4140"/>
      <c r="ADR65" s="4140"/>
      <c r="ADS65" s="4140"/>
      <c r="ADT65" s="4140"/>
      <c r="ADU65" s="4140"/>
      <c r="ADV65" s="4140"/>
      <c r="ADW65" s="4140"/>
      <c r="ADX65" s="4140"/>
      <c r="ADY65" s="4140"/>
      <c r="ADZ65" s="4140"/>
      <c r="AEA65" s="4140"/>
      <c r="AEB65" s="4140"/>
      <c r="AEC65" s="4140"/>
      <c r="AED65" s="4140"/>
      <c r="AEE65" s="4140"/>
      <c r="AEF65" s="4140"/>
      <c r="AEG65" s="4140"/>
      <c r="AEH65" s="4140"/>
      <c r="AEI65" s="4140"/>
      <c r="AEJ65" s="4140"/>
      <c r="AEK65" s="4140"/>
      <c r="AEL65" s="4140"/>
      <c r="AEM65" s="4140"/>
      <c r="AEN65" s="4140"/>
      <c r="AEO65" s="4140"/>
      <c r="AEP65" s="4140"/>
      <c r="AEQ65" s="4140"/>
      <c r="AER65" s="4140"/>
      <c r="AES65" s="4140"/>
      <c r="AET65" s="4140"/>
      <c r="AEU65" s="4140"/>
      <c r="AEV65" s="4140"/>
      <c r="AEW65" s="4140"/>
      <c r="AEX65" s="4140"/>
      <c r="AEY65" s="4140"/>
      <c r="AEZ65" s="4140"/>
      <c r="AFA65" s="4140"/>
      <c r="AFB65" s="4140"/>
      <c r="AFC65" s="4140"/>
      <c r="AFD65" s="4140"/>
      <c r="AFE65" s="4140"/>
      <c r="AFF65" s="4140"/>
      <c r="AFG65" s="4140"/>
      <c r="AFH65" s="4140"/>
      <c r="AFI65" s="4140"/>
      <c r="AFJ65" s="4140"/>
      <c r="AFK65" s="4140"/>
      <c r="AFL65" s="4140"/>
      <c r="AFM65" s="4140"/>
      <c r="AFN65" s="4140"/>
      <c r="AFO65" s="4140"/>
      <c r="AFP65" s="4140"/>
      <c r="AFQ65" s="4140"/>
      <c r="AFR65" s="4140"/>
      <c r="AFS65" s="4140"/>
      <c r="AFT65" s="4140"/>
      <c r="AFU65" s="4140"/>
      <c r="AFV65" s="4140"/>
      <c r="AFW65" s="4140"/>
      <c r="AFX65" s="4140"/>
      <c r="AFY65" s="4140"/>
      <c r="AFZ65" s="4140"/>
      <c r="AGA65" s="4140"/>
      <c r="AGB65" s="4140"/>
      <c r="AGC65" s="4140"/>
      <c r="AGD65" s="4140"/>
      <c r="AGE65" s="4140"/>
      <c r="AGF65" s="4140"/>
      <c r="AGG65" s="4140"/>
      <c r="AGH65" s="4140"/>
      <c r="AGI65" s="4140"/>
      <c r="AGJ65" s="4140"/>
      <c r="AGK65" s="4140"/>
      <c r="AGL65" s="4140"/>
      <c r="AGM65" s="4140"/>
      <c r="AGN65" s="4140"/>
      <c r="AGO65" s="4140"/>
      <c r="AGP65" s="4140"/>
      <c r="AGQ65" s="4140"/>
      <c r="AGR65" s="4140"/>
      <c r="AGS65" s="4140"/>
      <c r="AGT65" s="4140"/>
      <c r="AGU65" s="4140"/>
      <c r="AGV65" s="4140"/>
      <c r="AGW65" s="4140"/>
      <c r="AGX65" s="4140"/>
      <c r="AGY65" s="4140"/>
      <c r="AGZ65" s="4140"/>
      <c r="AHA65" s="4140"/>
      <c r="AHB65" s="4140"/>
      <c r="AHC65" s="4140"/>
      <c r="AHD65" s="4140"/>
      <c r="AHE65" s="4140"/>
      <c r="AHF65" s="4140"/>
      <c r="AHG65" s="4140"/>
      <c r="AHH65" s="4140"/>
      <c r="AHI65" s="4140"/>
      <c r="AHJ65" s="4140"/>
      <c r="AHK65" s="4140"/>
      <c r="AHL65" s="4140"/>
      <c r="AHM65" s="4140"/>
      <c r="AHN65" s="4140"/>
      <c r="AHO65" s="4140"/>
      <c r="AHP65" s="4140"/>
      <c r="AHQ65" s="4140"/>
      <c r="AHR65" s="4140"/>
      <c r="AHS65" s="4140"/>
      <c r="AHT65" s="4140"/>
      <c r="AHU65" s="4140"/>
      <c r="AHV65" s="4140"/>
      <c r="AHW65" s="4140"/>
      <c r="AHX65" s="4140"/>
      <c r="AHY65" s="4140"/>
      <c r="AHZ65" s="4140"/>
      <c r="AIA65" s="4140"/>
      <c r="AIB65" s="4140"/>
      <c r="AIC65" s="4140"/>
      <c r="AID65" s="4140"/>
      <c r="AIE65" s="4140"/>
      <c r="AIF65" s="4140"/>
      <c r="AIG65" s="4140"/>
      <c r="AIH65" s="4140"/>
      <c r="AII65" s="4140"/>
      <c r="AIJ65" s="4140"/>
      <c r="AIK65" s="4140"/>
      <c r="AIL65" s="4140"/>
      <c r="AIM65" s="4140"/>
      <c r="AIN65" s="4140"/>
      <c r="AIO65" s="4140"/>
      <c r="AIP65" s="4140"/>
      <c r="AIQ65" s="4140"/>
      <c r="AIR65" s="4140"/>
      <c r="AIS65" s="4140"/>
      <c r="AIT65" s="4140"/>
      <c r="AIU65" s="4140"/>
      <c r="AIV65" s="4140"/>
      <c r="AIW65" s="4140"/>
      <c r="AIX65" s="4140"/>
      <c r="AIY65" s="4140"/>
      <c r="AIZ65" s="4140"/>
      <c r="AJA65" s="4140"/>
      <c r="AJB65" s="4140"/>
      <c r="AJC65" s="4140"/>
      <c r="AJD65" s="4140"/>
      <c r="AJE65" s="4140"/>
      <c r="AJF65" s="4140"/>
      <c r="AJG65" s="4140"/>
      <c r="AJH65" s="4140"/>
      <c r="AJI65" s="4140"/>
      <c r="AJJ65" s="4140"/>
      <c r="AJK65" s="4140"/>
      <c r="AJL65" s="4140"/>
      <c r="AJM65" s="4140"/>
      <c r="AJN65" s="4140"/>
      <c r="AJO65" s="4140"/>
      <c r="AJP65" s="4140"/>
      <c r="AJQ65" s="4140"/>
      <c r="AJR65" s="4140"/>
      <c r="AJS65" s="4140"/>
      <c r="AJT65" s="4140"/>
      <c r="AJU65" s="4140"/>
      <c r="AJV65" s="4140"/>
      <c r="AJW65" s="4140"/>
      <c r="AJX65" s="4140"/>
      <c r="AJY65" s="4140"/>
      <c r="AJZ65" s="4140"/>
      <c r="AKA65" s="4140"/>
      <c r="AKB65" s="4140"/>
      <c r="AKC65" s="4140"/>
      <c r="AKD65" s="4140"/>
      <c r="AKE65" s="4140"/>
      <c r="AKF65" s="4140"/>
      <c r="AKG65" s="4140"/>
      <c r="AKH65" s="4140"/>
      <c r="AKI65" s="4140"/>
      <c r="AKJ65" s="4140"/>
      <c r="AKK65" s="4140"/>
      <c r="AKL65" s="4140"/>
      <c r="AKM65" s="4140"/>
      <c r="AKN65" s="4140"/>
      <c r="AKO65" s="4140"/>
      <c r="AKP65" s="4140"/>
      <c r="AKQ65" s="4140"/>
      <c r="AKR65" s="4140"/>
      <c r="AKS65" s="4140"/>
      <c r="AKT65" s="4140"/>
      <c r="AKU65" s="4140"/>
      <c r="AKV65" s="4140"/>
      <c r="AKW65" s="4140"/>
      <c r="AKX65" s="4140"/>
      <c r="AKY65" s="4140"/>
      <c r="AKZ65" s="4140"/>
      <c r="ALA65" s="4140"/>
      <c r="ALB65" s="4140"/>
      <c r="ALC65" s="4140"/>
      <c r="ALD65" s="4140"/>
      <c r="ALE65" s="4140"/>
      <c r="ALF65" s="4140"/>
      <c r="ALG65" s="4140"/>
      <c r="ALH65" s="4140"/>
      <c r="ALI65" s="4140"/>
      <c r="ALJ65" s="4140"/>
      <c r="ALK65" s="4140"/>
      <c r="ALL65" s="4140"/>
      <c r="ALM65" s="4140"/>
      <c r="ALN65" s="4140"/>
      <c r="ALO65" s="4140"/>
      <c r="ALP65" s="4140"/>
      <c r="ALQ65" s="4140"/>
      <c r="ALR65" s="4140"/>
      <c r="ALS65" s="4140"/>
      <c r="ALT65" s="4140"/>
      <c r="ALU65" s="4140"/>
      <c r="ALV65" s="4140"/>
      <c r="ALW65" s="4140"/>
      <c r="ALX65" s="4140"/>
      <c r="ALY65" s="4140"/>
      <c r="ALZ65" s="4140"/>
      <c r="AMA65" s="4140"/>
      <c r="AMB65" s="4140"/>
      <c r="AMC65" s="4140"/>
      <c r="AMD65" s="4140"/>
      <c r="AME65" s="4140"/>
      <c r="AMF65" s="4140"/>
      <c r="AMG65" s="4140"/>
      <c r="AMH65" s="4140"/>
      <c r="AMI65" s="4140"/>
      <c r="AMJ65" s="4140"/>
      <c r="AMK65" s="4140"/>
      <c r="AML65" s="4140"/>
      <c r="AMM65" s="4140"/>
      <c r="AMN65" s="4140"/>
      <c r="AMO65" s="4140"/>
      <c r="AMP65" s="4140"/>
      <c r="AMQ65" s="4140"/>
      <c r="AMR65" s="4140"/>
      <c r="AMS65" s="4140"/>
      <c r="AMT65" s="4140"/>
      <c r="AMU65" s="4140"/>
      <c r="AMV65" s="4140"/>
      <c r="AMW65" s="4140"/>
      <c r="AMX65" s="4140"/>
      <c r="AMY65" s="4140"/>
      <c r="AMZ65" s="4140"/>
      <c r="ANA65" s="4140"/>
      <c r="ANB65" s="4140"/>
      <c r="ANC65" s="4140"/>
      <c r="AND65" s="4140"/>
      <c r="ANE65" s="4140"/>
      <c r="ANF65" s="4140"/>
      <c r="ANG65" s="4140"/>
      <c r="ANH65" s="4140"/>
      <c r="ANI65" s="4140"/>
      <c r="ANJ65" s="4140"/>
      <c r="ANK65" s="4140"/>
      <c r="ANL65" s="4140"/>
      <c r="ANM65" s="4140"/>
      <c r="ANN65" s="4140"/>
      <c r="ANO65" s="4140"/>
      <c r="ANP65" s="4140"/>
      <c r="ANQ65" s="4140"/>
      <c r="ANR65" s="4140"/>
      <c r="ANS65" s="4140"/>
      <c r="ANT65" s="4140"/>
      <c r="ANU65" s="4140"/>
      <c r="ANV65" s="4140"/>
      <c r="ANW65" s="4140"/>
      <c r="ANX65" s="4140"/>
      <c r="ANY65" s="4140"/>
      <c r="ANZ65" s="4140"/>
      <c r="AOA65" s="4140"/>
      <c r="AOB65" s="4140"/>
      <c r="AOC65" s="4140"/>
      <c r="AOD65" s="4140"/>
      <c r="AOE65" s="4140"/>
      <c r="AOF65" s="4140"/>
      <c r="AOG65" s="4140"/>
      <c r="AOH65" s="4140"/>
      <c r="AOI65" s="4140"/>
      <c r="AOJ65" s="4140"/>
      <c r="AOK65" s="4140"/>
      <c r="AOL65" s="4140"/>
      <c r="AOM65" s="4140"/>
      <c r="AON65" s="4140"/>
      <c r="AOO65" s="4140"/>
      <c r="AOP65" s="4140"/>
      <c r="AOQ65" s="4140"/>
      <c r="AOR65" s="4140"/>
      <c r="AOS65" s="4140"/>
      <c r="AOT65" s="4140"/>
      <c r="AOU65" s="4140"/>
      <c r="AOV65" s="4140"/>
      <c r="AOW65" s="4140"/>
      <c r="AOX65" s="4140"/>
      <c r="AOY65" s="4140"/>
      <c r="AOZ65" s="4140"/>
      <c r="APA65" s="4140"/>
      <c r="APB65" s="4140"/>
      <c r="APC65" s="4140"/>
      <c r="APD65" s="4140"/>
      <c r="APE65" s="4140"/>
      <c r="APF65" s="4140"/>
      <c r="APG65" s="4140"/>
      <c r="APH65" s="4140"/>
      <c r="API65" s="4140"/>
      <c r="APJ65" s="4140"/>
      <c r="APK65" s="4140"/>
      <c r="APL65" s="4140"/>
      <c r="APM65" s="4140"/>
      <c r="APN65" s="4140"/>
      <c r="APO65" s="4140"/>
      <c r="APP65" s="4140"/>
      <c r="APQ65" s="4140"/>
      <c r="APR65" s="4140"/>
      <c r="APS65" s="4140"/>
      <c r="APT65" s="4140"/>
      <c r="APU65" s="4140"/>
      <c r="APV65" s="4140"/>
      <c r="APW65" s="4140"/>
      <c r="APX65" s="4140"/>
      <c r="APY65" s="4140"/>
      <c r="APZ65" s="4140"/>
      <c r="AQA65" s="4140"/>
      <c r="AQB65" s="4140"/>
      <c r="AQC65" s="4140"/>
      <c r="AQD65" s="4140"/>
      <c r="AQE65" s="4140"/>
      <c r="AQF65" s="4140"/>
      <c r="AQG65" s="4140"/>
      <c r="AQH65" s="4140"/>
      <c r="AQI65" s="4140"/>
      <c r="AQJ65" s="4140"/>
      <c r="AQK65" s="4140"/>
      <c r="AQL65" s="4140"/>
      <c r="AQM65" s="4140"/>
      <c r="AQN65" s="4140"/>
      <c r="AQO65" s="4140"/>
      <c r="AQP65" s="4140"/>
      <c r="AQQ65" s="4140"/>
      <c r="AQR65" s="4140"/>
      <c r="AQS65" s="4140"/>
      <c r="AQT65" s="4140"/>
      <c r="AQU65" s="4140"/>
      <c r="AQV65" s="4140"/>
      <c r="AQW65" s="4140"/>
      <c r="AQX65" s="4140"/>
      <c r="AQY65" s="4140"/>
      <c r="AQZ65" s="4140"/>
      <c r="ARA65" s="4140"/>
      <c r="ARB65" s="4140"/>
      <c r="ARC65" s="4140"/>
      <c r="ARD65" s="4140"/>
      <c r="ARE65" s="4140"/>
      <c r="ARF65" s="4140"/>
      <c r="ARG65" s="4140"/>
      <c r="ARH65" s="4140"/>
      <c r="ARI65" s="4140"/>
      <c r="ARJ65" s="4140"/>
      <c r="ARK65" s="4140"/>
      <c r="ARL65" s="4140"/>
      <c r="ARM65" s="4140"/>
      <c r="ARN65" s="4140"/>
      <c r="ARO65" s="4140"/>
      <c r="ARP65" s="4140"/>
      <c r="ARQ65" s="4140"/>
      <c r="ARR65" s="4140"/>
      <c r="ARS65" s="4140"/>
      <c r="ART65" s="4140"/>
      <c r="ARU65" s="4140"/>
      <c r="ARV65" s="4140"/>
      <c r="ARW65" s="4140"/>
      <c r="ARX65" s="4140"/>
      <c r="ARY65" s="4140"/>
      <c r="ARZ65" s="4140"/>
      <c r="ASA65" s="4140"/>
      <c r="ASB65" s="4140"/>
      <c r="ASC65" s="4140"/>
      <c r="ASD65" s="4140"/>
      <c r="ASE65" s="4140"/>
      <c r="ASF65" s="4140"/>
      <c r="ASG65" s="4140"/>
      <c r="ASH65" s="4140"/>
      <c r="ASI65" s="4140"/>
      <c r="ASJ65" s="4140"/>
      <c r="ASK65" s="4140"/>
      <c r="ASL65" s="4140"/>
      <c r="ASM65" s="4140"/>
      <c r="ASN65" s="4140"/>
      <c r="ASO65" s="4140"/>
      <c r="ASP65" s="4140"/>
      <c r="ASQ65" s="4140"/>
      <c r="ASR65" s="4140"/>
      <c r="ASS65" s="4140"/>
      <c r="AST65" s="4140"/>
      <c r="ASU65" s="4140"/>
      <c r="ASV65" s="4140"/>
      <c r="ASW65" s="4140"/>
      <c r="ASX65" s="4140"/>
      <c r="ASY65" s="4140"/>
      <c r="ASZ65" s="4140"/>
      <c r="ATA65" s="4140"/>
      <c r="ATB65" s="4140"/>
      <c r="ATC65" s="4140"/>
      <c r="ATD65" s="4140"/>
      <c r="ATE65" s="4140"/>
      <c r="ATF65" s="4140"/>
      <c r="ATG65" s="4140"/>
      <c r="ATH65" s="4140"/>
      <c r="ATI65" s="4140"/>
      <c r="ATJ65" s="4140"/>
      <c r="ATK65" s="4140"/>
      <c r="ATL65" s="4140"/>
      <c r="ATM65" s="4140"/>
      <c r="ATN65" s="4140"/>
      <c r="ATO65" s="4140"/>
      <c r="ATP65" s="4140"/>
      <c r="ATQ65" s="4140"/>
      <c r="ATR65" s="4140"/>
      <c r="ATS65" s="4140"/>
      <c r="ATT65" s="4140"/>
      <c r="ATU65" s="4140"/>
      <c r="ATV65" s="4140"/>
      <c r="ATW65" s="4140"/>
      <c r="ATX65" s="4140"/>
      <c r="ATY65" s="4140"/>
      <c r="ATZ65" s="4140"/>
      <c r="AUA65" s="4140"/>
      <c r="AUB65" s="4140"/>
      <c r="AUC65" s="4140"/>
      <c r="AUD65" s="4140"/>
      <c r="AUE65" s="4140"/>
      <c r="AUF65" s="4140"/>
      <c r="AUG65" s="4140"/>
      <c r="AUH65" s="4140"/>
      <c r="AUI65" s="4140"/>
      <c r="AUJ65" s="4140"/>
      <c r="AUK65" s="4140"/>
      <c r="AUL65" s="4140"/>
      <c r="AUM65" s="4140"/>
      <c r="AUN65" s="4140"/>
      <c r="AUO65" s="4140"/>
      <c r="AUP65" s="4140"/>
      <c r="AUQ65" s="4140"/>
      <c r="AUR65" s="4140"/>
      <c r="AUS65" s="4140"/>
      <c r="AUT65" s="4140"/>
      <c r="AUU65" s="4140"/>
      <c r="AUV65" s="4140"/>
      <c r="AUW65" s="4140"/>
      <c r="AUX65" s="4140"/>
      <c r="AUY65" s="4140"/>
      <c r="AUZ65" s="4140"/>
      <c r="AVA65" s="4140"/>
      <c r="AVB65" s="4140"/>
      <c r="AVC65" s="4140"/>
      <c r="AVD65" s="4140"/>
      <c r="AVE65" s="4140"/>
      <c r="AVF65" s="4140"/>
      <c r="AVG65" s="4140"/>
      <c r="AVH65" s="4140"/>
      <c r="AVI65" s="4140"/>
      <c r="AVJ65" s="4140"/>
      <c r="AVK65" s="4140"/>
      <c r="AVL65" s="4140"/>
      <c r="AVM65" s="4140"/>
      <c r="AVN65" s="4140"/>
      <c r="AVO65" s="4140"/>
      <c r="AVP65" s="4140"/>
      <c r="AVQ65" s="4140"/>
      <c r="AVR65" s="4140"/>
      <c r="AVS65" s="4140"/>
      <c r="AVT65" s="4140"/>
      <c r="AVU65" s="4140"/>
      <c r="AVV65" s="4140"/>
      <c r="AVW65" s="4140"/>
      <c r="AVX65" s="4140"/>
      <c r="AVY65" s="4140"/>
      <c r="AVZ65" s="4140"/>
      <c r="AWA65" s="4140"/>
      <c r="AWB65" s="4140"/>
      <c r="AWC65" s="4140"/>
      <c r="AWD65" s="4140"/>
      <c r="AWE65" s="4140"/>
      <c r="AWF65" s="4140"/>
      <c r="AWG65" s="4140"/>
      <c r="AWH65" s="4140"/>
      <c r="AWI65" s="4140"/>
      <c r="AWJ65" s="4140"/>
      <c r="AWK65" s="4140"/>
      <c r="AWL65" s="4140"/>
      <c r="AWM65" s="4140"/>
      <c r="AWN65" s="4140"/>
      <c r="AWO65" s="4140"/>
      <c r="AWP65" s="4140"/>
      <c r="AWQ65" s="4140"/>
      <c r="AWR65" s="4140"/>
      <c r="AWS65" s="4140"/>
      <c r="AWT65" s="4140"/>
      <c r="AWU65" s="4140"/>
      <c r="AWV65" s="4140"/>
      <c r="AWW65" s="4140"/>
      <c r="AWX65" s="4140"/>
      <c r="AWY65" s="4140"/>
      <c r="AWZ65" s="4140"/>
      <c r="AXA65" s="4140"/>
      <c r="AXB65" s="4140"/>
      <c r="AXC65" s="4140"/>
      <c r="AXD65" s="4140"/>
      <c r="AXE65" s="4140"/>
      <c r="AXF65" s="4140"/>
      <c r="AXG65" s="4140"/>
      <c r="AXH65" s="4140"/>
      <c r="AXI65" s="4140"/>
      <c r="AXJ65" s="4140"/>
      <c r="AXK65" s="4140"/>
      <c r="AXL65" s="4140"/>
      <c r="AXM65" s="4140"/>
      <c r="AXN65" s="4140"/>
      <c r="AXO65" s="4140"/>
      <c r="AXP65" s="4140"/>
      <c r="AXQ65" s="4140"/>
      <c r="AXR65" s="4140"/>
      <c r="AXS65" s="4140"/>
      <c r="AXT65" s="4140"/>
      <c r="AXU65" s="4140"/>
      <c r="AXV65" s="4140"/>
      <c r="AXW65" s="4140"/>
      <c r="AXX65" s="4140"/>
      <c r="AXY65" s="4140"/>
      <c r="AXZ65" s="4140"/>
      <c r="AYA65" s="4140"/>
      <c r="AYB65" s="4140"/>
      <c r="AYC65" s="4140"/>
      <c r="AYD65" s="4140"/>
      <c r="AYE65" s="4140"/>
      <c r="AYF65" s="4140"/>
      <c r="AYG65" s="4140"/>
      <c r="AYH65" s="4140"/>
      <c r="AYI65" s="4140"/>
      <c r="AYJ65" s="4140"/>
      <c r="AYK65" s="4140"/>
      <c r="AYL65" s="4140"/>
      <c r="AYM65" s="4140"/>
      <c r="AYN65" s="4140"/>
      <c r="AYO65" s="4140"/>
      <c r="AYP65" s="4140"/>
      <c r="AYQ65" s="4140"/>
      <c r="AYR65" s="4140"/>
      <c r="AYS65" s="4140"/>
      <c r="AYT65" s="4140"/>
      <c r="AYU65" s="4140"/>
      <c r="AYV65" s="4140"/>
      <c r="AYW65" s="4140"/>
      <c r="AYX65" s="4140"/>
      <c r="AYY65" s="4140"/>
      <c r="AYZ65" s="4140"/>
      <c r="AZA65" s="4140"/>
      <c r="AZB65" s="4140"/>
      <c r="AZC65" s="4140"/>
      <c r="AZD65" s="4140"/>
      <c r="AZE65" s="4140"/>
      <c r="AZF65" s="4140"/>
      <c r="AZG65" s="4140"/>
      <c r="AZH65" s="4140"/>
      <c r="AZI65" s="4140"/>
      <c r="AZJ65" s="4140"/>
      <c r="AZK65" s="4140"/>
      <c r="AZL65" s="4140"/>
      <c r="AZM65" s="4140"/>
      <c r="AZN65" s="4140"/>
      <c r="AZO65" s="4140"/>
      <c r="AZP65" s="4140"/>
      <c r="AZQ65" s="4140"/>
      <c r="AZR65" s="4140"/>
      <c r="AZS65" s="4140"/>
      <c r="AZT65" s="4140"/>
      <c r="AZU65" s="4140"/>
      <c r="AZV65" s="4140"/>
      <c r="AZW65" s="4140"/>
      <c r="AZX65" s="4140"/>
      <c r="AZY65" s="4140"/>
      <c r="AZZ65" s="4140"/>
      <c r="BAA65" s="4140"/>
      <c r="BAB65" s="4140"/>
      <c r="BAC65" s="4140"/>
      <c r="BAD65" s="4140"/>
      <c r="BAE65" s="4140"/>
      <c r="BAF65" s="4140"/>
      <c r="BAG65" s="4140"/>
      <c r="BAH65" s="4140"/>
      <c r="BAI65" s="4140"/>
      <c r="BAJ65" s="4140"/>
      <c r="BAK65" s="4140"/>
      <c r="BAL65" s="4140"/>
      <c r="BAM65" s="4140"/>
      <c r="BAN65" s="4140"/>
      <c r="BAO65" s="4140"/>
      <c r="BAP65" s="4140"/>
      <c r="BAQ65" s="4140"/>
      <c r="BAR65" s="4140"/>
      <c r="BAS65" s="4140"/>
      <c r="BAT65" s="4140"/>
      <c r="BAU65" s="4140"/>
      <c r="BAV65" s="4140"/>
      <c r="BAW65" s="4140"/>
      <c r="BAX65" s="4140"/>
      <c r="BAY65" s="4140"/>
      <c r="BAZ65" s="4140"/>
      <c r="BBA65" s="4140"/>
      <c r="BBB65" s="4140"/>
      <c r="BBC65" s="4140"/>
      <c r="BBD65" s="4140"/>
      <c r="BBE65" s="4140"/>
      <c r="BBF65" s="4140"/>
      <c r="BBG65" s="4140"/>
      <c r="BBH65" s="4140"/>
      <c r="BBI65" s="4140"/>
      <c r="BBJ65" s="4140"/>
      <c r="BBK65" s="4140"/>
      <c r="BBL65" s="4140"/>
      <c r="BBM65" s="4140"/>
      <c r="BBN65" s="4140"/>
      <c r="BBO65" s="4140"/>
      <c r="BBP65" s="4140"/>
      <c r="BBQ65" s="4140"/>
      <c r="BBR65" s="4140"/>
      <c r="BBS65" s="4140"/>
      <c r="BBT65" s="4140"/>
      <c r="BBU65" s="4140"/>
      <c r="BBV65" s="4140"/>
      <c r="BBW65" s="4140"/>
      <c r="BBX65" s="4140"/>
      <c r="BBY65" s="4140"/>
      <c r="BBZ65" s="4140"/>
      <c r="BCA65" s="4140"/>
      <c r="BCB65" s="4140"/>
      <c r="BCC65" s="4140"/>
      <c r="BCD65" s="4140"/>
      <c r="BCE65" s="4140"/>
      <c r="BCF65" s="4140"/>
      <c r="BCG65" s="4140"/>
      <c r="BCH65" s="4140"/>
      <c r="BCI65" s="4140"/>
      <c r="BCJ65" s="4140"/>
      <c r="BCK65" s="4140"/>
      <c r="BCL65" s="4140"/>
      <c r="BCM65" s="4140"/>
      <c r="BCN65" s="4140"/>
      <c r="BCO65" s="4140"/>
      <c r="BCP65" s="4140"/>
      <c r="BCQ65" s="4140"/>
      <c r="BCR65" s="4140"/>
      <c r="BCS65" s="4140"/>
      <c r="BCT65" s="4140"/>
      <c r="BCU65" s="4140"/>
      <c r="BCV65" s="4140"/>
      <c r="BCW65" s="4140"/>
      <c r="BCX65" s="4140"/>
      <c r="BCY65" s="4140"/>
      <c r="BCZ65" s="4140"/>
      <c r="BDA65" s="4140"/>
      <c r="BDB65" s="4140"/>
      <c r="BDC65" s="4140"/>
      <c r="BDD65" s="4140"/>
      <c r="BDE65" s="4140"/>
      <c r="BDF65" s="4140"/>
      <c r="BDG65" s="4140"/>
      <c r="BDH65" s="4140"/>
      <c r="BDI65" s="4140"/>
      <c r="BDJ65" s="4140"/>
      <c r="BDK65" s="4140"/>
      <c r="BDL65" s="4140"/>
      <c r="BDM65" s="4140"/>
      <c r="BDN65" s="4140"/>
      <c r="BDO65" s="4140"/>
      <c r="BDP65" s="4140"/>
      <c r="BDQ65" s="4140"/>
      <c r="BDR65" s="4140"/>
      <c r="BDS65" s="4140"/>
      <c r="BDT65" s="4140"/>
      <c r="BDU65" s="4140"/>
      <c r="BDV65" s="4140"/>
      <c r="BDW65" s="4140"/>
      <c r="BDX65" s="4140"/>
      <c r="BDY65" s="4140"/>
      <c r="BDZ65" s="4140"/>
      <c r="BEA65" s="4140"/>
      <c r="BEB65" s="4140"/>
      <c r="BEC65" s="4140"/>
      <c r="BED65" s="4140"/>
      <c r="BEE65" s="4140"/>
      <c r="BEF65" s="4140"/>
      <c r="BEG65" s="4140"/>
      <c r="BEH65" s="4140"/>
      <c r="BEI65" s="4140"/>
      <c r="BEJ65" s="4140"/>
      <c r="BEK65" s="4140"/>
      <c r="BEL65" s="4140"/>
      <c r="BEM65" s="4140"/>
      <c r="BEN65" s="4140"/>
      <c r="BEO65" s="4140"/>
      <c r="BEP65" s="4140"/>
      <c r="BEQ65" s="4140"/>
      <c r="BER65" s="4140"/>
      <c r="BES65" s="4140"/>
      <c r="BET65" s="4140"/>
      <c r="BEU65" s="4140"/>
      <c r="BEV65" s="4140"/>
      <c r="BEW65" s="4140"/>
      <c r="BEX65" s="4140"/>
      <c r="BEY65" s="4140"/>
      <c r="BEZ65" s="4140"/>
      <c r="BFA65" s="4140"/>
      <c r="BFB65" s="4140"/>
      <c r="BFC65" s="4140"/>
      <c r="BFD65" s="4140"/>
      <c r="BFE65" s="4140"/>
      <c r="BFF65" s="4140"/>
      <c r="BFG65" s="4140"/>
      <c r="BFH65" s="4140"/>
      <c r="BFI65" s="4140"/>
      <c r="BFJ65" s="4140"/>
      <c r="BFK65" s="4140"/>
      <c r="BFL65" s="4140"/>
      <c r="BFM65" s="4140"/>
      <c r="BFN65" s="4140"/>
      <c r="BFO65" s="4140"/>
      <c r="BFP65" s="4140"/>
      <c r="BFQ65" s="4140"/>
      <c r="BFR65" s="4140"/>
      <c r="BFS65" s="4140"/>
      <c r="BFT65" s="4140"/>
      <c r="BFU65" s="4140"/>
      <c r="BFV65" s="4140"/>
      <c r="BFW65" s="4140"/>
      <c r="BFX65" s="4140"/>
      <c r="BFY65" s="4140"/>
      <c r="BFZ65" s="4140"/>
      <c r="BGA65" s="4140"/>
      <c r="BGB65" s="4140"/>
      <c r="BGC65" s="4140"/>
      <c r="BGD65" s="4140"/>
      <c r="BGE65" s="4140"/>
      <c r="BGF65" s="4140"/>
      <c r="BGG65" s="4140"/>
      <c r="BGH65" s="4140"/>
      <c r="BGI65" s="4140"/>
      <c r="BGJ65" s="4140"/>
      <c r="BGK65" s="4140"/>
      <c r="BGL65" s="4140"/>
      <c r="BGM65" s="4140"/>
      <c r="BGN65" s="4140"/>
      <c r="BGO65" s="4140"/>
      <c r="BGP65" s="4140"/>
      <c r="BGQ65" s="4140"/>
      <c r="BGR65" s="4140"/>
      <c r="BGS65" s="4140"/>
      <c r="BGT65" s="4140"/>
      <c r="BGU65" s="4140"/>
      <c r="BGV65" s="4140"/>
      <c r="BGW65" s="4140"/>
      <c r="BGX65" s="4140"/>
      <c r="BGY65" s="4140"/>
      <c r="BGZ65" s="4140"/>
      <c r="BHA65" s="4140"/>
      <c r="BHB65" s="4140"/>
      <c r="BHC65" s="4140"/>
      <c r="BHD65" s="4140"/>
      <c r="BHE65" s="4140"/>
      <c r="BHF65" s="4140"/>
      <c r="BHG65" s="4140"/>
      <c r="BHH65" s="4140"/>
      <c r="BHI65" s="4140"/>
      <c r="BHJ65" s="4140"/>
      <c r="BHK65" s="4140"/>
      <c r="BHL65" s="4140"/>
      <c r="BHM65" s="4140"/>
      <c r="BHN65" s="4140"/>
      <c r="BHO65" s="4140"/>
      <c r="BHP65" s="4140"/>
      <c r="BHQ65" s="4140"/>
      <c r="BHR65" s="4140"/>
      <c r="BHS65" s="4140"/>
      <c r="BHT65" s="4140"/>
      <c r="BHU65" s="4140"/>
      <c r="BHV65" s="4140"/>
      <c r="BHW65" s="4140"/>
      <c r="BHX65" s="4140"/>
      <c r="BHY65" s="4140"/>
      <c r="BHZ65" s="4140"/>
      <c r="BIA65" s="4140"/>
      <c r="BIB65" s="4140"/>
      <c r="BIC65" s="4140"/>
      <c r="BID65" s="4140"/>
      <c r="BIE65" s="4140"/>
      <c r="BIF65" s="4140"/>
      <c r="BIG65" s="4140"/>
      <c r="BIH65" s="4140"/>
      <c r="BII65" s="4140"/>
      <c r="BIJ65" s="4140"/>
      <c r="BIK65" s="4140"/>
      <c r="BIL65" s="4140"/>
      <c r="BIM65" s="4140"/>
      <c r="BIN65" s="4140"/>
      <c r="BIO65" s="4140"/>
      <c r="BIP65" s="4140"/>
      <c r="BIQ65" s="4140"/>
      <c r="BIR65" s="4140"/>
      <c r="BIS65" s="4140"/>
      <c r="BIT65" s="4140"/>
      <c r="BIU65" s="4140"/>
      <c r="BIV65" s="4140"/>
      <c r="BIW65" s="4140"/>
      <c r="BIX65" s="4140"/>
      <c r="BIY65" s="4140"/>
      <c r="BIZ65" s="4140"/>
      <c r="BJA65" s="4140"/>
      <c r="BJB65" s="4140"/>
      <c r="BJC65" s="4140"/>
      <c r="BJD65" s="4140"/>
      <c r="BJE65" s="4140"/>
    </row>
    <row r="66" spans="1:1617" s="536" customFormat="1" ht="16.149999999999999" customHeight="1">
      <c r="A66" s="1044" t="s">
        <v>956</v>
      </c>
      <c r="B66" s="1745">
        <v>2.1</v>
      </c>
      <c r="C66" s="3317">
        <v>2.2000000000000002</v>
      </c>
      <c r="D66" s="3317">
        <v>2.2999999999999998</v>
      </c>
      <c r="E66" s="3317">
        <v>2.2999999999999998</v>
      </c>
      <c r="F66" s="3317">
        <v>2.4</v>
      </c>
      <c r="G66" s="3317">
        <v>2.2999999999999998</v>
      </c>
      <c r="H66" s="3317">
        <v>2.2000000000000002</v>
      </c>
      <c r="I66" s="3317">
        <v>3.5</v>
      </c>
      <c r="J66" s="3317">
        <v>3.9</v>
      </c>
      <c r="K66" s="3317">
        <v>4.3</v>
      </c>
      <c r="L66" s="3317">
        <v>4.4000000000000004</v>
      </c>
      <c r="M66" s="3317">
        <v>4.7</v>
      </c>
      <c r="N66" s="3317">
        <v>4.8</v>
      </c>
      <c r="O66" s="3317">
        <v>6.6</v>
      </c>
      <c r="P66" s="3317">
        <v>7.4</v>
      </c>
      <c r="Q66" s="3317">
        <v>8</v>
      </c>
      <c r="R66" s="3317">
        <v>8.8000000000000007</v>
      </c>
      <c r="S66" s="3317">
        <v>10.8</v>
      </c>
      <c r="T66" s="3317">
        <v>10.8</v>
      </c>
      <c r="U66" s="3317">
        <v>11.7</v>
      </c>
      <c r="V66" s="3317">
        <v>12.4</v>
      </c>
      <c r="W66" s="3317">
        <v>13</v>
      </c>
      <c r="X66" s="3317">
        <v>14.2</v>
      </c>
      <c r="Y66" s="3317">
        <v>14.2</v>
      </c>
      <c r="Z66" s="3317">
        <v>14.2</v>
      </c>
      <c r="AA66" s="3317">
        <v>14.1</v>
      </c>
      <c r="AB66" s="3317">
        <v>13.7</v>
      </c>
      <c r="AC66" s="3317">
        <v>14</v>
      </c>
      <c r="AD66" s="3317">
        <v>15</v>
      </c>
      <c r="AE66" s="3837">
        <v>15.1</v>
      </c>
      <c r="AF66" s="3042">
        <v>15.6</v>
      </c>
      <c r="AG66" s="4137"/>
      <c r="AH66" s="4140"/>
      <c r="AI66" s="4140"/>
      <c r="AJ66" s="4140"/>
      <c r="AK66" s="4140"/>
      <c r="AL66" s="4140"/>
      <c r="AM66" s="4140"/>
      <c r="AN66" s="4140"/>
      <c r="AO66" s="4140"/>
      <c r="AP66" s="4140"/>
      <c r="AQ66" s="4140"/>
      <c r="AR66" s="4140"/>
      <c r="AS66" s="4140"/>
      <c r="AT66" s="4140"/>
      <c r="AU66" s="4140"/>
      <c r="AV66" s="4140"/>
      <c r="AW66" s="4140"/>
      <c r="AX66" s="4140"/>
      <c r="AY66" s="4140"/>
      <c r="AZ66" s="4140"/>
      <c r="BA66" s="4140"/>
      <c r="BB66" s="4140"/>
      <c r="BC66" s="4140"/>
      <c r="BD66" s="4140"/>
      <c r="BE66" s="4140"/>
      <c r="BF66" s="4140"/>
      <c r="BG66" s="4140"/>
      <c r="BH66" s="4140"/>
      <c r="BI66" s="4140"/>
      <c r="BJ66" s="4140"/>
      <c r="BK66" s="4139"/>
      <c r="BL66" s="4139"/>
      <c r="BM66" s="4139"/>
      <c r="BN66" s="4139"/>
      <c r="BO66" s="4139"/>
      <c r="BP66" s="4139"/>
      <c r="BQ66" s="4139"/>
      <c r="BR66" s="4139"/>
      <c r="BS66" s="4139"/>
      <c r="BT66" s="4139"/>
      <c r="BU66" s="4139"/>
      <c r="BV66" s="4139"/>
      <c r="BW66" s="4139"/>
      <c r="BX66" s="4139"/>
      <c r="BY66" s="4139"/>
      <c r="BZ66" s="4139"/>
      <c r="CA66" s="4139"/>
      <c r="CB66" s="4139"/>
      <c r="CC66" s="4139"/>
      <c r="CD66" s="4139"/>
      <c r="CE66" s="4139"/>
      <c r="CF66" s="4139"/>
      <c r="CG66" s="4139"/>
      <c r="CH66" s="4139"/>
      <c r="CI66" s="4139"/>
      <c r="CJ66" s="4139"/>
      <c r="CK66" s="4139"/>
      <c r="CL66" s="4139"/>
      <c r="CM66" s="4139"/>
      <c r="CN66" s="4140"/>
      <c r="CO66" s="4140"/>
      <c r="CP66" s="4140"/>
      <c r="CQ66" s="4140"/>
      <c r="CR66" s="4140"/>
      <c r="CS66" s="4140"/>
      <c r="CT66" s="4140"/>
      <c r="CU66" s="4140"/>
      <c r="CV66" s="4140"/>
      <c r="CW66" s="4140"/>
      <c r="CX66" s="4140"/>
      <c r="CY66" s="4140"/>
      <c r="CZ66" s="4140"/>
      <c r="DA66" s="4140"/>
      <c r="DB66" s="4140"/>
      <c r="DC66" s="4140"/>
      <c r="DD66" s="4140"/>
      <c r="DE66" s="4140"/>
      <c r="DF66" s="4140"/>
      <c r="DG66" s="4140"/>
      <c r="DH66" s="4140"/>
      <c r="DI66" s="4140"/>
      <c r="DJ66" s="4140"/>
      <c r="DK66" s="4140"/>
      <c r="DL66" s="4140"/>
      <c r="DM66" s="4140"/>
      <c r="DN66" s="4140"/>
      <c r="DO66" s="4140"/>
      <c r="DP66" s="4140"/>
      <c r="DQ66" s="4140"/>
      <c r="DR66" s="4140"/>
      <c r="DS66" s="4140"/>
      <c r="DT66" s="4140"/>
      <c r="DU66" s="4140"/>
      <c r="DV66" s="4140"/>
      <c r="DW66" s="4140"/>
      <c r="DX66" s="4140"/>
      <c r="DY66" s="4140"/>
      <c r="DZ66" s="4140"/>
      <c r="EA66" s="4140"/>
      <c r="EB66" s="4140"/>
      <c r="EC66" s="4140"/>
      <c r="ED66" s="4140"/>
      <c r="EE66" s="4140"/>
      <c r="EF66" s="4140"/>
      <c r="EG66" s="4140"/>
      <c r="EH66" s="4140"/>
      <c r="EI66" s="4140"/>
      <c r="EJ66" s="4140"/>
      <c r="EK66" s="4140"/>
      <c r="EL66" s="4140"/>
      <c r="EM66" s="4140"/>
      <c r="EN66" s="4140"/>
      <c r="EO66" s="4140"/>
      <c r="EP66" s="4140"/>
      <c r="EQ66" s="4140"/>
      <c r="ER66" s="4140"/>
      <c r="ES66" s="4140"/>
      <c r="ET66" s="4140"/>
      <c r="EU66" s="4140"/>
      <c r="EV66" s="4140"/>
      <c r="EW66" s="4140"/>
      <c r="EX66" s="4140"/>
      <c r="EY66" s="4140"/>
      <c r="EZ66" s="4140"/>
      <c r="FA66" s="4140"/>
      <c r="FB66" s="4140"/>
      <c r="FC66" s="4140"/>
      <c r="FD66" s="4140"/>
      <c r="FE66" s="4140"/>
      <c r="FF66" s="4140"/>
      <c r="FG66" s="4140"/>
      <c r="FH66" s="4140"/>
      <c r="FI66" s="4140"/>
      <c r="FJ66" s="4140"/>
      <c r="FK66" s="4140"/>
      <c r="FL66" s="4140"/>
      <c r="FM66" s="4140"/>
      <c r="FN66" s="4140"/>
      <c r="FO66" s="4140"/>
      <c r="FP66" s="4140"/>
      <c r="FQ66" s="4140"/>
      <c r="FR66" s="4140"/>
      <c r="FS66" s="4140"/>
      <c r="FT66" s="4140"/>
      <c r="FU66" s="4140"/>
      <c r="FV66" s="4140"/>
      <c r="FW66" s="4140"/>
      <c r="FX66" s="4140"/>
      <c r="FY66" s="4140"/>
      <c r="FZ66" s="4140"/>
      <c r="GA66" s="4140"/>
      <c r="GB66" s="4140"/>
      <c r="GC66" s="4140"/>
      <c r="GD66" s="4140"/>
      <c r="GE66" s="4140"/>
      <c r="GF66" s="4140"/>
      <c r="GG66" s="4140"/>
      <c r="GH66" s="4140"/>
      <c r="GI66" s="4140"/>
      <c r="GJ66" s="4140"/>
      <c r="GK66" s="4140"/>
      <c r="GL66" s="4140"/>
      <c r="GM66" s="4140"/>
      <c r="GN66" s="4140"/>
      <c r="GO66" s="4140"/>
      <c r="GP66" s="4140"/>
      <c r="GQ66" s="4140"/>
      <c r="GR66" s="4140"/>
      <c r="GS66" s="4140"/>
      <c r="GT66" s="4140"/>
      <c r="GU66" s="4140"/>
      <c r="GV66" s="4140"/>
      <c r="GW66" s="4140"/>
      <c r="GX66" s="4140"/>
      <c r="GY66" s="4140"/>
      <c r="GZ66" s="4140"/>
      <c r="HA66" s="4140"/>
      <c r="HB66" s="4140"/>
      <c r="HC66" s="4140"/>
      <c r="HD66" s="4140"/>
      <c r="HE66" s="4140"/>
      <c r="HF66" s="4140"/>
      <c r="HG66" s="4140"/>
      <c r="HH66" s="4140"/>
      <c r="HI66" s="4140"/>
      <c r="HJ66" s="4140"/>
      <c r="HK66" s="4140"/>
      <c r="HL66" s="4140"/>
      <c r="HM66" s="4140"/>
      <c r="HN66" s="4140"/>
      <c r="HO66" s="4140"/>
      <c r="HP66" s="4140"/>
      <c r="HQ66" s="4140"/>
      <c r="HR66" s="4140"/>
      <c r="HS66" s="4140"/>
      <c r="HT66" s="4140"/>
      <c r="HU66" s="4140"/>
      <c r="HV66" s="4140"/>
      <c r="HW66" s="4140"/>
      <c r="HX66" s="4140"/>
      <c r="HY66" s="4140"/>
      <c r="HZ66" s="4140"/>
      <c r="IA66" s="4140"/>
      <c r="IB66" s="4140"/>
      <c r="IC66" s="4140"/>
      <c r="ID66" s="4140"/>
      <c r="IE66" s="4140"/>
      <c r="IF66" s="4140"/>
      <c r="IG66" s="4140"/>
      <c r="IH66" s="4140"/>
      <c r="II66" s="4140"/>
      <c r="IJ66" s="4140"/>
      <c r="IK66" s="4140"/>
      <c r="IL66" s="4140"/>
      <c r="IM66" s="4140"/>
      <c r="IN66" s="4140"/>
      <c r="IO66" s="4140"/>
      <c r="IP66" s="4140"/>
      <c r="IQ66" s="4140"/>
      <c r="IR66" s="4140"/>
      <c r="IS66" s="4140"/>
      <c r="IT66" s="4140"/>
      <c r="IU66" s="4140"/>
      <c r="IV66" s="4140"/>
      <c r="IW66" s="4140"/>
      <c r="IX66" s="4140"/>
      <c r="IY66" s="4140"/>
      <c r="IZ66" s="4140"/>
      <c r="JA66" s="4140"/>
      <c r="JB66" s="4140"/>
      <c r="JC66" s="4140"/>
      <c r="JD66" s="4140"/>
      <c r="JE66" s="4140"/>
      <c r="JF66" s="4140"/>
      <c r="JG66" s="4140"/>
      <c r="JH66" s="4140"/>
      <c r="JI66" s="4140"/>
      <c r="JJ66" s="4140"/>
      <c r="JK66" s="4140"/>
      <c r="JL66" s="4140"/>
      <c r="JM66" s="4140"/>
      <c r="JN66" s="4140"/>
      <c r="JO66" s="4140"/>
      <c r="JP66" s="4140"/>
      <c r="JQ66" s="4140"/>
      <c r="JR66" s="4140"/>
      <c r="JS66" s="4140"/>
      <c r="JT66" s="4140"/>
      <c r="JU66" s="4140"/>
      <c r="JV66" s="4140"/>
      <c r="JW66" s="4140"/>
      <c r="JX66" s="4140"/>
      <c r="JY66" s="4140"/>
      <c r="JZ66" s="4140"/>
      <c r="KA66" s="4140"/>
      <c r="KB66" s="4140"/>
      <c r="KC66" s="4140"/>
      <c r="KD66" s="4140"/>
      <c r="KE66" s="4140"/>
      <c r="KF66" s="4140"/>
      <c r="KG66" s="4140"/>
      <c r="KH66" s="4140"/>
      <c r="KI66" s="4140"/>
      <c r="KJ66" s="4140"/>
      <c r="KK66" s="4140"/>
      <c r="KL66" s="4140"/>
      <c r="KM66" s="4140"/>
      <c r="KN66" s="4140"/>
      <c r="KO66" s="4140"/>
      <c r="KP66" s="4140"/>
      <c r="KQ66" s="4140"/>
      <c r="KR66" s="4140"/>
      <c r="KS66" s="4140"/>
      <c r="KT66" s="4140"/>
      <c r="KU66" s="4140"/>
      <c r="KV66" s="4140"/>
      <c r="KW66" s="4140"/>
      <c r="KX66" s="4140"/>
      <c r="KY66" s="4140"/>
      <c r="KZ66" s="4140"/>
      <c r="LA66" s="4140"/>
      <c r="LB66" s="4140"/>
      <c r="LC66" s="4140"/>
      <c r="LD66" s="4140"/>
      <c r="LE66" s="4140"/>
      <c r="LF66" s="4140"/>
      <c r="LG66" s="4140"/>
      <c r="LH66" s="4140"/>
      <c r="LI66" s="4140"/>
      <c r="LJ66" s="4140"/>
      <c r="LK66" s="4140"/>
      <c r="LL66" s="4140"/>
      <c r="LM66" s="4140"/>
      <c r="LN66" s="4140"/>
      <c r="LO66" s="4140"/>
      <c r="LP66" s="4140"/>
      <c r="LQ66" s="4140"/>
      <c r="LR66" s="4140"/>
      <c r="LS66" s="4140"/>
      <c r="LT66" s="4140"/>
      <c r="LU66" s="4140"/>
      <c r="LV66" s="4140"/>
      <c r="LW66" s="4140"/>
      <c r="LX66" s="4140"/>
      <c r="LY66" s="4140"/>
      <c r="LZ66" s="4140"/>
      <c r="MA66" s="4140"/>
      <c r="MB66" s="4140"/>
      <c r="MC66" s="4140"/>
      <c r="MD66" s="4140"/>
      <c r="ME66" s="4140"/>
      <c r="MF66" s="4140"/>
      <c r="MG66" s="4140"/>
      <c r="MH66" s="4140"/>
      <c r="MI66" s="4140"/>
      <c r="MJ66" s="4140"/>
      <c r="MK66" s="4140"/>
      <c r="ML66" s="4140"/>
      <c r="MM66" s="4140"/>
      <c r="MN66" s="4140"/>
      <c r="MO66" s="4140"/>
      <c r="MP66" s="4140"/>
      <c r="MQ66" s="4140"/>
      <c r="MR66" s="4140"/>
      <c r="MS66" s="4140"/>
      <c r="MT66" s="4140"/>
      <c r="MU66" s="4140"/>
      <c r="MV66" s="4140"/>
      <c r="MW66" s="4140"/>
      <c r="MX66" s="4140"/>
      <c r="MY66" s="4140"/>
      <c r="MZ66" s="4140"/>
      <c r="NA66" s="4140"/>
      <c r="NB66" s="4140"/>
      <c r="NC66" s="4140"/>
      <c r="ND66" s="4140"/>
      <c r="NE66" s="4140"/>
      <c r="NF66" s="4140"/>
      <c r="NG66" s="4140"/>
      <c r="NH66" s="4140"/>
      <c r="NI66" s="4140"/>
      <c r="NJ66" s="4140"/>
      <c r="NK66" s="4140"/>
      <c r="NL66" s="4140"/>
      <c r="NM66" s="4140"/>
      <c r="NN66" s="4140"/>
      <c r="NO66" s="4140"/>
      <c r="NP66" s="4140"/>
      <c r="NQ66" s="4140"/>
      <c r="NR66" s="4140"/>
      <c r="NS66" s="4140"/>
      <c r="NT66" s="4140"/>
      <c r="NU66" s="4140"/>
      <c r="NV66" s="4140"/>
      <c r="NW66" s="4140"/>
      <c r="NX66" s="4140"/>
      <c r="NY66" s="4140"/>
      <c r="NZ66" s="4140"/>
      <c r="OA66" s="4140"/>
      <c r="OB66" s="4140"/>
      <c r="OC66" s="4140"/>
      <c r="OD66" s="4140"/>
      <c r="OE66" s="4140"/>
      <c r="OF66" s="4140"/>
      <c r="OG66" s="4140"/>
      <c r="OH66" s="4140"/>
      <c r="OI66" s="4140"/>
      <c r="OJ66" s="4140"/>
      <c r="OK66" s="4140"/>
      <c r="OL66" s="4140"/>
      <c r="OM66" s="4140"/>
      <c r="ON66" s="4140"/>
      <c r="OO66" s="4140"/>
      <c r="OP66" s="4140"/>
      <c r="OQ66" s="4140"/>
      <c r="OR66" s="4140"/>
      <c r="OS66" s="4140"/>
      <c r="OT66" s="4140"/>
      <c r="OU66" s="4140"/>
      <c r="OV66" s="4140"/>
      <c r="OW66" s="4140"/>
      <c r="OX66" s="4140"/>
      <c r="OY66" s="4140"/>
      <c r="OZ66" s="4140"/>
      <c r="PA66" s="4140"/>
      <c r="PB66" s="4140"/>
      <c r="PC66" s="4140"/>
      <c r="PD66" s="4140"/>
      <c r="PE66" s="4140"/>
      <c r="PF66" s="4140"/>
      <c r="PG66" s="4140"/>
      <c r="PH66" s="4140"/>
      <c r="PI66" s="4140"/>
      <c r="PJ66" s="4140"/>
      <c r="PK66" s="4140"/>
      <c r="PL66" s="4140"/>
      <c r="PM66" s="4140"/>
      <c r="PN66" s="4140"/>
      <c r="PO66" s="4140"/>
      <c r="PP66" s="4140"/>
      <c r="PQ66" s="4140"/>
      <c r="PR66" s="4140"/>
      <c r="PS66" s="4140"/>
      <c r="PT66" s="4140"/>
      <c r="PU66" s="4140"/>
      <c r="PV66" s="4140"/>
      <c r="PW66" s="4140"/>
      <c r="PX66" s="4140"/>
      <c r="PY66" s="4140"/>
      <c r="PZ66" s="4140"/>
      <c r="QA66" s="4140"/>
      <c r="QB66" s="4140"/>
      <c r="QC66" s="4140"/>
      <c r="QD66" s="4140"/>
      <c r="QE66" s="4140"/>
      <c r="QF66" s="4140"/>
      <c r="QG66" s="4140"/>
      <c r="QH66" s="4140"/>
      <c r="QI66" s="4140"/>
      <c r="QJ66" s="4140"/>
      <c r="QK66" s="4140"/>
      <c r="QL66" s="4140"/>
      <c r="QM66" s="4140"/>
      <c r="QN66" s="4140"/>
      <c r="QO66" s="4140"/>
      <c r="QP66" s="4140"/>
      <c r="QQ66" s="4140"/>
      <c r="QR66" s="4140"/>
      <c r="QS66" s="4140"/>
      <c r="QT66" s="4140"/>
      <c r="QU66" s="4140"/>
      <c r="QV66" s="4140"/>
      <c r="QW66" s="4140"/>
      <c r="QX66" s="4140"/>
      <c r="QY66" s="4140"/>
      <c r="QZ66" s="4140"/>
      <c r="RA66" s="4140"/>
      <c r="RB66" s="4140"/>
      <c r="RC66" s="4140"/>
      <c r="RD66" s="4140"/>
      <c r="RE66" s="4140"/>
      <c r="RF66" s="4140"/>
      <c r="RG66" s="4140"/>
      <c r="RH66" s="4140"/>
      <c r="RI66" s="4140"/>
      <c r="RJ66" s="4140"/>
      <c r="RK66" s="4140"/>
      <c r="RL66" s="4140"/>
      <c r="RM66" s="4140"/>
      <c r="RN66" s="4140"/>
      <c r="RO66" s="4140"/>
      <c r="RP66" s="4140"/>
      <c r="RQ66" s="4140"/>
      <c r="RR66" s="4140"/>
      <c r="RS66" s="4140"/>
      <c r="RT66" s="4140"/>
      <c r="RU66" s="4140"/>
      <c r="RV66" s="4140"/>
      <c r="RW66" s="4140"/>
      <c r="RX66" s="4140"/>
      <c r="RY66" s="4140"/>
      <c r="RZ66" s="4140"/>
      <c r="SA66" s="4140"/>
      <c r="SB66" s="4140"/>
      <c r="SC66" s="4140"/>
      <c r="SD66" s="4140"/>
      <c r="SE66" s="4140"/>
      <c r="SF66" s="4140"/>
      <c r="SG66" s="4140"/>
      <c r="SH66" s="4140"/>
      <c r="SI66" s="4140"/>
      <c r="SJ66" s="4140"/>
      <c r="SK66" s="4140"/>
      <c r="SL66" s="4140"/>
      <c r="SM66" s="4140"/>
      <c r="SN66" s="4140"/>
      <c r="SO66" s="4140"/>
      <c r="SP66" s="4140"/>
      <c r="SQ66" s="4140"/>
      <c r="SR66" s="4140"/>
      <c r="SS66" s="4140"/>
      <c r="ST66" s="4140"/>
      <c r="SU66" s="4140"/>
      <c r="SV66" s="4140"/>
      <c r="SW66" s="4140"/>
      <c r="SX66" s="4140"/>
      <c r="SY66" s="4140"/>
      <c r="SZ66" s="4140"/>
      <c r="TA66" s="4140"/>
      <c r="TB66" s="4140"/>
      <c r="TC66" s="4140"/>
      <c r="TD66" s="4140"/>
      <c r="TE66" s="4140"/>
      <c r="TF66" s="4140"/>
      <c r="TG66" s="4140"/>
      <c r="TH66" s="4140"/>
      <c r="TI66" s="4140"/>
      <c r="TJ66" s="4140"/>
      <c r="TK66" s="4140"/>
      <c r="TL66" s="4140"/>
      <c r="TM66" s="4140"/>
      <c r="TN66" s="4140"/>
      <c r="TO66" s="4140"/>
      <c r="TP66" s="4140"/>
      <c r="TQ66" s="4140"/>
      <c r="TR66" s="4140"/>
      <c r="TS66" s="4140"/>
      <c r="TT66" s="4140"/>
      <c r="TU66" s="4140"/>
      <c r="TV66" s="4140"/>
      <c r="TW66" s="4140"/>
      <c r="TX66" s="4140"/>
      <c r="TY66" s="4140"/>
      <c r="TZ66" s="4140"/>
      <c r="UA66" s="4140"/>
      <c r="UB66" s="4140"/>
      <c r="UC66" s="4140"/>
      <c r="UD66" s="4140"/>
      <c r="UE66" s="4140"/>
      <c r="UF66" s="4140"/>
      <c r="UG66" s="4140"/>
      <c r="UH66" s="4140"/>
      <c r="UI66" s="4140"/>
      <c r="UJ66" s="4140"/>
      <c r="UK66" s="4140"/>
      <c r="UL66" s="4140"/>
      <c r="UM66" s="4140"/>
      <c r="UN66" s="4140"/>
      <c r="UO66" s="4140"/>
      <c r="UP66" s="4140"/>
      <c r="UQ66" s="4140"/>
      <c r="UR66" s="4140"/>
      <c r="US66" s="4140"/>
      <c r="UT66" s="4140"/>
      <c r="UU66" s="4140"/>
      <c r="UV66" s="4140"/>
      <c r="UW66" s="4140"/>
      <c r="UX66" s="4140"/>
      <c r="UY66" s="4140"/>
      <c r="UZ66" s="4140"/>
      <c r="VA66" s="4140"/>
      <c r="VB66" s="4140"/>
      <c r="VC66" s="4140"/>
      <c r="VD66" s="4140"/>
      <c r="VE66" s="4140"/>
      <c r="VF66" s="4140"/>
      <c r="VG66" s="4140"/>
      <c r="VH66" s="4140"/>
      <c r="VI66" s="4140"/>
      <c r="VJ66" s="4140"/>
      <c r="VK66" s="4140"/>
      <c r="VL66" s="4140"/>
      <c r="VM66" s="4140"/>
      <c r="VN66" s="4140"/>
      <c r="VO66" s="4140"/>
      <c r="VP66" s="4140"/>
      <c r="VQ66" s="4140"/>
      <c r="VR66" s="4140"/>
      <c r="VS66" s="4140"/>
      <c r="VT66" s="4140"/>
      <c r="VU66" s="4140"/>
      <c r="VV66" s="4140"/>
      <c r="VW66" s="4140"/>
      <c r="VX66" s="4140"/>
      <c r="VY66" s="4140"/>
      <c r="VZ66" s="4140"/>
      <c r="WA66" s="4140"/>
      <c r="WB66" s="4140"/>
      <c r="WC66" s="4140"/>
      <c r="WD66" s="4140"/>
      <c r="WE66" s="4140"/>
      <c r="WF66" s="4140"/>
      <c r="WG66" s="4140"/>
      <c r="WH66" s="4140"/>
      <c r="WI66" s="4140"/>
      <c r="WJ66" s="4140"/>
      <c r="WK66" s="4140"/>
      <c r="WL66" s="4140"/>
      <c r="WM66" s="4140"/>
      <c r="WN66" s="4140"/>
      <c r="WO66" s="4140"/>
      <c r="WP66" s="4140"/>
      <c r="WQ66" s="4140"/>
      <c r="WR66" s="4140"/>
      <c r="WS66" s="4140"/>
      <c r="WT66" s="4140"/>
      <c r="WU66" s="4140"/>
      <c r="WV66" s="4140"/>
      <c r="WW66" s="4140"/>
      <c r="WX66" s="4140"/>
      <c r="WY66" s="4140"/>
      <c r="WZ66" s="4140"/>
      <c r="XA66" s="4140"/>
      <c r="XB66" s="4140"/>
      <c r="XC66" s="4140"/>
      <c r="XD66" s="4140"/>
      <c r="XE66" s="4140"/>
      <c r="XF66" s="4140"/>
      <c r="XG66" s="4140"/>
      <c r="XH66" s="4140"/>
      <c r="XI66" s="4140"/>
      <c r="XJ66" s="4140"/>
      <c r="XK66" s="4140"/>
      <c r="XL66" s="4140"/>
      <c r="XM66" s="4140"/>
      <c r="XN66" s="4140"/>
      <c r="XO66" s="4140"/>
      <c r="XP66" s="4140"/>
      <c r="XQ66" s="4140"/>
      <c r="XR66" s="4140"/>
      <c r="XS66" s="4140"/>
      <c r="XT66" s="4140"/>
      <c r="XU66" s="4140"/>
      <c r="XV66" s="4140"/>
      <c r="XW66" s="4140"/>
      <c r="XX66" s="4140"/>
      <c r="XY66" s="4140"/>
      <c r="XZ66" s="4140"/>
      <c r="YA66" s="4140"/>
      <c r="YB66" s="4140"/>
      <c r="YC66" s="4140"/>
      <c r="YD66" s="4140"/>
      <c r="YE66" s="4140"/>
      <c r="YF66" s="4140"/>
      <c r="YG66" s="4140"/>
      <c r="YH66" s="4140"/>
      <c r="YI66" s="4140"/>
      <c r="YJ66" s="4140"/>
      <c r="YK66" s="4140"/>
      <c r="YL66" s="4140"/>
      <c r="YM66" s="4140"/>
      <c r="YN66" s="4140"/>
      <c r="YO66" s="4140"/>
      <c r="YP66" s="4140"/>
      <c r="YQ66" s="4140"/>
      <c r="YR66" s="4140"/>
      <c r="YS66" s="4140"/>
      <c r="YT66" s="4140"/>
      <c r="YU66" s="4140"/>
      <c r="YV66" s="4140"/>
      <c r="YW66" s="4140"/>
      <c r="YX66" s="4140"/>
      <c r="YY66" s="4140"/>
      <c r="YZ66" s="4140"/>
      <c r="ZA66" s="4140"/>
      <c r="ZB66" s="4140"/>
      <c r="ZC66" s="4140"/>
      <c r="ZD66" s="4140"/>
      <c r="ZE66" s="4140"/>
      <c r="ZF66" s="4140"/>
      <c r="ZG66" s="4140"/>
      <c r="ZH66" s="4140"/>
      <c r="ZI66" s="4140"/>
      <c r="ZJ66" s="4140"/>
      <c r="ZK66" s="4140"/>
      <c r="ZL66" s="4140"/>
      <c r="ZM66" s="4140"/>
      <c r="ZN66" s="4140"/>
      <c r="ZO66" s="4140"/>
      <c r="ZP66" s="4140"/>
      <c r="ZQ66" s="4140"/>
      <c r="ZR66" s="4140"/>
      <c r="ZS66" s="4140"/>
      <c r="ZT66" s="4140"/>
      <c r="ZU66" s="4140"/>
      <c r="ZV66" s="4140"/>
      <c r="ZW66" s="4140"/>
      <c r="ZX66" s="4140"/>
      <c r="ZY66" s="4140"/>
      <c r="ZZ66" s="4140"/>
      <c r="AAA66" s="4140"/>
      <c r="AAB66" s="4140"/>
      <c r="AAC66" s="4140"/>
      <c r="AAD66" s="4140"/>
      <c r="AAE66" s="4140"/>
      <c r="AAF66" s="4140"/>
      <c r="AAG66" s="4140"/>
      <c r="AAH66" s="4140"/>
      <c r="AAI66" s="4140"/>
      <c r="AAJ66" s="4140"/>
      <c r="AAK66" s="4140"/>
      <c r="AAL66" s="4140"/>
      <c r="AAM66" s="4140"/>
      <c r="AAN66" s="4140"/>
      <c r="AAO66" s="4140"/>
      <c r="AAP66" s="4140"/>
      <c r="AAQ66" s="4140"/>
      <c r="AAR66" s="4140"/>
      <c r="AAS66" s="4140"/>
      <c r="AAT66" s="4140"/>
      <c r="AAU66" s="4140"/>
      <c r="AAV66" s="4140"/>
      <c r="AAW66" s="4140"/>
      <c r="AAX66" s="4140"/>
      <c r="AAY66" s="4140"/>
      <c r="AAZ66" s="4140"/>
      <c r="ABA66" s="4140"/>
      <c r="ABB66" s="4140"/>
      <c r="ABC66" s="4140"/>
      <c r="ABD66" s="4140"/>
      <c r="ABE66" s="4140"/>
      <c r="ABF66" s="4140"/>
      <c r="ABG66" s="4140"/>
      <c r="ABH66" s="4140"/>
      <c r="ABI66" s="4140"/>
      <c r="ABJ66" s="4140"/>
      <c r="ABK66" s="4140"/>
      <c r="ABL66" s="4140"/>
      <c r="ABM66" s="4140"/>
      <c r="ABN66" s="4140"/>
      <c r="ABO66" s="4140"/>
      <c r="ABP66" s="4140"/>
      <c r="ABQ66" s="4140"/>
      <c r="ABR66" s="4140"/>
      <c r="ABS66" s="4140"/>
      <c r="ABT66" s="4140"/>
      <c r="ABU66" s="4140"/>
      <c r="ABV66" s="4140"/>
      <c r="ABW66" s="4140"/>
      <c r="ABX66" s="4140"/>
      <c r="ABY66" s="4140"/>
      <c r="ABZ66" s="4140"/>
      <c r="ACA66" s="4140"/>
      <c r="ACB66" s="4140"/>
      <c r="ACC66" s="4140"/>
      <c r="ACD66" s="4140"/>
      <c r="ACE66" s="4140"/>
      <c r="ACF66" s="4140"/>
      <c r="ACG66" s="4140"/>
      <c r="ACH66" s="4140"/>
      <c r="ACI66" s="4140"/>
      <c r="ACJ66" s="4140"/>
      <c r="ACK66" s="4140"/>
      <c r="ACL66" s="4140"/>
      <c r="ACM66" s="4140"/>
      <c r="ACN66" s="4140"/>
      <c r="ACO66" s="4140"/>
      <c r="ACP66" s="4140"/>
      <c r="ACQ66" s="4140"/>
      <c r="ACR66" s="4140"/>
      <c r="ACS66" s="4140"/>
      <c r="ACT66" s="4140"/>
      <c r="ACU66" s="4140"/>
      <c r="ACV66" s="4140"/>
      <c r="ACW66" s="4140"/>
      <c r="ACX66" s="4140"/>
      <c r="ACY66" s="4140"/>
      <c r="ACZ66" s="4140"/>
      <c r="ADA66" s="4140"/>
      <c r="ADB66" s="4140"/>
      <c r="ADC66" s="4140"/>
      <c r="ADD66" s="4140"/>
      <c r="ADE66" s="4140"/>
      <c r="ADF66" s="4140"/>
      <c r="ADG66" s="4140"/>
      <c r="ADH66" s="4140"/>
      <c r="ADI66" s="4140"/>
      <c r="ADJ66" s="4140"/>
      <c r="ADK66" s="4140"/>
      <c r="ADL66" s="4140"/>
      <c r="ADM66" s="4140"/>
      <c r="ADN66" s="4140"/>
      <c r="ADO66" s="4140"/>
      <c r="ADP66" s="4140"/>
      <c r="ADQ66" s="4140"/>
      <c r="ADR66" s="4140"/>
      <c r="ADS66" s="4140"/>
      <c r="ADT66" s="4140"/>
      <c r="ADU66" s="4140"/>
      <c r="ADV66" s="4140"/>
      <c r="ADW66" s="4140"/>
      <c r="ADX66" s="4140"/>
      <c r="ADY66" s="4140"/>
      <c r="ADZ66" s="4140"/>
      <c r="AEA66" s="4140"/>
      <c r="AEB66" s="4140"/>
      <c r="AEC66" s="4140"/>
      <c r="AED66" s="4140"/>
      <c r="AEE66" s="4140"/>
      <c r="AEF66" s="4140"/>
      <c r="AEG66" s="4140"/>
      <c r="AEH66" s="4140"/>
      <c r="AEI66" s="4140"/>
      <c r="AEJ66" s="4140"/>
      <c r="AEK66" s="4140"/>
      <c r="AEL66" s="4140"/>
      <c r="AEM66" s="4140"/>
      <c r="AEN66" s="4140"/>
      <c r="AEO66" s="4140"/>
      <c r="AEP66" s="4140"/>
      <c r="AEQ66" s="4140"/>
      <c r="AER66" s="4140"/>
      <c r="AES66" s="4140"/>
      <c r="AET66" s="4140"/>
      <c r="AEU66" s="4140"/>
      <c r="AEV66" s="4140"/>
      <c r="AEW66" s="4140"/>
      <c r="AEX66" s="4140"/>
      <c r="AEY66" s="4140"/>
      <c r="AEZ66" s="4140"/>
      <c r="AFA66" s="4140"/>
      <c r="AFB66" s="4140"/>
      <c r="AFC66" s="4140"/>
      <c r="AFD66" s="4140"/>
      <c r="AFE66" s="4140"/>
      <c r="AFF66" s="4140"/>
      <c r="AFG66" s="4140"/>
      <c r="AFH66" s="4140"/>
      <c r="AFI66" s="4140"/>
      <c r="AFJ66" s="4140"/>
      <c r="AFK66" s="4140"/>
      <c r="AFL66" s="4140"/>
      <c r="AFM66" s="4140"/>
      <c r="AFN66" s="4140"/>
      <c r="AFO66" s="4140"/>
      <c r="AFP66" s="4140"/>
      <c r="AFQ66" s="4140"/>
      <c r="AFR66" s="4140"/>
      <c r="AFS66" s="4140"/>
      <c r="AFT66" s="4140"/>
      <c r="AFU66" s="4140"/>
      <c r="AFV66" s="4140"/>
      <c r="AFW66" s="4140"/>
      <c r="AFX66" s="4140"/>
      <c r="AFY66" s="4140"/>
      <c r="AFZ66" s="4140"/>
      <c r="AGA66" s="4140"/>
      <c r="AGB66" s="4140"/>
      <c r="AGC66" s="4140"/>
      <c r="AGD66" s="4140"/>
      <c r="AGE66" s="4140"/>
      <c r="AGF66" s="4140"/>
      <c r="AGG66" s="4140"/>
      <c r="AGH66" s="4140"/>
      <c r="AGI66" s="4140"/>
      <c r="AGJ66" s="4140"/>
      <c r="AGK66" s="4140"/>
      <c r="AGL66" s="4140"/>
      <c r="AGM66" s="4140"/>
      <c r="AGN66" s="4140"/>
      <c r="AGO66" s="4140"/>
      <c r="AGP66" s="4140"/>
      <c r="AGQ66" s="4140"/>
      <c r="AGR66" s="4140"/>
      <c r="AGS66" s="4140"/>
      <c r="AGT66" s="4140"/>
      <c r="AGU66" s="4140"/>
      <c r="AGV66" s="4140"/>
      <c r="AGW66" s="4140"/>
      <c r="AGX66" s="4140"/>
      <c r="AGY66" s="4140"/>
      <c r="AGZ66" s="4140"/>
      <c r="AHA66" s="4140"/>
      <c r="AHB66" s="4140"/>
      <c r="AHC66" s="4140"/>
      <c r="AHD66" s="4140"/>
      <c r="AHE66" s="4140"/>
      <c r="AHF66" s="4140"/>
      <c r="AHG66" s="4140"/>
      <c r="AHH66" s="4140"/>
      <c r="AHI66" s="4140"/>
      <c r="AHJ66" s="4140"/>
      <c r="AHK66" s="4140"/>
      <c r="AHL66" s="4140"/>
      <c r="AHM66" s="4140"/>
      <c r="AHN66" s="4140"/>
      <c r="AHO66" s="4140"/>
      <c r="AHP66" s="4140"/>
      <c r="AHQ66" s="4140"/>
      <c r="AHR66" s="4140"/>
      <c r="AHS66" s="4140"/>
      <c r="AHT66" s="4140"/>
      <c r="AHU66" s="4140"/>
      <c r="AHV66" s="4140"/>
      <c r="AHW66" s="4140"/>
      <c r="AHX66" s="4140"/>
      <c r="AHY66" s="4140"/>
      <c r="AHZ66" s="4140"/>
      <c r="AIA66" s="4140"/>
      <c r="AIB66" s="4140"/>
      <c r="AIC66" s="4140"/>
      <c r="AID66" s="4140"/>
      <c r="AIE66" s="4140"/>
      <c r="AIF66" s="4140"/>
      <c r="AIG66" s="4140"/>
      <c r="AIH66" s="4140"/>
      <c r="AII66" s="4140"/>
      <c r="AIJ66" s="4140"/>
      <c r="AIK66" s="4140"/>
      <c r="AIL66" s="4140"/>
      <c r="AIM66" s="4140"/>
      <c r="AIN66" s="4140"/>
      <c r="AIO66" s="4140"/>
      <c r="AIP66" s="4140"/>
      <c r="AIQ66" s="4140"/>
      <c r="AIR66" s="4140"/>
      <c r="AIS66" s="4140"/>
      <c r="AIT66" s="4140"/>
      <c r="AIU66" s="4140"/>
      <c r="AIV66" s="4140"/>
      <c r="AIW66" s="4140"/>
      <c r="AIX66" s="4140"/>
      <c r="AIY66" s="4140"/>
      <c r="AIZ66" s="4140"/>
      <c r="AJA66" s="4140"/>
      <c r="AJB66" s="4140"/>
      <c r="AJC66" s="4140"/>
      <c r="AJD66" s="4140"/>
      <c r="AJE66" s="4140"/>
      <c r="AJF66" s="4140"/>
      <c r="AJG66" s="4140"/>
      <c r="AJH66" s="4140"/>
      <c r="AJI66" s="4140"/>
      <c r="AJJ66" s="4140"/>
      <c r="AJK66" s="4140"/>
      <c r="AJL66" s="4140"/>
      <c r="AJM66" s="4140"/>
      <c r="AJN66" s="4140"/>
      <c r="AJO66" s="4140"/>
      <c r="AJP66" s="4140"/>
      <c r="AJQ66" s="4140"/>
      <c r="AJR66" s="4140"/>
      <c r="AJS66" s="4140"/>
      <c r="AJT66" s="4140"/>
      <c r="AJU66" s="4140"/>
      <c r="AJV66" s="4140"/>
      <c r="AJW66" s="4140"/>
      <c r="AJX66" s="4140"/>
      <c r="AJY66" s="4140"/>
      <c r="AJZ66" s="4140"/>
      <c r="AKA66" s="4140"/>
      <c r="AKB66" s="4140"/>
      <c r="AKC66" s="4140"/>
      <c r="AKD66" s="4140"/>
      <c r="AKE66" s="4140"/>
      <c r="AKF66" s="4140"/>
      <c r="AKG66" s="4140"/>
      <c r="AKH66" s="4140"/>
      <c r="AKI66" s="4140"/>
      <c r="AKJ66" s="4140"/>
      <c r="AKK66" s="4140"/>
      <c r="AKL66" s="4140"/>
      <c r="AKM66" s="4140"/>
      <c r="AKN66" s="4140"/>
      <c r="AKO66" s="4140"/>
      <c r="AKP66" s="4140"/>
      <c r="AKQ66" s="4140"/>
      <c r="AKR66" s="4140"/>
      <c r="AKS66" s="4140"/>
      <c r="AKT66" s="4140"/>
      <c r="AKU66" s="4140"/>
      <c r="AKV66" s="4140"/>
      <c r="AKW66" s="4140"/>
      <c r="AKX66" s="4140"/>
      <c r="AKY66" s="4140"/>
      <c r="AKZ66" s="4140"/>
      <c r="ALA66" s="4140"/>
      <c r="ALB66" s="4140"/>
      <c r="ALC66" s="4140"/>
      <c r="ALD66" s="4140"/>
      <c r="ALE66" s="4140"/>
      <c r="ALF66" s="4140"/>
      <c r="ALG66" s="4140"/>
      <c r="ALH66" s="4140"/>
      <c r="ALI66" s="4140"/>
      <c r="ALJ66" s="4140"/>
      <c r="ALK66" s="4140"/>
      <c r="ALL66" s="4140"/>
      <c r="ALM66" s="4140"/>
      <c r="ALN66" s="4140"/>
      <c r="ALO66" s="4140"/>
      <c r="ALP66" s="4140"/>
      <c r="ALQ66" s="4140"/>
      <c r="ALR66" s="4140"/>
      <c r="ALS66" s="4140"/>
      <c r="ALT66" s="4140"/>
      <c r="ALU66" s="4140"/>
      <c r="ALV66" s="4140"/>
      <c r="ALW66" s="4140"/>
      <c r="ALX66" s="4140"/>
      <c r="ALY66" s="4140"/>
      <c r="ALZ66" s="4140"/>
      <c r="AMA66" s="4140"/>
      <c r="AMB66" s="4140"/>
      <c r="AMC66" s="4140"/>
      <c r="AMD66" s="4140"/>
      <c r="AME66" s="4140"/>
      <c r="AMF66" s="4140"/>
      <c r="AMG66" s="4140"/>
      <c r="AMH66" s="4140"/>
      <c r="AMI66" s="4140"/>
      <c r="AMJ66" s="4140"/>
      <c r="AMK66" s="4140"/>
      <c r="AML66" s="4140"/>
      <c r="AMM66" s="4140"/>
      <c r="AMN66" s="4140"/>
      <c r="AMO66" s="4140"/>
      <c r="AMP66" s="4140"/>
      <c r="AMQ66" s="4140"/>
      <c r="AMR66" s="4140"/>
      <c r="AMS66" s="4140"/>
      <c r="AMT66" s="4140"/>
      <c r="AMU66" s="4140"/>
      <c r="AMV66" s="4140"/>
      <c r="AMW66" s="4140"/>
      <c r="AMX66" s="4140"/>
      <c r="AMY66" s="4140"/>
      <c r="AMZ66" s="4140"/>
      <c r="ANA66" s="4140"/>
      <c r="ANB66" s="4140"/>
      <c r="ANC66" s="4140"/>
      <c r="AND66" s="4140"/>
      <c r="ANE66" s="4140"/>
      <c r="ANF66" s="4140"/>
      <c r="ANG66" s="4140"/>
      <c r="ANH66" s="4140"/>
      <c r="ANI66" s="4140"/>
      <c r="ANJ66" s="4140"/>
      <c r="ANK66" s="4140"/>
      <c r="ANL66" s="4140"/>
      <c r="ANM66" s="4140"/>
      <c r="ANN66" s="4140"/>
      <c r="ANO66" s="4140"/>
      <c r="ANP66" s="4140"/>
      <c r="ANQ66" s="4140"/>
      <c r="ANR66" s="4140"/>
      <c r="ANS66" s="4140"/>
      <c r="ANT66" s="4140"/>
      <c r="ANU66" s="4140"/>
      <c r="ANV66" s="4140"/>
      <c r="ANW66" s="4140"/>
      <c r="ANX66" s="4140"/>
      <c r="ANY66" s="4140"/>
      <c r="ANZ66" s="4140"/>
      <c r="AOA66" s="4140"/>
      <c r="AOB66" s="4140"/>
      <c r="AOC66" s="4140"/>
      <c r="AOD66" s="4140"/>
      <c r="AOE66" s="4140"/>
      <c r="AOF66" s="4140"/>
      <c r="AOG66" s="4140"/>
      <c r="AOH66" s="4140"/>
      <c r="AOI66" s="4140"/>
      <c r="AOJ66" s="4140"/>
      <c r="AOK66" s="4140"/>
      <c r="AOL66" s="4140"/>
      <c r="AOM66" s="4140"/>
      <c r="AON66" s="4140"/>
      <c r="AOO66" s="4140"/>
      <c r="AOP66" s="4140"/>
      <c r="AOQ66" s="4140"/>
      <c r="AOR66" s="4140"/>
      <c r="AOS66" s="4140"/>
      <c r="AOT66" s="4140"/>
      <c r="AOU66" s="4140"/>
      <c r="AOV66" s="4140"/>
      <c r="AOW66" s="4140"/>
      <c r="AOX66" s="4140"/>
      <c r="AOY66" s="4140"/>
      <c r="AOZ66" s="4140"/>
      <c r="APA66" s="4140"/>
      <c r="APB66" s="4140"/>
      <c r="APC66" s="4140"/>
      <c r="APD66" s="4140"/>
      <c r="APE66" s="4140"/>
      <c r="APF66" s="4140"/>
      <c r="APG66" s="4140"/>
      <c r="APH66" s="4140"/>
      <c r="API66" s="4140"/>
      <c r="APJ66" s="4140"/>
      <c r="APK66" s="4140"/>
      <c r="APL66" s="4140"/>
      <c r="APM66" s="4140"/>
      <c r="APN66" s="4140"/>
      <c r="APO66" s="4140"/>
      <c r="APP66" s="4140"/>
      <c r="APQ66" s="4140"/>
      <c r="APR66" s="4140"/>
      <c r="APS66" s="4140"/>
      <c r="APT66" s="4140"/>
      <c r="APU66" s="4140"/>
      <c r="APV66" s="4140"/>
      <c r="APW66" s="4140"/>
      <c r="APX66" s="4140"/>
      <c r="APY66" s="4140"/>
      <c r="APZ66" s="4140"/>
      <c r="AQA66" s="4140"/>
      <c r="AQB66" s="4140"/>
      <c r="AQC66" s="4140"/>
      <c r="AQD66" s="4140"/>
      <c r="AQE66" s="4140"/>
      <c r="AQF66" s="4140"/>
      <c r="AQG66" s="4140"/>
      <c r="AQH66" s="4140"/>
      <c r="AQI66" s="4140"/>
      <c r="AQJ66" s="4140"/>
      <c r="AQK66" s="4140"/>
      <c r="AQL66" s="4140"/>
      <c r="AQM66" s="4140"/>
      <c r="AQN66" s="4140"/>
      <c r="AQO66" s="4140"/>
      <c r="AQP66" s="4140"/>
      <c r="AQQ66" s="4140"/>
      <c r="AQR66" s="4140"/>
      <c r="AQS66" s="4140"/>
      <c r="AQT66" s="4140"/>
      <c r="AQU66" s="4140"/>
      <c r="AQV66" s="4140"/>
      <c r="AQW66" s="4140"/>
      <c r="AQX66" s="4140"/>
      <c r="AQY66" s="4140"/>
      <c r="AQZ66" s="4140"/>
      <c r="ARA66" s="4140"/>
      <c r="ARB66" s="4140"/>
      <c r="ARC66" s="4140"/>
      <c r="ARD66" s="4140"/>
      <c r="ARE66" s="4140"/>
      <c r="ARF66" s="4140"/>
      <c r="ARG66" s="4140"/>
      <c r="ARH66" s="4140"/>
      <c r="ARI66" s="4140"/>
      <c r="ARJ66" s="4140"/>
      <c r="ARK66" s="4140"/>
      <c r="ARL66" s="4140"/>
      <c r="ARM66" s="4140"/>
      <c r="ARN66" s="4140"/>
      <c r="ARO66" s="4140"/>
      <c r="ARP66" s="4140"/>
      <c r="ARQ66" s="4140"/>
      <c r="ARR66" s="4140"/>
      <c r="ARS66" s="4140"/>
      <c r="ART66" s="4140"/>
      <c r="ARU66" s="4140"/>
      <c r="ARV66" s="4140"/>
      <c r="ARW66" s="4140"/>
      <c r="ARX66" s="4140"/>
      <c r="ARY66" s="4140"/>
      <c r="ARZ66" s="4140"/>
      <c r="ASA66" s="4140"/>
      <c r="ASB66" s="4140"/>
      <c r="ASC66" s="4140"/>
      <c r="ASD66" s="4140"/>
      <c r="ASE66" s="4140"/>
      <c r="ASF66" s="4140"/>
      <c r="ASG66" s="4140"/>
      <c r="ASH66" s="4140"/>
      <c r="ASI66" s="4140"/>
      <c r="ASJ66" s="4140"/>
      <c r="ASK66" s="4140"/>
      <c r="ASL66" s="4140"/>
      <c r="ASM66" s="4140"/>
      <c r="ASN66" s="4140"/>
      <c r="ASO66" s="4140"/>
      <c r="ASP66" s="4140"/>
      <c r="ASQ66" s="4140"/>
      <c r="ASR66" s="4140"/>
      <c r="ASS66" s="4140"/>
      <c r="AST66" s="4140"/>
      <c r="ASU66" s="4140"/>
      <c r="ASV66" s="4140"/>
      <c r="ASW66" s="4140"/>
      <c r="ASX66" s="4140"/>
      <c r="ASY66" s="4140"/>
      <c r="ASZ66" s="4140"/>
      <c r="ATA66" s="4140"/>
      <c r="ATB66" s="4140"/>
      <c r="ATC66" s="4140"/>
      <c r="ATD66" s="4140"/>
      <c r="ATE66" s="4140"/>
      <c r="ATF66" s="4140"/>
      <c r="ATG66" s="4140"/>
      <c r="ATH66" s="4140"/>
      <c r="ATI66" s="4140"/>
      <c r="ATJ66" s="4140"/>
      <c r="ATK66" s="4140"/>
      <c r="ATL66" s="4140"/>
      <c r="ATM66" s="4140"/>
      <c r="ATN66" s="4140"/>
      <c r="ATO66" s="4140"/>
      <c r="ATP66" s="4140"/>
      <c r="ATQ66" s="4140"/>
      <c r="ATR66" s="4140"/>
      <c r="ATS66" s="4140"/>
      <c r="ATT66" s="4140"/>
      <c r="ATU66" s="4140"/>
      <c r="ATV66" s="4140"/>
      <c r="ATW66" s="4140"/>
      <c r="ATX66" s="4140"/>
      <c r="ATY66" s="4140"/>
      <c r="ATZ66" s="4140"/>
      <c r="AUA66" s="4140"/>
      <c r="AUB66" s="4140"/>
      <c r="AUC66" s="4140"/>
      <c r="AUD66" s="4140"/>
      <c r="AUE66" s="4140"/>
      <c r="AUF66" s="4140"/>
      <c r="AUG66" s="4140"/>
      <c r="AUH66" s="4140"/>
      <c r="AUI66" s="4140"/>
      <c r="AUJ66" s="4140"/>
      <c r="AUK66" s="4140"/>
      <c r="AUL66" s="4140"/>
      <c r="AUM66" s="4140"/>
      <c r="AUN66" s="4140"/>
      <c r="AUO66" s="4140"/>
      <c r="AUP66" s="4140"/>
      <c r="AUQ66" s="4140"/>
      <c r="AUR66" s="4140"/>
      <c r="AUS66" s="4140"/>
      <c r="AUT66" s="4140"/>
      <c r="AUU66" s="4140"/>
      <c r="AUV66" s="4140"/>
      <c r="AUW66" s="4140"/>
      <c r="AUX66" s="4140"/>
      <c r="AUY66" s="4140"/>
      <c r="AUZ66" s="4140"/>
      <c r="AVA66" s="4140"/>
      <c r="AVB66" s="4140"/>
      <c r="AVC66" s="4140"/>
      <c r="AVD66" s="4140"/>
      <c r="AVE66" s="4140"/>
      <c r="AVF66" s="4140"/>
      <c r="AVG66" s="4140"/>
      <c r="AVH66" s="4140"/>
      <c r="AVI66" s="4140"/>
      <c r="AVJ66" s="4140"/>
      <c r="AVK66" s="4140"/>
      <c r="AVL66" s="4140"/>
      <c r="AVM66" s="4140"/>
      <c r="AVN66" s="4140"/>
      <c r="AVO66" s="4140"/>
      <c r="AVP66" s="4140"/>
      <c r="AVQ66" s="4140"/>
      <c r="AVR66" s="4140"/>
      <c r="AVS66" s="4140"/>
      <c r="AVT66" s="4140"/>
      <c r="AVU66" s="4140"/>
      <c r="AVV66" s="4140"/>
      <c r="AVW66" s="4140"/>
      <c r="AVX66" s="4140"/>
      <c r="AVY66" s="4140"/>
      <c r="AVZ66" s="4140"/>
      <c r="AWA66" s="4140"/>
      <c r="AWB66" s="4140"/>
      <c r="AWC66" s="4140"/>
      <c r="AWD66" s="4140"/>
      <c r="AWE66" s="4140"/>
      <c r="AWF66" s="4140"/>
      <c r="AWG66" s="4140"/>
      <c r="AWH66" s="4140"/>
      <c r="AWI66" s="4140"/>
      <c r="AWJ66" s="4140"/>
      <c r="AWK66" s="4140"/>
      <c r="AWL66" s="4140"/>
      <c r="AWM66" s="4140"/>
      <c r="AWN66" s="4140"/>
      <c r="AWO66" s="4140"/>
      <c r="AWP66" s="4140"/>
      <c r="AWQ66" s="4140"/>
      <c r="AWR66" s="4140"/>
      <c r="AWS66" s="4140"/>
      <c r="AWT66" s="4140"/>
      <c r="AWU66" s="4140"/>
      <c r="AWV66" s="4140"/>
      <c r="AWW66" s="4140"/>
      <c r="AWX66" s="4140"/>
      <c r="AWY66" s="4140"/>
      <c r="AWZ66" s="4140"/>
      <c r="AXA66" s="4140"/>
      <c r="AXB66" s="4140"/>
      <c r="AXC66" s="4140"/>
      <c r="AXD66" s="4140"/>
      <c r="AXE66" s="4140"/>
      <c r="AXF66" s="4140"/>
      <c r="AXG66" s="4140"/>
      <c r="AXH66" s="4140"/>
      <c r="AXI66" s="4140"/>
      <c r="AXJ66" s="4140"/>
      <c r="AXK66" s="4140"/>
      <c r="AXL66" s="4140"/>
      <c r="AXM66" s="4140"/>
      <c r="AXN66" s="4140"/>
      <c r="AXO66" s="4140"/>
      <c r="AXP66" s="4140"/>
      <c r="AXQ66" s="4140"/>
      <c r="AXR66" s="4140"/>
      <c r="AXS66" s="4140"/>
      <c r="AXT66" s="4140"/>
      <c r="AXU66" s="4140"/>
      <c r="AXV66" s="4140"/>
      <c r="AXW66" s="4140"/>
      <c r="AXX66" s="4140"/>
      <c r="AXY66" s="4140"/>
      <c r="AXZ66" s="4140"/>
      <c r="AYA66" s="4140"/>
      <c r="AYB66" s="4140"/>
      <c r="AYC66" s="4140"/>
      <c r="AYD66" s="4140"/>
      <c r="AYE66" s="4140"/>
      <c r="AYF66" s="4140"/>
      <c r="AYG66" s="4140"/>
      <c r="AYH66" s="4140"/>
      <c r="AYI66" s="4140"/>
      <c r="AYJ66" s="4140"/>
      <c r="AYK66" s="4140"/>
      <c r="AYL66" s="4140"/>
      <c r="AYM66" s="4140"/>
      <c r="AYN66" s="4140"/>
      <c r="AYO66" s="4140"/>
      <c r="AYP66" s="4140"/>
      <c r="AYQ66" s="4140"/>
      <c r="AYR66" s="4140"/>
      <c r="AYS66" s="4140"/>
      <c r="AYT66" s="4140"/>
      <c r="AYU66" s="4140"/>
      <c r="AYV66" s="4140"/>
      <c r="AYW66" s="4140"/>
      <c r="AYX66" s="4140"/>
      <c r="AYY66" s="4140"/>
      <c r="AYZ66" s="4140"/>
      <c r="AZA66" s="4140"/>
      <c r="AZB66" s="4140"/>
      <c r="AZC66" s="4140"/>
      <c r="AZD66" s="4140"/>
      <c r="AZE66" s="4140"/>
      <c r="AZF66" s="4140"/>
      <c r="AZG66" s="4140"/>
      <c r="AZH66" s="4140"/>
      <c r="AZI66" s="4140"/>
      <c r="AZJ66" s="4140"/>
      <c r="AZK66" s="4140"/>
      <c r="AZL66" s="4140"/>
      <c r="AZM66" s="4140"/>
      <c r="AZN66" s="4140"/>
      <c r="AZO66" s="4140"/>
      <c r="AZP66" s="4140"/>
      <c r="AZQ66" s="4140"/>
      <c r="AZR66" s="4140"/>
      <c r="AZS66" s="4140"/>
      <c r="AZT66" s="4140"/>
      <c r="AZU66" s="4140"/>
      <c r="AZV66" s="4140"/>
      <c r="AZW66" s="4140"/>
      <c r="AZX66" s="4140"/>
      <c r="AZY66" s="4140"/>
      <c r="AZZ66" s="4140"/>
      <c r="BAA66" s="4140"/>
      <c r="BAB66" s="4140"/>
      <c r="BAC66" s="4140"/>
      <c r="BAD66" s="4140"/>
      <c r="BAE66" s="4140"/>
      <c r="BAF66" s="4140"/>
      <c r="BAG66" s="4140"/>
      <c r="BAH66" s="4140"/>
      <c r="BAI66" s="4140"/>
      <c r="BAJ66" s="4140"/>
      <c r="BAK66" s="4140"/>
      <c r="BAL66" s="4140"/>
      <c r="BAM66" s="4140"/>
      <c r="BAN66" s="4140"/>
      <c r="BAO66" s="4140"/>
      <c r="BAP66" s="4140"/>
      <c r="BAQ66" s="4140"/>
      <c r="BAR66" s="4140"/>
      <c r="BAS66" s="4140"/>
      <c r="BAT66" s="4140"/>
      <c r="BAU66" s="4140"/>
      <c r="BAV66" s="4140"/>
      <c r="BAW66" s="4140"/>
      <c r="BAX66" s="4140"/>
      <c r="BAY66" s="4140"/>
      <c r="BAZ66" s="4140"/>
      <c r="BBA66" s="4140"/>
      <c r="BBB66" s="4140"/>
      <c r="BBC66" s="4140"/>
      <c r="BBD66" s="4140"/>
      <c r="BBE66" s="4140"/>
      <c r="BBF66" s="4140"/>
      <c r="BBG66" s="4140"/>
      <c r="BBH66" s="4140"/>
      <c r="BBI66" s="4140"/>
      <c r="BBJ66" s="4140"/>
      <c r="BBK66" s="4140"/>
      <c r="BBL66" s="4140"/>
      <c r="BBM66" s="4140"/>
      <c r="BBN66" s="4140"/>
      <c r="BBO66" s="4140"/>
      <c r="BBP66" s="4140"/>
      <c r="BBQ66" s="4140"/>
      <c r="BBR66" s="4140"/>
      <c r="BBS66" s="4140"/>
      <c r="BBT66" s="4140"/>
      <c r="BBU66" s="4140"/>
      <c r="BBV66" s="4140"/>
      <c r="BBW66" s="4140"/>
      <c r="BBX66" s="4140"/>
      <c r="BBY66" s="4140"/>
      <c r="BBZ66" s="4140"/>
      <c r="BCA66" s="4140"/>
      <c r="BCB66" s="4140"/>
      <c r="BCC66" s="4140"/>
      <c r="BCD66" s="4140"/>
      <c r="BCE66" s="4140"/>
      <c r="BCF66" s="4140"/>
      <c r="BCG66" s="4140"/>
      <c r="BCH66" s="4140"/>
      <c r="BCI66" s="4140"/>
      <c r="BCJ66" s="4140"/>
      <c r="BCK66" s="4140"/>
      <c r="BCL66" s="4140"/>
      <c r="BCM66" s="4140"/>
      <c r="BCN66" s="4140"/>
      <c r="BCO66" s="4140"/>
      <c r="BCP66" s="4140"/>
      <c r="BCQ66" s="4140"/>
      <c r="BCR66" s="4140"/>
      <c r="BCS66" s="4140"/>
      <c r="BCT66" s="4140"/>
      <c r="BCU66" s="4140"/>
      <c r="BCV66" s="4140"/>
      <c r="BCW66" s="4140"/>
      <c r="BCX66" s="4140"/>
      <c r="BCY66" s="4140"/>
      <c r="BCZ66" s="4140"/>
      <c r="BDA66" s="4140"/>
      <c r="BDB66" s="4140"/>
      <c r="BDC66" s="4140"/>
      <c r="BDD66" s="4140"/>
      <c r="BDE66" s="4140"/>
      <c r="BDF66" s="4140"/>
      <c r="BDG66" s="4140"/>
      <c r="BDH66" s="4140"/>
      <c r="BDI66" s="4140"/>
      <c r="BDJ66" s="4140"/>
      <c r="BDK66" s="4140"/>
      <c r="BDL66" s="4140"/>
      <c r="BDM66" s="4140"/>
      <c r="BDN66" s="4140"/>
      <c r="BDO66" s="4140"/>
      <c r="BDP66" s="4140"/>
      <c r="BDQ66" s="4140"/>
      <c r="BDR66" s="4140"/>
      <c r="BDS66" s="4140"/>
      <c r="BDT66" s="4140"/>
      <c r="BDU66" s="4140"/>
      <c r="BDV66" s="4140"/>
      <c r="BDW66" s="4140"/>
      <c r="BDX66" s="4140"/>
      <c r="BDY66" s="4140"/>
      <c r="BDZ66" s="4140"/>
      <c r="BEA66" s="4140"/>
      <c r="BEB66" s="4140"/>
      <c r="BEC66" s="4140"/>
      <c r="BED66" s="4140"/>
      <c r="BEE66" s="4140"/>
      <c r="BEF66" s="4140"/>
      <c r="BEG66" s="4140"/>
      <c r="BEH66" s="4140"/>
      <c r="BEI66" s="4140"/>
      <c r="BEJ66" s="4140"/>
      <c r="BEK66" s="4140"/>
      <c r="BEL66" s="4140"/>
      <c r="BEM66" s="4140"/>
      <c r="BEN66" s="4140"/>
      <c r="BEO66" s="4140"/>
      <c r="BEP66" s="4140"/>
      <c r="BEQ66" s="4140"/>
      <c r="BER66" s="4140"/>
      <c r="BES66" s="4140"/>
      <c r="BET66" s="4140"/>
      <c r="BEU66" s="4140"/>
      <c r="BEV66" s="4140"/>
      <c r="BEW66" s="4140"/>
      <c r="BEX66" s="4140"/>
      <c r="BEY66" s="4140"/>
      <c r="BEZ66" s="4140"/>
      <c r="BFA66" s="4140"/>
      <c r="BFB66" s="4140"/>
      <c r="BFC66" s="4140"/>
      <c r="BFD66" s="4140"/>
      <c r="BFE66" s="4140"/>
      <c r="BFF66" s="4140"/>
      <c r="BFG66" s="4140"/>
      <c r="BFH66" s="4140"/>
      <c r="BFI66" s="4140"/>
      <c r="BFJ66" s="4140"/>
      <c r="BFK66" s="4140"/>
      <c r="BFL66" s="4140"/>
      <c r="BFM66" s="4140"/>
      <c r="BFN66" s="4140"/>
      <c r="BFO66" s="4140"/>
      <c r="BFP66" s="4140"/>
      <c r="BFQ66" s="4140"/>
      <c r="BFR66" s="4140"/>
      <c r="BFS66" s="4140"/>
      <c r="BFT66" s="4140"/>
      <c r="BFU66" s="4140"/>
      <c r="BFV66" s="4140"/>
      <c r="BFW66" s="4140"/>
      <c r="BFX66" s="4140"/>
      <c r="BFY66" s="4140"/>
      <c r="BFZ66" s="4140"/>
      <c r="BGA66" s="4140"/>
      <c r="BGB66" s="4140"/>
      <c r="BGC66" s="4140"/>
      <c r="BGD66" s="4140"/>
      <c r="BGE66" s="4140"/>
      <c r="BGF66" s="4140"/>
      <c r="BGG66" s="4140"/>
      <c r="BGH66" s="4140"/>
      <c r="BGI66" s="4140"/>
      <c r="BGJ66" s="4140"/>
      <c r="BGK66" s="4140"/>
      <c r="BGL66" s="4140"/>
      <c r="BGM66" s="4140"/>
      <c r="BGN66" s="4140"/>
      <c r="BGO66" s="4140"/>
      <c r="BGP66" s="4140"/>
      <c r="BGQ66" s="4140"/>
      <c r="BGR66" s="4140"/>
      <c r="BGS66" s="4140"/>
      <c r="BGT66" s="4140"/>
      <c r="BGU66" s="4140"/>
      <c r="BGV66" s="4140"/>
      <c r="BGW66" s="4140"/>
      <c r="BGX66" s="4140"/>
      <c r="BGY66" s="4140"/>
      <c r="BGZ66" s="4140"/>
      <c r="BHA66" s="4140"/>
      <c r="BHB66" s="4140"/>
      <c r="BHC66" s="4140"/>
      <c r="BHD66" s="4140"/>
      <c r="BHE66" s="4140"/>
      <c r="BHF66" s="4140"/>
      <c r="BHG66" s="4140"/>
      <c r="BHH66" s="4140"/>
      <c r="BHI66" s="4140"/>
      <c r="BHJ66" s="4140"/>
      <c r="BHK66" s="4140"/>
      <c r="BHL66" s="4140"/>
      <c r="BHM66" s="4140"/>
      <c r="BHN66" s="4140"/>
      <c r="BHO66" s="4140"/>
      <c r="BHP66" s="4140"/>
      <c r="BHQ66" s="4140"/>
      <c r="BHR66" s="4140"/>
      <c r="BHS66" s="4140"/>
      <c r="BHT66" s="4140"/>
      <c r="BHU66" s="4140"/>
      <c r="BHV66" s="4140"/>
      <c r="BHW66" s="4140"/>
      <c r="BHX66" s="4140"/>
      <c r="BHY66" s="4140"/>
      <c r="BHZ66" s="4140"/>
      <c r="BIA66" s="4140"/>
      <c r="BIB66" s="4140"/>
      <c r="BIC66" s="4140"/>
      <c r="BID66" s="4140"/>
      <c r="BIE66" s="4140"/>
      <c r="BIF66" s="4140"/>
      <c r="BIG66" s="4140"/>
      <c r="BIH66" s="4140"/>
      <c r="BII66" s="4140"/>
      <c r="BIJ66" s="4140"/>
      <c r="BIK66" s="4140"/>
      <c r="BIL66" s="4140"/>
      <c r="BIM66" s="4140"/>
      <c r="BIN66" s="4140"/>
      <c r="BIO66" s="4140"/>
      <c r="BIP66" s="4140"/>
      <c r="BIQ66" s="4140"/>
      <c r="BIR66" s="4140"/>
      <c r="BIS66" s="4140"/>
      <c r="BIT66" s="4140"/>
      <c r="BIU66" s="4140"/>
      <c r="BIV66" s="4140"/>
      <c r="BIW66" s="4140"/>
      <c r="BIX66" s="4140"/>
      <c r="BIY66" s="4140"/>
      <c r="BIZ66" s="4140"/>
      <c r="BJA66" s="4140"/>
      <c r="BJB66" s="4140"/>
      <c r="BJC66" s="4140"/>
      <c r="BJD66" s="4140"/>
      <c r="BJE66" s="4140"/>
    </row>
    <row r="67" spans="1:1617" s="102" customFormat="1" ht="8.1" customHeight="1">
      <c r="A67" s="144"/>
      <c r="B67" s="144"/>
      <c r="C67" s="144"/>
      <c r="D67" s="144"/>
      <c r="E67" s="144"/>
      <c r="F67" s="144"/>
      <c r="G67" s="144"/>
      <c r="H67" s="144"/>
      <c r="I67" s="962"/>
      <c r="J67" s="962"/>
      <c r="K67" s="962"/>
      <c r="L67" s="962"/>
      <c r="M67" s="962"/>
      <c r="N67" s="962"/>
      <c r="O67" s="962"/>
      <c r="P67" s="144"/>
      <c r="AG67" s="4134"/>
      <c r="AH67" s="4134"/>
      <c r="AI67" s="4134"/>
      <c r="AJ67" s="4134"/>
      <c r="AK67" s="4134"/>
      <c r="AL67" s="4134"/>
      <c r="AM67" s="4134"/>
      <c r="AN67" s="4134"/>
      <c r="AO67" s="4134"/>
      <c r="AP67" s="4134"/>
      <c r="AQ67" s="4134"/>
      <c r="AR67" s="4134"/>
      <c r="AS67" s="4134"/>
      <c r="AT67" s="4134"/>
      <c r="AU67" s="4134"/>
      <c r="AV67" s="4134"/>
      <c r="AW67" s="4134"/>
      <c r="AX67" s="4134"/>
      <c r="AY67" s="4134"/>
      <c r="AZ67" s="4134"/>
      <c r="BA67" s="4134"/>
      <c r="BB67" s="4134"/>
      <c r="BC67" s="4134"/>
      <c r="BD67" s="4134"/>
      <c r="BE67" s="4134"/>
      <c r="BF67" s="4134"/>
      <c r="BG67" s="4134"/>
      <c r="BH67" s="4134"/>
      <c r="BI67" s="4134"/>
      <c r="BJ67" s="4134"/>
      <c r="BK67" s="4139"/>
      <c r="BL67" s="4139"/>
      <c r="BM67" s="4139"/>
      <c r="BN67" s="4139"/>
      <c r="BO67" s="4139"/>
      <c r="BP67" s="4139"/>
      <c r="BQ67" s="4139"/>
      <c r="BR67" s="4139"/>
      <c r="BS67" s="4139"/>
      <c r="BT67" s="4139"/>
      <c r="BU67" s="4139"/>
      <c r="BV67" s="4139"/>
      <c r="BW67" s="4139"/>
      <c r="BX67" s="4139"/>
      <c r="BY67" s="4139"/>
      <c r="BZ67" s="4139"/>
      <c r="CA67" s="4139"/>
      <c r="CB67" s="4139"/>
      <c r="CC67" s="4139"/>
      <c r="CD67" s="4139"/>
      <c r="CE67" s="4139"/>
      <c r="CF67" s="4139"/>
      <c r="CG67" s="4139"/>
      <c r="CH67" s="4139"/>
      <c r="CI67" s="4139"/>
      <c r="CJ67" s="4139"/>
      <c r="CK67" s="4139"/>
      <c r="CL67" s="4139"/>
      <c r="CM67" s="4139"/>
      <c r="CN67" s="4134"/>
      <c r="CO67" s="4134"/>
      <c r="CP67" s="4134"/>
      <c r="CQ67" s="4134"/>
      <c r="CR67" s="4134"/>
      <c r="CS67" s="4134"/>
      <c r="CT67" s="4134"/>
      <c r="CU67" s="4134"/>
      <c r="CV67" s="4134"/>
      <c r="CW67" s="4134"/>
      <c r="CX67" s="4134"/>
      <c r="CY67" s="4134"/>
      <c r="CZ67" s="4134"/>
      <c r="DA67" s="4134"/>
      <c r="DB67" s="4134"/>
      <c r="DC67" s="4134"/>
      <c r="DD67" s="4134"/>
      <c r="DE67" s="4134"/>
      <c r="DF67" s="4134"/>
      <c r="DG67" s="4134"/>
      <c r="DH67" s="4134"/>
      <c r="DI67" s="4134"/>
      <c r="DJ67" s="4134"/>
      <c r="DK67" s="4134"/>
      <c r="DL67" s="4134"/>
      <c r="DM67" s="4134"/>
      <c r="DN67" s="4134"/>
      <c r="DO67" s="4134"/>
      <c r="DP67" s="4134"/>
      <c r="DQ67" s="4134"/>
      <c r="DR67" s="4134"/>
      <c r="DS67" s="4134"/>
      <c r="DT67" s="4134"/>
      <c r="DU67" s="4134"/>
      <c r="DV67" s="4134"/>
      <c r="DW67" s="4134"/>
      <c r="DX67" s="4134"/>
      <c r="DY67" s="4134"/>
      <c r="DZ67" s="4134"/>
      <c r="EA67" s="4134"/>
      <c r="EB67" s="4134"/>
      <c r="EC67" s="4134"/>
      <c r="ED67" s="4134"/>
      <c r="EE67" s="4134"/>
      <c r="EF67" s="4134"/>
      <c r="EG67" s="4134"/>
      <c r="EH67" s="4134"/>
      <c r="EI67" s="4134"/>
      <c r="EJ67" s="4134"/>
      <c r="EK67" s="4134"/>
      <c r="EL67" s="4134"/>
      <c r="EM67" s="4134"/>
      <c r="EN67" s="4134"/>
      <c r="EO67" s="4134"/>
      <c r="EP67" s="4134"/>
      <c r="EQ67" s="4134"/>
      <c r="ER67" s="4134"/>
      <c r="ES67" s="4134"/>
      <c r="ET67" s="4134"/>
      <c r="EU67" s="4134"/>
      <c r="EV67" s="4134"/>
      <c r="EW67" s="4134"/>
      <c r="EX67" s="4134"/>
      <c r="EY67" s="4134"/>
      <c r="EZ67" s="4134"/>
      <c r="FA67" s="4134"/>
      <c r="FB67" s="4134"/>
      <c r="FC67" s="4134"/>
      <c r="FD67" s="4134"/>
      <c r="FE67" s="4134"/>
      <c r="FF67" s="4134"/>
      <c r="FG67" s="4134"/>
      <c r="FH67" s="4134"/>
      <c r="FI67" s="4134"/>
      <c r="FJ67" s="4134"/>
      <c r="FK67" s="4134"/>
      <c r="FL67" s="4134"/>
      <c r="FM67" s="4134"/>
      <c r="FN67" s="4134"/>
      <c r="FO67" s="4134"/>
      <c r="FP67" s="4134"/>
      <c r="FQ67" s="4134"/>
      <c r="FR67" s="4134"/>
      <c r="FS67" s="4134"/>
      <c r="FT67" s="4134"/>
      <c r="FU67" s="4134"/>
      <c r="FV67" s="4134"/>
      <c r="FW67" s="4134"/>
      <c r="FX67" s="4134"/>
      <c r="FY67" s="4134"/>
      <c r="FZ67" s="4134"/>
      <c r="GA67" s="4134"/>
      <c r="GB67" s="4134"/>
      <c r="GC67" s="4134"/>
      <c r="GD67" s="4134"/>
      <c r="GE67" s="4134"/>
      <c r="GF67" s="4134"/>
      <c r="GG67" s="4134"/>
      <c r="GH67" s="4134"/>
      <c r="GI67" s="4134"/>
      <c r="GJ67" s="4134"/>
      <c r="GK67" s="4134"/>
      <c r="GL67" s="4134"/>
      <c r="GM67" s="4134"/>
      <c r="GN67" s="4134"/>
      <c r="GO67" s="4134"/>
      <c r="GP67" s="4134"/>
      <c r="GQ67" s="4134"/>
      <c r="GR67" s="4134"/>
      <c r="GS67" s="4134"/>
      <c r="GT67" s="4134"/>
      <c r="GU67" s="4134"/>
      <c r="GV67" s="4134"/>
      <c r="GW67" s="4134"/>
      <c r="GX67" s="4134"/>
      <c r="GY67" s="4134"/>
      <c r="GZ67" s="4134"/>
      <c r="HA67" s="4134"/>
      <c r="HB67" s="4134"/>
      <c r="HC67" s="4134"/>
      <c r="HD67" s="4134"/>
      <c r="HE67" s="4134"/>
      <c r="HF67" s="4134"/>
      <c r="HG67" s="4134"/>
      <c r="HH67" s="4134"/>
      <c r="HI67" s="4134"/>
      <c r="HJ67" s="4134"/>
      <c r="HK67" s="4134"/>
      <c r="HL67" s="4134"/>
      <c r="HM67" s="4134"/>
      <c r="HN67" s="4134"/>
      <c r="HO67" s="4134"/>
      <c r="HP67" s="4134"/>
      <c r="HQ67" s="4134"/>
      <c r="HR67" s="4134"/>
      <c r="HS67" s="4134"/>
      <c r="HT67" s="4134"/>
      <c r="HU67" s="4134"/>
      <c r="HV67" s="4134"/>
      <c r="HW67" s="4134"/>
      <c r="HX67" s="4134"/>
      <c r="HY67" s="4134"/>
      <c r="HZ67" s="4134"/>
      <c r="IA67" s="4134"/>
      <c r="IB67" s="4134"/>
      <c r="IC67" s="4134"/>
      <c r="ID67" s="4134"/>
      <c r="IE67" s="4134"/>
      <c r="IF67" s="4134"/>
      <c r="IG67" s="4134"/>
      <c r="IH67" s="4134"/>
      <c r="II67" s="4134"/>
      <c r="IJ67" s="4134"/>
      <c r="IK67" s="4134"/>
      <c r="IL67" s="4134"/>
      <c r="IM67" s="4134"/>
      <c r="IN67" s="4134"/>
      <c r="IO67" s="4134"/>
      <c r="IP67" s="4134"/>
      <c r="IQ67" s="4134"/>
      <c r="IR67" s="4134"/>
      <c r="IS67" s="4134"/>
      <c r="IT67" s="4134"/>
      <c r="IU67" s="4134"/>
      <c r="IV67" s="4134"/>
      <c r="IW67" s="4134"/>
      <c r="IX67" s="4134"/>
      <c r="IY67" s="4134"/>
      <c r="IZ67" s="4134"/>
      <c r="JA67" s="4134"/>
      <c r="JB67" s="4134"/>
      <c r="JC67" s="4134"/>
      <c r="JD67" s="4134"/>
      <c r="JE67" s="4134"/>
      <c r="JF67" s="4134"/>
      <c r="JG67" s="4134"/>
      <c r="JH67" s="4134"/>
      <c r="JI67" s="4134"/>
      <c r="JJ67" s="4134"/>
      <c r="JK67" s="4134"/>
      <c r="JL67" s="4134"/>
      <c r="JM67" s="4134"/>
      <c r="JN67" s="4134"/>
      <c r="JO67" s="4134"/>
      <c r="JP67" s="4134"/>
      <c r="JQ67" s="4134"/>
      <c r="JR67" s="4134"/>
      <c r="JS67" s="4134"/>
      <c r="JT67" s="4134"/>
      <c r="JU67" s="4134"/>
      <c r="JV67" s="4134"/>
      <c r="JW67" s="4134"/>
      <c r="JX67" s="4134"/>
      <c r="JY67" s="4134"/>
      <c r="JZ67" s="4134"/>
      <c r="KA67" s="4134"/>
      <c r="KB67" s="4134"/>
      <c r="KC67" s="4134"/>
      <c r="KD67" s="4134"/>
      <c r="KE67" s="4134"/>
      <c r="KF67" s="4134"/>
      <c r="KG67" s="4134"/>
      <c r="KH67" s="4134"/>
      <c r="KI67" s="4134"/>
      <c r="KJ67" s="4134"/>
      <c r="KK67" s="4134"/>
      <c r="KL67" s="4134"/>
      <c r="KM67" s="4134"/>
      <c r="KN67" s="4134"/>
      <c r="KO67" s="4134"/>
      <c r="KP67" s="4134"/>
      <c r="KQ67" s="4134"/>
      <c r="KR67" s="4134"/>
      <c r="KS67" s="4134"/>
      <c r="KT67" s="4134"/>
      <c r="KU67" s="4134"/>
      <c r="KV67" s="4134"/>
      <c r="KW67" s="4134"/>
      <c r="KX67" s="4134"/>
      <c r="KY67" s="4134"/>
      <c r="KZ67" s="4134"/>
      <c r="LA67" s="4134"/>
      <c r="LB67" s="4134"/>
      <c r="LC67" s="4134"/>
      <c r="LD67" s="4134"/>
      <c r="LE67" s="4134"/>
      <c r="LF67" s="4134"/>
      <c r="LG67" s="4134"/>
      <c r="LH67" s="4134"/>
      <c r="LI67" s="4134"/>
      <c r="LJ67" s="4134"/>
      <c r="LK67" s="4134"/>
      <c r="LL67" s="4134"/>
      <c r="LM67" s="4134"/>
      <c r="LN67" s="4134"/>
      <c r="LO67" s="4134"/>
      <c r="LP67" s="4134"/>
      <c r="LQ67" s="4134"/>
      <c r="LR67" s="4134"/>
      <c r="LS67" s="4134"/>
      <c r="LT67" s="4134"/>
      <c r="LU67" s="4134"/>
      <c r="LV67" s="4134"/>
      <c r="LW67" s="4134"/>
      <c r="LX67" s="4134"/>
      <c r="LY67" s="4134"/>
      <c r="LZ67" s="4134"/>
      <c r="MA67" s="4134"/>
      <c r="MB67" s="4134"/>
      <c r="MC67" s="4134"/>
      <c r="MD67" s="4134"/>
      <c r="ME67" s="4134"/>
      <c r="MF67" s="4134"/>
      <c r="MG67" s="4134"/>
      <c r="MH67" s="4134"/>
      <c r="MI67" s="4134"/>
      <c r="MJ67" s="4134"/>
      <c r="MK67" s="4134"/>
      <c r="ML67" s="4134"/>
      <c r="MM67" s="4134"/>
      <c r="MN67" s="4134"/>
      <c r="MO67" s="4134"/>
      <c r="MP67" s="4134"/>
      <c r="MQ67" s="4134"/>
      <c r="MR67" s="4134"/>
      <c r="MS67" s="4134"/>
      <c r="MT67" s="4134"/>
      <c r="MU67" s="4134"/>
      <c r="MV67" s="4134"/>
      <c r="MW67" s="4134"/>
      <c r="MX67" s="4134"/>
      <c r="MY67" s="4134"/>
      <c r="MZ67" s="4134"/>
      <c r="NA67" s="4134"/>
      <c r="NB67" s="4134"/>
      <c r="NC67" s="4134"/>
      <c r="ND67" s="4134"/>
      <c r="NE67" s="4134"/>
      <c r="NF67" s="4134"/>
      <c r="NG67" s="4134"/>
      <c r="NH67" s="4134"/>
      <c r="NI67" s="4134"/>
      <c r="NJ67" s="4134"/>
      <c r="NK67" s="4134"/>
      <c r="NL67" s="4134"/>
      <c r="NM67" s="4134"/>
      <c r="NN67" s="4134"/>
      <c r="NO67" s="4134"/>
      <c r="NP67" s="4134"/>
      <c r="NQ67" s="4134"/>
      <c r="NR67" s="4134"/>
      <c r="NS67" s="4134"/>
      <c r="NT67" s="4134"/>
      <c r="NU67" s="4134"/>
      <c r="NV67" s="4134"/>
      <c r="NW67" s="4134"/>
      <c r="NX67" s="4134"/>
      <c r="NY67" s="4134"/>
      <c r="NZ67" s="4134"/>
      <c r="OA67" s="4134"/>
      <c r="OB67" s="4134"/>
      <c r="OC67" s="4134"/>
      <c r="OD67" s="4134"/>
      <c r="OE67" s="4134"/>
      <c r="OF67" s="4134"/>
      <c r="OG67" s="4134"/>
      <c r="OH67" s="4134"/>
      <c r="OI67" s="4134"/>
      <c r="OJ67" s="4134"/>
      <c r="OK67" s="4134"/>
      <c r="OL67" s="4134"/>
      <c r="OM67" s="4134"/>
      <c r="ON67" s="4134"/>
      <c r="OO67" s="4134"/>
      <c r="OP67" s="4134"/>
      <c r="OQ67" s="4134"/>
      <c r="OR67" s="4134"/>
      <c r="OS67" s="4134"/>
      <c r="OT67" s="4134"/>
      <c r="OU67" s="4134"/>
      <c r="OV67" s="4134"/>
      <c r="OW67" s="4134"/>
      <c r="OX67" s="4134"/>
      <c r="OY67" s="4134"/>
      <c r="OZ67" s="4134"/>
      <c r="PA67" s="4134"/>
      <c r="PB67" s="4134"/>
      <c r="PC67" s="4134"/>
      <c r="PD67" s="4134"/>
      <c r="PE67" s="4134"/>
      <c r="PF67" s="4134"/>
      <c r="PG67" s="4134"/>
      <c r="PH67" s="4134"/>
      <c r="PI67" s="4134"/>
      <c r="PJ67" s="4134"/>
      <c r="PK67" s="4134"/>
      <c r="PL67" s="4134"/>
      <c r="PM67" s="4134"/>
      <c r="PN67" s="4134"/>
      <c r="PO67" s="4134"/>
      <c r="PP67" s="4134"/>
      <c r="PQ67" s="4134"/>
      <c r="PR67" s="4134"/>
      <c r="PS67" s="4134"/>
      <c r="PT67" s="4134"/>
      <c r="PU67" s="4134"/>
      <c r="PV67" s="4134"/>
      <c r="PW67" s="4134"/>
      <c r="PX67" s="4134"/>
      <c r="PY67" s="4134"/>
      <c r="PZ67" s="4134"/>
      <c r="QA67" s="4134"/>
      <c r="QB67" s="4134"/>
      <c r="QC67" s="4134"/>
      <c r="QD67" s="4134"/>
      <c r="QE67" s="4134"/>
      <c r="QF67" s="4134"/>
      <c r="QG67" s="4134"/>
      <c r="QH67" s="4134"/>
      <c r="QI67" s="4134"/>
      <c r="QJ67" s="4134"/>
      <c r="QK67" s="4134"/>
      <c r="QL67" s="4134"/>
      <c r="QM67" s="4134"/>
      <c r="QN67" s="4134"/>
      <c r="QO67" s="4134"/>
      <c r="QP67" s="4134"/>
      <c r="QQ67" s="4134"/>
      <c r="QR67" s="4134"/>
      <c r="QS67" s="4134"/>
      <c r="QT67" s="4134"/>
      <c r="QU67" s="4134"/>
      <c r="QV67" s="4134"/>
      <c r="QW67" s="4134"/>
      <c r="QX67" s="4134"/>
      <c r="QY67" s="4134"/>
      <c r="QZ67" s="4134"/>
      <c r="RA67" s="4134"/>
      <c r="RB67" s="4134"/>
      <c r="RC67" s="4134"/>
      <c r="RD67" s="4134"/>
      <c r="RE67" s="4134"/>
      <c r="RF67" s="4134"/>
      <c r="RG67" s="4134"/>
      <c r="RH67" s="4134"/>
      <c r="RI67" s="4134"/>
      <c r="RJ67" s="4134"/>
      <c r="RK67" s="4134"/>
      <c r="RL67" s="4134"/>
      <c r="RM67" s="4134"/>
      <c r="RN67" s="4134"/>
      <c r="RO67" s="4134"/>
      <c r="RP67" s="4134"/>
      <c r="RQ67" s="4134"/>
      <c r="RR67" s="4134"/>
      <c r="RS67" s="4134"/>
      <c r="RT67" s="4134"/>
      <c r="RU67" s="4134"/>
      <c r="RV67" s="4134"/>
      <c r="RW67" s="4134"/>
      <c r="RX67" s="4134"/>
      <c r="RY67" s="4134"/>
      <c r="RZ67" s="4134"/>
      <c r="SA67" s="4134"/>
      <c r="SB67" s="4134"/>
      <c r="SC67" s="4134"/>
      <c r="SD67" s="4134"/>
      <c r="SE67" s="4134"/>
      <c r="SF67" s="4134"/>
      <c r="SG67" s="4134"/>
      <c r="SH67" s="4134"/>
      <c r="SI67" s="4134"/>
      <c r="SJ67" s="4134"/>
      <c r="SK67" s="4134"/>
      <c r="SL67" s="4134"/>
      <c r="SM67" s="4134"/>
      <c r="SN67" s="4134"/>
      <c r="SO67" s="4134"/>
      <c r="SP67" s="4134"/>
      <c r="SQ67" s="4134"/>
      <c r="SR67" s="4134"/>
      <c r="SS67" s="4134"/>
      <c r="ST67" s="4134"/>
      <c r="SU67" s="4134"/>
      <c r="SV67" s="4134"/>
      <c r="SW67" s="4134"/>
      <c r="SX67" s="4134"/>
      <c r="SY67" s="4134"/>
      <c r="SZ67" s="4134"/>
      <c r="TA67" s="4134"/>
      <c r="TB67" s="4134"/>
      <c r="TC67" s="4134"/>
      <c r="TD67" s="4134"/>
      <c r="TE67" s="4134"/>
      <c r="TF67" s="4134"/>
      <c r="TG67" s="4134"/>
      <c r="TH67" s="4134"/>
      <c r="TI67" s="4134"/>
      <c r="TJ67" s="4134"/>
      <c r="TK67" s="4134"/>
      <c r="TL67" s="4134"/>
      <c r="TM67" s="4134"/>
      <c r="TN67" s="4134"/>
      <c r="TO67" s="4134"/>
      <c r="TP67" s="4134"/>
      <c r="TQ67" s="4134"/>
      <c r="TR67" s="4134"/>
      <c r="TS67" s="4134"/>
      <c r="TT67" s="4134"/>
      <c r="TU67" s="4134"/>
      <c r="TV67" s="4134"/>
      <c r="TW67" s="4134"/>
      <c r="TX67" s="4134"/>
      <c r="TY67" s="4134"/>
      <c r="TZ67" s="4134"/>
      <c r="UA67" s="4134"/>
      <c r="UB67" s="4134"/>
      <c r="UC67" s="4134"/>
      <c r="UD67" s="4134"/>
      <c r="UE67" s="4134"/>
      <c r="UF67" s="4134"/>
      <c r="UG67" s="4134"/>
      <c r="UH67" s="4134"/>
      <c r="UI67" s="4134"/>
      <c r="UJ67" s="4134"/>
      <c r="UK67" s="4134"/>
      <c r="UL67" s="4134"/>
      <c r="UM67" s="4134"/>
      <c r="UN67" s="4134"/>
      <c r="UO67" s="4134"/>
      <c r="UP67" s="4134"/>
      <c r="UQ67" s="4134"/>
      <c r="UR67" s="4134"/>
      <c r="US67" s="4134"/>
      <c r="UT67" s="4134"/>
      <c r="UU67" s="4134"/>
      <c r="UV67" s="4134"/>
      <c r="UW67" s="4134"/>
      <c r="UX67" s="4134"/>
      <c r="UY67" s="4134"/>
      <c r="UZ67" s="4134"/>
      <c r="VA67" s="4134"/>
      <c r="VB67" s="4134"/>
      <c r="VC67" s="4134"/>
      <c r="VD67" s="4134"/>
      <c r="VE67" s="4134"/>
      <c r="VF67" s="4134"/>
      <c r="VG67" s="4134"/>
      <c r="VH67" s="4134"/>
      <c r="VI67" s="4134"/>
      <c r="VJ67" s="4134"/>
      <c r="VK67" s="4134"/>
      <c r="VL67" s="4134"/>
      <c r="VM67" s="4134"/>
      <c r="VN67" s="4134"/>
      <c r="VO67" s="4134"/>
      <c r="VP67" s="4134"/>
      <c r="VQ67" s="4134"/>
      <c r="VR67" s="4134"/>
      <c r="VS67" s="4134"/>
      <c r="VT67" s="4134"/>
      <c r="VU67" s="4134"/>
      <c r="VV67" s="4134"/>
      <c r="VW67" s="4134"/>
      <c r="VX67" s="4134"/>
      <c r="VY67" s="4134"/>
      <c r="VZ67" s="4134"/>
      <c r="WA67" s="4134"/>
      <c r="WB67" s="4134"/>
      <c r="WC67" s="4134"/>
      <c r="WD67" s="4134"/>
      <c r="WE67" s="4134"/>
      <c r="WF67" s="4134"/>
      <c r="WG67" s="4134"/>
      <c r="WH67" s="4134"/>
      <c r="WI67" s="4134"/>
      <c r="WJ67" s="4134"/>
      <c r="WK67" s="4134"/>
      <c r="WL67" s="4134"/>
      <c r="WM67" s="4134"/>
      <c r="WN67" s="4134"/>
      <c r="WO67" s="4134"/>
      <c r="WP67" s="4134"/>
      <c r="WQ67" s="4134"/>
      <c r="WR67" s="4134"/>
      <c r="WS67" s="4134"/>
      <c r="WT67" s="4134"/>
      <c r="WU67" s="4134"/>
      <c r="WV67" s="4134"/>
      <c r="WW67" s="4134"/>
      <c r="WX67" s="4134"/>
      <c r="WY67" s="4134"/>
      <c r="WZ67" s="4134"/>
      <c r="XA67" s="4134"/>
      <c r="XB67" s="4134"/>
      <c r="XC67" s="4134"/>
      <c r="XD67" s="4134"/>
      <c r="XE67" s="4134"/>
      <c r="XF67" s="4134"/>
      <c r="XG67" s="4134"/>
      <c r="XH67" s="4134"/>
      <c r="XI67" s="4134"/>
      <c r="XJ67" s="4134"/>
      <c r="XK67" s="4134"/>
      <c r="XL67" s="4134"/>
      <c r="XM67" s="4134"/>
      <c r="XN67" s="4134"/>
      <c r="XO67" s="4134"/>
      <c r="XP67" s="4134"/>
      <c r="XQ67" s="4134"/>
      <c r="XR67" s="4134"/>
      <c r="XS67" s="4134"/>
      <c r="XT67" s="4134"/>
      <c r="XU67" s="4134"/>
      <c r="XV67" s="4134"/>
      <c r="XW67" s="4134"/>
      <c r="XX67" s="4134"/>
      <c r="XY67" s="4134"/>
      <c r="XZ67" s="4134"/>
      <c r="YA67" s="4134"/>
      <c r="YB67" s="4134"/>
      <c r="YC67" s="4134"/>
      <c r="YD67" s="4134"/>
      <c r="YE67" s="4134"/>
      <c r="YF67" s="4134"/>
      <c r="YG67" s="4134"/>
      <c r="YH67" s="4134"/>
      <c r="YI67" s="4134"/>
      <c r="YJ67" s="4134"/>
      <c r="YK67" s="4134"/>
      <c r="YL67" s="4134"/>
      <c r="YM67" s="4134"/>
      <c r="YN67" s="4134"/>
      <c r="YO67" s="4134"/>
      <c r="YP67" s="4134"/>
      <c r="YQ67" s="4134"/>
      <c r="YR67" s="4134"/>
      <c r="YS67" s="4134"/>
      <c r="YT67" s="4134"/>
      <c r="YU67" s="4134"/>
      <c r="YV67" s="4134"/>
      <c r="YW67" s="4134"/>
      <c r="YX67" s="4134"/>
      <c r="YY67" s="4134"/>
      <c r="YZ67" s="4134"/>
      <c r="ZA67" s="4134"/>
      <c r="ZB67" s="4134"/>
      <c r="ZC67" s="4134"/>
      <c r="ZD67" s="4134"/>
      <c r="ZE67" s="4134"/>
      <c r="ZF67" s="4134"/>
      <c r="ZG67" s="4134"/>
      <c r="ZH67" s="4134"/>
      <c r="ZI67" s="4134"/>
      <c r="ZJ67" s="4134"/>
      <c r="ZK67" s="4134"/>
      <c r="ZL67" s="4134"/>
      <c r="ZM67" s="4134"/>
      <c r="ZN67" s="4134"/>
      <c r="ZO67" s="4134"/>
      <c r="ZP67" s="4134"/>
      <c r="ZQ67" s="4134"/>
      <c r="ZR67" s="4134"/>
      <c r="ZS67" s="4134"/>
      <c r="ZT67" s="4134"/>
      <c r="ZU67" s="4134"/>
      <c r="ZV67" s="4134"/>
      <c r="ZW67" s="4134"/>
      <c r="ZX67" s="4134"/>
      <c r="ZY67" s="4134"/>
      <c r="ZZ67" s="4134"/>
      <c r="AAA67" s="4134"/>
      <c r="AAB67" s="4134"/>
      <c r="AAC67" s="4134"/>
      <c r="AAD67" s="4134"/>
      <c r="AAE67" s="4134"/>
      <c r="AAF67" s="4134"/>
      <c r="AAG67" s="4134"/>
      <c r="AAH67" s="4134"/>
      <c r="AAI67" s="4134"/>
      <c r="AAJ67" s="4134"/>
      <c r="AAK67" s="4134"/>
      <c r="AAL67" s="4134"/>
      <c r="AAM67" s="4134"/>
      <c r="AAN67" s="4134"/>
      <c r="AAO67" s="4134"/>
      <c r="AAP67" s="4134"/>
      <c r="AAQ67" s="4134"/>
      <c r="AAR67" s="4134"/>
      <c r="AAS67" s="4134"/>
      <c r="AAT67" s="4134"/>
      <c r="AAU67" s="4134"/>
      <c r="AAV67" s="4134"/>
      <c r="AAW67" s="4134"/>
      <c r="AAX67" s="4134"/>
      <c r="AAY67" s="4134"/>
      <c r="AAZ67" s="4134"/>
      <c r="ABA67" s="4134"/>
      <c r="ABB67" s="4134"/>
      <c r="ABC67" s="4134"/>
      <c r="ABD67" s="4134"/>
      <c r="ABE67" s="4134"/>
      <c r="ABF67" s="4134"/>
      <c r="ABG67" s="4134"/>
      <c r="ABH67" s="4134"/>
      <c r="ABI67" s="4134"/>
      <c r="ABJ67" s="4134"/>
      <c r="ABK67" s="4134"/>
      <c r="ABL67" s="4134"/>
      <c r="ABM67" s="4134"/>
      <c r="ABN67" s="4134"/>
      <c r="ABO67" s="4134"/>
      <c r="ABP67" s="4134"/>
      <c r="ABQ67" s="4134"/>
      <c r="ABR67" s="4134"/>
      <c r="ABS67" s="4134"/>
      <c r="ABT67" s="4134"/>
      <c r="ABU67" s="4134"/>
      <c r="ABV67" s="4134"/>
      <c r="ABW67" s="4134"/>
      <c r="ABX67" s="4134"/>
      <c r="ABY67" s="4134"/>
      <c r="ABZ67" s="4134"/>
      <c r="ACA67" s="4134"/>
      <c r="ACB67" s="4134"/>
      <c r="ACC67" s="4134"/>
      <c r="ACD67" s="4134"/>
      <c r="ACE67" s="4134"/>
      <c r="ACF67" s="4134"/>
      <c r="ACG67" s="4134"/>
      <c r="ACH67" s="4134"/>
      <c r="ACI67" s="4134"/>
      <c r="ACJ67" s="4134"/>
      <c r="ACK67" s="4134"/>
      <c r="ACL67" s="4134"/>
      <c r="ACM67" s="4134"/>
      <c r="ACN67" s="4134"/>
      <c r="ACO67" s="4134"/>
      <c r="ACP67" s="4134"/>
      <c r="ACQ67" s="4134"/>
      <c r="ACR67" s="4134"/>
      <c r="ACS67" s="4134"/>
      <c r="ACT67" s="4134"/>
      <c r="ACU67" s="4134"/>
      <c r="ACV67" s="4134"/>
      <c r="ACW67" s="4134"/>
      <c r="ACX67" s="4134"/>
      <c r="ACY67" s="4134"/>
      <c r="ACZ67" s="4134"/>
      <c r="ADA67" s="4134"/>
      <c r="ADB67" s="4134"/>
      <c r="ADC67" s="4134"/>
      <c r="ADD67" s="4134"/>
      <c r="ADE67" s="4134"/>
      <c r="ADF67" s="4134"/>
      <c r="ADG67" s="4134"/>
      <c r="ADH67" s="4134"/>
      <c r="ADI67" s="4134"/>
      <c r="ADJ67" s="4134"/>
      <c r="ADK67" s="4134"/>
      <c r="ADL67" s="4134"/>
      <c r="ADM67" s="4134"/>
      <c r="ADN67" s="4134"/>
      <c r="ADO67" s="4134"/>
      <c r="ADP67" s="4134"/>
      <c r="ADQ67" s="4134"/>
      <c r="ADR67" s="4134"/>
      <c r="ADS67" s="4134"/>
      <c r="ADT67" s="4134"/>
      <c r="ADU67" s="4134"/>
      <c r="ADV67" s="4134"/>
      <c r="ADW67" s="4134"/>
      <c r="ADX67" s="4134"/>
      <c r="ADY67" s="4134"/>
      <c r="ADZ67" s="4134"/>
      <c r="AEA67" s="4134"/>
      <c r="AEB67" s="4134"/>
      <c r="AEC67" s="4134"/>
      <c r="AED67" s="4134"/>
      <c r="AEE67" s="4134"/>
      <c r="AEF67" s="4134"/>
      <c r="AEG67" s="4134"/>
      <c r="AEH67" s="4134"/>
      <c r="AEI67" s="4134"/>
      <c r="AEJ67" s="4134"/>
      <c r="AEK67" s="4134"/>
      <c r="AEL67" s="4134"/>
      <c r="AEM67" s="4134"/>
      <c r="AEN67" s="4134"/>
      <c r="AEO67" s="4134"/>
      <c r="AEP67" s="4134"/>
      <c r="AEQ67" s="4134"/>
      <c r="AER67" s="4134"/>
      <c r="AES67" s="4134"/>
      <c r="AET67" s="4134"/>
      <c r="AEU67" s="4134"/>
      <c r="AEV67" s="4134"/>
      <c r="AEW67" s="4134"/>
      <c r="AEX67" s="4134"/>
      <c r="AEY67" s="4134"/>
      <c r="AEZ67" s="4134"/>
      <c r="AFA67" s="4134"/>
      <c r="AFB67" s="4134"/>
      <c r="AFC67" s="4134"/>
      <c r="AFD67" s="4134"/>
      <c r="AFE67" s="4134"/>
      <c r="AFF67" s="4134"/>
      <c r="AFG67" s="4134"/>
      <c r="AFH67" s="4134"/>
      <c r="AFI67" s="4134"/>
      <c r="AFJ67" s="4134"/>
      <c r="AFK67" s="4134"/>
      <c r="AFL67" s="4134"/>
      <c r="AFM67" s="4134"/>
      <c r="AFN67" s="4134"/>
      <c r="AFO67" s="4134"/>
      <c r="AFP67" s="4134"/>
      <c r="AFQ67" s="4134"/>
      <c r="AFR67" s="4134"/>
      <c r="AFS67" s="4134"/>
      <c r="AFT67" s="4134"/>
      <c r="AFU67" s="4134"/>
      <c r="AFV67" s="4134"/>
      <c r="AFW67" s="4134"/>
      <c r="AFX67" s="4134"/>
      <c r="AFY67" s="4134"/>
      <c r="AFZ67" s="4134"/>
      <c r="AGA67" s="4134"/>
      <c r="AGB67" s="4134"/>
      <c r="AGC67" s="4134"/>
      <c r="AGD67" s="4134"/>
      <c r="AGE67" s="4134"/>
      <c r="AGF67" s="4134"/>
      <c r="AGG67" s="4134"/>
      <c r="AGH67" s="4134"/>
      <c r="AGI67" s="4134"/>
      <c r="AGJ67" s="4134"/>
      <c r="AGK67" s="4134"/>
      <c r="AGL67" s="4134"/>
      <c r="AGM67" s="4134"/>
      <c r="AGN67" s="4134"/>
      <c r="AGO67" s="4134"/>
      <c r="AGP67" s="4134"/>
      <c r="AGQ67" s="4134"/>
      <c r="AGR67" s="4134"/>
      <c r="AGS67" s="4134"/>
      <c r="AGT67" s="4134"/>
      <c r="AGU67" s="4134"/>
      <c r="AGV67" s="4134"/>
      <c r="AGW67" s="4134"/>
      <c r="AGX67" s="4134"/>
      <c r="AGY67" s="4134"/>
      <c r="AGZ67" s="4134"/>
      <c r="AHA67" s="4134"/>
      <c r="AHB67" s="4134"/>
      <c r="AHC67" s="4134"/>
      <c r="AHD67" s="4134"/>
      <c r="AHE67" s="4134"/>
      <c r="AHF67" s="4134"/>
      <c r="AHG67" s="4134"/>
      <c r="AHH67" s="4134"/>
      <c r="AHI67" s="4134"/>
      <c r="AHJ67" s="4134"/>
      <c r="AHK67" s="4134"/>
      <c r="AHL67" s="4134"/>
      <c r="AHM67" s="4134"/>
      <c r="AHN67" s="4134"/>
      <c r="AHO67" s="4134"/>
      <c r="AHP67" s="4134"/>
      <c r="AHQ67" s="4134"/>
      <c r="AHR67" s="4134"/>
      <c r="AHS67" s="4134"/>
      <c r="AHT67" s="4134"/>
      <c r="AHU67" s="4134"/>
      <c r="AHV67" s="4134"/>
      <c r="AHW67" s="4134"/>
      <c r="AHX67" s="4134"/>
      <c r="AHY67" s="4134"/>
      <c r="AHZ67" s="4134"/>
      <c r="AIA67" s="4134"/>
      <c r="AIB67" s="4134"/>
      <c r="AIC67" s="4134"/>
      <c r="AID67" s="4134"/>
      <c r="AIE67" s="4134"/>
      <c r="AIF67" s="4134"/>
      <c r="AIG67" s="4134"/>
      <c r="AIH67" s="4134"/>
      <c r="AII67" s="4134"/>
      <c r="AIJ67" s="4134"/>
      <c r="AIK67" s="4134"/>
      <c r="AIL67" s="4134"/>
      <c r="AIM67" s="4134"/>
      <c r="AIN67" s="4134"/>
      <c r="AIO67" s="4134"/>
      <c r="AIP67" s="4134"/>
      <c r="AIQ67" s="4134"/>
      <c r="AIR67" s="4134"/>
      <c r="AIS67" s="4134"/>
      <c r="AIT67" s="4134"/>
      <c r="AIU67" s="4134"/>
      <c r="AIV67" s="4134"/>
      <c r="AIW67" s="4134"/>
      <c r="AIX67" s="4134"/>
      <c r="AIY67" s="4134"/>
      <c r="AIZ67" s="4134"/>
      <c r="AJA67" s="4134"/>
      <c r="AJB67" s="4134"/>
      <c r="AJC67" s="4134"/>
      <c r="AJD67" s="4134"/>
      <c r="AJE67" s="4134"/>
      <c r="AJF67" s="4134"/>
      <c r="AJG67" s="4134"/>
      <c r="AJH67" s="4134"/>
      <c r="AJI67" s="4134"/>
      <c r="AJJ67" s="4134"/>
      <c r="AJK67" s="4134"/>
      <c r="AJL67" s="4134"/>
      <c r="AJM67" s="4134"/>
      <c r="AJN67" s="4134"/>
      <c r="AJO67" s="4134"/>
      <c r="AJP67" s="4134"/>
      <c r="AJQ67" s="4134"/>
      <c r="AJR67" s="4134"/>
      <c r="AJS67" s="4134"/>
      <c r="AJT67" s="4134"/>
      <c r="AJU67" s="4134"/>
      <c r="AJV67" s="4134"/>
      <c r="AJW67" s="4134"/>
      <c r="AJX67" s="4134"/>
      <c r="AJY67" s="4134"/>
      <c r="AJZ67" s="4134"/>
      <c r="AKA67" s="4134"/>
      <c r="AKB67" s="4134"/>
      <c r="AKC67" s="4134"/>
      <c r="AKD67" s="4134"/>
      <c r="AKE67" s="4134"/>
      <c r="AKF67" s="4134"/>
      <c r="AKG67" s="4134"/>
      <c r="AKH67" s="4134"/>
      <c r="AKI67" s="4134"/>
      <c r="AKJ67" s="4134"/>
      <c r="AKK67" s="4134"/>
      <c r="AKL67" s="4134"/>
      <c r="AKM67" s="4134"/>
      <c r="AKN67" s="4134"/>
      <c r="AKO67" s="4134"/>
      <c r="AKP67" s="4134"/>
      <c r="AKQ67" s="4134"/>
      <c r="AKR67" s="4134"/>
      <c r="AKS67" s="4134"/>
      <c r="AKT67" s="4134"/>
      <c r="AKU67" s="4134"/>
      <c r="AKV67" s="4134"/>
      <c r="AKW67" s="4134"/>
      <c r="AKX67" s="4134"/>
      <c r="AKY67" s="4134"/>
      <c r="AKZ67" s="4134"/>
      <c r="ALA67" s="4134"/>
      <c r="ALB67" s="4134"/>
      <c r="ALC67" s="4134"/>
      <c r="ALD67" s="4134"/>
      <c r="ALE67" s="4134"/>
      <c r="ALF67" s="4134"/>
      <c r="ALG67" s="4134"/>
      <c r="ALH67" s="4134"/>
      <c r="ALI67" s="4134"/>
      <c r="ALJ67" s="4134"/>
      <c r="ALK67" s="4134"/>
      <c r="ALL67" s="4134"/>
      <c r="ALM67" s="4134"/>
      <c r="ALN67" s="4134"/>
      <c r="ALO67" s="4134"/>
      <c r="ALP67" s="4134"/>
      <c r="ALQ67" s="4134"/>
      <c r="ALR67" s="4134"/>
      <c r="ALS67" s="4134"/>
      <c r="ALT67" s="4134"/>
      <c r="ALU67" s="4134"/>
      <c r="ALV67" s="4134"/>
      <c r="ALW67" s="4134"/>
      <c r="ALX67" s="4134"/>
      <c r="ALY67" s="4134"/>
      <c r="ALZ67" s="4134"/>
      <c r="AMA67" s="4134"/>
      <c r="AMB67" s="4134"/>
      <c r="AMC67" s="4134"/>
      <c r="AMD67" s="4134"/>
      <c r="AME67" s="4134"/>
      <c r="AMF67" s="4134"/>
      <c r="AMG67" s="4134"/>
      <c r="AMH67" s="4134"/>
      <c r="AMI67" s="4134"/>
      <c r="AMJ67" s="4134"/>
      <c r="AMK67" s="4134"/>
      <c r="AML67" s="4134"/>
      <c r="AMM67" s="4134"/>
      <c r="AMN67" s="4134"/>
      <c r="AMO67" s="4134"/>
      <c r="AMP67" s="4134"/>
      <c r="AMQ67" s="4134"/>
      <c r="AMR67" s="4134"/>
      <c r="AMS67" s="4134"/>
      <c r="AMT67" s="4134"/>
      <c r="AMU67" s="4134"/>
      <c r="AMV67" s="4134"/>
      <c r="AMW67" s="4134"/>
      <c r="AMX67" s="4134"/>
      <c r="AMY67" s="4134"/>
      <c r="AMZ67" s="4134"/>
      <c r="ANA67" s="4134"/>
      <c r="ANB67" s="4134"/>
      <c r="ANC67" s="4134"/>
      <c r="AND67" s="4134"/>
      <c r="ANE67" s="4134"/>
      <c r="ANF67" s="4134"/>
      <c r="ANG67" s="4134"/>
      <c r="ANH67" s="4134"/>
      <c r="ANI67" s="4134"/>
      <c r="ANJ67" s="4134"/>
      <c r="ANK67" s="4134"/>
      <c r="ANL67" s="4134"/>
      <c r="ANM67" s="4134"/>
      <c r="ANN67" s="4134"/>
      <c r="ANO67" s="4134"/>
      <c r="ANP67" s="4134"/>
      <c r="ANQ67" s="4134"/>
      <c r="ANR67" s="4134"/>
      <c r="ANS67" s="4134"/>
      <c r="ANT67" s="4134"/>
      <c r="ANU67" s="4134"/>
      <c r="ANV67" s="4134"/>
      <c r="ANW67" s="4134"/>
      <c r="ANX67" s="4134"/>
      <c r="ANY67" s="4134"/>
      <c r="ANZ67" s="4134"/>
      <c r="AOA67" s="4134"/>
      <c r="AOB67" s="4134"/>
      <c r="AOC67" s="4134"/>
      <c r="AOD67" s="4134"/>
      <c r="AOE67" s="4134"/>
      <c r="AOF67" s="4134"/>
      <c r="AOG67" s="4134"/>
      <c r="AOH67" s="4134"/>
      <c r="AOI67" s="4134"/>
      <c r="AOJ67" s="4134"/>
      <c r="AOK67" s="4134"/>
      <c r="AOL67" s="4134"/>
      <c r="AOM67" s="4134"/>
      <c r="AON67" s="4134"/>
      <c r="AOO67" s="4134"/>
      <c r="AOP67" s="4134"/>
      <c r="AOQ67" s="4134"/>
      <c r="AOR67" s="4134"/>
      <c r="AOS67" s="4134"/>
      <c r="AOT67" s="4134"/>
      <c r="AOU67" s="4134"/>
      <c r="AOV67" s="4134"/>
      <c r="AOW67" s="4134"/>
      <c r="AOX67" s="4134"/>
      <c r="AOY67" s="4134"/>
      <c r="AOZ67" s="4134"/>
      <c r="APA67" s="4134"/>
      <c r="APB67" s="4134"/>
      <c r="APC67" s="4134"/>
      <c r="APD67" s="4134"/>
      <c r="APE67" s="4134"/>
      <c r="APF67" s="4134"/>
      <c r="APG67" s="4134"/>
      <c r="APH67" s="4134"/>
      <c r="API67" s="4134"/>
      <c r="APJ67" s="4134"/>
      <c r="APK67" s="4134"/>
      <c r="APL67" s="4134"/>
      <c r="APM67" s="4134"/>
      <c r="APN67" s="4134"/>
      <c r="APO67" s="4134"/>
      <c r="APP67" s="4134"/>
      <c r="APQ67" s="4134"/>
      <c r="APR67" s="4134"/>
      <c r="APS67" s="4134"/>
      <c r="APT67" s="4134"/>
      <c r="APU67" s="4134"/>
      <c r="APV67" s="4134"/>
      <c r="APW67" s="4134"/>
      <c r="APX67" s="4134"/>
      <c r="APY67" s="4134"/>
      <c r="APZ67" s="4134"/>
      <c r="AQA67" s="4134"/>
      <c r="AQB67" s="4134"/>
      <c r="AQC67" s="4134"/>
      <c r="AQD67" s="4134"/>
      <c r="AQE67" s="4134"/>
      <c r="AQF67" s="4134"/>
      <c r="AQG67" s="4134"/>
      <c r="AQH67" s="4134"/>
      <c r="AQI67" s="4134"/>
      <c r="AQJ67" s="4134"/>
      <c r="AQK67" s="4134"/>
      <c r="AQL67" s="4134"/>
      <c r="AQM67" s="4134"/>
      <c r="AQN67" s="4134"/>
      <c r="AQO67" s="4134"/>
      <c r="AQP67" s="4134"/>
      <c r="AQQ67" s="4134"/>
      <c r="AQR67" s="4134"/>
      <c r="AQS67" s="4134"/>
      <c r="AQT67" s="4134"/>
      <c r="AQU67" s="4134"/>
      <c r="AQV67" s="4134"/>
      <c r="AQW67" s="4134"/>
      <c r="AQX67" s="4134"/>
      <c r="AQY67" s="4134"/>
      <c r="AQZ67" s="4134"/>
      <c r="ARA67" s="4134"/>
      <c r="ARB67" s="4134"/>
      <c r="ARC67" s="4134"/>
      <c r="ARD67" s="4134"/>
      <c r="ARE67" s="4134"/>
      <c r="ARF67" s="4134"/>
      <c r="ARG67" s="4134"/>
      <c r="ARH67" s="4134"/>
      <c r="ARI67" s="4134"/>
      <c r="ARJ67" s="4134"/>
      <c r="ARK67" s="4134"/>
      <c r="ARL67" s="4134"/>
      <c r="ARM67" s="4134"/>
      <c r="ARN67" s="4134"/>
      <c r="ARO67" s="4134"/>
      <c r="ARP67" s="4134"/>
      <c r="ARQ67" s="4134"/>
      <c r="ARR67" s="4134"/>
      <c r="ARS67" s="4134"/>
      <c r="ART67" s="4134"/>
      <c r="ARU67" s="4134"/>
      <c r="ARV67" s="4134"/>
      <c r="ARW67" s="4134"/>
      <c r="ARX67" s="4134"/>
      <c r="ARY67" s="4134"/>
      <c r="ARZ67" s="4134"/>
      <c r="ASA67" s="4134"/>
      <c r="ASB67" s="4134"/>
      <c r="ASC67" s="4134"/>
      <c r="ASD67" s="4134"/>
      <c r="ASE67" s="4134"/>
      <c r="ASF67" s="4134"/>
      <c r="ASG67" s="4134"/>
      <c r="ASH67" s="4134"/>
      <c r="ASI67" s="4134"/>
      <c r="ASJ67" s="4134"/>
      <c r="ASK67" s="4134"/>
      <c r="ASL67" s="4134"/>
      <c r="ASM67" s="4134"/>
      <c r="ASN67" s="4134"/>
      <c r="ASO67" s="4134"/>
      <c r="ASP67" s="4134"/>
      <c r="ASQ67" s="4134"/>
      <c r="ASR67" s="4134"/>
      <c r="ASS67" s="4134"/>
      <c r="AST67" s="4134"/>
      <c r="ASU67" s="4134"/>
      <c r="ASV67" s="4134"/>
      <c r="ASW67" s="4134"/>
      <c r="ASX67" s="4134"/>
      <c r="ASY67" s="4134"/>
      <c r="ASZ67" s="4134"/>
      <c r="ATA67" s="4134"/>
      <c r="ATB67" s="4134"/>
      <c r="ATC67" s="4134"/>
      <c r="ATD67" s="4134"/>
      <c r="ATE67" s="4134"/>
      <c r="ATF67" s="4134"/>
      <c r="ATG67" s="4134"/>
      <c r="ATH67" s="4134"/>
      <c r="ATI67" s="4134"/>
      <c r="ATJ67" s="4134"/>
      <c r="ATK67" s="4134"/>
      <c r="ATL67" s="4134"/>
      <c r="ATM67" s="4134"/>
      <c r="ATN67" s="4134"/>
      <c r="ATO67" s="4134"/>
      <c r="ATP67" s="4134"/>
      <c r="ATQ67" s="4134"/>
      <c r="ATR67" s="4134"/>
      <c r="ATS67" s="4134"/>
      <c r="ATT67" s="4134"/>
      <c r="ATU67" s="4134"/>
      <c r="ATV67" s="4134"/>
      <c r="ATW67" s="4134"/>
      <c r="ATX67" s="4134"/>
      <c r="ATY67" s="4134"/>
      <c r="ATZ67" s="4134"/>
      <c r="AUA67" s="4134"/>
      <c r="AUB67" s="4134"/>
      <c r="AUC67" s="4134"/>
      <c r="AUD67" s="4134"/>
      <c r="AUE67" s="4134"/>
      <c r="AUF67" s="4134"/>
      <c r="AUG67" s="4134"/>
      <c r="AUH67" s="4134"/>
      <c r="AUI67" s="4134"/>
      <c r="AUJ67" s="4134"/>
      <c r="AUK67" s="4134"/>
      <c r="AUL67" s="4134"/>
      <c r="AUM67" s="4134"/>
      <c r="AUN67" s="4134"/>
      <c r="AUO67" s="4134"/>
      <c r="AUP67" s="4134"/>
      <c r="AUQ67" s="4134"/>
      <c r="AUR67" s="4134"/>
      <c r="AUS67" s="4134"/>
      <c r="AUT67" s="4134"/>
      <c r="AUU67" s="4134"/>
      <c r="AUV67" s="4134"/>
      <c r="AUW67" s="4134"/>
      <c r="AUX67" s="4134"/>
      <c r="AUY67" s="4134"/>
      <c r="AUZ67" s="4134"/>
      <c r="AVA67" s="4134"/>
      <c r="AVB67" s="4134"/>
      <c r="AVC67" s="4134"/>
      <c r="AVD67" s="4134"/>
      <c r="AVE67" s="4134"/>
      <c r="AVF67" s="4134"/>
      <c r="AVG67" s="4134"/>
      <c r="AVH67" s="4134"/>
      <c r="AVI67" s="4134"/>
      <c r="AVJ67" s="4134"/>
      <c r="AVK67" s="4134"/>
      <c r="AVL67" s="4134"/>
      <c r="AVM67" s="4134"/>
      <c r="AVN67" s="4134"/>
      <c r="AVO67" s="4134"/>
      <c r="AVP67" s="4134"/>
      <c r="AVQ67" s="4134"/>
      <c r="AVR67" s="4134"/>
      <c r="AVS67" s="4134"/>
      <c r="AVT67" s="4134"/>
      <c r="AVU67" s="4134"/>
      <c r="AVV67" s="4134"/>
      <c r="AVW67" s="4134"/>
      <c r="AVX67" s="4134"/>
      <c r="AVY67" s="4134"/>
      <c r="AVZ67" s="4134"/>
      <c r="AWA67" s="4134"/>
      <c r="AWB67" s="4134"/>
      <c r="AWC67" s="4134"/>
      <c r="AWD67" s="4134"/>
      <c r="AWE67" s="4134"/>
      <c r="AWF67" s="4134"/>
      <c r="AWG67" s="4134"/>
      <c r="AWH67" s="4134"/>
      <c r="AWI67" s="4134"/>
      <c r="AWJ67" s="4134"/>
      <c r="AWK67" s="4134"/>
      <c r="AWL67" s="4134"/>
      <c r="AWM67" s="4134"/>
      <c r="AWN67" s="4134"/>
      <c r="AWO67" s="4134"/>
      <c r="AWP67" s="4134"/>
      <c r="AWQ67" s="4134"/>
      <c r="AWR67" s="4134"/>
      <c r="AWS67" s="4134"/>
      <c r="AWT67" s="4134"/>
      <c r="AWU67" s="4134"/>
      <c r="AWV67" s="4134"/>
      <c r="AWW67" s="4134"/>
      <c r="AWX67" s="4134"/>
      <c r="AWY67" s="4134"/>
      <c r="AWZ67" s="4134"/>
      <c r="AXA67" s="4134"/>
      <c r="AXB67" s="4134"/>
      <c r="AXC67" s="4134"/>
      <c r="AXD67" s="4134"/>
      <c r="AXE67" s="4134"/>
      <c r="AXF67" s="4134"/>
      <c r="AXG67" s="4134"/>
      <c r="AXH67" s="4134"/>
      <c r="AXI67" s="4134"/>
      <c r="AXJ67" s="4134"/>
      <c r="AXK67" s="4134"/>
      <c r="AXL67" s="4134"/>
      <c r="AXM67" s="4134"/>
      <c r="AXN67" s="4134"/>
      <c r="AXO67" s="4134"/>
      <c r="AXP67" s="4134"/>
      <c r="AXQ67" s="4134"/>
      <c r="AXR67" s="4134"/>
      <c r="AXS67" s="4134"/>
      <c r="AXT67" s="4134"/>
      <c r="AXU67" s="4134"/>
      <c r="AXV67" s="4134"/>
      <c r="AXW67" s="4134"/>
      <c r="AXX67" s="4134"/>
      <c r="AXY67" s="4134"/>
      <c r="AXZ67" s="4134"/>
      <c r="AYA67" s="4134"/>
      <c r="AYB67" s="4134"/>
      <c r="AYC67" s="4134"/>
      <c r="AYD67" s="4134"/>
      <c r="AYE67" s="4134"/>
      <c r="AYF67" s="4134"/>
      <c r="AYG67" s="4134"/>
      <c r="AYH67" s="4134"/>
      <c r="AYI67" s="4134"/>
      <c r="AYJ67" s="4134"/>
      <c r="AYK67" s="4134"/>
      <c r="AYL67" s="4134"/>
      <c r="AYM67" s="4134"/>
      <c r="AYN67" s="4134"/>
      <c r="AYO67" s="4134"/>
      <c r="AYP67" s="4134"/>
      <c r="AYQ67" s="4134"/>
      <c r="AYR67" s="4134"/>
      <c r="AYS67" s="4134"/>
      <c r="AYT67" s="4134"/>
      <c r="AYU67" s="4134"/>
      <c r="AYV67" s="4134"/>
      <c r="AYW67" s="4134"/>
      <c r="AYX67" s="4134"/>
      <c r="AYY67" s="4134"/>
      <c r="AYZ67" s="4134"/>
      <c r="AZA67" s="4134"/>
      <c r="AZB67" s="4134"/>
      <c r="AZC67" s="4134"/>
      <c r="AZD67" s="4134"/>
      <c r="AZE67" s="4134"/>
      <c r="AZF67" s="4134"/>
      <c r="AZG67" s="4134"/>
      <c r="AZH67" s="4134"/>
      <c r="AZI67" s="4134"/>
      <c r="AZJ67" s="4134"/>
      <c r="AZK67" s="4134"/>
      <c r="AZL67" s="4134"/>
      <c r="AZM67" s="4134"/>
      <c r="AZN67" s="4134"/>
      <c r="AZO67" s="4134"/>
      <c r="AZP67" s="4134"/>
      <c r="AZQ67" s="4134"/>
      <c r="AZR67" s="4134"/>
      <c r="AZS67" s="4134"/>
      <c r="AZT67" s="4134"/>
      <c r="AZU67" s="4134"/>
      <c r="AZV67" s="4134"/>
      <c r="AZW67" s="4134"/>
      <c r="AZX67" s="4134"/>
      <c r="AZY67" s="4134"/>
      <c r="AZZ67" s="4134"/>
      <c r="BAA67" s="4134"/>
      <c r="BAB67" s="4134"/>
      <c r="BAC67" s="4134"/>
      <c r="BAD67" s="4134"/>
      <c r="BAE67" s="4134"/>
      <c r="BAF67" s="4134"/>
      <c r="BAG67" s="4134"/>
      <c r="BAH67" s="4134"/>
      <c r="BAI67" s="4134"/>
      <c r="BAJ67" s="4134"/>
      <c r="BAK67" s="4134"/>
      <c r="BAL67" s="4134"/>
      <c r="BAM67" s="4134"/>
      <c r="BAN67" s="4134"/>
      <c r="BAO67" s="4134"/>
      <c r="BAP67" s="4134"/>
      <c r="BAQ67" s="4134"/>
      <c r="BAR67" s="4134"/>
      <c r="BAS67" s="4134"/>
      <c r="BAT67" s="4134"/>
      <c r="BAU67" s="4134"/>
      <c r="BAV67" s="4134"/>
      <c r="BAW67" s="4134"/>
      <c r="BAX67" s="4134"/>
      <c r="BAY67" s="4134"/>
      <c r="BAZ67" s="4134"/>
      <c r="BBA67" s="4134"/>
      <c r="BBB67" s="4134"/>
      <c r="BBC67" s="4134"/>
      <c r="BBD67" s="4134"/>
      <c r="BBE67" s="4134"/>
      <c r="BBF67" s="4134"/>
      <c r="BBG67" s="4134"/>
      <c r="BBH67" s="4134"/>
      <c r="BBI67" s="4134"/>
      <c r="BBJ67" s="4134"/>
      <c r="BBK67" s="4134"/>
      <c r="BBL67" s="4134"/>
      <c r="BBM67" s="4134"/>
      <c r="BBN67" s="4134"/>
      <c r="BBO67" s="4134"/>
      <c r="BBP67" s="4134"/>
      <c r="BBQ67" s="4134"/>
      <c r="BBR67" s="4134"/>
      <c r="BBS67" s="4134"/>
      <c r="BBT67" s="4134"/>
      <c r="BBU67" s="4134"/>
      <c r="BBV67" s="4134"/>
      <c r="BBW67" s="4134"/>
      <c r="BBX67" s="4134"/>
      <c r="BBY67" s="4134"/>
      <c r="BBZ67" s="4134"/>
      <c r="BCA67" s="4134"/>
      <c r="BCB67" s="4134"/>
      <c r="BCC67" s="4134"/>
      <c r="BCD67" s="4134"/>
      <c r="BCE67" s="4134"/>
      <c r="BCF67" s="4134"/>
      <c r="BCG67" s="4134"/>
      <c r="BCH67" s="4134"/>
      <c r="BCI67" s="4134"/>
      <c r="BCJ67" s="4134"/>
      <c r="BCK67" s="4134"/>
      <c r="BCL67" s="4134"/>
      <c r="BCM67" s="4134"/>
      <c r="BCN67" s="4134"/>
      <c r="BCO67" s="4134"/>
      <c r="BCP67" s="4134"/>
      <c r="BCQ67" s="4134"/>
      <c r="BCR67" s="4134"/>
      <c r="BCS67" s="4134"/>
      <c r="BCT67" s="4134"/>
      <c r="BCU67" s="4134"/>
      <c r="BCV67" s="4134"/>
      <c r="BCW67" s="4134"/>
      <c r="BCX67" s="4134"/>
      <c r="BCY67" s="4134"/>
      <c r="BCZ67" s="4134"/>
      <c r="BDA67" s="4134"/>
      <c r="BDB67" s="4134"/>
      <c r="BDC67" s="4134"/>
      <c r="BDD67" s="4134"/>
      <c r="BDE67" s="4134"/>
      <c r="BDF67" s="4134"/>
      <c r="BDG67" s="4134"/>
      <c r="BDH67" s="4134"/>
      <c r="BDI67" s="4134"/>
      <c r="BDJ67" s="4134"/>
      <c r="BDK67" s="4134"/>
      <c r="BDL67" s="4134"/>
      <c r="BDM67" s="4134"/>
      <c r="BDN67" s="4134"/>
      <c r="BDO67" s="4134"/>
      <c r="BDP67" s="4134"/>
      <c r="BDQ67" s="4134"/>
      <c r="BDR67" s="4134"/>
      <c r="BDS67" s="4134"/>
      <c r="BDT67" s="4134"/>
      <c r="BDU67" s="4134"/>
      <c r="BDV67" s="4134"/>
      <c r="BDW67" s="4134"/>
      <c r="BDX67" s="4134"/>
      <c r="BDY67" s="4134"/>
      <c r="BDZ67" s="4134"/>
      <c r="BEA67" s="4134"/>
      <c r="BEB67" s="4134"/>
      <c r="BEC67" s="4134"/>
      <c r="BED67" s="4134"/>
      <c r="BEE67" s="4134"/>
      <c r="BEF67" s="4134"/>
      <c r="BEG67" s="4134"/>
      <c r="BEH67" s="4134"/>
      <c r="BEI67" s="4134"/>
      <c r="BEJ67" s="4134"/>
      <c r="BEK67" s="4134"/>
      <c r="BEL67" s="4134"/>
      <c r="BEM67" s="4134"/>
      <c r="BEN67" s="4134"/>
      <c r="BEO67" s="4134"/>
      <c r="BEP67" s="4134"/>
      <c r="BEQ67" s="4134"/>
      <c r="BER67" s="4134"/>
      <c r="BES67" s="4134"/>
      <c r="BET67" s="4134"/>
      <c r="BEU67" s="4134"/>
      <c r="BEV67" s="4134"/>
      <c r="BEW67" s="4134"/>
      <c r="BEX67" s="4134"/>
      <c r="BEY67" s="4134"/>
      <c r="BEZ67" s="4134"/>
      <c r="BFA67" s="4134"/>
      <c r="BFB67" s="4134"/>
      <c r="BFC67" s="4134"/>
      <c r="BFD67" s="4134"/>
      <c r="BFE67" s="4134"/>
      <c r="BFF67" s="4134"/>
      <c r="BFG67" s="4134"/>
      <c r="BFH67" s="4134"/>
      <c r="BFI67" s="4134"/>
      <c r="BFJ67" s="4134"/>
      <c r="BFK67" s="4134"/>
      <c r="BFL67" s="4134"/>
      <c r="BFM67" s="4134"/>
      <c r="BFN67" s="4134"/>
      <c r="BFO67" s="4134"/>
      <c r="BFP67" s="4134"/>
      <c r="BFQ67" s="4134"/>
      <c r="BFR67" s="4134"/>
      <c r="BFS67" s="4134"/>
      <c r="BFT67" s="4134"/>
      <c r="BFU67" s="4134"/>
      <c r="BFV67" s="4134"/>
      <c r="BFW67" s="4134"/>
      <c r="BFX67" s="4134"/>
      <c r="BFY67" s="4134"/>
      <c r="BFZ67" s="4134"/>
      <c r="BGA67" s="4134"/>
      <c r="BGB67" s="4134"/>
      <c r="BGC67" s="4134"/>
      <c r="BGD67" s="4134"/>
      <c r="BGE67" s="4134"/>
      <c r="BGF67" s="4134"/>
      <c r="BGG67" s="4134"/>
      <c r="BGH67" s="4134"/>
      <c r="BGI67" s="4134"/>
      <c r="BGJ67" s="4134"/>
      <c r="BGK67" s="4134"/>
      <c r="BGL67" s="4134"/>
      <c r="BGM67" s="4134"/>
      <c r="BGN67" s="4134"/>
      <c r="BGO67" s="4134"/>
      <c r="BGP67" s="4134"/>
      <c r="BGQ67" s="4134"/>
      <c r="BGR67" s="4134"/>
      <c r="BGS67" s="4134"/>
      <c r="BGT67" s="4134"/>
      <c r="BGU67" s="4134"/>
      <c r="BGV67" s="4134"/>
      <c r="BGW67" s="4134"/>
      <c r="BGX67" s="4134"/>
      <c r="BGY67" s="4134"/>
      <c r="BGZ67" s="4134"/>
      <c r="BHA67" s="4134"/>
      <c r="BHB67" s="4134"/>
      <c r="BHC67" s="4134"/>
      <c r="BHD67" s="4134"/>
      <c r="BHE67" s="4134"/>
      <c r="BHF67" s="4134"/>
      <c r="BHG67" s="4134"/>
      <c r="BHH67" s="4134"/>
      <c r="BHI67" s="4134"/>
      <c r="BHJ67" s="4134"/>
      <c r="BHK67" s="4134"/>
      <c r="BHL67" s="4134"/>
      <c r="BHM67" s="4134"/>
      <c r="BHN67" s="4134"/>
      <c r="BHO67" s="4134"/>
      <c r="BHP67" s="4134"/>
      <c r="BHQ67" s="4134"/>
      <c r="BHR67" s="4134"/>
      <c r="BHS67" s="4134"/>
      <c r="BHT67" s="4134"/>
      <c r="BHU67" s="4134"/>
      <c r="BHV67" s="4134"/>
      <c r="BHW67" s="4134"/>
      <c r="BHX67" s="4134"/>
      <c r="BHY67" s="4134"/>
      <c r="BHZ67" s="4134"/>
      <c r="BIA67" s="4134"/>
      <c r="BIB67" s="4134"/>
      <c r="BIC67" s="4134"/>
      <c r="BID67" s="4134"/>
      <c r="BIE67" s="4134"/>
      <c r="BIF67" s="4134"/>
      <c r="BIG67" s="4134"/>
      <c r="BIH67" s="4134"/>
      <c r="BII67" s="4134"/>
      <c r="BIJ67" s="4134"/>
      <c r="BIK67" s="4134"/>
      <c r="BIL67" s="4134"/>
      <c r="BIM67" s="4134"/>
      <c r="BIN67" s="4134"/>
      <c r="BIO67" s="4134"/>
      <c r="BIP67" s="4134"/>
      <c r="BIQ67" s="4134"/>
      <c r="BIR67" s="4134"/>
      <c r="BIS67" s="4134"/>
      <c r="BIT67" s="4134"/>
      <c r="BIU67" s="4134"/>
      <c r="BIV67" s="4134"/>
      <c r="BIW67" s="4134"/>
      <c r="BIX67" s="4134"/>
      <c r="BIY67" s="4134"/>
      <c r="BIZ67" s="4134"/>
      <c r="BJA67" s="4134"/>
      <c r="BJB67" s="4134"/>
      <c r="BJC67" s="4134"/>
      <c r="BJD67" s="4134"/>
      <c r="BJE67" s="4134"/>
    </row>
    <row r="68" spans="1:1617" s="155" customFormat="1" ht="16.149999999999999" customHeight="1">
      <c r="A68" s="1374" t="s">
        <v>970</v>
      </c>
      <c r="B68" s="1374"/>
      <c r="C68" s="1374"/>
      <c r="D68" s="1374"/>
      <c r="E68" s="1374"/>
      <c r="F68" s="1374"/>
      <c r="G68"/>
      <c r="H68" s="17"/>
      <c r="I68" s="17"/>
      <c r="J68" s="17"/>
      <c r="K68" s="17"/>
      <c r="L68" s="17"/>
      <c r="M68" s="17"/>
      <c r="N68" s="17"/>
      <c r="O68" s="17"/>
      <c r="P68" s="17"/>
      <c r="AG68" s="4135"/>
      <c r="AH68" s="4135"/>
      <c r="AI68" s="4135"/>
      <c r="AJ68" s="4135"/>
      <c r="AK68" s="4135"/>
      <c r="AL68" s="4135"/>
      <c r="AM68" s="4135"/>
      <c r="AN68" s="4135"/>
      <c r="AO68" s="4135"/>
      <c r="AP68" s="4135"/>
      <c r="AQ68" s="4135"/>
      <c r="AR68" s="4135"/>
      <c r="AS68" s="4135"/>
      <c r="AT68" s="4135"/>
      <c r="AU68" s="4135"/>
      <c r="AV68" s="4135"/>
      <c r="AW68" s="4135"/>
      <c r="AX68" s="4135"/>
      <c r="AY68" s="4135"/>
      <c r="AZ68" s="4135"/>
      <c r="BA68" s="4135"/>
      <c r="BB68" s="4135"/>
      <c r="BC68" s="4135"/>
      <c r="BD68" s="4135"/>
      <c r="BE68" s="4135"/>
      <c r="BF68" s="4135"/>
      <c r="BG68" s="4135"/>
      <c r="BH68" s="4135"/>
      <c r="BI68" s="4135"/>
      <c r="BJ68" s="4135"/>
      <c r="BK68" s="4139"/>
      <c r="BL68" s="4139"/>
      <c r="BM68" s="4139"/>
      <c r="BN68" s="4139"/>
      <c r="BO68" s="4139"/>
      <c r="BP68" s="4139"/>
      <c r="BQ68" s="4139"/>
      <c r="BR68" s="4139"/>
      <c r="BS68" s="4139"/>
      <c r="BT68" s="4139"/>
      <c r="BU68" s="4139"/>
      <c r="BV68" s="4139"/>
      <c r="BW68" s="4139"/>
      <c r="BX68" s="4139"/>
      <c r="BY68" s="4139"/>
      <c r="BZ68" s="4139"/>
      <c r="CA68" s="4139"/>
      <c r="CB68" s="4139"/>
      <c r="CC68" s="4139"/>
      <c r="CD68" s="4139"/>
      <c r="CE68" s="4139"/>
      <c r="CF68" s="4139"/>
      <c r="CG68" s="4139"/>
      <c r="CH68" s="4139"/>
      <c r="CI68" s="4139"/>
      <c r="CJ68" s="4139"/>
      <c r="CK68" s="4139"/>
      <c r="CL68" s="4139"/>
      <c r="CM68" s="4139"/>
      <c r="CN68" s="4135"/>
      <c r="CO68" s="4135"/>
      <c r="CP68" s="4135"/>
      <c r="CQ68" s="4135"/>
      <c r="CR68" s="4135"/>
      <c r="CS68" s="4135"/>
      <c r="CT68" s="4135"/>
      <c r="CU68" s="4135"/>
      <c r="CV68" s="4135"/>
      <c r="CW68" s="4135"/>
      <c r="CX68" s="4135"/>
      <c r="CY68" s="4135"/>
      <c r="CZ68" s="4135"/>
      <c r="DA68" s="4135"/>
      <c r="DB68" s="4135"/>
      <c r="DC68" s="4135"/>
      <c r="DD68" s="4135"/>
      <c r="DE68" s="4135"/>
      <c r="DF68" s="4135"/>
      <c r="DG68" s="4135"/>
      <c r="DH68" s="4135"/>
      <c r="DI68" s="4135"/>
      <c r="DJ68" s="4135"/>
      <c r="DK68" s="4135"/>
      <c r="DL68" s="4135"/>
      <c r="DM68" s="4135"/>
      <c r="DN68" s="4135"/>
      <c r="DO68" s="4135"/>
      <c r="DP68" s="4135"/>
      <c r="DQ68" s="4135"/>
      <c r="DR68" s="4135"/>
      <c r="DS68" s="4135"/>
      <c r="DT68" s="4135"/>
      <c r="DU68" s="4135"/>
      <c r="DV68" s="4135"/>
      <c r="DW68" s="4135"/>
      <c r="DX68" s="4135"/>
      <c r="DY68" s="4135"/>
      <c r="DZ68" s="4135"/>
      <c r="EA68" s="4135"/>
      <c r="EB68" s="4135"/>
      <c r="EC68" s="4135"/>
      <c r="ED68" s="4135"/>
      <c r="EE68" s="4135"/>
      <c r="EF68" s="4135"/>
      <c r="EG68" s="4135"/>
      <c r="EH68" s="4135"/>
      <c r="EI68" s="4135"/>
      <c r="EJ68" s="4135"/>
      <c r="EK68" s="4135"/>
      <c r="EL68" s="4135"/>
      <c r="EM68" s="4135"/>
      <c r="EN68" s="4135"/>
      <c r="EO68" s="4135"/>
      <c r="EP68" s="4135"/>
      <c r="EQ68" s="4135"/>
      <c r="ER68" s="4135"/>
      <c r="ES68" s="4135"/>
      <c r="ET68" s="4135"/>
      <c r="EU68" s="4135"/>
      <c r="EV68" s="4135"/>
      <c r="EW68" s="4135"/>
      <c r="EX68" s="4135"/>
      <c r="EY68" s="4135"/>
      <c r="EZ68" s="4135"/>
      <c r="FA68" s="4135"/>
      <c r="FB68" s="4135"/>
      <c r="FC68" s="4135"/>
      <c r="FD68" s="4135"/>
      <c r="FE68" s="4135"/>
      <c r="FF68" s="4135"/>
      <c r="FG68" s="4135"/>
      <c r="FH68" s="4135"/>
      <c r="FI68" s="4135"/>
      <c r="FJ68" s="4135"/>
      <c r="FK68" s="4135"/>
      <c r="FL68" s="4135"/>
      <c r="FM68" s="4135"/>
      <c r="FN68" s="4135"/>
      <c r="FO68" s="4135"/>
      <c r="FP68" s="4135"/>
      <c r="FQ68" s="4135"/>
      <c r="FR68" s="4135"/>
      <c r="FS68" s="4135"/>
      <c r="FT68" s="4135"/>
      <c r="FU68" s="4135"/>
      <c r="FV68" s="4135"/>
      <c r="FW68" s="4135"/>
      <c r="FX68" s="4135"/>
      <c r="FY68" s="4135"/>
      <c r="FZ68" s="4135"/>
      <c r="GA68" s="4135"/>
      <c r="GB68" s="4135"/>
      <c r="GC68" s="4135"/>
      <c r="GD68" s="4135"/>
      <c r="GE68" s="4135"/>
      <c r="GF68" s="4135"/>
      <c r="GG68" s="4135"/>
      <c r="GH68" s="4135"/>
      <c r="GI68" s="4135"/>
      <c r="GJ68" s="4135"/>
      <c r="GK68" s="4135"/>
      <c r="GL68" s="4135"/>
      <c r="GM68" s="4135"/>
      <c r="GN68" s="4135"/>
      <c r="GO68" s="4135"/>
      <c r="GP68" s="4135"/>
      <c r="GQ68" s="4135"/>
      <c r="GR68" s="4135"/>
      <c r="GS68" s="4135"/>
      <c r="GT68" s="4135"/>
      <c r="GU68" s="4135"/>
      <c r="GV68" s="4135"/>
      <c r="GW68" s="4135"/>
      <c r="GX68" s="4135"/>
      <c r="GY68" s="4135"/>
      <c r="GZ68" s="4135"/>
      <c r="HA68" s="4135"/>
      <c r="HB68" s="4135"/>
      <c r="HC68" s="4135"/>
      <c r="HD68" s="4135"/>
      <c r="HE68" s="4135"/>
      <c r="HF68" s="4135"/>
      <c r="HG68" s="4135"/>
      <c r="HH68" s="4135"/>
      <c r="HI68" s="4135"/>
      <c r="HJ68" s="4135"/>
      <c r="HK68" s="4135"/>
      <c r="HL68" s="4135"/>
      <c r="HM68" s="4135"/>
      <c r="HN68" s="4135"/>
      <c r="HO68" s="4135"/>
      <c r="HP68" s="4135"/>
      <c r="HQ68" s="4135"/>
      <c r="HR68" s="4135"/>
      <c r="HS68" s="4135"/>
      <c r="HT68" s="4135"/>
      <c r="HU68" s="4135"/>
      <c r="HV68" s="4135"/>
      <c r="HW68" s="4135"/>
      <c r="HX68" s="4135"/>
      <c r="HY68" s="4135"/>
      <c r="HZ68" s="4135"/>
      <c r="IA68" s="4135"/>
      <c r="IB68" s="4135"/>
      <c r="IC68" s="4135"/>
      <c r="ID68" s="4135"/>
      <c r="IE68" s="4135"/>
      <c r="IF68" s="4135"/>
      <c r="IG68" s="4135"/>
      <c r="IH68" s="4135"/>
      <c r="II68" s="4135"/>
      <c r="IJ68" s="4135"/>
      <c r="IK68" s="4135"/>
      <c r="IL68" s="4135"/>
      <c r="IM68" s="4135"/>
      <c r="IN68" s="4135"/>
      <c r="IO68" s="4135"/>
      <c r="IP68" s="4135"/>
      <c r="IQ68" s="4135"/>
      <c r="IR68" s="4135"/>
      <c r="IS68" s="4135"/>
      <c r="IT68" s="4135"/>
      <c r="IU68" s="4135"/>
      <c r="IV68" s="4135"/>
      <c r="IW68" s="4135"/>
      <c r="IX68" s="4135"/>
      <c r="IY68" s="4135"/>
      <c r="IZ68" s="4135"/>
      <c r="JA68" s="4135"/>
      <c r="JB68" s="4135"/>
      <c r="JC68" s="4135"/>
      <c r="JD68" s="4135"/>
      <c r="JE68" s="4135"/>
      <c r="JF68" s="4135"/>
      <c r="JG68" s="4135"/>
      <c r="JH68" s="4135"/>
      <c r="JI68" s="4135"/>
      <c r="JJ68" s="4135"/>
      <c r="JK68" s="4135"/>
      <c r="JL68" s="4135"/>
      <c r="JM68" s="4135"/>
      <c r="JN68" s="4135"/>
      <c r="JO68" s="4135"/>
      <c r="JP68" s="4135"/>
      <c r="JQ68" s="4135"/>
      <c r="JR68" s="4135"/>
      <c r="JS68" s="4135"/>
      <c r="JT68" s="4135"/>
      <c r="JU68" s="4135"/>
      <c r="JV68" s="4135"/>
      <c r="JW68" s="4135"/>
      <c r="JX68" s="4135"/>
      <c r="JY68" s="4135"/>
      <c r="JZ68" s="4135"/>
      <c r="KA68" s="4135"/>
      <c r="KB68" s="4135"/>
      <c r="KC68" s="4135"/>
      <c r="KD68" s="4135"/>
      <c r="KE68" s="4135"/>
      <c r="KF68" s="4135"/>
      <c r="KG68" s="4135"/>
      <c r="KH68" s="4135"/>
      <c r="KI68" s="4135"/>
      <c r="KJ68" s="4135"/>
      <c r="KK68" s="4135"/>
      <c r="KL68" s="4135"/>
      <c r="KM68" s="4135"/>
      <c r="KN68" s="4135"/>
      <c r="KO68" s="4135"/>
      <c r="KP68" s="4135"/>
      <c r="KQ68" s="4135"/>
      <c r="KR68" s="4135"/>
      <c r="KS68" s="4135"/>
      <c r="KT68" s="4135"/>
      <c r="KU68" s="4135"/>
      <c r="KV68" s="4135"/>
      <c r="KW68" s="4135"/>
      <c r="KX68" s="4135"/>
      <c r="KY68" s="4135"/>
      <c r="KZ68" s="4135"/>
      <c r="LA68" s="4135"/>
      <c r="LB68" s="4135"/>
      <c r="LC68" s="4135"/>
      <c r="LD68" s="4135"/>
      <c r="LE68" s="4135"/>
      <c r="LF68" s="4135"/>
      <c r="LG68" s="4135"/>
      <c r="LH68" s="4135"/>
      <c r="LI68" s="4135"/>
      <c r="LJ68" s="4135"/>
      <c r="LK68" s="4135"/>
      <c r="LL68" s="4135"/>
      <c r="LM68" s="4135"/>
      <c r="LN68" s="4135"/>
      <c r="LO68" s="4135"/>
      <c r="LP68" s="4135"/>
      <c r="LQ68" s="4135"/>
      <c r="LR68" s="4135"/>
      <c r="LS68" s="4135"/>
      <c r="LT68" s="4135"/>
      <c r="LU68" s="4135"/>
      <c r="LV68" s="4135"/>
      <c r="LW68" s="4135"/>
      <c r="LX68" s="4135"/>
      <c r="LY68" s="4135"/>
      <c r="LZ68" s="4135"/>
      <c r="MA68" s="4135"/>
      <c r="MB68" s="4135"/>
      <c r="MC68" s="4135"/>
      <c r="MD68" s="4135"/>
      <c r="ME68" s="4135"/>
      <c r="MF68" s="4135"/>
      <c r="MG68" s="4135"/>
      <c r="MH68" s="4135"/>
      <c r="MI68" s="4135"/>
      <c r="MJ68" s="4135"/>
      <c r="MK68" s="4135"/>
      <c r="ML68" s="4135"/>
      <c r="MM68" s="4135"/>
      <c r="MN68" s="4135"/>
      <c r="MO68" s="4135"/>
      <c r="MP68" s="4135"/>
      <c r="MQ68" s="4135"/>
      <c r="MR68" s="4135"/>
      <c r="MS68" s="4135"/>
      <c r="MT68" s="4135"/>
      <c r="MU68" s="4135"/>
      <c r="MV68" s="4135"/>
      <c r="MW68" s="4135"/>
      <c r="MX68" s="4135"/>
      <c r="MY68" s="4135"/>
      <c r="MZ68" s="4135"/>
      <c r="NA68" s="4135"/>
      <c r="NB68" s="4135"/>
      <c r="NC68" s="4135"/>
      <c r="ND68" s="4135"/>
      <c r="NE68" s="4135"/>
      <c r="NF68" s="4135"/>
      <c r="NG68" s="4135"/>
      <c r="NH68" s="4135"/>
      <c r="NI68" s="4135"/>
      <c r="NJ68" s="4135"/>
      <c r="NK68" s="4135"/>
      <c r="NL68" s="4135"/>
      <c r="NM68" s="4135"/>
      <c r="NN68" s="4135"/>
      <c r="NO68" s="4135"/>
      <c r="NP68" s="4135"/>
      <c r="NQ68" s="4135"/>
      <c r="NR68" s="4135"/>
      <c r="NS68" s="4135"/>
      <c r="NT68" s="4135"/>
      <c r="NU68" s="4135"/>
      <c r="NV68" s="4135"/>
      <c r="NW68" s="4135"/>
      <c r="NX68" s="4135"/>
      <c r="NY68" s="4135"/>
      <c r="NZ68" s="4135"/>
      <c r="OA68" s="4135"/>
      <c r="OB68" s="4135"/>
      <c r="OC68" s="4135"/>
      <c r="OD68" s="4135"/>
      <c r="OE68" s="4135"/>
      <c r="OF68" s="4135"/>
      <c r="OG68" s="4135"/>
      <c r="OH68" s="4135"/>
      <c r="OI68" s="4135"/>
      <c r="OJ68" s="4135"/>
      <c r="OK68" s="4135"/>
      <c r="OL68" s="4135"/>
      <c r="OM68" s="4135"/>
      <c r="ON68" s="4135"/>
      <c r="OO68" s="4135"/>
      <c r="OP68" s="4135"/>
      <c r="OQ68" s="4135"/>
      <c r="OR68" s="4135"/>
      <c r="OS68" s="4135"/>
      <c r="OT68" s="4135"/>
      <c r="OU68" s="4135"/>
      <c r="OV68" s="4135"/>
      <c r="OW68" s="4135"/>
      <c r="OX68" s="4135"/>
      <c r="OY68" s="4135"/>
      <c r="OZ68" s="4135"/>
      <c r="PA68" s="4135"/>
      <c r="PB68" s="4135"/>
      <c r="PC68" s="4135"/>
      <c r="PD68" s="4135"/>
      <c r="PE68" s="4135"/>
      <c r="PF68" s="4135"/>
      <c r="PG68" s="4135"/>
      <c r="PH68" s="4135"/>
      <c r="PI68" s="4135"/>
      <c r="PJ68" s="4135"/>
      <c r="PK68" s="4135"/>
      <c r="PL68" s="4135"/>
      <c r="PM68" s="4135"/>
      <c r="PN68" s="4135"/>
      <c r="PO68" s="4135"/>
      <c r="PP68" s="4135"/>
      <c r="PQ68" s="4135"/>
      <c r="PR68" s="4135"/>
      <c r="PS68" s="4135"/>
      <c r="PT68" s="4135"/>
      <c r="PU68" s="4135"/>
      <c r="PV68" s="4135"/>
      <c r="PW68" s="4135"/>
      <c r="PX68" s="4135"/>
      <c r="PY68" s="4135"/>
      <c r="PZ68" s="4135"/>
      <c r="QA68" s="4135"/>
      <c r="QB68" s="4135"/>
      <c r="QC68" s="4135"/>
      <c r="QD68" s="4135"/>
      <c r="QE68" s="4135"/>
      <c r="QF68" s="4135"/>
      <c r="QG68" s="4135"/>
      <c r="QH68" s="4135"/>
      <c r="QI68" s="4135"/>
      <c r="QJ68" s="4135"/>
      <c r="QK68" s="4135"/>
      <c r="QL68" s="4135"/>
      <c r="QM68" s="4135"/>
      <c r="QN68" s="4135"/>
      <c r="QO68" s="4135"/>
      <c r="QP68" s="4135"/>
      <c r="QQ68" s="4135"/>
      <c r="QR68" s="4135"/>
      <c r="QS68" s="4135"/>
      <c r="QT68" s="4135"/>
      <c r="QU68" s="4135"/>
      <c r="QV68" s="4135"/>
      <c r="QW68" s="4135"/>
      <c r="QX68" s="4135"/>
      <c r="QY68" s="4135"/>
      <c r="QZ68" s="4135"/>
      <c r="RA68" s="4135"/>
      <c r="RB68" s="4135"/>
      <c r="RC68" s="4135"/>
      <c r="RD68" s="4135"/>
      <c r="RE68" s="4135"/>
      <c r="RF68" s="4135"/>
      <c r="RG68" s="4135"/>
      <c r="RH68" s="4135"/>
      <c r="RI68" s="4135"/>
      <c r="RJ68" s="4135"/>
      <c r="RK68" s="4135"/>
      <c r="RL68" s="4135"/>
      <c r="RM68" s="4135"/>
      <c r="RN68" s="4135"/>
      <c r="RO68" s="4135"/>
      <c r="RP68" s="4135"/>
      <c r="RQ68" s="4135"/>
      <c r="RR68" s="4135"/>
      <c r="RS68" s="4135"/>
      <c r="RT68" s="4135"/>
      <c r="RU68" s="4135"/>
      <c r="RV68" s="4135"/>
      <c r="RW68" s="4135"/>
      <c r="RX68" s="4135"/>
      <c r="RY68" s="4135"/>
      <c r="RZ68" s="4135"/>
      <c r="SA68" s="4135"/>
      <c r="SB68" s="4135"/>
      <c r="SC68" s="4135"/>
      <c r="SD68" s="4135"/>
      <c r="SE68" s="4135"/>
      <c r="SF68" s="4135"/>
      <c r="SG68" s="4135"/>
      <c r="SH68" s="4135"/>
      <c r="SI68" s="4135"/>
      <c r="SJ68" s="4135"/>
      <c r="SK68" s="4135"/>
      <c r="SL68" s="4135"/>
      <c r="SM68" s="4135"/>
      <c r="SN68" s="4135"/>
      <c r="SO68" s="4135"/>
      <c r="SP68" s="4135"/>
      <c r="SQ68" s="4135"/>
      <c r="SR68" s="4135"/>
      <c r="SS68" s="4135"/>
      <c r="ST68" s="4135"/>
      <c r="SU68" s="4135"/>
      <c r="SV68" s="4135"/>
      <c r="SW68" s="4135"/>
      <c r="SX68" s="4135"/>
      <c r="SY68" s="4135"/>
      <c r="SZ68" s="4135"/>
      <c r="TA68" s="4135"/>
      <c r="TB68" s="4135"/>
      <c r="TC68" s="4135"/>
      <c r="TD68" s="4135"/>
      <c r="TE68" s="4135"/>
      <c r="TF68" s="4135"/>
      <c r="TG68" s="4135"/>
      <c r="TH68" s="4135"/>
      <c r="TI68" s="4135"/>
      <c r="TJ68" s="4135"/>
      <c r="TK68" s="4135"/>
      <c r="TL68" s="4135"/>
      <c r="TM68" s="4135"/>
      <c r="TN68" s="4135"/>
      <c r="TO68" s="4135"/>
      <c r="TP68" s="4135"/>
      <c r="TQ68" s="4135"/>
      <c r="TR68" s="4135"/>
      <c r="TS68" s="4135"/>
      <c r="TT68" s="4135"/>
      <c r="TU68" s="4135"/>
      <c r="TV68" s="4135"/>
      <c r="TW68" s="4135"/>
      <c r="TX68" s="4135"/>
      <c r="TY68" s="4135"/>
      <c r="TZ68" s="4135"/>
      <c r="UA68" s="4135"/>
      <c r="UB68" s="4135"/>
      <c r="UC68" s="4135"/>
      <c r="UD68" s="4135"/>
      <c r="UE68" s="4135"/>
      <c r="UF68" s="4135"/>
      <c r="UG68" s="4135"/>
      <c r="UH68" s="4135"/>
      <c r="UI68" s="4135"/>
      <c r="UJ68" s="4135"/>
      <c r="UK68" s="4135"/>
      <c r="UL68" s="4135"/>
      <c r="UM68" s="4135"/>
      <c r="UN68" s="4135"/>
      <c r="UO68" s="4135"/>
      <c r="UP68" s="4135"/>
      <c r="UQ68" s="4135"/>
      <c r="UR68" s="4135"/>
      <c r="US68" s="4135"/>
      <c r="UT68" s="4135"/>
      <c r="UU68" s="4135"/>
      <c r="UV68" s="4135"/>
      <c r="UW68" s="4135"/>
      <c r="UX68" s="4135"/>
      <c r="UY68" s="4135"/>
      <c r="UZ68" s="4135"/>
      <c r="VA68" s="4135"/>
      <c r="VB68" s="4135"/>
      <c r="VC68" s="4135"/>
      <c r="VD68" s="4135"/>
      <c r="VE68" s="4135"/>
      <c r="VF68" s="4135"/>
      <c r="VG68" s="4135"/>
      <c r="VH68" s="4135"/>
      <c r="VI68" s="4135"/>
      <c r="VJ68" s="4135"/>
      <c r="VK68" s="4135"/>
      <c r="VL68" s="4135"/>
      <c r="VM68" s="4135"/>
      <c r="VN68" s="4135"/>
      <c r="VO68" s="4135"/>
      <c r="VP68" s="4135"/>
      <c r="VQ68" s="4135"/>
      <c r="VR68" s="4135"/>
      <c r="VS68" s="4135"/>
      <c r="VT68" s="4135"/>
      <c r="VU68" s="4135"/>
      <c r="VV68" s="4135"/>
      <c r="VW68" s="4135"/>
      <c r="VX68" s="4135"/>
      <c r="VY68" s="4135"/>
      <c r="VZ68" s="4135"/>
      <c r="WA68" s="4135"/>
      <c r="WB68" s="4135"/>
      <c r="WC68" s="4135"/>
      <c r="WD68" s="4135"/>
      <c r="WE68" s="4135"/>
      <c r="WF68" s="4135"/>
      <c r="WG68" s="4135"/>
      <c r="WH68" s="4135"/>
      <c r="WI68" s="4135"/>
      <c r="WJ68" s="4135"/>
      <c r="WK68" s="4135"/>
      <c r="WL68" s="4135"/>
      <c r="WM68" s="4135"/>
      <c r="WN68" s="4135"/>
      <c r="WO68" s="4135"/>
      <c r="WP68" s="4135"/>
      <c r="WQ68" s="4135"/>
      <c r="WR68" s="4135"/>
      <c r="WS68" s="4135"/>
      <c r="WT68" s="4135"/>
      <c r="WU68" s="4135"/>
      <c r="WV68" s="4135"/>
      <c r="WW68" s="4135"/>
      <c r="WX68" s="4135"/>
      <c r="WY68" s="4135"/>
      <c r="WZ68" s="4135"/>
      <c r="XA68" s="4135"/>
      <c r="XB68" s="4135"/>
      <c r="XC68" s="4135"/>
      <c r="XD68" s="4135"/>
      <c r="XE68" s="4135"/>
      <c r="XF68" s="4135"/>
      <c r="XG68" s="4135"/>
      <c r="XH68" s="4135"/>
      <c r="XI68" s="4135"/>
      <c r="XJ68" s="4135"/>
      <c r="XK68" s="4135"/>
      <c r="XL68" s="4135"/>
      <c r="XM68" s="4135"/>
      <c r="XN68" s="4135"/>
      <c r="XO68" s="4135"/>
      <c r="XP68" s="4135"/>
      <c r="XQ68" s="4135"/>
      <c r="XR68" s="4135"/>
      <c r="XS68" s="4135"/>
      <c r="XT68" s="4135"/>
      <c r="XU68" s="4135"/>
      <c r="XV68" s="4135"/>
      <c r="XW68" s="4135"/>
      <c r="XX68" s="4135"/>
      <c r="XY68" s="4135"/>
      <c r="XZ68" s="4135"/>
      <c r="YA68" s="4135"/>
      <c r="YB68" s="4135"/>
      <c r="YC68" s="4135"/>
      <c r="YD68" s="4135"/>
      <c r="YE68" s="4135"/>
      <c r="YF68" s="4135"/>
      <c r="YG68" s="4135"/>
      <c r="YH68" s="4135"/>
      <c r="YI68" s="4135"/>
      <c r="YJ68" s="4135"/>
      <c r="YK68" s="4135"/>
      <c r="YL68" s="4135"/>
      <c r="YM68" s="4135"/>
      <c r="YN68" s="4135"/>
      <c r="YO68" s="4135"/>
      <c r="YP68" s="4135"/>
      <c r="YQ68" s="4135"/>
      <c r="YR68" s="4135"/>
      <c r="YS68" s="4135"/>
      <c r="YT68" s="4135"/>
      <c r="YU68" s="4135"/>
      <c r="YV68" s="4135"/>
      <c r="YW68" s="4135"/>
      <c r="YX68" s="4135"/>
      <c r="YY68" s="4135"/>
      <c r="YZ68" s="4135"/>
      <c r="ZA68" s="4135"/>
      <c r="ZB68" s="4135"/>
      <c r="ZC68" s="4135"/>
      <c r="ZD68" s="4135"/>
      <c r="ZE68" s="4135"/>
      <c r="ZF68" s="4135"/>
      <c r="ZG68" s="4135"/>
      <c r="ZH68" s="4135"/>
      <c r="ZI68" s="4135"/>
      <c r="ZJ68" s="4135"/>
      <c r="ZK68" s="4135"/>
      <c r="ZL68" s="4135"/>
      <c r="ZM68" s="4135"/>
      <c r="ZN68" s="4135"/>
      <c r="ZO68" s="4135"/>
      <c r="ZP68" s="4135"/>
      <c r="ZQ68" s="4135"/>
      <c r="ZR68" s="4135"/>
      <c r="ZS68" s="4135"/>
      <c r="ZT68" s="4135"/>
      <c r="ZU68" s="4135"/>
      <c r="ZV68" s="4135"/>
      <c r="ZW68" s="4135"/>
      <c r="ZX68" s="4135"/>
      <c r="ZY68" s="4135"/>
      <c r="ZZ68" s="4135"/>
      <c r="AAA68" s="4135"/>
      <c r="AAB68" s="4135"/>
      <c r="AAC68" s="4135"/>
      <c r="AAD68" s="4135"/>
      <c r="AAE68" s="4135"/>
      <c r="AAF68" s="4135"/>
      <c r="AAG68" s="4135"/>
      <c r="AAH68" s="4135"/>
      <c r="AAI68" s="4135"/>
      <c r="AAJ68" s="4135"/>
      <c r="AAK68" s="4135"/>
      <c r="AAL68" s="4135"/>
      <c r="AAM68" s="4135"/>
      <c r="AAN68" s="4135"/>
      <c r="AAO68" s="4135"/>
      <c r="AAP68" s="4135"/>
      <c r="AAQ68" s="4135"/>
      <c r="AAR68" s="4135"/>
      <c r="AAS68" s="4135"/>
      <c r="AAT68" s="4135"/>
      <c r="AAU68" s="4135"/>
      <c r="AAV68" s="4135"/>
      <c r="AAW68" s="4135"/>
      <c r="AAX68" s="4135"/>
      <c r="AAY68" s="4135"/>
      <c r="AAZ68" s="4135"/>
      <c r="ABA68" s="4135"/>
      <c r="ABB68" s="4135"/>
      <c r="ABC68" s="4135"/>
      <c r="ABD68" s="4135"/>
      <c r="ABE68" s="4135"/>
      <c r="ABF68" s="4135"/>
      <c r="ABG68" s="4135"/>
      <c r="ABH68" s="4135"/>
      <c r="ABI68" s="4135"/>
      <c r="ABJ68" s="4135"/>
      <c r="ABK68" s="4135"/>
      <c r="ABL68" s="4135"/>
      <c r="ABM68" s="4135"/>
      <c r="ABN68" s="4135"/>
      <c r="ABO68" s="4135"/>
      <c r="ABP68" s="4135"/>
      <c r="ABQ68" s="4135"/>
      <c r="ABR68" s="4135"/>
      <c r="ABS68" s="4135"/>
      <c r="ABT68" s="4135"/>
      <c r="ABU68" s="4135"/>
      <c r="ABV68" s="4135"/>
      <c r="ABW68" s="4135"/>
      <c r="ABX68" s="4135"/>
      <c r="ABY68" s="4135"/>
      <c r="ABZ68" s="4135"/>
      <c r="ACA68" s="4135"/>
      <c r="ACB68" s="4135"/>
      <c r="ACC68" s="4135"/>
      <c r="ACD68" s="4135"/>
      <c r="ACE68" s="4135"/>
      <c r="ACF68" s="4135"/>
      <c r="ACG68" s="4135"/>
      <c r="ACH68" s="4135"/>
      <c r="ACI68" s="4135"/>
      <c r="ACJ68" s="4135"/>
      <c r="ACK68" s="4135"/>
      <c r="ACL68" s="4135"/>
      <c r="ACM68" s="4135"/>
      <c r="ACN68" s="4135"/>
      <c r="ACO68" s="4135"/>
      <c r="ACP68" s="4135"/>
      <c r="ACQ68" s="4135"/>
      <c r="ACR68" s="4135"/>
      <c r="ACS68" s="4135"/>
      <c r="ACT68" s="4135"/>
      <c r="ACU68" s="4135"/>
      <c r="ACV68" s="4135"/>
      <c r="ACW68" s="4135"/>
      <c r="ACX68" s="4135"/>
      <c r="ACY68" s="4135"/>
      <c r="ACZ68" s="4135"/>
      <c r="ADA68" s="4135"/>
      <c r="ADB68" s="4135"/>
      <c r="ADC68" s="4135"/>
      <c r="ADD68" s="4135"/>
      <c r="ADE68" s="4135"/>
      <c r="ADF68" s="4135"/>
      <c r="ADG68" s="4135"/>
      <c r="ADH68" s="4135"/>
      <c r="ADI68" s="4135"/>
      <c r="ADJ68" s="4135"/>
      <c r="ADK68" s="4135"/>
      <c r="ADL68" s="4135"/>
      <c r="ADM68" s="4135"/>
      <c r="ADN68" s="4135"/>
      <c r="ADO68" s="4135"/>
      <c r="ADP68" s="4135"/>
      <c r="ADQ68" s="4135"/>
      <c r="ADR68" s="4135"/>
      <c r="ADS68" s="4135"/>
      <c r="ADT68" s="4135"/>
      <c r="ADU68" s="4135"/>
      <c r="ADV68" s="4135"/>
      <c r="ADW68" s="4135"/>
      <c r="ADX68" s="4135"/>
      <c r="ADY68" s="4135"/>
      <c r="ADZ68" s="4135"/>
      <c r="AEA68" s="4135"/>
      <c r="AEB68" s="4135"/>
      <c r="AEC68" s="4135"/>
      <c r="AED68" s="4135"/>
      <c r="AEE68" s="4135"/>
      <c r="AEF68" s="4135"/>
      <c r="AEG68" s="4135"/>
      <c r="AEH68" s="4135"/>
      <c r="AEI68" s="4135"/>
      <c r="AEJ68" s="4135"/>
      <c r="AEK68" s="4135"/>
      <c r="AEL68" s="4135"/>
      <c r="AEM68" s="4135"/>
      <c r="AEN68" s="4135"/>
      <c r="AEO68" s="4135"/>
      <c r="AEP68" s="4135"/>
      <c r="AEQ68" s="4135"/>
      <c r="AER68" s="4135"/>
      <c r="AES68" s="4135"/>
      <c r="AET68" s="4135"/>
      <c r="AEU68" s="4135"/>
      <c r="AEV68" s="4135"/>
      <c r="AEW68" s="4135"/>
      <c r="AEX68" s="4135"/>
      <c r="AEY68" s="4135"/>
      <c r="AEZ68" s="4135"/>
      <c r="AFA68" s="4135"/>
      <c r="AFB68" s="4135"/>
      <c r="AFC68" s="4135"/>
      <c r="AFD68" s="4135"/>
      <c r="AFE68" s="4135"/>
      <c r="AFF68" s="4135"/>
      <c r="AFG68" s="4135"/>
      <c r="AFH68" s="4135"/>
      <c r="AFI68" s="4135"/>
      <c r="AFJ68" s="4135"/>
      <c r="AFK68" s="4135"/>
      <c r="AFL68" s="4135"/>
      <c r="AFM68" s="4135"/>
      <c r="AFN68" s="4135"/>
      <c r="AFO68" s="4135"/>
      <c r="AFP68" s="4135"/>
      <c r="AFQ68" s="4135"/>
      <c r="AFR68" s="4135"/>
      <c r="AFS68" s="4135"/>
      <c r="AFT68" s="4135"/>
      <c r="AFU68" s="4135"/>
      <c r="AFV68" s="4135"/>
      <c r="AFW68" s="4135"/>
      <c r="AFX68" s="4135"/>
      <c r="AFY68" s="4135"/>
      <c r="AFZ68" s="4135"/>
      <c r="AGA68" s="4135"/>
      <c r="AGB68" s="4135"/>
      <c r="AGC68" s="4135"/>
      <c r="AGD68" s="4135"/>
      <c r="AGE68" s="4135"/>
      <c r="AGF68" s="4135"/>
      <c r="AGG68" s="4135"/>
      <c r="AGH68" s="4135"/>
      <c r="AGI68" s="4135"/>
      <c r="AGJ68" s="4135"/>
      <c r="AGK68" s="4135"/>
      <c r="AGL68" s="4135"/>
      <c r="AGM68" s="4135"/>
      <c r="AGN68" s="4135"/>
      <c r="AGO68" s="4135"/>
      <c r="AGP68" s="4135"/>
      <c r="AGQ68" s="4135"/>
      <c r="AGR68" s="4135"/>
      <c r="AGS68" s="4135"/>
      <c r="AGT68" s="4135"/>
      <c r="AGU68" s="4135"/>
      <c r="AGV68" s="4135"/>
      <c r="AGW68" s="4135"/>
      <c r="AGX68" s="4135"/>
      <c r="AGY68" s="4135"/>
      <c r="AGZ68" s="4135"/>
      <c r="AHA68" s="4135"/>
      <c r="AHB68" s="4135"/>
      <c r="AHC68" s="4135"/>
      <c r="AHD68" s="4135"/>
      <c r="AHE68" s="4135"/>
      <c r="AHF68" s="4135"/>
      <c r="AHG68" s="4135"/>
      <c r="AHH68" s="4135"/>
      <c r="AHI68" s="4135"/>
      <c r="AHJ68" s="4135"/>
      <c r="AHK68" s="4135"/>
      <c r="AHL68" s="4135"/>
      <c r="AHM68" s="4135"/>
      <c r="AHN68" s="4135"/>
      <c r="AHO68" s="4135"/>
      <c r="AHP68" s="4135"/>
      <c r="AHQ68" s="4135"/>
      <c r="AHR68" s="4135"/>
      <c r="AHS68" s="4135"/>
      <c r="AHT68" s="4135"/>
      <c r="AHU68" s="4135"/>
      <c r="AHV68" s="4135"/>
      <c r="AHW68" s="4135"/>
      <c r="AHX68" s="4135"/>
      <c r="AHY68" s="4135"/>
      <c r="AHZ68" s="4135"/>
      <c r="AIA68" s="4135"/>
      <c r="AIB68" s="4135"/>
      <c r="AIC68" s="4135"/>
      <c r="AID68" s="4135"/>
      <c r="AIE68" s="4135"/>
      <c r="AIF68" s="4135"/>
      <c r="AIG68" s="4135"/>
      <c r="AIH68" s="4135"/>
      <c r="AII68" s="4135"/>
      <c r="AIJ68" s="4135"/>
      <c r="AIK68" s="4135"/>
      <c r="AIL68" s="4135"/>
      <c r="AIM68" s="4135"/>
      <c r="AIN68" s="4135"/>
      <c r="AIO68" s="4135"/>
      <c r="AIP68" s="4135"/>
      <c r="AIQ68" s="4135"/>
      <c r="AIR68" s="4135"/>
      <c r="AIS68" s="4135"/>
      <c r="AIT68" s="4135"/>
      <c r="AIU68" s="4135"/>
      <c r="AIV68" s="4135"/>
      <c r="AIW68" s="4135"/>
      <c r="AIX68" s="4135"/>
      <c r="AIY68" s="4135"/>
      <c r="AIZ68" s="4135"/>
      <c r="AJA68" s="4135"/>
      <c r="AJB68" s="4135"/>
      <c r="AJC68" s="4135"/>
      <c r="AJD68" s="4135"/>
      <c r="AJE68" s="4135"/>
      <c r="AJF68" s="4135"/>
      <c r="AJG68" s="4135"/>
      <c r="AJH68" s="4135"/>
      <c r="AJI68" s="4135"/>
      <c r="AJJ68" s="4135"/>
      <c r="AJK68" s="4135"/>
      <c r="AJL68" s="4135"/>
      <c r="AJM68" s="4135"/>
      <c r="AJN68" s="4135"/>
      <c r="AJO68" s="4135"/>
      <c r="AJP68" s="4135"/>
      <c r="AJQ68" s="4135"/>
      <c r="AJR68" s="4135"/>
      <c r="AJS68" s="4135"/>
      <c r="AJT68" s="4135"/>
      <c r="AJU68" s="4135"/>
      <c r="AJV68" s="4135"/>
      <c r="AJW68" s="4135"/>
      <c r="AJX68" s="4135"/>
      <c r="AJY68" s="4135"/>
      <c r="AJZ68" s="4135"/>
      <c r="AKA68" s="4135"/>
      <c r="AKB68" s="4135"/>
      <c r="AKC68" s="4135"/>
      <c r="AKD68" s="4135"/>
      <c r="AKE68" s="4135"/>
      <c r="AKF68" s="4135"/>
      <c r="AKG68" s="4135"/>
      <c r="AKH68" s="4135"/>
      <c r="AKI68" s="4135"/>
      <c r="AKJ68" s="4135"/>
      <c r="AKK68" s="4135"/>
      <c r="AKL68" s="4135"/>
      <c r="AKM68" s="4135"/>
      <c r="AKN68" s="4135"/>
      <c r="AKO68" s="4135"/>
      <c r="AKP68" s="4135"/>
      <c r="AKQ68" s="4135"/>
      <c r="AKR68" s="4135"/>
      <c r="AKS68" s="4135"/>
      <c r="AKT68" s="4135"/>
      <c r="AKU68" s="4135"/>
      <c r="AKV68" s="4135"/>
      <c r="AKW68" s="4135"/>
      <c r="AKX68" s="4135"/>
      <c r="AKY68" s="4135"/>
      <c r="AKZ68" s="4135"/>
      <c r="ALA68" s="4135"/>
      <c r="ALB68" s="4135"/>
      <c r="ALC68" s="4135"/>
      <c r="ALD68" s="4135"/>
      <c r="ALE68" s="4135"/>
      <c r="ALF68" s="4135"/>
      <c r="ALG68" s="4135"/>
      <c r="ALH68" s="4135"/>
      <c r="ALI68" s="4135"/>
      <c r="ALJ68" s="4135"/>
      <c r="ALK68" s="4135"/>
      <c r="ALL68" s="4135"/>
      <c r="ALM68" s="4135"/>
      <c r="ALN68" s="4135"/>
      <c r="ALO68" s="4135"/>
      <c r="ALP68" s="4135"/>
      <c r="ALQ68" s="4135"/>
      <c r="ALR68" s="4135"/>
      <c r="ALS68" s="4135"/>
      <c r="ALT68" s="4135"/>
      <c r="ALU68" s="4135"/>
      <c r="ALV68" s="4135"/>
      <c r="ALW68" s="4135"/>
      <c r="ALX68" s="4135"/>
      <c r="ALY68" s="4135"/>
      <c r="ALZ68" s="4135"/>
      <c r="AMA68" s="4135"/>
      <c r="AMB68" s="4135"/>
      <c r="AMC68" s="4135"/>
      <c r="AMD68" s="4135"/>
      <c r="AME68" s="4135"/>
      <c r="AMF68" s="4135"/>
      <c r="AMG68" s="4135"/>
      <c r="AMH68" s="4135"/>
      <c r="AMI68" s="4135"/>
      <c r="AMJ68" s="4135"/>
      <c r="AMK68" s="4135"/>
      <c r="AML68" s="4135"/>
      <c r="AMM68" s="4135"/>
      <c r="AMN68" s="4135"/>
      <c r="AMO68" s="4135"/>
      <c r="AMP68" s="4135"/>
      <c r="AMQ68" s="4135"/>
      <c r="AMR68" s="4135"/>
      <c r="AMS68" s="4135"/>
      <c r="AMT68" s="4135"/>
      <c r="AMU68" s="4135"/>
      <c r="AMV68" s="4135"/>
      <c r="AMW68" s="4135"/>
      <c r="AMX68" s="4135"/>
      <c r="AMY68" s="4135"/>
      <c r="AMZ68" s="4135"/>
      <c r="ANA68" s="4135"/>
      <c r="ANB68" s="4135"/>
      <c r="ANC68" s="4135"/>
      <c r="AND68" s="4135"/>
      <c r="ANE68" s="4135"/>
      <c r="ANF68" s="4135"/>
      <c r="ANG68" s="4135"/>
      <c r="ANH68" s="4135"/>
      <c r="ANI68" s="4135"/>
      <c r="ANJ68" s="4135"/>
      <c r="ANK68" s="4135"/>
      <c r="ANL68" s="4135"/>
      <c r="ANM68" s="4135"/>
      <c r="ANN68" s="4135"/>
      <c r="ANO68" s="4135"/>
      <c r="ANP68" s="4135"/>
      <c r="ANQ68" s="4135"/>
      <c r="ANR68" s="4135"/>
      <c r="ANS68" s="4135"/>
      <c r="ANT68" s="4135"/>
      <c r="ANU68" s="4135"/>
      <c r="ANV68" s="4135"/>
      <c r="ANW68" s="4135"/>
      <c r="ANX68" s="4135"/>
      <c r="ANY68" s="4135"/>
      <c r="ANZ68" s="4135"/>
      <c r="AOA68" s="4135"/>
      <c r="AOB68" s="4135"/>
      <c r="AOC68" s="4135"/>
      <c r="AOD68" s="4135"/>
      <c r="AOE68" s="4135"/>
      <c r="AOF68" s="4135"/>
      <c r="AOG68" s="4135"/>
      <c r="AOH68" s="4135"/>
      <c r="AOI68" s="4135"/>
      <c r="AOJ68" s="4135"/>
      <c r="AOK68" s="4135"/>
      <c r="AOL68" s="4135"/>
      <c r="AOM68" s="4135"/>
      <c r="AON68" s="4135"/>
      <c r="AOO68" s="4135"/>
      <c r="AOP68" s="4135"/>
      <c r="AOQ68" s="4135"/>
      <c r="AOR68" s="4135"/>
      <c r="AOS68" s="4135"/>
      <c r="AOT68" s="4135"/>
      <c r="AOU68" s="4135"/>
      <c r="AOV68" s="4135"/>
      <c r="AOW68" s="4135"/>
      <c r="AOX68" s="4135"/>
      <c r="AOY68" s="4135"/>
      <c r="AOZ68" s="4135"/>
      <c r="APA68" s="4135"/>
      <c r="APB68" s="4135"/>
      <c r="APC68" s="4135"/>
      <c r="APD68" s="4135"/>
      <c r="APE68" s="4135"/>
      <c r="APF68" s="4135"/>
      <c r="APG68" s="4135"/>
      <c r="APH68" s="4135"/>
      <c r="API68" s="4135"/>
      <c r="APJ68" s="4135"/>
      <c r="APK68" s="4135"/>
      <c r="APL68" s="4135"/>
      <c r="APM68" s="4135"/>
      <c r="APN68" s="4135"/>
      <c r="APO68" s="4135"/>
      <c r="APP68" s="4135"/>
      <c r="APQ68" s="4135"/>
      <c r="APR68" s="4135"/>
      <c r="APS68" s="4135"/>
      <c r="APT68" s="4135"/>
      <c r="APU68" s="4135"/>
      <c r="APV68" s="4135"/>
      <c r="APW68" s="4135"/>
      <c r="APX68" s="4135"/>
      <c r="APY68" s="4135"/>
      <c r="APZ68" s="4135"/>
      <c r="AQA68" s="4135"/>
      <c r="AQB68" s="4135"/>
      <c r="AQC68" s="4135"/>
      <c r="AQD68" s="4135"/>
      <c r="AQE68" s="4135"/>
      <c r="AQF68" s="4135"/>
      <c r="AQG68" s="4135"/>
      <c r="AQH68" s="4135"/>
      <c r="AQI68" s="4135"/>
      <c r="AQJ68" s="4135"/>
      <c r="AQK68" s="4135"/>
      <c r="AQL68" s="4135"/>
      <c r="AQM68" s="4135"/>
      <c r="AQN68" s="4135"/>
      <c r="AQO68" s="4135"/>
      <c r="AQP68" s="4135"/>
      <c r="AQQ68" s="4135"/>
      <c r="AQR68" s="4135"/>
      <c r="AQS68" s="4135"/>
      <c r="AQT68" s="4135"/>
      <c r="AQU68" s="4135"/>
      <c r="AQV68" s="4135"/>
      <c r="AQW68" s="4135"/>
      <c r="AQX68" s="4135"/>
      <c r="AQY68" s="4135"/>
      <c r="AQZ68" s="4135"/>
      <c r="ARA68" s="4135"/>
      <c r="ARB68" s="4135"/>
      <c r="ARC68" s="4135"/>
      <c r="ARD68" s="4135"/>
      <c r="ARE68" s="4135"/>
      <c r="ARF68" s="4135"/>
      <c r="ARG68" s="4135"/>
      <c r="ARH68" s="4135"/>
      <c r="ARI68" s="4135"/>
      <c r="ARJ68" s="4135"/>
      <c r="ARK68" s="4135"/>
      <c r="ARL68" s="4135"/>
      <c r="ARM68" s="4135"/>
      <c r="ARN68" s="4135"/>
      <c r="ARO68" s="4135"/>
      <c r="ARP68" s="4135"/>
      <c r="ARQ68" s="4135"/>
      <c r="ARR68" s="4135"/>
      <c r="ARS68" s="4135"/>
      <c r="ART68" s="4135"/>
      <c r="ARU68" s="4135"/>
      <c r="ARV68" s="4135"/>
      <c r="ARW68" s="4135"/>
      <c r="ARX68" s="4135"/>
      <c r="ARY68" s="4135"/>
      <c r="ARZ68" s="4135"/>
      <c r="ASA68" s="4135"/>
      <c r="ASB68" s="4135"/>
      <c r="ASC68" s="4135"/>
      <c r="ASD68" s="4135"/>
      <c r="ASE68" s="4135"/>
      <c r="ASF68" s="4135"/>
      <c r="ASG68" s="4135"/>
      <c r="ASH68" s="4135"/>
      <c r="ASI68" s="4135"/>
      <c r="ASJ68" s="4135"/>
      <c r="ASK68" s="4135"/>
      <c r="ASL68" s="4135"/>
      <c r="ASM68" s="4135"/>
      <c r="ASN68" s="4135"/>
      <c r="ASO68" s="4135"/>
      <c r="ASP68" s="4135"/>
      <c r="ASQ68" s="4135"/>
      <c r="ASR68" s="4135"/>
      <c r="ASS68" s="4135"/>
      <c r="AST68" s="4135"/>
      <c r="ASU68" s="4135"/>
      <c r="ASV68" s="4135"/>
      <c r="ASW68" s="4135"/>
      <c r="ASX68" s="4135"/>
      <c r="ASY68" s="4135"/>
      <c r="ASZ68" s="4135"/>
      <c r="ATA68" s="4135"/>
      <c r="ATB68" s="4135"/>
      <c r="ATC68" s="4135"/>
      <c r="ATD68" s="4135"/>
      <c r="ATE68" s="4135"/>
      <c r="ATF68" s="4135"/>
      <c r="ATG68" s="4135"/>
      <c r="ATH68" s="4135"/>
      <c r="ATI68" s="4135"/>
      <c r="ATJ68" s="4135"/>
      <c r="ATK68" s="4135"/>
      <c r="ATL68" s="4135"/>
      <c r="ATM68" s="4135"/>
      <c r="ATN68" s="4135"/>
      <c r="ATO68" s="4135"/>
      <c r="ATP68" s="4135"/>
      <c r="ATQ68" s="4135"/>
      <c r="ATR68" s="4135"/>
      <c r="ATS68" s="4135"/>
      <c r="ATT68" s="4135"/>
      <c r="ATU68" s="4135"/>
      <c r="ATV68" s="4135"/>
      <c r="ATW68" s="4135"/>
      <c r="ATX68" s="4135"/>
      <c r="ATY68" s="4135"/>
      <c r="ATZ68" s="4135"/>
      <c r="AUA68" s="4135"/>
      <c r="AUB68" s="4135"/>
      <c r="AUC68" s="4135"/>
      <c r="AUD68" s="4135"/>
      <c r="AUE68" s="4135"/>
      <c r="AUF68" s="4135"/>
      <c r="AUG68" s="4135"/>
      <c r="AUH68" s="4135"/>
      <c r="AUI68" s="4135"/>
      <c r="AUJ68" s="4135"/>
      <c r="AUK68" s="4135"/>
      <c r="AUL68" s="4135"/>
      <c r="AUM68" s="4135"/>
      <c r="AUN68" s="4135"/>
      <c r="AUO68" s="4135"/>
      <c r="AUP68" s="4135"/>
      <c r="AUQ68" s="4135"/>
      <c r="AUR68" s="4135"/>
      <c r="AUS68" s="4135"/>
      <c r="AUT68" s="4135"/>
      <c r="AUU68" s="4135"/>
      <c r="AUV68" s="4135"/>
      <c r="AUW68" s="4135"/>
      <c r="AUX68" s="4135"/>
      <c r="AUY68" s="4135"/>
      <c r="AUZ68" s="4135"/>
      <c r="AVA68" s="4135"/>
      <c r="AVB68" s="4135"/>
      <c r="AVC68" s="4135"/>
      <c r="AVD68" s="4135"/>
      <c r="AVE68" s="4135"/>
      <c r="AVF68" s="4135"/>
      <c r="AVG68" s="4135"/>
      <c r="AVH68" s="4135"/>
      <c r="AVI68" s="4135"/>
      <c r="AVJ68" s="4135"/>
      <c r="AVK68" s="4135"/>
      <c r="AVL68" s="4135"/>
      <c r="AVM68" s="4135"/>
      <c r="AVN68" s="4135"/>
      <c r="AVO68" s="4135"/>
      <c r="AVP68" s="4135"/>
      <c r="AVQ68" s="4135"/>
      <c r="AVR68" s="4135"/>
      <c r="AVS68" s="4135"/>
      <c r="AVT68" s="4135"/>
      <c r="AVU68" s="4135"/>
      <c r="AVV68" s="4135"/>
      <c r="AVW68" s="4135"/>
      <c r="AVX68" s="4135"/>
      <c r="AVY68" s="4135"/>
      <c r="AVZ68" s="4135"/>
      <c r="AWA68" s="4135"/>
      <c r="AWB68" s="4135"/>
      <c r="AWC68" s="4135"/>
      <c r="AWD68" s="4135"/>
      <c r="AWE68" s="4135"/>
      <c r="AWF68" s="4135"/>
      <c r="AWG68" s="4135"/>
      <c r="AWH68" s="4135"/>
      <c r="AWI68" s="4135"/>
      <c r="AWJ68" s="4135"/>
      <c r="AWK68" s="4135"/>
      <c r="AWL68" s="4135"/>
      <c r="AWM68" s="4135"/>
      <c r="AWN68" s="4135"/>
      <c r="AWO68" s="4135"/>
      <c r="AWP68" s="4135"/>
      <c r="AWQ68" s="4135"/>
      <c r="AWR68" s="4135"/>
      <c r="AWS68" s="4135"/>
      <c r="AWT68" s="4135"/>
      <c r="AWU68" s="4135"/>
      <c r="AWV68" s="4135"/>
      <c r="AWW68" s="4135"/>
      <c r="AWX68" s="4135"/>
      <c r="AWY68" s="4135"/>
      <c r="AWZ68" s="4135"/>
      <c r="AXA68" s="4135"/>
      <c r="AXB68" s="4135"/>
      <c r="AXC68" s="4135"/>
      <c r="AXD68" s="4135"/>
      <c r="AXE68" s="4135"/>
      <c r="AXF68" s="4135"/>
      <c r="AXG68" s="4135"/>
      <c r="AXH68" s="4135"/>
      <c r="AXI68" s="4135"/>
      <c r="AXJ68" s="4135"/>
      <c r="AXK68" s="4135"/>
      <c r="AXL68" s="4135"/>
      <c r="AXM68" s="4135"/>
      <c r="AXN68" s="4135"/>
      <c r="AXO68" s="4135"/>
      <c r="AXP68" s="4135"/>
      <c r="AXQ68" s="4135"/>
      <c r="AXR68" s="4135"/>
      <c r="AXS68" s="4135"/>
      <c r="AXT68" s="4135"/>
      <c r="AXU68" s="4135"/>
      <c r="AXV68" s="4135"/>
      <c r="AXW68" s="4135"/>
      <c r="AXX68" s="4135"/>
      <c r="AXY68" s="4135"/>
      <c r="AXZ68" s="4135"/>
      <c r="AYA68" s="4135"/>
      <c r="AYB68" s="4135"/>
      <c r="AYC68" s="4135"/>
      <c r="AYD68" s="4135"/>
      <c r="AYE68" s="4135"/>
      <c r="AYF68" s="4135"/>
      <c r="AYG68" s="4135"/>
      <c r="AYH68" s="4135"/>
      <c r="AYI68" s="4135"/>
      <c r="AYJ68" s="4135"/>
      <c r="AYK68" s="4135"/>
      <c r="AYL68" s="4135"/>
      <c r="AYM68" s="4135"/>
      <c r="AYN68" s="4135"/>
      <c r="AYO68" s="4135"/>
      <c r="AYP68" s="4135"/>
      <c r="AYQ68" s="4135"/>
      <c r="AYR68" s="4135"/>
      <c r="AYS68" s="4135"/>
      <c r="AYT68" s="4135"/>
      <c r="AYU68" s="4135"/>
      <c r="AYV68" s="4135"/>
      <c r="AYW68" s="4135"/>
      <c r="AYX68" s="4135"/>
      <c r="AYY68" s="4135"/>
      <c r="AYZ68" s="4135"/>
      <c r="AZA68" s="4135"/>
      <c r="AZB68" s="4135"/>
      <c r="AZC68" s="4135"/>
      <c r="AZD68" s="4135"/>
      <c r="AZE68" s="4135"/>
      <c r="AZF68" s="4135"/>
      <c r="AZG68" s="4135"/>
      <c r="AZH68" s="4135"/>
      <c r="AZI68" s="4135"/>
      <c r="AZJ68" s="4135"/>
      <c r="AZK68" s="4135"/>
      <c r="AZL68" s="4135"/>
      <c r="AZM68" s="4135"/>
      <c r="AZN68" s="4135"/>
      <c r="AZO68" s="4135"/>
      <c r="AZP68" s="4135"/>
      <c r="AZQ68" s="4135"/>
      <c r="AZR68" s="4135"/>
      <c r="AZS68" s="4135"/>
      <c r="AZT68" s="4135"/>
      <c r="AZU68" s="4135"/>
      <c r="AZV68" s="4135"/>
      <c r="AZW68" s="4135"/>
      <c r="AZX68" s="4135"/>
      <c r="AZY68" s="4135"/>
      <c r="AZZ68" s="4135"/>
      <c r="BAA68" s="4135"/>
      <c r="BAB68" s="4135"/>
      <c r="BAC68" s="4135"/>
      <c r="BAD68" s="4135"/>
      <c r="BAE68" s="4135"/>
      <c r="BAF68" s="4135"/>
      <c r="BAG68" s="4135"/>
      <c r="BAH68" s="4135"/>
      <c r="BAI68" s="4135"/>
      <c r="BAJ68" s="4135"/>
      <c r="BAK68" s="4135"/>
      <c r="BAL68" s="4135"/>
      <c r="BAM68" s="4135"/>
      <c r="BAN68" s="4135"/>
      <c r="BAO68" s="4135"/>
      <c r="BAP68" s="4135"/>
      <c r="BAQ68" s="4135"/>
      <c r="BAR68" s="4135"/>
      <c r="BAS68" s="4135"/>
      <c r="BAT68" s="4135"/>
      <c r="BAU68" s="4135"/>
      <c r="BAV68" s="4135"/>
      <c r="BAW68" s="4135"/>
      <c r="BAX68" s="4135"/>
      <c r="BAY68" s="4135"/>
      <c r="BAZ68" s="4135"/>
      <c r="BBA68" s="4135"/>
      <c r="BBB68" s="4135"/>
      <c r="BBC68" s="4135"/>
      <c r="BBD68" s="4135"/>
      <c r="BBE68" s="4135"/>
      <c r="BBF68" s="4135"/>
      <c r="BBG68" s="4135"/>
      <c r="BBH68" s="4135"/>
      <c r="BBI68" s="4135"/>
      <c r="BBJ68" s="4135"/>
      <c r="BBK68" s="4135"/>
      <c r="BBL68" s="4135"/>
      <c r="BBM68" s="4135"/>
      <c r="BBN68" s="4135"/>
      <c r="BBO68" s="4135"/>
      <c r="BBP68" s="4135"/>
      <c r="BBQ68" s="4135"/>
      <c r="BBR68" s="4135"/>
      <c r="BBS68" s="4135"/>
      <c r="BBT68" s="4135"/>
      <c r="BBU68" s="4135"/>
      <c r="BBV68" s="4135"/>
      <c r="BBW68" s="4135"/>
      <c r="BBX68" s="4135"/>
      <c r="BBY68" s="4135"/>
      <c r="BBZ68" s="4135"/>
      <c r="BCA68" s="4135"/>
      <c r="BCB68" s="4135"/>
      <c r="BCC68" s="4135"/>
      <c r="BCD68" s="4135"/>
      <c r="BCE68" s="4135"/>
      <c r="BCF68" s="4135"/>
      <c r="BCG68" s="4135"/>
      <c r="BCH68" s="4135"/>
      <c r="BCI68" s="4135"/>
      <c r="BCJ68" s="4135"/>
      <c r="BCK68" s="4135"/>
      <c r="BCL68" s="4135"/>
      <c r="BCM68" s="4135"/>
      <c r="BCN68" s="4135"/>
      <c r="BCO68" s="4135"/>
      <c r="BCP68" s="4135"/>
      <c r="BCQ68" s="4135"/>
      <c r="BCR68" s="4135"/>
      <c r="BCS68" s="4135"/>
      <c r="BCT68" s="4135"/>
      <c r="BCU68" s="4135"/>
      <c r="BCV68" s="4135"/>
      <c r="BCW68" s="4135"/>
      <c r="BCX68" s="4135"/>
      <c r="BCY68" s="4135"/>
      <c r="BCZ68" s="4135"/>
      <c r="BDA68" s="4135"/>
      <c r="BDB68" s="4135"/>
      <c r="BDC68" s="4135"/>
      <c r="BDD68" s="4135"/>
      <c r="BDE68" s="4135"/>
      <c r="BDF68" s="4135"/>
      <c r="BDG68" s="4135"/>
      <c r="BDH68" s="4135"/>
      <c r="BDI68" s="4135"/>
      <c r="BDJ68" s="4135"/>
      <c r="BDK68" s="4135"/>
      <c r="BDL68" s="4135"/>
      <c r="BDM68" s="4135"/>
      <c r="BDN68" s="4135"/>
      <c r="BDO68" s="4135"/>
      <c r="BDP68" s="4135"/>
      <c r="BDQ68" s="4135"/>
      <c r="BDR68" s="4135"/>
      <c r="BDS68" s="4135"/>
      <c r="BDT68" s="4135"/>
      <c r="BDU68" s="4135"/>
      <c r="BDV68" s="4135"/>
      <c r="BDW68" s="4135"/>
      <c r="BDX68" s="4135"/>
      <c r="BDY68" s="4135"/>
      <c r="BDZ68" s="4135"/>
      <c r="BEA68" s="4135"/>
      <c r="BEB68" s="4135"/>
      <c r="BEC68" s="4135"/>
      <c r="BED68" s="4135"/>
      <c r="BEE68" s="4135"/>
      <c r="BEF68" s="4135"/>
      <c r="BEG68" s="4135"/>
      <c r="BEH68" s="4135"/>
      <c r="BEI68" s="4135"/>
      <c r="BEJ68" s="4135"/>
      <c r="BEK68" s="4135"/>
      <c r="BEL68" s="4135"/>
      <c r="BEM68" s="4135"/>
      <c r="BEN68" s="4135"/>
      <c r="BEO68" s="4135"/>
      <c r="BEP68" s="4135"/>
      <c r="BEQ68" s="4135"/>
      <c r="BER68" s="4135"/>
      <c r="BES68" s="4135"/>
      <c r="BET68" s="4135"/>
      <c r="BEU68" s="4135"/>
      <c r="BEV68" s="4135"/>
      <c r="BEW68" s="4135"/>
      <c r="BEX68" s="4135"/>
      <c r="BEY68" s="4135"/>
      <c r="BEZ68" s="4135"/>
      <c r="BFA68" s="4135"/>
      <c r="BFB68" s="4135"/>
      <c r="BFC68" s="4135"/>
      <c r="BFD68" s="4135"/>
      <c r="BFE68" s="4135"/>
      <c r="BFF68" s="4135"/>
      <c r="BFG68" s="4135"/>
      <c r="BFH68" s="4135"/>
      <c r="BFI68" s="4135"/>
      <c r="BFJ68" s="4135"/>
      <c r="BFK68" s="4135"/>
      <c r="BFL68" s="4135"/>
      <c r="BFM68" s="4135"/>
      <c r="BFN68" s="4135"/>
      <c r="BFO68" s="4135"/>
      <c r="BFP68" s="4135"/>
      <c r="BFQ68" s="4135"/>
      <c r="BFR68" s="4135"/>
      <c r="BFS68" s="4135"/>
      <c r="BFT68" s="4135"/>
      <c r="BFU68" s="4135"/>
      <c r="BFV68" s="4135"/>
      <c r="BFW68" s="4135"/>
      <c r="BFX68" s="4135"/>
      <c r="BFY68" s="4135"/>
      <c r="BFZ68" s="4135"/>
      <c r="BGA68" s="4135"/>
      <c r="BGB68" s="4135"/>
      <c r="BGC68" s="4135"/>
      <c r="BGD68" s="4135"/>
      <c r="BGE68" s="4135"/>
      <c r="BGF68" s="4135"/>
      <c r="BGG68" s="4135"/>
      <c r="BGH68" s="4135"/>
      <c r="BGI68" s="4135"/>
      <c r="BGJ68" s="4135"/>
      <c r="BGK68" s="4135"/>
      <c r="BGL68" s="4135"/>
      <c r="BGM68" s="4135"/>
      <c r="BGN68" s="4135"/>
      <c r="BGO68" s="4135"/>
      <c r="BGP68" s="4135"/>
      <c r="BGQ68" s="4135"/>
      <c r="BGR68" s="4135"/>
      <c r="BGS68" s="4135"/>
      <c r="BGT68" s="4135"/>
      <c r="BGU68" s="4135"/>
      <c r="BGV68" s="4135"/>
      <c r="BGW68" s="4135"/>
      <c r="BGX68" s="4135"/>
      <c r="BGY68" s="4135"/>
      <c r="BGZ68" s="4135"/>
      <c r="BHA68" s="4135"/>
      <c r="BHB68" s="4135"/>
      <c r="BHC68" s="4135"/>
      <c r="BHD68" s="4135"/>
      <c r="BHE68" s="4135"/>
      <c r="BHF68" s="4135"/>
      <c r="BHG68" s="4135"/>
      <c r="BHH68" s="4135"/>
      <c r="BHI68" s="4135"/>
      <c r="BHJ68" s="4135"/>
      <c r="BHK68" s="4135"/>
      <c r="BHL68" s="4135"/>
      <c r="BHM68" s="4135"/>
      <c r="BHN68" s="4135"/>
      <c r="BHO68" s="4135"/>
      <c r="BHP68" s="4135"/>
      <c r="BHQ68" s="4135"/>
      <c r="BHR68" s="4135"/>
      <c r="BHS68" s="4135"/>
      <c r="BHT68" s="4135"/>
      <c r="BHU68" s="4135"/>
      <c r="BHV68" s="4135"/>
      <c r="BHW68" s="4135"/>
      <c r="BHX68" s="4135"/>
      <c r="BHY68" s="4135"/>
      <c r="BHZ68" s="4135"/>
      <c r="BIA68" s="4135"/>
      <c r="BIB68" s="4135"/>
      <c r="BIC68" s="4135"/>
      <c r="BID68" s="4135"/>
      <c r="BIE68" s="4135"/>
      <c r="BIF68" s="4135"/>
      <c r="BIG68" s="4135"/>
      <c r="BIH68" s="4135"/>
      <c r="BII68" s="4135"/>
      <c r="BIJ68" s="4135"/>
      <c r="BIK68" s="4135"/>
      <c r="BIL68" s="4135"/>
      <c r="BIM68" s="4135"/>
      <c r="BIN68" s="4135"/>
      <c r="BIO68" s="4135"/>
      <c r="BIP68" s="4135"/>
      <c r="BIQ68" s="4135"/>
      <c r="BIR68" s="4135"/>
      <c r="BIS68" s="4135"/>
      <c r="BIT68" s="4135"/>
      <c r="BIU68" s="4135"/>
      <c r="BIV68" s="4135"/>
      <c r="BIW68" s="4135"/>
      <c r="BIX68" s="4135"/>
      <c r="BIY68" s="4135"/>
      <c r="BIZ68" s="4135"/>
      <c r="BJA68" s="4135"/>
      <c r="BJB68" s="4135"/>
      <c r="BJC68" s="4135"/>
      <c r="BJD68" s="4135"/>
      <c r="BJE68" s="4135"/>
    </row>
    <row r="69" spans="1:1617">
      <c r="A69" s="418"/>
      <c r="B69" s="168">
        <v>1990</v>
      </c>
      <c r="C69" s="168">
        <v>1991</v>
      </c>
      <c r="D69" s="168">
        <v>1992</v>
      </c>
      <c r="E69" s="168">
        <v>1993</v>
      </c>
      <c r="F69" s="168">
        <v>1994</v>
      </c>
      <c r="G69" s="168">
        <v>1995</v>
      </c>
      <c r="H69" s="168">
        <v>1996</v>
      </c>
      <c r="I69" s="168">
        <v>1997</v>
      </c>
      <c r="J69" s="168">
        <v>1998</v>
      </c>
      <c r="K69" s="171">
        <v>1999</v>
      </c>
      <c r="L69" s="171">
        <v>2000</v>
      </c>
      <c r="M69" s="171">
        <v>2001</v>
      </c>
      <c r="N69" s="171">
        <v>2002</v>
      </c>
      <c r="O69" s="171">
        <v>2003</v>
      </c>
      <c r="P69" s="168">
        <v>2004</v>
      </c>
      <c r="Q69" s="168">
        <v>2005</v>
      </c>
      <c r="R69" s="168">
        <v>2006</v>
      </c>
      <c r="S69" s="168">
        <v>2007</v>
      </c>
      <c r="T69" s="168">
        <v>2008</v>
      </c>
      <c r="U69" s="168">
        <v>2009</v>
      </c>
      <c r="V69" s="456">
        <v>2010</v>
      </c>
      <c r="W69" s="1622">
        <v>2011</v>
      </c>
      <c r="X69" s="1622">
        <v>2012</v>
      </c>
      <c r="Y69" s="1622">
        <v>2013</v>
      </c>
      <c r="Z69" s="1622">
        <v>2014</v>
      </c>
      <c r="AA69" s="1622">
        <v>2015</v>
      </c>
      <c r="AB69" s="1622">
        <v>2016</v>
      </c>
      <c r="AC69" s="1622">
        <v>2017</v>
      </c>
      <c r="AD69" s="1622">
        <v>2018</v>
      </c>
      <c r="AE69" s="1622">
        <v>2019</v>
      </c>
      <c r="AF69" s="1622">
        <v>2020</v>
      </c>
      <c r="AG69" s="4118"/>
      <c r="BK69" s="4139"/>
      <c r="BL69" s="4139"/>
      <c r="BM69" s="4139"/>
      <c r="BN69" s="4139"/>
      <c r="BO69" s="4139"/>
      <c r="BP69" s="4139"/>
      <c r="BQ69" s="4139"/>
      <c r="BR69" s="4139"/>
      <c r="BS69" s="4139"/>
      <c r="BT69" s="4139"/>
      <c r="BU69" s="4139"/>
      <c r="BV69" s="4139"/>
      <c r="BW69" s="4139"/>
      <c r="BX69" s="4139"/>
      <c r="BY69" s="4139"/>
      <c r="BZ69" s="4139"/>
      <c r="CA69" s="4139"/>
      <c r="CB69" s="4139"/>
      <c r="CC69" s="4139"/>
      <c r="CD69" s="4139"/>
      <c r="CE69" s="4139"/>
      <c r="CF69" s="4139"/>
      <c r="CG69" s="4139"/>
      <c r="CH69" s="4139"/>
      <c r="CI69" s="4139"/>
      <c r="CJ69" s="4139"/>
      <c r="CK69" s="4139"/>
      <c r="CL69" s="4139"/>
      <c r="CM69" s="4139"/>
    </row>
    <row r="70" spans="1:1617">
      <c r="A70" s="361" t="s">
        <v>967</v>
      </c>
      <c r="B70" s="3313">
        <v>0</v>
      </c>
      <c r="C70" s="963">
        <v>2</v>
      </c>
      <c r="D70" s="963">
        <v>52</v>
      </c>
      <c r="E70" s="963">
        <v>52</v>
      </c>
      <c r="F70" s="963">
        <v>289</v>
      </c>
      <c r="G70" s="963">
        <v>362</v>
      </c>
      <c r="H70" s="963">
        <v>568</v>
      </c>
      <c r="I70" s="963">
        <v>930</v>
      </c>
      <c r="J70" s="963">
        <v>1033</v>
      </c>
      <c r="K70" s="963">
        <v>1343</v>
      </c>
      <c r="L70" s="963">
        <v>2583</v>
      </c>
      <c r="M70" s="963">
        <v>3617</v>
      </c>
      <c r="N70" s="963">
        <v>5683</v>
      </c>
      <c r="O70" s="963">
        <v>7919</v>
      </c>
      <c r="P70" s="963">
        <v>9942</v>
      </c>
      <c r="Q70" s="963">
        <v>17666</v>
      </c>
      <c r="R70" s="963">
        <v>27938</v>
      </c>
      <c r="S70" s="963">
        <v>32282</v>
      </c>
      <c r="T70" s="963">
        <v>25873</v>
      </c>
      <c r="U70" s="963">
        <v>22966</v>
      </c>
      <c r="V70" s="963">
        <v>24359</v>
      </c>
      <c r="W70" s="963">
        <v>23545</v>
      </c>
      <c r="X70" s="963">
        <v>24628</v>
      </c>
      <c r="Y70" s="963">
        <v>21934</v>
      </c>
      <c r="Z70" s="963">
        <v>22676</v>
      </c>
      <c r="AA70" s="963">
        <v>20829</v>
      </c>
      <c r="AB70" s="963">
        <v>20896</v>
      </c>
      <c r="AC70" s="963">
        <v>21354</v>
      </c>
      <c r="AD70" s="963">
        <v>22329</v>
      </c>
      <c r="AE70" s="3838">
        <v>22120</v>
      </c>
      <c r="AF70" s="1445">
        <v>29647</v>
      </c>
      <c r="AG70" s="4125"/>
      <c r="BK70" s="4139"/>
      <c r="BL70" s="4139"/>
      <c r="BM70" s="4139"/>
      <c r="BN70" s="4139"/>
      <c r="BO70" s="4139"/>
      <c r="BP70" s="4139"/>
      <c r="BQ70" s="4139"/>
      <c r="BR70" s="4139"/>
      <c r="BS70" s="4139"/>
      <c r="BT70" s="4139"/>
      <c r="BU70" s="4139"/>
      <c r="BV70" s="4139"/>
      <c r="BW70" s="4139"/>
      <c r="BX70" s="4139"/>
      <c r="BY70" s="4139"/>
      <c r="BZ70" s="4139"/>
      <c r="CA70" s="4139"/>
      <c r="CB70" s="4139"/>
      <c r="CC70" s="4139"/>
      <c r="CD70" s="4139"/>
      <c r="CE70" s="4139"/>
      <c r="CF70" s="4139"/>
      <c r="CG70" s="4139"/>
      <c r="CH70" s="4139"/>
      <c r="CI70" s="4139"/>
      <c r="CJ70" s="4139"/>
      <c r="CK70" s="4139"/>
      <c r="CL70" s="4139"/>
      <c r="CM70" s="4139"/>
    </row>
    <row r="71" spans="1:1617">
      <c r="A71" s="361" t="s">
        <v>968</v>
      </c>
      <c r="B71" s="3314">
        <v>0</v>
      </c>
      <c r="C71" s="1310">
        <v>0</v>
      </c>
      <c r="D71" s="1310">
        <v>21</v>
      </c>
      <c r="E71" s="1310">
        <v>31</v>
      </c>
      <c r="F71" s="1310">
        <v>31</v>
      </c>
      <c r="G71" s="1310">
        <v>52</v>
      </c>
      <c r="H71" s="1310">
        <v>52</v>
      </c>
      <c r="I71" s="1310">
        <v>104</v>
      </c>
      <c r="J71" s="1310">
        <v>115</v>
      </c>
      <c r="K71" s="1310">
        <v>146</v>
      </c>
      <c r="L71" s="1310">
        <v>167</v>
      </c>
      <c r="M71" s="1310">
        <v>209</v>
      </c>
      <c r="N71" s="1310">
        <v>251</v>
      </c>
      <c r="O71" s="1310">
        <v>73</v>
      </c>
      <c r="P71" s="1310">
        <v>125</v>
      </c>
      <c r="Q71" s="1310">
        <v>1828</v>
      </c>
      <c r="R71" s="1310">
        <v>7206</v>
      </c>
      <c r="S71" s="1310">
        <v>8533</v>
      </c>
      <c r="T71" s="1310">
        <v>4042</v>
      </c>
      <c r="U71" s="1310">
        <v>961</v>
      </c>
      <c r="V71" s="1310">
        <v>574</v>
      </c>
      <c r="W71" s="1310">
        <v>188</v>
      </c>
      <c r="X71" s="1310">
        <v>251</v>
      </c>
      <c r="Y71" s="1310">
        <v>0</v>
      </c>
      <c r="Z71" s="1310">
        <v>52</v>
      </c>
      <c r="AA71" s="1310">
        <v>10</v>
      </c>
      <c r="AB71" s="1310">
        <v>31</v>
      </c>
      <c r="AC71" s="1310">
        <v>31</v>
      </c>
      <c r="AD71" s="1310">
        <v>10</v>
      </c>
      <c r="AE71" s="3827">
        <v>21</v>
      </c>
      <c r="AF71" s="2323">
        <v>21</v>
      </c>
      <c r="AG71" s="4125"/>
      <c r="BK71" s="4139"/>
      <c r="BL71" s="4139"/>
      <c r="BM71" s="4139"/>
      <c r="BN71" s="4139"/>
      <c r="BO71" s="4139"/>
      <c r="BP71" s="4139"/>
      <c r="BQ71" s="4139"/>
      <c r="BR71" s="4139"/>
      <c r="BS71" s="4139"/>
      <c r="BT71" s="4139"/>
      <c r="BU71" s="4139"/>
      <c r="BV71" s="4139"/>
      <c r="BW71" s="4139"/>
      <c r="BX71" s="4139"/>
      <c r="BY71" s="4139"/>
      <c r="BZ71" s="4139"/>
      <c r="CA71" s="4139"/>
      <c r="CB71" s="4139"/>
      <c r="CC71" s="4139"/>
      <c r="CD71" s="4139"/>
      <c r="CE71" s="4139"/>
      <c r="CF71" s="4139"/>
      <c r="CG71" s="4139"/>
      <c r="CH71" s="4139"/>
      <c r="CI71" s="4139"/>
      <c r="CJ71" s="4139"/>
      <c r="CK71" s="4139"/>
      <c r="CL71" s="4139"/>
      <c r="CM71" s="4139"/>
    </row>
    <row r="72" spans="1:1617">
      <c r="A72" s="361" t="s">
        <v>969</v>
      </c>
      <c r="B72" s="3314">
        <v>0</v>
      </c>
      <c r="C72" s="1310">
        <v>0</v>
      </c>
      <c r="D72" s="1310">
        <v>0</v>
      </c>
      <c r="E72" s="1310">
        <v>0</v>
      </c>
      <c r="F72" s="1310">
        <v>0</v>
      </c>
      <c r="G72" s="1310">
        <v>0</v>
      </c>
      <c r="H72" s="1310">
        <v>0</v>
      </c>
      <c r="I72" s="1310">
        <v>0</v>
      </c>
      <c r="J72" s="1310">
        <v>0</v>
      </c>
      <c r="K72" s="1310">
        <v>0</v>
      </c>
      <c r="L72" s="1310">
        <v>0</v>
      </c>
      <c r="M72" s="1310">
        <v>0</v>
      </c>
      <c r="N72" s="1310">
        <v>0</v>
      </c>
      <c r="O72" s="1310">
        <v>0</v>
      </c>
      <c r="P72" s="1310">
        <v>486</v>
      </c>
      <c r="Q72" s="1310">
        <v>1780</v>
      </c>
      <c r="R72" s="1310">
        <v>3828</v>
      </c>
      <c r="S72" s="1310">
        <v>3391</v>
      </c>
      <c r="T72" s="1310">
        <v>4608</v>
      </c>
      <c r="U72" s="1310">
        <v>6576</v>
      </c>
      <c r="V72" s="1310">
        <v>8537</v>
      </c>
      <c r="W72" s="1310">
        <v>9031</v>
      </c>
      <c r="X72" s="1310">
        <v>9149</v>
      </c>
      <c r="Y72" s="1310">
        <v>8832</v>
      </c>
      <c r="Z72" s="1310">
        <v>9002</v>
      </c>
      <c r="AA72" s="1310">
        <v>8589</v>
      </c>
      <c r="AB72" s="1310">
        <v>8604</v>
      </c>
      <c r="AC72" s="1310">
        <v>8464</v>
      </c>
      <c r="AD72" s="1310">
        <v>8692</v>
      </c>
      <c r="AE72" s="3827">
        <v>8360</v>
      </c>
      <c r="AF72" s="2323">
        <v>8021</v>
      </c>
      <c r="AG72" s="4125"/>
      <c r="BK72" s="4139"/>
      <c r="BL72" s="4139"/>
      <c r="BM72" s="4139"/>
      <c r="BN72" s="4139"/>
      <c r="BO72" s="4139"/>
      <c r="BP72" s="4139"/>
      <c r="BQ72" s="4139"/>
      <c r="BR72" s="4139"/>
      <c r="BS72" s="4139"/>
      <c r="BT72" s="4139"/>
      <c r="BU72" s="4139"/>
      <c r="BV72" s="4139"/>
      <c r="BW72" s="4139"/>
      <c r="BX72" s="4139"/>
      <c r="BY72" s="4139"/>
      <c r="BZ72" s="4139"/>
      <c r="CA72" s="4139"/>
      <c r="CB72" s="4139"/>
      <c r="CC72" s="4139"/>
      <c r="CD72" s="4139"/>
      <c r="CE72" s="4139"/>
      <c r="CF72" s="4139"/>
      <c r="CG72" s="4139"/>
      <c r="CH72" s="4139"/>
      <c r="CI72" s="4139"/>
      <c r="CJ72" s="4139"/>
      <c r="CK72" s="4139"/>
      <c r="CL72" s="4139"/>
      <c r="CM72" s="4139"/>
    </row>
    <row r="73" spans="1:1617">
      <c r="A73" s="2318" t="s">
        <v>1358</v>
      </c>
      <c r="B73" s="3314">
        <v>0</v>
      </c>
      <c r="C73" s="1310">
        <v>0</v>
      </c>
      <c r="D73" s="1310">
        <v>0</v>
      </c>
      <c r="E73" s="1310">
        <v>0</v>
      </c>
      <c r="F73" s="1310">
        <v>0</v>
      </c>
      <c r="G73" s="1310">
        <v>0</v>
      </c>
      <c r="H73" s="1310">
        <v>0</v>
      </c>
      <c r="I73" s="1310">
        <v>0</v>
      </c>
      <c r="J73" s="1310">
        <v>0</v>
      </c>
      <c r="K73" s="1310">
        <v>0</v>
      </c>
      <c r="L73" s="1310">
        <v>0</v>
      </c>
      <c r="M73" s="1310">
        <v>0</v>
      </c>
      <c r="N73" s="1310">
        <v>0</v>
      </c>
      <c r="O73" s="1310">
        <v>0</v>
      </c>
      <c r="P73" s="1310">
        <v>0</v>
      </c>
      <c r="Q73" s="1310">
        <v>0</v>
      </c>
      <c r="R73" s="1310">
        <v>0</v>
      </c>
      <c r="S73" s="1310">
        <v>0</v>
      </c>
      <c r="T73" s="1310">
        <v>4</v>
      </c>
      <c r="U73" s="1310">
        <v>13</v>
      </c>
      <c r="V73" s="1310">
        <v>75</v>
      </c>
      <c r="W73" s="1310">
        <v>92</v>
      </c>
      <c r="X73" s="1310">
        <v>333</v>
      </c>
      <c r="Y73" s="1310">
        <v>483</v>
      </c>
      <c r="Z73" s="1310">
        <v>449</v>
      </c>
      <c r="AA73" s="1310">
        <v>345</v>
      </c>
      <c r="AB73" s="1310">
        <v>379</v>
      </c>
      <c r="AC73" s="1310">
        <v>445</v>
      </c>
      <c r="AD73" s="1310">
        <v>389</v>
      </c>
      <c r="AE73" s="3827">
        <v>660</v>
      </c>
      <c r="AF73" s="2323">
        <v>884</v>
      </c>
      <c r="AG73" s="4125"/>
      <c r="BK73" s="4139"/>
      <c r="BL73" s="4139"/>
      <c r="BM73" s="4139"/>
      <c r="BN73" s="4139"/>
      <c r="BO73" s="4139"/>
      <c r="BP73" s="4139"/>
      <c r="BQ73" s="4139"/>
      <c r="BR73" s="4139"/>
      <c r="BS73" s="4139"/>
      <c r="BT73" s="4139"/>
      <c r="BU73" s="4139"/>
      <c r="BV73" s="4139"/>
      <c r="BW73" s="4139"/>
      <c r="BX73" s="4139"/>
      <c r="BY73" s="4139"/>
      <c r="BZ73" s="4139"/>
      <c r="CA73" s="4139"/>
      <c r="CB73" s="4139"/>
      <c r="CC73" s="4139"/>
      <c r="CD73" s="4139"/>
      <c r="CE73" s="4139"/>
      <c r="CF73" s="4139"/>
      <c r="CG73" s="4139"/>
      <c r="CH73" s="4139"/>
      <c r="CI73" s="4139"/>
      <c r="CJ73" s="4139"/>
      <c r="CK73" s="4139"/>
      <c r="CL73" s="4139"/>
      <c r="CM73" s="4139"/>
    </row>
    <row r="74" spans="1:1617">
      <c r="A74" s="2318" t="s">
        <v>1422</v>
      </c>
      <c r="B74" s="3314">
        <v>465</v>
      </c>
      <c r="C74" s="1310">
        <v>475</v>
      </c>
      <c r="D74" s="1310">
        <v>536</v>
      </c>
      <c r="E74" s="1310">
        <v>570</v>
      </c>
      <c r="F74" s="1310">
        <v>662</v>
      </c>
      <c r="G74" s="1310">
        <v>761</v>
      </c>
      <c r="H74" s="1310">
        <v>778</v>
      </c>
      <c r="I74" s="1310">
        <v>691</v>
      </c>
      <c r="J74" s="1310">
        <v>724</v>
      </c>
      <c r="K74" s="1310">
        <v>823</v>
      </c>
      <c r="L74" s="1310">
        <v>1002</v>
      </c>
      <c r="M74" s="1310">
        <v>1082</v>
      </c>
      <c r="N74" s="1310">
        <v>1247</v>
      </c>
      <c r="O74" s="1310">
        <v>1006</v>
      </c>
      <c r="P74" s="1310">
        <v>1212</v>
      </c>
      <c r="Q74" s="1310">
        <v>1353</v>
      </c>
      <c r="R74" s="1310">
        <v>1471</v>
      </c>
      <c r="S74" s="1310">
        <v>1750</v>
      </c>
      <c r="T74" s="1310">
        <v>1688</v>
      </c>
      <c r="U74" s="1310">
        <v>1902</v>
      </c>
      <c r="V74" s="1310">
        <v>2054</v>
      </c>
      <c r="W74" s="1310">
        <v>2470</v>
      </c>
      <c r="X74" s="1310">
        <v>2826</v>
      </c>
      <c r="Y74" s="1310">
        <v>2993</v>
      </c>
      <c r="Z74" s="1310">
        <v>3157</v>
      </c>
      <c r="AA74" s="1310">
        <v>3512</v>
      </c>
      <c r="AB74" s="1310">
        <v>3709</v>
      </c>
      <c r="AC74" s="1310">
        <v>4305</v>
      </c>
      <c r="AD74" s="1310">
        <v>4569</v>
      </c>
      <c r="AE74" s="3827">
        <v>4874</v>
      </c>
      <c r="AF74" s="2323">
        <v>5131</v>
      </c>
      <c r="AG74" s="4125"/>
      <c r="BK74" s="4139"/>
      <c r="BL74" s="4139"/>
      <c r="BM74" s="4139"/>
      <c r="BN74" s="4139"/>
      <c r="BO74" s="4139"/>
      <c r="BP74" s="4139"/>
      <c r="BQ74" s="4139"/>
      <c r="BR74" s="4139"/>
      <c r="BS74" s="4139"/>
      <c r="BT74" s="4139"/>
      <c r="BU74" s="4139"/>
      <c r="BV74" s="4139"/>
      <c r="BW74" s="4139"/>
      <c r="BX74" s="4139"/>
      <c r="BY74" s="4139"/>
      <c r="BZ74" s="4139"/>
      <c r="CA74" s="4139"/>
      <c r="CB74" s="4139"/>
      <c r="CC74" s="4139"/>
      <c r="CD74" s="4139"/>
      <c r="CE74" s="4139"/>
      <c r="CF74" s="4139"/>
      <c r="CG74" s="4139"/>
      <c r="CH74" s="4139"/>
      <c r="CI74" s="4139"/>
      <c r="CJ74" s="4139"/>
      <c r="CK74" s="4139"/>
      <c r="CL74" s="4139"/>
      <c r="CM74" s="4139"/>
    </row>
    <row r="75" spans="1:1617" s="101" customFormat="1" ht="16.149999999999999" customHeight="1">
      <c r="A75" s="361" t="s">
        <v>83</v>
      </c>
      <c r="B75" s="3314">
        <v>465</v>
      </c>
      <c r="C75" s="1310">
        <v>477</v>
      </c>
      <c r="D75" s="1310">
        <v>609</v>
      </c>
      <c r="E75" s="1310">
        <v>653</v>
      </c>
      <c r="F75" s="1310">
        <v>982</v>
      </c>
      <c r="G75" s="1310">
        <v>1175</v>
      </c>
      <c r="H75" s="1310">
        <v>1398</v>
      </c>
      <c r="I75" s="1310">
        <v>1725</v>
      </c>
      <c r="J75" s="1310">
        <v>1872</v>
      </c>
      <c r="K75" s="1310">
        <v>2312</v>
      </c>
      <c r="L75" s="1310">
        <v>3752</v>
      </c>
      <c r="M75" s="1310">
        <v>4908</v>
      </c>
      <c r="N75" s="1310">
        <v>7181</v>
      </c>
      <c r="O75" s="1310">
        <v>8998</v>
      </c>
      <c r="P75" s="1310">
        <v>11765</v>
      </c>
      <c r="Q75" s="1310">
        <v>22627</v>
      </c>
      <c r="R75" s="1310">
        <v>40443</v>
      </c>
      <c r="S75" s="1310">
        <v>45956</v>
      </c>
      <c r="T75" s="1310">
        <v>36215</v>
      </c>
      <c r="U75" s="1310">
        <v>32418</v>
      </c>
      <c r="V75" s="1310">
        <v>35599</v>
      </c>
      <c r="W75" s="1310">
        <v>35326</v>
      </c>
      <c r="X75" s="1310">
        <v>37187</v>
      </c>
      <c r="Y75" s="1310">
        <v>34242</v>
      </c>
      <c r="Z75" s="1310">
        <v>35336</v>
      </c>
      <c r="AA75" s="1310">
        <v>33285</v>
      </c>
      <c r="AB75" s="1310">
        <v>33619</v>
      </c>
      <c r="AC75" s="1310">
        <v>34599</v>
      </c>
      <c r="AD75" s="1310">
        <v>35989</v>
      </c>
      <c r="AE75" s="3827">
        <v>36035</v>
      </c>
      <c r="AF75" s="2323">
        <v>43704</v>
      </c>
      <c r="AG75" s="4125"/>
      <c r="AH75" s="4117"/>
      <c r="AI75" s="4117"/>
      <c r="AJ75" s="4117"/>
      <c r="AK75" s="4117"/>
      <c r="AL75" s="4117"/>
      <c r="AM75" s="4117"/>
      <c r="AN75" s="4117"/>
      <c r="AO75" s="4117"/>
      <c r="AP75" s="4117"/>
      <c r="AQ75" s="4117"/>
      <c r="AR75" s="4117"/>
      <c r="AS75" s="4117"/>
      <c r="AT75" s="4117"/>
      <c r="AU75" s="4117"/>
      <c r="AV75" s="4117"/>
      <c r="AW75" s="4117"/>
      <c r="AX75" s="4117"/>
      <c r="AY75" s="4117"/>
      <c r="AZ75" s="4117"/>
      <c r="BA75" s="4117"/>
      <c r="BB75" s="4117"/>
      <c r="BC75" s="4117"/>
      <c r="BD75" s="4117"/>
      <c r="BE75" s="4117"/>
      <c r="BF75" s="4117"/>
      <c r="BG75" s="4117"/>
      <c r="BH75" s="4117"/>
      <c r="BI75" s="4117"/>
      <c r="BJ75" s="4117"/>
      <c r="BK75" s="4139"/>
      <c r="BL75" s="4139"/>
      <c r="BM75" s="4139"/>
      <c r="BN75" s="4139"/>
      <c r="BO75" s="4139"/>
      <c r="BP75" s="4139"/>
      <c r="BQ75" s="4139"/>
      <c r="BR75" s="4139"/>
      <c r="BS75" s="4139"/>
      <c r="BT75" s="4139"/>
      <c r="BU75" s="4139"/>
      <c r="BV75" s="4139"/>
      <c r="BW75" s="4139"/>
      <c r="BX75" s="4139"/>
      <c r="BY75" s="4139"/>
      <c r="BZ75" s="4139"/>
      <c r="CA75" s="4139"/>
      <c r="CB75" s="4139"/>
      <c r="CC75" s="4139"/>
      <c r="CD75" s="4139"/>
      <c r="CE75" s="4139"/>
      <c r="CF75" s="4139"/>
      <c r="CG75" s="4139"/>
      <c r="CH75" s="4139"/>
      <c r="CI75" s="4139"/>
      <c r="CJ75" s="4139"/>
      <c r="CK75" s="4139"/>
      <c r="CL75" s="4139"/>
      <c r="CM75" s="4139"/>
      <c r="CN75" s="4117"/>
      <c r="CO75" s="4117"/>
      <c r="CP75" s="4117"/>
      <c r="CQ75" s="4117"/>
      <c r="CR75" s="4117"/>
      <c r="CS75" s="4117"/>
      <c r="CT75" s="4117"/>
      <c r="CU75" s="4117"/>
      <c r="CV75" s="4117"/>
      <c r="CW75" s="4117"/>
      <c r="CX75" s="4117"/>
      <c r="CY75" s="4117"/>
      <c r="CZ75" s="4117"/>
      <c r="DA75" s="4117"/>
      <c r="DB75" s="4117"/>
      <c r="DC75" s="4117"/>
      <c r="DD75" s="4117"/>
      <c r="DE75" s="4117"/>
      <c r="DF75" s="4117"/>
      <c r="DG75" s="4117"/>
      <c r="DH75" s="4117"/>
      <c r="DI75" s="4117"/>
      <c r="DJ75" s="4117"/>
      <c r="DK75" s="4117"/>
      <c r="DL75" s="4117"/>
      <c r="DM75" s="4117"/>
      <c r="DN75" s="4117"/>
      <c r="DO75" s="4117"/>
      <c r="DP75" s="4117"/>
      <c r="DQ75" s="4117"/>
      <c r="DR75" s="4117"/>
      <c r="DS75" s="4117"/>
      <c r="DT75" s="4117"/>
      <c r="DU75" s="4117"/>
      <c r="DV75" s="4117"/>
      <c r="DW75" s="4117"/>
      <c r="DX75" s="4117"/>
      <c r="DY75" s="4117"/>
      <c r="DZ75" s="4117"/>
      <c r="EA75" s="4117"/>
      <c r="EB75" s="4117"/>
      <c r="EC75" s="4117"/>
      <c r="ED75" s="4117"/>
      <c r="EE75" s="4117"/>
      <c r="EF75" s="4117"/>
      <c r="EG75" s="4117"/>
      <c r="EH75" s="4117"/>
      <c r="EI75" s="4117"/>
      <c r="EJ75" s="4117"/>
      <c r="EK75" s="4117"/>
      <c r="EL75" s="4117"/>
      <c r="EM75" s="4117"/>
      <c r="EN75" s="4117"/>
      <c r="EO75" s="4117"/>
      <c r="EP75" s="4117"/>
      <c r="EQ75" s="4117"/>
      <c r="ER75" s="4117"/>
      <c r="ES75" s="4117"/>
      <c r="ET75" s="4117"/>
      <c r="EU75" s="4117"/>
      <c r="EV75" s="4117"/>
      <c r="EW75" s="4117"/>
      <c r="EX75" s="4117"/>
      <c r="EY75" s="4117"/>
      <c r="EZ75" s="4117"/>
      <c r="FA75" s="4117"/>
      <c r="FB75" s="4117"/>
      <c r="FC75" s="4117"/>
      <c r="FD75" s="4117"/>
      <c r="FE75" s="4117"/>
      <c r="FF75" s="4117"/>
      <c r="FG75" s="4117"/>
      <c r="FH75" s="4117"/>
      <c r="FI75" s="4117"/>
      <c r="FJ75" s="4117"/>
      <c r="FK75" s="4117"/>
      <c r="FL75" s="4117"/>
      <c r="FM75" s="4117"/>
      <c r="FN75" s="4117"/>
      <c r="FO75" s="4117"/>
      <c r="FP75" s="4117"/>
      <c r="FQ75" s="4117"/>
      <c r="FR75" s="4117"/>
      <c r="FS75" s="4117"/>
      <c r="FT75" s="4117"/>
      <c r="FU75" s="4117"/>
      <c r="FV75" s="4117"/>
      <c r="FW75" s="4117"/>
      <c r="FX75" s="4117"/>
      <c r="FY75" s="4117"/>
      <c r="FZ75" s="4117"/>
      <c r="GA75" s="4117"/>
      <c r="GB75" s="4117"/>
      <c r="GC75" s="4117"/>
      <c r="GD75" s="4117"/>
      <c r="GE75" s="4117"/>
      <c r="GF75" s="4117"/>
      <c r="GG75" s="4117"/>
      <c r="GH75" s="4117"/>
      <c r="GI75" s="4117"/>
      <c r="GJ75" s="4117"/>
      <c r="GK75" s="4117"/>
      <c r="GL75" s="4117"/>
      <c r="GM75" s="4117"/>
      <c r="GN75" s="4117"/>
      <c r="GO75" s="4117"/>
      <c r="GP75" s="4117"/>
      <c r="GQ75" s="4117"/>
      <c r="GR75" s="4117"/>
      <c r="GS75" s="4117"/>
      <c r="GT75" s="4117"/>
      <c r="GU75" s="4117"/>
      <c r="GV75" s="4117"/>
      <c r="GW75" s="4117"/>
      <c r="GX75" s="4117"/>
      <c r="GY75" s="4117"/>
      <c r="GZ75" s="4117"/>
      <c r="HA75" s="4117"/>
      <c r="HB75" s="4117"/>
      <c r="HC75" s="4117"/>
      <c r="HD75" s="4117"/>
      <c r="HE75" s="4117"/>
      <c r="HF75" s="4117"/>
      <c r="HG75" s="4117"/>
      <c r="HH75" s="4117"/>
      <c r="HI75" s="4117"/>
      <c r="HJ75" s="4117"/>
      <c r="HK75" s="4117"/>
      <c r="HL75" s="4117"/>
      <c r="HM75" s="4117"/>
      <c r="HN75" s="4117"/>
      <c r="HO75" s="4117"/>
      <c r="HP75" s="4117"/>
      <c r="HQ75" s="4117"/>
      <c r="HR75" s="4117"/>
      <c r="HS75" s="4117"/>
      <c r="HT75" s="4117"/>
      <c r="HU75" s="4117"/>
      <c r="HV75" s="4117"/>
      <c r="HW75" s="4117"/>
      <c r="HX75" s="4117"/>
      <c r="HY75" s="4117"/>
      <c r="HZ75" s="4117"/>
      <c r="IA75" s="4117"/>
      <c r="IB75" s="4117"/>
      <c r="IC75" s="4117"/>
      <c r="ID75" s="4117"/>
      <c r="IE75" s="4117"/>
      <c r="IF75" s="4117"/>
      <c r="IG75" s="4117"/>
      <c r="IH75" s="4117"/>
      <c r="II75" s="4117"/>
      <c r="IJ75" s="4117"/>
      <c r="IK75" s="4117"/>
      <c r="IL75" s="4117"/>
      <c r="IM75" s="4117"/>
      <c r="IN75" s="4117"/>
      <c r="IO75" s="4117"/>
      <c r="IP75" s="4117"/>
      <c r="IQ75" s="4117"/>
      <c r="IR75" s="4117"/>
      <c r="IS75" s="4117"/>
      <c r="IT75" s="4117"/>
      <c r="IU75" s="4117"/>
      <c r="IV75" s="4117"/>
      <c r="IW75" s="4117"/>
      <c r="IX75" s="4117"/>
      <c r="IY75" s="4117"/>
      <c r="IZ75" s="4117"/>
      <c r="JA75" s="4117"/>
      <c r="JB75" s="4117"/>
      <c r="JC75" s="4117"/>
      <c r="JD75" s="4117"/>
      <c r="JE75" s="4117"/>
      <c r="JF75" s="4117"/>
      <c r="JG75" s="4117"/>
      <c r="JH75" s="4117"/>
      <c r="JI75" s="4117"/>
      <c r="JJ75" s="4117"/>
      <c r="JK75" s="4117"/>
      <c r="JL75" s="4117"/>
      <c r="JM75" s="4117"/>
      <c r="JN75" s="4117"/>
      <c r="JO75" s="4117"/>
      <c r="JP75" s="4117"/>
      <c r="JQ75" s="4117"/>
      <c r="JR75" s="4117"/>
      <c r="JS75" s="4117"/>
      <c r="JT75" s="4117"/>
      <c r="JU75" s="4117"/>
      <c r="JV75" s="4117"/>
      <c r="JW75" s="4117"/>
      <c r="JX75" s="4117"/>
      <c r="JY75" s="4117"/>
      <c r="JZ75" s="4117"/>
      <c r="KA75" s="4117"/>
      <c r="KB75" s="4117"/>
      <c r="KC75" s="4117"/>
      <c r="KD75" s="4117"/>
      <c r="KE75" s="4117"/>
      <c r="KF75" s="4117"/>
      <c r="KG75" s="4117"/>
      <c r="KH75" s="4117"/>
      <c r="KI75" s="4117"/>
      <c r="KJ75" s="4117"/>
      <c r="KK75" s="4117"/>
      <c r="KL75" s="4117"/>
      <c r="KM75" s="4117"/>
      <c r="KN75" s="4117"/>
      <c r="KO75" s="4117"/>
      <c r="KP75" s="4117"/>
      <c r="KQ75" s="4117"/>
      <c r="KR75" s="4117"/>
      <c r="KS75" s="4117"/>
      <c r="KT75" s="4117"/>
      <c r="KU75" s="4117"/>
      <c r="KV75" s="4117"/>
      <c r="KW75" s="4117"/>
      <c r="KX75" s="4117"/>
      <c r="KY75" s="4117"/>
      <c r="KZ75" s="4117"/>
      <c r="LA75" s="4117"/>
      <c r="LB75" s="4117"/>
      <c r="LC75" s="4117"/>
      <c r="LD75" s="4117"/>
      <c r="LE75" s="4117"/>
      <c r="LF75" s="4117"/>
      <c r="LG75" s="4117"/>
      <c r="LH75" s="4117"/>
      <c r="LI75" s="4117"/>
      <c r="LJ75" s="4117"/>
      <c r="LK75" s="4117"/>
      <c r="LL75" s="4117"/>
      <c r="LM75" s="4117"/>
      <c r="LN75" s="4117"/>
      <c r="LO75" s="4117"/>
      <c r="LP75" s="4117"/>
      <c r="LQ75" s="4117"/>
      <c r="LR75" s="4117"/>
      <c r="LS75" s="4117"/>
      <c r="LT75" s="4117"/>
      <c r="LU75" s="4117"/>
      <c r="LV75" s="4117"/>
      <c r="LW75" s="4117"/>
      <c r="LX75" s="4117"/>
      <c r="LY75" s="4117"/>
      <c r="LZ75" s="4117"/>
      <c r="MA75" s="4117"/>
      <c r="MB75" s="4117"/>
      <c r="MC75" s="4117"/>
      <c r="MD75" s="4117"/>
      <c r="ME75" s="4117"/>
      <c r="MF75" s="4117"/>
      <c r="MG75" s="4117"/>
      <c r="MH75" s="4117"/>
      <c r="MI75" s="4117"/>
      <c r="MJ75" s="4117"/>
      <c r="MK75" s="4117"/>
      <c r="ML75" s="4117"/>
      <c r="MM75" s="4117"/>
      <c r="MN75" s="4117"/>
      <c r="MO75" s="4117"/>
      <c r="MP75" s="4117"/>
      <c r="MQ75" s="4117"/>
      <c r="MR75" s="4117"/>
      <c r="MS75" s="4117"/>
      <c r="MT75" s="4117"/>
      <c r="MU75" s="4117"/>
      <c r="MV75" s="4117"/>
      <c r="MW75" s="4117"/>
      <c r="MX75" s="4117"/>
      <c r="MY75" s="4117"/>
      <c r="MZ75" s="4117"/>
      <c r="NA75" s="4117"/>
      <c r="NB75" s="4117"/>
      <c r="NC75" s="4117"/>
      <c r="ND75" s="4117"/>
      <c r="NE75" s="4117"/>
      <c r="NF75" s="4117"/>
      <c r="NG75" s="4117"/>
      <c r="NH75" s="4117"/>
      <c r="NI75" s="4117"/>
      <c r="NJ75" s="4117"/>
      <c r="NK75" s="4117"/>
      <c r="NL75" s="4117"/>
      <c r="NM75" s="4117"/>
      <c r="NN75" s="4117"/>
      <c r="NO75" s="4117"/>
      <c r="NP75" s="4117"/>
      <c r="NQ75" s="4117"/>
      <c r="NR75" s="4117"/>
      <c r="NS75" s="4117"/>
      <c r="NT75" s="4117"/>
      <c r="NU75" s="4117"/>
      <c r="NV75" s="4117"/>
      <c r="NW75" s="4117"/>
      <c r="NX75" s="4117"/>
      <c r="NY75" s="4117"/>
      <c r="NZ75" s="4117"/>
      <c r="OA75" s="4117"/>
      <c r="OB75" s="4117"/>
      <c r="OC75" s="4117"/>
      <c r="OD75" s="4117"/>
      <c r="OE75" s="4117"/>
      <c r="OF75" s="4117"/>
      <c r="OG75" s="4117"/>
      <c r="OH75" s="4117"/>
      <c r="OI75" s="4117"/>
      <c r="OJ75" s="4117"/>
      <c r="OK75" s="4117"/>
      <c r="OL75" s="4117"/>
      <c r="OM75" s="4117"/>
      <c r="ON75" s="4117"/>
      <c r="OO75" s="4117"/>
      <c r="OP75" s="4117"/>
      <c r="OQ75" s="4117"/>
      <c r="OR75" s="4117"/>
      <c r="OS75" s="4117"/>
      <c r="OT75" s="4117"/>
      <c r="OU75" s="4117"/>
      <c r="OV75" s="4117"/>
      <c r="OW75" s="4117"/>
      <c r="OX75" s="4117"/>
      <c r="OY75" s="4117"/>
      <c r="OZ75" s="4117"/>
      <c r="PA75" s="4117"/>
      <c r="PB75" s="4117"/>
      <c r="PC75" s="4117"/>
      <c r="PD75" s="4117"/>
      <c r="PE75" s="4117"/>
      <c r="PF75" s="4117"/>
      <c r="PG75" s="4117"/>
      <c r="PH75" s="4117"/>
      <c r="PI75" s="4117"/>
      <c r="PJ75" s="4117"/>
      <c r="PK75" s="4117"/>
      <c r="PL75" s="4117"/>
      <c r="PM75" s="4117"/>
      <c r="PN75" s="4117"/>
      <c r="PO75" s="4117"/>
      <c r="PP75" s="4117"/>
      <c r="PQ75" s="4117"/>
      <c r="PR75" s="4117"/>
      <c r="PS75" s="4117"/>
      <c r="PT75" s="4117"/>
      <c r="PU75" s="4117"/>
      <c r="PV75" s="4117"/>
      <c r="PW75" s="4117"/>
      <c r="PX75" s="4117"/>
      <c r="PY75" s="4117"/>
      <c r="PZ75" s="4117"/>
      <c r="QA75" s="4117"/>
      <c r="QB75" s="4117"/>
      <c r="QC75" s="4117"/>
      <c r="QD75" s="4117"/>
      <c r="QE75" s="4117"/>
      <c r="QF75" s="4117"/>
      <c r="QG75" s="4117"/>
      <c r="QH75" s="4117"/>
      <c r="QI75" s="4117"/>
      <c r="QJ75" s="4117"/>
      <c r="QK75" s="4117"/>
      <c r="QL75" s="4117"/>
      <c r="QM75" s="4117"/>
      <c r="QN75" s="4117"/>
      <c r="QO75" s="4117"/>
      <c r="QP75" s="4117"/>
      <c r="QQ75" s="4117"/>
      <c r="QR75" s="4117"/>
      <c r="QS75" s="4117"/>
      <c r="QT75" s="4117"/>
      <c r="QU75" s="4117"/>
      <c r="QV75" s="4117"/>
      <c r="QW75" s="4117"/>
      <c r="QX75" s="4117"/>
      <c r="QY75" s="4117"/>
      <c r="QZ75" s="4117"/>
      <c r="RA75" s="4117"/>
      <c r="RB75" s="4117"/>
      <c r="RC75" s="4117"/>
      <c r="RD75" s="4117"/>
      <c r="RE75" s="4117"/>
      <c r="RF75" s="4117"/>
      <c r="RG75" s="4117"/>
      <c r="RH75" s="4117"/>
      <c r="RI75" s="4117"/>
      <c r="RJ75" s="4117"/>
      <c r="RK75" s="4117"/>
      <c r="RL75" s="4117"/>
      <c r="RM75" s="4117"/>
      <c r="RN75" s="4117"/>
      <c r="RO75" s="4117"/>
      <c r="RP75" s="4117"/>
      <c r="RQ75" s="4117"/>
      <c r="RR75" s="4117"/>
      <c r="RS75" s="4117"/>
      <c r="RT75" s="4117"/>
      <c r="RU75" s="4117"/>
      <c r="RV75" s="4117"/>
      <c r="RW75" s="4117"/>
      <c r="RX75" s="4117"/>
      <c r="RY75" s="4117"/>
      <c r="RZ75" s="4117"/>
      <c r="SA75" s="4117"/>
      <c r="SB75" s="4117"/>
      <c r="SC75" s="4117"/>
      <c r="SD75" s="4117"/>
      <c r="SE75" s="4117"/>
      <c r="SF75" s="4117"/>
      <c r="SG75" s="4117"/>
      <c r="SH75" s="4117"/>
      <c r="SI75" s="4117"/>
      <c r="SJ75" s="4117"/>
      <c r="SK75" s="4117"/>
      <c r="SL75" s="4117"/>
      <c r="SM75" s="4117"/>
      <c r="SN75" s="4117"/>
      <c r="SO75" s="4117"/>
      <c r="SP75" s="4117"/>
      <c r="SQ75" s="4117"/>
      <c r="SR75" s="4117"/>
      <c r="SS75" s="4117"/>
      <c r="ST75" s="4117"/>
      <c r="SU75" s="4117"/>
      <c r="SV75" s="4117"/>
      <c r="SW75" s="4117"/>
      <c r="SX75" s="4117"/>
      <c r="SY75" s="4117"/>
      <c r="SZ75" s="4117"/>
      <c r="TA75" s="4117"/>
      <c r="TB75" s="4117"/>
      <c r="TC75" s="4117"/>
      <c r="TD75" s="4117"/>
      <c r="TE75" s="4117"/>
      <c r="TF75" s="4117"/>
      <c r="TG75" s="4117"/>
      <c r="TH75" s="4117"/>
      <c r="TI75" s="4117"/>
      <c r="TJ75" s="4117"/>
      <c r="TK75" s="4117"/>
      <c r="TL75" s="4117"/>
      <c r="TM75" s="4117"/>
      <c r="TN75" s="4117"/>
      <c r="TO75" s="4117"/>
      <c r="TP75" s="4117"/>
      <c r="TQ75" s="4117"/>
      <c r="TR75" s="4117"/>
      <c r="TS75" s="4117"/>
      <c r="TT75" s="4117"/>
      <c r="TU75" s="4117"/>
      <c r="TV75" s="4117"/>
      <c r="TW75" s="4117"/>
      <c r="TX75" s="4117"/>
      <c r="TY75" s="4117"/>
      <c r="TZ75" s="4117"/>
      <c r="UA75" s="4117"/>
      <c r="UB75" s="4117"/>
      <c r="UC75" s="4117"/>
      <c r="UD75" s="4117"/>
      <c r="UE75" s="4117"/>
      <c r="UF75" s="4117"/>
      <c r="UG75" s="4117"/>
      <c r="UH75" s="4117"/>
      <c r="UI75" s="4117"/>
      <c r="UJ75" s="4117"/>
      <c r="UK75" s="4117"/>
      <c r="UL75" s="4117"/>
      <c r="UM75" s="4117"/>
      <c r="UN75" s="4117"/>
      <c r="UO75" s="4117"/>
      <c r="UP75" s="4117"/>
      <c r="UQ75" s="4117"/>
      <c r="UR75" s="4117"/>
      <c r="US75" s="4117"/>
      <c r="UT75" s="4117"/>
      <c r="UU75" s="4117"/>
      <c r="UV75" s="4117"/>
      <c r="UW75" s="4117"/>
      <c r="UX75" s="4117"/>
      <c r="UY75" s="4117"/>
      <c r="UZ75" s="4117"/>
      <c r="VA75" s="4117"/>
      <c r="VB75" s="4117"/>
      <c r="VC75" s="4117"/>
      <c r="VD75" s="4117"/>
      <c r="VE75" s="4117"/>
      <c r="VF75" s="4117"/>
      <c r="VG75" s="4117"/>
      <c r="VH75" s="4117"/>
      <c r="VI75" s="4117"/>
      <c r="VJ75" s="4117"/>
      <c r="VK75" s="4117"/>
      <c r="VL75" s="4117"/>
      <c r="VM75" s="4117"/>
      <c r="VN75" s="4117"/>
      <c r="VO75" s="4117"/>
      <c r="VP75" s="4117"/>
      <c r="VQ75" s="4117"/>
      <c r="VR75" s="4117"/>
      <c r="VS75" s="4117"/>
      <c r="VT75" s="4117"/>
      <c r="VU75" s="4117"/>
      <c r="VV75" s="4117"/>
      <c r="VW75" s="4117"/>
      <c r="VX75" s="4117"/>
      <c r="VY75" s="4117"/>
      <c r="VZ75" s="4117"/>
      <c r="WA75" s="4117"/>
      <c r="WB75" s="4117"/>
      <c r="WC75" s="4117"/>
      <c r="WD75" s="4117"/>
      <c r="WE75" s="4117"/>
      <c r="WF75" s="4117"/>
      <c r="WG75" s="4117"/>
      <c r="WH75" s="4117"/>
      <c r="WI75" s="4117"/>
      <c r="WJ75" s="4117"/>
      <c r="WK75" s="4117"/>
      <c r="WL75" s="4117"/>
      <c r="WM75" s="4117"/>
      <c r="WN75" s="4117"/>
      <c r="WO75" s="4117"/>
      <c r="WP75" s="4117"/>
      <c r="WQ75" s="4117"/>
      <c r="WR75" s="4117"/>
      <c r="WS75" s="4117"/>
      <c r="WT75" s="4117"/>
      <c r="WU75" s="4117"/>
      <c r="WV75" s="4117"/>
      <c r="WW75" s="4117"/>
      <c r="WX75" s="4117"/>
      <c r="WY75" s="4117"/>
      <c r="WZ75" s="4117"/>
      <c r="XA75" s="4117"/>
      <c r="XB75" s="4117"/>
      <c r="XC75" s="4117"/>
      <c r="XD75" s="4117"/>
      <c r="XE75" s="4117"/>
      <c r="XF75" s="4117"/>
      <c r="XG75" s="4117"/>
      <c r="XH75" s="4117"/>
      <c r="XI75" s="4117"/>
      <c r="XJ75" s="4117"/>
      <c r="XK75" s="4117"/>
      <c r="XL75" s="4117"/>
      <c r="XM75" s="4117"/>
      <c r="XN75" s="4117"/>
      <c r="XO75" s="4117"/>
      <c r="XP75" s="4117"/>
      <c r="XQ75" s="4117"/>
      <c r="XR75" s="4117"/>
      <c r="XS75" s="4117"/>
      <c r="XT75" s="4117"/>
      <c r="XU75" s="4117"/>
      <c r="XV75" s="4117"/>
      <c r="XW75" s="4117"/>
      <c r="XX75" s="4117"/>
      <c r="XY75" s="4117"/>
      <c r="XZ75" s="4117"/>
      <c r="YA75" s="4117"/>
      <c r="YB75" s="4117"/>
      <c r="YC75" s="4117"/>
      <c r="YD75" s="4117"/>
      <c r="YE75" s="4117"/>
      <c r="YF75" s="4117"/>
      <c r="YG75" s="4117"/>
      <c r="YH75" s="4117"/>
      <c r="YI75" s="4117"/>
      <c r="YJ75" s="4117"/>
      <c r="YK75" s="4117"/>
      <c r="YL75" s="4117"/>
      <c r="YM75" s="4117"/>
      <c r="YN75" s="4117"/>
      <c r="YO75" s="4117"/>
      <c r="YP75" s="4117"/>
      <c r="YQ75" s="4117"/>
      <c r="YR75" s="4117"/>
      <c r="YS75" s="4117"/>
      <c r="YT75" s="4117"/>
      <c r="YU75" s="4117"/>
      <c r="YV75" s="4117"/>
      <c r="YW75" s="4117"/>
      <c r="YX75" s="4117"/>
      <c r="YY75" s="4117"/>
      <c r="YZ75" s="4117"/>
      <c r="ZA75" s="4117"/>
      <c r="ZB75" s="4117"/>
      <c r="ZC75" s="4117"/>
      <c r="ZD75" s="4117"/>
      <c r="ZE75" s="4117"/>
      <c r="ZF75" s="4117"/>
      <c r="ZG75" s="4117"/>
      <c r="ZH75" s="4117"/>
      <c r="ZI75" s="4117"/>
      <c r="ZJ75" s="4117"/>
      <c r="ZK75" s="4117"/>
      <c r="ZL75" s="4117"/>
      <c r="ZM75" s="4117"/>
      <c r="ZN75" s="4117"/>
      <c r="ZO75" s="4117"/>
      <c r="ZP75" s="4117"/>
      <c r="ZQ75" s="4117"/>
      <c r="ZR75" s="4117"/>
      <c r="ZS75" s="4117"/>
      <c r="ZT75" s="4117"/>
      <c r="ZU75" s="4117"/>
      <c r="ZV75" s="4117"/>
      <c r="ZW75" s="4117"/>
      <c r="ZX75" s="4117"/>
      <c r="ZY75" s="4117"/>
      <c r="ZZ75" s="4117"/>
      <c r="AAA75" s="4117"/>
      <c r="AAB75" s="4117"/>
      <c r="AAC75" s="4117"/>
      <c r="AAD75" s="4117"/>
      <c r="AAE75" s="4117"/>
      <c r="AAF75" s="4117"/>
      <c r="AAG75" s="4117"/>
      <c r="AAH75" s="4117"/>
      <c r="AAI75" s="4117"/>
      <c r="AAJ75" s="4117"/>
      <c r="AAK75" s="4117"/>
      <c r="AAL75" s="4117"/>
      <c r="AAM75" s="4117"/>
      <c r="AAN75" s="4117"/>
      <c r="AAO75" s="4117"/>
      <c r="AAP75" s="4117"/>
      <c r="AAQ75" s="4117"/>
      <c r="AAR75" s="4117"/>
      <c r="AAS75" s="4117"/>
      <c r="AAT75" s="4117"/>
      <c r="AAU75" s="4117"/>
      <c r="AAV75" s="4117"/>
      <c r="AAW75" s="4117"/>
      <c r="AAX75" s="4117"/>
      <c r="AAY75" s="4117"/>
      <c r="AAZ75" s="4117"/>
      <c r="ABA75" s="4117"/>
      <c r="ABB75" s="4117"/>
      <c r="ABC75" s="4117"/>
      <c r="ABD75" s="4117"/>
      <c r="ABE75" s="4117"/>
      <c r="ABF75" s="4117"/>
      <c r="ABG75" s="4117"/>
      <c r="ABH75" s="4117"/>
      <c r="ABI75" s="4117"/>
      <c r="ABJ75" s="4117"/>
      <c r="ABK75" s="4117"/>
      <c r="ABL75" s="4117"/>
      <c r="ABM75" s="4117"/>
      <c r="ABN75" s="4117"/>
      <c r="ABO75" s="4117"/>
      <c r="ABP75" s="4117"/>
      <c r="ABQ75" s="4117"/>
      <c r="ABR75" s="4117"/>
      <c r="ABS75" s="4117"/>
      <c r="ABT75" s="4117"/>
      <c r="ABU75" s="4117"/>
      <c r="ABV75" s="4117"/>
      <c r="ABW75" s="4117"/>
      <c r="ABX75" s="4117"/>
      <c r="ABY75" s="4117"/>
      <c r="ABZ75" s="4117"/>
      <c r="ACA75" s="4117"/>
      <c r="ACB75" s="4117"/>
      <c r="ACC75" s="4117"/>
      <c r="ACD75" s="4117"/>
      <c r="ACE75" s="4117"/>
      <c r="ACF75" s="4117"/>
      <c r="ACG75" s="4117"/>
      <c r="ACH75" s="4117"/>
      <c r="ACI75" s="4117"/>
      <c r="ACJ75" s="4117"/>
      <c r="ACK75" s="4117"/>
      <c r="ACL75" s="4117"/>
      <c r="ACM75" s="4117"/>
      <c r="ACN75" s="4117"/>
      <c r="ACO75" s="4117"/>
      <c r="ACP75" s="4117"/>
      <c r="ACQ75" s="4117"/>
      <c r="ACR75" s="4117"/>
      <c r="ACS75" s="4117"/>
      <c r="ACT75" s="4117"/>
      <c r="ACU75" s="4117"/>
      <c r="ACV75" s="4117"/>
      <c r="ACW75" s="4117"/>
      <c r="ACX75" s="4117"/>
      <c r="ACY75" s="4117"/>
      <c r="ACZ75" s="4117"/>
      <c r="ADA75" s="4117"/>
      <c r="ADB75" s="4117"/>
      <c r="ADC75" s="4117"/>
      <c r="ADD75" s="4117"/>
      <c r="ADE75" s="4117"/>
      <c r="ADF75" s="4117"/>
      <c r="ADG75" s="4117"/>
      <c r="ADH75" s="4117"/>
      <c r="ADI75" s="4117"/>
      <c r="ADJ75" s="4117"/>
      <c r="ADK75" s="4117"/>
      <c r="ADL75" s="4117"/>
      <c r="ADM75" s="4117"/>
      <c r="ADN75" s="4117"/>
      <c r="ADO75" s="4117"/>
      <c r="ADP75" s="4117"/>
      <c r="ADQ75" s="4117"/>
      <c r="ADR75" s="4117"/>
      <c r="ADS75" s="4117"/>
      <c r="ADT75" s="4117"/>
      <c r="ADU75" s="4117"/>
      <c r="ADV75" s="4117"/>
      <c r="ADW75" s="4117"/>
      <c r="ADX75" s="4117"/>
      <c r="ADY75" s="4117"/>
      <c r="ADZ75" s="4117"/>
      <c r="AEA75" s="4117"/>
      <c r="AEB75" s="4117"/>
      <c r="AEC75" s="4117"/>
      <c r="AED75" s="4117"/>
      <c r="AEE75" s="4117"/>
      <c r="AEF75" s="4117"/>
      <c r="AEG75" s="4117"/>
      <c r="AEH75" s="4117"/>
      <c r="AEI75" s="4117"/>
      <c r="AEJ75" s="4117"/>
      <c r="AEK75" s="4117"/>
      <c r="AEL75" s="4117"/>
      <c r="AEM75" s="4117"/>
      <c r="AEN75" s="4117"/>
      <c r="AEO75" s="4117"/>
      <c r="AEP75" s="4117"/>
      <c r="AEQ75" s="4117"/>
      <c r="AER75" s="4117"/>
      <c r="AES75" s="4117"/>
      <c r="AET75" s="4117"/>
      <c r="AEU75" s="4117"/>
      <c r="AEV75" s="4117"/>
      <c r="AEW75" s="4117"/>
      <c r="AEX75" s="4117"/>
      <c r="AEY75" s="4117"/>
      <c r="AEZ75" s="4117"/>
      <c r="AFA75" s="4117"/>
      <c r="AFB75" s="4117"/>
      <c r="AFC75" s="4117"/>
      <c r="AFD75" s="4117"/>
      <c r="AFE75" s="4117"/>
      <c r="AFF75" s="4117"/>
      <c r="AFG75" s="4117"/>
      <c r="AFH75" s="4117"/>
      <c r="AFI75" s="4117"/>
      <c r="AFJ75" s="4117"/>
      <c r="AFK75" s="4117"/>
      <c r="AFL75" s="4117"/>
      <c r="AFM75" s="4117"/>
      <c r="AFN75" s="4117"/>
      <c r="AFO75" s="4117"/>
      <c r="AFP75" s="4117"/>
      <c r="AFQ75" s="4117"/>
      <c r="AFR75" s="4117"/>
      <c r="AFS75" s="4117"/>
      <c r="AFT75" s="4117"/>
      <c r="AFU75" s="4117"/>
      <c r="AFV75" s="4117"/>
      <c r="AFW75" s="4117"/>
      <c r="AFX75" s="4117"/>
      <c r="AFY75" s="4117"/>
      <c r="AFZ75" s="4117"/>
      <c r="AGA75" s="4117"/>
      <c r="AGB75" s="4117"/>
      <c r="AGC75" s="4117"/>
      <c r="AGD75" s="4117"/>
      <c r="AGE75" s="4117"/>
      <c r="AGF75" s="4117"/>
      <c r="AGG75" s="4117"/>
      <c r="AGH75" s="4117"/>
      <c r="AGI75" s="4117"/>
      <c r="AGJ75" s="4117"/>
      <c r="AGK75" s="4117"/>
      <c r="AGL75" s="4117"/>
      <c r="AGM75" s="4117"/>
      <c r="AGN75" s="4117"/>
      <c r="AGO75" s="4117"/>
      <c r="AGP75" s="4117"/>
      <c r="AGQ75" s="4117"/>
      <c r="AGR75" s="4117"/>
      <c r="AGS75" s="4117"/>
      <c r="AGT75" s="4117"/>
      <c r="AGU75" s="4117"/>
      <c r="AGV75" s="4117"/>
      <c r="AGW75" s="4117"/>
      <c r="AGX75" s="4117"/>
      <c r="AGY75" s="4117"/>
      <c r="AGZ75" s="4117"/>
      <c r="AHA75" s="4117"/>
      <c r="AHB75" s="4117"/>
      <c r="AHC75" s="4117"/>
      <c r="AHD75" s="4117"/>
      <c r="AHE75" s="4117"/>
      <c r="AHF75" s="4117"/>
      <c r="AHG75" s="4117"/>
      <c r="AHH75" s="4117"/>
      <c r="AHI75" s="4117"/>
      <c r="AHJ75" s="4117"/>
      <c r="AHK75" s="4117"/>
      <c r="AHL75" s="4117"/>
      <c r="AHM75" s="4117"/>
      <c r="AHN75" s="4117"/>
      <c r="AHO75" s="4117"/>
      <c r="AHP75" s="4117"/>
      <c r="AHQ75" s="4117"/>
      <c r="AHR75" s="4117"/>
      <c r="AHS75" s="4117"/>
      <c r="AHT75" s="4117"/>
      <c r="AHU75" s="4117"/>
      <c r="AHV75" s="4117"/>
      <c r="AHW75" s="4117"/>
      <c r="AHX75" s="4117"/>
      <c r="AHY75" s="4117"/>
      <c r="AHZ75" s="4117"/>
      <c r="AIA75" s="4117"/>
      <c r="AIB75" s="4117"/>
      <c r="AIC75" s="4117"/>
      <c r="AID75" s="4117"/>
      <c r="AIE75" s="4117"/>
      <c r="AIF75" s="4117"/>
      <c r="AIG75" s="4117"/>
      <c r="AIH75" s="4117"/>
      <c r="AII75" s="4117"/>
      <c r="AIJ75" s="4117"/>
      <c r="AIK75" s="4117"/>
      <c r="AIL75" s="4117"/>
      <c r="AIM75" s="4117"/>
      <c r="AIN75" s="4117"/>
      <c r="AIO75" s="4117"/>
      <c r="AIP75" s="4117"/>
      <c r="AIQ75" s="4117"/>
      <c r="AIR75" s="4117"/>
      <c r="AIS75" s="4117"/>
      <c r="AIT75" s="4117"/>
      <c r="AIU75" s="4117"/>
      <c r="AIV75" s="4117"/>
      <c r="AIW75" s="4117"/>
      <c r="AIX75" s="4117"/>
      <c r="AIY75" s="4117"/>
      <c r="AIZ75" s="4117"/>
      <c r="AJA75" s="4117"/>
      <c r="AJB75" s="4117"/>
      <c r="AJC75" s="4117"/>
      <c r="AJD75" s="4117"/>
      <c r="AJE75" s="4117"/>
      <c r="AJF75" s="4117"/>
      <c r="AJG75" s="4117"/>
      <c r="AJH75" s="4117"/>
      <c r="AJI75" s="4117"/>
      <c r="AJJ75" s="4117"/>
      <c r="AJK75" s="4117"/>
      <c r="AJL75" s="4117"/>
      <c r="AJM75" s="4117"/>
      <c r="AJN75" s="4117"/>
      <c r="AJO75" s="4117"/>
      <c r="AJP75" s="4117"/>
      <c r="AJQ75" s="4117"/>
      <c r="AJR75" s="4117"/>
      <c r="AJS75" s="4117"/>
      <c r="AJT75" s="4117"/>
      <c r="AJU75" s="4117"/>
      <c r="AJV75" s="4117"/>
      <c r="AJW75" s="4117"/>
      <c r="AJX75" s="4117"/>
      <c r="AJY75" s="4117"/>
      <c r="AJZ75" s="4117"/>
      <c r="AKA75" s="4117"/>
      <c r="AKB75" s="4117"/>
      <c r="AKC75" s="4117"/>
      <c r="AKD75" s="4117"/>
      <c r="AKE75" s="4117"/>
      <c r="AKF75" s="4117"/>
      <c r="AKG75" s="4117"/>
      <c r="AKH75" s="4117"/>
      <c r="AKI75" s="4117"/>
      <c r="AKJ75" s="4117"/>
      <c r="AKK75" s="4117"/>
      <c r="AKL75" s="4117"/>
      <c r="AKM75" s="4117"/>
      <c r="AKN75" s="4117"/>
      <c r="AKO75" s="4117"/>
      <c r="AKP75" s="4117"/>
      <c r="AKQ75" s="4117"/>
      <c r="AKR75" s="4117"/>
      <c r="AKS75" s="4117"/>
      <c r="AKT75" s="4117"/>
      <c r="AKU75" s="4117"/>
      <c r="AKV75" s="4117"/>
      <c r="AKW75" s="4117"/>
      <c r="AKX75" s="4117"/>
      <c r="AKY75" s="4117"/>
      <c r="AKZ75" s="4117"/>
      <c r="ALA75" s="4117"/>
      <c r="ALB75" s="4117"/>
      <c r="ALC75" s="4117"/>
      <c r="ALD75" s="4117"/>
      <c r="ALE75" s="4117"/>
      <c r="ALF75" s="4117"/>
      <c r="ALG75" s="4117"/>
      <c r="ALH75" s="4117"/>
      <c r="ALI75" s="4117"/>
      <c r="ALJ75" s="4117"/>
      <c r="ALK75" s="4117"/>
      <c r="ALL75" s="4117"/>
      <c r="ALM75" s="4117"/>
      <c r="ALN75" s="4117"/>
      <c r="ALO75" s="4117"/>
      <c r="ALP75" s="4117"/>
      <c r="ALQ75" s="4117"/>
      <c r="ALR75" s="4117"/>
      <c r="ALS75" s="4117"/>
      <c r="ALT75" s="4117"/>
      <c r="ALU75" s="4117"/>
      <c r="ALV75" s="4117"/>
      <c r="ALW75" s="4117"/>
      <c r="ALX75" s="4117"/>
      <c r="ALY75" s="4117"/>
      <c r="ALZ75" s="4117"/>
      <c r="AMA75" s="4117"/>
      <c r="AMB75" s="4117"/>
      <c r="AMC75" s="4117"/>
      <c r="AMD75" s="4117"/>
      <c r="AME75" s="4117"/>
      <c r="AMF75" s="4117"/>
      <c r="AMG75" s="4117"/>
      <c r="AMH75" s="4117"/>
      <c r="AMI75" s="4117"/>
      <c r="AMJ75" s="4117"/>
      <c r="AMK75" s="4117"/>
      <c r="AML75" s="4117"/>
      <c r="AMM75" s="4117"/>
      <c r="AMN75" s="4117"/>
      <c r="AMO75" s="4117"/>
      <c r="AMP75" s="4117"/>
      <c r="AMQ75" s="4117"/>
      <c r="AMR75" s="4117"/>
      <c r="AMS75" s="4117"/>
      <c r="AMT75" s="4117"/>
      <c r="AMU75" s="4117"/>
      <c r="AMV75" s="4117"/>
      <c r="AMW75" s="4117"/>
      <c r="AMX75" s="4117"/>
      <c r="AMY75" s="4117"/>
      <c r="AMZ75" s="4117"/>
      <c r="ANA75" s="4117"/>
      <c r="ANB75" s="4117"/>
      <c r="ANC75" s="4117"/>
      <c r="AND75" s="4117"/>
      <c r="ANE75" s="4117"/>
      <c r="ANF75" s="4117"/>
      <c r="ANG75" s="4117"/>
      <c r="ANH75" s="4117"/>
      <c r="ANI75" s="4117"/>
      <c r="ANJ75" s="4117"/>
      <c r="ANK75" s="4117"/>
      <c r="ANL75" s="4117"/>
      <c r="ANM75" s="4117"/>
      <c r="ANN75" s="4117"/>
      <c r="ANO75" s="4117"/>
      <c r="ANP75" s="4117"/>
      <c r="ANQ75" s="4117"/>
      <c r="ANR75" s="4117"/>
      <c r="ANS75" s="4117"/>
      <c r="ANT75" s="4117"/>
      <c r="ANU75" s="4117"/>
      <c r="ANV75" s="4117"/>
      <c r="ANW75" s="4117"/>
      <c r="ANX75" s="4117"/>
      <c r="ANY75" s="4117"/>
      <c r="ANZ75" s="4117"/>
      <c r="AOA75" s="4117"/>
      <c r="AOB75" s="4117"/>
      <c r="AOC75" s="4117"/>
      <c r="AOD75" s="4117"/>
      <c r="AOE75" s="4117"/>
      <c r="AOF75" s="4117"/>
      <c r="AOG75" s="4117"/>
      <c r="AOH75" s="4117"/>
      <c r="AOI75" s="4117"/>
      <c r="AOJ75" s="4117"/>
      <c r="AOK75" s="4117"/>
      <c r="AOL75" s="4117"/>
      <c r="AOM75" s="4117"/>
      <c r="AON75" s="4117"/>
      <c r="AOO75" s="4117"/>
      <c r="AOP75" s="4117"/>
      <c r="AOQ75" s="4117"/>
      <c r="AOR75" s="4117"/>
      <c r="AOS75" s="4117"/>
      <c r="AOT75" s="4117"/>
      <c r="AOU75" s="4117"/>
      <c r="AOV75" s="4117"/>
      <c r="AOW75" s="4117"/>
      <c r="AOX75" s="4117"/>
      <c r="AOY75" s="4117"/>
      <c r="AOZ75" s="4117"/>
      <c r="APA75" s="4117"/>
      <c r="APB75" s="4117"/>
      <c r="APC75" s="4117"/>
      <c r="APD75" s="4117"/>
      <c r="APE75" s="4117"/>
      <c r="APF75" s="4117"/>
      <c r="APG75" s="4117"/>
      <c r="APH75" s="4117"/>
      <c r="API75" s="4117"/>
      <c r="APJ75" s="4117"/>
      <c r="APK75" s="4117"/>
      <c r="APL75" s="4117"/>
      <c r="APM75" s="4117"/>
      <c r="APN75" s="4117"/>
      <c r="APO75" s="4117"/>
      <c r="APP75" s="4117"/>
      <c r="APQ75" s="4117"/>
      <c r="APR75" s="4117"/>
      <c r="APS75" s="4117"/>
      <c r="APT75" s="4117"/>
      <c r="APU75" s="4117"/>
      <c r="APV75" s="4117"/>
      <c r="APW75" s="4117"/>
      <c r="APX75" s="4117"/>
      <c r="APY75" s="4117"/>
      <c r="APZ75" s="4117"/>
      <c r="AQA75" s="4117"/>
      <c r="AQB75" s="4117"/>
      <c r="AQC75" s="4117"/>
      <c r="AQD75" s="4117"/>
      <c r="AQE75" s="4117"/>
      <c r="AQF75" s="4117"/>
      <c r="AQG75" s="4117"/>
      <c r="AQH75" s="4117"/>
      <c r="AQI75" s="4117"/>
      <c r="AQJ75" s="4117"/>
      <c r="AQK75" s="4117"/>
      <c r="AQL75" s="4117"/>
      <c r="AQM75" s="4117"/>
      <c r="AQN75" s="4117"/>
      <c r="AQO75" s="4117"/>
      <c r="AQP75" s="4117"/>
      <c r="AQQ75" s="4117"/>
      <c r="AQR75" s="4117"/>
      <c r="AQS75" s="4117"/>
      <c r="AQT75" s="4117"/>
      <c r="AQU75" s="4117"/>
      <c r="AQV75" s="4117"/>
      <c r="AQW75" s="4117"/>
      <c r="AQX75" s="4117"/>
      <c r="AQY75" s="4117"/>
      <c r="AQZ75" s="4117"/>
      <c r="ARA75" s="4117"/>
      <c r="ARB75" s="4117"/>
      <c r="ARC75" s="4117"/>
      <c r="ARD75" s="4117"/>
      <c r="ARE75" s="4117"/>
      <c r="ARF75" s="4117"/>
      <c r="ARG75" s="4117"/>
      <c r="ARH75" s="4117"/>
      <c r="ARI75" s="4117"/>
      <c r="ARJ75" s="4117"/>
      <c r="ARK75" s="4117"/>
      <c r="ARL75" s="4117"/>
      <c r="ARM75" s="4117"/>
      <c r="ARN75" s="4117"/>
      <c r="ARO75" s="4117"/>
      <c r="ARP75" s="4117"/>
      <c r="ARQ75" s="4117"/>
      <c r="ARR75" s="4117"/>
      <c r="ARS75" s="4117"/>
      <c r="ART75" s="4117"/>
      <c r="ARU75" s="4117"/>
      <c r="ARV75" s="4117"/>
      <c r="ARW75" s="4117"/>
      <c r="ARX75" s="4117"/>
      <c r="ARY75" s="4117"/>
      <c r="ARZ75" s="4117"/>
      <c r="ASA75" s="4117"/>
      <c r="ASB75" s="4117"/>
      <c r="ASC75" s="4117"/>
      <c r="ASD75" s="4117"/>
      <c r="ASE75" s="4117"/>
      <c r="ASF75" s="4117"/>
      <c r="ASG75" s="4117"/>
      <c r="ASH75" s="4117"/>
      <c r="ASI75" s="4117"/>
      <c r="ASJ75" s="4117"/>
      <c r="ASK75" s="4117"/>
      <c r="ASL75" s="4117"/>
      <c r="ASM75" s="4117"/>
      <c r="ASN75" s="4117"/>
      <c r="ASO75" s="4117"/>
      <c r="ASP75" s="4117"/>
      <c r="ASQ75" s="4117"/>
      <c r="ASR75" s="4117"/>
      <c r="ASS75" s="4117"/>
      <c r="AST75" s="4117"/>
      <c r="ASU75" s="4117"/>
      <c r="ASV75" s="4117"/>
      <c r="ASW75" s="4117"/>
      <c r="ASX75" s="4117"/>
      <c r="ASY75" s="4117"/>
      <c r="ASZ75" s="4117"/>
      <c r="ATA75" s="4117"/>
      <c r="ATB75" s="4117"/>
      <c r="ATC75" s="4117"/>
      <c r="ATD75" s="4117"/>
      <c r="ATE75" s="4117"/>
      <c r="ATF75" s="4117"/>
      <c r="ATG75" s="4117"/>
      <c r="ATH75" s="4117"/>
      <c r="ATI75" s="4117"/>
      <c r="ATJ75" s="4117"/>
      <c r="ATK75" s="4117"/>
      <c r="ATL75" s="4117"/>
      <c r="ATM75" s="4117"/>
      <c r="ATN75" s="4117"/>
      <c r="ATO75" s="4117"/>
      <c r="ATP75" s="4117"/>
      <c r="ATQ75" s="4117"/>
      <c r="ATR75" s="4117"/>
      <c r="ATS75" s="4117"/>
      <c r="ATT75" s="4117"/>
      <c r="ATU75" s="4117"/>
      <c r="ATV75" s="4117"/>
      <c r="ATW75" s="4117"/>
      <c r="ATX75" s="4117"/>
      <c r="ATY75" s="4117"/>
      <c r="ATZ75" s="4117"/>
      <c r="AUA75" s="4117"/>
      <c r="AUB75" s="4117"/>
      <c r="AUC75" s="4117"/>
      <c r="AUD75" s="4117"/>
      <c r="AUE75" s="4117"/>
      <c r="AUF75" s="4117"/>
      <c r="AUG75" s="4117"/>
      <c r="AUH75" s="4117"/>
      <c r="AUI75" s="4117"/>
      <c r="AUJ75" s="4117"/>
      <c r="AUK75" s="4117"/>
      <c r="AUL75" s="4117"/>
      <c r="AUM75" s="4117"/>
      <c r="AUN75" s="4117"/>
      <c r="AUO75" s="4117"/>
      <c r="AUP75" s="4117"/>
      <c r="AUQ75" s="4117"/>
      <c r="AUR75" s="4117"/>
      <c r="AUS75" s="4117"/>
      <c r="AUT75" s="4117"/>
      <c r="AUU75" s="4117"/>
      <c r="AUV75" s="4117"/>
      <c r="AUW75" s="4117"/>
      <c r="AUX75" s="4117"/>
      <c r="AUY75" s="4117"/>
      <c r="AUZ75" s="4117"/>
      <c r="AVA75" s="4117"/>
      <c r="AVB75" s="4117"/>
      <c r="AVC75" s="4117"/>
      <c r="AVD75" s="4117"/>
      <c r="AVE75" s="4117"/>
      <c r="AVF75" s="4117"/>
      <c r="AVG75" s="4117"/>
      <c r="AVH75" s="4117"/>
      <c r="AVI75" s="4117"/>
      <c r="AVJ75" s="4117"/>
      <c r="AVK75" s="4117"/>
      <c r="AVL75" s="4117"/>
      <c r="AVM75" s="4117"/>
      <c r="AVN75" s="4117"/>
      <c r="AVO75" s="4117"/>
      <c r="AVP75" s="4117"/>
      <c r="AVQ75" s="4117"/>
      <c r="AVR75" s="4117"/>
      <c r="AVS75" s="4117"/>
      <c r="AVT75" s="4117"/>
      <c r="AVU75" s="4117"/>
      <c r="AVV75" s="4117"/>
      <c r="AVW75" s="4117"/>
      <c r="AVX75" s="4117"/>
      <c r="AVY75" s="4117"/>
      <c r="AVZ75" s="4117"/>
      <c r="AWA75" s="4117"/>
      <c r="AWB75" s="4117"/>
      <c r="AWC75" s="4117"/>
      <c r="AWD75" s="4117"/>
      <c r="AWE75" s="4117"/>
      <c r="AWF75" s="4117"/>
      <c r="AWG75" s="4117"/>
      <c r="AWH75" s="4117"/>
      <c r="AWI75" s="4117"/>
      <c r="AWJ75" s="4117"/>
      <c r="AWK75" s="4117"/>
      <c r="AWL75" s="4117"/>
      <c r="AWM75" s="4117"/>
      <c r="AWN75" s="4117"/>
      <c r="AWO75" s="4117"/>
      <c r="AWP75" s="4117"/>
      <c r="AWQ75" s="4117"/>
      <c r="AWR75" s="4117"/>
      <c r="AWS75" s="4117"/>
      <c r="AWT75" s="4117"/>
      <c r="AWU75" s="4117"/>
      <c r="AWV75" s="4117"/>
      <c r="AWW75" s="4117"/>
      <c r="AWX75" s="4117"/>
      <c r="AWY75" s="4117"/>
      <c r="AWZ75" s="4117"/>
      <c r="AXA75" s="4117"/>
      <c r="AXB75" s="4117"/>
      <c r="AXC75" s="4117"/>
      <c r="AXD75" s="4117"/>
      <c r="AXE75" s="4117"/>
      <c r="AXF75" s="4117"/>
      <c r="AXG75" s="4117"/>
      <c r="AXH75" s="4117"/>
      <c r="AXI75" s="4117"/>
      <c r="AXJ75" s="4117"/>
      <c r="AXK75" s="4117"/>
      <c r="AXL75" s="4117"/>
      <c r="AXM75" s="4117"/>
      <c r="AXN75" s="4117"/>
      <c r="AXO75" s="4117"/>
      <c r="AXP75" s="4117"/>
      <c r="AXQ75" s="4117"/>
      <c r="AXR75" s="4117"/>
      <c r="AXS75" s="4117"/>
      <c r="AXT75" s="4117"/>
      <c r="AXU75" s="4117"/>
      <c r="AXV75" s="4117"/>
      <c r="AXW75" s="4117"/>
      <c r="AXX75" s="4117"/>
      <c r="AXY75" s="4117"/>
      <c r="AXZ75" s="4117"/>
      <c r="AYA75" s="4117"/>
      <c r="AYB75" s="4117"/>
      <c r="AYC75" s="4117"/>
      <c r="AYD75" s="4117"/>
      <c r="AYE75" s="4117"/>
      <c r="AYF75" s="4117"/>
      <c r="AYG75" s="4117"/>
      <c r="AYH75" s="4117"/>
      <c r="AYI75" s="4117"/>
      <c r="AYJ75" s="4117"/>
      <c r="AYK75" s="4117"/>
      <c r="AYL75" s="4117"/>
      <c r="AYM75" s="4117"/>
      <c r="AYN75" s="4117"/>
      <c r="AYO75" s="4117"/>
      <c r="AYP75" s="4117"/>
      <c r="AYQ75" s="4117"/>
      <c r="AYR75" s="4117"/>
      <c r="AYS75" s="4117"/>
      <c r="AYT75" s="4117"/>
      <c r="AYU75" s="4117"/>
      <c r="AYV75" s="4117"/>
      <c r="AYW75" s="4117"/>
      <c r="AYX75" s="4117"/>
      <c r="AYY75" s="4117"/>
      <c r="AYZ75" s="4117"/>
      <c r="AZA75" s="4117"/>
      <c r="AZB75" s="4117"/>
      <c r="AZC75" s="4117"/>
      <c r="AZD75" s="4117"/>
      <c r="AZE75" s="4117"/>
      <c r="AZF75" s="4117"/>
      <c r="AZG75" s="4117"/>
      <c r="AZH75" s="4117"/>
      <c r="AZI75" s="4117"/>
      <c r="AZJ75" s="4117"/>
      <c r="AZK75" s="4117"/>
      <c r="AZL75" s="4117"/>
      <c r="AZM75" s="4117"/>
      <c r="AZN75" s="4117"/>
      <c r="AZO75" s="4117"/>
      <c r="AZP75" s="4117"/>
      <c r="AZQ75" s="4117"/>
      <c r="AZR75" s="4117"/>
      <c r="AZS75" s="4117"/>
      <c r="AZT75" s="4117"/>
      <c r="AZU75" s="4117"/>
      <c r="AZV75" s="4117"/>
      <c r="AZW75" s="4117"/>
      <c r="AZX75" s="4117"/>
      <c r="AZY75" s="4117"/>
      <c r="AZZ75" s="4117"/>
      <c r="BAA75" s="4117"/>
      <c r="BAB75" s="4117"/>
      <c r="BAC75" s="4117"/>
      <c r="BAD75" s="4117"/>
      <c r="BAE75" s="4117"/>
      <c r="BAF75" s="4117"/>
      <c r="BAG75" s="4117"/>
      <c r="BAH75" s="4117"/>
      <c r="BAI75" s="4117"/>
      <c r="BAJ75" s="4117"/>
      <c r="BAK75" s="4117"/>
      <c r="BAL75" s="4117"/>
      <c r="BAM75" s="4117"/>
      <c r="BAN75" s="4117"/>
      <c r="BAO75" s="4117"/>
      <c r="BAP75" s="4117"/>
      <c r="BAQ75" s="4117"/>
      <c r="BAR75" s="4117"/>
      <c r="BAS75" s="4117"/>
      <c r="BAT75" s="4117"/>
      <c r="BAU75" s="4117"/>
      <c r="BAV75" s="4117"/>
      <c r="BAW75" s="4117"/>
      <c r="BAX75" s="4117"/>
      <c r="BAY75" s="4117"/>
      <c r="BAZ75" s="4117"/>
      <c r="BBA75" s="4117"/>
      <c r="BBB75" s="4117"/>
      <c r="BBC75" s="4117"/>
      <c r="BBD75" s="4117"/>
      <c r="BBE75" s="4117"/>
      <c r="BBF75" s="4117"/>
      <c r="BBG75" s="4117"/>
      <c r="BBH75" s="4117"/>
      <c r="BBI75" s="4117"/>
      <c r="BBJ75" s="4117"/>
      <c r="BBK75" s="4117"/>
      <c r="BBL75" s="4117"/>
      <c r="BBM75" s="4117"/>
      <c r="BBN75" s="4117"/>
      <c r="BBO75" s="4117"/>
      <c r="BBP75" s="4117"/>
      <c r="BBQ75" s="4117"/>
      <c r="BBR75" s="4117"/>
      <c r="BBS75" s="4117"/>
      <c r="BBT75" s="4117"/>
      <c r="BBU75" s="4117"/>
      <c r="BBV75" s="4117"/>
      <c r="BBW75" s="4117"/>
      <c r="BBX75" s="4117"/>
      <c r="BBY75" s="4117"/>
      <c r="BBZ75" s="4117"/>
      <c r="BCA75" s="4117"/>
      <c r="BCB75" s="4117"/>
      <c r="BCC75" s="4117"/>
      <c r="BCD75" s="4117"/>
      <c r="BCE75" s="4117"/>
      <c r="BCF75" s="4117"/>
      <c r="BCG75" s="4117"/>
      <c r="BCH75" s="4117"/>
      <c r="BCI75" s="4117"/>
      <c r="BCJ75" s="4117"/>
      <c r="BCK75" s="4117"/>
      <c r="BCL75" s="4117"/>
      <c r="BCM75" s="4117"/>
      <c r="BCN75" s="4117"/>
      <c r="BCO75" s="4117"/>
      <c r="BCP75" s="4117"/>
      <c r="BCQ75" s="4117"/>
      <c r="BCR75" s="4117"/>
      <c r="BCS75" s="4117"/>
      <c r="BCT75" s="4117"/>
      <c r="BCU75" s="4117"/>
      <c r="BCV75" s="4117"/>
      <c r="BCW75" s="4117"/>
      <c r="BCX75" s="4117"/>
      <c r="BCY75" s="4117"/>
      <c r="BCZ75" s="4117"/>
      <c r="BDA75" s="4117"/>
      <c r="BDB75" s="4117"/>
      <c r="BDC75" s="4117"/>
      <c r="BDD75" s="4117"/>
      <c r="BDE75" s="4117"/>
      <c r="BDF75" s="4117"/>
      <c r="BDG75" s="4117"/>
      <c r="BDH75" s="4117"/>
      <c r="BDI75" s="4117"/>
      <c r="BDJ75" s="4117"/>
      <c r="BDK75" s="4117"/>
      <c r="BDL75" s="4117"/>
      <c r="BDM75" s="4117"/>
      <c r="BDN75" s="4117"/>
      <c r="BDO75" s="4117"/>
      <c r="BDP75" s="4117"/>
      <c r="BDQ75" s="4117"/>
      <c r="BDR75" s="4117"/>
      <c r="BDS75" s="4117"/>
      <c r="BDT75" s="4117"/>
      <c r="BDU75" s="4117"/>
      <c r="BDV75" s="4117"/>
      <c r="BDW75" s="4117"/>
      <c r="BDX75" s="4117"/>
      <c r="BDY75" s="4117"/>
      <c r="BDZ75" s="4117"/>
      <c r="BEA75" s="4117"/>
      <c r="BEB75" s="4117"/>
      <c r="BEC75" s="4117"/>
      <c r="BED75" s="4117"/>
      <c r="BEE75" s="4117"/>
      <c r="BEF75" s="4117"/>
      <c r="BEG75" s="4117"/>
      <c r="BEH75" s="4117"/>
      <c r="BEI75" s="4117"/>
      <c r="BEJ75" s="4117"/>
      <c r="BEK75" s="4117"/>
      <c r="BEL75" s="4117"/>
      <c r="BEM75" s="4117"/>
      <c r="BEN75" s="4117"/>
      <c r="BEO75" s="4117"/>
      <c r="BEP75" s="4117"/>
      <c r="BEQ75" s="4117"/>
      <c r="BER75" s="4117"/>
      <c r="BES75" s="4117"/>
      <c r="BET75" s="4117"/>
      <c r="BEU75" s="4117"/>
      <c r="BEV75" s="4117"/>
      <c r="BEW75" s="4117"/>
      <c r="BEX75" s="4117"/>
      <c r="BEY75" s="4117"/>
      <c r="BEZ75" s="4117"/>
      <c r="BFA75" s="4117"/>
      <c r="BFB75" s="4117"/>
      <c r="BFC75" s="4117"/>
      <c r="BFD75" s="4117"/>
      <c r="BFE75" s="4117"/>
      <c r="BFF75" s="4117"/>
      <c r="BFG75" s="4117"/>
      <c r="BFH75" s="4117"/>
      <c r="BFI75" s="4117"/>
      <c r="BFJ75" s="4117"/>
      <c r="BFK75" s="4117"/>
      <c r="BFL75" s="4117"/>
      <c r="BFM75" s="4117"/>
      <c r="BFN75" s="4117"/>
      <c r="BFO75" s="4117"/>
      <c r="BFP75" s="4117"/>
      <c r="BFQ75" s="4117"/>
      <c r="BFR75" s="4117"/>
      <c r="BFS75" s="4117"/>
      <c r="BFT75" s="4117"/>
      <c r="BFU75" s="4117"/>
      <c r="BFV75" s="4117"/>
      <c r="BFW75" s="4117"/>
      <c r="BFX75" s="4117"/>
      <c r="BFY75" s="4117"/>
      <c r="BFZ75" s="4117"/>
      <c r="BGA75" s="4117"/>
      <c r="BGB75" s="4117"/>
      <c r="BGC75" s="4117"/>
      <c r="BGD75" s="4117"/>
      <c r="BGE75" s="4117"/>
      <c r="BGF75" s="4117"/>
      <c r="BGG75" s="4117"/>
      <c r="BGH75" s="4117"/>
      <c r="BGI75" s="4117"/>
      <c r="BGJ75" s="4117"/>
      <c r="BGK75" s="4117"/>
      <c r="BGL75" s="4117"/>
      <c r="BGM75" s="4117"/>
      <c r="BGN75" s="4117"/>
      <c r="BGO75" s="4117"/>
      <c r="BGP75" s="4117"/>
      <c r="BGQ75" s="4117"/>
      <c r="BGR75" s="4117"/>
      <c r="BGS75" s="4117"/>
      <c r="BGT75" s="4117"/>
      <c r="BGU75" s="4117"/>
      <c r="BGV75" s="4117"/>
      <c r="BGW75" s="4117"/>
      <c r="BGX75" s="4117"/>
      <c r="BGY75" s="4117"/>
      <c r="BGZ75" s="4117"/>
      <c r="BHA75" s="4117"/>
      <c r="BHB75" s="4117"/>
      <c r="BHC75" s="4117"/>
      <c r="BHD75" s="4117"/>
      <c r="BHE75" s="4117"/>
      <c r="BHF75" s="4117"/>
      <c r="BHG75" s="4117"/>
      <c r="BHH75" s="4117"/>
      <c r="BHI75" s="4117"/>
      <c r="BHJ75" s="4117"/>
      <c r="BHK75" s="4117"/>
      <c r="BHL75" s="4117"/>
      <c r="BHM75" s="4117"/>
      <c r="BHN75" s="4117"/>
      <c r="BHO75" s="4117"/>
      <c r="BHP75" s="4117"/>
      <c r="BHQ75" s="4117"/>
      <c r="BHR75" s="4117"/>
      <c r="BHS75" s="4117"/>
      <c r="BHT75" s="4117"/>
      <c r="BHU75" s="4117"/>
      <c r="BHV75" s="4117"/>
      <c r="BHW75" s="4117"/>
      <c r="BHX75" s="4117"/>
      <c r="BHY75" s="4117"/>
      <c r="BHZ75" s="4117"/>
      <c r="BIA75" s="4117"/>
      <c r="BIB75" s="4117"/>
      <c r="BIC75" s="4117"/>
      <c r="BID75" s="4117"/>
      <c r="BIE75" s="4117"/>
      <c r="BIF75" s="4117"/>
      <c r="BIG75" s="4117"/>
      <c r="BIH75" s="4117"/>
      <c r="BII75" s="4117"/>
      <c r="BIJ75" s="4117"/>
      <c r="BIK75" s="4117"/>
      <c r="BIL75" s="4117"/>
      <c r="BIM75" s="4117"/>
      <c r="BIN75" s="4117"/>
      <c r="BIO75" s="4117"/>
      <c r="BIP75" s="4117"/>
      <c r="BIQ75" s="4117"/>
      <c r="BIR75" s="4117"/>
      <c r="BIS75" s="4117"/>
      <c r="BIT75" s="4117"/>
      <c r="BIU75" s="4117"/>
      <c r="BIV75" s="4117"/>
      <c r="BIW75" s="4117"/>
      <c r="BIX75" s="4117"/>
      <c r="BIY75" s="4117"/>
      <c r="BIZ75" s="4117"/>
      <c r="BJA75" s="4117"/>
      <c r="BJB75" s="4117"/>
      <c r="BJC75" s="4117"/>
      <c r="BJD75" s="4117"/>
      <c r="BJE75" s="4117"/>
    </row>
    <row r="76" spans="1:1617" s="101" customFormat="1" ht="27" customHeight="1">
      <c r="A76" s="1052" t="s">
        <v>1240</v>
      </c>
      <c r="B76" s="3315">
        <v>0.1</v>
      </c>
      <c r="C76" s="2782">
        <v>0.1</v>
      </c>
      <c r="D76" s="2782">
        <v>0.1</v>
      </c>
      <c r="E76" s="2782">
        <v>0.1</v>
      </c>
      <c r="F76" s="2782">
        <v>0.2</v>
      </c>
      <c r="G76" s="2782">
        <v>0.2</v>
      </c>
      <c r="H76" s="2782">
        <v>0.2</v>
      </c>
      <c r="I76" s="2782">
        <v>0.3</v>
      </c>
      <c r="J76" s="2782">
        <v>0.3</v>
      </c>
      <c r="K76" s="2782">
        <v>0.3</v>
      </c>
      <c r="L76" s="2782">
        <v>0.5</v>
      </c>
      <c r="M76" s="2782">
        <v>0.7</v>
      </c>
      <c r="N76" s="2782">
        <v>1.1000000000000001</v>
      </c>
      <c r="O76" s="2782">
        <v>1.4</v>
      </c>
      <c r="P76" s="2782">
        <v>1.8</v>
      </c>
      <c r="Q76" s="2782">
        <v>3.6</v>
      </c>
      <c r="R76" s="2782">
        <v>6.4</v>
      </c>
      <c r="S76" s="2782">
        <v>7.3</v>
      </c>
      <c r="T76" s="2782">
        <v>5.9</v>
      </c>
      <c r="U76" s="2782">
        <v>5.3</v>
      </c>
      <c r="V76" s="2782">
        <v>5.7</v>
      </c>
      <c r="W76" s="2782">
        <v>5.6</v>
      </c>
      <c r="X76" s="2782">
        <v>6</v>
      </c>
      <c r="Y76" s="2782">
        <v>5.4</v>
      </c>
      <c r="Z76" s="2782">
        <v>5.6</v>
      </c>
      <c r="AA76" s="2782">
        <v>5.2</v>
      </c>
      <c r="AB76" s="2782">
        <v>5.2</v>
      </c>
      <c r="AC76" s="2782">
        <v>5.3</v>
      </c>
      <c r="AD76" s="2782">
        <v>5.6</v>
      </c>
      <c r="AE76" s="3839">
        <v>5.6</v>
      </c>
      <c r="AF76" s="2783">
        <v>7.5</v>
      </c>
      <c r="AG76" s="4138"/>
      <c r="AH76" s="4117"/>
      <c r="AI76" s="4117"/>
      <c r="AJ76" s="4117"/>
      <c r="AK76" s="4117"/>
      <c r="AL76" s="4117"/>
      <c r="AM76" s="4117"/>
      <c r="AN76" s="4117"/>
      <c r="AO76" s="4117"/>
      <c r="AP76" s="4117"/>
      <c r="AQ76" s="4117"/>
      <c r="AR76" s="4117"/>
      <c r="AS76" s="4117"/>
      <c r="AT76" s="4117"/>
      <c r="AU76" s="4117"/>
      <c r="AV76" s="4117"/>
      <c r="AW76" s="4117"/>
      <c r="AX76" s="4117"/>
      <c r="AY76" s="4117"/>
      <c r="AZ76" s="4117"/>
      <c r="BA76" s="4117"/>
      <c r="BB76" s="4117"/>
      <c r="BC76" s="4117"/>
      <c r="BD76" s="4117"/>
      <c r="BE76" s="4117"/>
      <c r="BF76" s="4117"/>
      <c r="BG76" s="4117"/>
      <c r="BH76" s="4117"/>
      <c r="BI76" s="4117"/>
      <c r="BJ76" s="4117"/>
      <c r="BK76" s="4139"/>
      <c r="BL76" s="4139"/>
      <c r="BM76" s="4139"/>
      <c r="BN76" s="4139"/>
      <c r="BO76" s="4139"/>
      <c r="BP76" s="4139"/>
      <c r="BQ76" s="4139"/>
      <c r="BR76" s="4139"/>
      <c r="BS76" s="4139"/>
      <c r="BT76" s="4139"/>
      <c r="BU76" s="4139"/>
      <c r="BV76" s="4139"/>
      <c r="BW76" s="4139"/>
      <c r="BX76" s="4139"/>
      <c r="BY76" s="4139"/>
      <c r="BZ76" s="4139"/>
      <c r="CA76" s="4139"/>
      <c r="CB76" s="4139"/>
      <c r="CC76" s="4139"/>
      <c r="CD76" s="4139"/>
      <c r="CE76" s="4139"/>
      <c r="CF76" s="4139"/>
      <c r="CG76" s="4139"/>
      <c r="CH76" s="4139"/>
      <c r="CI76" s="4139"/>
      <c r="CJ76" s="4139"/>
      <c r="CK76" s="4139"/>
      <c r="CL76" s="4139"/>
      <c r="CM76" s="4139"/>
      <c r="CN76" s="4117"/>
      <c r="CO76" s="4117"/>
      <c r="CP76" s="4117"/>
      <c r="CQ76" s="4117"/>
      <c r="CR76" s="4117"/>
      <c r="CS76" s="4117"/>
      <c r="CT76" s="4117"/>
      <c r="CU76" s="4117"/>
      <c r="CV76" s="4117"/>
      <c r="CW76" s="4117"/>
      <c r="CX76" s="4117"/>
      <c r="CY76" s="4117"/>
      <c r="CZ76" s="4117"/>
      <c r="DA76" s="4117"/>
      <c r="DB76" s="4117"/>
      <c r="DC76" s="4117"/>
      <c r="DD76" s="4117"/>
      <c r="DE76" s="4117"/>
      <c r="DF76" s="4117"/>
      <c r="DG76" s="4117"/>
      <c r="DH76" s="4117"/>
      <c r="DI76" s="4117"/>
      <c r="DJ76" s="4117"/>
      <c r="DK76" s="4117"/>
      <c r="DL76" s="4117"/>
      <c r="DM76" s="4117"/>
      <c r="DN76" s="4117"/>
      <c r="DO76" s="4117"/>
      <c r="DP76" s="4117"/>
      <c r="DQ76" s="4117"/>
      <c r="DR76" s="4117"/>
      <c r="DS76" s="4117"/>
      <c r="DT76" s="4117"/>
      <c r="DU76" s="4117"/>
      <c r="DV76" s="4117"/>
      <c r="DW76" s="4117"/>
      <c r="DX76" s="4117"/>
      <c r="DY76" s="4117"/>
      <c r="DZ76" s="4117"/>
      <c r="EA76" s="4117"/>
      <c r="EB76" s="4117"/>
      <c r="EC76" s="4117"/>
      <c r="ED76" s="4117"/>
      <c r="EE76" s="4117"/>
      <c r="EF76" s="4117"/>
      <c r="EG76" s="4117"/>
      <c r="EH76" s="4117"/>
      <c r="EI76" s="4117"/>
      <c r="EJ76" s="4117"/>
      <c r="EK76" s="4117"/>
      <c r="EL76" s="4117"/>
      <c r="EM76" s="4117"/>
      <c r="EN76" s="4117"/>
      <c r="EO76" s="4117"/>
      <c r="EP76" s="4117"/>
      <c r="EQ76" s="4117"/>
      <c r="ER76" s="4117"/>
      <c r="ES76" s="4117"/>
      <c r="ET76" s="4117"/>
      <c r="EU76" s="4117"/>
      <c r="EV76" s="4117"/>
      <c r="EW76" s="4117"/>
      <c r="EX76" s="4117"/>
      <c r="EY76" s="4117"/>
      <c r="EZ76" s="4117"/>
      <c r="FA76" s="4117"/>
      <c r="FB76" s="4117"/>
      <c r="FC76" s="4117"/>
      <c r="FD76" s="4117"/>
      <c r="FE76" s="4117"/>
      <c r="FF76" s="4117"/>
      <c r="FG76" s="4117"/>
      <c r="FH76" s="4117"/>
      <c r="FI76" s="4117"/>
      <c r="FJ76" s="4117"/>
      <c r="FK76" s="4117"/>
      <c r="FL76" s="4117"/>
      <c r="FM76" s="4117"/>
      <c r="FN76" s="4117"/>
      <c r="FO76" s="4117"/>
      <c r="FP76" s="4117"/>
      <c r="FQ76" s="4117"/>
      <c r="FR76" s="4117"/>
      <c r="FS76" s="4117"/>
      <c r="FT76" s="4117"/>
      <c r="FU76" s="4117"/>
      <c r="FV76" s="4117"/>
      <c r="FW76" s="4117"/>
      <c r="FX76" s="4117"/>
      <c r="FY76" s="4117"/>
      <c r="FZ76" s="4117"/>
      <c r="GA76" s="4117"/>
      <c r="GB76" s="4117"/>
      <c r="GC76" s="4117"/>
      <c r="GD76" s="4117"/>
      <c r="GE76" s="4117"/>
      <c r="GF76" s="4117"/>
      <c r="GG76" s="4117"/>
      <c r="GH76" s="4117"/>
      <c r="GI76" s="4117"/>
      <c r="GJ76" s="4117"/>
      <c r="GK76" s="4117"/>
      <c r="GL76" s="4117"/>
      <c r="GM76" s="4117"/>
      <c r="GN76" s="4117"/>
      <c r="GO76" s="4117"/>
      <c r="GP76" s="4117"/>
      <c r="GQ76" s="4117"/>
      <c r="GR76" s="4117"/>
      <c r="GS76" s="4117"/>
      <c r="GT76" s="4117"/>
      <c r="GU76" s="4117"/>
      <c r="GV76" s="4117"/>
      <c r="GW76" s="4117"/>
      <c r="GX76" s="4117"/>
      <c r="GY76" s="4117"/>
      <c r="GZ76" s="4117"/>
      <c r="HA76" s="4117"/>
      <c r="HB76" s="4117"/>
      <c r="HC76" s="4117"/>
      <c r="HD76" s="4117"/>
      <c r="HE76" s="4117"/>
      <c r="HF76" s="4117"/>
      <c r="HG76" s="4117"/>
      <c r="HH76" s="4117"/>
      <c r="HI76" s="4117"/>
      <c r="HJ76" s="4117"/>
      <c r="HK76" s="4117"/>
      <c r="HL76" s="4117"/>
      <c r="HM76" s="4117"/>
      <c r="HN76" s="4117"/>
      <c r="HO76" s="4117"/>
      <c r="HP76" s="4117"/>
      <c r="HQ76" s="4117"/>
      <c r="HR76" s="4117"/>
      <c r="HS76" s="4117"/>
      <c r="HT76" s="4117"/>
      <c r="HU76" s="4117"/>
      <c r="HV76" s="4117"/>
      <c r="HW76" s="4117"/>
      <c r="HX76" s="4117"/>
      <c r="HY76" s="4117"/>
      <c r="HZ76" s="4117"/>
      <c r="IA76" s="4117"/>
      <c r="IB76" s="4117"/>
      <c r="IC76" s="4117"/>
      <c r="ID76" s="4117"/>
      <c r="IE76" s="4117"/>
      <c r="IF76" s="4117"/>
      <c r="IG76" s="4117"/>
      <c r="IH76" s="4117"/>
      <c r="II76" s="4117"/>
      <c r="IJ76" s="4117"/>
      <c r="IK76" s="4117"/>
      <c r="IL76" s="4117"/>
      <c r="IM76" s="4117"/>
      <c r="IN76" s="4117"/>
      <c r="IO76" s="4117"/>
      <c r="IP76" s="4117"/>
      <c r="IQ76" s="4117"/>
      <c r="IR76" s="4117"/>
      <c r="IS76" s="4117"/>
      <c r="IT76" s="4117"/>
      <c r="IU76" s="4117"/>
      <c r="IV76" s="4117"/>
      <c r="IW76" s="4117"/>
      <c r="IX76" s="4117"/>
      <c r="IY76" s="4117"/>
      <c r="IZ76" s="4117"/>
      <c r="JA76" s="4117"/>
      <c r="JB76" s="4117"/>
      <c r="JC76" s="4117"/>
      <c r="JD76" s="4117"/>
      <c r="JE76" s="4117"/>
      <c r="JF76" s="4117"/>
      <c r="JG76" s="4117"/>
      <c r="JH76" s="4117"/>
      <c r="JI76" s="4117"/>
      <c r="JJ76" s="4117"/>
      <c r="JK76" s="4117"/>
      <c r="JL76" s="4117"/>
      <c r="JM76" s="4117"/>
      <c r="JN76" s="4117"/>
      <c r="JO76" s="4117"/>
      <c r="JP76" s="4117"/>
      <c r="JQ76" s="4117"/>
      <c r="JR76" s="4117"/>
      <c r="JS76" s="4117"/>
      <c r="JT76" s="4117"/>
      <c r="JU76" s="4117"/>
      <c r="JV76" s="4117"/>
      <c r="JW76" s="4117"/>
      <c r="JX76" s="4117"/>
      <c r="JY76" s="4117"/>
      <c r="JZ76" s="4117"/>
      <c r="KA76" s="4117"/>
      <c r="KB76" s="4117"/>
      <c r="KC76" s="4117"/>
      <c r="KD76" s="4117"/>
      <c r="KE76" s="4117"/>
      <c r="KF76" s="4117"/>
      <c r="KG76" s="4117"/>
      <c r="KH76" s="4117"/>
      <c r="KI76" s="4117"/>
      <c r="KJ76" s="4117"/>
      <c r="KK76" s="4117"/>
      <c r="KL76" s="4117"/>
      <c r="KM76" s="4117"/>
      <c r="KN76" s="4117"/>
      <c r="KO76" s="4117"/>
      <c r="KP76" s="4117"/>
      <c r="KQ76" s="4117"/>
      <c r="KR76" s="4117"/>
      <c r="KS76" s="4117"/>
      <c r="KT76" s="4117"/>
      <c r="KU76" s="4117"/>
      <c r="KV76" s="4117"/>
      <c r="KW76" s="4117"/>
      <c r="KX76" s="4117"/>
      <c r="KY76" s="4117"/>
      <c r="KZ76" s="4117"/>
      <c r="LA76" s="4117"/>
      <c r="LB76" s="4117"/>
      <c r="LC76" s="4117"/>
      <c r="LD76" s="4117"/>
      <c r="LE76" s="4117"/>
      <c r="LF76" s="4117"/>
      <c r="LG76" s="4117"/>
      <c r="LH76" s="4117"/>
      <c r="LI76" s="4117"/>
      <c r="LJ76" s="4117"/>
      <c r="LK76" s="4117"/>
      <c r="LL76" s="4117"/>
      <c r="LM76" s="4117"/>
      <c r="LN76" s="4117"/>
      <c r="LO76" s="4117"/>
      <c r="LP76" s="4117"/>
      <c r="LQ76" s="4117"/>
      <c r="LR76" s="4117"/>
      <c r="LS76" s="4117"/>
      <c r="LT76" s="4117"/>
      <c r="LU76" s="4117"/>
      <c r="LV76" s="4117"/>
      <c r="LW76" s="4117"/>
      <c r="LX76" s="4117"/>
      <c r="LY76" s="4117"/>
      <c r="LZ76" s="4117"/>
      <c r="MA76" s="4117"/>
      <c r="MB76" s="4117"/>
      <c r="MC76" s="4117"/>
      <c r="MD76" s="4117"/>
      <c r="ME76" s="4117"/>
      <c r="MF76" s="4117"/>
      <c r="MG76" s="4117"/>
      <c r="MH76" s="4117"/>
      <c r="MI76" s="4117"/>
      <c r="MJ76" s="4117"/>
      <c r="MK76" s="4117"/>
      <c r="ML76" s="4117"/>
      <c r="MM76" s="4117"/>
      <c r="MN76" s="4117"/>
      <c r="MO76" s="4117"/>
      <c r="MP76" s="4117"/>
      <c r="MQ76" s="4117"/>
      <c r="MR76" s="4117"/>
      <c r="MS76" s="4117"/>
      <c r="MT76" s="4117"/>
      <c r="MU76" s="4117"/>
      <c r="MV76" s="4117"/>
      <c r="MW76" s="4117"/>
      <c r="MX76" s="4117"/>
      <c r="MY76" s="4117"/>
      <c r="MZ76" s="4117"/>
      <c r="NA76" s="4117"/>
      <c r="NB76" s="4117"/>
      <c r="NC76" s="4117"/>
      <c r="ND76" s="4117"/>
      <c r="NE76" s="4117"/>
      <c r="NF76" s="4117"/>
      <c r="NG76" s="4117"/>
      <c r="NH76" s="4117"/>
      <c r="NI76" s="4117"/>
      <c r="NJ76" s="4117"/>
      <c r="NK76" s="4117"/>
      <c r="NL76" s="4117"/>
      <c r="NM76" s="4117"/>
      <c r="NN76" s="4117"/>
      <c r="NO76" s="4117"/>
      <c r="NP76" s="4117"/>
      <c r="NQ76" s="4117"/>
      <c r="NR76" s="4117"/>
      <c r="NS76" s="4117"/>
      <c r="NT76" s="4117"/>
      <c r="NU76" s="4117"/>
      <c r="NV76" s="4117"/>
      <c r="NW76" s="4117"/>
      <c r="NX76" s="4117"/>
      <c r="NY76" s="4117"/>
      <c r="NZ76" s="4117"/>
      <c r="OA76" s="4117"/>
      <c r="OB76" s="4117"/>
      <c r="OC76" s="4117"/>
      <c r="OD76" s="4117"/>
      <c r="OE76" s="4117"/>
      <c r="OF76" s="4117"/>
      <c r="OG76" s="4117"/>
      <c r="OH76" s="4117"/>
      <c r="OI76" s="4117"/>
      <c r="OJ76" s="4117"/>
      <c r="OK76" s="4117"/>
      <c r="OL76" s="4117"/>
      <c r="OM76" s="4117"/>
      <c r="ON76" s="4117"/>
      <c r="OO76" s="4117"/>
      <c r="OP76" s="4117"/>
      <c r="OQ76" s="4117"/>
      <c r="OR76" s="4117"/>
      <c r="OS76" s="4117"/>
      <c r="OT76" s="4117"/>
      <c r="OU76" s="4117"/>
      <c r="OV76" s="4117"/>
      <c r="OW76" s="4117"/>
      <c r="OX76" s="4117"/>
      <c r="OY76" s="4117"/>
      <c r="OZ76" s="4117"/>
      <c r="PA76" s="4117"/>
      <c r="PB76" s="4117"/>
      <c r="PC76" s="4117"/>
      <c r="PD76" s="4117"/>
      <c r="PE76" s="4117"/>
      <c r="PF76" s="4117"/>
      <c r="PG76" s="4117"/>
      <c r="PH76" s="4117"/>
      <c r="PI76" s="4117"/>
      <c r="PJ76" s="4117"/>
      <c r="PK76" s="4117"/>
      <c r="PL76" s="4117"/>
      <c r="PM76" s="4117"/>
      <c r="PN76" s="4117"/>
      <c r="PO76" s="4117"/>
      <c r="PP76" s="4117"/>
      <c r="PQ76" s="4117"/>
      <c r="PR76" s="4117"/>
      <c r="PS76" s="4117"/>
      <c r="PT76" s="4117"/>
      <c r="PU76" s="4117"/>
      <c r="PV76" s="4117"/>
      <c r="PW76" s="4117"/>
      <c r="PX76" s="4117"/>
      <c r="PY76" s="4117"/>
      <c r="PZ76" s="4117"/>
      <c r="QA76" s="4117"/>
      <c r="QB76" s="4117"/>
      <c r="QC76" s="4117"/>
      <c r="QD76" s="4117"/>
      <c r="QE76" s="4117"/>
      <c r="QF76" s="4117"/>
      <c r="QG76" s="4117"/>
      <c r="QH76" s="4117"/>
      <c r="QI76" s="4117"/>
      <c r="QJ76" s="4117"/>
      <c r="QK76" s="4117"/>
      <c r="QL76" s="4117"/>
      <c r="QM76" s="4117"/>
      <c r="QN76" s="4117"/>
      <c r="QO76" s="4117"/>
      <c r="QP76" s="4117"/>
      <c r="QQ76" s="4117"/>
      <c r="QR76" s="4117"/>
      <c r="QS76" s="4117"/>
      <c r="QT76" s="4117"/>
      <c r="QU76" s="4117"/>
      <c r="QV76" s="4117"/>
      <c r="QW76" s="4117"/>
      <c r="QX76" s="4117"/>
      <c r="QY76" s="4117"/>
      <c r="QZ76" s="4117"/>
      <c r="RA76" s="4117"/>
      <c r="RB76" s="4117"/>
      <c r="RC76" s="4117"/>
      <c r="RD76" s="4117"/>
      <c r="RE76" s="4117"/>
      <c r="RF76" s="4117"/>
      <c r="RG76" s="4117"/>
      <c r="RH76" s="4117"/>
      <c r="RI76" s="4117"/>
      <c r="RJ76" s="4117"/>
      <c r="RK76" s="4117"/>
      <c r="RL76" s="4117"/>
      <c r="RM76" s="4117"/>
      <c r="RN76" s="4117"/>
      <c r="RO76" s="4117"/>
      <c r="RP76" s="4117"/>
      <c r="RQ76" s="4117"/>
      <c r="RR76" s="4117"/>
      <c r="RS76" s="4117"/>
      <c r="RT76" s="4117"/>
      <c r="RU76" s="4117"/>
      <c r="RV76" s="4117"/>
      <c r="RW76" s="4117"/>
      <c r="RX76" s="4117"/>
      <c r="RY76" s="4117"/>
      <c r="RZ76" s="4117"/>
      <c r="SA76" s="4117"/>
      <c r="SB76" s="4117"/>
      <c r="SC76" s="4117"/>
      <c r="SD76" s="4117"/>
      <c r="SE76" s="4117"/>
      <c r="SF76" s="4117"/>
      <c r="SG76" s="4117"/>
      <c r="SH76" s="4117"/>
      <c r="SI76" s="4117"/>
      <c r="SJ76" s="4117"/>
      <c r="SK76" s="4117"/>
      <c r="SL76" s="4117"/>
      <c r="SM76" s="4117"/>
      <c r="SN76" s="4117"/>
      <c r="SO76" s="4117"/>
      <c r="SP76" s="4117"/>
      <c r="SQ76" s="4117"/>
      <c r="SR76" s="4117"/>
      <c r="SS76" s="4117"/>
      <c r="ST76" s="4117"/>
      <c r="SU76" s="4117"/>
      <c r="SV76" s="4117"/>
      <c r="SW76" s="4117"/>
      <c r="SX76" s="4117"/>
      <c r="SY76" s="4117"/>
      <c r="SZ76" s="4117"/>
      <c r="TA76" s="4117"/>
      <c r="TB76" s="4117"/>
      <c r="TC76" s="4117"/>
      <c r="TD76" s="4117"/>
      <c r="TE76" s="4117"/>
      <c r="TF76" s="4117"/>
      <c r="TG76" s="4117"/>
      <c r="TH76" s="4117"/>
      <c r="TI76" s="4117"/>
      <c r="TJ76" s="4117"/>
      <c r="TK76" s="4117"/>
      <c r="TL76" s="4117"/>
      <c r="TM76" s="4117"/>
      <c r="TN76" s="4117"/>
      <c r="TO76" s="4117"/>
      <c r="TP76" s="4117"/>
      <c r="TQ76" s="4117"/>
      <c r="TR76" s="4117"/>
      <c r="TS76" s="4117"/>
      <c r="TT76" s="4117"/>
      <c r="TU76" s="4117"/>
      <c r="TV76" s="4117"/>
      <c r="TW76" s="4117"/>
      <c r="TX76" s="4117"/>
      <c r="TY76" s="4117"/>
      <c r="TZ76" s="4117"/>
      <c r="UA76" s="4117"/>
      <c r="UB76" s="4117"/>
      <c r="UC76" s="4117"/>
      <c r="UD76" s="4117"/>
      <c r="UE76" s="4117"/>
      <c r="UF76" s="4117"/>
      <c r="UG76" s="4117"/>
      <c r="UH76" s="4117"/>
      <c r="UI76" s="4117"/>
      <c r="UJ76" s="4117"/>
      <c r="UK76" s="4117"/>
      <c r="UL76" s="4117"/>
      <c r="UM76" s="4117"/>
      <c r="UN76" s="4117"/>
      <c r="UO76" s="4117"/>
      <c r="UP76" s="4117"/>
      <c r="UQ76" s="4117"/>
      <c r="UR76" s="4117"/>
      <c r="US76" s="4117"/>
      <c r="UT76" s="4117"/>
      <c r="UU76" s="4117"/>
      <c r="UV76" s="4117"/>
      <c r="UW76" s="4117"/>
      <c r="UX76" s="4117"/>
      <c r="UY76" s="4117"/>
      <c r="UZ76" s="4117"/>
      <c r="VA76" s="4117"/>
      <c r="VB76" s="4117"/>
      <c r="VC76" s="4117"/>
      <c r="VD76" s="4117"/>
      <c r="VE76" s="4117"/>
      <c r="VF76" s="4117"/>
      <c r="VG76" s="4117"/>
      <c r="VH76" s="4117"/>
      <c r="VI76" s="4117"/>
      <c r="VJ76" s="4117"/>
      <c r="VK76" s="4117"/>
      <c r="VL76" s="4117"/>
      <c r="VM76" s="4117"/>
      <c r="VN76" s="4117"/>
      <c r="VO76" s="4117"/>
      <c r="VP76" s="4117"/>
      <c r="VQ76" s="4117"/>
      <c r="VR76" s="4117"/>
      <c r="VS76" s="4117"/>
      <c r="VT76" s="4117"/>
      <c r="VU76" s="4117"/>
      <c r="VV76" s="4117"/>
      <c r="VW76" s="4117"/>
      <c r="VX76" s="4117"/>
      <c r="VY76" s="4117"/>
      <c r="VZ76" s="4117"/>
      <c r="WA76" s="4117"/>
      <c r="WB76" s="4117"/>
      <c r="WC76" s="4117"/>
      <c r="WD76" s="4117"/>
      <c r="WE76" s="4117"/>
      <c r="WF76" s="4117"/>
      <c r="WG76" s="4117"/>
      <c r="WH76" s="4117"/>
      <c r="WI76" s="4117"/>
      <c r="WJ76" s="4117"/>
      <c r="WK76" s="4117"/>
      <c r="WL76" s="4117"/>
      <c r="WM76" s="4117"/>
      <c r="WN76" s="4117"/>
      <c r="WO76" s="4117"/>
      <c r="WP76" s="4117"/>
      <c r="WQ76" s="4117"/>
      <c r="WR76" s="4117"/>
      <c r="WS76" s="4117"/>
      <c r="WT76" s="4117"/>
      <c r="WU76" s="4117"/>
      <c r="WV76" s="4117"/>
      <c r="WW76" s="4117"/>
      <c r="WX76" s="4117"/>
      <c r="WY76" s="4117"/>
      <c r="WZ76" s="4117"/>
      <c r="XA76" s="4117"/>
      <c r="XB76" s="4117"/>
      <c r="XC76" s="4117"/>
      <c r="XD76" s="4117"/>
      <c r="XE76" s="4117"/>
      <c r="XF76" s="4117"/>
      <c r="XG76" s="4117"/>
      <c r="XH76" s="4117"/>
      <c r="XI76" s="4117"/>
      <c r="XJ76" s="4117"/>
      <c r="XK76" s="4117"/>
      <c r="XL76" s="4117"/>
      <c r="XM76" s="4117"/>
      <c r="XN76" s="4117"/>
      <c r="XO76" s="4117"/>
      <c r="XP76" s="4117"/>
      <c r="XQ76" s="4117"/>
      <c r="XR76" s="4117"/>
      <c r="XS76" s="4117"/>
      <c r="XT76" s="4117"/>
      <c r="XU76" s="4117"/>
      <c r="XV76" s="4117"/>
      <c r="XW76" s="4117"/>
      <c r="XX76" s="4117"/>
      <c r="XY76" s="4117"/>
      <c r="XZ76" s="4117"/>
      <c r="YA76" s="4117"/>
      <c r="YB76" s="4117"/>
      <c r="YC76" s="4117"/>
      <c r="YD76" s="4117"/>
      <c r="YE76" s="4117"/>
      <c r="YF76" s="4117"/>
      <c r="YG76" s="4117"/>
      <c r="YH76" s="4117"/>
      <c r="YI76" s="4117"/>
      <c r="YJ76" s="4117"/>
      <c r="YK76" s="4117"/>
      <c r="YL76" s="4117"/>
      <c r="YM76" s="4117"/>
      <c r="YN76" s="4117"/>
      <c r="YO76" s="4117"/>
      <c r="YP76" s="4117"/>
      <c r="YQ76" s="4117"/>
      <c r="YR76" s="4117"/>
      <c r="YS76" s="4117"/>
      <c r="YT76" s="4117"/>
      <c r="YU76" s="4117"/>
      <c r="YV76" s="4117"/>
      <c r="YW76" s="4117"/>
      <c r="YX76" s="4117"/>
      <c r="YY76" s="4117"/>
      <c r="YZ76" s="4117"/>
      <c r="ZA76" s="4117"/>
      <c r="ZB76" s="4117"/>
      <c r="ZC76" s="4117"/>
      <c r="ZD76" s="4117"/>
      <c r="ZE76" s="4117"/>
      <c r="ZF76" s="4117"/>
      <c r="ZG76" s="4117"/>
      <c r="ZH76" s="4117"/>
      <c r="ZI76" s="4117"/>
      <c r="ZJ76" s="4117"/>
      <c r="ZK76" s="4117"/>
      <c r="ZL76" s="4117"/>
      <c r="ZM76" s="4117"/>
      <c r="ZN76" s="4117"/>
      <c r="ZO76" s="4117"/>
      <c r="ZP76" s="4117"/>
      <c r="ZQ76" s="4117"/>
      <c r="ZR76" s="4117"/>
      <c r="ZS76" s="4117"/>
      <c r="ZT76" s="4117"/>
      <c r="ZU76" s="4117"/>
      <c r="ZV76" s="4117"/>
      <c r="ZW76" s="4117"/>
      <c r="ZX76" s="4117"/>
      <c r="ZY76" s="4117"/>
      <c r="ZZ76" s="4117"/>
      <c r="AAA76" s="4117"/>
      <c r="AAB76" s="4117"/>
      <c r="AAC76" s="4117"/>
      <c r="AAD76" s="4117"/>
      <c r="AAE76" s="4117"/>
      <c r="AAF76" s="4117"/>
      <c r="AAG76" s="4117"/>
      <c r="AAH76" s="4117"/>
      <c r="AAI76" s="4117"/>
      <c r="AAJ76" s="4117"/>
      <c r="AAK76" s="4117"/>
      <c r="AAL76" s="4117"/>
      <c r="AAM76" s="4117"/>
      <c r="AAN76" s="4117"/>
      <c r="AAO76" s="4117"/>
      <c r="AAP76" s="4117"/>
      <c r="AAQ76" s="4117"/>
      <c r="AAR76" s="4117"/>
      <c r="AAS76" s="4117"/>
      <c r="AAT76" s="4117"/>
      <c r="AAU76" s="4117"/>
      <c r="AAV76" s="4117"/>
      <c r="AAW76" s="4117"/>
      <c r="AAX76" s="4117"/>
      <c r="AAY76" s="4117"/>
      <c r="AAZ76" s="4117"/>
      <c r="ABA76" s="4117"/>
      <c r="ABB76" s="4117"/>
      <c r="ABC76" s="4117"/>
      <c r="ABD76" s="4117"/>
      <c r="ABE76" s="4117"/>
      <c r="ABF76" s="4117"/>
      <c r="ABG76" s="4117"/>
      <c r="ABH76" s="4117"/>
      <c r="ABI76" s="4117"/>
      <c r="ABJ76" s="4117"/>
      <c r="ABK76" s="4117"/>
      <c r="ABL76" s="4117"/>
      <c r="ABM76" s="4117"/>
      <c r="ABN76" s="4117"/>
      <c r="ABO76" s="4117"/>
      <c r="ABP76" s="4117"/>
      <c r="ABQ76" s="4117"/>
      <c r="ABR76" s="4117"/>
      <c r="ABS76" s="4117"/>
      <c r="ABT76" s="4117"/>
      <c r="ABU76" s="4117"/>
      <c r="ABV76" s="4117"/>
      <c r="ABW76" s="4117"/>
      <c r="ABX76" s="4117"/>
      <c r="ABY76" s="4117"/>
      <c r="ABZ76" s="4117"/>
      <c r="ACA76" s="4117"/>
      <c r="ACB76" s="4117"/>
      <c r="ACC76" s="4117"/>
      <c r="ACD76" s="4117"/>
      <c r="ACE76" s="4117"/>
      <c r="ACF76" s="4117"/>
      <c r="ACG76" s="4117"/>
      <c r="ACH76" s="4117"/>
      <c r="ACI76" s="4117"/>
      <c r="ACJ76" s="4117"/>
      <c r="ACK76" s="4117"/>
      <c r="ACL76" s="4117"/>
      <c r="ACM76" s="4117"/>
      <c r="ACN76" s="4117"/>
      <c r="ACO76" s="4117"/>
      <c r="ACP76" s="4117"/>
      <c r="ACQ76" s="4117"/>
      <c r="ACR76" s="4117"/>
      <c r="ACS76" s="4117"/>
      <c r="ACT76" s="4117"/>
      <c r="ACU76" s="4117"/>
      <c r="ACV76" s="4117"/>
      <c r="ACW76" s="4117"/>
      <c r="ACX76" s="4117"/>
      <c r="ACY76" s="4117"/>
      <c r="ACZ76" s="4117"/>
      <c r="ADA76" s="4117"/>
      <c r="ADB76" s="4117"/>
      <c r="ADC76" s="4117"/>
      <c r="ADD76" s="4117"/>
      <c r="ADE76" s="4117"/>
      <c r="ADF76" s="4117"/>
      <c r="ADG76" s="4117"/>
      <c r="ADH76" s="4117"/>
      <c r="ADI76" s="4117"/>
      <c r="ADJ76" s="4117"/>
      <c r="ADK76" s="4117"/>
      <c r="ADL76" s="4117"/>
      <c r="ADM76" s="4117"/>
      <c r="ADN76" s="4117"/>
      <c r="ADO76" s="4117"/>
      <c r="ADP76" s="4117"/>
      <c r="ADQ76" s="4117"/>
      <c r="ADR76" s="4117"/>
      <c r="ADS76" s="4117"/>
      <c r="ADT76" s="4117"/>
      <c r="ADU76" s="4117"/>
      <c r="ADV76" s="4117"/>
      <c r="ADW76" s="4117"/>
      <c r="ADX76" s="4117"/>
      <c r="ADY76" s="4117"/>
      <c r="ADZ76" s="4117"/>
      <c r="AEA76" s="4117"/>
      <c r="AEB76" s="4117"/>
      <c r="AEC76" s="4117"/>
      <c r="AED76" s="4117"/>
      <c r="AEE76" s="4117"/>
      <c r="AEF76" s="4117"/>
      <c r="AEG76" s="4117"/>
      <c r="AEH76" s="4117"/>
      <c r="AEI76" s="4117"/>
      <c r="AEJ76" s="4117"/>
      <c r="AEK76" s="4117"/>
      <c r="AEL76" s="4117"/>
      <c r="AEM76" s="4117"/>
      <c r="AEN76" s="4117"/>
      <c r="AEO76" s="4117"/>
      <c r="AEP76" s="4117"/>
      <c r="AEQ76" s="4117"/>
      <c r="AER76" s="4117"/>
      <c r="AES76" s="4117"/>
      <c r="AET76" s="4117"/>
      <c r="AEU76" s="4117"/>
      <c r="AEV76" s="4117"/>
      <c r="AEW76" s="4117"/>
      <c r="AEX76" s="4117"/>
      <c r="AEY76" s="4117"/>
      <c r="AEZ76" s="4117"/>
      <c r="AFA76" s="4117"/>
      <c r="AFB76" s="4117"/>
      <c r="AFC76" s="4117"/>
      <c r="AFD76" s="4117"/>
      <c r="AFE76" s="4117"/>
      <c r="AFF76" s="4117"/>
      <c r="AFG76" s="4117"/>
      <c r="AFH76" s="4117"/>
      <c r="AFI76" s="4117"/>
      <c r="AFJ76" s="4117"/>
      <c r="AFK76" s="4117"/>
      <c r="AFL76" s="4117"/>
      <c r="AFM76" s="4117"/>
      <c r="AFN76" s="4117"/>
      <c r="AFO76" s="4117"/>
      <c r="AFP76" s="4117"/>
      <c r="AFQ76" s="4117"/>
      <c r="AFR76" s="4117"/>
      <c r="AFS76" s="4117"/>
      <c r="AFT76" s="4117"/>
      <c r="AFU76" s="4117"/>
      <c r="AFV76" s="4117"/>
      <c r="AFW76" s="4117"/>
      <c r="AFX76" s="4117"/>
      <c r="AFY76" s="4117"/>
      <c r="AFZ76" s="4117"/>
      <c r="AGA76" s="4117"/>
      <c r="AGB76" s="4117"/>
      <c r="AGC76" s="4117"/>
      <c r="AGD76" s="4117"/>
      <c r="AGE76" s="4117"/>
      <c r="AGF76" s="4117"/>
      <c r="AGG76" s="4117"/>
      <c r="AGH76" s="4117"/>
      <c r="AGI76" s="4117"/>
      <c r="AGJ76" s="4117"/>
      <c r="AGK76" s="4117"/>
      <c r="AGL76" s="4117"/>
      <c r="AGM76" s="4117"/>
      <c r="AGN76" s="4117"/>
      <c r="AGO76" s="4117"/>
      <c r="AGP76" s="4117"/>
      <c r="AGQ76" s="4117"/>
      <c r="AGR76" s="4117"/>
      <c r="AGS76" s="4117"/>
      <c r="AGT76" s="4117"/>
      <c r="AGU76" s="4117"/>
      <c r="AGV76" s="4117"/>
      <c r="AGW76" s="4117"/>
      <c r="AGX76" s="4117"/>
      <c r="AGY76" s="4117"/>
      <c r="AGZ76" s="4117"/>
      <c r="AHA76" s="4117"/>
      <c r="AHB76" s="4117"/>
      <c r="AHC76" s="4117"/>
      <c r="AHD76" s="4117"/>
      <c r="AHE76" s="4117"/>
      <c r="AHF76" s="4117"/>
      <c r="AHG76" s="4117"/>
      <c r="AHH76" s="4117"/>
      <c r="AHI76" s="4117"/>
      <c r="AHJ76" s="4117"/>
      <c r="AHK76" s="4117"/>
      <c r="AHL76" s="4117"/>
      <c r="AHM76" s="4117"/>
      <c r="AHN76" s="4117"/>
      <c r="AHO76" s="4117"/>
      <c r="AHP76" s="4117"/>
      <c r="AHQ76" s="4117"/>
      <c r="AHR76" s="4117"/>
      <c r="AHS76" s="4117"/>
      <c r="AHT76" s="4117"/>
      <c r="AHU76" s="4117"/>
      <c r="AHV76" s="4117"/>
      <c r="AHW76" s="4117"/>
      <c r="AHX76" s="4117"/>
      <c r="AHY76" s="4117"/>
      <c r="AHZ76" s="4117"/>
      <c r="AIA76" s="4117"/>
      <c r="AIB76" s="4117"/>
      <c r="AIC76" s="4117"/>
      <c r="AID76" s="4117"/>
      <c r="AIE76" s="4117"/>
      <c r="AIF76" s="4117"/>
      <c r="AIG76" s="4117"/>
      <c r="AIH76" s="4117"/>
      <c r="AII76" s="4117"/>
      <c r="AIJ76" s="4117"/>
      <c r="AIK76" s="4117"/>
      <c r="AIL76" s="4117"/>
      <c r="AIM76" s="4117"/>
      <c r="AIN76" s="4117"/>
      <c r="AIO76" s="4117"/>
      <c r="AIP76" s="4117"/>
      <c r="AIQ76" s="4117"/>
      <c r="AIR76" s="4117"/>
      <c r="AIS76" s="4117"/>
      <c r="AIT76" s="4117"/>
      <c r="AIU76" s="4117"/>
      <c r="AIV76" s="4117"/>
      <c r="AIW76" s="4117"/>
      <c r="AIX76" s="4117"/>
      <c r="AIY76" s="4117"/>
      <c r="AIZ76" s="4117"/>
      <c r="AJA76" s="4117"/>
      <c r="AJB76" s="4117"/>
      <c r="AJC76" s="4117"/>
      <c r="AJD76" s="4117"/>
      <c r="AJE76" s="4117"/>
      <c r="AJF76" s="4117"/>
      <c r="AJG76" s="4117"/>
      <c r="AJH76" s="4117"/>
      <c r="AJI76" s="4117"/>
      <c r="AJJ76" s="4117"/>
      <c r="AJK76" s="4117"/>
      <c r="AJL76" s="4117"/>
      <c r="AJM76" s="4117"/>
      <c r="AJN76" s="4117"/>
      <c r="AJO76" s="4117"/>
      <c r="AJP76" s="4117"/>
      <c r="AJQ76" s="4117"/>
      <c r="AJR76" s="4117"/>
      <c r="AJS76" s="4117"/>
      <c r="AJT76" s="4117"/>
      <c r="AJU76" s="4117"/>
      <c r="AJV76" s="4117"/>
      <c r="AJW76" s="4117"/>
      <c r="AJX76" s="4117"/>
      <c r="AJY76" s="4117"/>
      <c r="AJZ76" s="4117"/>
      <c r="AKA76" s="4117"/>
      <c r="AKB76" s="4117"/>
      <c r="AKC76" s="4117"/>
      <c r="AKD76" s="4117"/>
      <c r="AKE76" s="4117"/>
      <c r="AKF76" s="4117"/>
      <c r="AKG76" s="4117"/>
      <c r="AKH76" s="4117"/>
      <c r="AKI76" s="4117"/>
      <c r="AKJ76" s="4117"/>
      <c r="AKK76" s="4117"/>
      <c r="AKL76" s="4117"/>
      <c r="AKM76" s="4117"/>
      <c r="AKN76" s="4117"/>
      <c r="AKO76" s="4117"/>
      <c r="AKP76" s="4117"/>
      <c r="AKQ76" s="4117"/>
      <c r="AKR76" s="4117"/>
      <c r="AKS76" s="4117"/>
      <c r="AKT76" s="4117"/>
      <c r="AKU76" s="4117"/>
      <c r="AKV76" s="4117"/>
      <c r="AKW76" s="4117"/>
      <c r="AKX76" s="4117"/>
      <c r="AKY76" s="4117"/>
      <c r="AKZ76" s="4117"/>
      <c r="ALA76" s="4117"/>
      <c r="ALB76" s="4117"/>
      <c r="ALC76" s="4117"/>
      <c r="ALD76" s="4117"/>
      <c r="ALE76" s="4117"/>
      <c r="ALF76" s="4117"/>
      <c r="ALG76" s="4117"/>
      <c r="ALH76" s="4117"/>
      <c r="ALI76" s="4117"/>
      <c r="ALJ76" s="4117"/>
      <c r="ALK76" s="4117"/>
      <c r="ALL76" s="4117"/>
      <c r="ALM76" s="4117"/>
      <c r="ALN76" s="4117"/>
      <c r="ALO76" s="4117"/>
      <c r="ALP76" s="4117"/>
      <c r="ALQ76" s="4117"/>
      <c r="ALR76" s="4117"/>
      <c r="ALS76" s="4117"/>
      <c r="ALT76" s="4117"/>
      <c r="ALU76" s="4117"/>
      <c r="ALV76" s="4117"/>
      <c r="ALW76" s="4117"/>
      <c r="ALX76" s="4117"/>
      <c r="ALY76" s="4117"/>
      <c r="ALZ76" s="4117"/>
      <c r="AMA76" s="4117"/>
      <c r="AMB76" s="4117"/>
      <c r="AMC76" s="4117"/>
      <c r="AMD76" s="4117"/>
      <c r="AME76" s="4117"/>
      <c r="AMF76" s="4117"/>
      <c r="AMG76" s="4117"/>
      <c r="AMH76" s="4117"/>
      <c r="AMI76" s="4117"/>
      <c r="AMJ76" s="4117"/>
      <c r="AMK76" s="4117"/>
      <c r="AML76" s="4117"/>
      <c r="AMM76" s="4117"/>
      <c r="AMN76" s="4117"/>
      <c r="AMO76" s="4117"/>
      <c r="AMP76" s="4117"/>
      <c r="AMQ76" s="4117"/>
      <c r="AMR76" s="4117"/>
      <c r="AMS76" s="4117"/>
      <c r="AMT76" s="4117"/>
      <c r="AMU76" s="4117"/>
      <c r="AMV76" s="4117"/>
      <c r="AMW76" s="4117"/>
      <c r="AMX76" s="4117"/>
      <c r="AMY76" s="4117"/>
      <c r="AMZ76" s="4117"/>
      <c r="ANA76" s="4117"/>
      <c r="ANB76" s="4117"/>
      <c r="ANC76" s="4117"/>
      <c r="AND76" s="4117"/>
      <c r="ANE76" s="4117"/>
      <c r="ANF76" s="4117"/>
      <c r="ANG76" s="4117"/>
      <c r="ANH76" s="4117"/>
      <c r="ANI76" s="4117"/>
      <c r="ANJ76" s="4117"/>
      <c r="ANK76" s="4117"/>
      <c r="ANL76" s="4117"/>
      <c r="ANM76" s="4117"/>
      <c r="ANN76" s="4117"/>
      <c r="ANO76" s="4117"/>
      <c r="ANP76" s="4117"/>
      <c r="ANQ76" s="4117"/>
      <c r="ANR76" s="4117"/>
      <c r="ANS76" s="4117"/>
      <c r="ANT76" s="4117"/>
      <c r="ANU76" s="4117"/>
      <c r="ANV76" s="4117"/>
      <c r="ANW76" s="4117"/>
      <c r="ANX76" s="4117"/>
      <c r="ANY76" s="4117"/>
      <c r="ANZ76" s="4117"/>
      <c r="AOA76" s="4117"/>
      <c r="AOB76" s="4117"/>
      <c r="AOC76" s="4117"/>
      <c r="AOD76" s="4117"/>
      <c r="AOE76" s="4117"/>
      <c r="AOF76" s="4117"/>
      <c r="AOG76" s="4117"/>
      <c r="AOH76" s="4117"/>
      <c r="AOI76" s="4117"/>
      <c r="AOJ76" s="4117"/>
      <c r="AOK76" s="4117"/>
      <c r="AOL76" s="4117"/>
      <c r="AOM76" s="4117"/>
      <c r="AON76" s="4117"/>
      <c r="AOO76" s="4117"/>
      <c r="AOP76" s="4117"/>
      <c r="AOQ76" s="4117"/>
      <c r="AOR76" s="4117"/>
      <c r="AOS76" s="4117"/>
      <c r="AOT76" s="4117"/>
      <c r="AOU76" s="4117"/>
      <c r="AOV76" s="4117"/>
      <c r="AOW76" s="4117"/>
      <c r="AOX76" s="4117"/>
      <c r="AOY76" s="4117"/>
      <c r="AOZ76" s="4117"/>
      <c r="APA76" s="4117"/>
      <c r="APB76" s="4117"/>
      <c r="APC76" s="4117"/>
      <c r="APD76" s="4117"/>
      <c r="APE76" s="4117"/>
      <c r="APF76" s="4117"/>
      <c r="APG76" s="4117"/>
      <c r="APH76" s="4117"/>
      <c r="API76" s="4117"/>
      <c r="APJ76" s="4117"/>
      <c r="APK76" s="4117"/>
      <c r="APL76" s="4117"/>
      <c r="APM76" s="4117"/>
      <c r="APN76" s="4117"/>
      <c r="APO76" s="4117"/>
      <c r="APP76" s="4117"/>
      <c r="APQ76" s="4117"/>
      <c r="APR76" s="4117"/>
      <c r="APS76" s="4117"/>
      <c r="APT76" s="4117"/>
      <c r="APU76" s="4117"/>
      <c r="APV76" s="4117"/>
      <c r="APW76" s="4117"/>
      <c r="APX76" s="4117"/>
      <c r="APY76" s="4117"/>
      <c r="APZ76" s="4117"/>
      <c r="AQA76" s="4117"/>
      <c r="AQB76" s="4117"/>
      <c r="AQC76" s="4117"/>
      <c r="AQD76" s="4117"/>
      <c r="AQE76" s="4117"/>
      <c r="AQF76" s="4117"/>
      <c r="AQG76" s="4117"/>
      <c r="AQH76" s="4117"/>
      <c r="AQI76" s="4117"/>
      <c r="AQJ76" s="4117"/>
      <c r="AQK76" s="4117"/>
      <c r="AQL76" s="4117"/>
      <c r="AQM76" s="4117"/>
      <c r="AQN76" s="4117"/>
      <c r="AQO76" s="4117"/>
      <c r="AQP76" s="4117"/>
      <c r="AQQ76" s="4117"/>
      <c r="AQR76" s="4117"/>
      <c r="AQS76" s="4117"/>
      <c r="AQT76" s="4117"/>
      <c r="AQU76" s="4117"/>
      <c r="AQV76" s="4117"/>
      <c r="AQW76" s="4117"/>
      <c r="AQX76" s="4117"/>
      <c r="AQY76" s="4117"/>
      <c r="AQZ76" s="4117"/>
      <c r="ARA76" s="4117"/>
      <c r="ARB76" s="4117"/>
      <c r="ARC76" s="4117"/>
      <c r="ARD76" s="4117"/>
      <c r="ARE76" s="4117"/>
      <c r="ARF76" s="4117"/>
      <c r="ARG76" s="4117"/>
      <c r="ARH76" s="4117"/>
      <c r="ARI76" s="4117"/>
      <c r="ARJ76" s="4117"/>
      <c r="ARK76" s="4117"/>
      <c r="ARL76" s="4117"/>
      <c r="ARM76" s="4117"/>
      <c r="ARN76" s="4117"/>
      <c r="ARO76" s="4117"/>
      <c r="ARP76" s="4117"/>
      <c r="ARQ76" s="4117"/>
      <c r="ARR76" s="4117"/>
      <c r="ARS76" s="4117"/>
      <c r="ART76" s="4117"/>
      <c r="ARU76" s="4117"/>
      <c r="ARV76" s="4117"/>
      <c r="ARW76" s="4117"/>
      <c r="ARX76" s="4117"/>
      <c r="ARY76" s="4117"/>
      <c r="ARZ76" s="4117"/>
      <c r="ASA76" s="4117"/>
      <c r="ASB76" s="4117"/>
      <c r="ASC76" s="4117"/>
      <c r="ASD76" s="4117"/>
      <c r="ASE76" s="4117"/>
      <c r="ASF76" s="4117"/>
      <c r="ASG76" s="4117"/>
      <c r="ASH76" s="4117"/>
      <c r="ASI76" s="4117"/>
      <c r="ASJ76" s="4117"/>
      <c r="ASK76" s="4117"/>
      <c r="ASL76" s="4117"/>
      <c r="ASM76" s="4117"/>
      <c r="ASN76" s="4117"/>
      <c r="ASO76" s="4117"/>
      <c r="ASP76" s="4117"/>
      <c r="ASQ76" s="4117"/>
      <c r="ASR76" s="4117"/>
      <c r="ASS76" s="4117"/>
      <c r="AST76" s="4117"/>
      <c r="ASU76" s="4117"/>
      <c r="ASV76" s="4117"/>
      <c r="ASW76" s="4117"/>
      <c r="ASX76" s="4117"/>
      <c r="ASY76" s="4117"/>
      <c r="ASZ76" s="4117"/>
      <c r="ATA76" s="4117"/>
      <c r="ATB76" s="4117"/>
      <c r="ATC76" s="4117"/>
      <c r="ATD76" s="4117"/>
      <c r="ATE76" s="4117"/>
      <c r="ATF76" s="4117"/>
      <c r="ATG76" s="4117"/>
      <c r="ATH76" s="4117"/>
      <c r="ATI76" s="4117"/>
      <c r="ATJ76" s="4117"/>
      <c r="ATK76" s="4117"/>
      <c r="ATL76" s="4117"/>
      <c r="ATM76" s="4117"/>
      <c r="ATN76" s="4117"/>
      <c r="ATO76" s="4117"/>
      <c r="ATP76" s="4117"/>
      <c r="ATQ76" s="4117"/>
      <c r="ATR76" s="4117"/>
      <c r="ATS76" s="4117"/>
      <c r="ATT76" s="4117"/>
      <c r="ATU76" s="4117"/>
      <c r="ATV76" s="4117"/>
      <c r="ATW76" s="4117"/>
      <c r="ATX76" s="4117"/>
      <c r="ATY76" s="4117"/>
      <c r="ATZ76" s="4117"/>
      <c r="AUA76" s="4117"/>
      <c r="AUB76" s="4117"/>
      <c r="AUC76" s="4117"/>
      <c r="AUD76" s="4117"/>
      <c r="AUE76" s="4117"/>
      <c r="AUF76" s="4117"/>
      <c r="AUG76" s="4117"/>
      <c r="AUH76" s="4117"/>
      <c r="AUI76" s="4117"/>
      <c r="AUJ76" s="4117"/>
      <c r="AUK76" s="4117"/>
      <c r="AUL76" s="4117"/>
      <c r="AUM76" s="4117"/>
      <c r="AUN76" s="4117"/>
      <c r="AUO76" s="4117"/>
      <c r="AUP76" s="4117"/>
      <c r="AUQ76" s="4117"/>
      <c r="AUR76" s="4117"/>
      <c r="AUS76" s="4117"/>
      <c r="AUT76" s="4117"/>
      <c r="AUU76" s="4117"/>
      <c r="AUV76" s="4117"/>
      <c r="AUW76" s="4117"/>
      <c r="AUX76" s="4117"/>
      <c r="AUY76" s="4117"/>
      <c r="AUZ76" s="4117"/>
      <c r="AVA76" s="4117"/>
      <c r="AVB76" s="4117"/>
      <c r="AVC76" s="4117"/>
      <c r="AVD76" s="4117"/>
      <c r="AVE76" s="4117"/>
      <c r="AVF76" s="4117"/>
      <c r="AVG76" s="4117"/>
      <c r="AVH76" s="4117"/>
      <c r="AVI76" s="4117"/>
      <c r="AVJ76" s="4117"/>
      <c r="AVK76" s="4117"/>
      <c r="AVL76" s="4117"/>
      <c r="AVM76" s="4117"/>
      <c r="AVN76" s="4117"/>
      <c r="AVO76" s="4117"/>
      <c r="AVP76" s="4117"/>
      <c r="AVQ76" s="4117"/>
      <c r="AVR76" s="4117"/>
      <c r="AVS76" s="4117"/>
      <c r="AVT76" s="4117"/>
      <c r="AVU76" s="4117"/>
      <c r="AVV76" s="4117"/>
      <c r="AVW76" s="4117"/>
      <c r="AVX76" s="4117"/>
      <c r="AVY76" s="4117"/>
      <c r="AVZ76" s="4117"/>
      <c r="AWA76" s="4117"/>
      <c r="AWB76" s="4117"/>
      <c r="AWC76" s="4117"/>
      <c r="AWD76" s="4117"/>
      <c r="AWE76" s="4117"/>
      <c r="AWF76" s="4117"/>
      <c r="AWG76" s="4117"/>
      <c r="AWH76" s="4117"/>
      <c r="AWI76" s="4117"/>
      <c r="AWJ76" s="4117"/>
      <c r="AWK76" s="4117"/>
      <c r="AWL76" s="4117"/>
      <c r="AWM76" s="4117"/>
      <c r="AWN76" s="4117"/>
      <c r="AWO76" s="4117"/>
      <c r="AWP76" s="4117"/>
      <c r="AWQ76" s="4117"/>
      <c r="AWR76" s="4117"/>
      <c r="AWS76" s="4117"/>
      <c r="AWT76" s="4117"/>
      <c r="AWU76" s="4117"/>
      <c r="AWV76" s="4117"/>
      <c r="AWW76" s="4117"/>
      <c r="AWX76" s="4117"/>
      <c r="AWY76" s="4117"/>
      <c r="AWZ76" s="4117"/>
      <c r="AXA76" s="4117"/>
      <c r="AXB76" s="4117"/>
      <c r="AXC76" s="4117"/>
      <c r="AXD76" s="4117"/>
      <c r="AXE76" s="4117"/>
      <c r="AXF76" s="4117"/>
      <c r="AXG76" s="4117"/>
      <c r="AXH76" s="4117"/>
      <c r="AXI76" s="4117"/>
      <c r="AXJ76" s="4117"/>
      <c r="AXK76" s="4117"/>
      <c r="AXL76" s="4117"/>
      <c r="AXM76" s="4117"/>
      <c r="AXN76" s="4117"/>
      <c r="AXO76" s="4117"/>
      <c r="AXP76" s="4117"/>
      <c r="AXQ76" s="4117"/>
      <c r="AXR76" s="4117"/>
      <c r="AXS76" s="4117"/>
      <c r="AXT76" s="4117"/>
      <c r="AXU76" s="4117"/>
      <c r="AXV76" s="4117"/>
      <c r="AXW76" s="4117"/>
      <c r="AXX76" s="4117"/>
      <c r="AXY76" s="4117"/>
      <c r="AXZ76" s="4117"/>
      <c r="AYA76" s="4117"/>
      <c r="AYB76" s="4117"/>
      <c r="AYC76" s="4117"/>
      <c r="AYD76" s="4117"/>
      <c r="AYE76" s="4117"/>
      <c r="AYF76" s="4117"/>
      <c r="AYG76" s="4117"/>
      <c r="AYH76" s="4117"/>
      <c r="AYI76" s="4117"/>
      <c r="AYJ76" s="4117"/>
      <c r="AYK76" s="4117"/>
      <c r="AYL76" s="4117"/>
      <c r="AYM76" s="4117"/>
      <c r="AYN76" s="4117"/>
      <c r="AYO76" s="4117"/>
      <c r="AYP76" s="4117"/>
      <c r="AYQ76" s="4117"/>
      <c r="AYR76" s="4117"/>
      <c r="AYS76" s="4117"/>
      <c r="AYT76" s="4117"/>
      <c r="AYU76" s="4117"/>
      <c r="AYV76" s="4117"/>
      <c r="AYW76" s="4117"/>
      <c r="AYX76" s="4117"/>
      <c r="AYY76" s="4117"/>
      <c r="AYZ76" s="4117"/>
      <c r="AZA76" s="4117"/>
      <c r="AZB76" s="4117"/>
      <c r="AZC76" s="4117"/>
      <c r="AZD76" s="4117"/>
      <c r="AZE76" s="4117"/>
      <c r="AZF76" s="4117"/>
      <c r="AZG76" s="4117"/>
      <c r="AZH76" s="4117"/>
      <c r="AZI76" s="4117"/>
      <c r="AZJ76" s="4117"/>
      <c r="AZK76" s="4117"/>
      <c r="AZL76" s="4117"/>
      <c r="AZM76" s="4117"/>
      <c r="AZN76" s="4117"/>
      <c r="AZO76" s="4117"/>
      <c r="AZP76" s="4117"/>
      <c r="AZQ76" s="4117"/>
      <c r="AZR76" s="4117"/>
      <c r="AZS76" s="4117"/>
      <c r="AZT76" s="4117"/>
      <c r="AZU76" s="4117"/>
      <c r="AZV76" s="4117"/>
      <c r="AZW76" s="4117"/>
      <c r="AZX76" s="4117"/>
      <c r="AZY76" s="4117"/>
      <c r="AZZ76" s="4117"/>
      <c r="BAA76" s="4117"/>
      <c r="BAB76" s="4117"/>
      <c r="BAC76" s="4117"/>
      <c r="BAD76" s="4117"/>
      <c r="BAE76" s="4117"/>
      <c r="BAF76" s="4117"/>
      <c r="BAG76" s="4117"/>
      <c r="BAH76" s="4117"/>
      <c r="BAI76" s="4117"/>
      <c r="BAJ76" s="4117"/>
      <c r="BAK76" s="4117"/>
      <c r="BAL76" s="4117"/>
      <c r="BAM76" s="4117"/>
      <c r="BAN76" s="4117"/>
      <c r="BAO76" s="4117"/>
      <c r="BAP76" s="4117"/>
      <c r="BAQ76" s="4117"/>
      <c r="BAR76" s="4117"/>
      <c r="BAS76" s="4117"/>
      <c r="BAT76" s="4117"/>
      <c r="BAU76" s="4117"/>
      <c r="BAV76" s="4117"/>
      <c r="BAW76" s="4117"/>
      <c r="BAX76" s="4117"/>
      <c r="BAY76" s="4117"/>
      <c r="BAZ76" s="4117"/>
      <c r="BBA76" s="4117"/>
      <c r="BBB76" s="4117"/>
      <c r="BBC76" s="4117"/>
      <c r="BBD76" s="4117"/>
      <c r="BBE76" s="4117"/>
      <c r="BBF76" s="4117"/>
      <c r="BBG76" s="4117"/>
      <c r="BBH76" s="4117"/>
      <c r="BBI76" s="4117"/>
      <c r="BBJ76" s="4117"/>
      <c r="BBK76" s="4117"/>
      <c r="BBL76" s="4117"/>
      <c r="BBM76" s="4117"/>
      <c r="BBN76" s="4117"/>
      <c r="BBO76" s="4117"/>
      <c r="BBP76" s="4117"/>
      <c r="BBQ76" s="4117"/>
      <c r="BBR76" s="4117"/>
      <c r="BBS76" s="4117"/>
      <c r="BBT76" s="4117"/>
      <c r="BBU76" s="4117"/>
      <c r="BBV76" s="4117"/>
      <c r="BBW76" s="4117"/>
      <c r="BBX76" s="4117"/>
      <c r="BBY76" s="4117"/>
      <c r="BBZ76" s="4117"/>
      <c r="BCA76" s="4117"/>
      <c r="BCB76" s="4117"/>
      <c r="BCC76" s="4117"/>
      <c r="BCD76" s="4117"/>
      <c r="BCE76" s="4117"/>
      <c r="BCF76" s="4117"/>
      <c r="BCG76" s="4117"/>
      <c r="BCH76" s="4117"/>
      <c r="BCI76" s="4117"/>
      <c r="BCJ76" s="4117"/>
      <c r="BCK76" s="4117"/>
      <c r="BCL76" s="4117"/>
      <c r="BCM76" s="4117"/>
      <c r="BCN76" s="4117"/>
      <c r="BCO76" s="4117"/>
      <c r="BCP76" s="4117"/>
      <c r="BCQ76" s="4117"/>
      <c r="BCR76" s="4117"/>
      <c r="BCS76" s="4117"/>
      <c r="BCT76" s="4117"/>
      <c r="BCU76" s="4117"/>
      <c r="BCV76" s="4117"/>
      <c r="BCW76" s="4117"/>
      <c r="BCX76" s="4117"/>
      <c r="BCY76" s="4117"/>
      <c r="BCZ76" s="4117"/>
      <c r="BDA76" s="4117"/>
      <c r="BDB76" s="4117"/>
      <c r="BDC76" s="4117"/>
      <c r="BDD76" s="4117"/>
      <c r="BDE76" s="4117"/>
      <c r="BDF76" s="4117"/>
      <c r="BDG76" s="4117"/>
      <c r="BDH76" s="4117"/>
      <c r="BDI76" s="4117"/>
      <c r="BDJ76" s="4117"/>
      <c r="BDK76" s="4117"/>
      <c r="BDL76" s="4117"/>
      <c r="BDM76" s="4117"/>
      <c r="BDN76" s="4117"/>
      <c r="BDO76" s="4117"/>
      <c r="BDP76" s="4117"/>
      <c r="BDQ76" s="4117"/>
      <c r="BDR76" s="4117"/>
      <c r="BDS76" s="4117"/>
      <c r="BDT76" s="4117"/>
      <c r="BDU76" s="4117"/>
      <c r="BDV76" s="4117"/>
      <c r="BDW76" s="4117"/>
      <c r="BDX76" s="4117"/>
      <c r="BDY76" s="4117"/>
      <c r="BDZ76" s="4117"/>
      <c r="BEA76" s="4117"/>
      <c r="BEB76" s="4117"/>
      <c r="BEC76" s="4117"/>
      <c r="BED76" s="4117"/>
      <c r="BEE76" s="4117"/>
      <c r="BEF76" s="4117"/>
      <c r="BEG76" s="4117"/>
      <c r="BEH76" s="4117"/>
      <c r="BEI76" s="4117"/>
      <c r="BEJ76" s="4117"/>
      <c r="BEK76" s="4117"/>
      <c r="BEL76" s="4117"/>
      <c r="BEM76" s="4117"/>
      <c r="BEN76" s="4117"/>
      <c r="BEO76" s="4117"/>
      <c r="BEP76" s="4117"/>
      <c r="BEQ76" s="4117"/>
      <c r="BER76" s="4117"/>
      <c r="BES76" s="4117"/>
      <c r="BET76" s="4117"/>
      <c r="BEU76" s="4117"/>
      <c r="BEV76" s="4117"/>
      <c r="BEW76" s="4117"/>
      <c r="BEX76" s="4117"/>
      <c r="BEY76" s="4117"/>
      <c r="BEZ76" s="4117"/>
      <c r="BFA76" s="4117"/>
      <c r="BFB76" s="4117"/>
      <c r="BFC76" s="4117"/>
      <c r="BFD76" s="4117"/>
      <c r="BFE76" s="4117"/>
      <c r="BFF76" s="4117"/>
      <c r="BFG76" s="4117"/>
      <c r="BFH76" s="4117"/>
      <c r="BFI76" s="4117"/>
      <c r="BFJ76" s="4117"/>
      <c r="BFK76" s="4117"/>
      <c r="BFL76" s="4117"/>
      <c r="BFM76" s="4117"/>
      <c r="BFN76" s="4117"/>
      <c r="BFO76" s="4117"/>
      <c r="BFP76" s="4117"/>
      <c r="BFQ76" s="4117"/>
      <c r="BFR76" s="4117"/>
      <c r="BFS76" s="4117"/>
      <c r="BFT76" s="4117"/>
      <c r="BFU76" s="4117"/>
      <c r="BFV76" s="4117"/>
      <c r="BFW76" s="4117"/>
      <c r="BFX76" s="4117"/>
      <c r="BFY76" s="4117"/>
      <c r="BFZ76" s="4117"/>
      <c r="BGA76" s="4117"/>
      <c r="BGB76" s="4117"/>
      <c r="BGC76" s="4117"/>
      <c r="BGD76" s="4117"/>
      <c r="BGE76" s="4117"/>
      <c r="BGF76" s="4117"/>
      <c r="BGG76" s="4117"/>
      <c r="BGH76" s="4117"/>
      <c r="BGI76" s="4117"/>
      <c r="BGJ76" s="4117"/>
      <c r="BGK76" s="4117"/>
      <c r="BGL76" s="4117"/>
      <c r="BGM76" s="4117"/>
      <c r="BGN76" s="4117"/>
      <c r="BGO76" s="4117"/>
      <c r="BGP76" s="4117"/>
      <c r="BGQ76" s="4117"/>
      <c r="BGR76" s="4117"/>
      <c r="BGS76" s="4117"/>
      <c r="BGT76" s="4117"/>
      <c r="BGU76" s="4117"/>
      <c r="BGV76" s="4117"/>
      <c r="BGW76" s="4117"/>
      <c r="BGX76" s="4117"/>
      <c r="BGY76" s="4117"/>
      <c r="BGZ76" s="4117"/>
      <c r="BHA76" s="4117"/>
      <c r="BHB76" s="4117"/>
      <c r="BHC76" s="4117"/>
      <c r="BHD76" s="4117"/>
      <c r="BHE76" s="4117"/>
      <c r="BHF76" s="4117"/>
      <c r="BHG76" s="4117"/>
      <c r="BHH76" s="4117"/>
      <c r="BHI76" s="4117"/>
      <c r="BHJ76" s="4117"/>
      <c r="BHK76" s="4117"/>
      <c r="BHL76" s="4117"/>
      <c r="BHM76" s="4117"/>
      <c r="BHN76" s="4117"/>
      <c r="BHO76" s="4117"/>
      <c r="BHP76" s="4117"/>
      <c r="BHQ76" s="4117"/>
      <c r="BHR76" s="4117"/>
      <c r="BHS76" s="4117"/>
      <c r="BHT76" s="4117"/>
      <c r="BHU76" s="4117"/>
      <c r="BHV76" s="4117"/>
      <c r="BHW76" s="4117"/>
      <c r="BHX76" s="4117"/>
      <c r="BHY76" s="4117"/>
      <c r="BHZ76" s="4117"/>
      <c r="BIA76" s="4117"/>
      <c r="BIB76" s="4117"/>
      <c r="BIC76" s="4117"/>
      <c r="BID76" s="4117"/>
      <c r="BIE76" s="4117"/>
      <c r="BIF76" s="4117"/>
      <c r="BIG76" s="4117"/>
      <c r="BIH76" s="4117"/>
      <c r="BII76" s="4117"/>
      <c r="BIJ76" s="4117"/>
      <c r="BIK76" s="4117"/>
      <c r="BIL76" s="4117"/>
      <c r="BIM76" s="4117"/>
      <c r="BIN76" s="4117"/>
      <c r="BIO76" s="4117"/>
      <c r="BIP76" s="4117"/>
      <c r="BIQ76" s="4117"/>
      <c r="BIR76" s="4117"/>
      <c r="BIS76" s="4117"/>
      <c r="BIT76" s="4117"/>
      <c r="BIU76" s="4117"/>
      <c r="BIV76" s="4117"/>
      <c r="BIW76" s="4117"/>
      <c r="BIX76" s="4117"/>
      <c r="BIY76" s="4117"/>
      <c r="BIZ76" s="4117"/>
      <c r="BJA76" s="4117"/>
      <c r="BJB76" s="4117"/>
      <c r="BJC76" s="4117"/>
      <c r="BJD76" s="4117"/>
      <c r="BJE76" s="4117"/>
    </row>
    <row r="77" spans="1:1617" s="101" customFormat="1" ht="16.149999999999999" customHeight="1">
      <c r="A77" s="144" t="s">
        <v>1167</v>
      </c>
      <c r="B77" s="962"/>
      <c r="C77" s="962"/>
      <c r="D77" s="962"/>
      <c r="E77" s="962"/>
      <c r="F77" s="962"/>
      <c r="G77" s="962"/>
      <c r="H77" s="962"/>
      <c r="I77" s="962"/>
      <c r="J77" s="962"/>
      <c r="K77" s="962"/>
      <c r="AG77" s="4117"/>
      <c r="AH77" s="4117"/>
      <c r="AI77" s="4117"/>
      <c r="AJ77" s="4117"/>
      <c r="AK77" s="4117"/>
      <c r="AL77" s="4117"/>
      <c r="AM77" s="4117"/>
      <c r="AN77" s="4117"/>
      <c r="AO77" s="4117"/>
      <c r="AP77" s="4117"/>
      <c r="AQ77" s="4117"/>
      <c r="AR77" s="4117"/>
      <c r="AS77" s="4117"/>
      <c r="AT77" s="4117"/>
      <c r="AU77" s="4117"/>
      <c r="AV77" s="4117"/>
      <c r="AW77" s="4117"/>
      <c r="AX77" s="4117"/>
      <c r="AY77" s="4117"/>
      <c r="AZ77" s="4117"/>
      <c r="BA77" s="4117"/>
      <c r="BB77" s="4117"/>
      <c r="BC77" s="4117"/>
      <c r="BD77" s="4117"/>
      <c r="BE77" s="4117"/>
      <c r="BF77" s="4117"/>
      <c r="BG77" s="4117"/>
      <c r="BH77" s="4117"/>
      <c r="BI77" s="4117"/>
      <c r="BJ77" s="4117"/>
      <c r="BK77" s="4117"/>
      <c r="BL77" s="4117"/>
      <c r="BM77" s="4117"/>
      <c r="BN77" s="4117"/>
      <c r="BO77" s="4117"/>
      <c r="BP77" s="4117"/>
      <c r="BQ77" s="4117"/>
      <c r="BR77" s="4117"/>
      <c r="BS77" s="4117"/>
      <c r="BT77" s="4117"/>
      <c r="BU77" s="4117"/>
      <c r="BV77" s="4117"/>
      <c r="BW77" s="4117"/>
      <c r="BX77" s="4117"/>
      <c r="BY77" s="4117"/>
      <c r="BZ77" s="4117"/>
      <c r="CA77" s="4117"/>
      <c r="CB77" s="4117"/>
      <c r="CC77" s="4117"/>
      <c r="CD77" s="4117"/>
      <c r="CE77" s="4117"/>
      <c r="CF77" s="4117"/>
      <c r="CG77" s="4117"/>
      <c r="CH77" s="4117"/>
      <c r="CI77" s="4117"/>
      <c r="CJ77" s="4117"/>
      <c r="CK77" s="4117"/>
      <c r="CL77" s="4117"/>
      <c r="CM77" s="4117"/>
      <c r="CN77" s="4117"/>
      <c r="CO77" s="4117"/>
      <c r="CP77" s="4117"/>
      <c r="CQ77" s="4117"/>
      <c r="CR77" s="4117"/>
      <c r="CS77" s="4117"/>
      <c r="CT77" s="4117"/>
      <c r="CU77" s="4117"/>
      <c r="CV77" s="4117"/>
      <c r="CW77" s="4117"/>
      <c r="CX77" s="4117"/>
      <c r="CY77" s="4117"/>
      <c r="CZ77" s="4117"/>
      <c r="DA77" s="4117"/>
      <c r="DB77" s="4117"/>
      <c r="DC77" s="4117"/>
      <c r="DD77" s="4117"/>
      <c r="DE77" s="4117"/>
      <c r="DF77" s="4117"/>
      <c r="DG77" s="4117"/>
      <c r="DH77" s="4117"/>
      <c r="DI77" s="4117"/>
      <c r="DJ77" s="4117"/>
      <c r="DK77" s="4117"/>
      <c r="DL77" s="4117"/>
      <c r="DM77" s="4117"/>
      <c r="DN77" s="4117"/>
      <c r="DO77" s="4117"/>
      <c r="DP77" s="4117"/>
      <c r="DQ77" s="4117"/>
      <c r="DR77" s="4117"/>
      <c r="DS77" s="4117"/>
      <c r="DT77" s="4117"/>
      <c r="DU77" s="4117"/>
      <c r="DV77" s="4117"/>
      <c r="DW77" s="4117"/>
      <c r="DX77" s="4117"/>
      <c r="DY77" s="4117"/>
      <c r="DZ77" s="4117"/>
      <c r="EA77" s="4117"/>
      <c r="EB77" s="4117"/>
      <c r="EC77" s="4117"/>
      <c r="ED77" s="4117"/>
      <c r="EE77" s="4117"/>
      <c r="EF77" s="4117"/>
      <c r="EG77" s="4117"/>
      <c r="EH77" s="4117"/>
      <c r="EI77" s="4117"/>
      <c r="EJ77" s="4117"/>
      <c r="EK77" s="4117"/>
      <c r="EL77" s="4117"/>
      <c r="EM77" s="4117"/>
      <c r="EN77" s="4117"/>
      <c r="EO77" s="4117"/>
      <c r="EP77" s="4117"/>
      <c r="EQ77" s="4117"/>
      <c r="ER77" s="4117"/>
      <c r="ES77" s="4117"/>
      <c r="ET77" s="4117"/>
      <c r="EU77" s="4117"/>
      <c r="EV77" s="4117"/>
      <c r="EW77" s="4117"/>
      <c r="EX77" s="4117"/>
      <c r="EY77" s="4117"/>
      <c r="EZ77" s="4117"/>
      <c r="FA77" s="4117"/>
      <c r="FB77" s="4117"/>
      <c r="FC77" s="4117"/>
      <c r="FD77" s="4117"/>
      <c r="FE77" s="4117"/>
      <c r="FF77" s="4117"/>
      <c r="FG77" s="4117"/>
      <c r="FH77" s="4117"/>
      <c r="FI77" s="4117"/>
      <c r="FJ77" s="4117"/>
      <c r="FK77" s="4117"/>
      <c r="FL77" s="4117"/>
      <c r="FM77" s="4117"/>
      <c r="FN77" s="4117"/>
      <c r="FO77" s="4117"/>
      <c r="FP77" s="4117"/>
      <c r="FQ77" s="4117"/>
      <c r="FR77" s="4117"/>
      <c r="FS77" s="4117"/>
      <c r="FT77" s="4117"/>
      <c r="FU77" s="4117"/>
      <c r="FV77" s="4117"/>
      <c r="FW77" s="4117"/>
      <c r="FX77" s="4117"/>
      <c r="FY77" s="4117"/>
      <c r="FZ77" s="4117"/>
      <c r="GA77" s="4117"/>
      <c r="GB77" s="4117"/>
      <c r="GC77" s="4117"/>
      <c r="GD77" s="4117"/>
      <c r="GE77" s="4117"/>
      <c r="GF77" s="4117"/>
      <c r="GG77" s="4117"/>
      <c r="GH77" s="4117"/>
      <c r="GI77" s="4117"/>
      <c r="GJ77" s="4117"/>
      <c r="GK77" s="4117"/>
      <c r="GL77" s="4117"/>
      <c r="GM77" s="4117"/>
      <c r="GN77" s="4117"/>
      <c r="GO77" s="4117"/>
      <c r="GP77" s="4117"/>
      <c r="GQ77" s="4117"/>
      <c r="GR77" s="4117"/>
      <c r="GS77" s="4117"/>
      <c r="GT77" s="4117"/>
      <c r="GU77" s="4117"/>
      <c r="GV77" s="4117"/>
      <c r="GW77" s="4117"/>
      <c r="GX77" s="4117"/>
      <c r="GY77" s="4117"/>
      <c r="GZ77" s="4117"/>
      <c r="HA77" s="4117"/>
      <c r="HB77" s="4117"/>
      <c r="HC77" s="4117"/>
      <c r="HD77" s="4117"/>
      <c r="HE77" s="4117"/>
      <c r="HF77" s="4117"/>
      <c r="HG77" s="4117"/>
      <c r="HH77" s="4117"/>
      <c r="HI77" s="4117"/>
      <c r="HJ77" s="4117"/>
      <c r="HK77" s="4117"/>
      <c r="HL77" s="4117"/>
      <c r="HM77" s="4117"/>
      <c r="HN77" s="4117"/>
      <c r="HO77" s="4117"/>
      <c r="HP77" s="4117"/>
      <c r="HQ77" s="4117"/>
      <c r="HR77" s="4117"/>
      <c r="HS77" s="4117"/>
      <c r="HT77" s="4117"/>
      <c r="HU77" s="4117"/>
      <c r="HV77" s="4117"/>
      <c r="HW77" s="4117"/>
      <c r="HX77" s="4117"/>
      <c r="HY77" s="4117"/>
      <c r="HZ77" s="4117"/>
      <c r="IA77" s="4117"/>
      <c r="IB77" s="4117"/>
      <c r="IC77" s="4117"/>
      <c r="ID77" s="4117"/>
      <c r="IE77" s="4117"/>
      <c r="IF77" s="4117"/>
      <c r="IG77" s="4117"/>
      <c r="IH77" s="4117"/>
      <c r="II77" s="4117"/>
      <c r="IJ77" s="4117"/>
      <c r="IK77" s="4117"/>
      <c r="IL77" s="4117"/>
      <c r="IM77" s="4117"/>
      <c r="IN77" s="4117"/>
      <c r="IO77" s="4117"/>
      <c r="IP77" s="4117"/>
      <c r="IQ77" s="4117"/>
      <c r="IR77" s="4117"/>
      <c r="IS77" s="4117"/>
      <c r="IT77" s="4117"/>
      <c r="IU77" s="4117"/>
      <c r="IV77" s="4117"/>
      <c r="IW77" s="4117"/>
      <c r="IX77" s="4117"/>
      <c r="IY77" s="4117"/>
      <c r="IZ77" s="4117"/>
      <c r="JA77" s="4117"/>
      <c r="JB77" s="4117"/>
      <c r="JC77" s="4117"/>
      <c r="JD77" s="4117"/>
      <c r="JE77" s="4117"/>
      <c r="JF77" s="4117"/>
      <c r="JG77" s="4117"/>
      <c r="JH77" s="4117"/>
      <c r="JI77" s="4117"/>
      <c r="JJ77" s="4117"/>
      <c r="JK77" s="4117"/>
      <c r="JL77" s="4117"/>
      <c r="JM77" s="4117"/>
      <c r="JN77" s="4117"/>
      <c r="JO77" s="4117"/>
      <c r="JP77" s="4117"/>
      <c r="JQ77" s="4117"/>
      <c r="JR77" s="4117"/>
      <c r="JS77" s="4117"/>
      <c r="JT77" s="4117"/>
      <c r="JU77" s="4117"/>
      <c r="JV77" s="4117"/>
      <c r="JW77" s="4117"/>
      <c r="JX77" s="4117"/>
      <c r="JY77" s="4117"/>
      <c r="JZ77" s="4117"/>
      <c r="KA77" s="4117"/>
      <c r="KB77" s="4117"/>
      <c r="KC77" s="4117"/>
      <c r="KD77" s="4117"/>
      <c r="KE77" s="4117"/>
      <c r="KF77" s="4117"/>
      <c r="KG77" s="4117"/>
      <c r="KH77" s="4117"/>
      <c r="KI77" s="4117"/>
      <c r="KJ77" s="4117"/>
      <c r="KK77" s="4117"/>
      <c r="KL77" s="4117"/>
      <c r="KM77" s="4117"/>
      <c r="KN77" s="4117"/>
      <c r="KO77" s="4117"/>
      <c r="KP77" s="4117"/>
      <c r="KQ77" s="4117"/>
      <c r="KR77" s="4117"/>
      <c r="KS77" s="4117"/>
      <c r="KT77" s="4117"/>
      <c r="KU77" s="4117"/>
      <c r="KV77" s="4117"/>
      <c r="KW77" s="4117"/>
      <c r="KX77" s="4117"/>
      <c r="KY77" s="4117"/>
      <c r="KZ77" s="4117"/>
      <c r="LA77" s="4117"/>
      <c r="LB77" s="4117"/>
      <c r="LC77" s="4117"/>
      <c r="LD77" s="4117"/>
      <c r="LE77" s="4117"/>
      <c r="LF77" s="4117"/>
      <c r="LG77" s="4117"/>
      <c r="LH77" s="4117"/>
      <c r="LI77" s="4117"/>
      <c r="LJ77" s="4117"/>
      <c r="LK77" s="4117"/>
      <c r="LL77" s="4117"/>
      <c r="LM77" s="4117"/>
      <c r="LN77" s="4117"/>
      <c r="LO77" s="4117"/>
      <c r="LP77" s="4117"/>
      <c r="LQ77" s="4117"/>
      <c r="LR77" s="4117"/>
      <c r="LS77" s="4117"/>
      <c r="LT77" s="4117"/>
      <c r="LU77" s="4117"/>
      <c r="LV77" s="4117"/>
      <c r="LW77" s="4117"/>
      <c r="LX77" s="4117"/>
      <c r="LY77" s="4117"/>
      <c r="LZ77" s="4117"/>
      <c r="MA77" s="4117"/>
      <c r="MB77" s="4117"/>
      <c r="MC77" s="4117"/>
      <c r="MD77" s="4117"/>
      <c r="ME77" s="4117"/>
      <c r="MF77" s="4117"/>
      <c r="MG77" s="4117"/>
      <c r="MH77" s="4117"/>
      <c r="MI77" s="4117"/>
      <c r="MJ77" s="4117"/>
      <c r="MK77" s="4117"/>
      <c r="ML77" s="4117"/>
      <c r="MM77" s="4117"/>
      <c r="MN77" s="4117"/>
      <c r="MO77" s="4117"/>
      <c r="MP77" s="4117"/>
      <c r="MQ77" s="4117"/>
      <c r="MR77" s="4117"/>
      <c r="MS77" s="4117"/>
      <c r="MT77" s="4117"/>
      <c r="MU77" s="4117"/>
      <c r="MV77" s="4117"/>
      <c r="MW77" s="4117"/>
      <c r="MX77" s="4117"/>
      <c r="MY77" s="4117"/>
      <c r="MZ77" s="4117"/>
      <c r="NA77" s="4117"/>
      <c r="NB77" s="4117"/>
      <c r="NC77" s="4117"/>
      <c r="ND77" s="4117"/>
      <c r="NE77" s="4117"/>
      <c r="NF77" s="4117"/>
      <c r="NG77" s="4117"/>
      <c r="NH77" s="4117"/>
      <c r="NI77" s="4117"/>
      <c r="NJ77" s="4117"/>
      <c r="NK77" s="4117"/>
      <c r="NL77" s="4117"/>
      <c r="NM77" s="4117"/>
      <c r="NN77" s="4117"/>
      <c r="NO77" s="4117"/>
      <c r="NP77" s="4117"/>
      <c r="NQ77" s="4117"/>
      <c r="NR77" s="4117"/>
      <c r="NS77" s="4117"/>
      <c r="NT77" s="4117"/>
      <c r="NU77" s="4117"/>
      <c r="NV77" s="4117"/>
      <c r="NW77" s="4117"/>
      <c r="NX77" s="4117"/>
      <c r="NY77" s="4117"/>
      <c r="NZ77" s="4117"/>
      <c r="OA77" s="4117"/>
      <c r="OB77" s="4117"/>
      <c r="OC77" s="4117"/>
      <c r="OD77" s="4117"/>
      <c r="OE77" s="4117"/>
      <c r="OF77" s="4117"/>
      <c r="OG77" s="4117"/>
      <c r="OH77" s="4117"/>
      <c r="OI77" s="4117"/>
      <c r="OJ77" s="4117"/>
      <c r="OK77" s="4117"/>
      <c r="OL77" s="4117"/>
      <c r="OM77" s="4117"/>
      <c r="ON77" s="4117"/>
      <c r="OO77" s="4117"/>
      <c r="OP77" s="4117"/>
      <c r="OQ77" s="4117"/>
      <c r="OR77" s="4117"/>
      <c r="OS77" s="4117"/>
      <c r="OT77" s="4117"/>
      <c r="OU77" s="4117"/>
      <c r="OV77" s="4117"/>
      <c r="OW77" s="4117"/>
      <c r="OX77" s="4117"/>
      <c r="OY77" s="4117"/>
      <c r="OZ77" s="4117"/>
      <c r="PA77" s="4117"/>
      <c r="PB77" s="4117"/>
      <c r="PC77" s="4117"/>
      <c r="PD77" s="4117"/>
      <c r="PE77" s="4117"/>
      <c r="PF77" s="4117"/>
      <c r="PG77" s="4117"/>
      <c r="PH77" s="4117"/>
      <c r="PI77" s="4117"/>
      <c r="PJ77" s="4117"/>
      <c r="PK77" s="4117"/>
      <c r="PL77" s="4117"/>
      <c r="PM77" s="4117"/>
      <c r="PN77" s="4117"/>
      <c r="PO77" s="4117"/>
      <c r="PP77" s="4117"/>
      <c r="PQ77" s="4117"/>
      <c r="PR77" s="4117"/>
      <c r="PS77" s="4117"/>
      <c r="PT77" s="4117"/>
      <c r="PU77" s="4117"/>
      <c r="PV77" s="4117"/>
      <c r="PW77" s="4117"/>
      <c r="PX77" s="4117"/>
      <c r="PY77" s="4117"/>
      <c r="PZ77" s="4117"/>
      <c r="QA77" s="4117"/>
      <c r="QB77" s="4117"/>
      <c r="QC77" s="4117"/>
      <c r="QD77" s="4117"/>
      <c r="QE77" s="4117"/>
      <c r="QF77" s="4117"/>
      <c r="QG77" s="4117"/>
      <c r="QH77" s="4117"/>
      <c r="QI77" s="4117"/>
      <c r="QJ77" s="4117"/>
      <c r="QK77" s="4117"/>
      <c r="QL77" s="4117"/>
      <c r="QM77" s="4117"/>
      <c r="QN77" s="4117"/>
      <c r="QO77" s="4117"/>
      <c r="QP77" s="4117"/>
      <c r="QQ77" s="4117"/>
      <c r="QR77" s="4117"/>
      <c r="QS77" s="4117"/>
      <c r="QT77" s="4117"/>
      <c r="QU77" s="4117"/>
      <c r="QV77" s="4117"/>
      <c r="QW77" s="4117"/>
      <c r="QX77" s="4117"/>
      <c r="QY77" s="4117"/>
      <c r="QZ77" s="4117"/>
      <c r="RA77" s="4117"/>
      <c r="RB77" s="4117"/>
      <c r="RC77" s="4117"/>
      <c r="RD77" s="4117"/>
      <c r="RE77" s="4117"/>
      <c r="RF77" s="4117"/>
      <c r="RG77" s="4117"/>
      <c r="RH77" s="4117"/>
      <c r="RI77" s="4117"/>
      <c r="RJ77" s="4117"/>
      <c r="RK77" s="4117"/>
      <c r="RL77" s="4117"/>
      <c r="RM77" s="4117"/>
      <c r="RN77" s="4117"/>
      <c r="RO77" s="4117"/>
      <c r="RP77" s="4117"/>
      <c r="RQ77" s="4117"/>
      <c r="RR77" s="4117"/>
      <c r="RS77" s="4117"/>
      <c r="RT77" s="4117"/>
      <c r="RU77" s="4117"/>
      <c r="RV77" s="4117"/>
      <c r="RW77" s="4117"/>
      <c r="RX77" s="4117"/>
      <c r="RY77" s="4117"/>
      <c r="RZ77" s="4117"/>
      <c r="SA77" s="4117"/>
      <c r="SB77" s="4117"/>
      <c r="SC77" s="4117"/>
      <c r="SD77" s="4117"/>
      <c r="SE77" s="4117"/>
      <c r="SF77" s="4117"/>
      <c r="SG77" s="4117"/>
      <c r="SH77" s="4117"/>
      <c r="SI77" s="4117"/>
      <c r="SJ77" s="4117"/>
      <c r="SK77" s="4117"/>
      <c r="SL77" s="4117"/>
      <c r="SM77" s="4117"/>
      <c r="SN77" s="4117"/>
      <c r="SO77" s="4117"/>
      <c r="SP77" s="4117"/>
      <c r="SQ77" s="4117"/>
      <c r="SR77" s="4117"/>
      <c r="SS77" s="4117"/>
      <c r="ST77" s="4117"/>
      <c r="SU77" s="4117"/>
      <c r="SV77" s="4117"/>
      <c r="SW77" s="4117"/>
      <c r="SX77" s="4117"/>
      <c r="SY77" s="4117"/>
      <c r="SZ77" s="4117"/>
      <c r="TA77" s="4117"/>
      <c r="TB77" s="4117"/>
      <c r="TC77" s="4117"/>
      <c r="TD77" s="4117"/>
      <c r="TE77" s="4117"/>
      <c r="TF77" s="4117"/>
      <c r="TG77" s="4117"/>
      <c r="TH77" s="4117"/>
      <c r="TI77" s="4117"/>
      <c r="TJ77" s="4117"/>
      <c r="TK77" s="4117"/>
      <c r="TL77" s="4117"/>
      <c r="TM77" s="4117"/>
      <c r="TN77" s="4117"/>
      <c r="TO77" s="4117"/>
      <c r="TP77" s="4117"/>
      <c r="TQ77" s="4117"/>
      <c r="TR77" s="4117"/>
      <c r="TS77" s="4117"/>
      <c r="TT77" s="4117"/>
      <c r="TU77" s="4117"/>
      <c r="TV77" s="4117"/>
      <c r="TW77" s="4117"/>
      <c r="TX77" s="4117"/>
      <c r="TY77" s="4117"/>
      <c r="TZ77" s="4117"/>
      <c r="UA77" s="4117"/>
      <c r="UB77" s="4117"/>
      <c r="UC77" s="4117"/>
      <c r="UD77" s="4117"/>
      <c r="UE77" s="4117"/>
      <c r="UF77" s="4117"/>
      <c r="UG77" s="4117"/>
      <c r="UH77" s="4117"/>
      <c r="UI77" s="4117"/>
      <c r="UJ77" s="4117"/>
      <c r="UK77" s="4117"/>
      <c r="UL77" s="4117"/>
      <c r="UM77" s="4117"/>
      <c r="UN77" s="4117"/>
      <c r="UO77" s="4117"/>
      <c r="UP77" s="4117"/>
      <c r="UQ77" s="4117"/>
      <c r="UR77" s="4117"/>
      <c r="US77" s="4117"/>
      <c r="UT77" s="4117"/>
      <c r="UU77" s="4117"/>
      <c r="UV77" s="4117"/>
      <c r="UW77" s="4117"/>
      <c r="UX77" s="4117"/>
      <c r="UY77" s="4117"/>
      <c r="UZ77" s="4117"/>
      <c r="VA77" s="4117"/>
      <c r="VB77" s="4117"/>
      <c r="VC77" s="4117"/>
      <c r="VD77" s="4117"/>
      <c r="VE77" s="4117"/>
      <c r="VF77" s="4117"/>
      <c r="VG77" s="4117"/>
      <c r="VH77" s="4117"/>
      <c r="VI77" s="4117"/>
      <c r="VJ77" s="4117"/>
      <c r="VK77" s="4117"/>
      <c r="VL77" s="4117"/>
      <c r="VM77" s="4117"/>
      <c r="VN77" s="4117"/>
      <c r="VO77" s="4117"/>
      <c r="VP77" s="4117"/>
      <c r="VQ77" s="4117"/>
      <c r="VR77" s="4117"/>
      <c r="VS77" s="4117"/>
      <c r="VT77" s="4117"/>
      <c r="VU77" s="4117"/>
      <c r="VV77" s="4117"/>
      <c r="VW77" s="4117"/>
      <c r="VX77" s="4117"/>
      <c r="VY77" s="4117"/>
      <c r="VZ77" s="4117"/>
      <c r="WA77" s="4117"/>
      <c r="WB77" s="4117"/>
      <c r="WC77" s="4117"/>
      <c r="WD77" s="4117"/>
      <c r="WE77" s="4117"/>
      <c r="WF77" s="4117"/>
      <c r="WG77" s="4117"/>
      <c r="WH77" s="4117"/>
      <c r="WI77" s="4117"/>
      <c r="WJ77" s="4117"/>
      <c r="WK77" s="4117"/>
      <c r="WL77" s="4117"/>
      <c r="WM77" s="4117"/>
      <c r="WN77" s="4117"/>
      <c r="WO77" s="4117"/>
      <c r="WP77" s="4117"/>
      <c r="WQ77" s="4117"/>
      <c r="WR77" s="4117"/>
      <c r="WS77" s="4117"/>
      <c r="WT77" s="4117"/>
      <c r="WU77" s="4117"/>
      <c r="WV77" s="4117"/>
      <c r="WW77" s="4117"/>
      <c r="WX77" s="4117"/>
      <c r="WY77" s="4117"/>
      <c r="WZ77" s="4117"/>
      <c r="XA77" s="4117"/>
      <c r="XB77" s="4117"/>
      <c r="XC77" s="4117"/>
      <c r="XD77" s="4117"/>
      <c r="XE77" s="4117"/>
      <c r="XF77" s="4117"/>
      <c r="XG77" s="4117"/>
      <c r="XH77" s="4117"/>
      <c r="XI77" s="4117"/>
      <c r="XJ77" s="4117"/>
      <c r="XK77" s="4117"/>
      <c r="XL77" s="4117"/>
      <c r="XM77" s="4117"/>
      <c r="XN77" s="4117"/>
      <c r="XO77" s="4117"/>
      <c r="XP77" s="4117"/>
      <c r="XQ77" s="4117"/>
      <c r="XR77" s="4117"/>
      <c r="XS77" s="4117"/>
      <c r="XT77" s="4117"/>
      <c r="XU77" s="4117"/>
      <c r="XV77" s="4117"/>
      <c r="XW77" s="4117"/>
      <c r="XX77" s="4117"/>
      <c r="XY77" s="4117"/>
      <c r="XZ77" s="4117"/>
      <c r="YA77" s="4117"/>
      <c r="YB77" s="4117"/>
      <c r="YC77" s="4117"/>
      <c r="YD77" s="4117"/>
      <c r="YE77" s="4117"/>
      <c r="YF77" s="4117"/>
      <c r="YG77" s="4117"/>
      <c r="YH77" s="4117"/>
      <c r="YI77" s="4117"/>
      <c r="YJ77" s="4117"/>
      <c r="YK77" s="4117"/>
      <c r="YL77" s="4117"/>
      <c r="YM77" s="4117"/>
      <c r="YN77" s="4117"/>
      <c r="YO77" s="4117"/>
      <c r="YP77" s="4117"/>
      <c r="YQ77" s="4117"/>
      <c r="YR77" s="4117"/>
      <c r="YS77" s="4117"/>
      <c r="YT77" s="4117"/>
      <c r="YU77" s="4117"/>
      <c r="YV77" s="4117"/>
      <c r="YW77" s="4117"/>
      <c r="YX77" s="4117"/>
      <c r="YY77" s="4117"/>
      <c r="YZ77" s="4117"/>
      <c r="ZA77" s="4117"/>
      <c r="ZB77" s="4117"/>
      <c r="ZC77" s="4117"/>
      <c r="ZD77" s="4117"/>
      <c r="ZE77" s="4117"/>
      <c r="ZF77" s="4117"/>
      <c r="ZG77" s="4117"/>
      <c r="ZH77" s="4117"/>
      <c r="ZI77" s="4117"/>
      <c r="ZJ77" s="4117"/>
      <c r="ZK77" s="4117"/>
      <c r="ZL77" s="4117"/>
      <c r="ZM77" s="4117"/>
      <c r="ZN77" s="4117"/>
      <c r="ZO77" s="4117"/>
      <c r="ZP77" s="4117"/>
      <c r="ZQ77" s="4117"/>
      <c r="ZR77" s="4117"/>
      <c r="ZS77" s="4117"/>
      <c r="ZT77" s="4117"/>
      <c r="ZU77" s="4117"/>
      <c r="ZV77" s="4117"/>
      <c r="ZW77" s="4117"/>
      <c r="ZX77" s="4117"/>
      <c r="ZY77" s="4117"/>
      <c r="ZZ77" s="4117"/>
      <c r="AAA77" s="4117"/>
      <c r="AAB77" s="4117"/>
      <c r="AAC77" s="4117"/>
      <c r="AAD77" s="4117"/>
      <c r="AAE77" s="4117"/>
      <c r="AAF77" s="4117"/>
      <c r="AAG77" s="4117"/>
      <c r="AAH77" s="4117"/>
      <c r="AAI77" s="4117"/>
      <c r="AAJ77" s="4117"/>
      <c r="AAK77" s="4117"/>
      <c r="AAL77" s="4117"/>
      <c r="AAM77" s="4117"/>
      <c r="AAN77" s="4117"/>
      <c r="AAO77" s="4117"/>
      <c r="AAP77" s="4117"/>
      <c r="AAQ77" s="4117"/>
      <c r="AAR77" s="4117"/>
      <c r="AAS77" s="4117"/>
      <c r="AAT77" s="4117"/>
      <c r="AAU77" s="4117"/>
      <c r="AAV77" s="4117"/>
      <c r="AAW77" s="4117"/>
      <c r="AAX77" s="4117"/>
      <c r="AAY77" s="4117"/>
      <c r="AAZ77" s="4117"/>
      <c r="ABA77" s="4117"/>
      <c r="ABB77" s="4117"/>
      <c r="ABC77" s="4117"/>
      <c r="ABD77" s="4117"/>
      <c r="ABE77" s="4117"/>
      <c r="ABF77" s="4117"/>
      <c r="ABG77" s="4117"/>
      <c r="ABH77" s="4117"/>
      <c r="ABI77" s="4117"/>
      <c r="ABJ77" s="4117"/>
      <c r="ABK77" s="4117"/>
      <c r="ABL77" s="4117"/>
      <c r="ABM77" s="4117"/>
      <c r="ABN77" s="4117"/>
      <c r="ABO77" s="4117"/>
      <c r="ABP77" s="4117"/>
      <c r="ABQ77" s="4117"/>
      <c r="ABR77" s="4117"/>
      <c r="ABS77" s="4117"/>
      <c r="ABT77" s="4117"/>
      <c r="ABU77" s="4117"/>
      <c r="ABV77" s="4117"/>
      <c r="ABW77" s="4117"/>
      <c r="ABX77" s="4117"/>
      <c r="ABY77" s="4117"/>
      <c r="ABZ77" s="4117"/>
      <c r="ACA77" s="4117"/>
      <c r="ACB77" s="4117"/>
      <c r="ACC77" s="4117"/>
      <c r="ACD77" s="4117"/>
      <c r="ACE77" s="4117"/>
      <c r="ACF77" s="4117"/>
      <c r="ACG77" s="4117"/>
      <c r="ACH77" s="4117"/>
      <c r="ACI77" s="4117"/>
      <c r="ACJ77" s="4117"/>
      <c r="ACK77" s="4117"/>
      <c r="ACL77" s="4117"/>
      <c r="ACM77" s="4117"/>
      <c r="ACN77" s="4117"/>
      <c r="ACO77" s="4117"/>
      <c r="ACP77" s="4117"/>
      <c r="ACQ77" s="4117"/>
      <c r="ACR77" s="4117"/>
      <c r="ACS77" s="4117"/>
      <c r="ACT77" s="4117"/>
      <c r="ACU77" s="4117"/>
      <c r="ACV77" s="4117"/>
      <c r="ACW77" s="4117"/>
      <c r="ACX77" s="4117"/>
      <c r="ACY77" s="4117"/>
      <c r="ACZ77" s="4117"/>
      <c r="ADA77" s="4117"/>
      <c r="ADB77" s="4117"/>
      <c r="ADC77" s="4117"/>
      <c r="ADD77" s="4117"/>
      <c r="ADE77" s="4117"/>
      <c r="ADF77" s="4117"/>
      <c r="ADG77" s="4117"/>
      <c r="ADH77" s="4117"/>
      <c r="ADI77" s="4117"/>
      <c r="ADJ77" s="4117"/>
      <c r="ADK77" s="4117"/>
      <c r="ADL77" s="4117"/>
      <c r="ADM77" s="4117"/>
      <c r="ADN77" s="4117"/>
      <c r="ADO77" s="4117"/>
      <c r="ADP77" s="4117"/>
      <c r="ADQ77" s="4117"/>
      <c r="ADR77" s="4117"/>
      <c r="ADS77" s="4117"/>
      <c r="ADT77" s="4117"/>
      <c r="ADU77" s="4117"/>
      <c r="ADV77" s="4117"/>
      <c r="ADW77" s="4117"/>
      <c r="ADX77" s="4117"/>
      <c r="ADY77" s="4117"/>
      <c r="ADZ77" s="4117"/>
      <c r="AEA77" s="4117"/>
      <c r="AEB77" s="4117"/>
      <c r="AEC77" s="4117"/>
      <c r="AED77" s="4117"/>
      <c r="AEE77" s="4117"/>
      <c r="AEF77" s="4117"/>
      <c r="AEG77" s="4117"/>
      <c r="AEH77" s="4117"/>
      <c r="AEI77" s="4117"/>
      <c r="AEJ77" s="4117"/>
      <c r="AEK77" s="4117"/>
      <c r="AEL77" s="4117"/>
      <c r="AEM77" s="4117"/>
      <c r="AEN77" s="4117"/>
      <c r="AEO77" s="4117"/>
      <c r="AEP77" s="4117"/>
      <c r="AEQ77" s="4117"/>
      <c r="AER77" s="4117"/>
      <c r="AES77" s="4117"/>
      <c r="AET77" s="4117"/>
      <c r="AEU77" s="4117"/>
      <c r="AEV77" s="4117"/>
      <c r="AEW77" s="4117"/>
      <c r="AEX77" s="4117"/>
      <c r="AEY77" s="4117"/>
      <c r="AEZ77" s="4117"/>
      <c r="AFA77" s="4117"/>
      <c r="AFB77" s="4117"/>
      <c r="AFC77" s="4117"/>
      <c r="AFD77" s="4117"/>
      <c r="AFE77" s="4117"/>
      <c r="AFF77" s="4117"/>
      <c r="AFG77" s="4117"/>
      <c r="AFH77" s="4117"/>
      <c r="AFI77" s="4117"/>
      <c r="AFJ77" s="4117"/>
      <c r="AFK77" s="4117"/>
      <c r="AFL77" s="4117"/>
      <c r="AFM77" s="4117"/>
      <c r="AFN77" s="4117"/>
      <c r="AFO77" s="4117"/>
      <c r="AFP77" s="4117"/>
      <c r="AFQ77" s="4117"/>
      <c r="AFR77" s="4117"/>
      <c r="AFS77" s="4117"/>
      <c r="AFT77" s="4117"/>
      <c r="AFU77" s="4117"/>
      <c r="AFV77" s="4117"/>
      <c r="AFW77" s="4117"/>
      <c r="AFX77" s="4117"/>
      <c r="AFY77" s="4117"/>
      <c r="AFZ77" s="4117"/>
      <c r="AGA77" s="4117"/>
      <c r="AGB77" s="4117"/>
      <c r="AGC77" s="4117"/>
      <c r="AGD77" s="4117"/>
      <c r="AGE77" s="4117"/>
      <c r="AGF77" s="4117"/>
      <c r="AGG77" s="4117"/>
      <c r="AGH77" s="4117"/>
      <c r="AGI77" s="4117"/>
      <c r="AGJ77" s="4117"/>
      <c r="AGK77" s="4117"/>
      <c r="AGL77" s="4117"/>
      <c r="AGM77" s="4117"/>
      <c r="AGN77" s="4117"/>
      <c r="AGO77" s="4117"/>
      <c r="AGP77" s="4117"/>
      <c r="AGQ77" s="4117"/>
      <c r="AGR77" s="4117"/>
      <c r="AGS77" s="4117"/>
      <c r="AGT77" s="4117"/>
      <c r="AGU77" s="4117"/>
      <c r="AGV77" s="4117"/>
      <c r="AGW77" s="4117"/>
      <c r="AGX77" s="4117"/>
      <c r="AGY77" s="4117"/>
      <c r="AGZ77" s="4117"/>
      <c r="AHA77" s="4117"/>
      <c r="AHB77" s="4117"/>
      <c r="AHC77" s="4117"/>
      <c r="AHD77" s="4117"/>
      <c r="AHE77" s="4117"/>
      <c r="AHF77" s="4117"/>
      <c r="AHG77" s="4117"/>
      <c r="AHH77" s="4117"/>
      <c r="AHI77" s="4117"/>
      <c r="AHJ77" s="4117"/>
      <c r="AHK77" s="4117"/>
      <c r="AHL77" s="4117"/>
      <c r="AHM77" s="4117"/>
      <c r="AHN77" s="4117"/>
      <c r="AHO77" s="4117"/>
      <c r="AHP77" s="4117"/>
      <c r="AHQ77" s="4117"/>
      <c r="AHR77" s="4117"/>
      <c r="AHS77" s="4117"/>
      <c r="AHT77" s="4117"/>
      <c r="AHU77" s="4117"/>
      <c r="AHV77" s="4117"/>
      <c r="AHW77" s="4117"/>
      <c r="AHX77" s="4117"/>
      <c r="AHY77" s="4117"/>
      <c r="AHZ77" s="4117"/>
      <c r="AIA77" s="4117"/>
      <c r="AIB77" s="4117"/>
      <c r="AIC77" s="4117"/>
      <c r="AID77" s="4117"/>
      <c r="AIE77" s="4117"/>
      <c r="AIF77" s="4117"/>
      <c r="AIG77" s="4117"/>
      <c r="AIH77" s="4117"/>
      <c r="AII77" s="4117"/>
      <c r="AIJ77" s="4117"/>
      <c r="AIK77" s="4117"/>
      <c r="AIL77" s="4117"/>
      <c r="AIM77" s="4117"/>
      <c r="AIN77" s="4117"/>
      <c r="AIO77" s="4117"/>
      <c r="AIP77" s="4117"/>
      <c r="AIQ77" s="4117"/>
      <c r="AIR77" s="4117"/>
      <c r="AIS77" s="4117"/>
      <c r="AIT77" s="4117"/>
      <c r="AIU77" s="4117"/>
      <c r="AIV77" s="4117"/>
      <c r="AIW77" s="4117"/>
      <c r="AIX77" s="4117"/>
      <c r="AIY77" s="4117"/>
      <c r="AIZ77" s="4117"/>
      <c r="AJA77" s="4117"/>
      <c r="AJB77" s="4117"/>
      <c r="AJC77" s="4117"/>
      <c r="AJD77" s="4117"/>
      <c r="AJE77" s="4117"/>
      <c r="AJF77" s="4117"/>
      <c r="AJG77" s="4117"/>
      <c r="AJH77" s="4117"/>
      <c r="AJI77" s="4117"/>
      <c r="AJJ77" s="4117"/>
      <c r="AJK77" s="4117"/>
      <c r="AJL77" s="4117"/>
      <c r="AJM77" s="4117"/>
      <c r="AJN77" s="4117"/>
      <c r="AJO77" s="4117"/>
      <c r="AJP77" s="4117"/>
      <c r="AJQ77" s="4117"/>
      <c r="AJR77" s="4117"/>
      <c r="AJS77" s="4117"/>
      <c r="AJT77" s="4117"/>
      <c r="AJU77" s="4117"/>
      <c r="AJV77" s="4117"/>
      <c r="AJW77" s="4117"/>
      <c r="AJX77" s="4117"/>
      <c r="AJY77" s="4117"/>
      <c r="AJZ77" s="4117"/>
      <c r="AKA77" s="4117"/>
      <c r="AKB77" s="4117"/>
      <c r="AKC77" s="4117"/>
      <c r="AKD77" s="4117"/>
      <c r="AKE77" s="4117"/>
      <c r="AKF77" s="4117"/>
      <c r="AKG77" s="4117"/>
      <c r="AKH77" s="4117"/>
      <c r="AKI77" s="4117"/>
      <c r="AKJ77" s="4117"/>
      <c r="AKK77" s="4117"/>
      <c r="AKL77" s="4117"/>
      <c r="AKM77" s="4117"/>
      <c r="AKN77" s="4117"/>
      <c r="AKO77" s="4117"/>
      <c r="AKP77" s="4117"/>
      <c r="AKQ77" s="4117"/>
      <c r="AKR77" s="4117"/>
      <c r="AKS77" s="4117"/>
      <c r="AKT77" s="4117"/>
      <c r="AKU77" s="4117"/>
      <c r="AKV77" s="4117"/>
      <c r="AKW77" s="4117"/>
      <c r="AKX77" s="4117"/>
      <c r="AKY77" s="4117"/>
      <c r="AKZ77" s="4117"/>
      <c r="ALA77" s="4117"/>
      <c r="ALB77" s="4117"/>
      <c r="ALC77" s="4117"/>
      <c r="ALD77" s="4117"/>
      <c r="ALE77" s="4117"/>
      <c r="ALF77" s="4117"/>
      <c r="ALG77" s="4117"/>
      <c r="ALH77" s="4117"/>
      <c r="ALI77" s="4117"/>
      <c r="ALJ77" s="4117"/>
      <c r="ALK77" s="4117"/>
      <c r="ALL77" s="4117"/>
      <c r="ALM77" s="4117"/>
      <c r="ALN77" s="4117"/>
      <c r="ALO77" s="4117"/>
      <c r="ALP77" s="4117"/>
      <c r="ALQ77" s="4117"/>
      <c r="ALR77" s="4117"/>
      <c r="ALS77" s="4117"/>
      <c r="ALT77" s="4117"/>
      <c r="ALU77" s="4117"/>
      <c r="ALV77" s="4117"/>
      <c r="ALW77" s="4117"/>
      <c r="ALX77" s="4117"/>
      <c r="ALY77" s="4117"/>
      <c r="ALZ77" s="4117"/>
      <c r="AMA77" s="4117"/>
      <c r="AMB77" s="4117"/>
      <c r="AMC77" s="4117"/>
      <c r="AMD77" s="4117"/>
      <c r="AME77" s="4117"/>
      <c r="AMF77" s="4117"/>
      <c r="AMG77" s="4117"/>
      <c r="AMH77" s="4117"/>
      <c r="AMI77" s="4117"/>
      <c r="AMJ77" s="4117"/>
      <c r="AMK77" s="4117"/>
      <c r="AML77" s="4117"/>
      <c r="AMM77" s="4117"/>
      <c r="AMN77" s="4117"/>
      <c r="AMO77" s="4117"/>
      <c r="AMP77" s="4117"/>
      <c r="AMQ77" s="4117"/>
      <c r="AMR77" s="4117"/>
      <c r="AMS77" s="4117"/>
      <c r="AMT77" s="4117"/>
      <c r="AMU77" s="4117"/>
      <c r="AMV77" s="4117"/>
      <c r="AMW77" s="4117"/>
      <c r="AMX77" s="4117"/>
      <c r="AMY77" s="4117"/>
      <c r="AMZ77" s="4117"/>
      <c r="ANA77" s="4117"/>
      <c r="ANB77" s="4117"/>
      <c r="ANC77" s="4117"/>
      <c r="AND77" s="4117"/>
      <c r="ANE77" s="4117"/>
      <c r="ANF77" s="4117"/>
      <c r="ANG77" s="4117"/>
      <c r="ANH77" s="4117"/>
      <c r="ANI77" s="4117"/>
      <c r="ANJ77" s="4117"/>
      <c r="ANK77" s="4117"/>
      <c r="ANL77" s="4117"/>
      <c r="ANM77" s="4117"/>
      <c r="ANN77" s="4117"/>
      <c r="ANO77" s="4117"/>
      <c r="ANP77" s="4117"/>
      <c r="ANQ77" s="4117"/>
      <c r="ANR77" s="4117"/>
      <c r="ANS77" s="4117"/>
      <c r="ANT77" s="4117"/>
      <c r="ANU77" s="4117"/>
      <c r="ANV77" s="4117"/>
      <c r="ANW77" s="4117"/>
      <c r="ANX77" s="4117"/>
      <c r="ANY77" s="4117"/>
      <c r="ANZ77" s="4117"/>
      <c r="AOA77" s="4117"/>
      <c r="AOB77" s="4117"/>
      <c r="AOC77" s="4117"/>
      <c r="AOD77" s="4117"/>
      <c r="AOE77" s="4117"/>
      <c r="AOF77" s="4117"/>
      <c r="AOG77" s="4117"/>
      <c r="AOH77" s="4117"/>
      <c r="AOI77" s="4117"/>
      <c r="AOJ77" s="4117"/>
      <c r="AOK77" s="4117"/>
      <c r="AOL77" s="4117"/>
      <c r="AOM77" s="4117"/>
      <c r="AON77" s="4117"/>
      <c r="AOO77" s="4117"/>
      <c r="AOP77" s="4117"/>
      <c r="AOQ77" s="4117"/>
      <c r="AOR77" s="4117"/>
      <c r="AOS77" s="4117"/>
      <c r="AOT77" s="4117"/>
      <c r="AOU77" s="4117"/>
      <c r="AOV77" s="4117"/>
      <c r="AOW77" s="4117"/>
      <c r="AOX77" s="4117"/>
      <c r="AOY77" s="4117"/>
      <c r="AOZ77" s="4117"/>
      <c r="APA77" s="4117"/>
      <c r="APB77" s="4117"/>
      <c r="APC77" s="4117"/>
      <c r="APD77" s="4117"/>
      <c r="APE77" s="4117"/>
      <c r="APF77" s="4117"/>
      <c r="APG77" s="4117"/>
      <c r="APH77" s="4117"/>
      <c r="API77" s="4117"/>
      <c r="APJ77" s="4117"/>
      <c r="APK77" s="4117"/>
      <c r="APL77" s="4117"/>
      <c r="APM77" s="4117"/>
      <c r="APN77" s="4117"/>
      <c r="APO77" s="4117"/>
      <c r="APP77" s="4117"/>
      <c r="APQ77" s="4117"/>
      <c r="APR77" s="4117"/>
      <c r="APS77" s="4117"/>
      <c r="APT77" s="4117"/>
      <c r="APU77" s="4117"/>
      <c r="APV77" s="4117"/>
      <c r="APW77" s="4117"/>
      <c r="APX77" s="4117"/>
      <c r="APY77" s="4117"/>
      <c r="APZ77" s="4117"/>
      <c r="AQA77" s="4117"/>
      <c r="AQB77" s="4117"/>
      <c r="AQC77" s="4117"/>
      <c r="AQD77" s="4117"/>
      <c r="AQE77" s="4117"/>
      <c r="AQF77" s="4117"/>
      <c r="AQG77" s="4117"/>
      <c r="AQH77" s="4117"/>
      <c r="AQI77" s="4117"/>
      <c r="AQJ77" s="4117"/>
      <c r="AQK77" s="4117"/>
      <c r="AQL77" s="4117"/>
      <c r="AQM77" s="4117"/>
      <c r="AQN77" s="4117"/>
      <c r="AQO77" s="4117"/>
      <c r="AQP77" s="4117"/>
      <c r="AQQ77" s="4117"/>
      <c r="AQR77" s="4117"/>
      <c r="AQS77" s="4117"/>
      <c r="AQT77" s="4117"/>
      <c r="AQU77" s="4117"/>
      <c r="AQV77" s="4117"/>
      <c r="AQW77" s="4117"/>
      <c r="AQX77" s="4117"/>
      <c r="AQY77" s="4117"/>
      <c r="AQZ77" s="4117"/>
      <c r="ARA77" s="4117"/>
      <c r="ARB77" s="4117"/>
      <c r="ARC77" s="4117"/>
      <c r="ARD77" s="4117"/>
      <c r="ARE77" s="4117"/>
      <c r="ARF77" s="4117"/>
      <c r="ARG77" s="4117"/>
      <c r="ARH77" s="4117"/>
      <c r="ARI77" s="4117"/>
      <c r="ARJ77" s="4117"/>
      <c r="ARK77" s="4117"/>
      <c r="ARL77" s="4117"/>
      <c r="ARM77" s="4117"/>
      <c r="ARN77" s="4117"/>
      <c r="ARO77" s="4117"/>
      <c r="ARP77" s="4117"/>
      <c r="ARQ77" s="4117"/>
      <c r="ARR77" s="4117"/>
      <c r="ARS77" s="4117"/>
      <c r="ART77" s="4117"/>
      <c r="ARU77" s="4117"/>
      <c r="ARV77" s="4117"/>
      <c r="ARW77" s="4117"/>
      <c r="ARX77" s="4117"/>
      <c r="ARY77" s="4117"/>
      <c r="ARZ77" s="4117"/>
      <c r="ASA77" s="4117"/>
      <c r="ASB77" s="4117"/>
      <c r="ASC77" s="4117"/>
      <c r="ASD77" s="4117"/>
      <c r="ASE77" s="4117"/>
      <c r="ASF77" s="4117"/>
      <c r="ASG77" s="4117"/>
      <c r="ASH77" s="4117"/>
      <c r="ASI77" s="4117"/>
      <c r="ASJ77" s="4117"/>
      <c r="ASK77" s="4117"/>
      <c r="ASL77" s="4117"/>
      <c r="ASM77" s="4117"/>
      <c r="ASN77" s="4117"/>
      <c r="ASO77" s="4117"/>
      <c r="ASP77" s="4117"/>
      <c r="ASQ77" s="4117"/>
      <c r="ASR77" s="4117"/>
      <c r="ASS77" s="4117"/>
      <c r="AST77" s="4117"/>
      <c r="ASU77" s="4117"/>
      <c r="ASV77" s="4117"/>
      <c r="ASW77" s="4117"/>
      <c r="ASX77" s="4117"/>
      <c r="ASY77" s="4117"/>
      <c r="ASZ77" s="4117"/>
      <c r="ATA77" s="4117"/>
      <c r="ATB77" s="4117"/>
      <c r="ATC77" s="4117"/>
      <c r="ATD77" s="4117"/>
      <c r="ATE77" s="4117"/>
      <c r="ATF77" s="4117"/>
      <c r="ATG77" s="4117"/>
      <c r="ATH77" s="4117"/>
      <c r="ATI77" s="4117"/>
      <c r="ATJ77" s="4117"/>
      <c r="ATK77" s="4117"/>
      <c r="ATL77" s="4117"/>
      <c r="ATM77" s="4117"/>
      <c r="ATN77" s="4117"/>
      <c r="ATO77" s="4117"/>
      <c r="ATP77" s="4117"/>
      <c r="ATQ77" s="4117"/>
      <c r="ATR77" s="4117"/>
      <c r="ATS77" s="4117"/>
      <c r="ATT77" s="4117"/>
      <c r="ATU77" s="4117"/>
      <c r="ATV77" s="4117"/>
      <c r="ATW77" s="4117"/>
      <c r="ATX77" s="4117"/>
      <c r="ATY77" s="4117"/>
      <c r="ATZ77" s="4117"/>
      <c r="AUA77" s="4117"/>
      <c r="AUB77" s="4117"/>
      <c r="AUC77" s="4117"/>
      <c r="AUD77" s="4117"/>
      <c r="AUE77" s="4117"/>
      <c r="AUF77" s="4117"/>
      <c r="AUG77" s="4117"/>
      <c r="AUH77" s="4117"/>
      <c r="AUI77" s="4117"/>
      <c r="AUJ77" s="4117"/>
      <c r="AUK77" s="4117"/>
      <c r="AUL77" s="4117"/>
      <c r="AUM77" s="4117"/>
      <c r="AUN77" s="4117"/>
      <c r="AUO77" s="4117"/>
      <c r="AUP77" s="4117"/>
      <c r="AUQ77" s="4117"/>
      <c r="AUR77" s="4117"/>
      <c r="AUS77" s="4117"/>
      <c r="AUT77" s="4117"/>
      <c r="AUU77" s="4117"/>
      <c r="AUV77" s="4117"/>
      <c r="AUW77" s="4117"/>
      <c r="AUX77" s="4117"/>
      <c r="AUY77" s="4117"/>
      <c r="AUZ77" s="4117"/>
      <c r="AVA77" s="4117"/>
      <c r="AVB77" s="4117"/>
      <c r="AVC77" s="4117"/>
      <c r="AVD77" s="4117"/>
      <c r="AVE77" s="4117"/>
      <c r="AVF77" s="4117"/>
      <c r="AVG77" s="4117"/>
      <c r="AVH77" s="4117"/>
      <c r="AVI77" s="4117"/>
      <c r="AVJ77" s="4117"/>
      <c r="AVK77" s="4117"/>
      <c r="AVL77" s="4117"/>
      <c r="AVM77" s="4117"/>
      <c r="AVN77" s="4117"/>
      <c r="AVO77" s="4117"/>
      <c r="AVP77" s="4117"/>
      <c r="AVQ77" s="4117"/>
      <c r="AVR77" s="4117"/>
      <c r="AVS77" s="4117"/>
      <c r="AVT77" s="4117"/>
      <c r="AVU77" s="4117"/>
      <c r="AVV77" s="4117"/>
      <c r="AVW77" s="4117"/>
      <c r="AVX77" s="4117"/>
      <c r="AVY77" s="4117"/>
      <c r="AVZ77" s="4117"/>
      <c r="AWA77" s="4117"/>
      <c r="AWB77" s="4117"/>
      <c r="AWC77" s="4117"/>
      <c r="AWD77" s="4117"/>
      <c r="AWE77" s="4117"/>
      <c r="AWF77" s="4117"/>
      <c r="AWG77" s="4117"/>
      <c r="AWH77" s="4117"/>
      <c r="AWI77" s="4117"/>
      <c r="AWJ77" s="4117"/>
      <c r="AWK77" s="4117"/>
      <c r="AWL77" s="4117"/>
      <c r="AWM77" s="4117"/>
      <c r="AWN77" s="4117"/>
      <c r="AWO77" s="4117"/>
      <c r="AWP77" s="4117"/>
      <c r="AWQ77" s="4117"/>
      <c r="AWR77" s="4117"/>
      <c r="AWS77" s="4117"/>
      <c r="AWT77" s="4117"/>
      <c r="AWU77" s="4117"/>
      <c r="AWV77" s="4117"/>
      <c r="AWW77" s="4117"/>
      <c r="AWX77" s="4117"/>
      <c r="AWY77" s="4117"/>
      <c r="AWZ77" s="4117"/>
      <c r="AXA77" s="4117"/>
      <c r="AXB77" s="4117"/>
      <c r="AXC77" s="4117"/>
      <c r="AXD77" s="4117"/>
      <c r="AXE77" s="4117"/>
      <c r="AXF77" s="4117"/>
      <c r="AXG77" s="4117"/>
      <c r="AXH77" s="4117"/>
      <c r="AXI77" s="4117"/>
      <c r="AXJ77" s="4117"/>
      <c r="AXK77" s="4117"/>
      <c r="AXL77" s="4117"/>
      <c r="AXM77" s="4117"/>
      <c r="AXN77" s="4117"/>
      <c r="AXO77" s="4117"/>
      <c r="AXP77" s="4117"/>
      <c r="AXQ77" s="4117"/>
      <c r="AXR77" s="4117"/>
      <c r="AXS77" s="4117"/>
      <c r="AXT77" s="4117"/>
      <c r="AXU77" s="4117"/>
      <c r="AXV77" s="4117"/>
      <c r="AXW77" s="4117"/>
      <c r="AXX77" s="4117"/>
      <c r="AXY77" s="4117"/>
      <c r="AXZ77" s="4117"/>
      <c r="AYA77" s="4117"/>
      <c r="AYB77" s="4117"/>
      <c r="AYC77" s="4117"/>
      <c r="AYD77" s="4117"/>
      <c r="AYE77" s="4117"/>
      <c r="AYF77" s="4117"/>
      <c r="AYG77" s="4117"/>
      <c r="AYH77" s="4117"/>
      <c r="AYI77" s="4117"/>
      <c r="AYJ77" s="4117"/>
      <c r="AYK77" s="4117"/>
      <c r="AYL77" s="4117"/>
      <c r="AYM77" s="4117"/>
      <c r="AYN77" s="4117"/>
      <c r="AYO77" s="4117"/>
      <c r="AYP77" s="4117"/>
      <c r="AYQ77" s="4117"/>
      <c r="AYR77" s="4117"/>
      <c r="AYS77" s="4117"/>
      <c r="AYT77" s="4117"/>
      <c r="AYU77" s="4117"/>
      <c r="AYV77" s="4117"/>
      <c r="AYW77" s="4117"/>
      <c r="AYX77" s="4117"/>
      <c r="AYY77" s="4117"/>
      <c r="AYZ77" s="4117"/>
      <c r="AZA77" s="4117"/>
      <c r="AZB77" s="4117"/>
      <c r="AZC77" s="4117"/>
      <c r="AZD77" s="4117"/>
      <c r="AZE77" s="4117"/>
      <c r="AZF77" s="4117"/>
      <c r="AZG77" s="4117"/>
      <c r="AZH77" s="4117"/>
      <c r="AZI77" s="4117"/>
      <c r="AZJ77" s="4117"/>
      <c r="AZK77" s="4117"/>
      <c r="AZL77" s="4117"/>
      <c r="AZM77" s="4117"/>
      <c r="AZN77" s="4117"/>
      <c r="AZO77" s="4117"/>
      <c r="AZP77" s="4117"/>
      <c r="AZQ77" s="4117"/>
      <c r="AZR77" s="4117"/>
      <c r="AZS77" s="4117"/>
      <c r="AZT77" s="4117"/>
      <c r="AZU77" s="4117"/>
      <c r="AZV77" s="4117"/>
      <c r="AZW77" s="4117"/>
      <c r="AZX77" s="4117"/>
      <c r="AZY77" s="4117"/>
      <c r="AZZ77" s="4117"/>
      <c r="BAA77" s="4117"/>
      <c r="BAB77" s="4117"/>
      <c r="BAC77" s="4117"/>
      <c r="BAD77" s="4117"/>
      <c r="BAE77" s="4117"/>
      <c r="BAF77" s="4117"/>
      <c r="BAG77" s="4117"/>
      <c r="BAH77" s="4117"/>
      <c r="BAI77" s="4117"/>
      <c r="BAJ77" s="4117"/>
      <c r="BAK77" s="4117"/>
      <c r="BAL77" s="4117"/>
      <c r="BAM77" s="4117"/>
      <c r="BAN77" s="4117"/>
      <c r="BAO77" s="4117"/>
      <c r="BAP77" s="4117"/>
      <c r="BAQ77" s="4117"/>
      <c r="BAR77" s="4117"/>
      <c r="BAS77" s="4117"/>
      <c r="BAT77" s="4117"/>
      <c r="BAU77" s="4117"/>
      <c r="BAV77" s="4117"/>
      <c r="BAW77" s="4117"/>
      <c r="BAX77" s="4117"/>
      <c r="BAY77" s="4117"/>
      <c r="BAZ77" s="4117"/>
      <c r="BBA77" s="4117"/>
      <c r="BBB77" s="4117"/>
      <c r="BBC77" s="4117"/>
      <c r="BBD77" s="4117"/>
      <c r="BBE77" s="4117"/>
      <c r="BBF77" s="4117"/>
      <c r="BBG77" s="4117"/>
      <c r="BBH77" s="4117"/>
      <c r="BBI77" s="4117"/>
      <c r="BBJ77" s="4117"/>
      <c r="BBK77" s="4117"/>
      <c r="BBL77" s="4117"/>
      <c r="BBM77" s="4117"/>
      <c r="BBN77" s="4117"/>
      <c r="BBO77" s="4117"/>
      <c r="BBP77" s="4117"/>
      <c r="BBQ77" s="4117"/>
      <c r="BBR77" s="4117"/>
      <c r="BBS77" s="4117"/>
      <c r="BBT77" s="4117"/>
      <c r="BBU77" s="4117"/>
      <c r="BBV77" s="4117"/>
      <c r="BBW77" s="4117"/>
      <c r="BBX77" s="4117"/>
      <c r="BBY77" s="4117"/>
      <c r="BBZ77" s="4117"/>
      <c r="BCA77" s="4117"/>
      <c r="BCB77" s="4117"/>
      <c r="BCC77" s="4117"/>
      <c r="BCD77" s="4117"/>
      <c r="BCE77" s="4117"/>
      <c r="BCF77" s="4117"/>
      <c r="BCG77" s="4117"/>
      <c r="BCH77" s="4117"/>
      <c r="BCI77" s="4117"/>
      <c r="BCJ77" s="4117"/>
      <c r="BCK77" s="4117"/>
      <c r="BCL77" s="4117"/>
      <c r="BCM77" s="4117"/>
      <c r="BCN77" s="4117"/>
      <c r="BCO77" s="4117"/>
      <c r="BCP77" s="4117"/>
      <c r="BCQ77" s="4117"/>
      <c r="BCR77" s="4117"/>
      <c r="BCS77" s="4117"/>
      <c r="BCT77" s="4117"/>
      <c r="BCU77" s="4117"/>
      <c r="BCV77" s="4117"/>
      <c r="BCW77" s="4117"/>
      <c r="BCX77" s="4117"/>
      <c r="BCY77" s="4117"/>
      <c r="BCZ77" s="4117"/>
      <c r="BDA77" s="4117"/>
      <c r="BDB77" s="4117"/>
      <c r="BDC77" s="4117"/>
      <c r="BDD77" s="4117"/>
      <c r="BDE77" s="4117"/>
      <c r="BDF77" s="4117"/>
      <c r="BDG77" s="4117"/>
      <c r="BDH77" s="4117"/>
      <c r="BDI77" s="4117"/>
      <c r="BDJ77" s="4117"/>
      <c r="BDK77" s="4117"/>
      <c r="BDL77" s="4117"/>
      <c r="BDM77" s="4117"/>
      <c r="BDN77" s="4117"/>
      <c r="BDO77" s="4117"/>
      <c r="BDP77" s="4117"/>
      <c r="BDQ77" s="4117"/>
      <c r="BDR77" s="4117"/>
      <c r="BDS77" s="4117"/>
      <c r="BDT77" s="4117"/>
      <c r="BDU77" s="4117"/>
      <c r="BDV77" s="4117"/>
      <c r="BDW77" s="4117"/>
      <c r="BDX77" s="4117"/>
      <c r="BDY77" s="4117"/>
      <c r="BDZ77" s="4117"/>
      <c r="BEA77" s="4117"/>
      <c r="BEB77" s="4117"/>
      <c r="BEC77" s="4117"/>
      <c r="BED77" s="4117"/>
      <c r="BEE77" s="4117"/>
      <c r="BEF77" s="4117"/>
      <c r="BEG77" s="4117"/>
      <c r="BEH77" s="4117"/>
      <c r="BEI77" s="4117"/>
      <c r="BEJ77" s="4117"/>
      <c r="BEK77" s="4117"/>
      <c r="BEL77" s="4117"/>
      <c r="BEM77" s="4117"/>
      <c r="BEN77" s="4117"/>
      <c r="BEO77" s="4117"/>
      <c r="BEP77" s="4117"/>
      <c r="BEQ77" s="4117"/>
      <c r="BER77" s="4117"/>
      <c r="BES77" s="4117"/>
      <c r="BET77" s="4117"/>
      <c r="BEU77" s="4117"/>
      <c r="BEV77" s="4117"/>
      <c r="BEW77" s="4117"/>
      <c r="BEX77" s="4117"/>
      <c r="BEY77" s="4117"/>
      <c r="BEZ77" s="4117"/>
      <c r="BFA77" s="4117"/>
      <c r="BFB77" s="4117"/>
      <c r="BFC77" s="4117"/>
      <c r="BFD77" s="4117"/>
      <c r="BFE77" s="4117"/>
      <c r="BFF77" s="4117"/>
      <c r="BFG77" s="4117"/>
      <c r="BFH77" s="4117"/>
      <c r="BFI77" s="4117"/>
      <c r="BFJ77" s="4117"/>
      <c r="BFK77" s="4117"/>
      <c r="BFL77" s="4117"/>
      <c r="BFM77" s="4117"/>
      <c r="BFN77" s="4117"/>
      <c r="BFO77" s="4117"/>
      <c r="BFP77" s="4117"/>
      <c r="BFQ77" s="4117"/>
      <c r="BFR77" s="4117"/>
      <c r="BFS77" s="4117"/>
      <c r="BFT77" s="4117"/>
      <c r="BFU77" s="4117"/>
      <c r="BFV77" s="4117"/>
      <c r="BFW77" s="4117"/>
      <c r="BFX77" s="4117"/>
      <c r="BFY77" s="4117"/>
      <c r="BFZ77" s="4117"/>
      <c r="BGA77" s="4117"/>
      <c r="BGB77" s="4117"/>
      <c r="BGC77" s="4117"/>
      <c r="BGD77" s="4117"/>
      <c r="BGE77" s="4117"/>
      <c r="BGF77" s="4117"/>
      <c r="BGG77" s="4117"/>
      <c r="BGH77" s="4117"/>
      <c r="BGI77" s="4117"/>
      <c r="BGJ77" s="4117"/>
      <c r="BGK77" s="4117"/>
      <c r="BGL77" s="4117"/>
      <c r="BGM77" s="4117"/>
      <c r="BGN77" s="4117"/>
      <c r="BGO77" s="4117"/>
      <c r="BGP77" s="4117"/>
      <c r="BGQ77" s="4117"/>
      <c r="BGR77" s="4117"/>
      <c r="BGS77" s="4117"/>
      <c r="BGT77" s="4117"/>
      <c r="BGU77" s="4117"/>
      <c r="BGV77" s="4117"/>
      <c r="BGW77" s="4117"/>
      <c r="BGX77" s="4117"/>
      <c r="BGY77" s="4117"/>
      <c r="BGZ77" s="4117"/>
      <c r="BHA77" s="4117"/>
      <c r="BHB77" s="4117"/>
      <c r="BHC77" s="4117"/>
      <c r="BHD77" s="4117"/>
      <c r="BHE77" s="4117"/>
      <c r="BHF77" s="4117"/>
      <c r="BHG77" s="4117"/>
      <c r="BHH77" s="4117"/>
      <c r="BHI77" s="4117"/>
      <c r="BHJ77" s="4117"/>
      <c r="BHK77" s="4117"/>
      <c r="BHL77" s="4117"/>
      <c r="BHM77" s="4117"/>
      <c r="BHN77" s="4117"/>
      <c r="BHO77" s="4117"/>
      <c r="BHP77" s="4117"/>
      <c r="BHQ77" s="4117"/>
      <c r="BHR77" s="4117"/>
      <c r="BHS77" s="4117"/>
      <c r="BHT77" s="4117"/>
      <c r="BHU77" s="4117"/>
      <c r="BHV77" s="4117"/>
      <c r="BHW77" s="4117"/>
      <c r="BHX77" s="4117"/>
      <c r="BHY77" s="4117"/>
      <c r="BHZ77" s="4117"/>
      <c r="BIA77" s="4117"/>
      <c r="BIB77" s="4117"/>
      <c r="BIC77" s="4117"/>
      <c r="BID77" s="4117"/>
      <c r="BIE77" s="4117"/>
      <c r="BIF77" s="4117"/>
      <c r="BIG77" s="4117"/>
      <c r="BIH77" s="4117"/>
      <c r="BII77" s="4117"/>
      <c r="BIJ77" s="4117"/>
      <c r="BIK77" s="4117"/>
      <c r="BIL77" s="4117"/>
      <c r="BIM77" s="4117"/>
      <c r="BIN77" s="4117"/>
      <c r="BIO77" s="4117"/>
      <c r="BIP77" s="4117"/>
      <c r="BIQ77" s="4117"/>
      <c r="BIR77" s="4117"/>
      <c r="BIS77" s="4117"/>
      <c r="BIT77" s="4117"/>
      <c r="BIU77" s="4117"/>
      <c r="BIV77" s="4117"/>
      <c r="BIW77" s="4117"/>
      <c r="BIX77" s="4117"/>
      <c r="BIY77" s="4117"/>
      <c r="BIZ77" s="4117"/>
      <c r="BJA77" s="4117"/>
      <c r="BJB77" s="4117"/>
      <c r="BJC77" s="4117"/>
      <c r="BJD77" s="4117"/>
      <c r="BJE77" s="4117"/>
    </row>
    <row r="78" spans="1:1617" s="101" customFormat="1" ht="16.149999999999999" customHeight="1">
      <c r="A78" s="144" t="s">
        <v>1241</v>
      </c>
      <c r="B78" s="962"/>
      <c r="C78" s="962"/>
      <c r="D78" s="962"/>
      <c r="E78" s="962"/>
      <c r="F78" s="962"/>
      <c r="G78" s="962"/>
      <c r="H78" s="962"/>
      <c r="I78" s="962"/>
      <c r="J78" s="962"/>
      <c r="K78" s="962"/>
      <c r="AG78" s="4117"/>
      <c r="AH78" s="4117"/>
      <c r="AI78" s="4117"/>
      <c r="AJ78" s="4117"/>
      <c r="AK78" s="4117"/>
      <c r="AL78" s="4117"/>
      <c r="AM78" s="4117"/>
      <c r="AN78" s="4117"/>
      <c r="AO78" s="4117"/>
      <c r="AP78" s="4117"/>
      <c r="AQ78" s="4117"/>
      <c r="AR78" s="4117"/>
      <c r="AS78" s="4117"/>
      <c r="AT78" s="4117"/>
      <c r="AU78" s="4117"/>
      <c r="AV78" s="4117"/>
      <c r="AW78" s="4117"/>
      <c r="AX78" s="4117"/>
      <c r="AY78" s="4117"/>
      <c r="AZ78" s="4117"/>
      <c r="BA78" s="4117"/>
      <c r="BB78" s="4117"/>
      <c r="BC78" s="4117"/>
      <c r="BD78" s="4117"/>
      <c r="BE78" s="4117"/>
      <c r="BF78" s="4117"/>
      <c r="BG78" s="4117"/>
      <c r="BH78" s="4117"/>
      <c r="BI78" s="4117"/>
      <c r="BJ78" s="4117"/>
      <c r="BK78" s="4117"/>
      <c r="BL78" s="4117"/>
      <c r="BM78" s="4117"/>
      <c r="BN78" s="4117"/>
      <c r="BO78" s="4117"/>
      <c r="BP78" s="4117"/>
      <c r="BQ78" s="4117"/>
      <c r="BR78" s="4117"/>
      <c r="BS78" s="4117"/>
      <c r="BT78" s="4117"/>
      <c r="BU78" s="4117"/>
      <c r="BV78" s="4117"/>
      <c r="BW78" s="4117"/>
      <c r="BX78" s="4117"/>
      <c r="BY78" s="4117"/>
      <c r="BZ78" s="4117"/>
      <c r="CA78" s="4117"/>
      <c r="CB78" s="4117"/>
      <c r="CC78" s="4117"/>
      <c r="CD78" s="4117"/>
      <c r="CE78" s="4117"/>
      <c r="CF78" s="4117"/>
      <c r="CG78" s="4117"/>
      <c r="CH78" s="4117"/>
      <c r="CI78" s="4117"/>
      <c r="CJ78" s="4117"/>
      <c r="CK78" s="4117"/>
      <c r="CL78" s="4117"/>
      <c r="CM78" s="4117"/>
      <c r="CN78" s="4117"/>
      <c r="CO78" s="4117"/>
      <c r="CP78" s="4117"/>
      <c r="CQ78" s="4117"/>
      <c r="CR78" s="4117"/>
      <c r="CS78" s="4117"/>
      <c r="CT78" s="4117"/>
      <c r="CU78" s="4117"/>
      <c r="CV78" s="4117"/>
      <c r="CW78" s="4117"/>
      <c r="CX78" s="4117"/>
      <c r="CY78" s="4117"/>
      <c r="CZ78" s="4117"/>
      <c r="DA78" s="4117"/>
      <c r="DB78" s="4117"/>
      <c r="DC78" s="4117"/>
      <c r="DD78" s="4117"/>
      <c r="DE78" s="4117"/>
      <c r="DF78" s="4117"/>
      <c r="DG78" s="4117"/>
      <c r="DH78" s="4117"/>
      <c r="DI78" s="4117"/>
      <c r="DJ78" s="4117"/>
      <c r="DK78" s="4117"/>
      <c r="DL78" s="4117"/>
      <c r="DM78" s="4117"/>
      <c r="DN78" s="4117"/>
      <c r="DO78" s="4117"/>
      <c r="DP78" s="4117"/>
      <c r="DQ78" s="4117"/>
      <c r="DR78" s="4117"/>
      <c r="DS78" s="4117"/>
      <c r="DT78" s="4117"/>
      <c r="DU78" s="4117"/>
      <c r="DV78" s="4117"/>
      <c r="DW78" s="4117"/>
      <c r="DX78" s="4117"/>
      <c r="DY78" s="4117"/>
      <c r="DZ78" s="4117"/>
      <c r="EA78" s="4117"/>
      <c r="EB78" s="4117"/>
      <c r="EC78" s="4117"/>
      <c r="ED78" s="4117"/>
      <c r="EE78" s="4117"/>
      <c r="EF78" s="4117"/>
      <c r="EG78" s="4117"/>
      <c r="EH78" s="4117"/>
      <c r="EI78" s="4117"/>
      <c r="EJ78" s="4117"/>
      <c r="EK78" s="4117"/>
      <c r="EL78" s="4117"/>
      <c r="EM78" s="4117"/>
      <c r="EN78" s="4117"/>
      <c r="EO78" s="4117"/>
      <c r="EP78" s="4117"/>
      <c r="EQ78" s="4117"/>
      <c r="ER78" s="4117"/>
      <c r="ES78" s="4117"/>
      <c r="ET78" s="4117"/>
      <c r="EU78" s="4117"/>
      <c r="EV78" s="4117"/>
      <c r="EW78" s="4117"/>
      <c r="EX78" s="4117"/>
      <c r="EY78" s="4117"/>
      <c r="EZ78" s="4117"/>
      <c r="FA78" s="4117"/>
      <c r="FB78" s="4117"/>
      <c r="FC78" s="4117"/>
      <c r="FD78" s="4117"/>
      <c r="FE78" s="4117"/>
      <c r="FF78" s="4117"/>
      <c r="FG78" s="4117"/>
      <c r="FH78" s="4117"/>
      <c r="FI78" s="4117"/>
      <c r="FJ78" s="4117"/>
      <c r="FK78" s="4117"/>
      <c r="FL78" s="4117"/>
      <c r="FM78" s="4117"/>
      <c r="FN78" s="4117"/>
      <c r="FO78" s="4117"/>
      <c r="FP78" s="4117"/>
      <c r="FQ78" s="4117"/>
      <c r="FR78" s="4117"/>
      <c r="FS78" s="4117"/>
      <c r="FT78" s="4117"/>
      <c r="FU78" s="4117"/>
      <c r="FV78" s="4117"/>
      <c r="FW78" s="4117"/>
      <c r="FX78" s="4117"/>
      <c r="FY78" s="4117"/>
      <c r="FZ78" s="4117"/>
      <c r="GA78" s="4117"/>
      <c r="GB78" s="4117"/>
      <c r="GC78" s="4117"/>
      <c r="GD78" s="4117"/>
      <c r="GE78" s="4117"/>
      <c r="GF78" s="4117"/>
      <c r="GG78" s="4117"/>
      <c r="GH78" s="4117"/>
      <c r="GI78" s="4117"/>
      <c r="GJ78" s="4117"/>
      <c r="GK78" s="4117"/>
      <c r="GL78" s="4117"/>
      <c r="GM78" s="4117"/>
      <c r="GN78" s="4117"/>
      <c r="GO78" s="4117"/>
      <c r="GP78" s="4117"/>
      <c r="GQ78" s="4117"/>
      <c r="GR78" s="4117"/>
      <c r="GS78" s="4117"/>
      <c r="GT78" s="4117"/>
      <c r="GU78" s="4117"/>
      <c r="GV78" s="4117"/>
      <c r="GW78" s="4117"/>
      <c r="GX78" s="4117"/>
      <c r="GY78" s="4117"/>
      <c r="GZ78" s="4117"/>
      <c r="HA78" s="4117"/>
      <c r="HB78" s="4117"/>
      <c r="HC78" s="4117"/>
      <c r="HD78" s="4117"/>
      <c r="HE78" s="4117"/>
      <c r="HF78" s="4117"/>
      <c r="HG78" s="4117"/>
      <c r="HH78" s="4117"/>
      <c r="HI78" s="4117"/>
      <c r="HJ78" s="4117"/>
      <c r="HK78" s="4117"/>
      <c r="HL78" s="4117"/>
      <c r="HM78" s="4117"/>
      <c r="HN78" s="4117"/>
      <c r="HO78" s="4117"/>
      <c r="HP78" s="4117"/>
      <c r="HQ78" s="4117"/>
      <c r="HR78" s="4117"/>
      <c r="HS78" s="4117"/>
      <c r="HT78" s="4117"/>
      <c r="HU78" s="4117"/>
      <c r="HV78" s="4117"/>
      <c r="HW78" s="4117"/>
      <c r="HX78" s="4117"/>
      <c r="HY78" s="4117"/>
      <c r="HZ78" s="4117"/>
      <c r="IA78" s="4117"/>
      <c r="IB78" s="4117"/>
      <c r="IC78" s="4117"/>
      <c r="ID78" s="4117"/>
      <c r="IE78" s="4117"/>
      <c r="IF78" s="4117"/>
      <c r="IG78" s="4117"/>
      <c r="IH78" s="4117"/>
      <c r="II78" s="4117"/>
      <c r="IJ78" s="4117"/>
      <c r="IK78" s="4117"/>
      <c r="IL78" s="4117"/>
      <c r="IM78" s="4117"/>
      <c r="IN78" s="4117"/>
      <c r="IO78" s="4117"/>
      <c r="IP78" s="4117"/>
      <c r="IQ78" s="4117"/>
      <c r="IR78" s="4117"/>
      <c r="IS78" s="4117"/>
      <c r="IT78" s="4117"/>
      <c r="IU78" s="4117"/>
      <c r="IV78" s="4117"/>
      <c r="IW78" s="4117"/>
      <c r="IX78" s="4117"/>
      <c r="IY78" s="4117"/>
      <c r="IZ78" s="4117"/>
      <c r="JA78" s="4117"/>
      <c r="JB78" s="4117"/>
      <c r="JC78" s="4117"/>
      <c r="JD78" s="4117"/>
      <c r="JE78" s="4117"/>
      <c r="JF78" s="4117"/>
      <c r="JG78" s="4117"/>
      <c r="JH78" s="4117"/>
      <c r="JI78" s="4117"/>
      <c r="JJ78" s="4117"/>
      <c r="JK78" s="4117"/>
      <c r="JL78" s="4117"/>
      <c r="JM78" s="4117"/>
      <c r="JN78" s="4117"/>
      <c r="JO78" s="4117"/>
      <c r="JP78" s="4117"/>
      <c r="JQ78" s="4117"/>
      <c r="JR78" s="4117"/>
      <c r="JS78" s="4117"/>
      <c r="JT78" s="4117"/>
      <c r="JU78" s="4117"/>
      <c r="JV78" s="4117"/>
      <c r="JW78" s="4117"/>
      <c r="JX78" s="4117"/>
      <c r="JY78" s="4117"/>
      <c r="JZ78" s="4117"/>
      <c r="KA78" s="4117"/>
      <c r="KB78" s="4117"/>
      <c r="KC78" s="4117"/>
      <c r="KD78" s="4117"/>
      <c r="KE78" s="4117"/>
      <c r="KF78" s="4117"/>
      <c r="KG78" s="4117"/>
      <c r="KH78" s="4117"/>
      <c r="KI78" s="4117"/>
      <c r="KJ78" s="4117"/>
      <c r="KK78" s="4117"/>
      <c r="KL78" s="4117"/>
      <c r="KM78" s="4117"/>
      <c r="KN78" s="4117"/>
      <c r="KO78" s="4117"/>
      <c r="KP78" s="4117"/>
      <c r="KQ78" s="4117"/>
      <c r="KR78" s="4117"/>
      <c r="KS78" s="4117"/>
      <c r="KT78" s="4117"/>
      <c r="KU78" s="4117"/>
      <c r="KV78" s="4117"/>
      <c r="KW78" s="4117"/>
      <c r="KX78" s="4117"/>
      <c r="KY78" s="4117"/>
      <c r="KZ78" s="4117"/>
      <c r="LA78" s="4117"/>
      <c r="LB78" s="4117"/>
      <c r="LC78" s="4117"/>
      <c r="LD78" s="4117"/>
      <c r="LE78" s="4117"/>
      <c r="LF78" s="4117"/>
      <c r="LG78" s="4117"/>
      <c r="LH78" s="4117"/>
      <c r="LI78" s="4117"/>
      <c r="LJ78" s="4117"/>
      <c r="LK78" s="4117"/>
      <c r="LL78" s="4117"/>
      <c r="LM78" s="4117"/>
      <c r="LN78" s="4117"/>
      <c r="LO78" s="4117"/>
      <c r="LP78" s="4117"/>
      <c r="LQ78" s="4117"/>
      <c r="LR78" s="4117"/>
      <c r="LS78" s="4117"/>
      <c r="LT78" s="4117"/>
      <c r="LU78" s="4117"/>
      <c r="LV78" s="4117"/>
      <c r="LW78" s="4117"/>
      <c r="LX78" s="4117"/>
      <c r="LY78" s="4117"/>
      <c r="LZ78" s="4117"/>
      <c r="MA78" s="4117"/>
      <c r="MB78" s="4117"/>
      <c r="MC78" s="4117"/>
      <c r="MD78" s="4117"/>
      <c r="ME78" s="4117"/>
      <c r="MF78" s="4117"/>
      <c r="MG78" s="4117"/>
      <c r="MH78" s="4117"/>
      <c r="MI78" s="4117"/>
      <c r="MJ78" s="4117"/>
      <c r="MK78" s="4117"/>
      <c r="ML78" s="4117"/>
      <c r="MM78" s="4117"/>
      <c r="MN78" s="4117"/>
      <c r="MO78" s="4117"/>
      <c r="MP78" s="4117"/>
      <c r="MQ78" s="4117"/>
      <c r="MR78" s="4117"/>
      <c r="MS78" s="4117"/>
      <c r="MT78" s="4117"/>
      <c r="MU78" s="4117"/>
      <c r="MV78" s="4117"/>
      <c r="MW78" s="4117"/>
      <c r="MX78" s="4117"/>
      <c r="MY78" s="4117"/>
      <c r="MZ78" s="4117"/>
      <c r="NA78" s="4117"/>
      <c r="NB78" s="4117"/>
      <c r="NC78" s="4117"/>
      <c r="ND78" s="4117"/>
      <c r="NE78" s="4117"/>
      <c r="NF78" s="4117"/>
      <c r="NG78" s="4117"/>
      <c r="NH78" s="4117"/>
      <c r="NI78" s="4117"/>
      <c r="NJ78" s="4117"/>
      <c r="NK78" s="4117"/>
      <c r="NL78" s="4117"/>
      <c r="NM78" s="4117"/>
      <c r="NN78" s="4117"/>
      <c r="NO78" s="4117"/>
      <c r="NP78" s="4117"/>
      <c r="NQ78" s="4117"/>
      <c r="NR78" s="4117"/>
      <c r="NS78" s="4117"/>
      <c r="NT78" s="4117"/>
      <c r="NU78" s="4117"/>
      <c r="NV78" s="4117"/>
      <c r="NW78" s="4117"/>
      <c r="NX78" s="4117"/>
      <c r="NY78" s="4117"/>
      <c r="NZ78" s="4117"/>
      <c r="OA78" s="4117"/>
      <c r="OB78" s="4117"/>
      <c r="OC78" s="4117"/>
      <c r="OD78" s="4117"/>
      <c r="OE78" s="4117"/>
      <c r="OF78" s="4117"/>
      <c r="OG78" s="4117"/>
      <c r="OH78" s="4117"/>
      <c r="OI78" s="4117"/>
      <c r="OJ78" s="4117"/>
      <c r="OK78" s="4117"/>
      <c r="OL78" s="4117"/>
      <c r="OM78" s="4117"/>
      <c r="ON78" s="4117"/>
      <c r="OO78" s="4117"/>
      <c r="OP78" s="4117"/>
      <c r="OQ78" s="4117"/>
      <c r="OR78" s="4117"/>
      <c r="OS78" s="4117"/>
      <c r="OT78" s="4117"/>
      <c r="OU78" s="4117"/>
      <c r="OV78" s="4117"/>
      <c r="OW78" s="4117"/>
      <c r="OX78" s="4117"/>
      <c r="OY78" s="4117"/>
      <c r="OZ78" s="4117"/>
      <c r="PA78" s="4117"/>
      <c r="PB78" s="4117"/>
      <c r="PC78" s="4117"/>
      <c r="PD78" s="4117"/>
      <c r="PE78" s="4117"/>
      <c r="PF78" s="4117"/>
      <c r="PG78" s="4117"/>
      <c r="PH78" s="4117"/>
      <c r="PI78" s="4117"/>
      <c r="PJ78" s="4117"/>
      <c r="PK78" s="4117"/>
      <c r="PL78" s="4117"/>
      <c r="PM78" s="4117"/>
      <c r="PN78" s="4117"/>
      <c r="PO78" s="4117"/>
      <c r="PP78" s="4117"/>
      <c r="PQ78" s="4117"/>
      <c r="PR78" s="4117"/>
      <c r="PS78" s="4117"/>
      <c r="PT78" s="4117"/>
      <c r="PU78" s="4117"/>
      <c r="PV78" s="4117"/>
      <c r="PW78" s="4117"/>
      <c r="PX78" s="4117"/>
      <c r="PY78" s="4117"/>
      <c r="PZ78" s="4117"/>
      <c r="QA78" s="4117"/>
      <c r="QB78" s="4117"/>
      <c r="QC78" s="4117"/>
      <c r="QD78" s="4117"/>
      <c r="QE78" s="4117"/>
      <c r="QF78" s="4117"/>
      <c r="QG78" s="4117"/>
      <c r="QH78" s="4117"/>
      <c r="QI78" s="4117"/>
      <c r="QJ78" s="4117"/>
      <c r="QK78" s="4117"/>
      <c r="QL78" s="4117"/>
      <c r="QM78" s="4117"/>
      <c r="QN78" s="4117"/>
      <c r="QO78" s="4117"/>
      <c r="QP78" s="4117"/>
      <c r="QQ78" s="4117"/>
      <c r="QR78" s="4117"/>
      <c r="QS78" s="4117"/>
      <c r="QT78" s="4117"/>
      <c r="QU78" s="4117"/>
      <c r="QV78" s="4117"/>
      <c r="QW78" s="4117"/>
      <c r="QX78" s="4117"/>
      <c r="QY78" s="4117"/>
      <c r="QZ78" s="4117"/>
      <c r="RA78" s="4117"/>
      <c r="RB78" s="4117"/>
      <c r="RC78" s="4117"/>
      <c r="RD78" s="4117"/>
      <c r="RE78" s="4117"/>
      <c r="RF78" s="4117"/>
      <c r="RG78" s="4117"/>
      <c r="RH78" s="4117"/>
      <c r="RI78" s="4117"/>
      <c r="RJ78" s="4117"/>
      <c r="RK78" s="4117"/>
      <c r="RL78" s="4117"/>
      <c r="RM78" s="4117"/>
      <c r="RN78" s="4117"/>
      <c r="RO78" s="4117"/>
      <c r="RP78" s="4117"/>
      <c r="RQ78" s="4117"/>
      <c r="RR78" s="4117"/>
      <c r="RS78" s="4117"/>
      <c r="RT78" s="4117"/>
      <c r="RU78" s="4117"/>
      <c r="RV78" s="4117"/>
      <c r="RW78" s="4117"/>
      <c r="RX78" s="4117"/>
      <c r="RY78" s="4117"/>
      <c r="RZ78" s="4117"/>
      <c r="SA78" s="4117"/>
      <c r="SB78" s="4117"/>
      <c r="SC78" s="4117"/>
      <c r="SD78" s="4117"/>
      <c r="SE78" s="4117"/>
      <c r="SF78" s="4117"/>
      <c r="SG78" s="4117"/>
      <c r="SH78" s="4117"/>
      <c r="SI78" s="4117"/>
      <c r="SJ78" s="4117"/>
      <c r="SK78" s="4117"/>
      <c r="SL78" s="4117"/>
      <c r="SM78" s="4117"/>
      <c r="SN78" s="4117"/>
      <c r="SO78" s="4117"/>
      <c r="SP78" s="4117"/>
      <c r="SQ78" s="4117"/>
      <c r="SR78" s="4117"/>
      <c r="SS78" s="4117"/>
      <c r="ST78" s="4117"/>
      <c r="SU78" s="4117"/>
      <c r="SV78" s="4117"/>
      <c r="SW78" s="4117"/>
      <c r="SX78" s="4117"/>
      <c r="SY78" s="4117"/>
      <c r="SZ78" s="4117"/>
      <c r="TA78" s="4117"/>
      <c r="TB78" s="4117"/>
      <c r="TC78" s="4117"/>
      <c r="TD78" s="4117"/>
      <c r="TE78" s="4117"/>
      <c r="TF78" s="4117"/>
      <c r="TG78" s="4117"/>
      <c r="TH78" s="4117"/>
      <c r="TI78" s="4117"/>
      <c r="TJ78" s="4117"/>
      <c r="TK78" s="4117"/>
      <c r="TL78" s="4117"/>
      <c r="TM78" s="4117"/>
      <c r="TN78" s="4117"/>
      <c r="TO78" s="4117"/>
      <c r="TP78" s="4117"/>
      <c r="TQ78" s="4117"/>
      <c r="TR78" s="4117"/>
      <c r="TS78" s="4117"/>
      <c r="TT78" s="4117"/>
      <c r="TU78" s="4117"/>
      <c r="TV78" s="4117"/>
      <c r="TW78" s="4117"/>
      <c r="TX78" s="4117"/>
      <c r="TY78" s="4117"/>
      <c r="TZ78" s="4117"/>
      <c r="UA78" s="4117"/>
      <c r="UB78" s="4117"/>
      <c r="UC78" s="4117"/>
      <c r="UD78" s="4117"/>
      <c r="UE78" s="4117"/>
      <c r="UF78" s="4117"/>
      <c r="UG78" s="4117"/>
      <c r="UH78" s="4117"/>
      <c r="UI78" s="4117"/>
      <c r="UJ78" s="4117"/>
      <c r="UK78" s="4117"/>
      <c r="UL78" s="4117"/>
      <c r="UM78" s="4117"/>
      <c r="UN78" s="4117"/>
      <c r="UO78" s="4117"/>
      <c r="UP78" s="4117"/>
      <c r="UQ78" s="4117"/>
      <c r="UR78" s="4117"/>
      <c r="US78" s="4117"/>
      <c r="UT78" s="4117"/>
      <c r="UU78" s="4117"/>
      <c r="UV78" s="4117"/>
      <c r="UW78" s="4117"/>
      <c r="UX78" s="4117"/>
      <c r="UY78" s="4117"/>
      <c r="UZ78" s="4117"/>
      <c r="VA78" s="4117"/>
      <c r="VB78" s="4117"/>
      <c r="VC78" s="4117"/>
      <c r="VD78" s="4117"/>
      <c r="VE78" s="4117"/>
      <c r="VF78" s="4117"/>
      <c r="VG78" s="4117"/>
      <c r="VH78" s="4117"/>
      <c r="VI78" s="4117"/>
      <c r="VJ78" s="4117"/>
      <c r="VK78" s="4117"/>
      <c r="VL78" s="4117"/>
      <c r="VM78" s="4117"/>
      <c r="VN78" s="4117"/>
      <c r="VO78" s="4117"/>
      <c r="VP78" s="4117"/>
      <c r="VQ78" s="4117"/>
      <c r="VR78" s="4117"/>
      <c r="VS78" s="4117"/>
      <c r="VT78" s="4117"/>
      <c r="VU78" s="4117"/>
      <c r="VV78" s="4117"/>
      <c r="VW78" s="4117"/>
      <c r="VX78" s="4117"/>
      <c r="VY78" s="4117"/>
      <c r="VZ78" s="4117"/>
      <c r="WA78" s="4117"/>
      <c r="WB78" s="4117"/>
      <c r="WC78" s="4117"/>
      <c r="WD78" s="4117"/>
      <c r="WE78" s="4117"/>
      <c r="WF78" s="4117"/>
      <c r="WG78" s="4117"/>
      <c r="WH78" s="4117"/>
      <c r="WI78" s="4117"/>
      <c r="WJ78" s="4117"/>
      <c r="WK78" s="4117"/>
      <c r="WL78" s="4117"/>
      <c r="WM78" s="4117"/>
      <c r="WN78" s="4117"/>
      <c r="WO78" s="4117"/>
      <c r="WP78" s="4117"/>
      <c r="WQ78" s="4117"/>
      <c r="WR78" s="4117"/>
      <c r="WS78" s="4117"/>
      <c r="WT78" s="4117"/>
      <c r="WU78" s="4117"/>
      <c r="WV78" s="4117"/>
      <c r="WW78" s="4117"/>
      <c r="WX78" s="4117"/>
      <c r="WY78" s="4117"/>
      <c r="WZ78" s="4117"/>
      <c r="XA78" s="4117"/>
      <c r="XB78" s="4117"/>
      <c r="XC78" s="4117"/>
      <c r="XD78" s="4117"/>
      <c r="XE78" s="4117"/>
      <c r="XF78" s="4117"/>
      <c r="XG78" s="4117"/>
      <c r="XH78" s="4117"/>
      <c r="XI78" s="4117"/>
      <c r="XJ78" s="4117"/>
      <c r="XK78" s="4117"/>
      <c r="XL78" s="4117"/>
      <c r="XM78" s="4117"/>
      <c r="XN78" s="4117"/>
      <c r="XO78" s="4117"/>
      <c r="XP78" s="4117"/>
      <c r="XQ78" s="4117"/>
      <c r="XR78" s="4117"/>
      <c r="XS78" s="4117"/>
      <c r="XT78" s="4117"/>
      <c r="XU78" s="4117"/>
      <c r="XV78" s="4117"/>
      <c r="XW78" s="4117"/>
      <c r="XX78" s="4117"/>
      <c r="XY78" s="4117"/>
      <c r="XZ78" s="4117"/>
      <c r="YA78" s="4117"/>
      <c r="YB78" s="4117"/>
      <c r="YC78" s="4117"/>
      <c r="YD78" s="4117"/>
      <c r="YE78" s="4117"/>
      <c r="YF78" s="4117"/>
      <c r="YG78" s="4117"/>
      <c r="YH78" s="4117"/>
      <c r="YI78" s="4117"/>
      <c r="YJ78" s="4117"/>
      <c r="YK78" s="4117"/>
      <c r="YL78" s="4117"/>
      <c r="YM78" s="4117"/>
      <c r="YN78" s="4117"/>
      <c r="YO78" s="4117"/>
      <c r="YP78" s="4117"/>
      <c r="YQ78" s="4117"/>
      <c r="YR78" s="4117"/>
      <c r="YS78" s="4117"/>
      <c r="YT78" s="4117"/>
      <c r="YU78" s="4117"/>
      <c r="YV78" s="4117"/>
      <c r="YW78" s="4117"/>
      <c r="YX78" s="4117"/>
      <c r="YY78" s="4117"/>
      <c r="YZ78" s="4117"/>
      <c r="ZA78" s="4117"/>
      <c r="ZB78" s="4117"/>
      <c r="ZC78" s="4117"/>
      <c r="ZD78" s="4117"/>
      <c r="ZE78" s="4117"/>
      <c r="ZF78" s="4117"/>
      <c r="ZG78" s="4117"/>
      <c r="ZH78" s="4117"/>
      <c r="ZI78" s="4117"/>
      <c r="ZJ78" s="4117"/>
      <c r="ZK78" s="4117"/>
      <c r="ZL78" s="4117"/>
      <c r="ZM78" s="4117"/>
      <c r="ZN78" s="4117"/>
      <c r="ZO78" s="4117"/>
      <c r="ZP78" s="4117"/>
      <c r="ZQ78" s="4117"/>
      <c r="ZR78" s="4117"/>
      <c r="ZS78" s="4117"/>
      <c r="ZT78" s="4117"/>
      <c r="ZU78" s="4117"/>
      <c r="ZV78" s="4117"/>
      <c r="ZW78" s="4117"/>
      <c r="ZX78" s="4117"/>
      <c r="ZY78" s="4117"/>
      <c r="ZZ78" s="4117"/>
      <c r="AAA78" s="4117"/>
      <c r="AAB78" s="4117"/>
      <c r="AAC78" s="4117"/>
      <c r="AAD78" s="4117"/>
      <c r="AAE78" s="4117"/>
      <c r="AAF78" s="4117"/>
      <c r="AAG78" s="4117"/>
      <c r="AAH78" s="4117"/>
      <c r="AAI78" s="4117"/>
      <c r="AAJ78" s="4117"/>
      <c r="AAK78" s="4117"/>
      <c r="AAL78" s="4117"/>
      <c r="AAM78" s="4117"/>
      <c r="AAN78" s="4117"/>
      <c r="AAO78" s="4117"/>
      <c r="AAP78" s="4117"/>
      <c r="AAQ78" s="4117"/>
      <c r="AAR78" s="4117"/>
      <c r="AAS78" s="4117"/>
      <c r="AAT78" s="4117"/>
      <c r="AAU78" s="4117"/>
      <c r="AAV78" s="4117"/>
      <c r="AAW78" s="4117"/>
      <c r="AAX78" s="4117"/>
      <c r="AAY78" s="4117"/>
      <c r="AAZ78" s="4117"/>
      <c r="ABA78" s="4117"/>
      <c r="ABB78" s="4117"/>
      <c r="ABC78" s="4117"/>
      <c r="ABD78" s="4117"/>
      <c r="ABE78" s="4117"/>
      <c r="ABF78" s="4117"/>
      <c r="ABG78" s="4117"/>
      <c r="ABH78" s="4117"/>
      <c r="ABI78" s="4117"/>
      <c r="ABJ78" s="4117"/>
      <c r="ABK78" s="4117"/>
      <c r="ABL78" s="4117"/>
      <c r="ABM78" s="4117"/>
      <c r="ABN78" s="4117"/>
      <c r="ABO78" s="4117"/>
      <c r="ABP78" s="4117"/>
      <c r="ABQ78" s="4117"/>
      <c r="ABR78" s="4117"/>
      <c r="ABS78" s="4117"/>
      <c r="ABT78" s="4117"/>
      <c r="ABU78" s="4117"/>
      <c r="ABV78" s="4117"/>
      <c r="ABW78" s="4117"/>
      <c r="ABX78" s="4117"/>
      <c r="ABY78" s="4117"/>
      <c r="ABZ78" s="4117"/>
      <c r="ACA78" s="4117"/>
      <c r="ACB78" s="4117"/>
      <c r="ACC78" s="4117"/>
      <c r="ACD78" s="4117"/>
      <c r="ACE78" s="4117"/>
      <c r="ACF78" s="4117"/>
      <c r="ACG78" s="4117"/>
      <c r="ACH78" s="4117"/>
      <c r="ACI78" s="4117"/>
      <c r="ACJ78" s="4117"/>
      <c r="ACK78" s="4117"/>
      <c r="ACL78" s="4117"/>
      <c r="ACM78" s="4117"/>
      <c r="ACN78" s="4117"/>
      <c r="ACO78" s="4117"/>
      <c r="ACP78" s="4117"/>
      <c r="ACQ78" s="4117"/>
      <c r="ACR78" s="4117"/>
      <c r="ACS78" s="4117"/>
      <c r="ACT78" s="4117"/>
      <c r="ACU78" s="4117"/>
      <c r="ACV78" s="4117"/>
      <c r="ACW78" s="4117"/>
      <c r="ACX78" s="4117"/>
      <c r="ACY78" s="4117"/>
      <c r="ACZ78" s="4117"/>
      <c r="ADA78" s="4117"/>
      <c r="ADB78" s="4117"/>
      <c r="ADC78" s="4117"/>
      <c r="ADD78" s="4117"/>
      <c r="ADE78" s="4117"/>
      <c r="ADF78" s="4117"/>
      <c r="ADG78" s="4117"/>
      <c r="ADH78" s="4117"/>
      <c r="ADI78" s="4117"/>
      <c r="ADJ78" s="4117"/>
      <c r="ADK78" s="4117"/>
      <c r="ADL78" s="4117"/>
      <c r="ADM78" s="4117"/>
      <c r="ADN78" s="4117"/>
      <c r="ADO78" s="4117"/>
      <c r="ADP78" s="4117"/>
      <c r="ADQ78" s="4117"/>
      <c r="ADR78" s="4117"/>
      <c r="ADS78" s="4117"/>
      <c r="ADT78" s="4117"/>
      <c r="ADU78" s="4117"/>
      <c r="ADV78" s="4117"/>
      <c r="ADW78" s="4117"/>
      <c r="ADX78" s="4117"/>
      <c r="ADY78" s="4117"/>
      <c r="ADZ78" s="4117"/>
      <c r="AEA78" s="4117"/>
      <c r="AEB78" s="4117"/>
      <c r="AEC78" s="4117"/>
      <c r="AED78" s="4117"/>
      <c r="AEE78" s="4117"/>
      <c r="AEF78" s="4117"/>
      <c r="AEG78" s="4117"/>
      <c r="AEH78" s="4117"/>
      <c r="AEI78" s="4117"/>
      <c r="AEJ78" s="4117"/>
      <c r="AEK78" s="4117"/>
      <c r="AEL78" s="4117"/>
      <c r="AEM78" s="4117"/>
      <c r="AEN78" s="4117"/>
      <c r="AEO78" s="4117"/>
      <c r="AEP78" s="4117"/>
      <c r="AEQ78" s="4117"/>
      <c r="AER78" s="4117"/>
      <c r="AES78" s="4117"/>
      <c r="AET78" s="4117"/>
      <c r="AEU78" s="4117"/>
      <c r="AEV78" s="4117"/>
      <c r="AEW78" s="4117"/>
      <c r="AEX78" s="4117"/>
      <c r="AEY78" s="4117"/>
      <c r="AEZ78" s="4117"/>
      <c r="AFA78" s="4117"/>
      <c r="AFB78" s="4117"/>
      <c r="AFC78" s="4117"/>
      <c r="AFD78" s="4117"/>
      <c r="AFE78" s="4117"/>
      <c r="AFF78" s="4117"/>
      <c r="AFG78" s="4117"/>
      <c r="AFH78" s="4117"/>
      <c r="AFI78" s="4117"/>
      <c r="AFJ78" s="4117"/>
      <c r="AFK78" s="4117"/>
      <c r="AFL78" s="4117"/>
      <c r="AFM78" s="4117"/>
      <c r="AFN78" s="4117"/>
      <c r="AFO78" s="4117"/>
      <c r="AFP78" s="4117"/>
      <c r="AFQ78" s="4117"/>
      <c r="AFR78" s="4117"/>
      <c r="AFS78" s="4117"/>
      <c r="AFT78" s="4117"/>
      <c r="AFU78" s="4117"/>
      <c r="AFV78" s="4117"/>
      <c r="AFW78" s="4117"/>
      <c r="AFX78" s="4117"/>
      <c r="AFY78" s="4117"/>
      <c r="AFZ78" s="4117"/>
      <c r="AGA78" s="4117"/>
      <c r="AGB78" s="4117"/>
      <c r="AGC78" s="4117"/>
      <c r="AGD78" s="4117"/>
      <c r="AGE78" s="4117"/>
      <c r="AGF78" s="4117"/>
      <c r="AGG78" s="4117"/>
      <c r="AGH78" s="4117"/>
      <c r="AGI78" s="4117"/>
      <c r="AGJ78" s="4117"/>
      <c r="AGK78" s="4117"/>
      <c r="AGL78" s="4117"/>
      <c r="AGM78" s="4117"/>
      <c r="AGN78" s="4117"/>
      <c r="AGO78" s="4117"/>
      <c r="AGP78" s="4117"/>
      <c r="AGQ78" s="4117"/>
      <c r="AGR78" s="4117"/>
      <c r="AGS78" s="4117"/>
      <c r="AGT78" s="4117"/>
      <c r="AGU78" s="4117"/>
      <c r="AGV78" s="4117"/>
      <c r="AGW78" s="4117"/>
      <c r="AGX78" s="4117"/>
      <c r="AGY78" s="4117"/>
      <c r="AGZ78" s="4117"/>
      <c r="AHA78" s="4117"/>
      <c r="AHB78" s="4117"/>
      <c r="AHC78" s="4117"/>
      <c r="AHD78" s="4117"/>
      <c r="AHE78" s="4117"/>
      <c r="AHF78" s="4117"/>
      <c r="AHG78" s="4117"/>
      <c r="AHH78" s="4117"/>
      <c r="AHI78" s="4117"/>
      <c r="AHJ78" s="4117"/>
      <c r="AHK78" s="4117"/>
      <c r="AHL78" s="4117"/>
      <c r="AHM78" s="4117"/>
      <c r="AHN78" s="4117"/>
      <c r="AHO78" s="4117"/>
      <c r="AHP78" s="4117"/>
      <c r="AHQ78" s="4117"/>
      <c r="AHR78" s="4117"/>
      <c r="AHS78" s="4117"/>
      <c r="AHT78" s="4117"/>
      <c r="AHU78" s="4117"/>
      <c r="AHV78" s="4117"/>
      <c r="AHW78" s="4117"/>
      <c r="AHX78" s="4117"/>
      <c r="AHY78" s="4117"/>
      <c r="AHZ78" s="4117"/>
      <c r="AIA78" s="4117"/>
      <c r="AIB78" s="4117"/>
      <c r="AIC78" s="4117"/>
      <c r="AID78" s="4117"/>
      <c r="AIE78" s="4117"/>
      <c r="AIF78" s="4117"/>
      <c r="AIG78" s="4117"/>
      <c r="AIH78" s="4117"/>
      <c r="AII78" s="4117"/>
      <c r="AIJ78" s="4117"/>
      <c r="AIK78" s="4117"/>
      <c r="AIL78" s="4117"/>
      <c r="AIM78" s="4117"/>
      <c r="AIN78" s="4117"/>
      <c r="AIO78" s="4117"/>
      <c r="AIP78" s="4117"/>
      <c r="AIQ78" s="4117"/>
      <c r="AIR78" s="4117"/>
      <c r="AIS78" s="4117"/>
      <c r="AIT78" s="4117"/>
      <c r="AIU78" s="4117"/>
      <c r="AIV78" s="4117"/>
      <c r="AIW78" s="4117"/>
      <c r="AIX78" s="4117"/>
      <c r="AIY78" s="4117"/>
      <c r="AIZ78" s="4117"/>
      <c r="AJA78" s="4117"/>
      <c r="AJB78" s="4117"/>
      <c r="AJC78" s="4117"/>
      <c r="AJD78" s="4117"/>
      <c r="AJE78" s="4117"/>
      <c r="AJF78" s="4117"/>
      <c r="AJG78" s="4117"/>
      <c r="AJH78" s="4117"/>
      <c r="AJI78" s="4117"/>
      <c r="AJJ78" s="4117"/>
      <c r="AJK78" s="4117"/>
      <c r="AJL78" s="4117"/>
      <c r="AJM78" s="4117"/>
      <c r="AJN78" s="4117"/>
      <c r="AJO78" s="4117"/>
      <c r="AJP78" s="4117"/>
      <c r="AJQ78" s="4117"/>
      <c r="AJR78" s="4117"/>
      <c r="AJS78" s="4117"/>
      <c r="AJT78" s="4117"/>
      <c r="AJU78" s="4117"/>
      <c r="AJV78" s="4117"/>
      <c r="AJW78" s="4117"/>
      <c r="AJX78" s="4117"/>
      <c r="AJY78" s="4117"/>
      <c r="AJZ78" s="4117"/>
      <c r="AKA78" s="4117"/>
      <c r="AKB78" s="4117"/>
      <c r="AKC78" s="4117"/>
      <c r="AKD78" s="4117"/>
      <c r="AKE78" s="4117"/>
      <c r="AKF78" s="4117"/>
      <c r="AKG78" s="4117"/>
      <c r="AKH78" s="4117"/>
      <c r="AKI78" s="4117"/>
      <c r="AKJ78" s="4117"/>
      <c r="AKK78" s="4117"/>
      <c r="AKL78" s="4117"/>
      <c r="AKM78" s="4117"/>
      <c r="AKN78" s="4117"/>
      <c r="AKO78" s="4117"/>
      <c r="AKP78" s="4117"/>
      <c r="AKQ78" s="4117"/>
      <c r="AKR78" s="4117"/>
      <c r="AKS78" s="4117"/>
      <c r="AKT78" s="4117"/>
      <c r="AKU78" s="4117"/>
      <c r="AKV78" s="4117"/>
      <c r="AKW78" s="4117"/>
      <c r="AKX78" s="4117"/>
      <c r="AKY78" s="4117"/>
      <c r="AKZ78" s="4117"/>
      <c r="ALA78" s="4117"/>
      <c r="ALB78" s="4117"/>
      <c r="ALC78" s="4117"/>
      <c r="ALD78" s="4117"/>
      <c r="ALE78" s="4117"/>
      <c r="ALF78" s="4117"/>
      <c r="ALG78" s="4117"/>
      <c r="ALH78" s="4117"/>
      <c r="ALI78" s="4117"/>
      <c r="ALJ78" s="4117"/>
      <c r="ALK78" s="4117"/>
      <c r="ALL78" s="4117"/>
      <c r="ALM78" s="4117"/>
      <c r="ALN78" s="4117"/>
      <c r="ALO78" s="4117"/>
      <c r="ALP78" s="4117"/>
      <c r="ALQ78" s="4117"/>
      <c r="ALR78" s="4117"/>
      <c r="ALS78" s="4117"/>
      <c r="ALT78" s="4117"/>
      <c r="ALU78" s="4117"/>
      <c r="ALV78" s="4117"/>
      <c r="ALW78" s="4117"/>
      <c r="ALX78" s="4117"/>
      <c r="ALY78" s="4117"/>
      <c r="ALZ78" s="4117"/>
      <c r="AMA78" s="4117"/>
      <c r="AMB78" s="4117"/>
      <c r="AMC78" s="4117"/>
      <c r="AMD78" s="4117"/>
      <c r="AME78" s="4117"/>
      <c r="AMF78" s="4117"/>
      <c r="AMG78" s="4117"/>
      <c r="AMH78" s="4117"/>
      <c r="AMI78" s="4117"/>
      <c r="AMJ78" s="4117"/>
      <c r="AMK78" s="4117"/>
      <c r="AML78" s="4117"/>
      <c r="AMM78" s="4117"/>
      <c r="AMN78" s="4117"/>
      <c r="AMO78" s="4117"/>
      <c r="AMP78" s="4117"/>
      <c r="AMQ78" s="4117"/>
      <c r="AMR78" s="4117"/>
      <c r="AMS78" s="4117"/>
      <c r="AMT78" s="4117"/>
      <c r="AMU78" s="4117"/>
      <c r="AMV78" s="4117"/>
      <c r="AMW78" s="4117"/>
      <c r="AMX78" s="4117"/>
      <c r="AMY78" s="4117"/>
      <c r="AMZ78" s="4117"/>
      <c r="ANA78" s="4117"/>
      <c r="ANB78" s="4117"/>
      <c r="ANC78" s="4117"/>
      <c r="AND78" s="4117"/>
      <c r="ANE78" s="4117"/>
      <c r="ANF78" s="4117"/>
      <c r="ANG78" s="4117"/>
      <c r="ANH78" s="4117"/>
      <c r="ANI78" s="4117"/>
      <c r="ANJ78" s="4117"/>
      <c r="ANK78" s="4117"/>
      <c r="ANL78" s="4117"/>
      <c r="ANM78" s="4117"/>
      <c r="ANN78" s="4117"/>
      <c r="ANO78" s="4117"/>
      <c r="ANP78" s="4117"/>
      <c r="ANQ78" s="4117"/>
      <c r="ANR78" s="4117"/>
      <c r="ANS78" s="4117"/>
      <c r="ANT78" s="4117"/>
      <c r="ANU78" s="4117"/>
      <c r="ANV78" s="4117"/>
      <c r="ANW78" s="4117"/>
      <c r="ANX78" s="4117"/>
      <c r="ANY78" s="4117"/>
      <c r="ANZ78" s="4117"/>
      <c r="AOA78" s="4117"/>
      <c r="AOB78" s="4117"/>
      <c r="AOC78" s="4117"/>
      <c r="AOD78" s="4117"/>
      <c r="AOE78" s="4117"/>
      <c r="AOF78" s="4117"/>
      <c r="AOG78" s="4117"/>
      <c r="AOH78" s="4117"/>
      <c r="AOI78" s="4117"/>
      <c r="AOJ78" s="4117"/>
      <c r="AOK78" s="4117"/>
      <c r="AOL78" s="4117"/>
      <c r="AOM78" s="4117"/>
      <c r="AON78" s="4117"/>
      <c r="AOO78" s="4117"/>
      <c r="AOP78" s="4117"/>
      <c r="AOQ78" s="4117"/>
      <c r="AOR78" s="4117"/>
      <c r="AOS78" s="4117"/>
      <c r="AOT78" s="4117"/>
      <c r="AOU78" s="4117"/>
      <c r="AOV78" s="4117"/>
      <c r="AOW78" s="4117"/>
      <c r="AOX78" s="4117"/>
      <c r="AOY78" s="4117"/>
      <c r="AOZ78" s="4117"/>
      <c r="APA78" s="4117"/>
      <c r="APB78" s="4117"/>
      <c r="APC78" s="4117"/>
      <c r="APD78" s="4117"/>
      <c r="APE78" s="4117"/>
      <c r="APF78" s="4117"/>
      <c r="APG78" s="4117"/>
      <c r="APH78" s="4117"/>
      <c r="API78" s="4117"/>
      <c r="APJ78" s="4117"/>
      <c r="APK78" s="4117"/>
      <c r="APL78" s="4117"/>
      <c r="APM78" s="4117"/>
      <c r="APN78" s="4117"/>
      <c r="APO78" s="4117"/>
      <c r="APP78" s="4117"/>
      <c r="APQ78" s="4117"/>
      <c r="APR78" s="4117"/>
      <c r="APS78" s="4117"/>
      <c r="APT78" s="4117"/>
      <c r="APU78" s="4117"/>
      <c r="APV78" s="4117"/>
      <c r="APW78" s="4117"/>
      <c r="APX78" s="4117"/>
      <c r="APY78" s="4117"/>
      <c r="APZ78" s="4117"/>
      <c r="AQA78" s="4117"/>
      <c r="AQB78" s="4117"/>
      <c r="AQC78" s="4117"/>
      <c r="AQD78" s="4117"/>
      <c r="AQE78" s="4117"/>
      <c r="AQF78" s="4117"/>
      <c r="AQG78" s="4117"/>
      <c r="AQH78" s="4117"/>
      <c r="AQI78" s="4117"/>
      <c r="AQJ78" s="4117"/>
      <c r="AQK78" s="4117"/>
      <c r="AQL78" s="4117"/>
      <c r="AQM78" s="4117"/>
      <c r="AQN78" s="4117"/>
      <c r="AQO78" s="4117"/>
      <c r="AQP78" s="4117"/>
      <c r="AQQ78" s="4117"/>
      <c r="AQR78" s="4117"/>
      <c r="AQS78" s="4117"/>
      <c r="AQT78" s="4117"/>
      <c r="AQU78" s="4117"/>
      <c r="AQV78" s="4117"/>
      <c r="AQW78" s="4117"/>
      <c r="AQX78" s="4117"/>
      <c r="AQY78" s="4117"/>
      <c r="AQZ78" s="4117"/>
      <c r="ARA78" s="4117"/>
      <c r="ARB78" s="4117"/>
      <c r="ARC78" s="4117"/>
      <c r="ARD78" s="4117"/>
      <c r="ARE78" s="4117"/>
      <c r="ARF78" s="4117"/>
      <c r="ARG78" s="4117"/>
      <c r="ARH78" s="4117"/>
      <c r="ARI78" s="4117"/>
      <c r="ARJ78" s="4117"/>
      <c r="ARK78" s="4117"/>
      <c r="ARL78" s="4117"/>
      <c r="ARM78" s="4117"/>
      <c r="ARN78" s="4117"/>
      <c r="ARO78" s="4117"/>
      <c r="ARP78" s="4117"/>
      <c r="ARQ78" s="4117"/>
      <c r="ARR78" s="4117"/>
      <c r="ARS78" s="4117"/>
      <c r="ART78" s="4117"/>
      <c r="ARU78" s="4117"/>
      <c r="ARV78" s="4117"/>
      <c r="ARW78" s="4117"/>
      <c r="ARX78" s="4117"/>
      <c r="ARY78" s="4117"/>
      <c r="ARZ78" s="4117"/>
      <c r="ASA78" s="4117"/>
      <c r="ASB78" s="4117"/>
      <c r="ASC78" s="4117"/>
      <c r="ASD78" s="4117"/>
      <c r="ASE78" s="4117"/>
      <c r="ASF78" s="4117"/>
      <c r="ASG78" s="4117"/>
      <c r="ASH78" s="4117"/>
      <c r="ASI78" s="4117"/>
      <c r="ASJ78" s="4117"/>
      <c r="ASK78" s="4117"/>
      <c r="ASL78" s="4117"/>
      <c r="ASM78" s="4117"/>
      <c r="ASN78" s="4117"/>
      <c r="ASO78" s="4117"/>
      <c r="ASP78" s="4117"/>
      <c r="ASQ78" s="4117"/>
      <c r="ASR78" s="4117"/>
      <c r="ASS78" s="4117"/>
      <c r="AST78" s="4117"/>
      <c r="ASU78" s="4117"/>
      <c r="ASV78" s="4117"/>
      <c r="ASW78" s="4117"/>
      <c r="ASX78" s="4117"/>
      <c r="ASY78" s="4117"/>
      <c r="ASZ78" s="4117"/>
      <c r="ATA78" s="4117"/>
      <c r="ATB78" s="4117"/>
      <c r="ATC78" s="4117"/>
      <c r="ATD78" s="4117"/>
      <c r="ATE78" s="4117"/>
      <c r="ATF78" s="4117"/>
      <c r="ATG78" s="4117"/>
      <c r="ATH78" s="4117"/>
      <c r="ATI78" s="4117"/>
      <c r="ATJ78" s="4117"/>
      <c r="ATK78" s="4117"/>
      <c r="ATL78" s="4117"/>
      <c r="ATM78" s="4117"/>
      <c r="ATN78" s="4117"/>
      <c r="ATO78" s="4117"/>
      <c r="ATP78" s="4117"/>
      <c r="ATQ78" s="4117"/>
      <c r="ATR78" s="4117"/>
      <c r="ATS78" s="4117"/>
      <c r="ATT78" s="4117"/>
      <c r="ATU78" s="4117"/>
      <c r="ATV78" s="4117"/>
      <c r="ATW78" s="4117"/>
      <c r="ATX78" s="4117"/>
      <c r="ATY78" s="4117"/>
      <c r="ATZ78" s="4117"/>
      <c r="AUA78" s="4117"/>
      <c r="AUB78" s="4117"/>
      <c r="AUC78" s="4117"/>
      <c r="AUD78" s="4117"/>
      <c r="AUE78" s="4117"/>
      <c r="AUF78" s="4117"/>
      <c r="AUG78" s="4117"/>
      <c r="AUH78" s="4117"/>
      <c r="AUI78" s="4117"/>
      <c r="AUJ78" s="4117"/>
      <c r="AUK78" s="4117"/>
      <c r="AUL78" s="4117"/>
      <c r="AUM78" s="4117"/>
      <c r="AUN78" s="4117"/>
      <c r="AUO78" s="4117"/>
      <c r="AUP78" s="4117"/>
      <c r="AUQ78" s="4117"/>
      <c r="AUR78" s="4117"/>
      <c r="AUS78" s="4117"/>
      <c r="AUT78" s="4117"/>
      <c r="AUU78" s="4117"/>
      <c r="AUV78" s="4117"/>
      <c r="AUW78" s="4117"/>
      <c r="AUX78" s="4117"/>
      <c r="AUY78" s="4117"/>
      <c r="AUZ78" s="4117"/>
      <c r="AVA78" s="4117"/>
      <c r="AVB78" s="4117"/>
      <c r="AVC78" s="4117"/>
      <c r="AVD78" s="4117"/>
      <c r="AVE78" s="4117"/>
      <c r="AVF78" s="4117"/>
      <c r="AVG78" s="4117"/>
      <c r="AVH78" s="4117"/>
      <c r="AVI78" s="4117"/>
      <c r="AVJ78" s="4117"/>
      <c r="AVK78" s="4117"/>
      <c r="AVL78" s="4117"/>
      <c r="AVM78" s="4117"/>
      <c r="AVN78" s="4117"/>
      <c r="AVO78" s="4117"/>
      <c r="AVP78" s="4117"/>
      <c r="AVQ78" s="4117"/>
      <c r="AVR78" s="4117"/>
      <c r="AVS78" s="4117"/>
      <c r="AVT78" s="4117"/>
      <c r="AVU78" s="4117"/>
      <c r="AVV78" s="4117"/>
      <c r="AVW78" s="4117"/>
      <c r="AVX78" s="4117"/>
      <c r="AVY78" s="4117"/>
      <c r="AVZ78" s="4117"/>
      <c r="AWA78" s="4117"/>
      <c r="AWB78" s="4117"/>
      <c r="AWC78" s="4117"/>
      <c r="AWD78" s="4117"/>
      <c r="AWE78" s="4117"/>
      <c r="AWF78" s="4117"/>
      <c r="AWG78" s="4117"/>
      <c r="AWH78" s="4117"/>
      <c r="AWI78" s="4117"/>
      <c r="AWJ78" s="4117"/>
      <c r="AWK78" s="4117"/>
      <c r="AWL78" s="4117"/>
      <c r="AWM78" s="4117"/>
      <c r="AWN78" s="4117"/>
      <c r="AWO78" s="4117"/>
      <c r="AWP78" s="4117"/>
      <c r="AWQ78" s="4117"/>
      <c r="AWR78" s="4117"/>
      <c r="AWS78" s="4117"/>
      <c r="AWT78" s="4117"/>
      <c r="AWU78" s="4117"/>
      <c r="AWV78" s="4117"/>
      <c r="AWW78" s="4117"/>
      <c r="AWX78" s="4117"/>
      <c r="AWY78" s="4117"/>
      <c r="AWZ78" s="4117"/>
      <c r="AXA78" s="4117"/>
      <c r="AXB78" s="4117"/>
      <c r="AXC78" s="4117"/>
      <c r="AXD78" s="4117"/>
      <c r="AXE78" s="4117"/>
      <c r="AXF78" s="4117"/>
      <c r="AXG78" s="4117"/>
      <c r="AXH78" s="4117"/>
      <c r="AXI78" s="4117"/>
      <c r="AXJ78" s="4117"/>
      <c r="AXK78" s="4117"/>
      <c r="AXL78" s="4117"/>
      <c r="AXM78" s="4117"/>
      <c r="AXN78" s="4117"/>
      <c r="AXO78" s="4117"/>
      <c r="AXP78" s="4117"/>
      <c r="AXQ78" s="4117"/>
      <c r="AXR78" s="4117"/>
      <c r="AXS78" s="4117"/>
      <c r="AXT78" s="4117"/>
      <c r="AXU78" s="4117"/>
      <c r="AXV78" s="4117"/>
      <c r="AXW78" s="4117"/>
      <c r="AXX78" s="4117"/>
      <c r="AXY78" s="4117"/>
      <c r="AXZ78" s="4117"/>
      <c r="AYA78" s="4117"/>
      <c r="AYB78" s="4117"/>
      <c r="AYC78" s="4117"/>
      <c r="AYD78" s="4117"/>
      <c r="AYE78" s="4117"/>
      <c r="AYF78" s="4117"/>
      <c r="AYG78" s="4117"/>
      <c r="AYH78" s="4117"/>
      <c r="AYI78" s="4117"/>
      <c r="AYJ78" s="4117"/>
      <c r="AYK78" s="4117"/>
      <c r="AYL78" s="4117"/>
      <c r="AYM78" s="4117"/>
      <c r="AYN78" s="4117"/>
      <c r="AYO78" s="4117"/>
      <c r="AYP78" s="4117"/>
      <c r="AYQ78" s="4117"/>
      <c r="AYR78" s="4117"/>
      <c r="AYS78" s="4117"/>
      <c r="AYT78" s="4117"/>
      <c r="AYU78" s="4117"/>
      <c r="AYV78" s="4117"/>
      <c r="AYW78" s="4117"/>
      <c r="AYX78" s="4117"/>
      <c r="AYY78" s="4117"/>
      <c r="AYZ78" s="4117"/>
      <c r="AZA78" s="4117"/>
      <c r="AZB78" s="4117"/>
      <c r="AZC78" s="4117"/>
      <c r="AZD78" s="4117"/>
      <c r="AZE78" s="4117"/>
      <c r="AZF78" s="4117"/>
      <c r="AZG78" s="4117"/>
      <c r="AZH78" s="4117"/>
      <c r="AZI78" s="4117"/>
      <c r="AZJ78" s="4117"/>
      <c r="AZK78" s="4117"/>
      <c r="AZL78" s="4117"/>
      <c r="AZM78" s="4117"/>
      <c r="AZN78" s="4117"/>
      <c r="AZO78" s="4117"/>
      <c r="AZP78" s="4117"/>
      <c r="AZQ78" s="4117"/>
      <c r="AZR78" s="4117"/>
      <c r="AZS78" s="4117"/>
      <c r="AZT78" s="4117"/>
      <c r="AZU78" s="4117"/>
      <c r="AZV78" s="4117"/>
      <c r="AZW78" s="4117"/>
      <c r="AZX78" s="4117"/>
      <c r="AZY78" s="4117"/>
      <c r="AZZ78" s="4117"/>
      <c r="BAA78" s="4117"/>
      <c r="BAB78" s="4117"/>
      <c r="BAC78" s="4117"/>
      <c r="BAD78" s="4117"/>
      <c r="BAE78" s="4117"/>
      <c r="BAF78" s="4117"/>
      <c r="BAG78" s="4117"/>
      <c r="BAH78" s="4117"/>
      <c r="BAI78" s="4117"/>
      <c r="BAJ78" s="4117"/>
      <c r="BAK78" s="4117"/>
      <c r="BAL78" s="4117"/>
      <c r="BAM78" s="4117"/>
      <c r="BAN78" s="4117"/>
      <c r="BAO78" s="4117"/>
      <c r="BAP78" s="4117"/>
      <c r="BAQ78" s="4117"/>
      <c r="BAR78" s="4117"/>
      <c r="BAS78" s="4117"/>
      <c r="BAT78" s="4117"/>
      <c r="BAU78" s="4117"/>
      <c r="BAV78" s="4117"/>
      <c r="BAW78" s="4117"/>
      <c r="BAX78" s="4117"/>
      <c r="BAY78" s="4117"/>
      <c r="BAZ78" s="4117"/>
      <c r="BBA78" s="4117"/>
      <c r="BBB78" s="4117"/>
      <c r="BBC78" s="4117"/>
      <c r="BBD78" s="4117"/>
      <c r="BBE78" s="4117"/>
      <c r="BBF78" s="4117"/>
      <c r="BBG78" s="4117"/>
      <c r="BBH78" s="4117"/>
      <c r="BBI78" s="4117"/>
      <c r="BBJ78" s="4117"/>
      <c r="BBK78" s="4117"/>
      <c r="BBL78" s="4117"/>
      <c r="BBM78" s="4117"/>
      <c r="BBN78" s="4117"/>
      <c r="BBO78" s="4117"/>
      <c r="BBP78" s="4117"/>
      <c r="BBQ78" s="4117"/>
      <c r="BBR78" s="4117"/>
      <c r="BBS78" s="4117"/>
      <c r="BBT78" s="4117"/>
      <c r="BBU78" s="4117"/>
      <c r="BBV78" s="4117"/>
      <c r="BBW78" s="4117"/>
      <c r="BBX78" s="4117"/>
      <c r="BBY78" s="4117"/>
      <c r="BBZ78" s="4117"/>
      <c r="BCA78" s="4117"/>
      <c r="BCB78" s="4117"/>
      <c r="BCC78" s="4117"/>
      <c r="BCD78" s="4117"/>
      <c r="BCE78" s="4117"/>
      <c r="BCF78" s="4117"/>
      <c r="BCG78" s="4117"/>
      <c r="BCH78" s="4117"/>
      <c r="BCI78" s="4117"/>
      <c r="BCJ78" s="4117"/>
      <c r="BCK78" s="4117"/>
      <c r="BCL78" s="4117"/>
      <c r="BCM78" s="4117"/>
      <c r="BCN78" s="4117"/>
      <c r="BCO78" s="4117"/>
      <c r="BCP78" s="4117"/>
      <c r="BCQ78" s="4117"/>
      <c r="BCR78" s="4117"/>
      <c r="BCS78" s="4117"/>
      <c r="BCT78" s="4117"/>
      <c r="BCU78" s="4117"/>
      <c r="BCV78" s="4117"/>
      <c r="BCW78" s="4117"/>
      <c r="BCX78" s="4117"/>
      <c r="BCY78" s="4117"/>
      <c r="BCZ78" s="4117"/>
      <c r="BDA78" s="4117"/>
      <c r="BDB78" s="4117"/>
      <c r="BDC78" s="4117"/>
      <c r="BDD78" s="4117"/>
      <c r="BDE78" s="4117"/>
      <c r="BDF78" s="4117"/>
      <c r="BDG78" s="4117"/>
      <c r="BDH78" s="4117"/>
      <c r="BDI78" s="4117"/>
      <c r="BDJ78" s="4117"/>
      <c r="BDK78" s="4117"/>
      <c r="BDL78" s="4117"/>
      <c r="BDM78" s="4117"/>
      <c r="BDN78" s="4117"/>
      <c r="BDO78" s="4117"/>
      <c r="BDP78" s="4117"/>
      <c r="BDQ78" s="4117"/>
      <c r="BDR78" s="4117"/>
      <c r="BDS78" s="4117"/>
      <c r="BDT78" s="4117"/>
      <c r="BDU78" s="4117"/>
      <c r="BDV78" s="4117"/>
      <c r="BDW78" s="4117"/>
      <c r="BDX78" s="4117"/>
      <c r="BDY78" s="4117"/>
      <c r="BDZ78" s="4117"/>
      <c r="BEA78" s="4117"/>
      <c r="BEB78" s="4117"/>
      <c r="BEC78" s="4117"/>
      <c r="BED78" s="4117"/>
      <c r="BEE78" s="4117"/>
      <c r="BEF78" s="4117"/>
      <c r="BEG78" s="4117"/>
      <c r="BEH78" s="4117"/>
      <c r="BEI78" s="4117"/>
      <c r="BEJ78" s="4117"/>
      <c r="BEK78" s="4117"/>
      <c r="BEL78" s="4117"/>
      <c r="BEM78" s="4117"/>
      <c r="BEN78" s="4117"/>
      <c r="BEO78" s="4117"/>
      <c r="BEP78" s="4117"/>
      <c r="BEQ78" s="4117"/>
      <c r="BER78" s="4117"/>
      <c r="BES78" s="4117"/>
      <c r="BET78" s="4117"/>
      <c r="BEU78" s="4117"/>
      <c r="BEV78" s="4117"/>
      <c r="BEW78" s="4117"/>
      <c r="BEX78" s="4117"/>
      <c r="BEY78" s="4117"/>
      <c r="BEZ78" s="4117"/>
      <c r="BFA78" s="4117"/>
      <c r="BFB78" s="4117"/>
      <c r="BFC78" s="4117"/>
      <c r="BFD78" s="4117"/>
      <c r="BFE78" s="4117"/>
      <c r="BFF78" s="4117"/>
      <c r="BFG78" s="4117"/>
      <c r="BFH78" s="4117"/>
      <c r="BFI78" s="4117"/>
      <c r="BFJ78" s="4117"/>
      <c r="BFK78" s="4117"/>
      <c r="BFL78" s="4117"/>
      <c r="BFM78" s="4117"/>
      <c r="BFN78" s="4117"/>
      <c r="BFO78" s="4117"/>
      <c r="BFP78" s="4117"/>
      <c r="BFQ78" s="4117"/>
      <c r="BFR78" s="4117"/>
      <c r="BFS78" s="4117"/>
      <c r="BFT78" s="4117"/>
      <c r="BFU78" s="4117"/>
      <c r="BFV78" s="4117"/>
      <c r="BFW78" s="4117"/>
      <c r="BFX78" s="4117"/>
      <c r="BFY78" s="4117"/>
      <c r="BFZ78" s="4117"/>
      <c r="BGA78" s="4117"/>
      <c r="BGB78" s="4117"/>
      <c r="BGC78" s="4117"/>
      <c r="BGD78" s="4117"/>
      <c r="BGE78" s="4117"/>
      <c r="BGF78" s="4117"/>
      <c r="BGG78" s="4117"/>
      <c r="BGH78" s="4117"/>
      <c r="BGI78" s="4117"/>
      <c r="BGJ78" s="4117"/>
      <c r="BGK78" s="4117"/>
      <c r="BGL78" s="4117"/>
      <c r="BGM78" s="4117"/>
      <c r="BGN78" s="4117"/>
      <c r="BGO78" s="4117"/>
      <c r="BGP78" s="4117"/>
      <c r="BGQ78" s="4117"/>
      <c r="BGR78" s="4117"/>
      <c r="BGS78" s="4117"/>
      <c r="BGT78" s="4117"/>
      <c r="BGU78" s="4117"/>
      <c r="BGV78" s="4117"/>
      <c r="BGW78" s="4117"/>
      <c r="BGX78" s="4117"/>
      <c r="BGY78" s="4117"/>
      <c r="BGZ78" s="4117"/>
      <c r="BHA78" s="4117"/>
      <c r="BHB78" s="4117"/>
      <c r="BHC78" s="4117"/>
      <c r="BHD78" s="4117"/>
      <c r="BHE78" s="4117"/>
      <c r="BHF78" s="4117"/>
      <c r="BHG78" s="4117"/>
      <c r="BHH78" s="4117"/>
      <c r="BHI78" s="4117"/>
      <c r="BHJ78" s="4117"/>
      <c r="BHK78" s="4117"/>
      <c r="BHL78" s="4117"/>
      <c r="BHM78" s="4117"/>
      <c r="BHN78" s="4117"/>
      <c r="BHO78" s="4117"/>
      <c r="BHP78" s="4117"/>
      <c r="BHQ78" s="4117"/>
      <c r="BHR78" s="4117"/>
      <c r="BHS78" s="4117"/>
      <c r="BHT78" s="4117"/>
      <c r="BHU78" s="4117"/>
      <c r="BHV78" s="4117"/>
      <c r="BHW78" s="4117"/>
      <c r="BHX78" s="4117"/>
      <c r="BHY78" s="4117"/>
      <c r="BHZ78" s="4117"/>
      <c r="BIA78" s="4117"/>
      <c r="BIB78" s="4117"/>
      <c r="BIC78" s="4117"/>
      <c r="BID78" s="4117"/>
      <c r="BIE78" s="4117"/>
      <c r="BIF78" s="4117"/>
      <c r="BIG78" s="4117"/>
      <c r="BIH78" s="4117"/>
      <c r="BII78" s="4117"/>
      <c r="BIJ78" s="4117"/>
      <c r="BIK78" s="4117"/>
      <c r="BIL78" s="4117"/>
      <c r="BIM78" s="4117"/>
      <c r="BIN78" s="4117"/>
      <c r="BIO78" s="4117"/>
      <c r="BIP78" s="4117"/>
      <c r="BIQ78" s="4117"/>
      <c r="BIR78" s="4117"/>
      <c r="BIS78" s="4117"/>
      <c r="BIT78" s="4117"/>
      <c r="BIU78" s="4117"/>
      <c r="BIV78" s="4117"/>
      <c r="BIW78" s="4117"/>
      <c r="BIX78" s="4117"/>
      <c r="BIY78" s="4117"/>
      <c r="BIZ78" s="4117"/>
      <c r="BJA78" s="4117"/>
      <c r="BJB78" s="4117"/>
      <c r="BJC78" s="4117"/>
      <c r="BJD78" s="4117"/>
      <c r="BJE78" s="4117"/>
    </row>
    <row r="79" spans="1:1617" s="101" customFormat="1" ht="12.75">
      <c r="A79" s="66" t="s">
        <v>661</v>
      </c>
      <c r="B79" s="66"/>
      <c r="C79" s="66"/>
      <c r="D79" s="66"/>
      <c r="E79" s="66"/>
      <c r="F79" s="66"/>
      <c r="G79" s="66"/>
      <c r="H79" s="66"/>
      <c r="I79" s="66"/>
      <c r="J79" s="66"/>
      <c r="K79" s="66"/>
      <c r="AG79" s="4117"/>
      <c r="AH79" s="4117"/>
      <c r="AI79" s="4117"/>
      <c r="AJ79" s="4117"/>
      <c r="AK79" s="4117"/>
      <c r="AL79" s="4117"/>
      <c r="AM79" s="4117"/>
      <c r="AN79" s="4117"/>
      <c r="AO79" s="4117"/>
      <c r="AP79" s="4117"/>
      <c r="AQ79" s="4117"/>
      <c r="AR79" s="4117"/>
      <c r="AS79" s="4117"/>
      <c r="AT79" s="4117"/>
      <c r="AU79" s="4117"/>
      <c r="AV79" s="4117"/>
      <c r="AW79" s="4117"/>
      <c r="AX79" s="4117"/>
      <c r="AY79" s="4117"/>
      <c r="AZ79" s="4117"/>
      <c r="BA79" s="4117"/>
      <c r="BB79" s="4117"/>
      <c r="BC79" s="4117"/>
      <c r="BD79" s="4117"/>
      <c r="BE79" s="4117"/>
      <c r="BF79" s="4117"/>
      <c r="BG79" s="4117"/>
      <c r="BH79" s="4117"/>
      <c r="BI79" s="4117"/>
      <c r="BJ79" s="4117"/>
      <c r="BK79" s="4117"/>
      <c r="BL79" s="4117"/>
      <c r="BM79" s="4117"/>
      <c r="BN79" s="4117"/>
      <c r="BO79" s="4117"/>
      <c r="BP79" s="4117"/>
      <c r="BQ79" s="4117"/>
      <c r="BR79" s="4117"/>
      <c r="BS79" s="4117"/>
      <c r="BT79" s="4117"/>
      <c r="BU79" s="4117"/>
      <c r="BV79" s="4117"/>
      <c r="BW79" s="4117"/>
      <c r="BX79" s="4117"/>
      <c r="BY79" s="4117"/>
      <c r="BZ79" s="4117"/>
      <c r="CA79" s="4117"/>
      <c r="CB79" s="4117"/>
      <c r="CC79" s="4117"/>
      <c r="CD79" s="4117"/>
      <c r="CE79" s="4117"/>
      <c r="CF79" s="4117"/>
      <c r="CG79" s="4117"/>
      <c r="CH79" s="4117"/>
      <c r="CI79" s="4117"/>
      <c r="CJ79" s="4117"/>
      <c r="CK79" s="4117"/>
      <c r="CL79" s="4117"/>
      <c r="CM79" s="4117"/>
      <c r="CN79" s="4117"/>
      <c r="CO79" s="4117"/>
      <c r="CP79" s="4117"/>
      <c r="CQ79" s="4117"/>
      <c r="CR79" s="4117"/>
      <c r="CS79" s="4117"/>
      <c r="CT79" s="4117"/>
      <c r="CU79" s="4117"/>
      <c r="CV79" s="4117"/>
      <c r="CW79" s="4117"/>
      <c r="CX79" s="4117"/>
      <c r="CY79" s="4117"/>
      <c r="CZ79" s="4117"/>
      <c r="DA79" s="4117"/>
      <c r="DB79" s="4117"/>
      <c r="DC79" s="4117"/>
      <c r="DD79" s="4117"/>
      <c r="DE79" s="4117"/>
      <c r="DF79" s="4117"/>
      <c r="DG79" s="4117"/>
      <c r="DH79" s="4117"/>
      <c r="DI79" s="4117"/>
      <c r="DJ79" s="4117"/>
      <c r="DK79" s="4117"/>
      <c r="DL79" s="4117"/>
      <c r="DM79" s="4117"/>
      <c r="DN79" s="4117"/>
      <c r="DO79" s="4117"/>
      <c r="DP79" s="4117"/>
      <c r="DQ79" s="4117"/>
      <c r="DR79" s="4117"/>
      <c r="DS79" s="4117"/>
      <c r="DT79" s="4117"/>
      <c r="DU79" s="4117"/>
      <c r="DV79" s="4117"/>
      <c r="DW79" s="4117"/>
      <c r="DX79" s="4117"/>
      <c r="DY79" s="4117"/>
      <c r="DZ79" s="4117"/>
      <c r="EA79" s="4117"/>
      <c r="EB79" s="4117"/>
      <c r="EC79" s="4117"/>
      <c r="ED79" s="4117"/>
      <c r="EE79" s="4117"/>
      <c r="EF79" s="4117"/>
      <c r="EG79" s="4117"/>
      <c r="EH79" s="4117"/>
      <c r="EI79" s="4117"/>
      <c r="EJ79" s="4117"/>
      <c r="EK79" s="4117"/>
      <c r="EL79" s="4117"/>
      <c r="EM79" s="4117"/>
      <c r="EN79" s="4117"/>
      <c r="EO79" s="4117"/>
      <c r="EP79" s="4117"/>
      <c r="EQ79" s="4117"/>
      <c r="ER79" s="4117"/>
      <c r="ES79" s="4117"/>
      <c r="ET79" s="4117"/>
      <c r="EU79" s="4117"/>
      <c r="EV79" s="4117"/>
      <c r="EW79" s="4117"/>
      <c r="EX79" s="4117"/>
      <c r="EY79" s="4117"/>
      <c r="EZ79" s="4117"/>
      <c r="FA79" s="4117"/>
      <c r="FB79" s="4117"/>
      <c r="FC79" s="4117"/>
      <c r="FD79" s="4117"/>
      <c r="FE79" s="4117"/>
      <c r="FF79" s="4117"/>
      <c r="FG79" s="4117"/>
      <c r="FH79" s="4117"/>
      <c r="FI79" s="4117"/>
      <c r="FJ79" s="4117"/>
      <c r="FK79" s="4117"/>
      <c r="FL79" s="4117"/>
      <c r="FM79" s="4117"/>
      <c r="FN79" s="4117"/>
      <c r="FO79" s="4117"/>
      <c r="FP79" s="4117"/>
      <c r="FQ79" s="4117"/>
      <c r="FR79" s="4117"/>
      <c r="FS79" s="4117"/>
      <c r="FT79" s="4117"/>
      <c r="FU79" s="4117"/>
      <c r="FV79" s="4117"/>
      <c r="FW79" s="4117"/>
      <c r="FX79" s="4117"/>
      <c r="FY79" s="4117"/>
      <c r="FZ79" s="4117"/>
      <c r="GA79" s="4117"/>
      <c r="GB79" s="4117"/>
      <c r="GC79" s="4117"/>
      <c r="GD79" s="4117"/>
      <c r="GE79" s="4117"/>
      <c r="GF79" s="4117"/>
      <c r="GG79" s="4117"/>
      <c r="GH79" s="4117"/>
      <c r="GI79" s="4117"/>
      <c r="GJ79" s="4117"/>
      <c r="GK79" s="4117"/>
      <c r="GL79" s="4117"/>
      <c r="GM79" s="4117"/>
      <c r="GN79" s="4117"/>
      <c r="GO79" s="4117"/>
      <c r="GP79" s="4117"/>
      <c r="GQ79" s="4117"/>
      <c r="GR79" s="4117"/>
      <c r="GS79" s="4117"/>
      <c r="GT79" s="4117"/>
      <c r="GU79" s="4117"/>
      <c r="GV79" s="4117"/>
      <c r="GW79" s="4117"/>
      <c r="GX79" s="4117"/>
      <c r="GY79" s="4117"/>
      <c r="GZ79" s="4117"/>
      <c r="HA79" s="4117"/>
      <c r="HB79" s="4117"/>
      <c r="HC79" s="4117"/>
      <c r="HD79" s="4117"/>
      <c r="HE79" s="4117"/>
      <c r="HF79" s="4117"/>
      <c r="HG79" s="4117"/>
      <c r="HH79" s="4117"/>
      <c r="HI79" s="4117"/>
      <c r="HJ79" s="4117"/>
      <c r="HK79" s="4117"/>
      <c r="HL79" s="4117"/>
      <c r="HM79" s="4117"/>
      <c r="HN79" s="4117"/>
      <c r="HO79" s="4117"/>
      <c r="HP79" s="4117"/>
      <c r="HQ79" s="4117"/>
      <c r="HR79" s="4117"/>
      <c r="HS79" s="4117"/>
      <c r="HT79" s="4117"/>
      <c r="HU79" s="4117"/>
      <c r="HV79" s="4117"/>
      <c r="HW79" s="4117"/>
      <c r="HX79" s="4117"/>
      <c r="HY79" s="4117"/>
      <c r="HZ79" s="4117"/>
      <c r="IA79" s="4117"/>
      <c r="IB79" s="4117"/>
      <c r="IC79" s="4117"/>
      <c r="ID79" s="4117"/>
      <c r="IE79" s="4117"/>
      <c r="IF79" s="4117"/>
      <c r="IG79" s="4117"/>
      <c r="IH79" s="4117"/>
      <c r="II79" s="4117"/>
      <c r="IJ79" s="4117"/>
      <c r="IK79" s="4117"/>
      <c r="IL79" s="4117"/>
      <c r="IM79" s="4117"/>
      <c r="IN79" s="4117"/>
      <c r="IO79" s="4117"/>
      <c r="IP79" s="4117"/>
      <c r="IQ79" s="4117"/>
      <c r="IR79" s="4117"/>
      <c r="IS79" s="4117"/>
      <c r="IT79" s="4117"/>
      <c r="IU79" s="4117"/>
      <c r="IV79" s="4117"/>
      <c r="IW79" s="4117"/>
      <c r="IX79" s="4117"/>
      <c r="IY79" s="4117"/>
      <c r="IZ79" s="4117"/>
      <c r="JA79" s="4117"/>
      <c r="JB79" s="4117"/>
      <c r="JC79" s="4117"/>
      <c r="JD79" s="4117"/>
      <c r="JE79" s="4117"/>
      <c r="JF79" s="4117"/>
      <c r="JG79" s="4117"/>
      <c r="JH79" s="4117"/>
      <c r="JI79" s="4117"/>
      <c r="JJ79" s="4117"/>
      <c r="JK79" s="4117"/>
      <c r="JL79" s="4117"/>
      <c r="JM79" s="4117"/>
      <c r="JN79" s="4117"/>
      <c r="JO79" s="4117"/>
      <c r="JP79" s="4117"/>
      <c r="JQ79" s="4117"/>
      <c r="JR79" s="4117"/>
      <c r="JS79" s="4117"/>
      <c r="JT79" s="4117"/>
      <c r="JU79" s="4117"/>
      <c r="JV79" s="4117"/>
      <c r="JW79" s="4117"/>
      <c r="JX79" s="4117"/>
      <c r="JY79" s="4117"/>
      <c r="JZ79" s="4117"/>
      <c r="KA79" s="4117"/>
      <c r="KB79" s="4117"/>
      <c r="KC79" s="4117"/>
      <c r="KD79" s="4117"/>
      <c r="KE79" s="4117"/>
      <c r="KF79" s="4117"/>
      <c r="KG79" s="4117"/>
      <c r="KH79" s="4117"/>
      <c r="KI79" s="4117"/>
      <c r="KJ79" s="4117"/>
      <c r="KK79" s="4117"/>
      <c r="KL79" s="4117"/>
      <c r="KM79" s="4117"/>
      <c r="KN79" s="4117"/>
      <c r="KO79" s="4117"/>
      <c r="KP79" s="4117"/>
      <c r="KQ79" s="4117"/>
      <c r="KR79" s="4117"/>
      <c r="KS79" s="4117"/>
      <c r="KT79" s="4117"/>
      <c r="KU79" s="4117"/>
      <c r="KV79" s="4117"/>
      <c r="KW79" s="4117"/>
      <c r="KX79" s="4117"/>
      <c r="KY79" s="4117"/>
      <c r="KZ79" s="4117"/>
      <c r="LA79" s="4117"/>
      <c r="LB79" s="4117"/>
      <c r="LC79" s="4117"/>
      <c r="LD79" s="4117"/>
      <c r="LE79" s="4117"/>
      <c r="LF79" s="4117"/>
      <c r="LG79" s="4117"/>
      <c r="LH79" s="4117"/>
      <c r="LI79" s="4117"/>
      <c r="LJ79" s="4117"/>
      <c r="LK79" s="4117"/>
      <c r="LL79" s="4117"/>
      <c r="LM79" s="4117"/>
      <c r="LN79" s="4117"/>
      <c r="LO79" s="4117"/>
      <c r="LP79" s="4117"/>
      <c r="LQ79" s="4117"/>
      <c r="LR79" s="4117"/>
      <c r="LS79" s="4117"/>
      <c r="LT79" s="4117"/>
      <c r="LU79" s="4117"/>
      <c r="LV79" s="4117"/>
      <c r="LW79" s="4117"/>
      <c r="LX79" s="4117"/>
      <c r="LY79" s="4117"/>
      <c r="LZ79" s="4117"/>
      <c r="MA79" s="4117"/>
      <c r="MB79" s="4117"/>
      <c r="MC79" s="4117"/>
      <c r="MD79" s="4117"/>
      <c r="ME79" s="4117"/>
      <c r="MF79" s="4117"/>
      <c r="MG79" s="4117"/>
      <c r="MH79" s="4117"/>
      <c r="MI79" s="4117"/>
      <c r="MJ79" s="4117"/>
      <c r="MK79" s="4117"/>
      <c r="ML79" s="4117"/>
      <c r="MM79" s="4117"/>
      <c r="MN79" s="4117"/>
      <c r="MO79" s="4117"/>
      <c r="MP79" s="4117"/>
      <c r="MQ79" s="4117"/>
      <c r="MR79" s="4117"/>
      <c r="MS79" s="4117"/>
      <c r="MT79" s="4117"/>
      <c r="MU79" s="4117"/>
      <c r="MV79" s="4117"/>
      <c r="MW79" s="4117"/>
      <c r="MX79" s="4117"/>
      <c r="MY79" s="4117"/>
      <c r="MZ79" s="4117"/>
      <c r="NA79" s="4117"/>
      <c r="NB79" s="4117"/>
      <c r="NC79" s="4117"/>
      <c r="ND79" s="4117"/>
      <c r="NE79" s="4117"/>
      <c r="NF79" s="4117"/>
      <c r="NG79" s="4117"/>
      <c r="NH79" s="4117"/>
      <c r="NI79" s="4117"/>
      <c r="NJ79" s="4117"/>
      <c r="NK79" s="4117"/>
      <c r="NL79" s="4117"/>
      <c r="NM79" s="4117"/>
      <c r="NN79" s="4117"/>
      <c r="NO79" s="4117"/>
      <c r="NP79" s="4117"/>
      <c r="NQ79" s="4117"/>
      <c r="NR79" s="4117"/>
      <c r="NS79" s="4117"/>
      <c r="NT79" s="4117"/>
      <c r="NU79" s="4117"/>
      <c r="NV79" s="4117"/>
      <c r="NW79" s="4117"/>
      <c r="NX79" s="4117"/>
      <c r="NY79" s="4117"/>
      <c r="NZ79" s="4117"/>
      <c r="OA79" s="4117"/>
      <c r="OB79" s="4117"/>
      <c r="OC79" s="4117"/>
      <c r="OD79" s="4117"/>
      <c r="OE79" s="4117"/>
      <c r="OF79" s="4117"/>
      <c r="OG79" s="4117"/>
      <c r="OH79" s="4117"/>
      <c r="OI79" s="4117"/>
      <c r="OJ79" s="4117"/>
      <c r="OK79" s="4117"/>
      <c r="OL79" s="4117"/>
      <c r="OM79" s="4117"/>
      <c r="ON79" s="4117"/>
      <c r="OO79" s="4117"/>
      <c r="OP79" s="4117"/>
      <c r="OQ79" s="4117"/>
      <c r="OR79" s="4117"/>
      <c r="OS79" s="4117"/>
      <c r="OT79" s="4117"/>
      <c r="OU79" s="4117"/>
      <c r="OV79" s="4117"/>
      <c r="OW79" s="4117"/>
      <c r="OX79" s="4117"/>
      <c r="OY79" s="4117"/>
      <c r="OZ79" s="4117"/>
      <c r="PA79" s="4117"/>
      <c r="PB79" s="4117"/>
      <c r="PC79" s="4117"/>
      <c r="PD79" s="4117"/>
      <c r="PE79" s="4117"/>
      <c r="PF79" s="4117"/>
      <c r="PG79" s="4117"/>
      <c r="PH79" s="4117"/>
      <c r="PI79" s="4117"/>
      <c r="PJ79" s="4117"/>
      <c r="PK79" s="4117"/>
      <c r="PL79" s="4117"/>
      <c r="PM79" s="4117"/>
      <c r="PN79" s="4117"/>
      <c r="PO79" s="4117"/>
      <c r="PP79" s="4117"/>
      <c r="PQ79" s="4117"/>
      <c r="PR79" s="4117"/>
      <c r="PS79" s="4117"/>
      <c r="PT79" s="4117"/>
      <c r="PU79" s="4117"/>
      <c r="PV79" s="4117"/>
      <c r="PW79" s="4117"/>
      <c r="PX79" s="4117"/>
      <c r="PY79" s="4117"/>
      <c r="PZ79" s="4117"/>
      <c r="QA79" s="4117"/>
      <c r="QB79" s="4117"/>
      <c r="QC79" s="4117"/>
      <c r="QD79" s="4117"/>
      <c r="QE79" s="4117"/>
      <c r="QF79" s="4117"/>
      <c r="QG79" s="4117"/>
      <c r="QH79" s="4117"/>
      <c r="QI79" s="4117"/>
      <c r="QJ79" s="4117"/>
      <c r="QK79" s="4117"/>
      <c r="QL79" s="4117"/>
      <c r="QM79" s="4117"/>
      <c r="QN79" s="4117"/>
      <c r="QO79" s="4117"/>
      <c r="QP79" s="4117"/>
      <c r="QQ79" s="4117"/>
      <c r="QR79" s="4117"/>
      <c r="QS79" s="4117"/>
      <c r="QT79" s="4117"/>
      <c r="QU79" s="4117"/>
      <c r="QV79" s="4117"/>
      <c r="QW79" s="4117"/>
      <c r="QX79" s="4117"/>
      <c r="QY79" s="4117"/>
      <c r="QZ79" s="4117"/>
      <c r="RA79" s="4117"/>
      <c r="RB79" s="4117"/>
      <c r="RC79" s="4117"/>
      <c r="RD79" s="4117"/>
      <c r="RE79" s="4117"/>
      <c r="RF79" s="4117"/>
      <c r="RG79" s="4117"/>
      <c r="RH79" s="4117"/>
      <c r="RI79" s="4117"/>
      <c r="RJ79" s="4117"/>
      <c r="RK79" s="4117"/>
      <c r="RL79" s="4117"/>
      <c r="RM79" s="4117"/>
      <c r="RN79" s="4117"/>
      <c r="RO79" s="4117"/>
      <c r="RP79" s="4117"/>
      <c r="RQ79" s="4117"/>
      <c r="RR79" s="4117"/>
      <c r="RS79" s="4117"/>
      <c r="RT79" s="4117"/>
      <c r="RU79" s="4117"/>
      <c r="RV79" s="4117"/>
      <c r="RW79" s="4117"/>
      <c r="RX79" s="4117"/>
      <c r="RY79" s="4117"/>
      <c r="RZ79" s="4117"/>
      <c r="SA79" s="4117"/>
      <c r="SB79" s="4117"/>
      <c r="SC79" s="4117"/>
      <c r="SD79" s="4117"/>
      <c r="SE79" s="4117"/>
      <c r="SF79" s="4117"/>
      <c r="SG79" s="4117"/>
      <c r="SH79" s="4117"/>
      <c r="SI79" s="4117"/>
      <c r="SJ79" s="4117"/>
      <c r="SK79" s="4117"/>
      <c r="SL79" s="4117"/>
      <c r="SM79" s="4117"/>
      <c r="SN79" s="4117"/>
      <c r="SO79" s="4117"/>
      <c r="SP79" s="4117"/>
      <c r="SQ79" s="4117"/>
      <c r="SR79" s="4117"/>
      <c r="SS79" s="4117"/>
      <c r="ST79" s="4117"/>
      <c r="SU79" s="4117"/>
      <c r="SV79" s="4117"/>
      <c r="SW79" s="4117"/>
      <c r="SX79" s="4117"/>
      <c r="SY79" s="4117"/>
      <c r="SZ79" s="4117"/>
      <c r="TA79" s="4117"/>
      <c r="TB79" s="4117"/>
      <c r="TC79" s="4117"/>
      <c r="TD79" s="4117"/>
      <c r="TE79" s="4117"/>
      <c r="TF79" s="4117"/>
      <c r="TG79" s="4117"/>
      <c r="TH79" s="4117"/>
      <c r="TI79" s="4117"/>
      <c r="TJ79" s="4117"/>
      <c r="TK79" s="4117"/>
      <c r="TL79" s="4117"/>
      <c r="TM79" s="4117"/>
      <c r="TN79" s="4117"/>
      <c r="TO79" s="4117"/>
      <c r="TP79" s="4117"/>
      <c r="TQ79" s="4117"/>
      <c r="TR79" s="4117"/>
      <c r="TS79" s="4117"/>
      <c r="TT79" s="4117"/>
      <c r="TU79" s="4117"/>
      <c r="TV79" s="4117"/>
      <c r="TW79" s="4117"/>
      <c r="TX79" s="4117"/>
      <c r="TY79" s="4117"/>
      <c r="TZ79" s="4117"/>
      <c r="UA79" s="4117"/>
      <c r="UB79" s="4117"/>
      <c r="UC79" s="4117"/>
      <c r="UD79" s="4117"/>
      <c r="UE79" s="4117"/>
      <c r="UF79" s="4117"/>
      <c r="UG79" s="4117"/>
      <c r="UH79" s="4117"/>
      <c r="UI79" s="4117"/>
      <c r="UJ79" s="4117"/>
      <c r="UK79" s="4117"/>
      <c r="UL79" s="4117"/>
      <c r="UM79" s="4117"/>
      <c r="UN79" s="4117"/>
      <c r="UO79" s="4117"/>
      <c r="UP79" s="4117"/>
      <c r="UQ79" s="4117"/>
      <c r="UR79" s="4117"/>
      <c r="US79" s="4117"/>
      <c r="UT79" s="4117"/>
      <c r="UU79" s="4117"/>
      <c r="UV79" s="4117"/>
      <c r="UW79" s="4117"/>
      <c r="UX79" s="4117"/>
      <c r="UY79" s="4117"/>
      <c r="UZ79" s="4117"/>
      <c r="VA79" s="4117"/>
      <c r="VB79" s="4117"/>
      <c r="VC79" s="4117"/>
      <c r="VD79" s="4117"/>
      <c r="VE79" s="4117"/>
      <c r="VF79" s="4117"/>
      <c r="VG79" s="4117"/>
      <c r="VH79" s="4117"/>
      <c r="VI79" s="4117"/>
      <c r="VJ79" s="4117"/>
      <c r="VK79" s="4117"/>
      <c r="VL79" s="4117"/>
      <c r="VM79" s="4117"/>
      <c r="VN79" s="4117"/>
      <c r="VO79" s="4117"/>
      <c r="VP79" s="4117"/>
      <c r="VQ79" s="4117"/>
      <c r="VR79" s="4117"/>
      <c r="VS79" s="4117"/>
      <c r="VT79" s="4117"/>
      <c r="VU79" s="4117"/>
      <c r="VV79" s="4117"/>
      <c r="VW79" s="4117"/>
      <c r="VX79" s="4117"/>
      <c r="VY79" s="4117"/>
      <c r="VZ79" s="4117"/>
      <c r="WA79" s="4117"/>
      <c r="WB79" s="4117"/>
      <c r="WC79" s="4117"/>
      <c r="WD79" s="4117"/>
      <c r="WE79" s="4117"/>
      <c r="WF79" s="4117"/>
      <c r="WG79" s="4117"/>
      <c r="WH79" s="4117"/>
      <c r="WI79" s="4117"/>
      <c r="WJ79" s="4117"/>
      <c r="WK79" s="4117"/>
      <c r="WL79" s="4117"/>
      <c r="WM79" s="4117"/>
      <c r="WN79" s="4117"/>
      <c r="WO79" s="4117"/>
      <c r="WP79" s="4117"/>
      <c r="WQ79" s="4117"/>
      <c r="WR79" s="4117"/>
      <c r="WS79" s="4117"/>
      <c r="WT79" s="4117"/>
      <c r="WU79" s="4117"/>
      <c r="WV79" s="4117"/>
      <c r="WW79" s="4117"/>
      <c r="WX79" s="4117"/>
      <c r="WY79" s="4117"/>
      <c r="WZ79" s="4117"/>
      <c r="XA79" s="4117"/>
      <c r="XB79" s="4117"/>
      <c r="XC79" s="4117"/>
      <c r="XD79" s="4117"/>
      <c r="XE79" s="4117"/>
      <c r="XF79" s="4117"/>
      <c r="XG79" s="4117"/>
      <c r="XH79" s="4117"/>
      <c r="XI79" s="4117"/>
      <c r="XJ79" s="4117"/>
      <c r="XK79" s="4117"/>
      <c r="XL79" s="4117"/>
      <c r="XM79" s="4117"/>
      <c r="XN79" s="4117"/>
      <c r="XO79" s="4117"/>
      <c r="XP79" s="4117"/>
      <c r="XQ79" s="4117"/>
      <c r="XR79" s="4117"/>
      <c r="XS79" s="4117"/>
      <c r="XT79" s="4117"/>
      <c r="XU79" s="4117"/>
      <c r="XV79" s="4117"/>
      <c r="XW79" s="4117"/>
      <c r="XX79" s="4117"/>
      <c r="XY79" s="4117"/>
      <c r="XZ79" s="4117"/>
      <c r="YA79" s="4117"/>
      <c r="YB79" s="4117"/>
      <c r="YC79" s="4117"/>
      <c r="YD79" s="4117"/>
      <c r="YE79" s="4117"/>
      <c r="YF79" s="4117"/>
      <c r="YG79" s="4117"/>
      <c r="YH79" s="4117"/>
      <c r="YI79" s="4117"/>
      <c r="YJ79" s="4117"/>
      <c r="YK79" s="4117"/>
      <c r="YL79" s="4117"/>
      <c r="YM79" s="4117"/>
      <c r="YN79" s="4117"/>
      <c r="YO79" s="4117"/>
      <c r="YP79" s="4117"/>
      <c r="YQ79" s="4117"/>
      <c r="YR79" s="4117"/>
      <c r="YS79" s="4117"/>
      <c r="YT79" s="4117"/>
      <c r="YU79" s="4117"/>
      <c r="YV79" s="4117"/>
      <c r="YW79" s="4117"/>
      <c r="YX79" s="4117"/>
      <c r="YY79" s="4117"/>
      <c r="YZ79" s="4117"/>
      <c r="ZA79" s="4117"/>
      <c r="ZB79" s="4117"/>
      <c r="ZC79" s="4117"/>
      <c r="ZD79" s="4117"/>
      <c r="ZE79" s="4117"/>
      <c r="ZF79" s="4117"/>
      <c r="ZG79" s="4117"/>
      <c r="ZH79" s="4117"/>
      <c r="ZI79" s="4117"/>
      <c r="ZJ79" s="4117"/>
      <c r="ZK79" s="4117"/>
      <c r="ZL79" s="4117"/>
      <c r="ZM79" s="4117"/>
      <c r="ZN79" s="4117"/>
      <c r="ZO79" s="4117"/>
      <c r="ZP79" s="4117"/>
      <c r="ZQ79" s="4117"/>
      <c r="ZR79" s="4117"/>
      <c r="ZS79" s="4117"/>
      <c r="ZT79" s="4117"/>
      <c r="ZU79" s="4117"/>
      <c r="ZV79" s="4117"/>
      <c r="ZW79" s="4117"/>
      <c r="ZX79" s="4117"/>
      <c r="ZY79" s="4117"/>
      <c r="ZZ79" s="4117"/>
      <c r="AAA79" s="4117"/>
      <c r="AAB79" s="4117"/>
      <c r="AAC79" s="4117"/>
      <c r="AAD79" s="4117"/>
      <c r="AAE79" s="4117"/>
      <c r="AAF79" s="4117"/>
      <c r="AAG79" s="4117"/>
      <c r="AAH79" s="4117"/>
      <c r="AAI79" s="4117"/>
      <c r="AAJ79" s="4117"/>
      <c r="AAK79" s="4117"/>
      <c r="AAL79" s="4117"/>
      <c r="AAM79" s="4117"/>
      <c r="AAN79" s="4117"/>
      <c r="AAO79" s="4117"/>
      <c r="AAP79" s="4117"/>
      <c r="AAQ79" s="4117"/>
      <c r="AAR79" s="4117"/>
      <c r="AAS79" s="4117"/>
      <c r="AAT79" s="4117"/>
      <c r="AAU79" s="4117"/>
      <c r="AAV79" s="4117"/>
      <c r="AAW79" s="4117"/>
      <c r="AAX79" s="4117"/>
      <c r="AAY79" s="4117"/>
      <c r="AAZ79" s="4117"/>
      <c r="ABA79" s="4117"/>
      <c r="ABB79" s="4117"/>
      <c r="ABC79" s="4117"/>
      <c r="ABD79" s="4117"/>
      <c r="ABE79" s="4117"/>
      <c r="ABF79" s="4117"/>
      <c r="ABG79" s="4117"/>
      <c r="ABH79" s="4117"/>
      <c r="ABI79" s="4117"/>
      <c r="ABJ79" s="4117"/>
      <c r="ABK79" s="4117"/>
      <c r="ABL79" s="4117"/>
      <c r="ABM79" s="4117"/>
      <c r="ABN79" s="4117"/>
      <c r="ABO79" s="4117"/>
      <c r="ABP79" s="4117"/>
      <c r="ABQ79" s="4117"/>
      <c r="ABR79" s="4117"/>
      <c r="ABS79" s="4117"/>
      <c r="ABT79" s="4117"/>
      <c r="ABU79" s="4117"/>
      <c r="ABV79" s="4117"/>
      <c r="ABW79" s="4117"/>
      <c r="ABX79" s="4117"/>
      <c r="ABY79" s="4117"/>
      <c r="ABZ79" s="4117"/>
      <c r="ACA79" s="4117"/>
      <c r="ACB79" s="4117"/>
      <c r="ACC79" s="4117"/>
      <c r="ACD79" s="4117"/>
      <c r="ACE79" s="4117"/>
      <c r="ACF79" s="4117"/>
      <c r="ACG79" s="4117"/>
      <c r="ACH79" s="4117"/>
      <c r="ACI79" s="4117"/>
      <c r="ACJ79" s="4117"/>
      <c r="ACK79" s="4117"/>
      <c r="ACL79" s="4117"/>
      <c r="ACM79" s="4117"/>
      <c r="ACN79" s="4117"/>
      <c r="ACO79" s="4117"/>
      <c r="ACP79" s="4117"/>
      <c r="ACQ79" s="4117"/>
      <c r="ACR79" s="4117"/>
      <c r="ACS79" s="4117"/>
      <c r="ACT79" s="4117"/>
      <c r="ACU79" s="4117"/>
      <c r="ACV79" s="4117"/>
      <c r="ACW79" s="4117"/>
      <c r="ACX79" s="4117"/>
      <c r="ACY79" s="4117"/>
      <c r="ACZ79" s="4117"/>
      <c r="ADA79" s="4117"/>
      <c r="ADB79" s="4117"/>
      <c r="ADC79" s="4117"/>
      <c r="ADD79" s="4117"/>
      <c r="ADE79" s="4117"/>
      <c r="ADF79" s="4117"/>
      <c r="ADG79" s="4117"/>
      <c r="ADH79" s="4117"/>
      <c r="ADI79" s="4117"/>
      <c r="ADJ79" s="4117"/>
      <c r="ADK79" s="4117"/>
      <c r="ADL79" s="4117"/>
      <c r="ADM79" s="4117"/>
      <c r="ADN79" s="4117"/>
      <c r="ADO79" s="4117"/>
      <c r="ADP79" s="4117"/>
      <c r="ADQ79" s="4117"/>
      <c r="ADR79" s="4117"/>
      <c r="ADS79" s="4117"/>
      <c r="ADT79" s="4117"/>
      <c r="ADU79" s="4117"/>
      <c r="ADV79" s="4117"/>
      <c r="ADW79" s="4117"/>
      <c r="ADX79" s="4117"/>
      <c r="ADY79" s="4117"/>
      <c r="ADZ79" s="4117"/>
      <c r="AEA79" s="4117"/>
      <c r="AEB79" s="4117"/>
      <c r="AEC79" s="4117"/>
      <c r="AED79" s="4117"/>
      <c r="AEE79" s="4117"/>
      <c r="AEF79" s="4117"/>
      <c r="AEG79" s="4117"/>
      <c r="AEH79" s="4117"/>
      <c r="AEI79" s="4117"/>
      <c r="AEJ79" s="4117"/>
      <c r="AEK79" s="4117"/>
      <c r="AEL79" s="4117"/>
      <c r="AEM79" s="4117"/>
      <c r="AEN79" s="4117"/>
      <c r="AEO79" s="4117"/>
      <c r="AEP79" s="4117"/>
      <c r="AEQ79" s="4117"/>
      <c r="AER79" s="4117"/>
      <c r="AES79" s="4117"/>
      <c r="AET79" s="4117"/>
      <c r="AEU79" s="4117"/>
      <c r="AEV79" s="4117"/>
      <c r="AEW79" s="4117"/>
      <c r="AEX79" s="4117"/>
      <c r="AEY79" s="4117"/>
      <c r="AEZ79" s="4117"/>
      <c r="AFA79" s="4117"/>
      <c r="AFB79" s="4117"/>
      <c r="AFC79" s="4117"/>
      <c r="AFD79" s="4117"/>
      <c r="AFE79" s="4117"/>
      <c r="AFF79" s="4117"/>
      <c r="AFG79" s="4117"/>
      <c r="AFH79" s="4117"/>
      <c r="AFI79" s="4117"/>
      <c r="AFJ79" s="4117"/>
      <c r="AFK79" s="4117"/>
      <c r="AFL79" s="4117"/>
      <c r="AFM79" s="4117"/>
      <c r="AFN79" s="4117"/>
      <c r="AFO79" s="4117"/>
      <c r="AFP79" s="4117"/>
      <c r="AFQ79" s="4117"/>
      <c r="AFR79" s="4117"/>
      <c r="AFS79" s="4117"/>
      <c r="AFT79" s="4117"/>
      <c r="AFU79" s="4117"/>
      <c r="AFV79" s="4117"/>
      <c r="AFW79" s="4117"/>
      <c r="AFX79" s="4117"/>
      <c r="AFY79" s="4117"/>
      <c r="AFZ79" s="4117"/>
      <c r="AGA79" s="4117"/>
      <c r="AGB79" s="4117"/>
      <c r="AGC79" s="4117"/>
      <c r="AGD79" s="4117"/>
      <c r="AGE79" s="4117"/>
      <c r="AGF79" s="4117"/>
      <c r="AGG79" s="4117"/>
      <c r="AGH79" s="4117"/>
      <c r="AGI79" s="4117"/>
      <c r="AGJ79" s="4117"/>
      <c r="AGK79" s="4117"/>
      <c r="AGL79" s="4117"/>
      <c r="AGM79" s="4117"/>
      <c r="AGN79" s="4117"/>
      <c r="AGO79" s="4117"/>
      <c r="AGP79" s="4117"/>
      <c r="AGQ79" s="4117"/>
      <c r="AGR79" s="4117"/>
      <c r="AGS79" s="4117"/>
      <c r="AGT79" s="4117"/>
      <c r="AGU79" s="4117"/>
      <c r="AGV79" s="4117"/>
      <c r="AGW79" s="4117"/>
      <c r="AGX79" s="4117"/>
      <c r="AGY79" s="4117"/>
      <c r="AGZ79" s="4117"/>
      <c r="AHA79" s="4117"/>
      <c r="AHB79" s="4117"/>
      <c r="AHC79" s="4117"/>
      <c r="AHD79" s="4117"/>
      <c r="AHE79" s="4117"/>
      <c r="AHF79" s="4117"/>
      <c r="AHG79" s="4117"/>
      <c r="AHH79" s="4117"/>
      <c r="AHI79" s="4117"/>
      <c r="AHJ79" s="4117"/>
      <c r="AHK79" s="4117"/>
      <c r="AHL79" s="4117"/>
      <c r="AHM79" s="4117"/>
      <c r="AHN79" s="4117"/>
      <c r="AHO79" s="4117"/>
      <c r="AHP79" s="4117"/>
      <c r="AHQ79" s="4117"/>
      <c r="AHR79" s="4117"/>
      <c r="AHS79" s="4117"/>
      <c r="AHT79" s="4117"/>
      <c r="AHU79" s="4117"/>
      <c r="AHV79" s="4117"/>
      <c r="AHW79" s="4117"/>
      <c r="AHX79" s="4117"/>
      <c r="AHY79" s="4117"/>
      <c r="AHZ79" s="4117"/>
      <c r="AIA79" s="4117"/>
      <c r="AIB79" s="4117"/>
      <c r="AIC79" s="4117"/>
      <c r="AID79" s="4117"/>
      <c r="AIE79" s="4117"/>
      <c r="AIF79" s="4117"/>
      <c r="AIG79" s="4117"/>
      <c r="AIH79" s="4117"/>
      <c r="AII79" s="4117"/>
      <c r="AIJ79" s="4117"/>
      <c r="AIK79" s="4117"/>
      <c r="AIL79" s="4117"/>
      <c r="AIM79" s="4117"/>
      <c r="AIN79" s="4117"/>
      <c r="AIO79" s="4117"/>
      <c r="AIP79" s="4117"/>
      <c r="AIQ79" s="4117"/>
      <c r="AIR79" s="4117"/>
      <c r="AIS79" s="4117"/>
      <c r="AIT79" s="4117"/>
      <c r="AIU79" s="4117"/>
      <c r="AIV79" s="4117"/>
      <c r="AIW79" s="4117"/>
      <c r="AIX79" s="4117"/>
      <c r="AIY79" s="4117"/>
      <c r="AIZ79" s="4117"/>
      <c r="AJA79" s="4117"/>
      <c r="AJB79" s="4117"/>
      <c r="AJC79" s="4117"/>
      <c r="AJD79" s="4117"/>
      <c r="AJE79" s="4117"/>
      <c r="AJF79" s="4117"/>
      <c r="AJG79" s="4117"/>
      <c r="AJH79" s="4117"/>
      <c r="AJI79" s="4117"/>
      <c r="AJJ79" s="4117"/>
      <c r="AJK79" s="4117"/>
      <c r="AJL79" s="4117"/>
      <c r="AJM79" s="4117"/>
      <c r="AJN79" s="4117"/>
      <c r="AJO79" s="4117"/>
      <c r="AJP79" s="4117"/>
      <c r="AJQ79" s="4117"/>
      <c r="AJR79" s="4117"/>
      <c r="AJS79" s="4117"/>
      <c r="AJT79" s="4117"/>
      <c r="AJU79" s="4117"/>
      <c r="AJV79" s="4117"/>
      <c r="AJW79" s="4117"/>
      <c r="AJX79" s="4117"/>
      <c r="AJY79" s="4117"/>
      <c r="AJZ79" s="4117"/>
      <c r="AKA79" s="4117"/>
      <c r="AKB79" s="4117"/>
      <c r="AKC79" s="4117"/>
      <c r="AKD79" s="4117"/>
      <c r="AKE79" s="4117"/>
      <c r="AKF79" s="4117"/>
      <c r="AKG79" s="4117"/>
      <c r="AKH79" s="4117"/>
      <c r="AKI79" s="4117"/>
      <c r="AKJ79" s="4117"/>
      <c r="AKK79" s="4117"/>
      <c r="AKL79" s="4117"/>
      <c r="AKM79" s="4117"/>
      <c r="AKN79" s="4117"/>
      <c r="AKO79" s="4117"/>
      <c r="AKP79" s="4117"/>
      <c r="AKQ79" s="4117"/>
      <c r="AKR79" s="4117"/>
      <c r="AKS79" s="4117"/>
      <c r="AKT79" s="4117"/>
      <c r="AKU79" s="4117"/>
      <c r="AKV79" s="4117"/>
      <c r="AKW79" s="4117"/>
      <c r="AKX79" s="4117"/>
      <c r="AKY79" s="4117"/>
      <c r="AKZ79" s="4117"/>
      <c r="ALA79" s="4117"/>
      <c r="ALB79" s="4117"/>
      <c r="ALC79" s="4117"/>
      <c r="ALD79" s="4117"/>
      <c r="ALE79" s="4117"/>
      <c r="ALF79" s="4117"/>
      <c r="ALG79" s="4117"/>
      <c r="ALH79" s="4117"/>
      <c r="ALI79" s="4117"/>
      <c r="ALJ79" s="4117"/>
      <c r="ALK79" s="4117"/>
      <c r="ALL79" s="4117"/>
      <c r="ALM79" s="4117"/>
      <c r="ALN79" s="4117"/>
      <c r="ALO79" s="4117"/>
      <c r="ALP79" s="4117"/>
      <c r="ALQ79" s="4117"/>
      <c r="ALR79" s="4117"/>
      <c r="ALS79" s="4117"/>
      <c r="ALT79" s="4117"/>
      <c r="ALU79" s="4117"/>
      <c r="ALV79" s="4117"/>
      <c r="ALW79" s="4117"/>
      <c r="ALX79" s="4117"/>
      <c r="ALY79" s="4117"/>
      <c r="ALZ79" s="4117"/>
      <c r="AMA79" s="4117"/>
      <c r="AMB79" s="4117"/>
      <c r="AMC79" s="4117"/>
      <c r="AMD79" s="4117"/>
      <c r="AME79" s="4117"/>
      <c r="AMF79" s="4117"/>
      <c r="AMG79" s="4117"/>
      <c r="AMH79" s="4117"/>
      <c r="AMI79" s="4117"/>
      <c r="AMJ79" s="4117"/>
      <c r="AMK79" s="4117"/>
      <c r="AML79" s="4117"/>
      <c r="AMM79" s="4117"/>
      <c r="AMN79" s="4117"/>
      <c r="AMO79" s="4117"/>
      <c r="AMP79" s="4117"/>
      <c r="AMQ79" s="4117"/>
      <c r="AMR79" s="4117"/>
      <c r="AMS79" s="4117"/>
      <c r="AMT79" s="4117"/>
      <c r="AMU79" s="4117"/>
      <c r="AMV79" s="4117"/>
      <c r="AMW79" s="4117"/>
      <c r="AMX79" s="4117"/>
      <c r="AMY79" s="4117"/>
      <c r="AMZ79" s="4117"/>
      <c r="ANA79" s="4117"/>
      <c r="ANB79" s="4117"/>
      <c r="ANC79" s="4117"/>
      <c r="AND79" s="4117"/>
      <c r="ANE79" s="4117"/>
      <c r="ANF79" s="4117"/>
      <c r="ANG79" s="4117"/>
      <c r="ANH79" s="4117"/>
      <c r="ANI79" s="4117"/>
      <c r="ANJ79" s="4117"/>
      <c r="ANK79" s="4117"/>
      <c r="ANL79" s="4117"/>
      <c r="ANM79" s="4117"/>
      <c r="ANN79" s="4117"/>
      <c r="ANO79" s="4117"/>
      <c r="ANP79" s="4117"/>
      <c r="ANQ79" s="4117"/>
      <c r="ANR79" s="4117"/>
      <c r="ANS79" s="4117"/>
      <c r="ANT79" s="4117"/>
      <c r="ANU79" s="4117"/>
      <c r="ANV79" s="4117"/>
      <c r="ANW79" s="4117"/>
      <c r="ANX79" s="4117"/>
      <c r="ANY79" s="4117"/>
      <c r="ANZ79" s="4117"/>
      <c r="AOA79" s="4117"/>
      <c r="AOB79" s="4117"/>
      <c r="AOC79" s="4117"/>
      <c r="AOD79" s="4117"/>
      <c r="AOE79" s="4117"/>
      <c r="AOF79" s="4117"/>
      <c r="AOG79" s="4117"/>
      <c r="AOH79" s="4117"/>
      <c r="AOI79" s="4117"/>
      <c r="AOJ79" s="4117"/>
      <c r="AOK79" s="4117"/>
      <c r="AOL79" s="4117"/>
      <c r="AOM79" s="4117"/>
      <c r="AON79" s="4117"/>
      <c r="AOO79" s="4117"/>
      <c r="AOP79" s="4117"/>
      <c r="AOQ79" s="4117"/>
      <c r="AOR79" s="4117"/>
      <c r="AOS79" s="4117"/>
      <c r="AOT79" s="4117"/>
      <c r="AOU79" s="4117"/>
      <c r="AOV79" s="4117"/>
      <c r="AOW79" s="4117"/>
      <c r="AOX79" s="4117"/>
      <c r="AOY79" s="4117"/>
      <c r="AOZ79" s="4117"/>
      <c r="APA79" s="4117"/>
      <c r="APB79" s="4117"/>
      <c r="APC79" s="4117"/>
      <c r="APD79" s="4117"/>
      <c r="APE79" s="4117"/>
      <c r="APF79" s="4117"/>
      <c r="APG79" s="4117"/>
      <c r="APH79" s="4117"/>
      <c r="API79" s="4117"/>
      <c r="APJ79" s="4117"/>
      <c r="APK79" s="4117"/>
      <c r="APL79" s="4117"/>
      <c r="APM79" s="4117"/>
      <c r="APN79" s="4117"/>
      <c r="APO79" s="4117"/>
      <c r="APP79" s="4117"/>
      <c r="APQ79" s="4117"/>
      <c r="APR79" s="4117"/>
      <c r="APS79" s="4117"/>
      <c r="APT79" s="4117"/>
      <c r="APU79" s="4117"/>
      <c r="APV79" s="4117"/>
      <c r="APW79" s="4117"/>
      <c r="APX79" s="4117"/>
      <c r="APY79" s="4117"/>
      <c r="APZ79" s="4117"/>
      <c r="AQA79" s="4117"/>
      <c r="AQB79" s="4117"/>
      <c r="AQC79" s="4117"/>
      <c r="AQD79" s="4117"/>
      <c r="AQE79" s="4117"/>
      <c r="AQF79" s="4117"/>
      <c r="AQG79" s="4117"/>
      <c r="AQH79" s="4117"/>
      <c r="AQI79" s="4117"/>
      <c r="AQJ79" s="4117"/>
      <c r="AQK79" s="4117"/>
      <c r="AQL79" s="4117"/>
      <c r="AQM79" s="4117"/>
      <c r="AQN79" s="4117"/>
      <c r="AQO79" s="4117"/>
      <c r="AQP79" s="4117"/>
      <c r="AQQ79" s="4117"/>
      <c r="AQR79" s="4117"/>
      <c r="AQS79" s="4117"/>
      <c r="AQT79" s="4117"/>
      <c r="AQU79" s="4117"/>
      <c r="AQV79" s="4117"/>
      <c r="AQW79" s="4117"/>
      <c r="AQX79" s="4117"/>
      <c r="AQY79" s="4117"/>
      <c r="AQZ79" s="4117"/>
      <c r="ARA79" s="4117"/>
      <c r="ARB79" s="4117"/>
      <c r="ARC79" s="4117"/>
      <c r="ARD79" s="4117"/>
      <c r="ARE79" s="4117"/>
      <c r="ARF79" s="4117"/>
      <c r="ARG79" s="4117"/>
      <c r="ARH79" s="4117"/>
      <c r="ARI79" s="4117"/>
      <c r="ARJ79" s="4117"/>
      <c r="ARK79" s="4117"/>
      <c r="ARL79" s="4117"/>
      <c r="ARM79" s="4117"/>
      <c r="ARN79" s="4117"/>
      <c r="ARO79" s="4117"/>
      <c r="ARP79" s="4117"/>
      <c r="ARQ79" s="4117"/>
      <c r="ARR79" s="4117"/>
      <c r="ARS79" s="4117"/>
      <c r="ART79" s="4117"/>
      <c r="ARU79" s="4117"/>
      <c r="ARV79" s="4117"/>
      <c r="ARW79" s="4117"/>
      <c r="ARX79" s="4117"/>
      <c r="ARY79" s="4117"/>
      <c r="ARZ79" s="4117"/>
      <c r="ASA79" s="4117"/>
      <c r="ASB79" s="4117"/>
      <c r="ASC79" s="4117"/>
      <c r="ASD79" s="4117"/>
      <c r="ASE79" s="4117"/>
      <c r="ASF79" s="4117"/>
      <c r="ASG79" s="4117"/>
      <c r="ASH79" s="4117"/>
      <c r="ASI79" s="4117"/>
      <c r="ASJ79" s="4117"/>
      <c r="ASK79" s="4117"/>
      <c r="ASL79" s="4117"/>
      <c r="ASM79" s="4117"/>
      <c r="ASN79" s="4117"/>
      <c r="ASO79" s="4117"/>
      <c r="ASP79" s="4117"/>
      <c r="ASQ79" s="4117"/>
      <c r="ASR79" s="4117"/>
      <c r="ASS79" s="4117"/>
      <c r="AST79" s="4117"/>
      <c r="ASU79" s="4117"/>
      <c r="ASV79" s="4117"/>
      <c r="ASW79" s="4117"/>
      <c r="ASX79" s="4117"/>
      <c r="ASY79" s="4117"/>
      <c r="ASZ79" s="4117"/>
      <c r="ATA79" s="4117"/>
      <c r="ATB79" s="4117"/>
      <c r="ATC79" s="4117"/>
      <c r="ATD79" s="4117"/>
      <c r="ATE79" s="4117"/>
      <c r="ATF79" s="4117"/>
      <c r="ATG79" s="4117"/>
      <c r="ATH79" s="4117"/>
      <c r="ATI79" s="4117"/>
      <c r="ATJ79" s="4117"/>
      <c r="ATK79" s="4117"/>
      <c r="ATL79" s="4117"/>
      <c r="ATM79" s="4117"/>
      <c r="ATN79" s="4117"/>
      <c r="ATO79" s="4117"/>
      <c r="ATP79" s="4117"/>
      <c r="ATQ79" s="4117"/>
      <c r="ATR79" s="4117"/>
      <c r="ATS79" s="4117"/>
      <c r="ATT79" s="4117"/>
      <c r="ATU79" s="4117"/>
      <c r="ATV79" s="4117"/>
      <c r="ATW79" s="4117"/>
      <c r="ATX79" s="4117"/>
      <c r="ATY79" s="4117"/>
      <c r="ATZ79" s="4117"/>
      <c r="AUA79" s="4117"/>
      <c r="AUB79" s="4117"/>
      <c r="AUC79" s="4117"/>
      <c r="AUD79" s="4117"/>
      <c r="AUE79" s="4117"/>
      <c r="AUF79" s="4117"/>
      <c r="AUG79" s="4117"/>
      <c r="AUH79" s="4117"/>
      <c r="AUI79" s="4117"/>
      <c r="AUJ79" s="4117"/>
      <c r="AUK79" s="4117"/>
      <c r="AUL79" s="4117"/>
      <c r="AUM79" s="4117"/>
      <c r="AUN79" s="4117"/>
      <c r="AUO79" s="4117"/>
      <c r="AUP79" s="4117"/>
      <c r="AUQ79" s="4117"/>
      <c r="AUR79" s="4117"/>
      <c r="AUS79" s="4117"/>
      <c r="AUT79" s="4117"/>
      <c r="AUU79" s="4117"/>
      <c r="AUV79" s="4117"/>
      <c r="AUW79" s="4117"/>
      <c r="AUX79" s="4117"/>
      <c r="AUY79" s="4117"/>
      <c r="AUZ79" s="4117"/>
      <c r="AVA79" s="4117"/>
      <c r="AVB79" s="4117"/>
      <c r="AVC79" s="4117"/>
      <c r="AVD79" s="4117"/>
      <c r="AVE79" s="4117"/>
      <c r="AVF79" s="4117"/>
      <c r="AVG79" s="4117"/>
      <c r="AVH79" s="4117"/>
      <c r="AVI79" s="4117"/>
      <c r="AVJ79" s="4117"/>
      <c r="AVK79" s="4117"/>
      <c r="AVL79" s="4117"/>
      <c r="AVM79" s="4117"/>
      <c r="AVN79" s="4117"/>
      <c r="AVO79" s="4117"/>
      <c r="AVP79" s="4117"/>
      <c r="AVQ79" s="4117"/>
      <c r="AVR79" s="4117"/>
      <c r="AVS79" s="4117"/>
      <c r="AVT79" s="4117"/>
      <c r="AVU79" s="4117"/>
      <c r="AVV79" s="4117"/>
      <c r="AVW79" s="4117"/>
      <c r="AVX79" s="4117"/>
      <c r="AVY79" s="4117"/>
      <c r="AVZ79" s="4117"/>
      <c r="AWA79" s="4117"/>
      <c r="AWB79" s="4117"/>
      <c r="AWC79" s="4117"/>
      <c r="AWD79" s="4117"/>
      <c r="AWE79" s="4117"/>
      <c r="AWF79" s="4117"/>
      <c r="AWG79" s="4117"/>
      <c r="AWH79" s="4117"/>
      <c r="AWI79" s="4117"/>
      <c r="AWJ79" s="4117"/>
      <c r="AWK79" s="4117"/>
      <c r="AWL79" s="4117"/>
      <c r="AWM79" s="4117"/>
      <c r="AWN79" s="4117"/>
      <c r="AWO79" s="4117"/>
      <c r="AWP79" s="4117"/>
      <c r="AWQ79" s="4117"/>
      <c r="AWR79" s="4117"/>
      <c r="AWS79" s="4117"/>
      <c r="AWT79" s="4117"/>
      <c r="AWU79" s="4117"/>
      <c r="AWV79" s="4117"/>
      <c r="AWW79" s="4117"/>
      <c r="AWX79" s="4117"/>
      <c r="AWY79" s="4117"/>
      <c r="AWZ79" s="4117"/>
      <c r="AXA79" s="4117"/>
      <c r="AXB79" s="4117"/>
      <c r="AXC79" s="4117"/>
      <c r="AXD79" s="4117"/>
      <c r="AXE79" s="4117"/>
      <c r="AXF79" s="4117"/>
      <c r="AXG79" s="4117"/>
      <c r="AXH79" s="4117"/>
      <c r="AXI79" s="4117"/>
      <c r="AXJ79" s="4117"/>
      <c r="AXK79" s="4117"/>
      <c r="AXL79" s="4117"/>
      <c r="AXM79" s="4117"/>
      <c r="AXN79" s="4117"/>
      <c r="AXO79" s="4117"/>
      <c r="AXP79" s="4117"/>
      <c r="AXQ79" s="4117"/>
      <c r="AXR79" s="4117"/>
      <c r="AXS79" s="4117"/>
      <c r="AXT79" s="4117"/>
      <c r="AXU79" s="4117"/>
      <c r="AXV79" s="4117"/>
      <c r="AXW79" s="4117"/>
      <c r="AXX79" s="4117"/>
      <c r="AXY79" s="4117"/>
      <c r="AXZ79" s="4117"/>
      <c r="AYA79" s="4117"/>
      <c r="AYB79" s="4117"/>
      <c r="AYC79" s="4117"/>
      <c r="AYD79" s="4117"/>
      <c r="AYE79" s="4117"/>
      <c r="AYF79" s="4117"/>
      <c r="AYG79" s="4117"/>
      <c r="AYH79" s="4117"/>
      <c r="AYI79" s="4117"/>
      <c r="AYJ79" s="4117"/>
      <c r="AYK79" s="4117"/>
      <c r="AYL79" s="4117"/>
      <c r="AYM79" s="4117"/>
      <c r="AYN79" s="4117"/>
      <c r="AYO79" s="4117"/>
      <c r="AYP79" s="4117"/>
      <c r="AYQ79" s="4117"/>
      <c r="AYR79" s="4117"/>
      <c r="AYS79" s="4117"/>
      <c r="AYT79" s="4117"/>
      <c r="AYU79" s="4117"/>
      <c r="AYV79" s="4117"/>
      <c r="AYW79" s="4117"/>
      <c r="AYX79" s="4117"/>
      <c r="AYY79" s="4117"/>
      <c r="AYZ79" s="4117"/>
      <c r="AZA79" s="4117"/>
      <c r="AZB79" s="4117"/>
      <c r="AZC79" s="4117"/>
      <c r="AZD79" s="4117"/>
      <c r="AZE79" s="4117"/>
      <c r="AZF79" s="4117"/>
      <c r="AZG79" s="4117"/>
      <c r="AZH79" s="4117"/>
      <c r="AZI79" s="4117"/>
      <c r="AZJ79" s="4117"/>
      <c r="AZK79" s="4117"/>
      <c r="AZL79" s="4117"/>
      <c r="AZM79" s="4117"/>
      <c r="AZN79" s="4117"/>
      <c r="AZO79" s="4117"/>
      <c r="AZP79" s="4117"/>
      <c r="AZQ79" s="4117"/>
      <c r="AZR79" s="4117"/>
      <c r="AZS79" s="4117"/>
      <c r="AZT79" s="4117"/>
      <c r="AZU79" s="4117"/>
      <c r="AZV79" s="4117"/>
      <c r="AZW79" s="4117"/>
      <c r="AZX79" s="4117"/>
      <c r="AZY79" s="4117"/>
      <c r="AZZ79" s="4117"/>
      <c r="BAA79" s="4117"/>
      <c r="BAB79" s="4117"/>
      <c r="BAC79" s="4117"/>
      <c r="BAD79" s="4117"/>
      <c r="BAE79" s="4117"/>
      <c r="BAF79" s="4117"/>
      <c r="BAG79" s="4117"/>
      <c r="BAH79" s="4117"/>
      <c r="BAI79" s="4117"/>
      <c r="BAJ79" s="4117"/>
      <c r="BAK79" s="4117"/>
      <c r="BAL79" s="4117"/>
      <c r="BAM79" s="4117"/>
      <c r="BAN79" s="4117"/>
      <c r="BAO79" s="4117"/>
      <c r="BAP79" s="4117"/>
      <c r="BAQ79" s="4117"/>
      <c r="BAR79" s="4117"/>
      <c r="BAS79" s="4117"/>
      <c r="BAT79" s="4117"/>
      <c r="BAU79" s="4117"/>
      <c r="BAV79" s="4117"/>
      <c r="BAW79" s="4117"/>
      <c r="BAX79" s="4117"/>
      <c r="BAY79" s="4117"/>
      <c r="BAZ79" s="4117"/>
      <c r="BBA79" s="4117"/>
      <c r="BBB79" s="4117"/>
      <c r="BBC79" s="4117"/>
      <c r="BBD79" s="4117"/>
      <c r="BBE79" s="4117"/>
      <c r="BBF79" s="4117"/>
      <c r="BBG79" s="4117"/>
      <c r="BBH79" s="4117"/>
      <c r="BBI79" s="4117"/>
      <c r="BBJ79" s="4117"/>
      <c r="BBK79" s="4117"/>
      <c r="BBL79" s="4117"/>
      <c r="BBM79" s="4117"/>
      <c r="BBN79" s="4117"/>
      <c r="BBO79" s="4117"/>
      <c r="BBP79" s="4117"/>
      <c r="BBQ79" s="4117"/>
      <c r="BBR79" s="4117"/>
      <c r="BBS79" s="4117"/>
      <c r="BBT79" s="4117"/>
      <c r="BBU79" s="4117"/>
      <c r="BBV79" s="4117"/>
      <c r="BBW79" s="4117"/>
      <c r="BBX79" s="4117"/>
      <c r="BBY79" s="4117"/>
      <c r="BBZ79" s="4117"/>
      <c r="BCA79" s="4117"/>
      <c r="BCB79" s="4117"/>
      <c r="BCC79" s="4117"/>
      <c r="BCD79" s="4117"/>
      <c r="BCE79" s="4117"/>
      <c r="BCF79" s="4117"/>
      <c r="BCG79" s="4117"/>
      <c r="BCH79" s="4117"/>
      <c r="BCI79" s="4117"/>
      <c r="BCJ79" s="4117"/>
      <c r="BCK79" s="4117"/>
      <c r="BCL79" s="4117"/>
      <c r="BCM79" s="4117"/>
      <c r="BCN79" s="4117"/>
      <c r="BCO79" s="4117"/>
      <c r="BCP79" s="4117"/>
      <c r="BCQ79" s="4117"/>
      <c r="BCR79" s="4117"/>
      <c r="BCS79" s="4117"/>
      <c r="BCT79" s="4117"/>
      <c r="BCU79" s="4117"/>
      <c r="BCV79" s="4117"/>
      <c r="BCW79" s="4117"/>
      <c r="BCX79" s="4117"/>
      <c r="BCY79" s="4117"/>
      <c r="BCZ79" s="4117"/>
      <c r="BDA79" s="4117"/>
      <c r="BDB79" s="4117"/>
      <c r="BDC79" s="4117"/>
      <c r="BDD79" s="4117"/>
      <c r="BDE79" s="4117"/>
      <c r="BDF79" s="4117"/>
      <c r="BDG79" s="4117"/>
      <c r="BDH79" s="4117"/>
      <c r="BDI79" s="4117"/>
      <c r="BDJ79" s="4117"/>
      <c r="BDK79" s="4117"/>
      <c r="BDL79" s="4117"/>
      <c r="BDM79" s="4117"/>
      <c r="BDN79" s="4117"/>
      <c r="BDO79" s="4117"/>
      <c r="BDP79" s="4117"/>
      <c r="BDQ79" s="4117"/>
      <c r="BDR79" s="4117"/>
      <c r="BDS79" s="4117"/>
      <c r="BDT79" s="4117"/>
      <c r="BDU79" s="4117"/>
      <c r="BDV79" s="4117"/>
      <c r="BDW79" s="4117"/>
      <c r="BDX79" s="4117"/>
      <c r="BDY79" s="4117"/>
      <c r="BDZ79" s="4117"/>
      <c r="BEA79" s="4117"/>
      <c r="BEB79" s="4117"/>
      <c r="BEC79" s="4117"/>
      <c r="BED79" s="4117"/>
      <c r="BEE79" s="4117"/>
      <c r="BEF79" s="4117"/>
      <c r="BEG79" s="4117"/>
      <c r="BEH79" s="4117"/>
      <c r="BEI79" s="4117"/>
      <c r="BEJ79" s="4117"/>
      <c r="BEK79" s="4117"/>
      <c r="BEL79" s="4117"/>
      <c r="BEM79" s="4117"/>
      <c r="BEN79" s="4117"/>
      <c r="BEO79" s="4117"/>
      <c r="BEP79" s="4117"/>
      <c r="BEQ79" s="4117"/>
      <c r="BER79" s="4117"/>
      <c r="BES79" s="4117"/>
      <c r="BET79" s="4117"/>
      <c r="BEU79" s="4117"/>
      <c r="BEV79" s="4117"/>
      <c r="BEW79" s="4117"/>
      <c r="BEX79" s="4117"/>
      <c r="BEY79" s="4117"/>
      <c r="BEZ79" s="4117"/>
      <c r="BFA79" s="4117"/>
      <c r="BFB79" s="4117"/>
      <c r="BFC79" s="4117"/>
      <c r="BFD79" s="4117"/>
      <c r="BFE79" s="4117"/>
      <c r="BFF79" s="4117"/>
      <c r="BFG79" s="4117"/>
      <c r="BFH79" s="4117"/>
      <c r="BFI79" s="4117"/>
      <c r="BFJ79" s="4117"/>
      <c r="BFK79" s="4117"/>
      <c r="BFL79" s="4117"/>
      <c r="BFM79" s="4117"/>
      <c r="BFN79" s="4117"/>
      <c r="BFO79" s="4117"/>
      <c r="BFP79" s="4117"/>
      <c r="BFQ79" s="4117"/>
      <c r="BFR79" s="4117"/>
      <c r="BFS79" s="4117"/>
      <c r="BFT79" s="4117"/>
      <c r="BFU79" s="4117"/>
      <c r="BFV79" s="4117"/>
      <c r="BFW79" s="4117"/>
      <c r="BFX79" s="4117"/>
      <c r="BFY79" s="4117"/>
      <c r="BFZ79" s="4117"/>
      <c r="BGA79" s="4117"/>
      <c r="BGB79" s="4117"/>
      <c r="BGC79" s="4117"/>
      <c r="BGD79" s="4117"/>
      <c r="BGE79" s="4117"/>
      <c r="BGF79" s="4117"/>
      <c r="BGG79" s="4117"/>
      <c r="BGH79" s="4117"/>
      <c r="BGI79" s="4117"/>
      <c r="BGJ79" s="4117"/>
      <c r="BGK79" s="4117"/>
      <c r="BGL79" s="4117"/>
      <c r="BGM79" s="4117"/>
      <c r="BGN79" s="4117"/>
      <c r="BGO79" s="4117"/>
      <c r="BGP79" s="4117"/>
      <c r="BGQ79" s="4117"/>
      <c r="BGR79" s="4117"/>
      <c r="BGS79" s="4117"/>
      <c r="BGT79" s="4117"/>
      <c r="BGU79" s="4117"/>
      <c r="BGV79" s="4117"/>
      <c r="BGW79" s="4117"/>
      <c r="BGX79" s="4117"/>
      <c r="BGY79" s="4117"/>
      <c r="BGZ79" s="4117"/>
      <c r="BHA79" s="4117"/>
      <c r="BHB79" s="4117"/>
      <c r="BHC79" s="4117"/>
      <c r="BHD79" s="4117"/>
      <c r="BHE79" s="4117"/>
      <c r="BHF79" s="4117"/>
      <c r="BHG79" s="4117"/>
      <c r="BHH79" s="4117"/>
      <c r="BHI79" s="4117"/>
      <c r="BHJ79" s="4117"/>
      <c r="BHK79" s="4117"/>
      <c r="BHL79" s="4117"/>
      <c r="BHM79" s="4117"/>
      <c r="BHN79" s="4117"/>
      <c r="BHO79" s="4117"/>
      <c r="BHP79" s="4117"/>
      <c r="BHQ79" s="4117"/>
      <c r="BHR79" s="4117"/>
      <c r="BHS79" s="4117"/>
      <c r="BHT79" s="4117"/>
      <c r="BHU79" s="4117"/>
      <c r="BHV79" s="4117"/>
      <c r="BHW79" s="4117"/>
      <c r="BHX79" s="4117"/>
      <c r="BHY79" s="4117"/>
      <c r="BHZ79" s="4117"/>
      <c r="BIA79" s="4117"/>
      <c r="BIB79" s="4117"/>
      <c r="BIC79" s="4117"/>
      <c r="BID79" s="4117"/>
      <c r="BIE79" s="4117"/>
      <c r="BIF79" s="4117"/>
      <c r="BIG79" s="4117"/>
      <c r="BIH79" s="4117"/>
      <c r="BII79" s="4117"/>
      <c r="BIJ79" s="4117"/>
      <c r="BIK79" s="4117"/>
      <c r="BIL79" s="4117"/>
      <c r="BIM79" s="4117"/>
      <c r="BIN79" s="4117"/>
      <c r="BIO79" s="4117"/>
      <c r="BIP79" s="4117"/>
      <c r="BIQ79" s="4117"/>
      <c r="BIR79" s="4117"/>
      <c r="BIS79" s="4117"/>
      <c r="BIT79" s="4117"/>
      <c r="BIU79" s="4117"/>
      <c r="BIV79" s="4117"/>
      <c r="BIW79" s="4117"/>
      <c r="BIX79" s="4117"/>
      <c r="BIY79" s="4117"/>
      <c r="BIZ79" s="4117"/>
      <c r="BJA79" s="4117"/>
      <c r="BJB79" s="4117"/>
      <c r="BJC79" s="4117"/>
      <c r="BJD79" s="4117"/>
      <c r="BJE79" s="4117"/>
    </row>
    <row r="80" spans="1:1617">
      <c r="A80" s="75"/>
      <c r="B80" s="75"/>
      <c r="C80" s="75"/>
      <c r="D80" s="75"/>
      <c r="E80" s="75"/>
      <c r="F80" s="75"/>
      <c r="G80" s="75"/>
      <c r="H80" s="75"/>
      <c r="I80" s="75"/>
      <c r="J80" s="75"/>
      <c r="K80" s="75"/>
    </row>
    <row r="81" spans="1:11">
      <c r="A81" s="75"/>
      <c r="B81" s="75"/>
      <c r="C81" s="75"/>
      <c r="D81" s="75"/>
      <c r="E81" s="75"/>
      <c r="F81" s="75"/>
      <c r="G81" s="75"/>
      <c r="H81" s="75"/>
      <c r="I81" s="75"/>
      <c r="J81" s="75"/>
      <c r="K81" s="75"/>
    </row>
  </sheetData>
  <mergeCells count="3">
    <mergeCell ref="AD2:AF2"/>
    <mergeCell ref="AD3:AF3"/>
    <mergeCell ref="AD4:AF4"/>
  </mergeCells>
  <phoneticPr fontId="21" type="noConversion"/>
  <printOptions horizontalCentered="1"/>
  <pageMargins left="0.17" right="0.17" top="0.42" bottom="0.25" header="0.17" footer="0.17"/>
  <pageSetup paperSize="9" scale="44" orientation="portrait"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Tabelle24">
    <tabColor indexed="15"/>
    <pageSetUpPr fitToPage="1"/>
  </sheetPr>
  <dimension ref="A1:BJZ49"/>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31" style="61" customWidth="1"/>
    <col min="2" max="12" width="11.625" style="61" customWidth="1"/>
    <col min="13" max="13" width="7.625" style="61" customWidth="1"/>
    <col min="14" max="16384" width="9" style="61"/>
  </cols>
  <sheetData>
    <row r="1" spans="1:1638" s="662" customFormat="1" ht="13.15" customHeight="1">
      <c r="A1" s="403"/>
      <c r="B1" s="4010"/>
      <c r="C1" s="1718"/>
      <c r="D1" s="1718"/>
      <c r="E1" s="1718"/>
      <c r="F1" s="1718"/>
      <c r="G1" s="1718"/>
      <c r="H1" s="1718"/>
      <c r="I1" s="1718"/>
      <c r="J1" s="1747"/>
      <c r="K1" s="1746"/>
      <c r="L1" s="1720"/>
    </row>
    <row r="2" spans="1:1638" s="662" customFormat="1" ht="18" customHeight="1">
      <c r="A2" s="232"/>
      <c r="B2" s="4230" t="s">
        <v>1692</v>
      </c>
      <c r="C2" s="4231"/>
      <c r="D2" s="4231"/>
      <c r="E2" s="4231"/>
      <c r="F2" s="4231"/>
      <c r="G2" s="4231"/>
      <c r="H2" s="4231"/>
      <c r="I2" s="4231"/>
      <c r="J2" s="4232"/>
      <c r="K2" s="406" t="s">
        <v>112</v>
      </c>
      <c r="L2" s="215"/>
    </row>
    <row r="3" spans="1:1638" s="662" customFormat="1" ht="18" customHeight="1">
      <c r="A3" s="232"/>
      <c r="B3" s="4011"/>
      <c r="C3" s="1721"/>
      <c r="D3" s="1721"/>
      <c r="E3" s="1721"/>
      <c r="F3" s="1721"/>
      <c r="G3" s="1721"/>
      <c r="H3" s="1721"/>
      <c r="I3" s="1721"/>
      <c r="J3" s="1748"/>
      <c r="K3" s="406" t="s">
        <v>1180</v>
      </c>
      <c r="L3" s="215"/>
    </row>
    <row r="4" spans="1:1638" s="662" customFormat="1" ht="18" customHeight="1">
      <c r="A4" s="214"/>
      <c r="B4" s="4233" t="s">
        <v>104</v>
      </c>
      <c r="C4" s="4234"/>
      <c r="D4" s="4234"/>
      <c r="E4" s="4234"/>
      <c r="F4" s="4234"/>
      <c r="G4" s="4234"/>
      <c r="H4" s="4234"/>
      <c r="I4" s="4234"/>
      <c r="J4" s="4235"/>
      <c r="K4" s="1556" t="s">
        <v>1704</v>
      </c>
      <c r="L4" s="216"/>
    </row>
    <row r="5" spans="1:1638" s="662" customFormat="1" ht="13.15" customHeight="1">
      <c r="A5" s="408"/>
      <c r="B5" s="4012"/>
      <c r="C5" s="1722"/>
      <c r="D5" s="1722"/>
      <c r="E5" s="1722"/>
      <c r="F5" s="1722"/>
      <c r="G5" s="1722"/>
      <c r="H5" s="1722"/>
      <c r="I5" s="1722"/>
      <c r="J5" s="1749"/>
      <c r="K5" s="1491"/>
      <c r="L5" s="738"/>
    </row>
    <row r="6" spans="1:1638" ht="8.1" customHeight="1">
      <c r="A6" s="755"/>
    </row>
    <row r="7" spans="1:1638" ht="13.15" customHeight="1">
      <c r="A7" s="1724" t="s">
        <v>1703</v>
      </c>
      <c r="B7" s="1724"/>
      <c r="C7" s="1724"/>
      <c r="D7" s="1724"/>
      <c r="E7" s="1724"/>
      <c r="F7" s="1724"/>
      <c r="G7" s="1724"/>
      <c r="H7" s="1724"/>
      <c r="I7" s="1724"/>
      <c r="J7" s="1724"/>
      <c r="K7" s="1724"/>
      <c r="L7" s="1724"/>
      <c r="M7" s="4008"/>
    </row>
    <row r="8" spans="1:1638" ht="18" customHeight="1">
      <c r="A8" s="16"/>
      <c r="B8" s="6">
        <v>2010</v>
      </c>
      <c r="C8" s="6">
        <v>2011</v>
      </c>
      <c r="D8" s="6">
        <v>2012</v>
      </c>
      <c r="E8" s="6">
        <v>2013</v>
      </c>
      <c r="F8" s="6">
        <v>2014</v>
      </c>
      <c r="G8" s="6">
        <v>2015</v>
      </c>
      <c r="H8" s="6">
        <v>2016</v>
      </c>
      <c r="I8" s="6">
        <v>2017</v>
      </c>
      <c r="J8" s="6">
        <v>2018</v>
      </c>
      <c r="K8" s="3748">
        <v>2019</v>
      </c>
      <c r="L8" s="3748">
        <v>2020</v>
      </c>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c r="HD8" s="60"/>
      <c r="HE8" s="60"/>
      <c r="HF8" s="60"/>
      <c r="HG8" s="60"/>
      <c r="HH8" s="60"/>
      <c r="HI8" s="60"/>
      <c r="HJ8" s="60"/>
      <c r="HK8" s="60"/>
      <c r="HL8" s="60"/>
      <c r="HM8" s="60"/>
      <c r="HN8" s="60"/>
      <c r="HO8" s="60"/>
      <c r="HP8" s="60"/>
      <c r="HQ8" s="60"/>
      <c r="HR8" s="60"/>
      <c r="HS8" s="60"/>
      <c r="HT8" s="60"/>
      <c r="HU8" s="60"/>
      <c r="HV8" s="60"/>
      <c r="HW8" s="60"/>
      <c r="HX8" s="60"/>
      <c r="HY8" s="60"/>
      <c r="HZ8" s="60"/>
      <c r="IA8" s="60"/>
      <c r="IB8" s="60"/>
      <c r="IC8" s="60"/>
      <c r="ID8" s="60"/>
      <c r="IE8" s="60"/>
      <c r="IF8" s="60"/>
      <c r="IG8" s="60"/>
      <c r="IH8" s="60"/>
      <c r="II8" s="60"/>
      <c r="IJ8" s="60"/>
      <c r="IK8" s="60"/>
      <c r="IL8" s="60"/>
      <c r="IM8" s="60"/>
      <c r="IN8" s="60"/>
      <c r="IO8" s="60"/>
      <c r="IP8" s="60"/>
      <c r="IQ8" s="60"/>
      <c r="IR8" s="60"/>
      <c r="IS8" s="60"/>
      <c r="IT8" s="60"/>
      <c r="IU8" s="60"/>
      <c r="IV8" s="60"/>
      <c r="IW8" s="60"/>
      <c r="IX8" s="60"/>
      <c r="IY8" s="60"/>
      <c r="IZ8" s="60"/>
      <c r="JA8" s="60"/>
      <c r="JB8" s="60"/>
      <c r="JC8" s="60"/>
      <c r="JD8" s="60"/>
      <c r="JE8" s="60"/>
      <c r="JF8" s="60"/>
      <c r="JG8" s="60"/>
      <c r="JH8" s="60"/>
      <c r="JI8" s="60"/>
      <c r="JJ8" s="60"/>
      <c r="JK8" s="60"/>
      <c r="JL8" s="60"/>
      <c r="JM8" s="60"/>
      <c r="JN8" s="60"/>
      <c r="JO8" s="60"/>
      <c r="JP8" s="60"/>
      <c r="JQ8" s="60"/>
      <c r="JR8" s="60"/>
      <c r="JS8" s="60"/>
      <c r="JT8" s="60"/>
      <c r="JU8" s="60"/>
      <c r="JV8" s="60"/>
      <c r="JW8" s="60"/>
      <c r="JX8" s="60"/>
      <c r="JY8" s="60"/>
      <c r="JZ8" s="60"/>
      <c r="KA8" s="60"/>
      <c r="KB8" s="60"/>
      <c r="KC8" s="60"/>
      <c r="KD8" s="60"/>
      <c r="KE8" s="60"/>
      <c r="KF8" s="60"/>
      <c r="KG8" s="60"/>
      <c r="KH8" s="60"/>
      <c r="KI8" s="60"/>
      <c r="KJ8" s="60"/>
      <c r="KK8" s="60"/>
      <c r="KL8" s="60"/>
      <c r="KM8" s="60"/>
      <c r="KN8" s="60"/>
      <c r="KO8" s="60"/>
      <c r="KP8" s="60"/>
      <c r="KQ8" s="60"/>
      <c r="KR8" s="60"/>
      <c r="KS8" s="60"/>
      <c r="KT8" s="60"/>
      <c r="KU8" s="60"/>
      <c r="KV8" s="60"/>
      <c r="KW8" s="60"/>
      <c r="KX8" s="60"/>
      <c r="KY8" s="60"/>
      <c r="KZ8" s="60"/>
      <c r="LA8" s="60"/>
      <c r="LB8" s="60"/>
      <c r="LC8" s="60"/>
      <c r="LD8" s="60"/>
      <c r="LE8" s="60"/>
      <c r="LF8" s="60"/>
      <c r="LG8" s="60"/>
      <c r="LH8" s="60"/>
      <c r="LI8" s="60"/>
      <c r="LJ8" s="60"/>
      <c r="LK8" s="60"/>
      <c r="LL8" s="60"/>
      <c r="LM8" s="60"/>
      <c r="LN8" s="60"/>
      <c r="LO8" s="60"/>
      <c r="LP8" s="60"/>
      <c r="LQ8" s="60"/>
      <c r="LR8" s="60"/>
      <c r="LS8" s="60"/>
      <c r="LT8" s="60"/>
      <c r="LU8" s="60"/>
      <c r="LV8" s="60"/>
      <c r="LW8" s="60"/>
      <c r="LX8" s="60"/>
      <c r="LY8" s="60"/>
      <c r="LZ8" s="60"/>
      <c r="MA8" s="60"/>
      <c r="MB8" s="60"/>
      <c r="MC8" s="60"/>
      <c r="MD8" s="60"/>
      <c r="ME8" s="60"/>
      <c r="MF8" s="60"/>
      <c r="MG8" s="60"/>
      <c r="MH8" s="60"/>
      <c r="MI8" s="60"/>
      <c r="MJ8" s="60"/>
      <c r="MK8" s="60"/>
      <c r="ML8" s="60"/>
      <c r="MM8" s="60"/>
      <c r="MN8" s="60"/>
      <c r="MO8" s="60"/>
      <c r="MP8" s="60"/>
      <c r="MQ8" s="60"/>
      <c r="MR8" s="60"/>
      <c r="MS8" s="60"/>
      <c r="MT8" s="60"/>
      <c r="MU8" s="60"/>
      <c r="MV8" s="60"/>
      <c r="MW8" s="60"/>
      <c r="MX8" s="60"/>
      <c r="MY8" s="60"/>
      <c r="MZ8" s="60"/>
      <c r="NA8" s="60"/>
      <c r="NB8" s="60"/>
      <c r="NC8" s="60"/>
      <c r="ND8" s="60"/>
      <c r="NE8" s="60"/>
      <c r="NF8" s="60"/>
      <c r="NG8" s="60"/>
      <c r="NH8" s="60"/>
      <c r="NI8" s="60"/>
      <c r="NJ8" s="60"/>
      <c r="NK8" s="60"/>
      <c r="NL8" s="60"/>
      <c r="NM8" s="60"/>
      <c r="NN8" s="60"/>
      <c r="NO8" s="60"/>
      <c r="NP8" s="60"/>
      <c r="NQ8" s="60"/>
      <c r="NR8" s="60"/>
      <c r="NS8" s="60"/>
      <c r="NT8" s="60"/>
      <c r="NU8" s="60"/>
      <c r="NV8" s="60"/>
      <c r="NW8" s="60"/>
      <c r="NX8" s="60"/>
      <c r="NY8" s="60"/>
      <c r="NZ8" s="60"/>
      <c r="OA8" s="60"/>
      <c r="OB8" s="60"/>
      <c r="OC8" s="60"/>
      <c r="OD8" s="60"/>
      <c r="OE8" s="60"/>
      <c r="OF8" s="60"/>
      <c r="OG8" s="60"/>
      <c r="OH8" s="60"/>
      <c r="OI8" s="60"/>
      <c r="OJ8" s="60"/>
      <c r="OK8" s="60"/>
      <c r="OL8" s="60"/>
      <c r="OM8" s="60"/>
      <c r="ON8" s="60"/>
      <c r="OO8" s="60"/>
      <c r="OP8" s="60"/>
      <c r="OQ8" s="60"/>
      <c r="OR8" s="60"/>
      <c r="OS8" s="60"/>
      <c r="OT8" s="60"/>
      <c r="OU8" s="60"/>
      <c r="OV8" s="60"/>
      <c r="OW8" s="60"/>
      <c r="OX8" s="60"/>
      <c r="OY8" s="60"/>
      <c r="OZ8" s="60"/>
      <c r="PA8" s="60"/>
      <c r="PB8" s="60"/>
      <c r="PC8" s="60"/>
      <c r="PD8" s="60"/>
      <c r="PE8" s="60"/>
      <c r="PF8" s="60"/>
      <c r="PG8" s="60"/>
      <c r="PH8" s="60"/>
      <c r="PI8" s="60"/>
      <c r="PJ8" s="60"/>
      <c r="PK8" s="60"/>
      <c r="PL8" s="60"/>
      <c r="PM8" s="60"/>
      <c r="PN8" s="60"/>
      <c r="PO8" s="60"/>
      <c r="PP8" s="60"/>
      <c r="PQ8" s="60"/>
      <c r="PR8" s="60"/>
      <c r="PS8" s="60"/>
      <c r="PT8" s="60"/>
      <c r="PU8" s="60"/>
      <c r="PV8" s="60"/>
      <c r="PW8" s="60"/>
      <c r="PX8" s="60"/>
      <c r="PY8" s="60"/>
      <c r="PZ8" s="60"/>
      <c r="QA8" s="60"/>
      <c r="QB8" s="60"/>
      <c r="QC8" s="60"/>
      <c r="QD8" s="60"/>
      <c r="QE8" s="60"/>
      <c r="QF8" s="60"/>
      <c r="QG8" s="60"/>
      <c r="QH8" s="60"/>
      <c r="QI8" s="60"/>
      <c r="QJ8" s="60"/>
      <c r="QK8" s="60"/>
      <c r="QL8" s="60"/>
      <c r="QM8" s="60"/>
      <c r="QN8" s="60"/>
      <c r="QO8" s="60"/>
      <c r="QP8" s="60"/>
      <c r="QQ8" s="60"/>
      <c r="QR8" s="60"/>
      <c r="QS8" s="60"/>
      <c r="QT8" s="60"/>
      <c r="QU8" s="60"/>
      <c r="QV8" s="60"/>
      <c r="QW8" s="60"/>
      <c r="QX8" s="60"/>
      <c r="QY8" s="60"/>
      <c r="QZ8" s="60"/>
      <c r="RA8" s="60"/>
      <c r="RB8" s="60"/>
      <c r="RC8" s="60"/>
      <c r="RD8" s="60"/>
      <c r="RE8" s="60"/>
      <c r="RF8" s="60"/>
      <c r="RG8" s="60"/>
      <c r="RH8" s="60"/>
      <c r="RI8" s="60"/>
      <c r="RJ8" s="60"/>
      <c r="RK8" s="60"/>
      <c r="RL8" s="60"/>
      <c r="RM8" s="60"/>
      <c r="RN8" s="60"/>
      <c r="RO8" s="60"/>
      <c r="RP8" s="60"/>
      <c r="RQ8" s="60"/>
      <c r="RR8" s="60"/>
      <c r="RS8" s="60"/>
      <c r="RT8" s="60"/>
      <c r="RU8" s="60"/>
      <c r="RV8" s="60"/>
      <c r="RW8" s="60"/>
      <c r="RX8" s="60"/>
      <c r="RY8" s="60"/>
      <c r="RZ8" s="60"/>
      <c r="SA8" s="60"/>
      <c r="SB8" s="60"/>
      <c r="SC8" s="60"/>
      <c r="SD8" s="60"/>
      <c r="SE8" s="60"/>
      <c r="SF8" s="60"/>
      <c r="SG8" s="60"/>
      <c r="SH8" s="60"/>
      <c r="SI8" s="60"/>
      <c r="SJ8" s="60"/>
      <c r="SK8" s="60"/>
      <c r="SL8" s="60"/>
      <c r="SM8" s="60"/>
      <c r="SN8" s="60"/>
      <c r="SO8" s="60"/>
      <c r="SP8" s="60"/>
      <c r="SQ8" s="60"/>
      <c r="SR8" s="60"/>
      <c r="SS8" s="60"/>
      <c r="ST8" s="60"/>
      <c r="SU8" s="60"/>
      <c r="SV8" s="60"/>
      <c r="SW8" s="60"/>
      <c r="SX8" s="60"/>
      <c r="SY8" s="60"/>
      <c r="SZ8" s="60"/>
      <c r="TA8" s="60"/>
      <c r="TB8" s="60"/>
      <c r="TC8" s="60"/>
      <c r="TD8" s="60"/>
      <c r="TE8" s="60"/>
      <c r="TF8" s="60"/>
      <c r="TG8" s="60"/>
      <c r="TH8" s="60"/>
      <c r="TI8" s="60"/>
      <c r="TJ8" s="60"/>
      <c r="TK8" s="60"/>
      <c r="TL8" s="60"/>
      <c r="TM8" s="60"/>
      <c r="TN8" s="60"/>
      <c r="TO8" s="60"/>
      <c r="TP8" s="60"/>
      <c r="TQ8" s="60"/>
      <c r="TR8" s="60"/>
      <c r="TS8" s="60"/>
      <c r="TT8" s="60"/>
      <c r="TU8" s="60"/>
      <c r="TV8" s="60"/>
      <c r="TW8" s="60"/>
      <c r="TX8" s="60"/>
      <c r="TY8" s="60"/>
      <c r="TZ8" s="60"/>
      <c r="UA8" s="60"/>
      <c r="UB8" s="60"/>
      <c r="UC8" s="60"/>
      <c r="UD8" s="60"/>
      <c r="UE8" s="60"/>
      <c r="UF8" s="60"/>
      <c r="UG8" s="60"/>
      <c r="UH8" s="60"/>
      <c r="UI8" s="60"/>
      <c r="UJ8" s="60"/>
      <c r="UK8" s="60"/>
      <c r="UL8" s="60"/>
      <c r="UM8" s="60"/>
      <c r="UN8" s="60"/>
      <c r="UO8" s="60"/>
      <c r="UP8" s="60"/>
      <c r="UQ8" s="60"/>
      <c r="UR8" s="60"/>
      <c r="US8" s="60"/>
      <c r="UT8" s="60"/>
      <c r="UU8" s="60"/>
      <c r="UV8" s="60"/>
      <c r="UW8" s="60"/>
      <c r="UX8" s="60"/>
      <c r="UY8" s="60"/>
      <c r="UZ8" s="60"/>
      <c r="VA8" s="60"/>
      <c r="VB8" s="60"/>
      <c r="VC8" s="60"/>
      <c r="VD8" s="60"/>
      <c r="VE8" s="60"/>
      <c r="VF8" s="60"/>
      <c r="VG8" s="60"/>
      <c r="VH8" s="60"/>
      <c r="VI8" s="60"/>
      <c r="VJ8" s="60"/>
      <c r="VK8" s="60"/>
      <c r="VL8" s="60"/>
      <c r="VM8" s="60"/>
      <c r="VN8" s="60"/>
      <c r="VO8" s="60"/>
      <c r="VP8" s="60"/>
      <c r="VQ8" s="60"/>
      <c r="VR8" s="60"/>
      <c r="VS8" s="60"/>
      <c r="VT8" s="60"/>
      <c r="VU8" s="60"/>
      <c r="VV8" s="60"/>
      <c r="VW8" s="60"/>
      <c r="VX8" s="60"/>
      <c r="VY8" s="60"/>
      <c r="VZ8" s="60"/>
      <c r="WA8" s="60"/>
      <c r="WB8" s="60"/>
      <c r="WC8" s="60"/>
      <c r="WD8" s="60"/>
      <c r="WE8" s="60"/>
      <c r="WF8" s="60"/>
      <c r="WG8" s="60"/>
      <c r="WH8" s="60"/>
      <c r="WI8" s="60"/>
      <c r="WJ8" s="60"/>
      <c r="WK8" s="60"/>
      <c r="WL8" s="60"/>
      <c r="WM8" s="60"/>
      <c r="WN8" s="60"/>
      <c r="WO8" s="60"/>
      <c r="WP8" s="60"/>
      <c r="WQ8" s="60"/>
      <c r="WR8" s="60"/>
      <c r="WS8" s="60"/>
      <c r="WT8" s="60"/>
      <c r="WU8" s="60"/>
      <c r="WV8" s="60"/>
      <c r="WW8" s="60"/>
      <c r="WX8" s="60"/>
      <c r="WY8" s="60"/>
      <c r="WZ8" s="60"/>
      <c r="XA8" s="60"/>
      <c r="XB8" s="60"/>
      <c r="XC8" s="60"/>
      <c r="XD8" s="60"/>
      <c r="XE8" s="60"/>
      <c r="XF8" s="60"/>
      <c r="XG8" s="60"/>
      <c r="XH8" s="60"/>
      <c r="XI8" s="60"/>
      <c r="XJ8" s="60"/>
      <c r="XK8" s="60"/>
      <c r="XL8" s="60"/>
      <c r="XM8" s="60"/>
      <c r="XN8" s="60"/>
      <c r="XO8" s="60"/>
      <c r="XP8" s="60"/>
      <c r="XQ8" s="60"/>
      <c r="XR8" s="60"/>
      <c r="XS8" s="60"/>
      <c r="XT8" s="60"/>
      <c r="XU8" s="60"/>
      <c r="XV8" s="60"/>
      <c r="XW8" s="60"/>
      <c r="XX8" s="60"/>
      <c r="XY8" s="60"/>
      <c r="XZ8" s="60"/>
      <c r="YA8" s="60"/>
      <c r="YB8" s="60"/>
      <c r="YC8" s="60"/>
      <c r="YD8" s="60"/>
      <c r="YE8" s="60"/>
      <c r="YF8" s="60"/>
      <c r="YG8" s="60"/>
      <c r="YH8" s="60"/>
      <c r="YI8" s="60"/>
      <c r="YJ8" s="60"/>
      <c r="YK8" s="60"/>
      <c r="YL8" s="60"/>
      <c r="YM8" s="60"/>
      <c r="YN8" s="60"/>
      <c r="YO8" s="60"/>
      <c r="YP8" s="60"/>
      <c r="YQ8" s="60"/>
      <c r="YR8" s="60"/>
      <c r="YS8" s="60"/>
      <c r="YT8" s="60"/>
      <c r="YU8" s="60"/>
      <c r="YV8" s="60"/>
      <c r="YW8" s="60"/>
      <c r="YX8" s="60"/>
      <c r="YY8" s="60"/>
      <c r="YZ8" s="60"/>
      <c r="ZA8" s="60"/>
      <c r="ZB8" s="60"/>
      <c r="ZC8" s="60"/>
      <c r="ZD8" s="60"/>
      <c r="ZE8" s="60"/>
      <c r="ZF8" s="60"/>
      <c r="ZG8" s="60"/>
      <c r="ZH8" s="60"/>
      <c r="ZI8" s="60"/>
      <c r="ZJ8" s="60"/>
      <c r="ZK8" s="60"/>
      <c r="ZL8" s="60"/>
      <c r="ZM8" s="60"/>
      <c r="ZN8" s="60"/>
      <c r="ZO8" s="60"/>
      <c r="ZP8" s="60"/>
      <c r="ZQ8" s="60"/>
      <c r="ZR8" s="60"/>
      <c r="ZS8" s="60"/>
      <c r="ZT8" s="60"/>
      <c r="ZU8" s="60"/>
      <c r="ZV8" s="60"/>
      <c r="ZW8" s="60"/>
      <c r="ZX8" s="60"/>
      <c r="ZY8" s="60"/>
      <c r="ZZ8" s="60"/>
      <c r="AAA8" s="60"/>
      <c r="AAB8" s="60"/>
      <c r="AAC8" s="60"/>
      <c r="AAD8" s="60"/>
      <c r="AAE8" s="60"/>
      <c r="AAF8" s="60"/>
      <c r="AAG8" s="60"/>
      <c r="AAH8" s="60"/>
      <c r="AAI8" s="60"/>
      <c r="AAJ8" s="60"/>
      <c r="AAK8" s="60"/>
      <c r="AAL8" s="60"/>
      <c r="AAM8" s="60"/>
      <c r="AAN8" s="60"/>
      <c r="AAO8" s="60"/>
      <c r="AAP8" s="60"/>
      <c r="AAQ8" s="60"/>
      <c r="AAR8" s="60"/>
      <c r="AAS8" s="60"/>
      <c r="AAT8" s="60"/>
      <c r="AAU8" s="60"/>
      <c r="AAV8" s="60"/>
      <c r="AAW8" s="60"/>
      <c r="AAX8" s="60"/>
      <c r="AAY8" s="60"/>
      <c r="AAZ8" s="60"/>
      <c r="ABA8" s="60"/>
      <c r="ABB8" s="60"/>
      <c r="ABC8" s="60"/>
      <c r="ABD8" s="60"/>
      <c r="ABE8" s="60"/>
      <c r="ABF8" s="60"/>
      <c r="ABG8" s="60"/>
      <c r="ABH8" s="60"/>
      <c r="ABI8" s="60"/>
      <c r="ABJ8" s="60"/>
      <c r="ABK8" s="60"/>
      <c r="ABL8" s="60"/>
      <c r="ABM8" s="60"/>
      <c r="ABN8" s="60"/>
      <c r="ABO8" s="60"/>
      <c r="ABP8" s="60"/>
      <c r="ABQ8" s="60"/>
      <c r="ABR8" s="60"/>
      <c r="ABS8" s="60"/>
      <c r="ABT8" s="60"/>
      <c r="ABU8" s="60"/>
      <c r="ABV8" s="60"/>
      <c r="ABW8" s="60"/>
      <c r="ABX8" s="60"/>
      <c r="ABY8" s="60"/>
      <c r="ABZ8" s="60"/>
      <c r="ACA8" s="60"/>
      <c r="ACB8" s="60"/>
      <c r="ACC8" s="60"/>
      <c r="ACD8" s="60"/>
      <c r="ACE8" s="60"/>
      <c r="ACF8" s="60"/>
      <c r="ACG8" s="60"/>
      <c r="ACH8" s="60"/>
      <c r="ACI8" s="60"/>
      <c r="ACJ8" s="60"/>
      <c r="ACK8" s="60"/>
      <c r="ACL8" s="60"/>
      <c r="ACM8" s="60"/>
      <c r="ACN8" s="60"/>
      <c r="ACO8" s="60"/>
      <c r="ACP8" s="60"/>
      <c r="ACQ8" s="60"/>
      <c r="ACR8" s="60"/>
      <c r="ACS8" s="60"/>
      <c r="ACT8" s="60"/>
      <c r="ACU8" s="60"/>
      <c r="ACV8" s="60"/>
      <c r="ACW8" s="60"/>
      <c r="ACX8" s="60"/>
      <c r="ACY8" s="60"/>
      <c r="ACZ8" s="60"/>
      <c r="ADA8" s="60"/>
      <c r="ADB8" s="60"/>
      <c r="ADC8" s="60"/>
      <c r="ADD8" s="60"/>
      <c r="ADE8" s="60"/>
      <c r="ADF8" s="60"/>
      <c r="ADG8" s="60"/>
      <c r="ADH8" s="60"/>
      <c r="ADI8" s="60"/>
      <c r="ADJ8" s="60"/>
      <c r="ADK8" s="60"/>
      <c r="ADL8" s="60"/>
      <c r="ADM8" s="60"/>
      <c r="ADN8" s="60"/>
      <c r="ADO8" s="60"/>
      <c r="ADP8" s="60"/>
      <c r="ADQ8" s="60"/>
      <c r="ADR8" s="60"/>
      <c r="ADS8" s="60"/>
      <c r="ADT8" s="60"/>
      <c r="ADU8" s="60"/>
      <c r="ADV8" s="60"/>
      <c r="ADW8" s="60"/>
      <c r="ADX8" s="60"/>
      <c r="ADY8" s="60"/>
      <c r="ADZ8" s="60"/>
      <c r="AEA8" s="60"/>
      <c r="AEB8" s="60"/>
      <c r="AEC8" s="60"/>
      <c r="AED8" s="60"/>
      <c r="AEE8" s="60"/>
      <c r="AEF8" s="60"/>
      <c r="AEG8" s="60"/>
      <c r="AEH8" s="60"/>
      <c r="AEI8" s="60"/>
      <c r="AEJ8" s="60"/>
      <c r="AEK8" s="60"/>
      <c r="AEL8" s="60"/>
      <c r="AEM8" s="60"/>
      <c r="AEN8" s="60"/>
      <c r="AEO8" s="60"/>
      <c r="AEP8" s="60"/>
      <c r="AEQ8" s="60"/>
      <c r="AER8" s="60"/>
      <c r="AES8" s="60"/>
      <c r="AET8" s="60"/>
      <c r="AEU8" s="60"/>
      <c r="AEV8" s="60"/>
      <c r="AEW8" s="60"/>
      <c r="AEX8" s="60"/>
      <c r="AEY8" s="60"/>
      <c r="AEZ8" s="60"/>
      <c r="AFA8" s="60"/>
      <c r="AFB8" s="60"/>
      <c r="AFC8" s="60"/>
      <c r="AFD8" s="60"/>
      <c r="AFE8" s="60"/>
      <c r="AFF8" s="60"/>
      <c r="AFG8" s="60"/>
      <c r="AFH8" s="60"/>
      <c r="AFI8" s="60"/>
      <c r="AFJ8" s="60"/>
      <c r="AFK8" s="60"/>
      <c r="AFL8" s="60"/>
      <c r="AFM8" s="60"/>
      <c r="AFN8" s="60"/>
      <c r="AFO8" s="60"/>
      <c r="AFP8" s="60"/>
      <c r="AFQ8" s="60"/>
      <c r="AFR8" s="60"/>
      <c r="AFS8" s="60"/>
      <c r="AFT8" s="60"/>
      <c r="AFU8" s="60"/>
      <c r="AFV8" s="60"/>
      <c r="AFW8" s="60"/>
      <c r="AFX8" s="60"/>
      <c r="AFY8" s="60"/>
      <c r="AFZ8" s="60"/>
      <c r="AGA8" s="60"/>
      <c r="AGB8" s="60"/>
      <c r="AGC8" s="60"/>
      <c r="AGD8" s="60"/>
      <c r="AGE8" s="60"/>
      <c r="AGF8" s="60"/>
      <c r="AGG8" s="60"/>
      <c r="AGH8" s="60"/>
      <c r="AGI8" s="60"/>
      <c r="AGJ8" s="60"/>
      <c r="AGK8" s="60"/>
      <c r="AGL8" s="60"/>
      <c r="AGM8" s="60"/>
      <c r="AGN8" s="60"/>
      <c r="AGO8" s="60"/>
      <c r="AGP8" s="60"/>
      <c r="AGQ8" s="60"/>
      <c r="AGR8" s="60"/>
      <c r="AGS8" s="60"/>
      <c r="AGT8" s="60"/>
      <c r="AGU8" s="60"/>
      <c r="AGV8" s="60"/>
      <c r="AGW8" s="60"/>
      <c r="AGX8" s="60"/>
      <c r="AGY8" s="60"/>
      <c r="AGZ8" s="60"/>
      <c r="AHA8" s="60"/>
      <c r="AHB8" s="60"/>
      <c r="AHC8" s="60"/>
      <c r="AHD8" s="60"/>
      <c r="AHE8" s="60"/>
      <c r="AHF8" s="60"/>
      <c r="AHG8" s="60"/>
      <c r="AHH8" s="60"/>
      <c r="AHI8" s="60"/>
      <c r="AHJ8" s="60"/>
      <c r="AHK8" s="60"/>
      <c r="AHL8" s="60"/>
      <c r="AHM8" s="60"/>
      <c r="AHN8" s="60"/>
      <c r="AHO8" s="60"/>
      <c r="AHP8" s="60"/>
      <c r="AHQ8" s="60"/>
      <c r="AHR8" s="60"/>
      <c r="AHS8" s="60"/>
      <c r="AHT8" s="60"/>
      <c r="AHU8" s="60"/>
      <c r="AHV8" s="60"/>
      <c r="AHW8" s="60"/>
      <c r="AHX8" s="60"/>
      <c r="AHY8" s="60"/>
      <c r="AHZ8" s="60"/>
      <c r="AIA8" s="60"/>
      <c r="AIB8" s="60"/>
      <c r="AIC8" s="60"/>
      <c r="AID8" s="60"/>
      <c r="AIE8" s="60"/>
      <c r="AIF8" s="60"/>
      <c r="AIG8" s="60"/>
      <c r="AIH8" s="60"/>
      <c r="AII8" s="60"/>
      <c r="AIJ8" s="60"/>
      <c r="AIK8" s="60"/>
      <c r="AIL8" s="60"/>
      <c r="AIM8" s="60"/>
      <c r="AIN8" s="60"/>
      <c r="AIO8" s="60"/>
      <c r="AIP8" s="60"/>
      <c r="AIQ8" s="60"/>
      <c r="AIR8" s="60"/>
      <c r="AIS8" s="60"/>
      <c r="AIT8" s="60"/>
      <c r="AIU8" s="60"/>
      <c r="AIV8" s="60"/>
      <c r="AIW8" s="60"/>
      <c r="AIX8" s="60"/>
      <c r="AIY8" s="60"/>
      <c r="AIZ8" s="60"/>
      <c r="AJA8" s="60"/>
      <c r="AJB8" s="60"/>
      <c r="AJC8" s="60"/>
      <c r="AJD8" s="60"/>
      <c r="AJE8" s="60"/>
      <c r="AJF8" s="60"/>
      <c r="AJG8" s="60"/>
      <c r="AJH8" s="60"/>
      <c r="AJI8" s="60"/>
      <c r="AJJ8" s="60"/>
      <c r="AJK8" s="60"/>
      <c r="AJL8" s="60"/>
      <c r="AJM8" s="60"/>
      <c r="AJN8" s="60"/>
      <c r="AJO8" s="60"/>
      <c r="AJP8" s="60"/>
      <c r="AJQ8" s="60"/>
      <c r="AJR8" s="60"/>
      <c r="AJS8" s="60"/>
      <c r="AJT8" s="60"/>
      <c r="AJU8" s="60"/>
      <c r="AJV8" s="60"/>
      <c r="AJW8" s="60"/>
      <c r="AJX8" s="60"/>
      <c r="AJY8" s="60"/>
      <c r="AJZ8" s="60"/>
      <c r="AKA8" s="60"/>
      <c r="AKB8" s="60"/>
      <c r="AKC8" s="60"/>
      <c r="AKD8" s="60"/>
      <c r="AKE8" s="60"/>
      <c r="AKF8" s="60"/>
      <c r="AKG8" s="60"/>
      <c r="AKH8" s="60"/>
      <c r="AKI8" s="60"/>
      <c r="AKJ8" s="60"/>
      <c r="AKK8" s="60"/>
      <c r="AKL8" s="60"/>
      <c r="AKM8" s="60"/>
      <c r="AKN8" s="60"/>
      <c r="AKO8" s="60"/>
      <c r="AKP8" s="60"/>
      <c r="AKQ8" s="60"/>
      <c r="AKR8" s="60"/>
      <c r="AKS8" s="60"/>
      <c r="AKT8" s="60"/>
      <c r="AKU8" s="60"/>
      <c r="AKV8" s="60"/>
      <c r="AKW8" s="60"/>
      <c r="AKX8" s="60"/>
      <c r="AKY8" s="60"/>
      <c r="AKZ8" s="60"/>
      <c r="ALA8" s="60"/>
      <c r="ALB8" s="60"/>
      <c r="ALC8" s="60"/>
      <c r="ALD8" s="60"/>
      <c r="ALE8" s="60"/>
      <c r="ALF8" s="60"/>
      <c r="ALG8" s="60"/>
      <c r="ALH8" s="60"/>
      <c r="ALI8" s="60"/>
      <c r="ALJ8" s="60"/>
      <c r="ALK8" s="60"/>
      <c r="ALL8" s="60"/>
      <c r="ALM8" s="60"/>
      <c r="ALN8" s="60"/>
      <c r="ALO8" s="60"/>
      <c r="ALP8" s="60"/>
      <c r="ALQ8" s="60"/>
      <c r="ALR8" s="60"/>
      <c r="ALS8" s="60"/>
      <c r="ALT8" s="60"/>
      <c r="ALU8" s="60"/>
      <c r="ALV8" s="60"/>
      <c r="ALW8" s="60"/>
      <c r="ALX8" s="60"/>
      <c r="ALY8" s="60"/>
      <c r="ALZ8" s="60"/>
      <c r="AMA8" s="60"/>
      <c r="AMB8" s="60"/>
      <c r="AMC8" s="60"/>
      <c r="AMD8" s="60"/>
      <c r="AME8" s="60"/>
      <c r="AMF8" s="60"/>
      <c r="AMG8" s="60"/>
      <c r="AMH8" s="60"/>
      <c r="AMI8" s="60"/>
      <c r="AMJ8" s="60"/>
      <c r="AMK8" s="60"/>
      <c r="AML8" s="60"/>
      <c r="AMM8" s="60"/>
      <c r="AMN8" s="60"/>
      <c r="AMO8" s="60"/>
      <c r="AMP8" s="60"/>
      <c r="AMQ8" s="60"/>
      <c r="AMR8" s="60"/>
      <c r="AMS8" s="60"/>
      <c r="AMT8" s="60"/>
      <c r="AMU8" s="60"/>
      <c r="AMV8" s="60"/>
      <c r="AMW8" s="60"/>
      <c r="AMX8" s="60"/>
      <c r="AMY8" s="60"/>
      <c r="AMZ8" s="60"/>
      <c r="ANA8" s="60"/>
      <c r="ANB8" s="60"/>
      <c r="ANC8" s="60"/>
      <c r="AND8" s="60"/>
      <c r="ANE8" s="60"/>
      <c r="ANF8" s="60"/>
      <c r="ANG8" s="60"/>
      <c r="ANH8" s="60"/>
      <c r="ANI8" s="60"/>
      <c r="ANJ8" s="60"/>
      <c r="ANK8" s="60"/>
      <c r="ANL8" s="60"/>
      <c r="ANM8" s="60"/>
      <c r="ANN8" s="60"/>
      <c r="ANO8" s="60"/>
      <c r="ANP8" s="60"/>
      <c r="ANQ8" s="60"/>
      <c r="ANR8" s="60"/>
      <c r="ANS8" s="60"/>
      <c r="ANT8" s="60"/>
      <c r="ANU8" s="60"/>
      <c r="ANV8" s="60"/>
      <c r="ANW8" s="60"/>
      <c r="ANX8" s="60"/>
      <c r="ANY8" s="60"/>
      <c r="ANZ8" s="60"/>
      <c r="AOA8" s="60"/>
      <c r="AOB8" s="60"/>
      <c r="AOC8" s="60"/>
      <c r="AOD8" s="60"/>
      <c r="AOE8" s="60"/>
      <c r="AOF8" s="60"/>
      <c r="AOG8" s="60"/>
      <c r="AOH8" s="60"/>
      <c r="AOI8" s="60"/>
      <c r="AOJ8" s="60"/>
      <c r="AOK8" s="60"/>
      <c r="AOL8" s="60"/>
      <c r="AOM8" s="60"/>
      <c r="AON8" s="60"/>
      <c r="AOO8" s="60"/>
      <c r="AOP8" s="60"/>
      <c r="AOQ8" s="60"/>
      <c r="AOR8" s="60"/>
      <c r="AOS8" s="60"/>
      <c r="AOT8" s="60"/>
      <c r="AOU8" s="60"/>
      <c r="AOV8" s="60"/>
      <c r="AOW8" s="60"/>
      <c r="AOX8" s="60"/>
      <c r="AOY8" s="60"/>
      <c r="AOZ8" s="60"/>
      <c r="APA8" s="60"/>
      <c r="APB8" s="60"/>
      <c r="APC8" s="60"/>
      <c r="APD8" s="60"/>
      <c r="APE8" s="60"/>
      <c r="APF8" s="60"/>
      <c r="APG8" s="60"/>
      <c r="APH8" s="60"/>
      <c r="API8" s="60"/>
      <c r="APJ8" s="60"/>
      <c r="APK8" s="60"/>
      <c r="APL8" s="60"/>
      <c r="APM8" s="60"/>
      <c r="APN8" s="60"/>
      <c r="APO8" s="60"/>
      <c r="APP8" s="60"/>
      <c r="APQ8" s="60"/>
      <c r="APR8" s="60"/>
      <c r="APS8" s="60"/>
      <c r="APT8" s="60"/>
      <c r="APU8" s="60"/>
      <c r="APV8" s="60"/>
      <c r="APW8" s="60"/>
      <c r="APX8" s="60"/>
      <c r="APY8" s="60"/>
      <c r="APZ8" s="60"/>
      <c r="AQA8" s="60"/>
      <c r="AQB8" s="60"/>
      <c r="AQC8" s="60"/>
      <c r="AQD8" s="60"/>
      <c r="AQE8" s="60"/>
      <c r="AQF8" s="60"/>
      <c r="AQG8" s="60"/>
      <c r="AQH8" s="60"/>
      <c r="AQI8" s="60"/>
      <c r="AQJ8" s="60"/>
      <c r="AQK8" s="60"/>
      <c r="AQL8" s="60"/>
      <c r="AQM8" s="60"/>
      <c r="AQN8" s="60"/>
      <c r="AQO8" s="60"/>
      <c r="AQP8" s="60"/>
      <c r="AQQ8" s="60"/>
      <c r="AQR8" s="60"/>
      <c r="AQS8" s="60"/>
      <c r="AQT8" s="60"/>
      <c r="AQU8" s="60"/>
      <c r="AQV8" s="60"/>
      <c r="AQW8" s="60"/>
      <c r="AQX8" s="60"/>
      <c r="AQY8" s="60"/>
      <c r="AQZ8" s="60"/>
      <c r="ARA8" s="60"/>
      <c r="ARB8" s="60"/>
      <c r="ARC8" s="60"/>
      <c r="ARD8" s="60"/>
      <c r="ARE8" s="60"/>
      <c r="ARF8" s="60"/>
      <c r="ARG8" s="60"/>
      <c r="ARH8" s="60"/>
      <c r="ARI8" s="60"/>
      <c r="ARJ8" s="60"/>
      <c r="ARK8" s="60"/>
      <c r="ARL8" s="60"/>
      <c r="ARM8" s="60"/>
      <c r="ARN8" s="60"/>
      <c r="ARO8" s="60"/>
      <c r="ARP8" s="60"/>
      <c r="ARQ8" s="60"/>
      <c r="ARR8" s="60"/>
      <c r="ARS8" s="60"/>
      <c r="ART8" s="60"/>
      <c r="ARU8" s="60"/>
      <c r="ARV8" s="60"/>
      <c r="ARW8" s="60"/>
      <c r="ARX8" s="60"/>
      <c r="ARY8" s="60"/>
      <c r="ARZ8" s="60"/>
      <c r="ASA8" s="60"/>
      <c r="ASB8" s="60"/>
      <c r="ASC8" s="60"/>
      <c r="ASD8" s="60"/>
      <c r="ASE8" s="60"/>
      <c r="ASF8" s="60"/>
      <c r="ASG8" s="60"/>
      <c r="ASH8" s="60"/>
      <c r="ASI8" s="60"/>
      <c r="ASJ8" s="60"/>
      <c r="ASK8" s="60"/>
      <c r="ASL8" s="60"/>
      <c r="ASM8" s="60"/>
      <c r="ASN8" s="60"/>
      <c r="ASO8" s="60"/>
      <c r="ASP8" s="60"/>
      <c r="ASQ8" s="60"/>
      <c r="ASR8" s="60"/>
      <c r="ASS8" s="60"/>
      <c r="AST8" s="60"/>
      <c r="ASU8" s="60"/>
      <c r="ASV8" s="60"/>
      <c r="ASW8" s="60"/>
      <c r="ASX8" s="60"/>
      <c r="ASY8" s="60"/>
      <c r="ASZ8" s="60"/>
      <c r="ATA8" s="60"/>
      <c r="ATB8" s="60"/>
      <c r="ATC8" s="60"/>
      <c r="ATD8" s="60"/>
      <c r="ATE8" s="60"/>
      <c r="ATF8" s="60"/>
      <c r="ATG8" s="60"/>
      <c r="ATH8" s="60"/>
      <c r="ATI8" s="60"/>
      <c r="ATJ8" s="60"/>
      <c r="ATK8" s="60"/>
      <c r="ATL8" s="60"/>
      <c r="ATM8" s="60"/>
      <c r="ATN8" s="60"/>
      <c r="ATO8" s="60"/>
      <c r="ATP8" s="60"/>
      <c r="ATQ8" s="60"/>
      <c r="ATR8" s="60"/>
      <c r="ATS8" s="60"/>
      <c r="ATT8" s="60"/>
      <c r="ATU8" s="60"/>
      <c r="ATV8" s="60"/>
      <c r="ATW8" s="60"/>
      <c r="ATX8" s="60"/>
      <c r="ATY8" s="60"/>
      <c r="ATZ8" s="60"/>
      <c r="AUA8" s="60"/>
      <c r="AUB8" s="60"/>
      <c r="AUC8" s="60"/>
      <c r="AUD8" s="60"/>
      <c r="AUE8" s="60"/>
      <c r="AUF8" s="60"/>
      <c r="AUG8" s="60"/>
      <c r="AUH8" s="60"/>
      <c r="AUI8" s="60"/>
      <c r="AUJ8" s="60"/>
      <c r="AUK8" s="60"/>
      <c r="AUL8" s="60"/>
      <c r="AUM8" s="60"/>
      <c r="AUN8" s="60"/>
      <c r="AUO8" s="60"/>
      <c r="AUP8" s="60"/>
      <c r="AUQ8" s="60"/>
      <c r="AUR8" s="60"/>
      <c r="AUS8" s="60"/>
      <c r="AUT8" s="60"/>
      <c r="AUU8" s="60"/>
      <c r="AUV8" s="60"/>
      <c r="AUW8" s="60"/>
      <c r="AUX8" s="60"/>
      <c r="AUY8" s="60"/>
      <c r="AUZ8" s="60"/>
      <c r="AVA8" s="60"/>
      <c r="AVB8" s="60"/>
      <c r="AVC8" s="60"/>
      <c r="AVD8" s="60"/>
      <c r="AVE8" s="60"/>
      <c r="AVF8" s="60"/>
      <c r="AVG8" s="60"/>
      <c r="AVH8" s="60"/>
      <c r="AVI8" s="60"/>
      <c r="AVJ8" s="60"/>
      <c r="AVK8" s="60"/>
      <c r="AVL8" s="60"/>
      <c r="AVM8" s="60"/>
      <c r="AVN8" s="60"/>
      <c r="AVO8" s="60"/>
      <c r="AVP8" s="60"/>
      <c r="AVQ8" s="60"/>
      <c r="AVR8" s="60"/>
      <c r="AVS8" s="60"/>
      <c r="AVT8" s="60"/>
      <c r="AVU8" s="60"/>
      <c r="AVV8" s="60"/>
      <c r="AVW8" s="60"/>
      <c r="AVX8" s="60"/>
      <c r="AVY8" s="60"/>
      <c r="AVZ8" s="60"/>
      <c r="AWA8" s="60"/>
      <c r="AWB8" s="60"/>
      <c r="AWC8" s="60"/>
      <c r="AWD8" s="60"/>
      <c r="AWE8" s="60"/>
      <c r="AWF8" s="60"/>
      <c r="AWG8" s="60"/>
      <c r="AWH8" s="60"/>
      <c r="AWI8" s="60"/>
      <c r="AWJ8" s="60"/>
      <c r="AWK8" s="60"/>
      <c r="AWL8" s="60"/>
      <c r="AWM8" s="60"/>
      <c r="AWN8" s="60"/>
      <c r="AWO8" s="60"/>
      <c r="AWP8" s="60"/>
      <c r="AWQ8" s="60"/>
      <c r="AWR8" s="60"/>
      <c r="AWS8" s="60"/>
      <c r="AWT8" s="60"/>
      <c r="AWU8" s="60"/>
      <c r="AWV8" s="60"/>
      <c r="AWW8" s="60"/>
      <c r="AWX8" s="60"/>
      <c r="AWY8" s="60"/>
      <c r="AWZ8" s="60"/>
      <c r="AXA8" s="60"/>
      <c r="AXB8" s="60"/>
      <c r="AXC8" s="60"/>
      <c r="AXD8" s="60"/>
      <c r="AXE8" s="60"/>
      <c r="AXF8" s="60"/>
      <c r="AXG8" s="60"/>
      <c r="AXH8" s="60"/>
      <c r="AXI8" s="60"/>
      <c r="AXJ8" s="60"/>
      <c r="AXK8" s="60"/>
      <c r="AXL8" s="60"/>
      <c r="AXM8" s="60"/>
      <c r="AXN8" s="60"/>
      <c r="AXO8" s="60"/>
      <c r="AXP8" s="60"/>
      <c r="AXQ8" s="60"/>
      <c r="AXR8" s="60"/>
      <c r="AXS8" s="60"/>
      <c r="AXT8" s="60"/>
      <c r="AXU8" s="60"/>
      <c r="AXV8" s="60"/>
      <c r="AXW8" s="60"/>
      <c r="AXX8" s="60"/>
      <c r="AXY8" s="60"/>
      <c r="AXZ8" s="60"/>
      <c r="AYA8" s="60"/>
      <c r="AYB8" s="60"/>
      <c r="AYC8" s="60"/>
      <c r="AYD8" s="60"/>
      <c r="AYE8" s="60"/>
      <c r="AYF8" s="60"/>
      <c r="AYG8" s="60"/>
      <c r="AYH8" s="60"/>
      <c r="AYI8" s="60"/>
      <c r="AYJ8" s="60"/>
      <c r="AYK8" s="60"/>
      <c r="AYL8" s="60"/>
      <c r="AYM8" s="60"/>
      <c r="AYN8" s="60"/>
      <c r="AYO8" s="60"/>
      <c r="AYP8" s="60"/>
      <c r="AYQ8" s="60"/>
      <c r="AYR8" s="60"/>
      <c r="AYS8" s="60"/>
      <c r="AYT8" s="60"/>
      <c r="AYU8" s="60"/>
      <c r="AYV8" s="60"/>
      <c r="AYW8" s="60"/>
      <c r="AYX8" s="60"/>
      <c r="AYY8" s="60"/>
      <c r="AYZ8" s="60"/>
      <c r="AZA8" s="60"/>
      <c r="AZB8" s="60"/>
      <c r="AZC8" s="60"/>
      <c r="AZD8" s="60"/>
      <c r="AZE8" s="60"/>
      <c r="AZF8" s="60"/>
      <c r="AZG8" s="60"/>
      <c r="AZH8" s="60"/>
      <c r="AZI8" s="60"/>
      <c r="AZJ8" s="60"/>
      <c r="AZK8" s="60"/>
      <c r="AZL8" s="60"/>
      <c r="AZM8" s="60"/>
      <c r="AZN8" s="60"/>
      <c r="AZO8" s="60"/>
      <c r="AZP8" s="60"/>
      <c r="AZQ8" s="60"/>
      <c r="AZR8" s="60"/>
      <c r="AZS8" s="60"/>
      <c r="AZT8" s="60"/>
      <c r="AZU8" s="60"/>
      <c r="AZV8" s="60"/>
      <c r="AZW8" s="60"/>
      <c r="AZX8" s="60"/>
      <c r="AZY8" s="60"/>
      <c r="AZZ8" s="60"/>
      <c r="BAA8" s="60"/>
      <c r="BAB8" s="60"/>
      <c r="BAC8" s="60"/>
      <c r="BAD8" s="60"/>
      <c r="BAE8" s="60"/>
      <c r="BAF8" s="60"/>
      <c r="BAG8" s="60"/>
      <c r="BAH8" s="60"/>
      <c r="BAI8" s="60"/>
      <c r="BAJ8" s="60"/>
      <c r="BAK8" s="60"/>
      <c r="BAL8" s="60"/>
      <c r="BAM8" s="60"/>
      <c r="BAN8" s="60"/>
      <c r="BAO8" s="60"/>
      <c r="BAP8" s="60"/>
      <c r="BAQ8" s="60"/>
      <c r="BAR8" s="60"/>
      <c r="BAS8" s="60"/>
      <c r="BAT8" s="60"/>
      <c r="BAU8" s="60"/>
      <c r="BAV8" s="60"/>
      <c r="BAW8" s="60"/>
      <c r="BAX8" s="60"/>
      <c r="BAY8" s="60"/>
      <c r="BAZ8" s="60"/>
      <c r="BBA8" s="60"/>
      <c r="BBB8" s="60"/>
      <c r="BBC8" s="60"/>
      <c r="BBD8" s="60"/>
      <c r="BBE8" s="60"/>
      <c r="BBF8" s="60"/>
      <c r="BBG8" s="60"/>
      <c r="BBH8" s="60"/>
      <c r="BBI8" s="60"/>
      <c r="BBJ8" s="60"/>
      <c r="BBK8" s="60"/>
      <c r="BBL8" s="60"/>
      <c r="BBM8" s="60"/>
      <c r="BBN8" s="60"/>
      <c r="BBO8" s="60"/>
      <c r="BBP8" s="60"/>
      <c r="BBQ8" s="60"/>
      <c r="BBR8" s="60"/>
      <c r="BBS8" s="60"/>
      <c r="BBT8" s="60"/>
      <c r="BBU8" s="60"/>
      <c r="BBV8" s="60"/>
      <c r="BBW8" s="60"/>
      <c r="BBX8" s="60"/>
      <c r="BBY8" s="60"/>
      <c r="BBZ8" s="60"/>
      <c r="BCA8" s="60"/>
      <c r="BCB8" s="60"/>
      <c r="BCC8" s="60"/>
      <c r="BCD8" s="60"/>
      <c r="BCE8" s="60"/>
      <c r="BCF8" s="60"/>
      <c r="BCG8" s="60"/>
      <c r="BCH8" s="60"/>
      <c r="BCI8" s="60"/>
      <c r="BCJ8" s="60"/>
      <c r="BCK8" s="60"/>
      <c r="BCL8" s="60"/>
      <c r="BCM8" s="60"/>
      <c r="BCN8" s="60"/>
      <c r="BCO8" s="60"/>
      <c r="BCP8" s="60"/>
      <c r="BCQ8" s="60"/>
      <c r="BCR8" s="60"/>
      <c r="BCS8" s="60"/>
      <c r="BCT8" s="60"/>
      <c r="BCU8" s="60"/>
      <c r="BCV8" s="60"/>
      <c r="BCW8" s="60"/>
      <c r="BCX8" s="60"/>
      <c r="BCY8" s="60"/>
      <c r="BCZ8" s="60"/>
      <c r="BDA8" s="60"/>
      <c r="BDB8" s="60"/>
      <c r="BDC8" s="60"/>
      <c r="BDD8" s="60"/>
      <c r="BDE8" s="60"/>
      <c r="BDF8" s="60"/>
      <c r="BDG8" s="60"/>
      <c r="BDH8" s="60"/>
      <c r="BDI8" s="60"/>
      <c r="BDJ8" s="60"/>
      <c r="BDK8" s="60"/>
      <c r="BDL8" s="60"/>
      <c r="BDM8" s="60"/>
      <c r="BDN8" s="60"/>
      <c r="BDO8" s="60"/>
      <c r="BDP8" s="60"/>
      <c r="BDQ8" s="60"/>
      <c r="BDR8" s="60"/>
      <c r="BDS8" s="60"/>
      <c r="BDT8" s="60"/>
      <c r="BDU8" s="60"/>
      <c r="BDV8" s="60"/>
      <c r="BDW8" s="60"/>
      <c r="BDX8" s="60"/>
      <c r="BDY8" s="60"/>
      <c r="BDZ8" s="60"/>
      <c r="BEA8" s="60"/>
      <c r="BEB8" s="60"/>
      <c r="BEC8" s="60"/>
      <c r="BED8" s="60"/>
      <c r="BEE8" s="60"/>
      <c r="BEF8" s="60"/>
      <c r="BEG8" s="60"/>
      <c r="BEH8" s="60"/>
      <c r="BEI8" s="60"/>
      <c r="BEJ8" s="60"/>
      <c r="BEK8" s="60"/>
      <c r="BEL8" s="60"/>
      <c r="BEM8" s="60"/>
      <c r="BEN8" s="60"/>
      <c r="BEO8" s="60"/>
      <c r="BEP8" s="60"/>
      <c r="BEQ8" s="60"/>
      <c r="BER8" s="60"/>
      <c r="BES8" s="60"/>
      <c r="BET8" s="60"/>
      <c r="BEU8" s="60"/>
      <c r="BEV8" s="60"/>
      <c r="BEW8" s="60"/>
      <c r="BEX8" s="60"/>
      <c r="BEY8" s="60"/>
      <c r="BEZ8" s="60"/>
      <c r="BFA8" s="60"/>
      <c r="BFB8" s="60"/>
      <c r="BFC8" s="60"/>
      <c r="BFD8" s="60"/>
      <c r="BFE8" s="60"/>
      <c r="BFF8" s="60"/>
      <c r="BFG8" s="60"/>
      <c r="BFH8" s="60"/>
      <c r="BFI8" s="60"/>
      <c r="BFJ8" s="60"/>
      <c r="BFK8" s="60"/>
      <c r="BFL8" s="60"/>
      <c r="BFM8" s="60"/>
      <c r="BFN8" s="60"/>
      <c r="BFO8" s="60"/>
      <c r="BFP8" s="60"/>
      <c r="BFQ8" s="60"/>
      <c r="BFR8" s="60"/>
      <c r="BFS8" s="60"/>
      <c r="BFT8" s="60"/>
      <c r="BFU8" s="60"/>
      <c r="BFV8" s="60"/>
      <c r="BFW8" s="60"/>
      <c r="BFX8" s="60"/>
      <c r="BFY8" s="60"/>
      <c r="BFZ8" s="60"/>
      <c r="BGA8" s="60"/>
      <c r="BGB8" s="60"/>
      <c r="BGC8" s="60"/>
      <c r="BGD8" s="60"/>
      <c r="BGE8" s="60"/>
      <c r="BGF8" s="60"/>
      <c r="BGG8" s="60"/>
      <c r="BGH8" s="60"/>
      <c r="BGI8" s="60"/>
      <c r="BGJ8" s="60"/>
      <c r="BGK8" s="60"/>
      <c r="BGL8" s="60"/>
      <c r="BGM8" s="60"/>
      <c r="BGN8" s="60"/>
      <c r="BGO8" s="60"/>
      <c r="BGP8" s="60"/>
      <c r="BGQ8" s="60"/>
      <c r="BGR8" s="60"/>
      <c r="BGS8" s="60"/>
      <c r="BGT8" s="60"/>
      <c r="BGU8" s="60"/>
      <c r="BGV8" s="60"/>
      <c r="BGW8" s="60"/>
      <c r="BGX8" s="60"/>
      <c r="BGY8" s="60"/>
      <c r="BGZ8" s="60"/>
      <c r="BHA8" s="60"/>
      <c r="BHB8" s="60"/>
      <c r="BHC8" s="60"/>
      <c r="BHD8" s="60"/>
      <c r="BHE8" s="60"/>
      <c r="BHF8" s="60"/>
      <c r="BHG8" s="60"/>
      <c r="BHH8" s="60"/>
      <c r="BHI8" s="60"/>
      <c r="BHJ8" s="60"/>
      <c r="BHK8" s="60"/>
      <c r="BHL8" s="60"/>
      <c r="BHM8" s="60"/>
      <c r="BHN8" s="60"/>
      <c r="BHO8" s="60"/>
      <c r="BHP8" s="60"/>
      <c r="BHQ8" s="60"/>
      <c r="BHR8" s="60"/>
      <c r="BHS8" s="60"/>
      <c r="BHT8" s="60"/>
      <c r="BHU8" s="60"/>
      <c r="BHV8" s="60"/>
      <c r="BHW8" s="60"/>
      <c r="BHX8" s="60"/>
      <c r="BHY8" s="60"/>
      <c r="BHZ8" s="60"/>
      <c r="BIA8" s="60"/>
      <c r="BIB8" s="60"/>
      <c r="BIC8" s="60"/>
      <c r="BID8" s="60"/>
      <c r="BIE8" s="60"/>
      <c r="BIF8" s="60"/>
      <c r="BIG8" s="60"/>
      <c r="BIH8" s="60"/>
      <c r="BII8" s="60"/>
      <c r="BIJ8" s="60"/>
      <c r="BIK8" s="60"/>
      <c r="BIL8" s="60"/>
      <c r="BIM8" s="60"/>
      <c r="BIN8" s="60"/>
      <c r="BIO8" s="60"/>
      <c r="BIP8" s="60"/>
      <c r="BIQ8" s="60"/>
      <c r="BIR8" s="60"/>
      <c r="BIS8" s="60"/>
      <c r="BIT8" s="60"/>
      <c r="BIU8" s="60"/>
      <c r="BIV8" s="60"/>
      <c r="BIW8" s="60"/>
      <c r="BIX8" s="60"/>
      <c r="BIY8" s="60"/>
      <c r="BIZ8" s="60"/>
      <c r="BJA8" s="60"/>
      <c r="BJB8" s="60"/>
      <c r="BJC8" s="60"/>
      <c r="BJD8" s="60"/>
      <c r="BJE8" s="60"/>
      <c r="BJF8" s="60"/>
      <c r="BJG8" s="60"/>
      <c r="BJH8" s="60"/>
      <c r="BJI8" s="60"/>
      <c r="BJJ8" s="60"/>
      <c r="BJK8" s="60"/>
      <c r="BJL8" s="60"/>
      <c r="BJM8" s="60"/>
      <c r="BJN8" s="60"/>
      <c r="BJO8" s="60"/>
      <c r="BJP8" s="60"/>
      <c r="BJQ8" s="60"/>
      <c r="BJR8" s="60"/>
      <c r="BJS8" s="60"/>
      <c r="BJT8" s="60"/>
      <c r="BJU8" s="60"/>
      <c r="BJV8" s="60"/>
      <c r="BJW8" s="60"/>
      <c r="BJX8" s="60"/>
      <c r="BJY8" s="60"/>
      <c r="BJZ8" s="60"/>
    </row>
    <row r="9" spans="1:1638" ht="8.1" customHeight="1">
      <c r="A9" s="3154"/>
      <c r="B9" s="2321"/>
      <c r="C9" s="2321"/>
      <c r="D9" s="2321"/>
      <c r="E9" s="2321"/>
      <c r="F9" s="2321"/>
      <c r="G9" s="2321"/>
      <c r="H9" s="2321"/>
      <c r="L9" s="4009"/>
      <c r="M9" s="60"/>
      <c r="N9" s="60"/>
      <c r="O9" s="60"/>
      <c r="P9" s="60"/>
      <c r="Q9" s="60"/>
      <c r="R9" s="60"/>
      <c r="S9" s="60"/>
      <c r="T9" s="60"/>
      <c r="U9" s="60"/>
      <c r="V9" s="60"/>
      <c r="W9" s="60"/>
      <c r="X9" s="60"/>
      <c r="Y9" s="60"/>
      <c r="Z9" s="60"/>
      <c r="AA9" s="60"/>
      <c r="AB9" s="60"/>
      <c r="AC9" s="60"/>
      <c r="AD9" s="60"/>
      <c r="AE9" s="60"/>
      <c r="AF9" s="60"/>
      <c r="AG9" s="60"/>
      <c r="AH9" s="60"/>
      <c r="AI9" s="60"/>
      <c r="AJ9" s="60"/>
      <c r="AK9" s="60"/>
      <c r="AL9" s="60"/>
      <c r="AM9" s="60"/>
      <c r="AN9" s="60"/>
      <c r="AO9" s="60"/>
      <c r="AP9" s="60"/>
      <c r="AQ9" s="60"/>
      <c r="AR9" s="60"/>
      <c r="AS9" s="60"/>
      <c r="AT9" s="60"/>
      <c r="AU9" s="60"/>
      <c r="AV9" s="60"/>
      <c r="AW9" s="60"/>
      <c r="AX9" s="60"/>
      <c r="AY9" s="60"/>
      <c r="AZ9" s="60"/>
      <c r="BA9" s="60"/>
      <c r="BB9" s="60"/>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c r="DE9" s="60"/>
      <c r="DF9" s="60"/>
      <c r="DG9" s="60"/>
      <c r="DH9" s="60"/>
      <c r="DI9" s="60"/>
      <c r="DJ9" s="60"/>
      <c r="DK9" s="60"/>
      <c r="DL9" s="60"/>
      <c r="DM9" s="60"/>
      <c r="DN9" s="60"/>
      <c r="DO9" s="60"/>
      <c r="DP9" s="60"/>
      <c r="DQ9" s="60"/>
      <c r="DR9" s="60"/>
      <c r="DS9" s="60"/>
      <c r="DT9" s="60"/>
      <c r="DU9" s="60"/>
      <c r="DV9" s="60"/>
      <c r="DW9" s="60"/>
      <c r="DX9" s="60"/>
      <c r="DY9" s="60"/>
      <c r="DZ9" s="60"/>
      <c r="EA9" s="60"/>
      <c r="EB9" s="60"/>
      <c r="EC9" s="60"/>
      <c r="ED9" s="60"/>
      <c r="EE9" s="60"/>
      <c r="EF9" s="60"/>
      <c r="EG9" s="60"/>
      <c r="EH9" s="60"/>
      <c r="EI9" s="60"/>
      <c r="EJ9" s="60"/>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c r="FV9" s="60"/>
      <c r="FW9" s="60"/>
      <c r="FX9" s="60"/>
      <c r="FY9" s="60"/>
      <c r="FZ9" s="60"/>
      <c r="GA9" s="60"/>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c r="HD9" s="60"/>
      <c r="HE9" s="60"/>
      <c r="HF9" s="60"/>
      <c r="HG9" s="60"/>
      <c r="HH9" s="60"/>
      <c r="HI9" s="60"/>
      <c r="HJ9" s="60"/>
      <c r="HK9" s="60"/>
      <c r="HL9" s="60"/>
      <c r="HM9" s="60"/>
      <c r="HN9" s="60"/>
      <c r="HO9" s="60"/>
      <c r="HP9" s="60"/>
      <c r="HQ9" s="60"/>
      <c r="HR9" s="60"/>
      <c r="HS9" s="60"/>
      <c r="HT9" s="60"/>
      <c r="HU9" s="60"/>
      <c r="HV9" s="60"/>
      <c r="HW9" s="60"/>
      <c r="HX9" s="60"/>
      <c r="HY9" s="60"/>
      <c r="HZ9" s="60"/>
      <c r="IA9" s="60"/>
      <c r="IB9" s="60"/>
      <c r="IC9" s="60"/>
      <c r="ID9" s="60"/>
      <c r="IE9" s="60"/>
      <c r="IF9" s="60"/>
      <c r="IG9" s="60"/>
      <c r="IH9" s="60"/>
      <c r="II9" s="60"/>
      <c r="IJ9" s="60"/>
      <c r="IK9" s="60"/>
      <c r="IL9" s="60"/>
      <c r="IM9" s="60"/>
      <c r="IN9" s="60"/>
      <c r="IO9" s="60"/>
      <c r="IP9" s="60"/>
      <c r="IQ9" s="60"/>
      <c r="IR9" s="60"/>
      <c r="IS9" s="60"/>
      <c r="IT9" s="60"/>
      <c r="IU9" s="60"/>
      <c r="IV9" s="60"/>
      <c r="IW9" s="60"/>
      <c r="IX9" s="60"/>
      <c r="IY9" s="60"/>
      <c r="IZ9" s="60"/>
      <c r="JA9" s="60"/>
      <c r="JB9" s="60"/>
      <c r="JC9" s="60"/>
      <c r="JD9" s="60"/>
      <c r="JE9" s="60"/>
      <c r="JF9" s="60"/>
      <c r="JG9" s="60"/>
      <c r="JH9" s="60"/>
      <c r="JI9" s="60"/>
      <c r="JJ9" s="60"/>
      <c r="JK9" s="60"/>
      <c r="JL9" s="60"/>
      <c r="JM9" s="60"/>
      <c r="JN9" s="60"/>
      <c r="JO9" s="60"/>
      <c r="JP9" s="60"/>
      <c r="JQ9" s="60"/>
      <c r="JR9" s="60"/>
      <c r="JS9" s="60"/>
      <c r="JT9" s="60"/>
      <c r="JU9" s="60"/>
      <c r="JV9" s="60"/>
      <c r="JW9" s="60"/>
      <c r="JX9" s="60"/>
      <c r="JY9" s="60"/>
      <c r="JZ9" s="60"/>
      <c r="KA9" s="60"/>
      <c r="KB9" s="60"/>
      <c r="KC9" s="60"/>
      <c r="KD9" s="60"/>
      <c r="KE9" s="60"/>
      <c r="KF9" s="60"/>
      <c r="KG9" s="60"/>
      <c r="KH9" s="60"/>
      <c r="KI9" s="60"/>
      <c r="KJ9" s="60"/>
      <c r="KK9" s="60"/>
      <c r="KL9" s="60"/>
      <c r="KM9" s="60"/>
      <c r="KN9" s="60"/>
      <c r="KO9" s="60"/>
      <c r="KP9" s="60"/>
      <c r="KQ9" s="60"/>
      <c r="KR9" s="60"/>
      <c r="KS9" s="60"/>
      <c r="KT9" s="60"/>
      <c r="KU9" s="60"/>
      <c r="KV9" s="60"/>
      <c r="KW9" s="60"/>
      <c r="KX9" s="60"/>
      <c r="KY9" s="60"/>
      <c r="KZ9" s="60"/>
      <c r="LA9" s="60"/>
      <c r="LB9" s="60"/>
      <c r="LC9" s="60"/>
      <c r="LD9" s="60"/>
      <c r="LE9" s="60"/>
      <c r="LF9" s="60"/>
      <c r="LG9" s="60"/>
      <c r="LH9" s="60"/>
      <c r="LI9" s="60"/>
      <c r="LJ9" s="60"/>
      <c r="LK9" s="60"/>
      <c r="LL9" s="60"/>
      <c r="LM9" s="60"/>
      <c r="LN9" s="60"/>
      <c r="LO9" s="60"/>
      <c r="LP9" s="60"/>
      <c r="LQ9" s="60"/>
      <c r="LR9" s="60"/>
      <c r="LS9" s="60"/>
      <c r="LT9" s="60"/>
      <c r="LU9" s="60"/>
      <c r="LV9" s="60"/>
      <c r="LW9" s="60"/>
      <c r="LX9" s="60"/>
      <c r="LY9" s="60"/>
      <c r="LZ9" s="60"/>
      <c r="MA9" s="60"/>
      <c r="MB9" s="60"/>
      <c r="MC9" s="60"/>
      <c r="MD9" s="60"/>
      <c r="ME9" s="60"/>
      <c r="MF9" s="60"/>
      <c r="MG9" s="60"/>
      <c r="MH9" s="60"/>
      <c r="MI9" s="60"/>
      <c r="MJ9" s="60"/>
      <c r="MK9" s="60"/>
      <c r="ML9" s="60"/>
      <c r="MM9" s="60"/>
      <c r="MN9" s="60"/>
      <c r="MO9" s="60"/>
      <c r="MP9" s="60"/>
      <c r="MQ9" s="60"/>
      <c r="MR9" s="60"/>
      <c r="MS9" s="60"/>
      <c r="MT9" s="60"/>
      <c r="MU9" s="60"/>
      <c r="MV9" s="60"/>
      <c r="MW9" s="60"/>
      <c r="MX9" s="60"/>
      <c r="MY9" s="60"/>
      <c r="MZ9" s="60"/>
      <c r="NA9" s="60"/>
      <c r="NB9" s="60"/>
      <c r="NC9" s="60"/>
      <c r="ND9" s="60"/>
      <c r="NE9" s="60"/>
      <c r="NF9" s="60"/>
      <c r="NG9" s="60"/>
      <c r="NH9" s="60"/>
      <c r="NI9" s="60"/>
      <c r="NJ9" s="60"/>
      <c r="NK9" s="60"/>
      <c r="NL9" s="60"/>
      <c r="NM9" s="60"/>
      <c r="NN9" s="60"/>
      <c r="NO9" s="60"/>
      <c r="NP9" s="60"/>
      <c r="NQ9" s="60"/>
      <c r="NR9" s="60"/>
      <c r="NS9" s="60"/>
      <c r="NT9" s="60"/>
      <c r="NU9" s="60"/>
      <c r="NV9" s="60"/>
      <c r="NW9" s="60"/>
      <c r="NX9" s="60"/>
      <c r="NY9" s="60"/>
      <c r="NZ9" s="60"/>
      <c r="OA9" s="60"/>
      <c r="OB9" s="60"/>
      <c r="OC9" s="60"/>
      <c r="OD9" s="60"/>
      <c r="OE9" s="60"/>
      <c r="OF9" s="60"/>
      <c r="OG9" s="60"/>
      <c r="OH9" s="60"/>
      <c r="OI9" s="60"/>
      <c r="OJ9" s="60"/>
      <c r="OK9" s="60"/>
      <c r="OL9" s="60"/>
      <c r="OM9" s="60"/>
      <c r="ON9" s="60"/>
      <c r="OO9" s="60"/>
      <c r="OP9" s="60"/>
      <c r="OQ9" s="60"/>
      <c r="OR9" s="60"/>
      <c r="OS9" s="60"/>
      <c r="OT9" s="60"/>
      <c r="OU9" s="60"/>
      <c r="OV9" s="60"/>
      <c r="OW9" s="60"/>
      <c r="OX9" s="60"/>
      <c r="OY9" s="60"/>
      <c r="OZ9" s="60"/>
      <c r="PA9" s="60"/>
      <c r="PB9" s="60"/>
      <c r="PC9" s="60"/>
      <c r="PD9" s="60"/>
      <c r="PE9" s="60"/>
      <c r="PF9" s="60"/>
      <c r="PG9" s="60"/>
      <c r="PH9" s="60"/>
      <c r="PI9" s="60"/>
      <c r="PJ9" s="60"/>
      <c r="PK9" s="60"/>
      <c r="PL9" s="60"/>
      <c r="PM9" s="60"/>
      <c r="PN9" s="60"/>
      <c r="PO9" s="60"/>
      <c r="PP9" s="60"/>
      <c r="PQ9" s="60"/>
      <c r="PR9" s="60"/>
      <c r="PS9" s="60"/>
      <c r="PT9" s="60"/>
      <c r="PU9" s="60"/>
      <c r="PV9" s="60"/>
      <c r="PW9" s="60"/>
      <c r="PX9" s="60"/>
      <c r="PY9" s="60"/>
      <c r="PZ9" s="60"/>
      <c r="QA9" s="60"/>
      <c r="QB9" s="60"/>
      <c r="QC9" s="60"/>
      <c r="QD9" s="60"/>
      <c r="QE9" s="60"/>
      <c r="QF9" s="60"/>
      <c r="QG9" s="60"/>
      <c r="QH9" s="60"/>
      <c r="QI9" s="60"/>
      <c r="QJ9" s="60"/>
      <c r="QK9" s="60"/>
      <c r="QL9" s="60"/>
      <c r="QM9" s="60"/>
      <c r="QN9" s="60"/>
      <c r="QO9" s="60"/>
      <c r="QP9" s="60"/>
      <c r="QQ9" s="60"/>
      <c r="QR9" s="60"/>
      <c r="QS9" s="60"/>
      <c r="QT9" s="60"/>
      <c r="QU9" s="60"/>
      <c r="QV9" s="60"/>
      <c r="QW9" s="60"/>
      <c r="QX9" s="60"/>
      <c r="QY9" s="60"/>
      <c r="QZ9" s="60"/>
      <c r="RA9" s="60"/>
      <c r="RB9" s="60"/>
      <c r="RC9" s="60"/>
      <c r="RD9" s="60"/>
      <c r="RE9" s="60"/>
      <c r="RF9" s="60"/>
      <c r="RG9" s="60"/>
      <c r="RH9" s="60"/>
      <c r="RI9" s="60"/>
      <c r="RJ9" s="60"/>
      <c r="RK9" s="60"/>
      <c r="RL9" s="60"/>
      <c r="RM9" s="60"/>
      <c r="RN9" s="60"/>
      <c r="RO9" s="60"/>
      <c r="RP9" s="60"/>
      <c r="RQ9" s="60"/>
      <c r="RR9" s="60"/>
      <c r="RS9" s="60"/>
      <c r="RT9" s="60"/>
      <c r="RU9" s="60"/>
      <c r="RV9" s="60"/>
      <c r="RW9" s="60"/>
      <c r="RX9" s="60"/>
      <c r="RY9" s="60"/>
      <c r="RZ9" s="60"/>
      <c r="SA9" s="60"/>
      <c r="SB9" s="60"/>
      <c r="SC9" s="60"/>
      <c r="SD9" s="60"/>
      <c r="SE9" s="60"/>
      <c r="SF9" s="60"/>
      <c r="SG9" s="60"/>
      <c r="SH9" s="60"/>
      <c r="SI9" s="60"/>
      <c r="SJ9" s="60"/>
      <c r="SK9" s="60"/>
      <c r="SL9" s="60"/>
      <c r="SM9" s="60"/>
      <c r="SN9" s="60"/>
      <c r="SO9" s="60"/>
      <c r="SP9" s="60"/>
      <c r="SQ9" s="60"/>
      <c r="SR9" s="60"/>
      <c r="SS9" s="60"/>
      <c r="ST9" s="60"/>
      <c r="SU9" s="60"/>
      <c r="SV9" s="60"/>
      <c r="SW9" s="60"/>
      <c r="SX9" s="60"/>
      <c r="SY9" s="60"/>
      <c r="SZ9" s="60"/>
      <c r="TA9" s="60"/>
      <c r="TB9" s="60"/>
      <c r="TC9" s="60"/>
      <c r="TD9" s="60"/>
      <c r="TE9" s="60"/>
      <c r="TF9" s="60"/>
      <c r="TG9" s="60"/>
      <c r="TH9" s="60"/>
      <c r="TI9" s="60"/>
      <c r="TJ9" s="60"/>
      <c r="TK9" s="60"/>
      <c r="TL9" s="60"/>
      <c r="TM9" s="60"/>
      <c r="TN9" s="60"/>
      <c r="TO9" s="60"/>
      <c r="TP9" s="60"/>
      <c r="TQ9" s="60"/>
      <c r="TR9" s="60"/>
      <c r="TS9" s="60"/>
      <c r="TT9" s="60"/>
      <c r="TU9" s="60"/>
      <c r="TV9" s="60"/>
      <c r="TW9" s="60"/>
      <c r="TX9" s="60"/>
      <c r="TY9" s="60"/>
      <c r="TZ9" s="60"/>
      <c r="UA9" s="60"/>
      <c r="UB9" s="60"/>
      <c r="UC9" s="60"/>
      <c r="UD9" s="60"/>
      <c r="UE9" s="60"/>
      <c r="UF9" s="60"/>
      <c r="UG9" s="60"/>
      <c r="UH9" s="60"/>
      <c r="UI9" s="60"/>
      <c r="UJ9" s="60"/>
      <c r="UK9" s="60"/>
      <c r="UL9" s="60"/>
      <c r="UM9" s="60"/>
      <c r="UN9" s="60"/>
      <c r="UO9" s="60"/>
      <c r="UP9" s="60"/>
      <c r="UQ9" s="60"/>
      <c r="UR9" s="60"/>
      <c r="US9" s="60"/>
      <c r="UT9" s="60"/>
      <c r="UU9" s="60"/>
      <c r="UV9" s="60"/>
      <c r="UW9" s="60"/>
      <c r="UX9" s="60"/>
      <c r="UY9" s="60"/>
      <c r="UZ9" s="60"/>
      <c r="VA9" s="60"/>
      <c r="VB9" s="60"/>
      <c r="VC9" s="60"/>
      <c r="VD9" s="60"/>
      <c r="VE9" s="60"/>
      <c r="VF9" s="60"/>
      <c r="VG9" s="60"/>
      <c r="VH9" s="60"/>
      <c r="VI9" s="60"/>
      <c r="VJ9" s="60"/>
      <c r="VK9" s="60"/>
      <c r="VL9" s="60"/>
      <c r="VM9" s="60"/>
      <c r="VN9" s="60"/>
      <c r="VO9" s="60"/>
      <c r="VP9" s="60"/>
      <c r="VQ9" s="60"/>
      <c r="VR9" s="60"/>
      <c r="VS9" s="60"/>
      <c r="VT9" s="60"/>
      <c r="VU9" s="60"/>
      <c r="VV9" s="60"/>
      <c r="VW9" s="60"/>
      <c r="VX9" s="60"/>
      <c r="VY9" s="60"/>
      <c r="VZ9" s="60"/>
      <c r="WA9" s="60"/>
      <c r="WB9" s="60"/>
      <c r="WC9" s="60"/>
      <c r="WD9" s="60"/>
      <c r="WE9" s="60"/>
      <c r="WF9" s="60"/>
      <c r="WG9" s="60"/>
      <c r="WH9" s="60"/>
      <c r="WI9" s="60"/>
      <c r="WJ9" s="60"/>
      <c r="WK9" s="60"/>
      <c r="WL9" s="60"/>
      <c r="WM9" s="60"/>
      <c r="WN9" s="60"/>
      <c r="WO9" s="60"/>
      <c r="WP9" s="60"/>
      <c r="WQ9" s="60"/>
      <c r="WR9" s="60"/>
      <c r="WS9" s="60"/>
      <c r="WT9" s="60"/>
      <c r="WU9" s="60"/>
      <c r="WV9" s="60"/>
      <c r="WW9" s="60"/>
      <c r="WX9" s="60"/>
      <c r="WY9" s="60"/>
      <c r="WZ9" s="60"/>
      <c r="XA9" s="60"/>
      <c r="XB9" s="60"/>
      <c r="XC9" s="60"/>
      <c r="XD9" s="60"/>
      <c r="XE9" s="60"/>
      <c r="XF9" s="60"/>
      <c r="XG9" s="60"/>
      <c r="XH9" s="60"/>
      <c r="XI9" s="60"/>
      <c r="XJ9" s="60"/>
      <c r="XK9" s="60"/>
      <c r="XL9" s="60"/>
      <c r="XM9" s="60"/>
      <c r="XN9" s="60"/>
      <c r="XO9" s="60"/>
      <c r="XP9" s="60"/>
      <c r="XQ9" s="60"/>
      <c r="XR9" s="60"/>
      <c r="XS9" s="60"/>
      <c r="XT9" s="60"/>
      <c r="XU9" s="60"/>
      <c r="XV9" s="60"/>
      <c r="XW9" s="60"/>
      <c r="XX9" s="60"/>
      <c r="XY9" s="60"/>
      <c r="XZ9" s="60"/>
      <c r="YA9" s="60"/>
      <c r="YB9" s="60"/>
      <c r="YC9" s="60"/>
      <c r="YD9" s="60"/>
      <c r="YE9" s="60"/>
      <c r="YF9" s="60"/>
      <c r="YG9" s="60"/>
      <c r="YH9" s="60"/>
      <c r="YI9" s="60"/>
      <c r="YJ9" s="60"/>
      <c r="YK9" s="60"/>
      <c r="YL9" s="60"/>
      <c r="YM9" s="60"/>
      <c r="YN9" s="60"/>
      <c r="YO9" s="60"/>
      <c r="YP9" s="60"/>
      <c r="YQ9" s="60"/>
      <c r="YR9" s="60"/>
      <c r="YS9" s="60"/>
      <c r="YT9" s="60"/>
      <c r="YU9" s="60"/>
      <c r="YV9" s="60"/>
      <c r="YW9" s="60"/>
      <c r="YX9" s="60"/>
      <c r="YY9" s="60"/>
      <c r="YZ9" s="60"/>
      <c r="ZA9" s="60"/>
      <c r="ZB9" s="60"/>
      <c r="ZC9" s="60"/>
      <c r="ZD9" s="60"/>
      <c r="ZE9" s="60"/>
      <c r="ZF9" s="60"/>
      <c r="ZG9" s="60"/>
      <c r="ZH9" s="60"/>
      <c r="ZI9" s="60"/>
      <c r="ZJ9" s="60"/>
      <c r="ZK9" s="60"/>
      <c r="ZL9" s="60"/>
      <c r="ZM9" s="60"/>
      <c r="ZN9" s="60"/>
      <c r="ZO9" s="60"/>
      <c r="ZP9" s="60"/>
      <c r="ZQ9" s="60"/>
      <c r="ZR9" s="60"/>
      <c r="ZS9" s="60"/>
      <c r="ZT9" s="60"/>
      <c r="ZU9" s="60"/>
      <c r="ZV9" s="60"/>
      <c r="ZW9" s="60"/>
      <c r="ZX9" s="60"/>
      <c r="ZY9" s="60"/>
      <c r="ZZ9" s="60"/>
      <c r="AAA9" s="60"/>
      <c r="AAB9" s="60"/>
      <c r="AAC9" s="60"/>
      <c r="AAD9" s="60"/>
      <c r="AAE9" s="60"/>
      <c r="AAF9" s="60"/>
      <c r="AAG9" s="60"/>
      <c r="AAH9" s="60"/>
      <c r="AAI9" s="60"/>
      <c r="AAJ9" s="60"/>
      <c r="AAK9" s="60"/>
      <c r="AAL9" s="60"/>
      <c r="AAM9" s="60"/>
      <c r="AAN9" s="60"/>
      <c r="AAO9" s="60"/>
      <c r="AAP9" s="60"/>
      <c r="AAQ9" s="60"/>
      <c r="AAR9" s="60"/>
      <c r="AAS9" s="60"/>
      <c r="AAT9" s="60"/>
      <c r="AAU9" s="60"/>
      <c r="AAV9" s="60"/>
      <c r="AAW9" s="60"/>
      <c r="AAX9" s="60"/>
      <c r="AAY9" s="60"/>
      <c r="AAZ9" s="60"/>
      <c r="ABA9" s="60"/>
      <c r="ABB9" s="60"/>
      <c r="ABC9" s="60"/>
      <c r="ABD9" s="60"/>
      <c r="ABE9" s="60"/>
      <c r="ABF9" s="60"/>
      <c r="ABG9" s="60"/>
      <c r="ABH9" s="60"/>
      <c r="ABI9" s="60"/>
      <c r="ABJ9" s="60"/>
      <c r="ABK9" s="60"/>
      <c r="ABL9" s="60"/>
      <c r="ABM9" s="60"/>
      <c r="ABN9" s="60"/>
      <c r="ABO9" s="60"/>
      <c r="ABP9" s="60"/>
      <c r="ABQ9" s="60"/>
      <c r="ABR9" s="60"/>
      <c r="ABS9" s="60"/>
      <c r="ABT9" s="60"/>
      <c r="ABU9" s="60"/>
      <c r="ABV9" s="60"/>
      <c r="ABW9" s="60"/>
      <c r="ABX9" s="60"/>
      <c r="ABY9" s="60"/>
      <c r="ABZ9" s="60"/>
      <c r="ACA9" s="60"/>
      <c r="ACB9" s="60"/>
      <c r="ACC9" s="60"/>
      <c r="ACD9" s="60"/>
      <c r="ACE9" s="60"/>
      <c r="ACF9" s="60"/>
      <c r="ACG9" s="60"/>
      <c r="ACH9" s="60"/>
      <c r="ACI9" s="60"/>
      <c r="ACJ9" s="60"/>
      <c r="ACK9" s="60"/>
      <c r="ACL9" s="60"/>
      <c r="ACM9" s="60"/>
      <c r="ACN9" s="60"/>
      <c r="ACO9" s="60"/>
      <c r="ACP9" s="60"/>
      <c r="ACQ9" s="60"/>
      <c r="ACR9" s="60"/>
      <c r="ACS9" s="60"/>
      <c r="ACT9" s="60"/>
      <c r="ACU9" s="60"/>
      <c r="ACV9" s="60"/>
      <c r="ACW9" s="60"/>
      <c r="ACX9" s="60"/>
      <c r="ACY9" s="60"/>
      <c r="ACZ9" s="60"/>
      <c r="ADA9" s="60"/>
      <c r="ADB9" s="60"/>
      <c r="ADC9" s="60"/>
      <c r="ADD9" s="60"/>
      <c r="ADE9" s="60"/>
      <c r="ADF9" s="60"/>
      <c r="ADG9" s="60"/>
      <c r="ADH9" s="60"/>
      <c r="ADI9" s="60"/>
      <c r="ADJ9" s="60"/>
      <c r="ADK9" s="60"/>
      <c r="ADL9" s="60"/>
      <c r="ADM9" s="60"/>
      <c r="ADN9" s="60"/>
      <c r="ADO9" s="60"/>
      <c r="ADP9" s="60"/>
      <c r="ADQ9" s="60"/>
      <c r="ADR9" s="60"/>
      <c r="ADS9" s="60"/>
      <c r="ADT9" s="60"/>
      <c r="ADU9" s="60"/>
      <c r="ADV9" s="60"/>
      <c r="ADW9" s="60"/>
      <c r="ADX9" s="60"/>
      <c r="ADY9" s="60"/>
      <c r="ADZ9" s="60"/>
      <c r="AEA9" s="60"/>
      <c r="AEB9" s="60"/>
      <c r="AEC9" s="60"/>
      <c r="AED9" s="60"/>
      <c r="AEE9" s="60"/>
      <c r="AEF9" s="60"/>
      <c r="AEG9" s="60"/>
      <c r="AEH9" s="60"/>
      <c r="AEI9" s="60"/>
      <c r="AEJ9" s="60"/>
      <c r="AEK9" s="60"/>
      <c r="AEL9" s="60"/>
      <c r="AEM9" s="60"/>
      <c r="AEN9" s="60"/>
      <c r="AEO9" s="60"/>
      <c r="AEP9" s="60"/>
      <c r="AEQ9" s="60"/>
      <c r="AER9" s="60"/>
      <c r="AES9" s="60"/>
      <c r="AET9" s="60"/>
      <c r="AEU9" s="60"/>
      <c r="AEV9" s="60"/>
      <c r="AEW9" s="60"/>
      <c r="AEX9" s="60"/>
      <c r="AEY9" s="60"/>
      <c r="AEZ9" s="60"/>
      <c r="AFA9" s="60"/>
      <c r="AFB9" s="60"/>
      <c r="AFC9" s="60"/>
      <c r="AFD9" s="60"/>
      <c r="AFE9" s="60"/>
      <c r="AFF9" s="60"/>
      <c r="AFG9" s="60"/>
      <c r="AFH9" s="60"/>
      <c r="AFI9" s="60"/>
      <c r="AFJ9" s="60"/>
      <c r="AFK9" s="60"/>
      <c r="AFL9" s="60"/>
      <c r="AFM9" s="60"/>
      <c r="AFN9" s="60"/>
      <c r="AFO9" s="60"/>
      <c r="AFP9" s="60"/>
      <c r="AFQ9" s="60"/>
      <c r="AFR9" s="60"/>
      <c r="AFS9" s="60"/>
      <c r="AFT9" s="60"/>
      <c r="AFU9" s="60"/>
      <c r="AFV9" s="60"/>
      <c r="AFW9" s="60"/>
      <c r="AFX9" s="60"/>
      <c r="AFY9" s="60"/>
      <c r="AFZ9" s="60"/>
      <c r="AGA9" s="60"/>
      <c r="AGB9" s="60"/>
      <c r="AGC9" s="60"/>
      <c r="AGD9" s="60"/>
      <c r="AGE9" s="60"/>
      <c r="AGF9" s="60"/>
      <c r="AGG9" s="60"/>
      <c r="AGH9" s="60"/>
      <c r="AGI9" s="60"/>
      <c r="AGJ9" s="60"/>
      <c r="AGK9" s="60"/>
      <c r="AGL9" s="60"/>
      <c r="AGM9" s="60"/>
      <c r="AGN9" s="60"/>
      <c r="AGO9" s="60"/>
      <c r="AGP9" s="60"/>
      <c r="AGQ9" s="60"/>
      <c r="AGR9" s="60"/>
      <c r="AGS9" s="60"/>
      <c r="AGT9" s="60"/>
      <c r="AGU9" s="60"/>
      <c r="AGV9" s="60"/>
      <c r="AGW9" s="60"/>
      <c r="AGX9" s="60"/>
      <c r="AGY9" s="60"/>
      <c r="AGZ9" s="60"/>
      <c r="AHA9" s="60"/>
      <c r="AHB9" s="60"/>
      <c r="AHC9" s="60"/>
      <c r="AHD9" s="60"/>
      <c r="AHE9" s="60"/>
      <c r="AHF9" s="60"/>
      <c r="AHG9" s="60"/>
      <c r="AHH9" s="60"/>
      <c r="AHI9" s="60"/>
      <c r="AHJ9" s="60"/>
      <c r="AHK9" s="60"/>
      <c r="AHL9" s="60"/>
      <c r="AHM9" s="60"/>
      <c r="AHN9" s="60"/>
      <c r="AHO9" s="60"/>
      <c r="AHP9" s="60"/>
      <c r="AHQ9" s="60"/>
      <c r="AHR9" s="60"/>
      <c r="AHS9" s="60"/>
      <c r="AHT9" s="60"/>
      <c r="AHU9" s="60"/>
      <c r="AHV9" s="60"/>
      <c r="AHW9" s="60"/>
      <c r="AHX9" s="60"/>
      <c r="AHY9" s="60"/>
      <c r="AHZ9" s="60"/>
      <c r="AIA9" s="60"/>
      <c r="AIB9" s="60"/>
      <c r="AIC9" s="60"/>
      <c r="AID9" s="60"/>
      <c r="AIE9" s="60"/>
      <c r="AIF9" s="60"/>
      <c r="AIG9" s="60"/>
      <c r="AIH9" s="60"/>
      <c r="AII9" s="60"/>
      <c r="AIJ9" s="60"/>
      <c r="AIK9" s="60"/>
      <c r="AIL9" s="60"/>
      <c r="AIM9" s="60"/>
      <c r="AIN9" s="60"/>
      <c r="AIO9" s="60"/>
      <c r="AIP9" s="60"/>
      <c r="AIQ9" s="60"/>
      <c r="AIR9" s="60"/>
      <c r="AIS9" s="60"/>
      <c r="AIT9" s="60"/>
      <c r="AIU9" s="60"/>
      <c r="AIV9" s="60"/>
      <c r="AIW9" s="60"/>
      <c r="AIX9" s="60"/>
      <c r="AIY9" s="60"/>
      <c r="AIZ9" s="60"/>
      <c r="AJA9" s="60"/>
      <c r="AJB9" s="60"/>
      <c r="AJC9" s="60"/>
      <c r="AJD9" s="60"/>
      <c r="AJE9" s="60"/>
      <c r="AJF9" s="60"/>
      <c r="AJG9" s="60"/>
      <c r="AJH9" s="60"/>
      <c r="AJI9" s="60"/>
      <c r="AJJ9" s="60"/>
      <c r="AJK9" s="60"/>
      <c r="AJL9" s="60"/>
      <c r="AJM9" s="60"/>
      <c r="AJN9" s="60"/>
      <c r="AJO9" s="60"/>
      <c r="AJP9" s="60"/>
      <c r="AJQ9" s="60"/>
      <c r="AJR9" s="60"/>
      <c r="AJS9" s="60"/>
      <c r="AJT9" s="60"/>
      <c r="AJU9" s="60"/>
      <c r="AJV9" s="60"/>
      <c r="AJW9" s="60"/>
      <c r="AJX9" s="60"/>
      <c r="AJY9" s="60"/>
      <c r="AJZ9" s="60"/>
      <c r="AKA9" s="60"/>
      <c r="AKB9" s="60"/>
      <c r="AKC9" s="60"/>
      <c r="AKD9" s="60"/>
      <c r="AKE9" s="60"/>
      <c r="AKF9" s="60"/>
      <c r="AKG9" s="60"/>
      <c r="AKH9" s="60"/>
      <c r="AKI9" s="60"/>
      <c r="AKJ9" s="60"/>
      <c r="AKK9" s="60"/>
      <c r="AKL9" s="60"/>
      <c r="AKM9" s="60"/>
      <c r="AKN9" s="60"/>
      <c r="AKO9" s="60"/>
      <c r="AKP9" s="60"/>
      <c r="AKQ9" s="60"/>
      <c r="AKR9" s="60"/>
      <c r="AKS9" s="60"/>
      <c r="AKT9" s="60"/>
      <c r="AKU9" s="60"/>
      <c r="AKV9" s="60"/>
      <c r="AKW9" s="60"/>
      <c r="AKX9" s="60"/>
      <c r="AKY9" s="60"/>
      <c r="AKZ9" s="60"/>
      <c r="ALA9" s="60"/>
      <c r="ALB9" s="60"/>
      <c r="ALC9" s="60"/>
      <c r="ALD9" s="60"/>
      <c r="ALE9" s="60"/>
      <c r="ALF9" s="60"/>
      <c r="ALG9" s="60"/>
      <c r="ALH9" s="60"/>
      <c r="ALI9" s="60"/>
      <c r="ALJ9" s="60"/>
      <c r="ALK9" s="60"/>
      <c r="ALL9" s="60"/>
      <c r="ALM9" s="60"/>
      <c r="ALN9" s="60"/>
      <c r="ALO9" s="60"/>
      <c r="ALP9" s="60"/>
      <c r="ALQ9" s="60"/>
      <c r="ALR9" s="60"/>
      <c r="ALS9" s="60"/>
      <c r="ALT9" s="60"/>
      <c r="ALU9" s="60"/>
      <c r="ALV9" s="60"/>
      <c r="ALW9" s="60"/>
      <c r="ALX9" s="60"/>
      <c r="ALY9" s="60"/>
      <c r="ALZ9" s="60"/>
      <c r="AMA9" s="60"/>
      <c r="AMB9" s="60"/>
      <c r="AMC9" s="60"/>
      <c r="AMD9" s="60"/>
      <c r="AME9" s="60"/>
      <c r="AMF9" s="60"/>
      <c r="AMG9" s="60"/>
      <c r="AMH9" s="60"/>
      <c r="AMI9" s="60"/>
      <c r="AMJ9" s="60"/>
      <c r="AMK9" s="60"/>
      <c r="AML9" s="60"/>
      <c r="AMM9" s="60"/>
      <c r="AMN9" s="60"/>
      <c r="AMO9" s="60"/>
      <c r="AMP9" s="60"/>
      <c r="AMQ9" s="60"/>
      <c r="AMR9" s="60"/>
      <c r="AMS9" s="60"/>
      <c r="AMT9" s="60"/>
      <c r="AMU9" s="60"/>
      <c r="AMV9" s="60"/>
      <c r="AMW9" s="60"/>
      <c r="AMX9" s="60"/>
      <c r="AMY9" s="60"/>
      <c r="AMZ9" s="60"/>
      <c r="ANA9" s="60"/>
      <c r="ANB9" s="60"/>
      <c r="ANC9" s="60"/>
      <c r="AND9" s="60"/>
      <c r="ANE9" s="60"/>
      <c r="ANF9" s="60"/>
      <c r="ANG9" s="60"/>
      <c r="ANH9" s="60"/>
      <c r="ANI9" s="60"/>
      <c r="ANJ9" s="60"/>
      <c r="ANK9" s="60"/>
      <c r="ANL9" s="60"/>
      <c r="ANM9" s="60"/>
      <c r="ANN9" s="60"/>
      <c r="ANO9" s="60"/>
      <c r="ANP9" s="60"/>
      <c r="ANQ9" s="60"/>
      <c r="ANR9" s="60"/>
      <c r="ANS9" s="60"/>
      <c r="ANT9" s="60"/>
      <c r="ANU9" s="60"/>
      <c r="ANV9" s="60"/>
      <c r="ANW9" s="60"/>
      <c r="ANX9" s="60"/>
      <c r="ANY9" s="60"/>
      <c r="ANZ9" s="60"/>
      <c r="AOA9" s="60"/>
      <c r="AOB9" s="60"/>
      <c r="AOC9" s="60"/>
      <c r="AOD9" s="60"/>
      <c r="AOE9" s="60"/>
      <c r="AOF9" s="60"/>
      <c r="AOG9" s="60"/>
      <c r="AOH9" s="60"/>
      <c r="AOI9" s="60"/>
      <c r="AOJ9" s="60"/>
      <c r="AOK9" s="60"/>
      <c r="AOL9" s="60"/>
      <c r="AOM9" s="60"/>
      <c r="AON9" s="60"/>
      <c r="AOO9" s="60"/>
      <c r="AOP9" s="60"/>
      <c r="AOQ9" s="60"/>
      <c r="AOR9" s="60"/>
      <c r="AOS9" s="60"/>
      <c r="AOT9" s="60"/>
      <c r="AOU9" s="60"/>
      <c r="AOV9" s="60"/>
      <c r="AOW9" s="60"/>
      <c r="AOX9" s="60"/>
      <c r="AOY9" s="60"/>
      <c r="AOZ9" s="60"/>
      <c r="APA9" s="60"/>
      <c r="APB9" s="60"/>
      <c r="APC9" s="60"/>
      <c r="APD9" s="60"/>
      <c r="APE9" s="60"/>
      <c r="APF9" s="60"/>
      <c r="APG9" s="60"/>
      <c r="APH9" s="60"/>
      <c r="API9" s="60"/>
      <c r="APJ9" s="60"/>
      <c r="APK9" s="60"/>
      <c r="APL9" s="60"/>
      <c r="APM9" s="60"/>
      <c r="APN9" s="60"/>
      <c r="APO9" s="60"/>
      <c r="APP9" s="60"/>
      <c r="APQ9" s="60"/>
      <c r="APR9" s="60"/>
      <c r="APS9" s="60"/>
      <c r="APT9" s="60"/>
      <c r="APU9" s="60"/>
      <c r="APV9" s="60"/>
      <c r="APW9" s="60"/>
      <c r="APX9" s="60"/>
      <c r="APY9" s="60"/>
      <c r="APZ9" s="60"/>
      <c r="AQA9" s="60"/>
      <c r="AQB9" s="60"/>
      <c r="AQC9" s="60"/>
      <c r="AQD9" s="60"/>
      <c r="AQE9" s="60"/>
      <c r="AQF9" s="60"/>
      <c r="AQG9" s="60"/>
      <c r="AQH9" s="60"/>
      <c r="AQI9" s="60"/>
      <c r="AQJ9" s="60"/>
      <c r="AQK9" s="60"/>
      <c r="AQL9" s="60"/>
      <c r="AQM9" s="60"/>
      <c r="AQN9" s="60"/>
      <c r="AQO9" s="60"/>
      <c r="AQP9" s="60"/>
      <c r="AQQ9" s="60"/>
      <c r="AQR9" s="60"/>
      <c r="AQS9" s="60"/>
      <c r="AQT9" s="60"/>
      <c r="AQU9" s="60"/>
      <c r="AQV9" s="60"/>
      <c r="AQW9" s="60"/>
      <c r="AQX9" s="60"/>
      <c r="AQY9" s="60"/>
      <c r="AQZ9" s="60"/>
      <c r="ARA9" s="60"/>
      <c r="ARB9" s="60"/>
      <c r="ARC9" s="60"/>
      <c r="ARD9" s="60"/>
      <c r="ARE9" s="60"/>
      <c r="ARF9" s="60"/>
      <c r="ARG9" s="60"/>
      <c r="ARH9" s="60"/>
      <c r="ARI9" s="60"/>
      <c r="ARJ9" s="60"/>
      <c r="ARK9" s="60"/>
      <c r="ARL9" s="60"/>
      <c r="ARM9" s="60"/>
      <c r="ARN9" s="60"/>
      <c r="ARO9" s="60"/>
      <c r="ARP9" s="60"/>
      <c r="ARQ9" s="60"/>
      <c r="ARR9" s="60"/>
      <c r="ARS9" s="60"/>
      <c r="ART9" s="60"/>
      <c r="ARU9" s="60"/>
      <c r="ARV9" s="60"/>
      <c r="ARW9" s="60"/>
      <c r="ARX9" s="60"/>
      <c r="ARY9" s="60"/>
      <c r="ARZ9" s="60"/>
      <c r="ASA9" s="60"/>
      <c r="ASB9" s="60"/>
      <c r="ASC9" s="60"/>
      <c r="ASD9" s="60"/>
      <c r="ASE9" s="60"/>
      <c r="ASF9" s="60"/>
      <c r="ASG9" s="60"/>
      <c r="ASH9" s="60"/>
      <c r="ASI9" s="60"/>
      <c r="ASJ9" s="60"/>
      <c r="ASK9" s="60"/>
      <c r="ASL9" s="60"/>
      <c r="ASM9" s="60"/>
      <c r="ASN9" s="60"/>
      <c r="ASO9" s="60"/>
      <c r="ASP9" s="60"/>
      <c r="ASQ9" s="60"/>
      <c r="ASR9" s="60"/>
      <c r="ASS9" s="60"/>
      <c r="AST9" s="60"/>
      <c r="ASU9" s="60"/>
      <c r="ASV9" s="60"/>
      <c r="ASW9" s="60"/>
      <c r="ASX9" s="60"/>
      <c r="ASY9" s="60"/>
      <c r="ASZ9" s="60"/>
      <c r="ATA9" s="60"/>
      <c r="ATB9" s="60"/>
      <c r="ATC9" s="60"/>
      <c r="ATD9" s="60"/>
      <c r="ATE9" s="60"/>
      <c r="ATF9" s="60"/>
      <c r="ATG9" s="60"/>
      <c r="ATH9" s="60"/>
      <c r="ATI9" s="60"/>
      <c r="ATJ9" s="60"/>
      <c r="ATK9" s="60"/>
      <c r="ATL9" s="60"/>
      <c r="ATM9" s="60"/>
      <c r="ATN9" s="60"/>
      <c r="ATO9" s="60"/>
      <c r="ATP9" s="60"/>
      <c r="ATQ9" s="60"/>
      <c r="ATR9" s="60"/>
      <c r="ATS9" s="60"/>
      <c r="ATT9" s="60"/>
      <c r="ATU9" s="60"/>
      <c r="ATV9" s="60"/>
      <c r="ATW9" s="60"/>
      <c r="ATX9" s="60"/>
      <c r="ATY9" s="60"/>
      <c r="ATZ9" s="60"/>
      <c r="AUA9" s="60"/>
      <c r="AUB9" s="60"/>
      <c r="AUC9" s="60"/>
      <c r="AUD9" s="60"/>
      <c r="AUE9" s="60"/>
      <c r="AUF9" s="60"/>
      <c r="AUG9" s="60"/>
      <c r="AUH9" s="60"/>
      <c r="AUI9" s="60"/>
      <c r="AUJ9" s="60"/>
      <c r="AUK9" s="60"/>
      <c r="AUL9" s="60"/>
      <c r="AUM9" s="60"/>
      <c r="AUN9" s="60"/>
      <c r="AUO9" s="60"/>
      <c r="AUP9" s="60"/>
      <c r="AUQ9" s="60"/>
      <c r="AUR9" s="60"/>
      <c r="AUS9" s="60"/>
      <c r="AUT9" s="60"/>
      <c r="AUU9" s="60"/>
      <c r="AUV9" s="60"/>
      <c r="AUW9" s="60"/>
      <c r="AUX9" s="60"/>
      <c r="AUY9" s="60"/>
      <c r="AUZ9" s="60"/>
      <c r="AVA9" s="60"/>
      <c r="AVB9" s="60"/>
      <c r="AVC9" s="60"/>
      <c r="AVD9" s="60"/>
      <c r="AVE9" s="60"/>
      <c r="AVF9" s="60"/>
      <c r="AVG9" s="60"/>
      <c r="AVH9" s="60"/>
      <c r="AVI9" s="60"/>
      <c r="AVJ9" s="60"/>
      <c r="AVK9" s="60"/>
      <c r="AVL9" s="60"/>
      <c r="AVM9" s="60"/>
      <c r="AVN9" s="60"/>
      <c r="AVO9" s="60"/>
      <c r="AVP9" s="60"/>
      <c r="AVQ9" s="60"/>
      <c r="AVR9" s="60"/>
      <c r="AVS9" s="60"/>
      <c r="AVT9" s="60"/>
      <c r="AVU9" s="60"/>
      <c r="AVV9" s="60"/>
      <c r="AVW9" s="60"/>
      <c r="AVX9" s="60"/>
      <c r="AVY9" s="60"/>
      <c r="AVZ9" s="60"/>
      <c r="AWA9" s="60"/>
      <c r="AWB9" s="60"/>
      <c r="AWC9" s="60"/>
      <c r="AWD9" s="60"/>
      <c r="AWE9" s="60"/>
      <c r="AWF9" s="60"/>
      <c r="AWG9" s="60"/>
      <c r="AWH9" s="60"/>
      <c r="AWI9" s="60"/>
      <c r="AWJ9" s="60"/>
      <c r="AWK9" s="60"/>
      <c r="AWL9" s="60"/>
      <c r="AWM9" s="60"/>
      <c r="AWN9" s="60"/>
      <c r="AWO9" s="60"/>
      <c r="AWP9" s="60"/>
      <c r="AWQ9" s="60"/>
      <c r="AWR9" s="60"/>
      <c r="AWS9" s="60"/>
      <c r="AWT9" s="60"/>
      <c r="AWU9" s="60"/>
      <c r="AWV9" s="60"/>
      <c r="AWW9" s="60"/>
      <c r="AWX9" s="60"/>
      <c r="AWY9" s="60"/>
      <c r="AWZ9" s="60"/>
      <c r="AXA9" s="60"/>
      <c r="AXB9" s="60"/>
      <c r="AXC9" s="60"/>
      <c r="AXD9" s="60"/>
      <c r="AXE9" s="60"/>
      <c r="AXF9" s="60"/>
      <c r="AXG9" s="60"/>
      <c r="AXH9" s="60"/>
      <c r="AXI9" s="60"/>
      <c r="AXJ9" s="60"/>
      <c r="AXK9" s="60"/>
      <c r="AXL9" s="60"/>
      <c r="AXM9" s="60"/>
      <c r="AXN9" s="60"/>
      <c r="AXO9" s="60"/>
      <c r="AXP9" s="60"/>
      <c r="AXQ9" s="60"/>
      <c r="AXR9" s="60"/>
      <c r="AXS9" s="60"/>
      <c r="AXT9" s="60"/>
      <c r="AXU9" s="60"/>
      <c r="AXV9" s="60"/>
      <c r="AXW9" s="60"/>
      <c r="AXX9" s="60"/>
      <c r="AXY9" s="60"/>
      <c r="AXZ9" s="60"/>
      <c r="AYA9" s="60"/>
      <c r="AYB9" s="60"/>
      <c r="AYC9" s="60"/>
      <c r="AYD9" s="60"/>
      <c r="AYE9" s="60"/>
      <c r="AYF9" s="60"/>
      <c r="AYG9" s="60"/>
      <c r="AYH9" s="60"/>
      <c r="AYI9" s="60"/>
      <c r="AYJ9" s="60"/>
      <c r="AYK9" s="60"/>
      <c r="AYL9" s="60"/>
      <c r="AYM9" s="60"/>
      <c r="AYN9" s="60"/>
      <c r="AYO9" s="60"/>
      <c r="AYP9" s="60"/>
      <c r="AYQ9" s="60"/>
      <c r="AYR9" s="60"/>
      <c r="AYS9" s="60"/>
      <c r="AYT9" s="60"/>
      <c r="AYU9" s="60"/>
      <c r="AYV9" s="60"/>
      <c r="AYW9" s="60"/>
      <c r="AYX9" s="60"/>
      <c r="AYY9" s="60"/>
      <c r="AYZ9" s="60"/>
      <c r="AZA9" s="60"/>
      <c r="AZB9" s="60"/>
      <c r="AZC9" s="60"/>
      <c r="AZD9" s="60"/>
      <c r="AZE9" s="60"/>
      <c r="AZF9" s="60"/>
      <c r="AZG9" s="60"/>
      <c r="AZH9" s="60"/>
      <c r="AZI9" s="60"/>
      <c r="AZJ9" s="60"/>
      <c r="AZK9" s="60"/>
      <c r="AZL9" s="60"/>
      <c r="AZM9" s="60"/>
      <c r="AZN9" s="60"/>
      <c r="AZO9" s="60"/>
      <c r="AZP9" s="60"/>
      <c r="AZQ9" s="60"/>
      <c r="AZR9" s="60"/>
      <c r="AZS9" s="60"/>
      <c r="AZT9" s="60"/>
      <c r="AZU9" s="60"/>
      <c r="AZV9" s="60"/>
      <c r="AZW9" s="60"/>
      <c r="AZX9" s="60"/>
      <c r="AZY9" s="60"/>
      <c r="AZZ9" s="60"/>
      <c r="BAA9" s="60"/>
      <c r="BAB9" s="60"/>
      <c r="BAC9" s="60"/>
      <c r="BAD9" s="60"/>
      <c r="BAE9" s="60"/>
      <c r="BAF9" s="60"/>
      <c r="BAG9" s="60"/>
      <c r="BAH9" s="60"/>
      <c r="BAI9" s="60"/>
      <c r="BAJ9" s="60"/>
      <c r="BAK9" s="60"/>
      <c r="BAL9" s="60"/>
      <c r="BAM9" s="60"/>
      <c r="BAN9" s="60"/>
      <c r="BAO9" s="60"/>
      <c r="BAP9" s="60"/>
      <c r="BAQ9" s="60"/>
      <c r="BAR9" s="60"/>
      <c r="BAS9" s="60"/>
      <c r="BAT9" s="60"/>
      <c r="BAU9" s="60"/>
      <c r="BAV9" s="60"/>
      <c r="BAW9" s="60"/>
      <c r="BAX9" s="60"/>
      <c r="BAY9" s="60"/>
      <c r="BAZ9" s="60"/>
      <c r="BBA9" s="60"/>
      <c r="BBB9" s="60"/>
      <c r="BBC9" s="60"/>
      <c r="BBD9" s="60"/>
      <c r="BBE9" s="60"/>
      <c r="BBF9" s="60"/>
      <c r="BBG9" s="60"/>
      <c r="BBH9" s="60"/>
      <c r="BBI9" s="60"/>
      <c r="BBJ9" s="60"/>
      <c r="BBK9" s="60"/>
      <c r="BBL9" s="60"/>
      <c r="BBM9" s="60"/>
      <c r="BBN9" s="60"/>
      <c r="BBO9" s="60"/>
      <c r="BBP9" s="60"/>
      <c r="BBQ9" s="60"/>
      <c r="BBR9" s="60"/>
      <c r="BBS9" s="60"/>
      <c r="BBT9" s="60"/>
      <c r="BBU9" s="60"/>
      <c r="BBV9" s="60"/>
      <c r="BBW9" s="60"/>
      <c r="BBX9" s="60"/>
      <c r="BBY9" s="60"/>
      <c r="BBZ9" s="60"/>
      <c r="BCA9" s="60"/>
      <c r="BCB9" s="60"/>
      <c r="BCC9" s="60"/>
      <c r="BCD9" s="60"/>
      <c r="BCE9" s="60"/>
      <c r="BCF9" s="60"/>
      <c r="BCG9" s="60"/>
      <c r="BCH9" s="60"/>
      <c r="BCI9" s="60"/>
      <c r="BCJ9" s="60"/>
      <c r="BCK9" s="60"/>
      <c r="BCL9" s="60"/>
      <c r="BCM9" s="60"/>
      <c r="BCN9" s="60"/>
      <c r="BCO9" s="60"/>
      <c r="BCP9" s="60"/>
      <c r="BCQ9" s="60"/>
      <c r="BCR9" s="60"/>
      <c r="BCS9" s="60"/>
      <c r="BCT9" s="60"/>
      <c r="BCU9" s="60"/>
      <c r="BCV9" s="60"/>
      <c r="BCW9" s="60"/>
      <c r="BCX9" s="60"/>
      <c r="BCY9" s="60"/>
      <c r="BCZ9" s="60"/>
      <c r="BDA9" s="60"/>
      <c r="BDB9" s="60"/>
      <c r="BDC9" s="60"/>
      <c r="BDD9" s="60"/>
      <c r="BDE9" s="60"/>
      <c r="BDF9" s="60"/>
      <c r="BDG9" s="60"/>
      <c r="BDH9" s="60"/>
      <c r="BDI9" s="60"/>
      <c r="BDJ9" s="60"/>
      <c r="BDK9" s="60"/>
      <c r="BDL9" s="60"/>
      <c r="BDM9" s="60"/>
      <c r="BDN9" s="60"/>
      <c r="BDO9" s="60"/>
      <c r="BDP9" s="60"/>
      <c r="BDQ9" s="60"/>
      <c r="BDR9" s="60"/>
      <c r="BDS9" s="60"/>
      <c r="BDT9" s="60"/>
      <c r="BDU9" s="60"/>
      <c r="BDV9" s="60"/>
      <c r="BDW9" s="60"/>
      <c r="BDX9" s="60"/>
      <c r="BDY9" s="60"/>
      <c r="BDZ9" s="60"/>
      <c r="BEA9" s="60"/>
      <c r="BEB9" s="60"/>
      <c r="BEC9" s="60"/>
      <c r="BED9" s="60"/>
      <c r="BEE9" s="60"/>
      <c r="BEF9" s="60"/>
      <c r="BEG9" s="60"/>
      <c r="BEH9" s="60"/>
      <c r="BEI9" s="60"/>
      <c r="BEJ9" s="60"/>
      <c r="BEK9" s="60"/>
      <c r="BEL9" s="60"/>
      <c r="BEM9" s="60"/>
      <c r="BEN9" s="60"/>
      <c r="BEO9" s="60"/>
      <c r="BEP9" s="60"/>
      <c r="BEQ9" s="60"/>
      <c r="BER9" s="60"/>
      <c r="BES9" s="60"/>
      <c r="BET9" s="60"/>
      <c r="BEU9" s="60"/>
      <c r="BEV9" s="60"/>
      <c r="BEW9" s="60"/>
      <c r="BEX9" s="60"/>
      <c r="BEY9" s="60"/>
      <c r="BEZ9" s="60"/>
      <c r="BFA9" s="60"/>
      <c r="BFB9" s="60"/>
      <c r="BFC9" s="60"/>
      <c r="BFD9" s="60"/>
      <c r="BFE9" s="60"/>
      <c r="BFF9" s="60"/>
      <c r="BFG9" s="60"/>
      <c r="BFH9" s="60"/>
      <c r="BFI9" s="60"/>
      <c r="BFJ9" s="60"/>
      <c r="BFK9" s="60"/>
      <c r="BFL9" s="60"/>
      <c r="BFM9" s="60"/>
      <c r="BFN9" s="60"/>
      <c r="BFO9" s="60"/>
      <c r="BFP9" s="60"/>
      <c r="BFQ9" s="60"/>
      <c r="BFR9" s="60"/>
      <c r="BFS9" s="60"/>
      <c r="BFT9" s="60"/>
      <c r="BFU9" s="60"/>
      <c r="BFV9" s="60"/>
      <c r="BFW9" s="60"/>
      <c r="BFX9" s="60"/>
      <c r="BFY9" s="60"/>
      <c r="BFZ9" s="60"/>
      <c r="BGA9" s="60"/>
      <c r="BGB9" s="60"/>
      <c r="BGC9" s="60"/>
      <c r="BGD9" s="60"/>
      <c r="BGE9" s="60"/>
      <c r="BGF9" s="60"/>
      <c r="BGG9" s="60"/>
      <c r="BGH9" s="60"/>
      <c r="BGI9" s="60"/>
      <c r="BGJ9" s="60"/>
      <c r="BGK9" s="60"/>
      <c r="BGL9" s="60"/>
      <c r="BGM9" s="60"/>
      <c r="BGN9" s="60"/>
      <c r="BGO9" s="60"/>
      <c r="BGP9" s="60"/>
      <c r="BGQ9" s="60"/>
      <c r="BGR9" s="60"/>
      <c r="BGS9" s="60"/>
      <c r="BGT9" s="60"/>
      <c r="BGU9" s="60"/>
      <c r="BGV9" s="60"/>
      <c r="BGW9" s="60"/>
      <c r="BGX9" s="60"/>
      <c r="BGY9" s="60"/>
      <c r="BGZ9" s="60"/>
      <c r="BHA9" s="60"/>
      <c r="BHB9" s="60"/>
      <c r="BHC9" s="60"/>
      <c r="BHD9" s="60"/>
      <c r="BHE9" s="60"/>
      <c r="BHF9" s="60"/>
      <c r="BHG9" s="60"/>
      <c r="BHH9" s="60"/>
      <c r="BHI9" s="60"/>
      <c r="BHJ9" s="60"/>
      <c r="BHK9" s="60"/>
      <c r="BHL9" s="60"/>
      <c r="BHM9" s="60"/>
      <c r="BHN9" s="60"/>
      <c r="BHO9" s="60"/>
      <c r="BHP9" s="60"/>
      <c r="BHQ9" s="60"/>
      <c r="BHR9" s="60"/>
      <c r="BHS9" s="60"/>
      <c r="BHT9" s="60"/>
      <c r="BHU9" s="60"/>
      <c r="BHV9" s="60"/>
      <c r="BHW9" s="60"/>
      <c r="BHX9" s="60"/>
      <c r="BHY9" s="60"/>
      <c r="BHZ9" s="60"/>
      <c r="BIA9" s="60"/>
      <c r="BIB9" s="60"/>
      <c r="BIC9" s="60"/>
      <c r="BID9" s="60"/>
      <c r="BIE9" s="60"/>
      <c r="BIF9" s="60"/>
      <c r="BIG9" s="60"/>
      <c r="BIH9" s="60"/>
      <c r="BII9" s="60"/>
      <c r="BIJ9" s="60"/>
      <c r="BIK9" s="60"/>
      <c r="BIL9" s="60"/>
      <c r="BIM9" s="60"/>
      <c r="BIN9" s="60"/>
      <c r="BIO9" s="60"/>
      <c r="BIP9" s="60"/>
      <c r="BIQ9" s="60"/>
      <c r="BIR9" s="60"/>
      <c r="BIS9" s="60"/>
      <c r="BIT9" s="60"/>
      <c r="BIU9" s="60"/>
      <c r="BIV9" s="60"/>
      <c r="BIW9" s="60"/>
      <c r="BIX9" s="60"/>
      <c r="BIY9" s="60"/>
      <c r="BIZ9" s="60"/>
      <c r="BJA9" s="60"/>
      <c r="BJB9" s="60"/>
      <c r="BJC9" s="60"/>
      <c r="BJD9" s="60"/>
      <c r="BJE9" s="60"/>
      <c r="BJF9" s="60"/>
      <c r="BJG9" s="60"/>
      <c r="BJH9" s="60"/>
      <c r="BJI9" s="60"/>
      <c r="BJJ9" s="60"/>
      <c r="BJK9" s="60"/>
      <c r="BJL9" s="60"/>
      <c r="BJM9" s="60"/>
      <c r="BJN9" s="60"/>
      <c r="BJO9" s="60"/>
      <c r="BJP9" s="60"/>
      <c r="BJQ9" s="60"/>
      <c r="BJR9" s="60"/>
      <c r="BJS9" s="60"/>
      <c r="BJT9" s="60"/>
      <c r="BJU9" s="60"/>
      <c r="BJV9" s="60"/>
      <c r="BJW9" s="60"/>
      <c r="BJX9" s="60"/>
      <c r="BJY9" s="60"/>
      <c r="BJZ9" s="60"/>
    </row>
    <row r="10" spans="1:1638" ht="14.45" customHeight="1">
      <c r="A10" s="3155" t="s">
        <v>1700</v>
      </c>
      <c r="B10" s="2321"/>
      <c r="C10" s="2321"/>
      <c r="D10" s="2321"/>
      <c r="E10" s="2321"/>
      <c r="F10" s="2321"/>
      <c r="G10" s="2321"/>
      <c r="H10" s="2321"/>
      <c r="L10" s="4009"/>
      <c r="M10" s="60"/>
      <c r="N10" s="60"/>
      <c r="O10" s="60"/>
      <c r="P10" s="60"/>
      <c r="Q10" s="60"/>
      <c r="R10" s="60"/>
      <c r="S10" s="60"/>
      <c r="T10" s="60"/>
      <c r="U10" s="60"/>
      <c r="V10" s="60"/>
      <c r="W10" s="60"/>
      <c r="X10" s="60"/>
      <c r="Y10" s="60"/>
      <c r="Z10" s="60"/>
      <c r="AA10" s="60"/>
      <c r="AB10" s="60"/>
      <c r="AC10" s="60"/>
      <c r="AD10" s="60"/>
      <c r="AE10" s="60"/>
      <c r="AF10" s="60"/>
      <c r="AG10" s="60"/>
      <c r="AH10" s="60"/>
      <c r="AI10" s="60"/>
      <c r="AJ10" s="60"/>
      <c r="AK10" s="60"/>
      <c r="AL10" s="60"/>
      <c r="AM10" s="60"/>
      <c r="AN10" s="60"/>
      <c r="AO10" s="60"/>
      <c r="AP10" s="60"/>
      <c r="AQ10" s="60"/>
      <c r="AR10" s="60"/>
      <c r="AS10" s="60"/>
      <c r="AT10" s="60"/>
      <c r="AU10" s="60"/>
      <c r="AV10" s="60"/>
      <c r="AW10" s="60"/>
      <c r="AX10" s="60"/>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0"/>
      <c r="BX10" s="60"/>
      <c r="BY10" s="60"/>
      <c r="BZ10" s="60"/>
      <c r="CA10" s="60"/>
      <c r="CB10" s="60"/>
      <c r="CC10" s="60"/>
      <c r="CD10" s="60"/>
      <c r="CE10" s="60"/>
      <c r="CF10" s="60"/>
      <c r="CG10" s="60"/>
      <c r="CH10" s="60"/>
      <c r="CI10" s="60"/>
      <c r="CJ10" s="60"/>
      <c r="CK10" s="60"/>
      <c r="CL10" s="60"/>
      <c r="CM10" s="60"/>
      <c r="CN10" s="60"/>
      <c r="CO10" s="60"/>
      <c r="CP10" s="60"/>
      <c r="CQ10" s="60"/>
      <c r="CR10" s="60"/>
      <c r="CS10" s="60"/>
      <c r="CT10" s="60"/>
      <c r="CU10" s="60"/>
      <c r="CV10" s="60"/>
      <c r="CW10" s="60"/>
      <c r="CX10" s="60"/>
      <c r="CY10" s="60"/>
      <c r="CZ10" s="60"/>
      <c r="DA10" s="60"/>
      <c r="DB10" s="60"/>
      <c r="DC10" s="60"/>
      <c r="DD10" s="60"/>
      <c r="DE10" s="60"/>
      <c r="DF10" s="60"/>
      <c r="DG10" s="60"/>
      <c r="DH10" s="60"/>
      <c r="DI10" s="60"/>
      <c r="DJ10" s="60"/>
      <c r="DK10" s="60"/>
      <c r="DL10" s="60"/>
      <c r="DM10" s="60"/>
      <c r="DN10" s="60"/>
      <c r="DO10" s="60"/>
      <c r="DP10" s="60"/>
      <c r="DQ10" s="60"/>
      <c r="DR10" s="60"/>
      <c r="DS10" s="60"/>
      <c r="DT10" s="60"/>
      <c r="DU10" s="60"/>
      <c r="DV10" s="60"/>
      <c r="DW10" s="60"/>
      <c r="DX10" s="60"/>
      <c r="DY10" s="60"/>
      <c r="DZ10" s="60"/>
      <c r="EA10" s="60"/>
      <c r="EB10" s="60"/>
      <c r="EC10" s="60"/>
      <c r="ED10" s="60"/>
      <c r="EE10" s="60"/>
      <c r="EF10" s="60"/>
      <c r="EG10" s="60"/>
      <c r="EH10" s="60"/>
      <c r="EI10" s="60"/>
      <c r="EJ10" s="60"/>
      <c r="EK10" s="60"/>
      <c r="EL10" s="60"/>
      <c r="EM10" s="60"/>
      <c r="EN10" s="60"/>
      <c r="EO10" s="60"/>
      <c r="EP10" s="60"/>
      <c r="EQ10" s="60"/>
      <c r="ER10" s="60"/>
      <c r="ES10" s="60"/>
      <c r="ET10" s="60"/>
      <c r="EU10" s="60"/>
      <c r="EV10" s="60"/>
      <c r="EW10" s="60"/>
      <c r="EX10" s="60"/>
      <c r="EY10" s="60"/>
      <c r="EZ10" s="60"/>
      <c r="FA10" s="60"/>
      <c r="FB10" s="60"/>
      <c r="FC10" s="60"/>
      <c r="FD10" s="60"/>
      <c r="FE10" s="60"/>
      <c r="FF10" s="60"/>
      <c r="FG10" s="60"/>
      <c r="FH10" s="60"/>
      <c r="FI10" s="60"/>
      <c r="FJ10" s="60"/>
      <c r="FK10" s="60"/>
      <c r="FL10" s="60"/>
      <c r="FM10" s="60"/>
      <c r="FN10" s="60"/>
      <c r="FO10" s="60"/>
      <c r="FP10" s="60"/>
      <c r="FQ10" s="60"/>
      <c r="FR10" s="60"/>
      <c r="FS10" s="60"/>
      <c r="FT10" s="60"/>
      <c r="FU10" s="60"/>
      <c r="FV10" s="60"/>
      <c r="FW10" s="60"/>
      <c r="FX10" s="60"/>
      <c r="FY10" s="60"/>
      <c r="FZ10" s="60"/>
      <c r="GA10" s="60"/>
      <c r="GB10" s="60"/>
      <c r="GC10" s="60"/>
      <c r="GD10" s="60"/>
      <c r="GE10" s="60"/>
      <c r="GF10" s="60"/>
      <c r="GG10" s="60"/>
      <c r="GH10" s="60"/>
      <c r="GI10" s="60"/>
      <c r="GJ10" s="60"/>
      <c r="GK10" s="60"/>
      <c r="GL10" s="60"/>
      <c r="GM10" s="60"/>
      <c r="GN10" s="60"/>
      <c r="GO10" s="60"/>
      <c r="GP10" s="60"/>
      <c r="GQ10" s="60"/>
      <c r="GR10" s="60"/>
      <c r="GS10" s="60"/>
      <c r="GT10" s="60"/>
      <c r="GU10" s="60"/>
      <c r="GV10" s="60"/>
      <c r="GW10" s="60"/>
      <c r="GX10" s="60"/>
      <c r="GY10" s="60"/>
      <c r="GZ10" s="60"/>
      <c r="HA10" s="60"/>
      <c r="HB10" s="60"/>
      <c r="HC10" s="60"/>
      <c r="HD10" s="60"/>
      <c r="HE10" s="60"/>
      <c r="HF10" s="60"/>
      <c r="HG10" s="60"/>
      <c r="HH10" s="60"/>
      <c r="HI10" s="60"/>
      <c r="HJ10" s="60"/>
      <c r="HK10" s="60"/>
      <c r="HL10" s="60"/>
      <c r="HM10" s="60"/>
      <c r="HN10" s="60"/>
      <c r="HO10" s="60"/>
      <c r="HP10" s="60"/>
      <c r="HQ10" s="60"/>
      <c r="HR10" s="60"/>
      <c r="HS10" s="60"/>
      <c r="HT10" s="60"/>
      <c r="HU10" s="60"/>
      <c r="HV10" s="60"/>
      <c r="HW10" s="60"/>
      <c r="HX10" s="60"/>
      <c r="HY10" s="60"/>
      <c r="HZ10" s="60"/>
      <c r="IA10" s="60"/>
      <c r="IB10" s="60"/>
      <c r="IC10" s="60"/>
      <c r="ID10" s="60"/>
      <c r="IE10" s="60"/>
      <c r="IF10" s="60"/>
      <c r="IG10" s="60"/>
      <c r="IH10" s="60"/>
      <c r="II10" s="60"/>
      <c r="IJ10" s="60"/>
      <c r="IK10" s="60"/>
      <c r="IL10" s="60"/>
      <c r="IM10" s="60"/>
      <c r="IN10" s="60"/>
      <c r="IO10" s="60"/>
      <c r="IP10" s="60"/>
      <c r="IQ10" s="60"/>
      <c r="IR10" s="60"/>
      <c r="IS10" s="60"/>
      <c r="IT10" s="60"/>
      <c r="IU10" s="60"/>
      <c r="IV10" s="60"/>
      <c r="IW10" s="60"/>
      <c r="IX10" s="60"/>
      <c r="IY10" s="60"/>
      <c r="IZ10" s="60"/>
      <c r="JA10" s="60"/>
      <c r="JB10" s="60"/>
      <c r="JC10" s="60"/>
      <c r="JD10" s="60"/>
      <c r="JE10" s="60"/>
      <c r="JF10" s="60"/>
      <c r="JG10" s="60"/>
      <c r="JH10" s="60"/>
      <c r="JI10" s="60"/>
      <c r="JJ10" s="60"/>
      <c r="JK10" s="60"/>
      <c r="JL10" s="60"/>
      <c r="JM10" s="60"/>
      <c r="JN10" s="60"/>
      <c r="JO10" s="60"/>
      <c r="JP10" s="60"/>
      <c r="JQ10" s="60"/>
      <c r="JR10" s="60"/>
      <c r="JS10" s="60"/>
      <c r="JT10" s="60"/>
      <c r="JU10" s="60"/>
      <c r="JV10" s="60"/>
      <c r="JW10" s="60"/>
      <c r="JX10" s="60"/>
      <c r="JY10" s="60"/>
      <c r="JZ10" s="60"/>
      <c r="KA10" s="60"/>
      <c r="KB10" s="60"/>
      <c r="KC10" s="60"/>
      <c r="KD10" s="60"/>
      <c r="KE10" s="60"/>
      <c r="KF10" s="60"/>
      <c r="KG10" s="60"/>
      <c r="KH10" s="60"/>
      <c r="KI10" s="60"/>
      <c r="KJ10" s="60"/>
      <c r="KK10" s="60"/>
      <c r="KL10" s="60"/>
      <c r="KM10" s="60"/>
      <c r="KN10" s="60"/>
      <c r="KO10" s="60"/>
      <c r="KP10" s="60"/>
      <c r="KQ10" s="60"/>
      <c r="KR10" s="60"/>
      <c r="KS10" s="60"/>
      <c r="KT10" s="60"/>
      <c r="KU10" s="60"/>
      <c r="KV10" s="60"/>
      <c r="KW10" s="60"/>
      <c r="KX10" s="60"/>
      <c r="KY10" s="60"/>
      <c r="KZ10" s="60"/>
      <c r="LA10" s="60"/>
      <c r="LB10" s="60"/>
      <c r="LC10" s="60"/>
      <c r="LD10" s="60"/>
      <c r="LE10" s="60"/>
      <c r="LF10" s="60"/>
      <c r="LG10" s="60"/>
      <c r="LH10" s="60"/>
      <c r="LI10" s="60"/>
      <c r="LJ10" s="60"/>
      <c r="LK10" s="60"/>
      <c r="LL10" s="60"/>
      <c r="LM10" s="60"/>
      <c r="LN10" s="60"/>
      <c r="LO10" s="60"/>
      <c r="LP10" s="60"/>
      <c r="LQ10" s="60"/>
      <c r="LR10" s="60"/>
      <c r="LS10" s="60"/>
      <c r="LT10" s="60"/>
      <c r="LU10" s="60"/>
      <c r="LV10" s="60"/>
      <c r="LW10" s="60"/>
      <c r="LX10" s="60"/>
      <c r="LY10" s="60"/>
      <c r="LZ10" s="60"/>
      <c r="MA10" s="60"/>
      <c r="MB10" s="60"/>
      <c r="MC10" s="60"/>
      <c r="MD10" s="60"/>
      <c r="ME10" s="60"/>
      <c r="MF10" s="60"/>
      <c r="MG10" s="60"/>
      <c r="MH10" s="60"/>
      <c r="MI10" s="60"/>
      <c r="MJ10" s="60"/>
      <c r="MK10" s="60"/>
      <c r="ML10" s="60"/>
      <c r="MM10" s="60"/>
      <c r="MN10" s="60"/>
      <c r="MO10" s="60"/>
      <c r="MP10" s="60"/>
      <c r="MQ10" s="60"/>
      <c r="MR10" s="60"/>
      <c r="MS10" s="60"/>
      <c r="MT10" s="60"/>
      <c r="MU10" s="60"/>
      <c r="MV10" s="60"/>
      <c r="MW10" s="60"/>
      <c r="MX10" s="60"/>
      <c r="MY10" s="60"/>
      <c r="MZ10" s="60"/>
      <c r="NA10" s="60"/>
      <c r="NB10" s="60"/>
      <c r="NC10" s="60"/>
      <c r="ND10" s="60"/>
      <c r="NE10" s="60"/>
      <c r="NF10" s="60"/>
      <c r="NG10" s="60"/>
      <c r="NH10" s="60"/>
      <c r="NI10" s="60"/>
      <c r="NJ10" s="60"/>
      <c r="NK10" s="60"/>
      <c r="NL10" s="60"/>
      <c r="NM10" s="60"/>
      <c r="NN10" s="60"/>
      <c r="NO10" s="60"/>
      <c r="NP10" s="60"/>
      <c r="NQ10" s="60"/>
      <c r="NR10" s="60"/>
      <c r="NS10" s="60"/>
      <c r="NT10" s="60"/>
      <c r="NU10" s="60"/>
      <c r="NV10" s="60"/>
      <c r="NW10" s="60"/>
      <c r="NX10" s="60"/>
      <c r="NY10" s="60"/>
      <c r="NZ10" s="60"/>
      <c r="OA10" s="60"/>
      <c r="OB10" s="60"/>
      <c r="OC10" s="60"/>
      <c r="OD10" s="60"/>
      <c r="OE10" s="60"/>
      <c r="OF10" s="60"/>
      <c r="OG10" s="60"/>
      <c r="OH10" s="60"/>
      <c r="OI10" s="60"/>
      <c r="OJ10" s="60"/>
      <c r="OK10" s="60"/>
      <c r="OL10" s="60"/>
      <c r="OM10" s="60"/>
      <c r="ON10" s="60"/>
      <c r="OO10" s="60"/>
      <c r="OP10" s="60"/>
      <c r="OQ10" s="60"/>
      <c r="OR10" s="60"/>
      <c r="OS10" s="60"/>
      <c r="OT10" s="60"/>
      <c r="OU10" s="60"/>
      <c r="OV10" s="60"/>
      <c r="OW10" s="60"/>
      <c r="OX10" s="60"/>
      <c r="OY10" s="60"/>
      <c r="OZ10" s="60"/>
      <c r="PA10" s="60"/>
      <c r="PB10" s="60"/>
      <c r="PC10" s="60"/>
      <c r="PD10" s="60"/>
      <c r="PE10" s="60"/>
      <c r="PF10" s="60"/>
      <c r="PG10" s="60"/>
      <c r="PH10" s="60"/>
      <c r="PI10" s="60"/>
      <c r="PJ10" s="60"/>
      <c r="PK10" s="60"/>
      <c r="PL10" s="60"/>
      <c r="PM10" s="60"/>
      <c r="PN10" s="60"/>
      <c r="PO10" s="60"/>
      <c r="PP10" s="60"/>
      <c r="PQ10" s="60"/>
      <c r="PR10" s="60"/>
      <c r="PS10" s="60"/>
      <c r="PT10" s="60"/>
      <c r="PU10" s="60"/>
      <c r="PV10" s="60"/>
      <c r="PW10" s="60"/>
      <c r="PX10" s="60"/>
      <c r="PY10" s="60"/>
      <c r="PZ10" s="60"/>
      <c r="QA10" s="60"/>
      <c r="QB10" s="60"/>
      <c r="QC10" s="60"/>
      <c r="QD10" s="60"/>
      <c r="QE10" s="60"/>
      <c r="QF10" s="60"/>
      <c r="QG10" s="60"/>
      <c r="QH10" s="60"/>
      <c r="QI10" s="60"/>
      <c r="QJ10" s="60"/>
      <c r="QK10" s="60"/>
      <c r="QL10" s="60"/>
      <c r="QM10" s="60"/>
      <c r="QN10" s="60"/>
      <c r="QO10" s="60"/>
      <c r="QP10" s="60"/>
      <c r="QQ10" s="60"/>
      <c r="QR10" s="60"/>
      <c r="QS10" s="60"/>
      <c r="QT10" s="60"/>
      <c r="QU10" s="60"/>
      <c r="QV10" s="60"/>
      <c r="QW10" s="60"/>
      <c r="QX10" s="60"/>
      <c r="QY10" s="60"/>
      <c r="QZ10" s="60"/>
      <c r="RA10" s="60"/>
      <c r="RB10" s="60"/>
      <c r="RC10" s="60"/>
      <c r="RD10" s="60"/>
      <c r="RE10" s="60"/>
      <c r="RF10" s="60"/>
      <c r="RG10" s="60"/>
      <c r="RH10" s="60"/>
      <c r="RI10" s="60"/>
      <c r="RJ10" s="60"/>
      <c r="RK10" s="60"/>
      <c r="RL10" s="60"/>
      <c r="RM10" s="60"/>
      <c r="RN10" s="60"/>
      <c r="RO10" s="60"/>
      <c r="RP10" s="60"/>
      <c r="RQ10" s="60"/>
      <c r="RR10" s="60"/>
      <c r="RS10" s="60"/>
      <c r="RT10" s="60"/>
      <c r="RU10" s="60"/>
      <c r="RV10" s="60"/>
      <c r="RW10" s="60"/>
      <c r="RX10" s="60"/>
      <c r="RY10" s="60"/>
      <c r="RZ10" s="60"/>
      <c r="SA10" s="60"/>
      <c r="SB10" s="60"/>
      <c r="SC10" s="60"/>
      <c r="SD10" s="60"/>
      <c r="SE10" s="60"/>
      <c r="SF10" s="60"/>
      <c r="SG10" s="60"/>
      <c r="SH10" s="60"/>
      <c r="SI10" s="60"/>
      <c r="SJ10" s="60"/>
      <c r="SK10" s="60"/>
      <c r="SL10" s="60"/>
      <c r="SM10" s="60"/>
      <c r="SN10" s="60"/>
      <c r="SO10" s="60"/>
      <c r="SP10" s="60"/>
      <c r="SQ10" s="60"/>
      <c r="SR10" s="60"/>
      <c r="SS10" s="60"/>
      <c r="ST10" s="60"/>
      <c r="SU10" s="60"/>
      <c r="SV10" s="60"/>
      <c r="SW10" s="60"/>
      <c r="SX10" s="60"/>
      <c r="SY10" s="60"/>
      <c r="SZ10" s="60"/>
      <c r="TA10" s="60"/>
      <c r="TB10" s="60"/>
      <c r="TC10" s="60"/>
      <c r="TD10" s="60"/>
      <c r="TE10" s="60"/>
      <c r="TF10" s="60"/>
      <c r="TG10" s="60"/>
      <c r="TH10" s="60"/>
      <c r="TI10" s="60"/>
      <c r="TJ10" s="60"/>
      <c r="TK10" s="60"/>
      <c r="TL10" s="60"/>
      <c r="TM10" s="60"/>
      <c r="TN10" s="60"/>
      <c r="TO10" s="60"/>
      <c r="TP10" s="60"/>
      <c r="TQ10" s="60"/>
      <c r="TR10" s="60"/>
      <c r="TS10" s="60"/>
      <c r="TT10" s="60"/>
      <c r="TU10" s="60"/>
      <c r="TV10" s="60"/>
      <c r="TW10" s="60"/>
      <c r="TX10" s="60"/>
      <c r="TY10" s="60"/>
      <c r="TZ10" s="60"/>
      <c r="UA10" s="60"/>
      <c r="UB10" s="60"/>
      <c r="UC10" s="60"/>
      <c r="UD10" s="60"/>
      <c r="UE10" s="60"/>
      <c r="UF10" s="60"/>
      <c r="UG10" s="60"/>
      <c r="UH10" s="60"/>
      <c r="UI10" s="60"/>
      <c r="UJ10" s="60"/>
      <c r="UK10" s="60"/>
      <c r="UL10" s="60"/>
      <c r="UM10" s="60"/>
      <c r="UN10" s="60"/>
      <c r="UO10" s="60"/>
      <c r="UP10" s="60"/>
      <c r="UQ10" s="60"/>
      <c r="UR10" s="60"/>
      <c r="US10" s="60"/>
      <c r="UT10" s="60"/>
      <c r="UU10" s="60"/>
      <c r="UV10" s="60"/>
      <c r="UW10" s="60"/>
      <c r="UX10" s="60"/>
      <c r="UY10" s="60"/>
      <c r="UZ10" s="60"/>
      <c r="VA10" s="60"/>
      <c r="VB10" s="60"/>
      <c r="VC10" s="60"/>
      <c r="VD10" s="60"/>
      <c r="VE10" s="60"/>
      <c r="VF10" s="60"/>
      <c r="VG10" s="60"/>
      <c r="VH10" s="60"/>
      <c r="VI10" s="60"/>
      <c r="VJ10" s="60"/>
      <c r="VK10" s="60"/>
      <c r="VL10" s="60"/>
      <c r="VM10" s="60"/>
      <c r="VN10" s="60"/>
      <c r="VO10" s="60"/>
      <c r="VP10" s="60"/>
      <c r="VQ10" s="60"/>
      <c r="VR10" s="60"/>
      <c r="VS10" s="60"/>
      <c r="VT10" s="60"/>
      <c r="VU10" s="60"/>
      <c r="VV10" s="60"/>
      <c r="VW10" s="60"/>
      <c r="VX10" s="60"/>
      <c r="VY10" s="60"/>
      <c r="VZ10" s="60"/>
      <c r="WA10" s="60"/>
      <c r="WB10" s="60"/>
      <c r="WC10" s="60"/>
      <c r="WD10" s="60"/>
      <c r="WE10" s="60"/>
      <c r="WF10" s="60"/>
      <c r="WG10" s="60"/>
      <c r="WH10" s="60"/>
      <c r="WI10" s="60"/>
      <c r="WJ10" s="60"/>
      <c r="WK10" s="60"/>
      <c r="WL10" s="60"/>
      <c r="WM10" s="60"/>
      <c r="WN10" s="60"/>
      <c r="WO10" s="60"/>
      <c r="WP10" s="60"/>
      <c r="WQ10" s="60"/>
      <c r="WR10" s="60"/>
      <c r="WS10" s="60"/>
      <c r="WT10" s="60"/>
      <c r="WU10" s="60"/>
      <c r="WV10" s="60"/>
      <c r="WW10" s="60"/>
      <c r="WX10" s="60"/>
      <c r="WY10" s="60"/>
      <c r="WZ10" s="60"/>
      <c r="XA10" s="60"/>
      <c r="XB10" s="60"/>
      <c r="XC10" s="60"/>
      <c r="XD10" s="60"/>
      <c r="XE10" s="60"/>
      <c r="XF10" s="60"/>
      <c r="XG10" s="60"/>
      <c r="XH10" s="60"/>
      <c r="XI10" s="60"/>
      <c r="XJ10" s="60"/>
      <c r="XK10" s="60"/>
      <c r="XL10" s="60"/>
      <c r="XM10" s="60"/>
      <c r="XN10" s="60"/>
      <c r="XO10" s="60"/>
      <c r="XP10" s="60"/>
      <c r="XQ10" s="60"/>
      <c r="XR10" s="60"/>
      <c r="XS10" s="60"/>
      <c r="XT10" s="60"/>
      <c r="XU10" s="60"/>
      <c r="XV10" s="60"/>
      <c r="XW10" s="60"/>
      <c r="XX10" s="60"/>
      <c r="XY10" s="60"/>
      <c r="XZ10" s="60"/>
      <c r="YA10" s="60"/>
      <c r="YB10" s="60"/>
      <c r="YC10" s="60"/>
      <c r="YD10" s="60"/>
      <c r="YE10" s="60"/>
      <c r="YF10" s="60"/>
      <c r="YG10" s="60"/>
      <c r="YH10" s="60"/>
      <c r="YI10" s="60"/>
      <c r="YJ10" s="60"/>
      <c r="YK10" s="60"/>
      <c r="YL10" s="60"/>
      <c r="YM10" s="60"/>
      <c r="YN10" s="60"/>
      <c r="YO10" s="60"/>
      <c r="YP10" s="60"/>
      <c r="YQ10" s="60"/>
      <c r="YR10" s="60"/>
      <c r="YS10" s="60"/>
      <c r="YT10" s="60"/>
      <c r="YU10" s="60"/>
      <c r="YV10" s="60"/>
      <c r="YW10" s="60"/>
      <c r="YX10" s="60"/>
      <c r="YY10" s="60"/>
      <c r="YZ10" s="60"/>
      <c r="ZA10" s="60"/>
      <c r="ZB10" s="60"/>
      <c r="ZC10" s="60"/>
      <c r="ZD10" s="60"/>
      <c r="ZE10" s="60"/>
      <c r="ZF10" s="60"/>
      <c r="ZG10" s="60"/>
      <c r="ZH10" s="60"/>
      <c r="ZI10" s="60"/>
      <c r="ZJ10" s="60"/>
      <c r="ZK10" s="60"/>
      <c r="ZL10" s="60"/>
      <c r="ZM10" s="60"/>
      <c r="ZN10" s="60"/>
      <c r="ZO10" s="60"/>
      <c r="ZP10" s="60"/>
      <c r="ZQ10" s="60"/>
      <c r="ZR10" s="60"/>
      <c r="ZS10" s="60"/>
      <c r="ZT10" s="60"/>
      <c r="ZU10" s="60"/>
      <c r="ZV10" s="60"/>
      <c r="ZW10" s="60"/>
      <c r="ZX10" s="60"/>
      <c r="ZY10" s="60"/>
      <c r="ZZ10" s="60"/>
      <c r="AAA10" s="60"/>
      <c r="AAB10" s="60"/>
      <c r="AAC10" s="60"/>
      <c r="AAD10" s="60"/>
      <c r="AAE10" s="60"/>
      <c r="AAF10" s="60"/>
      <c r="AAG10" s="60"/>
      <c r="AAH10" s="60"/>
      <c r="AAI10" s="60"/>
      <c r="AAJ10" s="60"/>
      <c r="AAK10" s="60"/>
      <c r="AAL10" s="60"/>
      <c r="AAM10" s="60"/>
      <c r="AAN10" s="60"/>
      <c r="AAO10" s="60"/>
      <c r="AAP10" s="60"/>
      <c r="AAQ10" s="60"/>
      <c r="AAR10" s="60"/>
      <c r="AAS10" s="60"/>
      <c r="AAT10" s="60"/>
      <c r="AAU10" s="60"/>
      <c r="AAV10" s="60"/>
      <c r="AAW10" s="60"/>
      <c r="AAX10" s="60"/>
      <c r="AAY10" s="60"/>
      <c r="AAZ10" s="60"/>
      <c r="ABA10" s="60"/>
      <c r="ABB10" s="60"/>
      <c r="ABC10" s="60"/>
      <c r="ABD10" s="60"/>
      <c r="ABE10" s="60"/>
      <c r="ABF10" s="60"/>
      <c r="ABG10" s="60"/>
      <c r="ABH10" s="60"/>
      <c r="ABI10" s="60"/>
      <c r="ABJ10" s="60"/>
      <c r="ABK10" s="60"/>
      <c r="ABL10" s="60"/>
      <c r="ABM10" s="60"/>
      <c r="ABN10" s="60"/>
      <c r="ABO10" s="60"/>
      <c r="ABP10" s="60"/>
      <c r="ABQ10" s="60"/>
      <c r="ABR10" s="60"/>
      <c r="ABS10" s="60"/>
      <c r="ABT10" s="60"/>
      <c r="ABU10" s="60"/>
      <c r="ABV10" s="60"/>
      <c r="ABW10" s="60"/>
      <c r="ABX10" s="60"/>
      <c r="ABY10" s="60"/>
      <c r="ABZ10" s="60"/>
      <c r="ACA10" s="60"/>
      <c r="ACB10" s="60"/>
      <c r="ACC10" s="60"/>
      <c r="ACD10" s="60"/>
      <c r="ACE10" s="60"/>
      <c r="ACF10" s="60"/>
      <c r="ACG10" s="60"/>
      <c r="ACH10" s="60"/>
      <c r="ACI10" s="60"/>
      <c r="ACJ10" s="60"/>
      <c r="ACK10" s="60"/>
      <c r="ACL10" s="60"/>
      <c r="ACM10" s="60"/>
      <c r="ACN10" s="60"/>
      <c r="ACO10" s="60"/>
      <c r="ACP10" s="60"/>
      <c r="ACQ10" s="60"/>
      <c r="ACR10" s="60"/>
      <c r="ACS10" s="60"/>
      <c r="ACT10" s="60"/>
      <c r="ACU10" s="60"/>
      <c r="ACV10" s="60"/>
      <c r="ACW10" s="60"/>
      <c r="ACX10" s="60"/>
      <c r="ACY10" s="60"/>
      <c r="ACZ10" s="60"/>
      <c r="ADA10" s="60"/>
      <c r="ADB10" s="60"/>
      <c r="ADC10" s="60"/>
      <c r="ADD10" s="60"/>
      <c r="ADE10" s="60"/>
      <c r="ADF10" s="60"/>
      <c r="ADG10" s="60"/>
      <c r="ADH10" s="60"/>
      <c r="ADI10" s="60"/>
      <c r="ADJ10" s="60"/>
      <c r="ADK10" s="60"/>
      <c r="ADL10" s="60"/>
      <c r="ADM10" s="60"/>
      <c r="ADN10" s="60"/>
      <c r="ADO10" s="60"/>
      <c r="ADP10" s="60"/>
      <c r="ADQ10" s="60"/>
      <c r="ADR10" s="60"/>
      <c r="ADS10" s="60"/>
      <c r="ADT10" s="60"/>
      <c r="ADU10" s="60"/>
      <c r="ADV10" s="60"/>
      <c r="ADW10" s="60"/>
      <c r="ADX10" s="60"/>
      <c r="ADY10" s="60"/>
      <c r="ADZ10" s="60"/>
      <c r="AEA10" s="60"/>
      <c r="AEB10" s="60"/>
      <c r="AEC10" s="60"/>
      <c r="AED10" s="60"/>
      <c r="AEE10" s="60"/>
      <c r="AEF10" s="60"/>
      <c r="AEG10" s="60"/>
      <c r="AEH10" s="60"/>
      <c r="AEI10" s="60"/>
      <c r="AEJ10" s="60"/>
      <c r="AEK10" s="60"/>
      <c r="AEL10" s="60"/>
      <c r="AEM10" s="60"/>
      <c r="AEN10" s="60"/>
      <c r="AEO10" s="60"/>
      <c r="AEP10" s="60"/>
      <c r="AEQ10" s="60"/>
      <c r="AER10" s="60"/>
      <c r="AES10" s="60"/>
      <c r="AET10" s="60"/>
      <c r="AEU10" s="60"/>
      <c r="AEV10" s="60"/>
      <c r="AEW10" s="60"/>
      <c r="AEX10" s="60"/>
      <c r="AEY10" s="60"/>
      <c r="AEZ10" s="60"/>
      <c r="AFA10" s="60"/>
      <c r="AFB10" s="60"/>
      <c r="AFC10" s="60"/>
      <c r="AFD10" s="60"/>
      <c r="AFE10" s="60"/>
      <c r="AFF10" s="60"/>
      <c r="AFG10" s="60"/>
      <c r="AFH10" s="60"/>
      <c r="AFI10" s="60"/>
      <c r="AFJ10" s="60"/>
      <c r="AFK10" s="60"/>
      <c r="AFL10" s="60"/>
      <c r="AFM10" s="60"/>
      <c r="AFN10" s="60"/>
      <c r="AFO10" s="60"/>
      <c r="AFP10" s="60"/>
      <c r="AFQ10" s="60"/>
      <c r="AFR10" s="60"/>
      <c r="AFS10" s="60"/>
      <c r="AFT10" s="60"/>
      <c r="AFU10" s="60"/>
      <c r="AFV10" s="60"/>
      <c r="AFW10" s="60"/>
      <c r="AFX10" s="60"/>
      <c r="AFY10" s="60"/>
      <c r="AFZ10" s="60"/>
      <c r="AGA10" s="60"/>
      <c r="AGB10" s="60"/>
      <c r="AGC10" s="60"/>
      <c r="AGD10" s="60"/>
      <c r="AGE10" s="60"/>
      <c r="AGF10" s="60"/>
      <c r="AGG10" s="60"/>
      <c r="AGH10" s="60"/>
      <c r="AGI10" s="60"/>
      <c r="AGJ10" s="60"/>
      <c r="AGK10" s="60"/>
      <c r="AGL10" s="60"/>
      <c r="AGM10" s="60"/>
      <c r="AGN10" s="60"/>
      <c r="AGO10" s="60"/>
      <c r="AGP10" s="60"/>
      <c r="AGQ10" s="60"/>
      <c r="AGR10" s="60"/>
      <c r="AGS10" s="60"/>
      <c r="AGT10" s="60"/>
      <c r="AGU10" s="60"/>
      <c r="AGV10" s="60"/>
      <c r="AGW10" s="60"/>
      <c r="AGX10" s="60"/>
      <c r="AGY10" s="60"/>
      <c r="AGZ10" s="60"/>
      <c r="AHA10" s="60"/>
      <c r="AHB10" s="60"/>
      <c r="AHC10" s="60"/>
      <c r="AHD10" s="60"/>
      <c r="AHE10" s="60"/>
      <c r="AHF10" s="60"/>
      <c r="AHG10" s="60"/>
      <c r="AHH10" s="60"/>
      <c r="AHI10" s="60"/>
      <c r="AHJ10" s="60"/>
      <c r="AHK10" s="60"/>
      <c r="AHL10" s="60"/>
      <c r="AHM10" s="60"/>
      <c r="AHN10" s="60"/>
      <c r="AHO10" s="60"/>
      <c r="AHP10" s="60"/>
      <c r="AHQ10" s="60"/>
      <c r="AHR10" s="60"/>
      <c r="AHS10" s="60"/>
      <c r="AHT10" s="60"/>
      <c r="AHU10" s="60"/>
      <c r="AHV10" s="60"/>
      <c r="AHW10" s="60"/>
      <c r="AHX10" s="60"/>
      <c r="AHY10" s="60"/>
      <c r="AHZ10" s="60"/>
      <c r="AIA10" s="60"/>
      <c r="AIB10" s="60"/>
      <c r="AIC10" s="60"/>
      <c r="AID10" s="60"/>
      <c r="AIE10" s="60"/>
      <c r="AIF10" s="60"/>
      <c r="AIG10" s="60"/>
      <c r="AIH10" s="60"/>
      <c r="AII10" s="60"/>
      <c r="AIJ10" s="60"/>
      <c r="AIK10" s="60"/>
      <c r="AIL10" s="60"/>
      <c r="AIM10" s="60"/>
      <c r="AIN10" s="60"/>
      <c r="AIO10" s="60"/>
      <c r="AIP10" s="60"/>
      <c r="AIQ10" s="60"/>
      <c r="AIR10" s="60"/>
      <c r="AIS10" s="60"/>
      <c r="AIT10" s="60"/>
      <c r="AIU10" s="60"/>
      <c r="AIV10" s="60"/>
      <c r="AIW10" s="60"/>
      <c r="AIX10" s="60"/>
      <c r="AIY10" s="60"/>
      <c r="AIZ10" s="60"/>
      <c r="AJA10" s="60"/>
      <c r="AJB10" s="60"/>
      <c r="AJC10" s="60"/>
      <c r="AJD10" s="60"/>
      <c r="AJE10" s="60"/>
      <c r="AJF10" s="60"/>
      <c r="AJG10" s="60"/>
      <c r="AJH10" s="60"/>
      <c r="AJI10" s="60"/>
      <c r="AJJ10" s="60"/>
      <c r="AJK10" s="60"/>
      <c r="AJL10" s="60"/>
      <c r="AJM10" s="60"/>
      <c r="AJN10" s="60"/>
      <c r="AJO10" s="60"/>
      <c r="AJP10" s="60"/>
      <c r="AJQ10" s="60"/>
      <c r="AJR10" s="60"/>
      <c r="AJS10" s="60"/>
      <c r="AJT10" s="60"/>
      <c r="AJU10" s="60"/>
      <c r="AJV10" s="60"/>
      <c r="AJW10" s="60"/>
      <c r="AJX10" s="60"/>
      <c r="AJY10" s="60"/>
      <c r="AJZ10" s="60"/>
      <c r="AKA10" s="60"/>
      <c r="AKB10" s="60"/>
      <c r="AKC10" s="60"/>
      <c r="AKD10" s="60"/>
      <c r="AKE10" s="60"/>
      <c r="AKF10" s="60"/>
      <c r="AKG10" s="60"/>
      <c r="AKH10" s="60"/>
      <c r="AKI10" s="60"/>
      <c r="AKJ10" s="60"/>
      <c r="AKK10" s="60"/>
      <c r="AKL10" s="60"/>
      <c r="AKM10" s="60"/>
      <c r="AKN10" s="60"/>
      <c r="AKO10" s="60"/>
      <c r="AKP10" s="60"/>
      <c r="AKQ10" s="60"/>
      <c r="AKR10" s="60"/>
      <c r="AKS10" s="60"/>
      <c r="AKT10" s="60"/>
      <c r="AKU10" s="60"/>
      <c r="AKV10" s="60"/>
      <c r="AKW10" s="60"/>
      <c r="AKX10" s="60"/>
      <c r="AKY10" s="60"/>
      <c r="AKZ10" s="60"/>
      <c r="ALA10" s="60"/>
      <c r="ALB10" s="60"/>
      <c r="ALC10" s="60"/>
      <c r="ALD10" s="60"/>
      <c r="ALE10" s="60"/>
      <c r="ALF10" s="60"/>
      <c r="ALG10" s="60"/>
      <c r="ALH10" s="60"/>
      <c r="ALI10" s="60"/>
      <c r="ALJ10" s="60"/>
      <c r="ALK10" s="60"/>
      <c r="ALL10" s="60"/>
      <c r="ALM10" s="60"/>
      <c r="ALN10" s="60"/>
      <c r="ALO10" s="60"/>
      <c r="ALP10" s="60"/>
      <c r="ALQ10" s="60"/>
      <c r="ALR10" s="60"/>
      <c r="ALS10" s="60"/>
      <c r="ALT10" s="60"/>
      <c r="ALU10" s="60"/>
      <c r="ALV10" s="60"/>
      <c r="ALW10" s="60"/>
      <c r="ALX10" s="60"/>
      <c r="ALY10" s="60"/>
      <c r="ALZ10" s="60"/>
      <c r="AMA10" s="60"/>
      <c r="AMB10" s="60"/>
      <c r="AMC10" s="60"/>
      <c r="AMD10" s="60"/>
      <c r="AME10" s="60"/>
      <c r="AMF10" s="60"/>
      <c r="AMG10" s="60"/>
      <c r="AMH10" s="60"/>
      <c r="AMI10" s="60"/>
      <c r="AMJ10" s="60"/>
      <c r="AMK10" s="60"/>
      <c r="AML10" s="60"/>
      <c r="AMM10" s="60"/>
      <c r="AMN10" s="60"/>
      <c r="AMO10" s="60"/>
      <c r="AMP10" s="60"/>
      <c r="AMQ10" s="60"/>
      <c r="AMR10" s="60"/>
      <c r="AMS10" s="60"/>
      <c r="AMT10" s="60"/>
      <c r="AMU10" s="60"/>
      <c r="AMV10" s="60"/>
      <c r="AMW10" s="60"/>
      <c r="AMX10" s="60"/>
      <c r="AMY10" s="60"/>
      <c r="AMZ10" s="60"/>
      <c r="ANA10" s="60"/>
      <c r="ANB10" s="60"/>
      <c r="ANC10" s="60"/>
      <c r="AND10" s="60"/>
      <c r="ANE10" s="60"/>
      <c r="ANF10" s="60"/>
      <c r="ANG10" s="60"/>
      <c r="ANH10" s="60"/>
      <c r="ANI10" s="60"/>
      <c r="ANJ10" s="60"/>
      <c r="ANK10" s="60"/>
      <c r="ANL10" s="60"/>
      <c r="ANM10" s="60"/>
      <c r="ANN10" s="60"/>
      <c r="ANO10" s="60"/>
      <c r="ANP10" s="60"/>
      <c r="ANQ10" s="60"/>
      <c r="ANR10" s="60"/>
      <c r="ANS10" s="60"/>
      <c r="ANT10" s="60"/>
      <c r="ANU10" s="60"/>
      <c r="ANV10" s="60"/>
      <c r="ANW10" s="60"/>
      <c r="ANX10" s="60"/>
      <c r="ANY10" s="60"/>
      <c r="ANZ10" s="60"/>
      <c r="AOA10" s="60"/>
      <c r="AOB10" s="60"/>
      <c r="AOC10" s="60"/>
      <c r="AOD10" s="60"/>
      <c r="AOE10" s="60"/>
      <c r="AOF10" s="60"/>
      <c r="AOG10" s="60"/>
      <c r="AOH10" s="60"/>
      <c r="AOI10" s="60"/>
      <c r="AOJ10" s="60"/>
      <c r="AOK10" s="60"/>
      <c r="AOL10" s="60"/>
      <c r="AOM10" s="60"/>
      <c r="AON10" s="60"/>
      <c r="AOO10" s="60"/>
      <c r="AOP10" s="60"/>
      <c r="AOQ10" s="60"/>
      <c r="AOR10" s="60"/>
      <c r="AOS10" s="60"/>
      <c r="AOT10" s="60"/>
      <c r="AOU10" s="60"/>
      <c r="AOV10" s="60"/>
      <c r="AOW10" s="60"/>
      <c r="AOX10" s="60"/>
      <c r="AOY10" s="60"/>
      <c r="AOZ10" s="60"/>
      <c r="APA10" s="60"/>
      <c r="APB10" s="60"/>
      <c r="APC10" s="60"/>
      <c r="APD10" s="60"/>
      <c r="APE10" s="60"/>
      <c r="APF10" s="60"/>
      <c r="APG10" s="60"/>
      <c r="APH10" s="60"/>
      <c r="API10" s="60"/>
      <c r="APJ10" s="60"/>
      <c r="APK10" s="60"/>
      <c r="APL10" s="60"/>
      <c r="APM10" s="60"/>
      <c r="APN10" s="60"/>
      <c r="APO10" s="60"/>
      <c r="APP10" s="60"/>
      <c r="APQ10" s="60"/>
      <c r="APR10" s="60"/>
      <c r="APS10" s="60"/>
      <c r="APT10" s="60"/>
      <c r="APU10" s="60"/>
      <c r="APV10" s="60"/>
      <c r="APW10" s="60"/>
      <c r="APX10" s="60"/>
      <c r="APY10" s="60"/>
      <c r="APZ10" s="60"/>
      <c r="AQA10" s="60"/>
      <c r="AQB10" s="60"/>
      <c r="AQC10" s="60"/>
      <c r="AQD10" s="60"/>
      <c r="AQE10" s="60"/>
      <c r="AQF10" s="60"/>
      <c r="AQG10" s="60"/>
      <c r="AQH10" s="60"/>
      <c r="AQI10" s="60"/>
      <c r="AQJ10" s="60"/>
      <c r="AQK10" s="60"/>
      <c r="AQL10" s="60"/>
      <c r="AQM10" s="60"/>
      <c r="AQN10" s="60"/>
      <c r="AQO10" s="60"/>
      <c r="AQP10" s="60"/>
      <c r="AQQ10" s="60"/>
      <c r="AQR10" s="60"/>
      <c r="AQS10" s="60"/>
      <c r="AQT10" s="60"/>
      <c r="AQU10" s="60"/>
      <c r="AQV10" s="60"/>
      <c r="AQW10" s="60"/>
      <c r="AQX10" s="60"/>
      <c r="AQY10" s="60"/>
      <c r="AQZ10" s="60"/>
      <c r="ARA10" s="60"/>
      <c r="ARB10" s="60"/>
      <c r="ARC10" s="60"/>
      <c r="ARD10" s="60"/>
      <c r="ARE10" s="60"/>
      <c r="ARF10" s="60"/>
      <c r="ARG10" s="60"/>
      <c r="ARH10" s="60"/>
      <c r="ARI10" s="60"/>
      <c r="ARJ10" s="60"/>
      <c r="ARK10" s="60"/>
      <c r="ARL10" s="60"/>
      <c r="ARM10" s="60"/>
      <c r="ARN10" s="60"/>
      <c r="ARO10" s="60"/>
      <c r="ARP10" s="60"/>
      <c r="ARQ10" s="60"/>
      <c r="ARR10" s="60"/>
      <c r="ARS10" s="60"/>
      <c r="ART10" s="60"/>
      <c r="ARU10" s="60"/>
      <c r="ARV10" s="60"/>
      <c r="ARW10" s="60"/>
      <c r="ARX10" s="60"/>
      <c r="ARY10" s="60"/>
      <c r="ARZ10" s="60"/>
      <c r="ASA10" s="60"/>
      <c r="ASB10" s="60"/>
      <c r="ASC10" s="60"/>
      <c r="ASD10" s="60"/>
      <c r="ASE10" s="60"/>
      <c r="ASF10" s="60"/>
      <c r="ASG10" s="60"/>
      <c r="ASH10" s="60"/>
      <c r="ASI10" s="60"/>
      <c r="ASJ10" s="60"/>
      <c r="ASK10" s="60"/>
      <c r="ASL10" s="60"/>
      <c r="ASM10" s="60"/>
      <c r="ASN10" s="60"/>
      <c r="ASO10" s="60"/>
      <c r="ASP10" s="60"/>
      <c r="ASQ10" s="60"/>
      <c r="ASR10" s="60"/>
      <c r="ASS10" s="60"/>
      <c r="AST10" s="60"/>
      <c r="ASU10" s="60"/>
      <c r="ASV10" s="60"/>
      <c r="ASW10" s="60"/>
      <c r="ASX10" s="60"/>
      <c r="ASY10" s="60"/>
      <c r="ASZ10" s="60"/>
      <c r="ATA10" s="60"/>
      <c r="ATB10" s="60"/>
      <c r="ATC10" s="60"/>
      <c r="ATD10" s="60"/>
      <c r="ATE10" s="60"/>
      <c r="ATF10" s="60"/>
      <c r="ATG10" s="60"/>
      <c r="ATH10" s="60"/>
      <c r="ATI10" s="60"/>
      <c r="ATJ10" s="60"/>
      <c r="ATK10" s="60"/>
      <c r="ATL10" s="60"/>
      <c r="ATM10" s="60"/>
      <c r="ATN10" s="60"/>
      <c r="ATO10" s="60"/>
      <c r="ATP10" s="60"/>
      <c r="ATQ10" s="60"/>
      <c r="ATR10" s="60"/>
      <c r="ATS10" s="60"/>
      <c r="ATT10" s="60"/>
      <c r="ATU10" s="60"/>
      <c r="ATV10" s="60"/>
      <c r="ATW10" s="60"/>
      <c r="ATX10" s="60"/>
      <c r="ATY10" s="60"/>
      <c r="ATZ10" s="60"/>
      <c r="AUA10" s="60"/>
      <c r="AUB10" s="60"/>
      <c r="AUC10" s="60"/>
      <c r="AUD10" s="60"/>
      <c r="AUE10" s="60"/>
      <c r="AUF10" s="60"/>
      <c r="AUG10" s="60"/>
      <c r="AUH10" s="60"/>
      <c r="AUI10" s="60"/>
      <c r="AUJ10" s="60"/>
      <c r="AUK10" s="60"/>
      <c r="AUL10" s="60"/>
      <c r="AUM10" s="60"/>
      <c r="AUN10" s="60"/>
      <c r="AUO10" s="60"/>
      <c r="AUP10" s="60"/>
      <c r="AUQ10" s="60"/>
      <c r="AUR10" s="60"/>
      <c r="AUS10" s="60"/>
      <c r="AUT10" s="60"/>
      <c r="AUU10" s="60"/>
      <c r="AUV10" s="60"/>
      <c r="AUW10" s="60"/>
      <c r="AUX10" s="60"/>
      <c r="AUY10" s="60"/>
      <c r="AUZ10" s="60"/>
      <c r="AVA10" s="60"/>
      <c r="AVB10" s="60"/>
      <c r="AVC10" s="60"/>
      <c r="AVD10" s="60"/>
      <c r="AVE10" s="60"/>
      <c r="AVF10" s="60"/>
      <c r="AVG10" s="60"/>
      <c r="AVH10" s="60"/>
      <c r="AVI10" s="60"/>
      <c r="AVJ10" s="60"/>
      <c r="AVK10" s="60"/>
      <c r="AVL10" s="60"/>
      <c r="AVM10" s="60"/>
      <c r="AVN10" s="60"/>
      <c r="AVO10" s="60"/>
      <c r="AVP10" s="60"/>
      <c r="AVQ10" s="60"/>
      <c r="AVR10" s="60"/>
      <c r="AVS10" s="60"/>
      <c r="AVT10" s="60"/>
      <c r="AVU10" s="60"/>
      <c r="AVV10" s="60"/>
      <c r="AVW10" s="60"/>
      <c r="AVX10" s="60"/>
      <c r="AVY10" s="60"/>
      <c r="AVZ10" s="60"/>
      <c r="AWA10" s="60"/>
      <c r="AWB10" s="60"/>
      <c r="AWC10" s="60"/>
      <c r="AWD10" s="60"/>
      <c r="AWE10" s="60"/>
      <c r="AWF10" s="60"/>
      <c r="AWG10" s="60"/>
      <c r="AWH10" s="60"/>
      <c r="AWI10" s="60"/>
      <c r="AWJ10" s="60"/>
      <c r="AWK10" s="60"/>
      <c r="AWL10" s="60"/>
      <c r="AWM10" s="60"/>
      <c r="AWN10" s="60"/>
      <c r="AWO10" s="60"/>
      <c r="AWP10" s="60"/>
      <c r="AWQ10" s="60"/>
      <c r="AWR10" s="60"/>
      <c r="AWS10" s="60"/>
      <c r="AWT10" s="60"/>
      <c r="AWU10" s="60"/>
      <c r="AWV10" s="60"/>
      <c r="AWW10" s="60"/>
      <c r="AWX10" s="60"/>
      <c r="AWY10" s="60"/>
      <c r="AWZ10" s="60"/>
      <c r="AXA10" s="60"/>
      <c r="AXB10" s="60"/>
      <c r="AXC10" s="60"/>
      <c r="AXD10" s="60"/>
      <c r="AXE10" s="60"/>
      <c r="AXF10" s="60"/>
      <c r="AXG10" s="60"/>
      <c r="AXH10" s="60"/>
      <c r="AXI10" s="60"/>
      <c r="AXJ10" s="60"/>
      <c r="AXK10" s="60"/>
      <c r="AXL10" s="60"/>
      <c r="AXM10" s="60"/>
      <c r="AXN10" s="60"/>
      <c r="AXO10" s="60"/>
      <c r="AXP10" s="60"/>
      <c r="AXQ10" s="60"/>
      <c r="AXR10" s="60"/>
      <c r="AXS10" s="60"/>
      <c r="AXT10" s="60"/>
      <c r="AXU10" s="60"/>
      <c r="AXV10" s="60"/>
      <c r="AXW10" s="60"/>
      <c r="AXX10" s="60"/>
      <c r="AXY10" s="60"/>
      <c r="AXZ10" s="60"/>
      <c r="AYA10" s="60"/>
      <c r="AYB10" s="60"/>
      <c r="AYC10" s="60"/>
      <c r="AYD10" s="60"/>
      <c r="AYE10" s="60"/>
      <c r="AYF10" s="60"/>
      <c r="AYG10" s="60"/>
      <c r="AYH10" s="60"/>
      <c r="AYI10" s="60"/>
      <c r="AYJ10" s="60"/>
      <c r="AYK10" s="60"/>
      <c r="AYL10" s="60"/>
      <c r="AYM10" s="60"/>
      <c r="AYN10" s="60"/>
      <c r="AYO10" s="60"/>
      <c r="AYP10" s="60"/>
      <c r="AYQ10" s="60"/>
      <c r="AYR10" s="60"/>
      <c r="AYS10" s="60"/>
      <c r="AYT10" s="60"/>
      <c r="AYU10" s="60"/>
      <c r="AYV10" s="60"/>
      <c r="AYW10" s="60"/>
      <c r="AYX10" s="60"/>
      <c r="AYY10" s="60"/>
      <c r="AYZ10" s="60"/>
      <c r="AZA10" s="60"/>
      <c r="AZB10" s="60"/>
      <c r="AZC10" s="60"/>
      <c r="AZD10" s="60"/>
      <c r="AZE10" s="60"/>
      <c r="AZF10" s="60"/>
      <c r="AZG10" s="60"/>
      <c r="AZH10" s="60"/>
      <c r="AZI10" s="60"/>
      <c r="AZJ10" s="60"/>
      <c r="AZK10" s="60"/>
      <c r="AZL10" s="60"/>
      <c r="AZM10" s="60"/>
      <c r="AZN10" s="60"/>
      <c r="AZO10" s="60"/>
      <c r="AZP10" s="60"/>
      <c r="AZQ10" s="60"/>
      <c r="AZR10" s="60"/>
      <c r="AZS10" s="60"/>
      <c r="AZT10" s="60"/>
      <c r="AZU10" s="60"/>
      <c r="AZV10" s="60"/>
      <c r="AZW10" s="60"/>
      <c r="AZX10" s="60"/>
      <c r="AZY10" s="60"/>
      <c r="AZZ10" s="60"/>
      <c r="BAA10" s="60"/>
      <c r="BAB10" s="60"/>
      <c r="BAC10" s="60"/>
      <c r="BAD10" s="60"/>
      <c r="BAE10" s="60"/>
      <c r="BAF10" s="60"/>
      <c r="BAG10" s="60"/>
      <c r="BAH10" s="60"/>
      <c r="BAI10" s="60"/>
      <c r="BAJ10" s="60"/>
      <c r="BAK10" s="60"/>
      <c r="BAL10" s="60"/>
      <c r="BAM10" s="60"/>
      <c r="BAN10" s="60"/>
      <c r="BAO10" s="60"/>
      <c r="BAP10" s="60"/>
      <c r="BAQ10" s="60"/>
      <c r="BAR10" s="60"/>
      <c r="BAS10" s="60"/>
      <c r="BAT10" s="60"/>
      <c r="BAU10" s="60"/>
      <c r="BAV10" s="60"/>
      <c r="BAW10" s="60"/>
      <c r="BAX10" s="60"/>
      <c r="BAY10" s="60"/>
      <c r="BAZ10" s="60"/>
      <c r="BBA10" s="60"/>
      <c r="BBB10" s="60"/>
      <c r="BBC10" s="60"/>
      <c r="BBD10" s="60"/>
      <c r="BBE10" s="60"/>
      <c r="BBF10" s="60"/>
      <c r="BBG10" s="60"/>
      <c r="BBH10" s="60"/>
      <c r="BBI10" s="60"/>
      <c r="BBJ10" s="60"/>
      <c r="BBK10" s="60"/>
      <c r="BBL10" s="60"/>
      <c r="BBM10" s="60"/>
      <c r="BBN10" s="60"/>
      <c r="BBO10" s="60"/>
      <c r="BBP10" s="60"/>
      <c r="BBQ10" s="60"/>
      <c r="BBR10" s="60"/>
      <c r="BBS10" s="60"/>
      <c r="BBT10" s="60"/>
      <c r="BBU10" s="60"/>
      <c r="BBV10" s="60"/>
      <c r="BBW10" s="60"/>
      <c r="BBX10" s="60"/>
      <c r="BBY10" s="60"/>
      <c r="BBZ10" s="60"/>
      <c r="BCA10" s="60"/>
      <c r="BCB10" s="60"/>
      <c r="BCC10" s="60"/>
      <c r="BCD10" s="60"/>
      <c r="BCE10" s="60"/>
      <c r="BCF10" s="60"/>
      <c r="BCG10" s="60"/>
      <c r="BCH10" s="60"/>
      <c r="BCI10" s="60"/>
      <c r="BCJ10" s="60"/>
      <c r="BCK10" s="60"/>
      <c r="BCL10" s="60"/>
      <c r="BCM10" s="60"/>
      <c r="BCN10" s="60"/>
      <c r="BCO10" s="60"/>
      <c r="BCP10" s="60"/>
      <c r="BCQ10" s="60"/>
      <c r="BCR10" s="60"/>
      <c r="BCS10" s="60"/>
      <c r="BCT10" s="60"/>
      <c r="BCU10" s="60"/>
      <c r="BCV10" s="60"/>
      <c r="BCW10" s="60"/>
      <c r="BCX10" s="60"/>
      <c r="BCY10" s="60"/>
      <c r="BCZ10" s="60"/>
      <c r="BDA10" s="60"/>
      <c r="BDB10" s="60"/>
      <c r="BDC10" s="60"/>
      <c r="BDD10" s="60"/>
      <c r="BDE10" s="60"/>
      <c r="BDF10" s="60"/>
      <c r="BDG10" s="60"/>
      <c r="BDH10" s="60"/>
      <c r="BDI10" s="60"/>
      <c r="BDJ10" s="60"/>
      <c r="BDK10" s="60"/>
      <c r="BDL10" s="60"/>
      <c r="BDM10" s="60"/>
      <c r="BDN10" s="60"/>
      <c r="BDO10" s="60"/>
      <c r="BDP10" s="60"/>
      <c r="BDQ10" s="60"/>
      <c r="BDR10" s="60"/>
      <c r="BDS10" s="60"/>
      <c r="BDT10" s="60"/>
      <c r="BDU10" s="60"/>
      <c r="BDV10" s="60"/>
      <c r="BDW10" s="60"/>
      <c r="BDX10" s="60"/>
      <c r="BDY10" s="60"/>
      <c r="BDZ10" s="60"/>
      <c r="BEA10" s="60"/>
      <c r="BEB10" s="60"/>
      <c r="BEC10" s="60"/>
      <c r="BED10" s="60"/>
      <c r="BEE10" s="60"/>
      <c r="BEF10" s="60"/>
      <c r="BEG10" s="60"/>
      <c r="BEH10" s="60"/>
      <c r="BEI10" s="60"/>
      <c r="BEJ10" s="60"/>
      <c r="BEK10" s="60"/>
      <c r="BEL10" s="60"/>
      <c r="BEM10" s="60"/>
      <c r="BEN10" s="60"/>
      <c r="BEO10" s="60"/>
      <c r="BEP10" s="60"/>
      <c r="BEQ10" s="60"/>
      <c r="BER10" s="60"/>
      <c r="BES10" s="60"/>
      <c r="BET10" s="60"/>
      <c r="BEU10" s="60"/>
      <c r="BEV10" s="60"/>
      <c r="BEW10" s="60"/>
      <c r="BEX10" s="60"/>
      <c r="BEY10" s="60"/>
      <c r="BEZ10" s="60"/>
      <c r="BFA10" s="60"/>
      <c r="BFB10" s="60"/>
      <c r="BFC10" s="60"/>
      <c r="BFD10" s="60"/>
      <c r="BFE10" s="60"/>
      <c r="BFF10" s="60"/>
      <c r="BFG10" s="60"/>
      <c r="BFH10" s="60"/>
      <c r="BFI10" s="60"/>
      <c r="BFJ10" s="60"/>
      <c r="BFK10" s="60"/>
      <c r="BFL10" s="60"/>
      <c r="BFM10" s="60"/>
      <c r="BFN10" s="60"/>
      <c r="BFO10" s="60"/>
      <c r="BFP10" s="60"/>
      <c r="BFQ10" s="60"/>
      <c r="BFR10" s="60"/>
      <c r="BFS10" s="60"/>
      <c r="BFT10" s="60"/>
      <c r="BFU10" s="60"/>
      <c r="BFV10" s="60"/>
      <c r="BFW10" s="60"/>
      <c r="BFX10" s="60"/>
      <c r="BFY10" s="60"/>
      <c r="BFZ10" s="60"/>
      <c r="BGA10" s="60"/>
      <c r="BGB10" s="60"/>
      <c r="BGC10" s="60"/>
      <c r="BGD10" s="60"/>
      <c r="BGE10" s="60"/>
      <c r="BGF10" s="60"/>
      <c r="BGG10" s="60"/>
      <c r="BGH10" s="60"/>
      <c r="BGI10" s="60"/>
      <c r="BGJ10" s="60"/>
      <c r="BGK10" s="60"/>
      <c r="BGL10" s="60"/>
      <c r="BGM10" s="60"/>
      <c r="BGN10" s="60"/>
      <c r="BGO10" s="60"/>
      <c r="BGP10" s="60"/>
      <c r="BGQ10" s="60"/>
      <c r="BGR10" s="60"/>
      <c r="BGS10" s="60"/>
      <c r="BGT10" s="60"/>
      <c r="BGU10" s="60"/>
      <c r="BGV10" s="60"/>
      <c r="BGW10" s="60"/>
      <c r="BGX10" s="60"/>
      <c r="BGY10" s="60"/>
      <c r="BGZ10" s="60"/>
      <c r="BHA10" s="60"/>
      <c r="BHB10" s="60"/>
      <c r="BHC10" s="60"/>
      <c r="BHD10" s="60"/>
      <c r="BHE10" s="60"/>
      <c r="BHF10" s="60"/>
      <c r="BHG10" s="60"/>
      <c r="BHH10" s="60"/>
      <c r="BHI10" s="60"/>
      <c r="BHJ10" s="60"/>
      <c r="BHK10" s="60"/>
      <c r="BHL10" s="60"/>
      <c r="BHM10" s="60"/>
      <c r="BHN10" s="60"/>
      <c r="BHO10" s="60"/>
      <c r="BHP10" s="60"/>
      <c r="BHQ10" s="60"/>
      <c r="BHR10" s="60"/>
      <c r="BHS10" s="60"/>
      <c r="BHT10" s="60"/>
      <c r="BHU10" s="60"/>
      <c r="BHV10" s="60"/>
      <c r="BHW10" s="60"/>
      <c r="BHX10" s="60"/>
      <c r="BHY10" s="60"/>
      <c r="BHZ10" s="60"/>
      <c r="BIA10" s="60"/>
      <c r="BIB10" s="60"/>
      <c r="BIC10" s="60"/>
      <c r="BID10" s="60"/>
      <c r="BIE10" s="60"/>
      <c r="BIF10" s="60"/>
      <c r="BIG10" s="60"/>
      <c r="BIH10" s="60"/>
      <c r="BII10" s="60"/>
      <c r="BIJ10" s="60"/>
      <c r="BIK10" s="60"/>
      <c r="BIL10" s="60"/>
      <c r="BIM10" s="60"/>
      <c r="BIN10" s="60"/>
      <c r="BIO10" s="60"/>
      <c r="BIP10" s="60"/>
      <c r="BIQ10" s="60"/>
      <c r="BIR10" s="60"/>
      <c r="BIS10" s="60"/>
      <c r="BIT10" s="60"/>
      <c r="BIU10" s="60"/>
      <c r="BIV10" s="60"/>
      <c r="BIW10" s="60"/>
      <c r="BIX10" s="60"/>
      <c r="BIY10" s="60"/>
      <c r="BIZ10" s="60"/>
      <c r="BJA10" s="60"/>
      <c r="BJB10" s="60"/>
      <c r="BJC10" s="60"/>
      <c r="BJD10" s="60"/>
      <c r="BJE10" s="60"/>
      <c r="BJF10" s="60"/>
      <c r="BJG10" s="60"/>
      <c r="BJH10" s="60"/>
      <c r="BJI10" s="60"/>
      <c r="BJJ10" s="60"/>
      <c r="BJK10" s="60"/>
      <c r="BJL10" s="60"/>
      <c r="BJM10" s="60"/>
      <c r="BJN10" s="60"/>
      <c r="BJO10" s="60"/>
      <c r="BJP10" s="60"/>
      <c r="BJQ10" s="60"/>
      <c r="BJR10" s="60"/>
      <c r="BJS10" s="60"/>
      <c r="BJT10" s="60"/>
      <c r="BJU10" s="60"/>
      <c r="BJV10" s="60"/>
      <c r="BJW10" s="60"/>
      <c r="BJX10" s="60"/>
      <c r="BJY10" s="60"/>
      <c r="BJZ10" s="60"/>
    </row>
    <row r="11" spans="1:1638" ht="14.1" customHeight="1">
      <c r="A11" s="3993" t="s">
        <v>1693</v>
      </c>
      <c r="B11" s="3801">
        <v>2.4569999999999999</v>
      </c>
      <c r="C11" s="3802">
        <v>2.5059999999999998</v>
      </c>
      <c r="D11" s="3802">
        <v>2.4729999999999999</v>
      </c>
      <c r="E11" s="3802">
        <v>2.548</v>
      </c>
      <c r="F11" s="3802">
        <v>2.6669999999999998</v>
      </c>
      <c r="G11" s="3802">
        <v>2.8239999999999998</v>
      </c>
      <c r="H11" s="3802">
        <v>2.774</v>
      </c>
      <c r="I11" s="3802">
        <v>2.6760000000000002</v>
      </c>
      <c r="J11" s="3802">
        <v>2.2919999999999998</v>
      </c>
      <c r="K11" s="3802">
        <v>2.38</v>
      </c>
      <c r="L11" s="3749">
        <v>2.4500000000000002</v>
      </c>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c r="FY11" s="60"/>
      <c r="FZ11" s="60"/>
      <c r="GA11" s="60"/>
      <c r="GB11" s="60"/>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c r="HD11" s="60"/>
      <c r="HE11" s="60"/>
      <c r="HF11" s="60"/>
      <c r="HG11" s="60"/>
      <c r="HH11" s="60"/>
      <c r="HI11" s="60"/>
      <c r="HJ11" s="60"/>
      <c r="HK11" s="60"/>
      <c r="HL11" s="60"/>
      <c r="HM11" s="60"/>
      <c r="HN11" s="60"/>
      <c r="HO11" s="60"/>
      <c r="HP11" s="60"/>
      <c r="HQ11" s="60"/>
      <c r="HR11" s="60"/>
      <c r="HS11" s="60"/>
      <c r="HT11" s="60"/>
      <c r="HU11" s="60"/>
      <c r="HV11" s="60"/>
      <c r="HW11" s="60"/>
      <c r="HX11" s="60"/>
      <c r="HY11" s="60"/>
      <c r="HZ11" s="60"/>
      <c r="IA11" s="60"/>
      <c r="IB11" s="60"/>
      <c r="IC11" s="60"/>
      <c r="ID11" s="60"/>
      <c r="IE11" s="60"/>
      <c r="IF11" s="60"/>
      <c r="IG11" s="60"/>
      <c r="IH11" s="60"/>
      <c r="II11" s="60"/>
      <c r="IJ11" s="60"/>
      <c r="IK11" s="60"/>
      <c r="IL11" s="60"/>
      <c r="IM11" s="60"/>
      <c r="IN11" s="60"/>
      <c r="IO11" s="60"/>
      <c r="IP11" s="60"/>
      <c r="IQ11" s="60"/>
      <c r="IR11" s="60"/>
      <c r="IS11" s="60"/>
      <c r="IT11" s="60"/>
      <c r="IU11" s="60"/>
      <c r="IV11" s="60"/>
      <c r="IW11" s="60"/>
      <c r="IX11" s="60"/>
      <c r="IY11" s="60"/>
      <c r="IZ11" s="60"/>
      <c r="JA11" s="60"/>
      <c r="JB11" s="60"/>
      <c r="JC11" s="60"/>
      <c r="JD11" s="60"/>
      <c r="JE11" s="60"/>
      <c r="JF11" s="60"/>
      <c r="JG11" s="60"/>
      <c r="JH11" s="60"/>
      <c r="JI11" s="60"/>
      <c r="JJ11" s="60"/>
      <c r="JK11" s="60"/>
      <c r="JL11" s="60"/>
      <c r="JM11" s="60"/>
      <c r="JN11" s="60"/>
      <c r="JO11" s="60"/>
      <c r="JP11" s="60"/>
      <c r="JQ11" s="60"/>
      <c r="JR11" s="60"/>
      <c r="JS11" s="60"/>
      <c r="JT11" s="60"/>
      <c r="JU11" s="60"/>
      <c r="JV11" s="60"/>
      <c r="JW11" s="60"/>
      <c r="JX11" s="60"/>
      <c r="JY11" s="60"/>
      <c r="JZ11" s="60"/>
      <c r="KA11" s="60"/>
      <c r="KB11" s="60"/>
      <c r="KC11" s="60"/>
      <c r="KD11" s="60"/>
      <c r="KE11" s="60"/>
      <c r="KF11" s="60"/>
      <c r="KG11" s="60"/>
      <c r="KH11" s="60"/>
      <c r="KI11" s="60"/>
      <c r="KJ11" s="60"/>
      <c r="KK11" s="60"/>
      <c r="KL11" s="60"/>
      <c r="KM11" s="60"/>
      <c r="KN11" s="60"/>
      <c r="KO11" s="60"/>
      <c r="KP11" s="60"/>
      <c r="KQ11" s="60"/>
      <c r="KR11" s="60"/>
      <c r="KS11" s="60"/>
      <c r="KT11" s="60"/>
      <c r="KU11" s="60"/>
      <c r="KV11" s="60"/>
      <c r="KW11" s="60"/>
      <c r="KX11" s="60"/>
      <c r="KY11" s="60"/>
      <c r="KZ11" s="60"/>
      <c r="LA11" s="60"/>
      <c r="LB11" s="60"/>
      <c r="LC11" s="60"/>
      <c r="LD11" s="60"/>
      <c r="LE11" s="60"/>
      <c r="LF11" s="60"/>
      <c r="LG11" s="60"/>
      <c r="LH11" s="60"/>
      <c r="LI11" s="60"/>
      <c r="LJ11" s="60"/>
      <c r="LK11" s="60"/>
      <c r="LL11" s="60"/>
      <c r="LM11" s="60"/>
      <c r="LN11" s="60"/>
      <c r="LO11" s="60"/>
      <c r="LP11" s="60"/>
      <c r="LQ11" s="60"/>
      <c r="LR11" s="60"/>
      <c r="LS11" s="60"/>
      <c r="LT11" s="60"/>
      <c r="LU11" s="60"/>
      <c r="LV11" s="60"/>
      <c r="LW11" s="60"/>
      <c r="LX11" s="60"/>
      <c r="LY11" s="60"/>
      <c r="LZ11" s="60"/>
      <c r="MA11" s="60"/>
      <c r="MB11" s="60"/>
      <c r="MC11" s="60"/>
      <c r="MD11" s="60"/>
      <c r="ME11" s="60"/>
      <c r="MF11" s="60"/>
      <c r="MG11" s="60"/>
      <c r="MH11" s="60"/>
      <c r="MI11" s="60"/>
      <c r="MJ11" s="60"/>
      <c r="MK11" s="60"/>
      <c r="ML11" s="60"/>
      <c r="MM11" s="60"/>
      <c r="MN11" s="60"/>
      <c r="MO11" s="60"/>
      <c r="MP11" s="60"/>
      <c r="MQ11" s="60"/>
      <c r="MR11" s="60"/>
      <c r="MS11" s="60"/>
      <c r="MT11" s="60"/>
      <c r="MU11" s="60"/>
      <c r="MV11" s="60"/>
      <c r="MW11" s="60"/>
      <c r="MX11" s="60"/>
      <c r="MY11" s="60"/>
      <c r="MZ11" s="60"/>
      <c r="NA11" s="60"/>
      <c r="NB11" s="60"/>
      <c r="NC11" s="60"/>
      <c r="ND11" s="60"/>
      <c r="NE11" s="60"/>
      <c r="NF11" s="60"/>
      <c r="NG11" s="60"/>
      <c r="NH11" s="60"/>
      <c r="NI11" s="60"/>
      <c r="NJ11" s="60"/>
      <c r="NK11" s="60"/>
      <c r="NL11" s="60"/>
      <c r="NM11" s="60"/>
      <c r="NN11" s="60"/>
      <c r="NO11" s="60"/>
      <c r="NP11" s="60"/>
      <c r="NQ11" s="60"/>
      <c r="NR11" s="60"/>
      <c r="NS11" s="60"/>
      <c r="NT11" s="60"/>
      <c r="NU11" s="60"/>
      <c r="NV11" s="60"/>
      <c r="NW11" s="60"/>
      <c r="NX11" s="60"/>
      <c r="NY11" s="60"/>
      <c r="NZ11" s="60"/>
      <c r="OA11" s="60"/>
      <c r="OB11" s="60"/>
      <c r="OC11" s="60"/>
      <c r="OD11" s="60"/>
      <c r="OE11" s="60"/>
      <c r="OF11" s="60"/>
      <c r="OG11" s="60"/>
      <c r="OH11" s="60"/>
      <c r="OI11" s="60"/>
      <c r="OJ11" s="60"/>
      <c r="OK11" s="60"/>
      <c r="OL11" s="60"/>
      <c r="OM11" s="60"/>
      <c r="ON11" s="60"/>
      <c r="OO11" s="60"/>
      <c r="OP11" s="60"/>
      <c r="OQ11" s="60"/>
      <c r="OR11" s="60"/>
      <c r="OS11" s="60"/>
      <c r="OT11" s="60"/>
      <c r="OU11" s="60"/>
      <c r="OV11" s="60"/>
      <c r="OW11" s="60"/>
      <c r="OX11" s="60"/>
      <c r="OY11" s="60"/>
      <c r="OZ11" s="60"/>
      <c r="PA11" s="60"/>
      <c r="PB11" s="60"/>
      <c r="PC11" s="60"/>
      <c r="PD11" s="60"/>
      <c r="PE11" s="60"/>
      <c r="PF11" s="60"/>
      <c r="PG11" s="60"/>
      <c r="PH11" s="60"/>
      <c r="PI11" s="60"/>
      <c r="PJ11" s="60"/>
      <c r="PK11" s="60"/>
      <c r="PL11" s="60"/>
      <c r="PM11" s="60"/>
      <c r="PN11" s="60"/>
      <c r="PO11" s="60"/>
      <c r="PP11" s="60"/>
      <c r="PQ11" s="60"/>
      <c r="PR11" s="60"/>
      <c r="PS11" s="60"/>
      <c r="PT11" s="60"/>
      <c r="PU11" s="60"/>
      <c r="PV11" s="60"/>
      <c r="PW11" s="60"/>
      <c r="PX11" s="60"/>
      <c r="PY11" s="60"/>
      <c r="PZ11" s="60"/>
      <c r="QA11" s="60"/>
      <c r="QB11" s="60"/>
      <c r="QC11" s="60"/>
      <c r="QD11" s="60"/>
      <c r="QE11" s="60"/>
      <c r="QF11" s="60"/>
      <c r="QG11" s="60"/>
      <c r="QH11" s="60"/>
      <c r="QI11" s="60"/>
      <c r="QJ11" s="60"/>
      <c r="QK11" s="60"/>
      <c r="QL11" s="60"/>
      <c r="QM11" s="60"/>
      <c r="QN11" s="60"/>
      <c r="QO11" s="60"/>
      <c r="QP11" s="60"/>
      <c r="QQ11" s="60"/>
      <c r="QR11" s="60"/>
      <c r="QS11" s="60"/>
      <c r="QT11" s="60"/>
      <c r="QU11" s="60"/>
      <c r="QV11" s="60"/>
      <c r="QW11" s="60"/>
      <c r="QX11" s="60"/>
      <c r="QY11" s="60"/>
      <c r="QZ11" s="60"/>
      <c r="RA11" s="60"/>
      <c r="RB11" s="60"/>
      <c r="RC11" s="60"/>
      <c r="RD11" s="60"/>
      <c r="RE11" s="60"/>
      <c r="RF11" s="60"/>
      <c r="RG11" s="60"/>
      <c r="RH11" s="60"/>
      <c r="RI11" s="60"/>
      <c r="RJ11" s="60"/>
      <c r="RK11" s="60"/>
      <c r="RL11" s="60"/>
      <c r="RM11" s="60"/>
      <c r="RN11" s="60"/>
      <c r="RO11" s="60"/>
      <c r="RP11" s="60"/>
      <c r="RQ11" s="60"/>
      <c r="RR11" s="60"/>
      <c r="RS11" s="60"/>
      <c r="RT11" s="60"/>
      <c r="RU11" s="60"/>
      <c r="RV11" s="60"/>
      <c r="RW11" s="60"/>
      <c r="RX11" s="60"/>
      <c r="RY11" s="60"/>
      <c r="RZ11" s="60"/>
      <c r="SA11" s="60"/>
      <c r="SB11" s="60"/>
      <c r="SC11" s="60"/>
      <c r="SD11" s="60"/>
      <c r="SE11" s="60"/>
      <c r="SF11" s="60"/>
      <c r="SG11" s="60"/>
      <c r="SH11" s="60"/>
      <c r="SI11" s="60"/>
      <c r="SJ11" s="60"/>
      <c r="SK11" s="60"/>
      <c r="SL11" s="60"/>
      <c r="SM11" s="60"/>
      <c r="SN11" s="60"/>
      <c r="SO11" s="60"/>
      <c r="SP11" s="60"/>
      <c r="SQ11" s="60"/>
      <c r="SR11" s="60"/>
      <c r="SS11" s="60"/>
      <c r="ST11" s="60"/>
      <c r="SU11" s="60"/>
      <c r="SV11" s="60"/>
      <c r="SW11" s="60"/>
      <c r="SX11" s="60"/>
      <c r="SY11" s="60"/>
      <c r="SZ11" s="60"/>
      <c r="TA11" s="60"/>
      <c r="TB11" s="60"/>
      <c r="TC11" s="60"/>
      <c r="TD11" s="60"/>
      <c r="TE11" s="60"/>
      <c r="TF11" s="60"/>
      <c r="TG11" s="60"/>
      <c r="TH11" s="60"/>
      <c r="TI11" s="60"/>
      <c r="TJ11" s="60"/>
      <c r="TK11" s="60"/>
      <c r="TL11" s="60"/>
      <c r="TM11" s="60"/>
      <c r="TN11" s="60"/>
      <c r="TO11" s="60"/>
      <c r="TP11" s="60"/>
      <c r="TQ11" s="60"/>
      <c r="TR11" s="60"/>
      <c r="TS11" s="60"/>
      <c r="TT11" s="60"/>
      <c r="TU11" s="60"/>
      <c r="TV11" s="60"/>
      <c r="TW11" s="60"/>
      <c r="TX11" s="60"/>
      <c r="TY11" s="60"/>
      <c r="TZ11" s="60"/>
      <c r="UA11" s="60"/>
      <c r="UB11" s="60"/>
      <c r="UC11" s="60"/>
      <c r="UD11" s="60"/>
      <c r="UE11" s="60"/>
      <c r="UF11" s="60"/>
      <c r="UG11" s="60"/>
      <c r="UH11" s="60"/>
      <c r="UI11" s="60"/>
      <c r="UJ11" s="60"/>
      <c r="UK11" s="60"/>
      <c r="UL11" s="60"/>
      <c r="UM11" s="60"/>
      <c r="UN11" s="60"/>
      <c r="UO11" s="60"/>
      <c r="UP11" s="60"/>
      <c r="UQ11" s="60"/>
      <c r="UR11" s="60"/>
      <c r="US11" s="60"/>
      <c r="UT11" s="60"/>
      <c r="UU11" s="60"/>
      <c r="UV11" s="60"/>
      <c r="UW11" s="60"/>
      <c r="UX11" s="60"/>
      <c r="UY11" s="60"/>
      <c r="UZ11" s="60"/>
      <c r="VA11" s="60"/>
      <c r="VB11" s="60"/>
      <c r="VC11" s="60"/>
      <c r="VD11" s="60"/>
      <c r="VE11" s="60"/>
      <c r="VF11" s="60"/>
      <c r="VG11" s="60"/>
      <c r="VH11" s="60"/>
      <c r="VI11" s="60"/>
      <c r="VJ11" s="60"/>
      <c r="VK11" s="60"/>
      <c r="VL11" s="60"/>
      <c r="VM11" s="60"/>
      <c r="VN11" s="60"/>
      <c r="VO11" s="60"/>
      <c r="VP11" s="60"/>
      <c r="VQ11" s="60"/>
      <c r="VR11" s="60"/>
      <c r="VS11" s="60"/>
      <c r="VT11" s="60"/>
      <c r="VU11" s="60"/>
      <c r="VV11" s="60"/>
      <c r="VW11" s="60"/>
      <c r="VX11" s="60"/>
      <c r="VY11" s="60"/>
      <c r="VZ11" s="60"/>
      <c r="WA11" s="60"/>
      <c r="WB11" s="60"/>
      <c r="WC11" s="60"/>
      <c r="WD11" s="60"/>
      <c r="WE11" s="60"/>
      <c r="WF11" s="60"/>
      <c r="WG11" s="60"/>
      <c r="WH11" s="60"/>
      <c r="WI11" s="60"/>
      <c r="WJ11" s="60"/>
      <c r="WK11" s="60"/>
      <c r="WL11" s="60"/>
      <c r="WM11" s="60"/>
      <c r="WN11" s="60"/>
      <c r="WO11" s="60"/>
      <c r="WP11" s="60"/>
      <c r="WQ11" s="60"/>
      <c r="WR11" s="60"/>
      <c r="WS11" s="60"/>
      <c r="WT11" s="60"/>
      <c r="WU11" s="60"/>
      <c r="WV11" s="60"/>
      <c r="WW11" s="60"/>
      <c r="WX11" s="60"/>
      <c r="WY11" s="60"/>
      <c r="WZ11" s="60"/>
      <c r="XA11" s="60"/>
      <c r="XB11" s="60"/>
      <c r="XC11" s="60"/>
      <c r="XD11" s="60"/>
      <c r="XE11" s="60"/>
      <c r="XF11" s="60"/>
      <c r="XG11" s="60"/>
      <c r="XH11" s="60"/>
      <c r="XI11" s="60"/>
      <c r="XJ11" s="60"/>
      <c r="XK11" s="60"/>
      <c r="XL11" s="60"/>
      <c r="XM11" s="60"/>
      <c r="XN11" s="60"/>
      <c r="XO11" s="60"/>
      <c r="XP11" s="60"/>
      <c r="XQ11" s="60"/>
      <c r="XR11" s="60"/>
      <c r="XS11" s="60"/>
      <c r="XT11" s="60"/>
      <c r="XU11" s="60"/>
      <c r="XV11" s="60"/>
      <c r="XW11" s="60"/>
      <c r="XX11" s="60"/>
      <c r="XY11" s="60"/>
      <c r="XZ11" s="60"/>
      <c r="YA11" s="60"/>
      <c r="YB11" s="60"/>
      <c r="YC11" s="60"/>
      <c r="YD11" s="60"/>
      <c r="YE11" s="60"/>
      <c r="YF11" s="60"/>
      <c r="YG11" s="60"/>
      <c r="YH11" s="60"/>
      <c r="YI11" s="60"/>
      <c r="YJ11" s="60"/>
      <c r="YK11" s="60"/>
      <c r="YL11" s="60"/>
      <c r="YM11" s="60"/>
      <c r="YN11" s="60"/>
      <c r="YO11" s="60"/>
      <c r="YP11" s="60"/>
      <c r="YQ11" s="60"/>
      <c r="YR11" s="60"/>
      <c r="YS11" s="60"/>
      <c r="YT11" s="60"/>
      <c r="YU11" s="60"/>
      <c r="YV11" s="60"/>
      <c r="YW11" s="60"/>
      <c r="YX11" s="60"/>
      <c r="YY11" s="60"/>
      <c r="YZ11" s="60"/>
      <c r="ZA11" s="60"/>
      <c r="ZB11" s="60"/>
      <c r="ZC11" s="60"/>
      <c r="ZD11" s="60"/>
      <c r="ZE11" s="60"/>
      <c r="ZF11" s="60"/>
      <c r="ZG11" s="60"/>
      <c r="ZH11" s="60"/>
      <c r="ZI11" s="60"/>
      <c r="ZJ11" s="60"/>
      <c r="ZK11" s="60"/>
      <c r="ZL11" s="60"/>
      <c r="ZM11" s="60"/>
      <c r="ZN11" s="60"/>
      <c r="ZO11" s="60"/>
      <c r="ZP11" s="60"/>
      <c r="ZQ11" s="60"/>
      <c r="ZR11" s="60"/>
      <c r="ZS11" s="60"/>
      <c r="ZT11" s="60"/>
      <c r="ZU11" s="60"/>
      <c r="ZV11" s="60"/>
      <c r="ZW11" s="60"/>
      <c r="ZX11" s="60"/>
      <c r="ZY11" s="60"/>
      <c r="ZZ11" s="60"/>
      <c r="AAA11" s="60"/>
      <c r="AAB11" s="60"/>
      <c r="AAC11" s="60"/>
      <c r="AAD11" s="60"/>
      <c r="AAE11" s="60"/>
      <c r="AAF11" s="60"/>
      <c r="AAG11" s="60"/>
      <c r="AAH11" s="60"/>
      <c r="AAI11" s="60"/>
      <c r="AAJ11" s="60"/>
      <c r="AAK11" s="60"/>
      <c r="AAL11" s="60"/>
      <c r="AAM11" s="60"/>
      <c r="AAN11" s="60"/>
      <c r="AAO11" s="60"/>
      <c r="AAP11" s="60"/>
      <c r="AAQ11" s="60"/>
      <c r="AAR11" s="60"/>
      <c r="AAS11" s="60"/>
      <c r="AAT11" s="60"/>
      <c r="AAU11" s="60"/>
      <c r="AAV11" s="60"/>
      <c r="AAW11" s="60"/>
      <c r="AAX11" s="60"/>
      <c r="AAY11" s="60"/>
      <c r="AAZ11" s="60"/>
      <c r="ABA11" s="60"/>
      <c r="ABB11" s="60"/>
      <c r="ABC11" s="60"/>
      <c r="ABD11" s="60"/>
      <c r="ABE11" s="60"/>
      <c r="ABF11" s="60"/>
      <c r="ABG11" s="60"/>
      <c r="ABH11" s="60"/>
      <c r="ABI11" s="60"/>
      <c r="ABJ11" s="60"/>
      <c r="ABK11" s="60"/>
      <c r="ABL11" s="60"/>
      <c r="ABM11" s="60"/>
      <c r="ABN11" s="60"/>
      <c r="ABO11" s="60"/>
      <c r="ABP11" s="60"/>
      <c r="ABQ11" s="60"/>
      <c r="ABR11" s="60"/>
      <c r="ABS11" s="60"/>
      <c r="ABT11" s="60"/>
      <c r="ABU11" s="60"/>
      <c r="ABV11" s="60"/>
      <c r="ABW11" s="60"/>
      <c r="ABX11" s="60"/>
      <c r="ABY11" s="60"/>
      <c r="ABZ11" s="60"/>
      <c r="ACA11" s="60"/>
      <c r="ACB11" s="60"/>
      <c r="ACC11" s="60"/>
      <c r="ACD11" s="60"/>
      <c r="ACE11" s="60"/>
      <c r="ACF11" s="60"/>
      <c r="ACG11" s="60"/>
      <c r="ACH11" s="60"/>
      <c r="ACI11" s="60"/>
      <c r="ACJ11" s="60"/>
      <c r="ACK11" s="60"/>
      <c r="ACL11" s="60"/>
      <c r="ACM11" s="60"/>
      <c r="ACN11" s="60"/>
      <c r="ACO11" s="60"/>
      <c r="ACP11" s="60"/>
      <c r="ACQ11" s="60"/>
      <c r="ACR11" s="60"/>
      <c r="ACS11" s="60"/>
      <c r="ACT11" s="60"/>
      <c r="ACU11" s="60"/>
      <c r="ACV11" s="60"/>
      <c r="ACW11" s="60"/>
      <c r="ACX11" s="60"/>
      <c r="ACY11" s="60"/>
      <c r="ACZ11" s="60"/>
      <c r="ADA11" s="60"/>
      <c r="ADB11" s="60"/>
      <c r="ADC11" s="60"/>
      <c r="ADD11" s="60"/>
      <c r="ADE11" s="60"/>
      <c r="ADF11" s="60"/>
      <c r="ADG11" s="60"/>
      <c r="ADH11" s="60"/>
      <c r="ADI11" s="60"/>
      <c r="ADJ11" s="60"/>
      <c r="ADK11" s="60"/>
      <c r="ADL11" s="60"/>
      <c r="ADM11" s="60"/>
      <c r="ADN11" s="60"/>
      <c r="ADO11" s="60"/>
      <c r="ADP11" s="60"/>
      <c r="ADQ11" s="60"/>
      <c r="ADR11" s="60"/>
      <c r="ADS11" s="60"/>
      <c r="ADT11" s="60"/>
      <c r="ADU11" s="60"/>
      <c r="ADV11" s="60"/>
      <c r="ADW11" s="60"/>
      <c r="ADX11" s="60"/>
      <c r="ADY11" s="60"/>
      <c r="ADZ11" s="60"/>
      <c r="AEA11" s="60"/>
      <c r="AEB11" s="60"/>
      <c r="AEC11" s="60"/>
      <c r="AED11" s="60"/>
      <c r="AEE11" s="60"/>
      <c r="AEF11" s="60"/>
      <c r="AEG11" s="60"/>
      <c r="AEH11" s="60"/>
      <c r="AEI11" s="60"/>
      <c r="AEJ11" s="60"/>
      <c r="AEK11" s="60"/>
      <c r="AEL11" s="60"/>
      <c r="AEM11" s="60"/>
      <c r="AEN11" s="60"/>
      <c r="AEO11" s="60"/>
      <c r="AEP11" s="60"/>
      <c r="AEQ11" s="60"/>
      <c r="AER11" s="60"/>
      <c r="AES11" s="60"/>
      <c r="AET11" s="60"/>
      <c r="AEU11" s="60"/>
      <c r="AEV11" s="60"/>
      <c r="AEW11" s="60"/>
      <c r="AEX11" s="60"/>
      <c r="AEY11" s="60"/>
      <c r="AEZ11" s="60"/>
      <c r="AFA11" s="60"/>
      <c r="AFB11" s="60"/>
      <c r="AFC11" s="60"/>
      <c r="AFD11" s="60"/>
      <c r="AFE11" s="60"/>
      <c r="AFF11" s="60"/>
      <c r="AFG11" s="60"/>
      <c r="AFH11" s="60"/>
      <c r="AFI11" s="60"/>
      <c r="AFJ11" s="60"/>
      <c r="AFK11" s="60"/>
      <c r="AFL11" s="60"/>
      <c r="AFM11" s="60"/>
      <c r="AFN11" s="60"/>
      <c r="AFO11" s="60"/>
      <c r="AFP11" s="60"/>
      <c r="AFQ11" s="60"/>
      <c r="AFR11" s="60"/>
      <c r="AFS11" s="60"/>
      <c r="AFT11" s="60"/>
      <c r="AFU11" s="60"/>
      <c r="AFV11" s="60"/>
      <c r="AFW11" s="60"/>
      <c r="AFX11" s="60"/>
      <c r="AFY11" s="60"/>
      <c r="AFZ11" s="60"/>
      <c r="AGA11" s="60"/>
      <c r="AGB11" s="60"/>
      <c r="AGC11" s="60"/>
      <c r="AGD11" s="60"/>
      <c r="AGE11" s="60"/>
      <c r="AGF11" s="60"/>
      <c r="AGG11" s="60"/>
      <c r="AGH11" s="60"/>
      <c r="AGI11" s="60"/>
      <c r="AGJ11" s="60"/>
      <c r="AGK11" s="60"/>
      <c r="AGL11" s="60"/>
      <c r="AGM11" s="60"/>
      <c r="AGN11" s="60"/>
      <c r="AGO11" s="60"/>
      <c r="AGP11" s="60"/>
      <c r="AGQ11" s="60"/>
      <c r="AGR11" s="60"/>
      <c r="AGS11" s="60"/>
      <c r="AGT11" s="60"/>
      <c r="AGU11" s="60"/>
      <c r="AGV11" s="60"/>
      <c r="AGW11" s="60"/>
      <c r="AGX11" s="60"/>
      <c r="AGY11" s="60"/>
      <c r="AGZ11" s="60"/>
      <c r="AHA11" s="60"/>
      <c r="AHB11" s="60"/>
      <c r="AHC11" s="60"/>
      <c r="AHD11" s="60"/>
      <c r="AHE11" s="60"/>
      <c r="AHF11" s="60"/>
      <c r="AHG11" s="60"/>
      <c r="AHH11" s="60"/>
      <c r="AHI11" s="60"/>
      <c r="AHJ11" s="60"/>
      <c r="AHK11" s="60"/>
      <c r="AHL11" s="60"/>
      <c r="AHM11" s="60"/>
      <c r="AHN11" s="60"/>
      <c r="AHO11" s="60"/>
      <c r="AHP11" s="60"/>
      <c r="AHQ11" s="60"/>
      <c r="AHR11" s="60"/>
      <c r="AHS11" s="60"/>
      <c r="AHT11" s="60"/>
      <c r="AHU11" s="60"/>
      <c r="AHV11" s="60"/>
      <c r="AHW11" s="60"/>
      <c r="AHX11" s="60"/>
      <c r="AHY11" s="60"/>
      <c r="AHZ11" s="60"/>
      <c r="AIA11" s="60"/>
      <c r="AIB11" s="60"/>
      <c r="AIC11" s="60"/>
      <c r="AID11" s="60"/>
      <c r="AIE11" s="60"/>
      <c r="AIF11" s="60"/>
      <c r="AIG11" s="60"/>
      <c r="AIH11" s="60"/>
      <c r="AII11" s="60"/>
      <c r="AIJ11" s="60"/>
      <c r="AIK11" s="60"/>
      <c r="AIL11" s="60"/>
      <c r="AIM11" s="60"/>
      <c r="AIN11" s="60"/>
      <c r="AIO11" s="60"/>
      <c r="AIP11" s="60"/>
      <c r="AIQ11" s="60"/>
      <c r="AIR11" s="60"/>
      <c r="AIS11" s="60"/>
      <c r="AIT11" s="60"/>
      <c r="AIU11" s="60"/>
      <c r="AIV11" s="60"/>
      <c r="AIW11" s="60"/>
      <c r="AIX11" s="60"/>
      <c r="AIY11" s="60"/>
      <c r="AIZ11" s="60"/>
      <c r="AJA11" s="60"/>
      <c r="AJB11" s="60"/>
      <c r="AJC11" s="60"/>
      <c r="AJD11" s="60"/>
      <c r="AJE11" s="60"/>
      <c r="AJF11" s="60"/>
      <c r="AJG11" s="60"/>
      <c r="AJH11" s="60"/>
      <c r="AJI11" s="60"/>
      <c r="AJJ11" s="60"/>
      <c r="AJK11" s="60"/>
      <c r="AJL11" s="60"/>
      <c r="AJM11" s="60"/>
      <c r="AJN11" s="60"/>
      <c r="AJO11" s="60"/>
      <c r="AJP11" s="60"/>
      <c r="AJQ11" s="60"/>
      <c r="AJR11" s="60"/>
      <c r="AJS11" s="60"/>
      <c r="AJT11" s="60"/>
      <c r="AJU11" s="60"/>
      <c r="AJV11" s="60"/>
      <c r="AJW11" s="60"/>
      <c r="AJX11" s="60"/>
      <c r="AJY11" s="60"/>
      <c r="AJZ11" s="60"/>
      <c r="AKA11" s="60"/>
      <c r="AKB11" s="60"/>
      <c r="AKC11" s="60"/>
      <c r="AKD11" s="60"/>
      <c r="AKE11" s="60"/>
      <c r="AKF11" s="60"/>
      <c r="AKG11" s="60"/>
      <c r="AKH11" s="60"/>
      <c r="AKI11" s="60"/>
      <c r="AKJ11" s="60"/>
      <c r="AKK11" s="60"/>
      <c r="AKL11" s="60"/>
      <c r="AKM11" s="60"/>
      <c r="AKN11" s="60"/>
      <c r="AKO11" s="60"/>
      <c r="AKP11" s="60"/>
      <c r="AKQ11" s="60"/>
      <c r="AKR11" s="60"/>
      <c r="AKS11" s="60"/>
      <c r="AKT11" s="60"/>
      <c r="AKU11" s="60"/>
      <c r="AKV11" s="60"/>
      <c r="AKW11" s="60"/>
      <c r="AKX11" s="60"/>
      <c r="AKY11" s="60"/>
      <c r="AKZ11" s="60"/>
      <c r="ALA11" s="60"/>
      <c r="ALB11" s="60"/>
      <c r="ALC11" s="60"/>
      <c r="ALD11" s="60"/>
      <c r="ALE11" s="60"/>
      <c r="ALF11" s="60"/>
      <c r="ALG11" s="60"/>
      <c r="ALH11" s="60"/>
      <c r="ALI11" s="60"/>
      <c r="ALJ11" s="60"/>
      <c r="ALK11" s="60"/>
      <c r="ALL11" s="60"/>
      <c r="ALM11" s="60"/>
      <c r="ALN11" s="60"/>
      <c r="ALO11" s="60"/>
      <c r="ALP11" s="60"/>
      <c r="ALQ11" s="60"/>
      <c r="ALR11" s="60"/>
      <c r="ALS11" s="60"/>
      <c r="ALT11" s="60"/>
      <c r="ALU11" s="60"/>
      <c r="ALV11" s="60"/>
      <c r="ALW11" s="60"/>
      <c r="ALX11" s="60"/>
      <c r="ALY11" s="60"/>
      <c r="ALZ11" s="60"/>
      <c r="AMA11" s="60"/>
      <c r="AMB11" s="60"/>
      <c r="AMC11" s="60"/>
      <c r="AMD11" s="60"/>
      <c r="AME11" s="60"/>
      <c r="AMF11" s="60"/>
      <c r="AMG11" s="60"/>
      <c r="AMH11" s="60"/>
      <c r="AMI11" s="60"/>
      <c r="AMJ11" s="60"/>
      <c r="AMK11" s="60"/>
      <c r="AML11" s="60"/>
      <c r="AMM11" s="60"/>
      <c r="AMN11" s="60"/>
      <c r="AMO11" s="60"/>
      <c r="AMP11" s="60"/>
      <c r="AMQ11" s="60"/>
      <c r="AMR11" s="60"/>
      <c r="AMS11" s="60"/>
      <c r="AMT11" s="60"/>
      <c r="AMU11" s="60"/>
      <c r="AMV11" s="60"/>
      <c r="AMW11" s="60"/>
      <c r="AMX11" s="60"/>
      <c r="AMY11" s="60"/>
      <c r="AMZ11" s="60"/>
      <c r="ANA11" s="60"/>
      <c r="ANB11" s="60"/>
      <c r="ANC11" s="60"/>
      <c r="AND11" s="60"/>
      <c r="ANE11" s="60"/>
      <c r="ANF11" s="60"/>
      <c r="ANG11" s="60"/>
      <c r="ANH11" s="60"/>
      <c r="ANI11" s="60"/>
      <c r="ANJ11" s="60"/>
      <c r="ANK11" s="60"/>
      <c r="ANL11" s="60"/>
      <c r="ANM11" s="60"/>
      <c r="ANN11" s="60"/>
      <c r="ANO11" s="60"/>
      <c r="ANP11" s="60"/>
      <c r="ANQ11" s="60"/>
      <c r="ANR11" s="60"/>
      <c r="ANS11" s="60"/>
      <c r="ANT11" s="60"/>
      <c r="ANU11" s="60"/>
      <c r="ANV11" s="60"/>
      <c r="ANW11" s="60"/>
      <c r="ANX11" s="60"/>
      <c r="ANY11" s="60"/>
      <c r="ANZ11" s="60"/>
      <c r="AOA11" s="60"/>
      <c r="AOB11" s="60"/>
      <c r="AOC11" s="60"/>
      <c r="AOD11" s="60"/>
      <c r="AOE11" s="60"/>
      <c r="AOF11" s="60"/>
      <c r="AOG11" s="60"/>
      <c r="AOH11" s="60"/>
      <c r="AOI11" s="60"/>
      <c r="AOJ11" s="60"/>
      <c r="AOK11" s="60"/>
      <c r="AOL11" s="60"/>
      <c r="AOM11" s="60"/>
      <c r="AON11" s="60"/>
      <c r="AOO11" s="60"/>
      <c r="AOP11" s="60"/>
      <c r="AOQ11" s="60"/>
      <c r="AOR11" s="60"/>
      <c r="AOS11" s="60"/>
      <c r="AOT11" s="60"/>
      <c r="AOU11" s="60"/>
      <c r="AOV11" s="60"/>
      <c r="AOW11" s="60"/>
      <c r="AOX11" s="60"/>
      <c r="AOY11" s="60"/>
      <c r="AOZ11" s="60"/>
      <c r="APA11" s="60"/>
      <c r="APB11" s="60"/>
      <c r="APC11" s="60"/>
      <c r="APD11" s="60"/>
      <c r="APE11" s="60"/>
      <c r="APF11" s="60"/>
      <c r="APG11" s="60"/>
      <c r="APH11" s="60"/>
      <c r="API11" s="60"/>
      <c r="APJ11" s="60"/>
      <c r="APK11" s="60"/>
      <c r="APL11" s="60"/>
      <c r="APM11" s="60"/>
      <c r="APN11" s="60"/>
      <c r="APO11" s="60"/>
      <c r="APP11" s="60"/>
      <c r="APQ11" s="60"/>
      <c r="APR11" s="60"/>
      <c r="APS11" s="60"/>
      <c r="APT11" s="60"/>
      <c r="APU11" s="60"/>
      <c r="APV11" s="60"/>
      <c r="APW11" s="60"/>
      <c r="APX11" s="60"/>
      <c r="APY11" s="60"/>
      <c r="APZ11" s="60"/>
      <c r="AQA11" s="60"/>
      <c r="AQB11" s="60"/>
      <c r="AQC11" s="60"/>
      <c r="AQD11" s="60"/>
      <c r="AQE11" s="60"/>
      <c r="AQF11" s="60"/>
      <c r="AQG11" s="60"/>
      <c r="AQH11" s="60"/>
      <c r="AQI11" s="60"/>
      <c r="AQJ11" s="60"/>
      <c r="AQK11" s="60"/>
      <c r="AQL11" s="60"/>
      <c r="AQM11" s="60"/>
      <c r="AQN11" s="60"/>
      <c r="AQO11" s="60"/>
      <c r="AQP11" s="60"/>
      <c r="AQQ11" s="60"/>
      <c r="AQR11" s="60"/>
      <c r="AQS11" s="60"/>
      <c r="AQT11" s="60"/>
      <c r="AQU11" s="60"/>
      <c r="AQV11" s="60"/>
      <c r="AQW11" s="60"/>
      <c r="AQX11" s="60"/>
      <c r="AQY11" s="60"/>
      <c r="AQZ11" s="60"/>
      <c r="ARA11" s="60"/>
      <c r="ARB11" s="60"/>
      <c r="ARC11" s="60"/>
      <c r="ARD11" s="60"/>
      <c r="ARE11" s="60"/>
      <c r="ARF11" s="60"/>
      <c r="ARG11" s="60"/>
      <c r="ARH11" s="60"/>
      <c r="ARI11" s="60"/>
      <c r="ARJ11" s="60"/>
      <c r="ARK11" s="60"/>
      <c r="ARL11" s="60"/>
      <c r="ARM11" s="60"/>
      <c r="ARN11" s="60"/>
      <c r="ARO11" s="60"/>
      <c r="ARP11" s="60"/>
      <c r="ARQ11" s="60"/>
      <c r="ARR11" s="60"/>
      <c r="ARS11" s="60"/>
      <c r="ART11" s="60"/>
      <c r="ARU11" s="60"/>
      <c r="ARV11" s="60"/>
      <c r="ARW11" s="60"/>
      <c r="ARX11" s="60"/>
      <c r="ARY11" s="60"/>
      <c r="ARZ11" s="60"/>
      <c r="ASA11" s="60"/>
      <c r="ASB11" s="60"/>
      <c r="ASC11" s="60"/>
      <c r="ASD11" s="60"/>
      <c r="ASE11" s="60"/>
      <c r="ASF11" s="60"/>
      <c r="ASG11" s="60"/>
      <c r="ASH11" s="60"/>
      <c r="ASI11" s="60"/>
      <c r="ASJ11" s="60"/>
      <c r="ASK11" s="60"/>
      <c r="ASL11" s="60"/>
      <c r="ASM11" s="60"/>
      <c r="ASN11" s="60"/>
      <c r="ASO11" s="60"/>
      <c r="ASP11" s="60"/>
      <c r="ASQ11" s="60"/>
      <c r="ASR11" s="60"/>
      <c r="ASS11" s="60"/>
      <c r="AST11" s="60"/>
      <c r="ASU11" s="60"/>
      <c r="ASV11" s="60"/>
      <c r="ASW11" s="60"/>
      <c r="ASX11" s="60"/>
      <c r="ASY11" s="60"/>
      <c r="ASZ11" s="60"/>
      <c r="ATA11" s="60"/>
      <c r="ATB11" s="60"/>
      <c r="ATC11" s="60"/>
      <c r="ATD11" s="60"/>
      <c r="ATE11" s="60"/>
      <c r="ATF11" s="60"/>
      <c r="ATG11" s="60"/>
      <c r="ATH11" s="60"/>
      <c r="ATI11" s="60"/>
      <c r="ATJ11" s="60"/>
      <c r="ATK11" s="60"/>
      <c r="ATL11" s="60"/>
      <c r="ATM11" s="60"/>
      <c r="ATN11" s="60"/>
      <c r="ATO11" s="60"/>
      <c r="ATP11" s="60"/>
      <c r="ATQ11" s="60"/>
      <c r="ATR11" s="60"/>
      <c r="ATS11" s="60"/>
      <c r="ATT11" s="60"/>
      <c r="ATU11" s="60"/>
      <c r="ATV11" s="60"/>
      <c r="ATW11" s="60"/>
      <c r="ATX11" s="60"/>
      <c r="ATY11" s="60"/>
      <c r="ATZ11" s="60"/>
      <c r="AUA11" s="60"/>
      <c r="AUB11" s="60"/>
      <c r="AUC11" s="60"/>
      <c r="AUD11" s="60"/>
      <c r="AUE11" s="60"/>
      <c r="AUF11" s="60"/>
      <c r="AUG11" s="60"/>
      <c r="AUH11" s="60"/>
      <c r="AUI11" s="60"/>
      <c r="AUJ11" s="60"/>
      <c r="AUK11" s="60"/>
      <c r="AUL11" s="60"/>
      <c r="AUM11" s="60"/>
      <c r="AUN11" s="60"/>
      <c r="AUO11" s="60"/>
      <c r="AUP11" s="60"/>
      <c r="AUQ11" s="60"/>
      <c r="AUR11" s="60"/>
      <c r="AUS11" s="60"/>
      <c r="AUT11" s="60"/>
      <c r="AUU11" s="60"/>
      <c r="AUV11" s="60"/>
      <c r="AUW11" s="60"/>
      <c r="AUX11" s="60"/>
      <c r="AUY11" s="60"/>
      <c r="AUZ11" s="60"/>
      <c r="AVA11" s="60"/>
      <c r="AVB11" s="60"/>
      <c r="AVC11" s="60"/>
      <c r="AVD11" s="60"/>
      <c r="AVE11" s="60"/>
      <c r="AVF11" s="60"/>
      <c r="AVG11" s="60"/>
      <c r="AVH11" s="60"/>
      <c r="AVI11" s="60"/>
      <c r="AVJ11" s="60"/>
      <c r="AVK11" s="60"/>
      <c r="AVL11" s="60"/>
      <c r="AVM11" s="60"/>
      <c r="AVN11" s="60"/>
      <c r="AVO11" s="60"/>
      <c r="AVP11" s="60"/>
      <c r="AVQ11" s="60"/>
      <c r="AVR11" s="60"/>
      <c r="AVS11" s="60"/>
      <c r="AVT11" s="60"/>
      <c r="AVU11" s="60"/>
      <c r="AVV11" s="60"/>
      <c r="AVW11" s="60"/>
      <c r="AVX11" s="60"/>
      <c r="AVY11" s="60"/>
      <c r="AVZ11" s="60"/>
      <c r="AWA11" s="60"/>
      <c r="AWB11" s="60"/>
      <c r="AWC11" s="60"/>
      <c r="AWD11" s="60"/>
      <c r="AWE11" s="60"/>
      <c r="AWF11" s="60"/>
      <c r="AWG11" s="60"/>
      <c r="AWH11" s="60"/>
      <c r="AWI11" s="60"/>
      <c r="AWJ11" s="60"/>
      <c r="AWK11" s="60"/>
      <c r="AWL11" s="60"/>
      <c r="AWM11" s="60"/>
      <c r="AWN11" s="60"/>
      <c r="AWO11" s="60"/>
      <c r="AWP11" s="60"/>
      <c r="AWQ11" s="60"/>
      <c r="AWR11" s="60"/>
      <c r="AWS11" s="60"/>
      <c r="AWT11" s="60"/>
      <c r="AWU11" s="60"/>
      <c r="AWV11" s="60"/>
      <c r="AWW11" s="60"/>
      <c r="AWX11" s="60"/>
      <c r="AWY11" s="60"/>
      <c r="AWZ11" s="60"/>
      <c r="AXA11" s="60"/>
      <c r="AXB11" s="60"/>
      <c r="AXC11" s="60"/>
      <c r="AXD11" s="60"/>
      <c r="AXE11" s="60"/>
      <c r="AXF11" s="60"/>
      <c r="AXG11" s="60"/>
      <c r="AXH11" s="60"/>
      <c r="AXI11" s="60"/>
      <c r="AXJ11" s="60"/>
      <c r="AXK11" s="60"/>
      <c r="AXL11" s="60"/>
      <c r="AXM11" s="60"/>
      <c r="AXN11" s="60"/>
      <c r="AXO11" s="60"/>
      <c r="AXP11" s="60"/>
      <c r="AXQ11" s="60"/>
      <c r="AXR11" s="60"/>
      <c r="AXS11" s="60"/>
      <c r="AXT11" s="60"/>
      <c r="AXU11" s="60"/>
      <c r="AXV11" s="60"/>
      <c r="AXW11" s="60"/>
      <c r="AXX11" s="60"/>
      <c r="AXY11" s="60"/>
      <c r="AXZ11" s="60"/>
      <c r="AYA11" s="60"/>
      <c r="AYB11" s="60"/>
      <c r="AYC11" s="60"/>
      <c r="AYD11" s="60"/>
      <c r="AYE11" s="60"/>
      <c r="AYF11" s="60"/>
      <c r="AYG11" s="60"/>
      <c r="AYH11" s="60"/>
      <c r="AYI11" s="60"/>
      <c r="AYJ11" s="60"/>
      <c r="AYK11" s="60"/>
      <c r="AYL11" s="60"/>
      <c r="AYM11" s="60"/>
      <c r="AYN11" s="60"/>
      <c r="AYO11" s="60"/>
      <c r="AYP11" s="60"/>
      <c r="AYQ11" s="60"/>
      <c r="AYR11" s="60"/>
      <c r="AYS11" s="60"/>
      <c r="AYT11" s="60"/>
      <c r="AYU11" s="60"/>
      <c r="AYV11" s="60"/>
      <c r="AYW11" s="60"/>
      <c r="AYX11" s="60"/>
      <c r="AYY11" s="60"/>
      <c r="AYZ11" s="60"/>
      <c r="AZA11" s="60"/>
      <c r="AZB11" s="60"/>
      <c r="AZC11" s="60"/>
      <c r="AZD11" s="60"/>
      <c r="AZE11" s="60"/>
      <c r="AZF11" s="60"/>
      <c r="AZG11" s="60"/>
      <c r="AZH11" s="60"/>
      <c r="AZI11" s="60"/>
      <c r="AZJ11" s="60"/>
      <c r="AZK11" s="60"/>
      <c r="AZL11" s="60"/>
      <c r="AZM11" s="60"/>
      <c r="AZN11" s="60"/>
      <c r="AZO11" s="60"/>
      <c r="AZP11" s="60"/>
      <c r="AZQ11" s="60"/>
      <c r="AZR11" s="60"/>
      <c r="AZS11" s="60"/>
      <c r="AZT11" s="60"/>
      <c r="AZU11" s="60"/>
      <c r="AZV11" s="60"/>
      <c r="AZW11" s="60"/>
      <c r="AZX11" s="60"/>
      <c r="AZY11" s="60"/>
      <c r="AZZ11" s="60"/>
      <c r="BAA11" s="60"/>
      <c r="BAB11" s="60"/>
      <c r="BAC11" s="60"/>
      <c r="BAD11" s="60"/>
      <c r="BAE11" s="60"/>
      <c r="BAF11" s="60"/>
      <c r="BAG11" s="60"/>
      <c r="BAH11" s="60"/>
      <c r="BAI11" s="60"/>
      <c r="BAJ11" s="60"/>
      <c r="BAK11" s="60"/>
      <c r="BAL11" s="60"/>
      <c r="BAM11" s="60"/>
      <c r="BAN11" s="60"/>
      <c r="BAO11" s="60"/>
      <c r="BAP11" s="60"/>
      <c r="BAQ11" s="60"/>
      <c r="BAR11" s="60"/>
      <c r="BAS11" s="60"/>
      <c r="BAT11" s="60"/>
      <c r="BAU11" s="60"/>
      <c r="BAV11" s="60"/>
      <c r="BAW11" s="60"/>
      <c r="BAX11" s="60"/>
      <c r="BAY11" s="60"/>
      <c r="BAZ11" s="60"/>
      <c r="BBA11" s="60"/>
      <c r="BBB11" s="60"/>
      <c r="BBC11" s="60"/>
      <c r="BBD11" s="60"/>
      <c r="BBE11" s="60"/>
      <c r="BBF11" s="60"/>
      <c r="BBG11" s="60"/>
      <c r="BBH11" s="60"/>
      <c r="BBI11" s="60"/>
      <c r="BBJ11" s="60"/>
      <c r="BBK11" s="60"/>
      <c r="BBL11" s="60"/>
      <c r="BBM11" s="60"/>
      <c r="BBN11" s="60"/>
      <c r="BBO11" s="60"/>
      <c r="BBP11" s="60"/>
      <c r="BBQ11" s="60"/>
      <c r="BBR11" s="60"/>
      <c r="BBS11" s="60"/>
      <c r="BBT11" s="60"/>
      <c r="BBU11" s="60"/>
      <c r="BBV11" s="60"/>
      <c r="BBW11" s="60"/>
      <c r="BBX11" s="60"/>
      <c r="BBY11" s="60"/>
      <c r="BBZ11" s="60"/>
      <c r="BCA11" s="60"/>
      <c r="BCB11" s="60"/>
      <c r="BCC11" s="60"/>
      <c r="BCD11" s="60"/>
      <c r="BCE11" s="60"/>
      <c r="BCF11" s="60"/>
      <c r="BCG11" s="60"/>
      <c r="BCH11" s="60"/>
      <c r="BCI11" s="60"/>
      <c r="BCJ11" s="60"/>
      <c r="BCK11" s="60"/>
      <c r="BCL11" s="60"/>
      <c r="BCM11" s="60"/>
      <c r="BCN11" s="60"/>
      <c r="BCO11" s="60"/>
      <c r="BCP11" s="60"/>
      <c r="BCQ11" s="60"/>
      <c r="BCR11" s="60"/>
      <c r="BCS11" s="60"/>
      <c r="BCT11" s="60"/>
      <c r="BCU11" s="60"/>
      <c r="BCV11" s="60"/>
      <c r="BCW11" s="60"/>
      <c r="BCX11" s="60"/>
      <c r="BCY11" s="60"/>
      <c r="BCZ11" s="60"/>
      <c r="BDA11" s="60"/>
      <c r="BDB11" s="60"/>
      <c r="BDC11" s="60"/>
      <c r="BDD11" s="60"/>
      <c r="BDE11" s="60"/>
      <c r="BDF11" s="60"/>
      <c r="BDG11" s="60"/>
      <c r="BDH11" s="60"/>
      <c r="BDI11" s="60"/>
      <c r="BDJ11" s="60"/>
      <c r="BDK11" s="60"/>
      <c r="BDL11" s="60"/>
      <c r="BDM11" s="60"/>
      <c r="BDN11" s="60"/>
      <c r="BDO11" s="60"/>
      <c r="BDP11" s="60"/>
      <c r="BDQ11" s="60"/>
      <c r="BDR11" s="60"/>
      <c r="BDS11" s="60"/>
      <c r="BDT11" s="60"/>
      <c r="BDU11" s="60"/>
      <c r="BDV11" s="60"/>
      <c r="BDW11" s="60"/>
      <c r="BDX11" s="60"/>
      <c r="BDY11" s="60"/>
      <c r="BDZ11" s="60"/>
      <c r="BEA11" s="60"/>
      <c r="BEB11" s="60"/>
      <c r="BEC11" s="60"/>
      <c r="BED11" s="60"/>
      <c r="BEE11" s="60"/>
      <c r="BEF11" s="60"/>
      <c r="BEG11" s="60"/>
      <c r="BEH11" s="60"/>
      <c r="BEI11" s="60"/>
      <c r="BEJ11" s="60"/>
      <c r="BEK11" s="60"/>
      <c r="BEL11" s="60"/>
      <c r="BEM11" s="60"/>
      <c r="BEN11" s="60"/>
      <c r="BEO11" s="60"/>
      <c r="BEP11" s="60"/>
      <c r="BEQ11" s="60"/>
      <c r="BER11" s="60"/>
      <c r="BES11" s="60"/>
      <c r="BET11" s="60"/>
      <c r="BEU11" s="60"/>
      <c r="BEV11" s="60"/>
      <c r="BEW11" s="60"/>
      <c r="BEX11" s="60"/>
      <c r="BEY11" s="60"/>
      <c r="BEZ11" s="60"/>
      <c r="BFA11" s="60"/>
      <c r="BFB11" s="60"/>
      <c r="BFC11" s="60"/>
      <c r="BFD11" s="60"/>
      <c r="BFE11" s="60"/>
      <c r="BFF11" s="60"/>
      <c r="BFG11" s="60"/>
      <c r="BFH11" s="60"/>
      <c r="BFI11" s="60"/>
      <c r="BFJ11" s="60"/>
      <c r="BFK11" s="60"/>
      <c r="BFL11" s="60"/>
      <c r="BFM11" s="60"/>
      <c r="BFN11" s="60"/>
      <c r="BFO11" s="60"/>
      <c r="BFP11" s="60"/>
      <c r="BFQ11" s="60"/>
      <c r="BFR11" s="60"/>
      <c r="BFS11" s="60"/>
      <c r="BFT11" s="60"/>
      <c r="BFU11" s="60"/>
      <c r="BFV11" s="60"/>
      <c r="BFW11" s="60"/>
      <c r="BFX11" s="60"/>
      <c r="BFY11" s="60"/>
      <c r="BFZ11" s="60"/>
      <c r="BGA11" s="60"/>
      <c r="BGB11" s="60"/>
      <c r="BGC11" s="60"/>
      <c r="BGD11" s="60"/>
      <c r="BGE11" s="60"/>
      <c r="BGF11" s="60"/>
      <c r="BGG11" s="60"/>
      <c r="BGH11" s="60"/>
      <c r="BGI11" s="60"/>
      <c r="BGJ11" s="60"/>
      <c r="BGK11" s="60"/>
      <c r="BGL11" s="60"/>
      <c r="BGM11" s="60"/>
      <c r="BGN11" s="60"/>
      <c r="BGO11" s="60"/>
      <c r="BGP11" s="60"/>
      <c r="BGQ11" s="60"/>
      <c r="BGR11" s="60"/>
      <c r="BGS11" s="60"/>
      <c r="BGT11" s="60"/>
      <c r="BGU11" s="60"/>
      <c r="BGV11" s="60"/>
      <c r="BGW11" s="60"/>
      <c r="BGX11" s="60"/>
      <c r="BGY11" s="60"/>
      <c r="BGZ11" s="60"/>
      <c r="BHA11" s="60"/>
      <c r="BHB11" s="60"/>
      <c r="BHC11" s="60"/>
      <c r="BHD11" s="60"/>
      <c r="BHE11" s="60"/>
      <c r="BHF11" s="60"/>
      <c r="BHG11" s="60"/>
      <c r="BHH11" s="60"/>
      <c r="BHI11" s="60"/>
      <c r="BHJ11" s="60"/>
      <c r="BHK11" s="60"/>
      <c r="BHL11" s="60"/>
      <c r="BHM11" s="60"/>
      <c r="BHN11" s="60"/>
      <c r="BHO11" s="60"/>
      <c r="BHP11" s="60"/>
      <c r="BHQ11" s="60"/>
      <c r="BHR11" s="60"/>
      <c r="BHS11" s="60"/>
      <c r="BHT11" s="60"/>
      <c r="BHU11" s="60"/>
      <c r="BHV11" s="60"/>
      <c r="BHW11" s="60"/>
      <c r="BHX11" s="60"/>
      <c r="BHY11" s="60"/>
      <c r="BHZ11" s="60"/>
      <c r="BIA11" s="60"/>
      <c r="BIB11" s="60"/>
      <c r="BIC11" s="60"/>
      <c r="BID11" s="60"/>
      <c r="BIE11" s="60"/>
      <c r="BIF11" s="60"/>
      <c r="BIG11" s="60"/>
      <c r="BIH11" s="60"/>
      <c r="BII11" s="60"/>
      <c r="BIJ11" s="60"/>
      <c r="BIK11" s="60"/>
      <c r="BIL11" s="60"/>
      <c r="BIM11" s="60"/>
      <c r="BIN11" s="60"/>
      <c r="BIO11" s="60"/>
      <c r="BIP11" s="60"/>
      <c r="BIQ11" s="60"/>
      <c r="BIR11" s="60"/>
      <c r="BIS11" s="60"/>
      <c r="BIT11" s="60"/>
      <c r="BIU11" s="60"/>
      <c r="BIV11" s="60"/>
      <c r="BIW11" s="60"/>
      <c r="BIX11" s="60"/>
      <c r="BIY11" s="60"/>
      <c r="BIZ11" s="60"/>
      <c r="BJA11" s="60"/>
      <c r="BJB11" s="60"/>
      <c r="BJC11" s="60"/>
      <c r="BJD11" s="60"/>
      <c r="BJE11" s="60"/>
      <c r="BJF11" s="60"/>
      <c r="BJG11" s="60"/>
      <c r="BJH11" s="60"/>
      <c r="BJI11" s="60"/>
      <c r="BJJ11" s="60"/>
      <c r="BJK11" s="60"/>
      <c r="BJL11" s="60"/>
      <c r="BJM11" s="60"/>
      <c r="BJN11" s="60"/>
      <c r="BJO11" s="60"/>
      <c r="BJP11" s="60"/>
      <c r="BJQ11" s="60"/>
      <c r="BJR11" s="60"/>
      <c r="BJS11" s="60"/>
      <c r="BJT11" s="60"/>
      <c r="BJU11" s="60"/>
      <c r="BJV11" s="60"/>
      <c r="BJW11" s="60"/>
      <c r="BJX11" s="60"/>
      <c r="BJY11" s="60"/>
      <c r="BJZ11" s="60"/>
    </row>
    <row r="12" spans="1:1638" ht="14.1" customHeight="1">
      <c r="A12" s="3994" t="s">
        <v>1694</v>
      </c>
      <c r="B12" s="3804">
        <v>62.124000000000002</v>
      </c>
      <c r="C12" s="3805">
        <v>65.221000000000004</v>
      </c>
      <c r="D12" s="3805">
        <v>66.222999999999999</v>
      </c>
      <c r="E12" s="3805">
        <v>67.197000000000003</v>
      </c>
      <c r="F12" s="3805">
        <v>71.680000000000007</v>
      </c>
      <c r="G12" s="3805">
        <v>69.942999999999998</v>
      </c>
      <c r="H12" s="3805">
        <v>70.796000000000006</v>
      </c>
      <c r="I12" s="3805">
        <v>70.766000000000005</v>
      </c>
      <c r="J12" s="3805">
        <v>68.188999999999993</v>
      </c>
      <c r="K12" s="3805">
        <v>69.102000000000004</v>
      </c>
      <c r="L12" s="3751">
        <v>69.411000000000001</v>
      </c>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c r="ES12" s="60"/>
      <c r="ET12" s="60"/>
      <c r="EU12" s="60"/>
      <c r="EV12" s="60"/>
      <c r="EW12" s="60"/>
      <c r="EX12" s="60"/>
      <c r="EY12" s="60"/>
      <c r="EZ12" s="60"/>
      <c r="FA12" s="60"/>
      <c r="FB12" s="60"/>
      <c r="FC12" s="60"/>
      <c r="FD12" s="60"/>
      <c r="FE12" s="60"/>
      <c r="FF12" s="60"/>
      <c r="FG12" s="60"/>
      <c r="FH12" s="60"/>
      <c r="FI12" s="60"/>
      <c r="FJ12" s="60"/>
      <c r="FK12" s="60"/>
      <c r="FL12" s="60"/>
      <c r="FM12" s="60"/>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c r="HD12" s="60"/>
      <c r="HE12" s="60"/>
      <c r="HF12" s="60"/>
      <c r="HG12" s="60"/>
      <c r="HH12" s="60"/>
      <c r="HI12" s="60"/>
      <c r="HJ12" s="60"/>
      <c r="HK12" s="60"/>
      <c r="HL12" s="60"/>
      <c r="HM12" s="60"/>
      <c r="HN12" s="60"/>
      <c r="HO12" s="60"/>
      <c r="HP12" s="60"/>
      <c r="HQ12" s="60"/>
      <c r="HR12" s="60"/>
      <c r="HS12" s="60"/>
      <c r="HT12" s="60"/>
      <c r="HU12" s="60"/>
      <c r="HV12" s="60"/>
      <c r="HW12" s="60"/>
      <c r="HX12" s="60"/>
      <c r="HY12" s="60"/>
      <c r="HZ12" s="60"/>
      <c r="IA12" s="60"/>
      <c r="IB12" s="60"/>
      <c r="IC12" s="60"/>
      <c r="ID12" s="60"/>
      <c r="IE12" s="60"/>
      <c r="IF12" s="60"/>
      <c r="IG12" s="60"/>
      <c r="IH12" s="60"/>
      <c r="II12" s="60"/>
      <c r="IJ12" s="60"/>
      <c r="IK12" s="60"/>
      <c r="IL12" s="60"/>
      <c r="IM12" s="60"/>
      <c r="IN12" s="60"/>
      <c r="IO12" s="60"/>
      <c r="IP12" s="60"/>
      <c r="IQ12" s="60"/>
      <c r="IR12" s="60"/>
      <c r="IS12" s="60"/>
      <c r="IT12" s="60"/>
      <c r="IU12" s="60"/>
      <c r="IV12" s="60"/>
      <c r="IW12" s="60"/>
      <c r="IX12" s="60"/>
      <c r="IY12" s="60"/>
      <c r="IZ12" s="60"/>
      <c r="JA12" s="60"/>
      <c r="JB12" s="60"/>
      <c r="JC12" s="60"/>
      <c r="JD12" s="60"/>
      <c r="JE12" s="60"/>
      <c r="JF12" s="60"/>
      <c r="JG12" s="60"/>
      <c r="JH12" s="60"/>
      <c r="JI12" s="60"/>
      <c r="JJ12" s="60"/>
      <c r="JK12" s="60"/>
      <c r="JL12" s="60"/>
      <c r="JM12" s="60"/>
      <c r="JN12" s="60"/>
      <c r="JO12" s="60"/>
      <c r="JP12" s="60"/>
      <c r="JQ12" s="60"/>
      <c r="JR12" s="60"/>
      <c r="JS12" s="60"/>
      <c r="JT12" s="60"/>
      <c r="JU12" s="60"/>
      <c r="JV12" s="60"/>
      <c r="JW12" s="60"/>
      <c r="JX12" s="60"/>
      <c r="JY12" s="60"/>
      <c r="JZ12" s="60"/>
      <c r="KA12" s="60"/>
      <c r="KB12" s="60"/>
      <c r="KC12" s="60"/>
      <c r="KD12" s="60"/>
      <c r="KE12" s="60"/>
      <c r="KF12" s="60"/>
      <c r="KG12" s="60"/>
      <c r="KH12" s="60"/>
      <c r="KI12" s="60"/>
      <c r="KJ12" s="60"/>
      <c r="KK12" s="60"/>
      <c r="KL12" s="60"/>
      <c r="KM12" s="60"/>
      <c r="KN12" s="60"/>
      <c r="KO12" s="60"/>
      <c r="KP12" s="60"/>
      <c r="KQ12" s="60"/>
      <c r="KR12" s="60"/>
      <c r="KS12" s="60"/>
      <c r="KT12" s="60"/>
      <c r="KU12" s="60"/>
      <c r="KV12" s="60"/>
      <c r="KW12" s="60"/>
      <c r="KX12" s="60"/>
      <c r="KY12" s="60"/>
      <c r="KZ12" s="60"/>
      <c r="LA12" s="60"/>
      <c r="LB12" s="60"/>
      <c r="LC12" s="60"/>
      <c r="LD12" s="60"/>
      <c r="LE12" s="60"/>
      <c r="LF12" s="60"/>
      <c r="LG12" s="60"/>
      <c r="LH12" s="60"/>
      <c r="LI12" s="60"/>
      <c r="LJ12" s="60"/>
      <c r="LK12" s="60"/>
      <c r="LL12" s="60"/>
      <c r="LM12" s="60"/>
      <c r="LN12" s="60"/>
      <c r="LO12" s="60"/>
      <c r="LP12" s="60"/>
      <c r="LQ12" s="60"/>
      <c r="LR12" s="60"/>
      <c r="LS12" s="60"/>
      <c r="LT12" s="60"/>
      <c r="LU12" s="60"/>
      <c r="LV12" s="60"/>
      <c r="LW12" s="60"/>
      <c r="LX12" s="60"/>
      <c r="LY12" s="60"/>
      <c r="LZ12" s="60"/>
      <c r="MA12" s="60"/>
      <c r="MB12" s="60"/>
      <c r="MC12" s="60"/>
      <c r="MD12" s="60"/>
      <c r="ME12" s="60"/>
      <c r="MF12" s="60"/>
      <c r="MG12" s="60"/>
      <c r="MH12" s="60"/>
      <c r="MI12" s="60"/>
      <c r="MJ12" s="60"/>
      <c r="MK12" s="60"/>
      <c r="ML12" s="60"/>
      <c r="MM12" s="60"/>
      <c r="MN12" s="60"/>
      <c r="MO12" s="60"/>
      <c r="MP12" s="60"/>
      <c r="MQ12" s="60"/>
      <c r="MR12" s="60"/>
      <c r="MS12" s="60"/>
      <c r="MT12" s="60"/>
      <c r="MU12" s="60"/>
      <c r="MV12" s="60"/>
      <c r="MW12" s="60"/>
      <c r="MX12" s="60"/>
      <c r="MY12" s="60"/>
      <c r="MZ12" s="60"/>
      <c r="NA12" s="60"/>
      <c r="NB12" s="60"/>
      <c r="NC12" s="60"/>
      <c r="ND12" s="60"/>
      <c r="NE12" s="60"/>
      <c r="NF12" s="60"/>
      <c r="NG12" s="60"/>
      <c r="NH12" s="60"/>
      <c r="NI12" s="60"/>
      <c r="NJ12" s="60"/>
      <c r="NK12" s="60"/>
      <c r="NL12" s="60"/>
      <c r="NM12" s="60"/>
      <c r="NN12" s="60"/>
      <c r="NO12" s="60"/>
      <c r="NP12" s="60"/>
      <c r="NQ12" s="60"/>
      <c r="NR12" s="60"/>
      <c r="NS12" s="60"/>
      <c r="NT12" s="60"/>
      <c r="NU12" s="60"/>
      <c r="NV12" s="60"/>
      <c r="NW12" s="60"/>
      <c r="NX12" s="60"/>
      <c r="NY12" s="60"/>
      <c r="NZ12" s="60"/>
      <c r="OA12" s="60"/>
      <c r="OB12" s="60"/>
      <c r="OC12" s="60"/>
      <c r="OD12" s="60"/>
      <c r="OE12" s="60"/>
      <c r="OF12" s="60"/>
      <c r="OG12" s="60"/>
      <c r="OH12" s="60"/>
      <c r="OI12" s="60"/>
      <c r="OJ12" s="60"/>
      <c r="OK12" s="60"/>
      <c r="OL12" s="60"/>
      <c r="OM12" s="60"/>
      <c r="ON12" s="60"/>
      <c r="OO12" s="60"/>
      <c r="OP12" s="60"/>
      <c r="OQ12" s="60"/>
      <c r="OR12" s="60"/>
      <c r="OS12" s="60"/>
      <c r="OT12" s="60"/>
      <c r="OU12" s="60"/>
      <c r="OV12" s="60"/>
      <c r="OW12" s="60"/>
      <c r="OX12" s="60"/>
      <c r="OY12" s="60"/>
      <c r="OZ12" s="60"/>
      <c r="PA12" s="60"/>
      <c r="PB12" s="60"/>
      <c r="PC12" s="60"/>
      <c r="PD12" s="60"/>
      <c r="PE12" s="60"/>
      <c r="PF12" s="60"/>
      <c r="PG12" s="60"/>
      <c r="PH12" s="60"/>
      <c r="PI12" s="60"/>
      <c r="PJ12" s="60"/>
      <c r="PK12" s="60"/>
      <c r="PL12" s="60"/>
      <c r="PM12" s="60"/>
      <c r="PN12" s="60"/>
      <c r="PO12" s="60"/>
      <c r="PP12" s="60"/>
      <c r="PQ12" s="60"/>
      <c r="PR12" s="60"/>
      <c r="PS12" s="60"/>
      <c r="PT12" s="60"/>
      <c r="PU12" s="60"/>
      <c r="PV12" s="60"/>
      <c r="PW12" s="60"/>
      <c r="PX12" s="60"/>
      <c r="PY12" s="60"/>
      <c r="PZ12" s="60"/>
      <c r="QA12" s="60"/>
      <c r="QB12" s="60"/>
      <c r="QC12" s="60"/>
      <c r="QD12" s="60"/>
      <c r="QE12" s="60"/>
      <c r="QF12" s="60"/>
      <c r="QG12" s="60"/>
      <c r="QH12" s="60"/>
      <c r="QI12" s="60"/>
      <c r="QJ12" s="60"/>
      <c r="QK12" s="60"/>
      <c r="QL12" s="60"/>
      <c r="QM12" s="60"/>
      <c r="QN12" s="60"/>
      <c r="QO12" s="60"/>
      <c r="QP12" s="60"/>
      <c r="QQ12" s="60"/>
      <c r="QR12" s="60"/>
      <c r="QS12" s="60"/>
      <c r="QT12" s="60"/>
      <c r="QU12" s="60"/>
      <c r="QV12" s="60"/>
      <c r="QW12" s="60"/>
      <c r="QX12" s="60"/>
      <c r="QY12" s="60"/>
      <c r="QZ12" s="60"/>
      <c r="RA12" s="60"/>
      <c r="RB12" s="60"/>
      <c r="RC12" s="60"/>
      <c r="RD12" s="60"/>
      <c r="RE12" s="60"/>
      <c r="RF12" s="60"/>
      <c r="RG12" s="60"/>
      <c r="RH12" s="60"/>
      <c r="RI12" s="60"/>
      <c r="RJ12" s="60"/>
      <c r="RK12" s="60"/>
      <c r="RL12" s="60"/>
      <c r="RM12" s="60"/>
      <c r="RN12" s="60"/>
      <c r="RO12" s="60"/>
      <c r="RP12" s="60"/>
      <c r="RQ12" s="60"/>
      <c r="RR12" s="60"/>
      <c r="RS12" s="60"/>
      <c r="RT12" s="60"/>
      <c r="RU12" s="60"/>
      <c r="RV12" s="60"/>
      <c r="RW12" s="60"/>
      <c r="RX12" s="60"/>
      <c r="RY12" s="60"/>
      <c r="RZ12" s="60"/>
      <c r="SA12" s="60"/>
      <c r="SB12" s="60"/>
      <c r="SC12" s="60"/>
      <c r="SD12" s="60"/>
      <c r="SE12" s="60"/>
      <c r="SF12" s="60"/>
      <c r="SG12" s="60"/>
      <c r="SH12" s="60"/>
      <c r="SI12" s="60"/>
      <c r="SJ12" s="60"/>
      <c r="SK12" s="60"/>
      <c r="SL12" s="60"/>
      <c r="SM12" s="60"/>
      <c r="SN12" s="60"/>
      <c r="SO12" s="60"/>
      <c r="SP12" s="60"/>
      <c r="SQ12" s="60"/>
      <c r="SR12" s="60"/>
      <c r="SS12" s="60"/>
      <c r="ST12" s="60"/>
      <c r="SU12" s="60"/>
      <c r="SV12" s="60"/>
      <c r="SW12" s="60"/>
      <c r="SX12" s="60"/>
      <c r="SY12" s="60"/>
      <c r="SZ12" s="60"/>
      <c r="TA12" s="60"/>
      <c r="TB12" s="60"/>
      <c r="TC12" s="60"/>
      <c r="TD12" s="60"/>
      <c r="TE12" s="60"/>
      <c r="TF12" s="60"/>
      <c r="TG12" s="60"/>
      <c r="TH12" s="60"/>
      <c r="TI12" s="60"/>
      <c r="TJ12" s="60"/>
      <c r="TK12" s="60"/>
      <c r="TL12" s="60"/>
      <c r="TM12" s="60"/>
      <c r="TN12" s="60"/>
      <c r="TO12" s="60"/>
      <c r="TP12" s="60"/>
      <c r="TQ12" s="60"/>
      <c r="TR12" s="60"/>
      <c r="TS12" s="60"/>
      <c r="TT12" s="60"/>
      <c r="TU12" s="60"/>
      <c r="TV12" s="60"/>
      <c r="TW12" s="60"/>
      <c r="TX12" s="60"/>
      <c r="TY12" s="60"/>
      <c r="TZ12" s="60"/>
      <c r="UA12" s="60"/>
      <c r="UB12" s="60"/>
      <c r="UC12" s="60"/>
      <c r="UD12" s="60"/>
      <c r="UE12" s="60"/>
      <c r="UF12" s="60"/>
      <c r="UG12" s="60"/>
      <c r="UH12" s="60"/>
      <c r="UI12" s="60"/>
      <c r="UJ12" s="60"/>
      <c r="UK12" s="60"/>
      <c r="UL12" s="60"/>
      <c r="UM12" s="60"/>
      <c r="UN12" s="60"/>
      <c r="UO12" s="60"/>
      <c r="UP12" s="60"/>
      <c r="UQ12" s="60"/>
      <c r="UR12" s="60"/>
      <c r="US12" s="60"/>
      <c r="UT12" s="60"/>
      <c r="UU12" s="60"/>
      <c r="UV12" s="60"/>
      <c r="UW12" s="60"/>
      <c r="UX12" s="60"/>
      <c r="UY12" s="60"/>
      <c r="UZ12" s="60"/>
      <c r="VA12" s="60"/>
      <c r="VB12" s="60"/>
      <c r="VC12" s="60"/>
      <c r="VD12" s="60"/>
      <c r="VE12" s="60"/>
      <c r="VF12" s="60"/>
      <c r="VG12" s="60"/>
      <c r="VH12" s="60"/>
      <c r="VI12" s="60"/>
      <c r="VJ12" s="60"/>
      <c r="VK12" s="60"/>
      <c r="VL12" s="60"/>
      <c r="VM12" s="60"/>
      <c r="VN12" s="60"/>
      <c r="VO12" s="60"/>
      <c r="VP12" s="60"/>
      <c r="VQ12" s="60"/>
      <c r="VR12" s="60"/>
      <c r="VS12" s="60"/>
      <c r="VT12" s="60"/>
      <c r="VU12" s="60"/>
      <c r="VV12" s="60"/>
      <c r="VW12" s="60"/>
      <c r="VX12" s="60"/>
      <c r="VY12" s="60"/>
      <c r="VZ12" s="60"/>
      <c r="WA12" s="60"/>
      <c r="WB12" s="60"/>
      <c r="WC12" s="60"/>
      <c r="WD12" s="60"/>
      <c r="WE12" s="60"/>
      <c r="WF12" s="60"/>
      <c r="WG12" s="60"/>
      <c r="WH12" s="60"/>
      <c r="WI12" s="60"/>
      <c r="WJ12" s="60"/>
      <c r="WK12" s="60"/>
      <c r="WL12" s="60"/>
      <c r="WM12" s="60"/>
      <c r="WN12" s="60"/>
      <c r="WO12" s="60"/>
      <c r="WP12" s="60"/>
      <c r="WQ12" s="60"/>
      <c r="WR12" s="60"/>
      <c r="WS12" s="60"/>
      <c r="WT12" s="60"/>
      <c r="WU12" s="60"/>
      <c r="WV12" s="60"/>
      <c r="WW12" s="60"/>
      <c r="WX12" s="60"/>
      <c r="WY12" s="60"/>
      <c r="WZ12" s="60"/>
      <c r="XA12" s="60"/>
      <c r="XB12" s="60"/>
      <c r="XC12" s="60"/>
      <c r="XD12" s="60"/>
      <c r="XE12" s="60"/>
      <c r="XF12" s="60"/>
      <c r="XG12" s="60"/>
      <c r="XH12" s="60"/>
      <c r="XI12" s="60"/>
      <c r="XJ12" s="60"/>
      <c r="XK12" s="60"/>
      <c r="XL12" s="60"/>
      <c r="XM12" s="60"/>
      <c r="XN12" s="60"/>
      <c r="XO12" s="60"/>
      <c r="XP12" s="60"/>
      <c r="XQ12" s="60"/>
      <c r="XR12" s="60"/>
      <c r="XS12" s="60"/>
      <c r="XT12" s="60"/>
      <c r="XU12" s="60"/>
      <c r="XV12" s="60"/>
      <c r="XW12" s="60"/>
      <c r="XX12" s="60"/>
      <c r="XY12" s="60"/>
      <c r="XZ12" s="60"/>
      <c r="YA12" s="60"/>
      <c r="YB12" s="60"/>
      <c r="YC12" s="60"/>
      <c r="YD12" s="60"/>
      <c r="YE12" s="60"/>
      <c r="YF12" s="60"/>
      <c r="YG12" s="60"/>
      <c r="YH12" s="60"/>
      <c r="YI12" s="60"/>
      <c r="YJ12" s="60"/>
      <c r="YK12" s="60"/>
      <c r="YL12" s="60"/>
      <c r="YM12" s="60"/>
      <c r="YN12" s="60"/>
      <c r="YO12" s="60"/>
      <c r="YP12" s="60"/>
      <c r="YQ12" s="60"/>
      <c r="YR12" s="60"/>
      <c r="YS12" s="60"/>
      <c r="YT12" s="60"/>
      <c r="YU12" s="60"/>
      <c r="YV12" s="60"/>
      <c r="YW12" s="60"/>
      <c r="YX12" s="60"/>
      <c r="YY12" s="60"/>
      <c r="YZ12" s="60"/>
      <c r="ZA12" s="60"/>
      <c r="ZB12" s="60"/>
      <c r="ZC12" s="60"/>
      <c r="ZD12" s="60"/>
      <c r="ZE12" s="60"/>
      <c r="ZF12" s="60"/>
      <c r="ZG12" s="60"/>
      <c r="ZH12" s="60"/>
      <c r="ZI12" s="60"/>
      <c r="ZJ12" s="60"/>
      <c r="ZK12" s="60"/>
      <c r="ZL12" s="60"/>
      <c r="ZM12" s="60"/>
      <c r="ZN12" s="60"/>
      <c r="ZO12" s="60"/>
      <c r="ZP12" s="60"/>
      <c r="ZQ12" s="60"/>
      <c r="ZR12" s="60"/>
      <c r="ZS12" s="60"/>
      <c r="ZT12" s="60"/>
      <c r="ZU12" s="60"/>
      <c r="ZV12" s="60"/>
      <c r="ZW12" s="60"/>
      <c r="ZX12" s="60"/>
      <c r="ZY12" s="60"/>
      <c r="ZZ12" s="60"/>
      <c r="AAA12" s="60"/>
      <c r="AAB12" s="60"/>
      <c r="AAC12" s="60"/>
      <c r="AAD12" s="60"/>
      <c r="AAE12" s="60"/>
      <c r="AAF12" s="60"/>
      <c r="AAG12" s="60"/>
      <c r="AAH12" s="60"/>
      <c r="AAI12" s="60"/>
      <c r="AAJ12" s="60"/>
      <c r="AAK12" s="60"/>
      <c r="AAL12" s="60"/>
      <c r="AAM12" s="60"/>
      <c r="AAN12" s="60"/>
      <c r="AAO12" s="60"/>
      <c r="AAP12" s="60"/>
      <c r="AAQ12" s="60"/>
      <c r="AAR12" s="60"/>
      <c r="AAS12" s="60"/>
      <c r="AAT12" s="60"/>
      <c r="AAU12" s="60"/>
      <c r="AAV12" s="60"/>
      <c r="AAW12" s="60"/>
      <c r="AAX12" s="60"/>
      <c r="AAY12" s="60"/>
      <c r="AAZ12" s="60"/>
      <c r="ABA12" s="60"/>
      <c r="ABB12" s="60"/>
      <c r="ABC12" s="60"/>
      <c r="ABD12" s="60"/>
      <c r="ABE12" s="60"/>
      <c r="ABF12" s="60"/>
      <c r="ABG12" s="60"/>
      <c r="ABH12" s="60"/>
      <c r="ABI12" s="60"/>
      <c r="ABJ12" s="60"/>
      <c r="ABK12" s="60"/>
      <c r="ABL12" s="60"/>
      <c r="ABM12" s="60"/>
      <c r="ABN12" s="60"/>
      <c r="ABO12" s="60"/>
      <c r="ABP12" s="60"/>
      <c r="ABQ12" s="60"/>
      <c r="ABR12" s="60"/>
      <c r="ABS12" s="60"/>
      <c r="ABT12" s="60"/>
      <c r="ABU12" s="60"/>
      <c r="ABV12" s="60"/>
      <c r="ABW12" s="60"/>
      <c r="ABX12" s="60"/>
      <c r="ABY12" s="60"/>
      <c r="ABZ12" s="60"/>
      <c r="ACA12" s="60"/>
      <c r="ACB12" s="60"/>
      <c r="ACC12" s="60"/>
      <c r="ACD12" s="60"/>
      <c r="ACE12" s="60"/>
      <c r="ACF12" s="60"/>
      <c r="ACG12" s="60"/>
      <c r="ACH12" s="60"/>
      <c r="ACI12" s="60"/>
      <c r="ACJ12" s="60"/>
      <c r="ACK12" s="60"/>
      <c r="ACL12" s="60"/>
      <c r="ACM12" s="60"/>
      <c r="ACN12" s="60"/>
      <c r="ACO12" s="60"/>
      <c r="ACP12" s="60"/>
      <c r="ACQ12" s="60"/>
      <c r="ACR12" s="60"/>
      <c r="ACS12" s="60"/>
      <c r="ACT12" s="60"/>
      <c r="ACU12" s="60"/>
      <c r="ACV12" s="60"/>
      <c r="ACW12" s="60"/>
      <c r="ACX12" s="60"/>
      <c r="ACY12" s="60"/>
      <c r="ACZ12" s="60"/>
      <c r="ADA12" s="60"/>
      <c r="ADB12" s="60"/>
      <c r="ADC12" s="60"/>
      <c r="ADD12" s="60"/>
      <c r="ADE12" s="60"/>
      <c r="ADF12" s="60"/>
      <c r="ADG12" s="60"/>
      <c r="ADH12" s="60"/>
      <c r="ADI12" s="60"/>
      <c r="ADJ12" s="60"/>
      <c r="ADK12" s="60"/>
      <c r="ADL12" s="60"/>
      <c r="ADM12" s="60"/>
      <c r="ADN12" s="60"/>
      <c r="ADO12" s="60"/>
      <c r="ADP12" s="60"/>
      <c r="ADQ12" s="60"/>
      <c r="ADR12" s="60"/>
      <c r="ADS12" s="60"/>
      <c r="ADT12" s="60"/>
      <c r="ADU12" s="60"/>
      <c r="ADV12" s="60"/>
      <c r="ADW12" s="60"/>
      <c r="ADX12" s="60"/>
      <c r="ADY12" s="60"/>
      <c r="ADZ12" s="60"/>
      <c r="AEA12" s="60"/>
      <c r="AEB12" s="60"/>
      <c r="AEC12" s="60"/>
      <c r="AED12" s="60"/>
      <c r="AEE12" s="60"/>
      <c r="AEF12" s="60"/>
      <c r="AEG12" s="60"/>
      <c r="AEH12" s="60"/>
      <c r="AEI12" s="60"/>
      <c r="AEJ12" s="60"/>
      <c r="AEK12" s="60"/>
      <c r="AEL12" s="60"/>
      <c r="AEM12" s="60"/>
      <c r="AEN12" s="60"/>
      <c r="AEO12" s="60"/>
      <c r="AEP12" s="60"/>
      <c r="AEQ12" s="60"/>
      <c r="AER12" s="60"/>
      <c r="AES12" s="60"/>
      <c r="AET12" s="60"/>
      <c r="AEU12" s="60"/>
      <c r="AEV12" s="60"/>
      <c r="AEW12" s="60"/>
      <c r="AEX12" s="60"/>
      <c r="AEY12" s="60"/>
      <c r="AEZ12" s="60"/>
      <c r="AFA12" s="60"/>
      <c r="AFB12" s="60"/>
      <c r="AFC12" s="60"/>
      <c r="AFD12" s="60"/>
      <c r="AFE12" s="60"/>
      <c r="AFF12" s="60"/>
      <c r="AFG12" s="60"/>
      <c r="AFH12" s="60"/>
      <c r="AFI12" s="60"/>
      <c r="AFJ12" s="60"/>
      <c r="AFK12" s="60"/>
      <c r="AFL12" s="60"/>
      <c r="AFM12" s="60"/>
      <c r="AFN12" s="60"/>
      <c r="AFO12" s="60"/>
      <c r="AFP12" s="60"/>
      <c r="AFQ12" s="60"/>
      <c r="AFR12" s="60"/>
      <c r="AFS12" s="60"/>
      <c r="AFT12" s="60"/>
      <c r="AFU12" s="60"/>
      <c r="AFV12" s="60"/>
      <c r="AFW12" s="60"/>
      <c r="AFX12" s="60"/>
      <c r="AFY12" s="60"/>
      <c r="AFZ12" s="60"/>
      <c r="AGA12" s="60"/>
      <c r="AGB12" s="60"/>
      <c r="AGC12" s="60"/>
      <c r="AGD12" s="60"/>
      <c r="AGE12" s="60"/>
      <c r="AGF12" s="60"/>
      <c r="AGG12" s="60"/>
      <c r="AGH12" s="60"/>
      <c r="AGI12" s="60"/>
      <c r="AGJ12" s="60"/>
      <c r="AGK12" s="60"/>
      <c r="AGL12" s="60"/>
      <c r="AGM12" s="60"/>
      <c r="AGN12" s="60"/>
      <c r="AGO12" s="60"/>
      <c r="AGP12" s="60"/>
      <c r="AGQ12" s="60"/>
      <c r="AGR12" s="60"/>
      <c r="AGS12" s="60"/>
      <c r="AGT12" s="60"/>
      <c r="AGU12" s="60"/>
      <c r="AGV12" s="60"/>
      <c r="AGW12" s="60"/>
      <c r="AGX12" s="60"/>
      <c r="AGY12" s="60"/>
      <c r="AGZ12" s="60"/>
      <c r="AHA12" s="60"/>
      <c r="AHB12" s="60"/>
      <c r="AHC12" s="60"/>
      <c r="AHD12" s="60"/>
      <c r="AHE12" s="60"/>
      <c r="AHF12" s="60"/>
      <c r="AHG12" s="60"/>
      <c r="AHH12" s="60"/>
      <c r="AHI12" s="60"/>
      <c r="AHJ12" s="60"/>
      <c r="AHK12" s="60"/>
      <c r="AHL12" s="60"/>
      <c r="AHM12" s="60"/>
      <c r="AHN12" s="60"/>
      <c r="AHO12" s="60"/>
      <c r="AHP12" s="60"/>
      <c r="AHQ12" s="60"/>
      <c r="AHR12" s="60"/>
      <c r="AHS12" s="60"/>
      <c r="AHT12" s="60"/>
      <c r="AHU12" s="60"/>
      <c r="AHV12" s="60"/>
      <c r="AHW12" s="60"/>
      <c r="AHX12" s="60"/>
      <c r="AHY12" s="60"/>
      <c r="AHZ12" s="60"/>
      <c r="AIA12" s="60"/>
      <c r="AIB12" s="60"/>
      <c r="AIC12" s="60"/>
      <c r="AID12" s="60"/>
      <c r="AIE12" s="60"/>
      <c r="AIF12" s="60"/>
      <c r="AIG12" s="60"/>
      <c r="AIH12" s="60"/>
      <c r="AII12" s="60"/>
      <c r="AIJ12" s="60"/>
      <c r="AIK12" s="60"/>
      <c r="AIL12" s="60"/>
      <c r="AIM12" s="60"/>
      <c r="AIN12" s="60"/>
      <c r="AIO12" s="60"/>
      <c r="AIP12" s="60"/>
      <c r="AIQ12" s="60"/>
      <c r="AIR12" s="60"/>
      <c r="AIS12" s="60"/>
      <c r="AIT12" s="60"/>
      <c r="AIU12" s="60"/>
      <c r="AIV12" s="60"/>
      <c r="AIW12" s="60"/>
      <c r="AIX12" s="60"/>
      <c r="AIY12" s="60"/>
      <c r="AIZ12" s="60"/>
      <c r="AJA12" s="60"/>
      <c r="AJB12" s="60"/>
      <c r="AJC12" s="60"/>
      <c r="AJD12" s="60"/>
      <c r="AJE12" s="60"/>
      <c r="AJF12" s="60"/>
      <c r="AJG12" s="60"/>
      <c r="AJH12" s="60"/>
      <c r="AJI12" s="60"/>
      <c r="AJJ12" s="60"/>
      <c r="AJK12" s="60"/>
      <c r="AJL12" s="60"/>
      <c r="AJM12" s="60"/>
      <c r="AJN12" s="60"/>
      <c r="AJO12" s="60"/>
      <c r="AJP12" s="60"/>
      <c r="AJQ12" s="60"/>
      <c r="AJR12" s="60"/>
      <c r="AJS12" s="60"/>
      <c r="AJT12" s="60"/>
      <c r="AJU12" s="60"/>
      <c r="AJV12" s="60"/>
      <c r="AJW12" s="60"/>
      <c r="AJX12" s="60"/>
      <c r="AJY12" s="60"/>
      <c r="AJZ12" s="60"/>
      <c r="AKA12" s="60"/>
      <c r="AKB12" s="60"/>
      <c r="AKC12" s="60"/>
      <c r="AKD12" s="60"/>
      <c r="AKE12" s="60"/>
      <c r="AKF12" s="60"/>
      <c r="AKG12" s="60"/>
      <c r="AKH12" s="60"/>
      <c r="AKI12" s="60"/>
      <c r="AKJ12" s="60"/>
      <c r="AKK12" s="60"/>
      <c r="AKL12" s="60"/>
      <c r="AKM12" s="60"/>
      <c r="AKN12" s="60"/>
      <c r="AKO12" s="60"/>
      <c r="AKP12" s="60"/>
      <c r="AKQ12" s="60"/>
      <c r="AKR12" s="60"/>
      <c r="AKS12" s="60"/>
      <c r="AKT12" s="60"/>
      <c r="AKU12" s="60"/>
      <c r="AKV12" s="60"/>
      <c r="AKW12" s="60"/>
      <c r="AKX12" s="60"/>
      <c r="AKY12" s="60"/>
      <c r="AKZ12" s="60"/>
      <c r="ALA12" s="60"/>
      <c r="ALB12" s="60"/>
      <c r="ALC12" s="60"/>
      <c r="ALD12" s="60"/>
      <c r="ALE12" s="60"/>
      <c r="ALF12" s="60"/>
      <c r="ALG12" s="60"/>
      <c r="ALH12" s="60"/>
      <c r="ALI12" s="60"/>
      <c r="ALJ12" s="60"/>
      <c r="ALK12" s="60"/>
      <c r="ALL12" s="60"/>
      <c r="ALM12" s="60"/>
      <c r="ALN12" s="60"/>
      <c r="ALO12" s="60"/>
      <c r="ALP12" s="60"/>
      <c r="ALQ12" s="60"/>
      <c r="ALR12" s="60"/>
      <c r="ALS12" s="60"/>
      <c r="ALT12" s="60"/>
      <c r="ALU12" s="60"/>
      <c r="ALV12" s="60"/>
      <c r="ALW12" s="60"/>
      <c r="ALX12" s="60"/>
      <c r="ALY12" s="60"/>
      <c r="ALZ12" s="60"/>
      <c r="AMA12" s="60"/>
      <c r="AMB12" s="60"/>
      <c r="AMC12" s="60"/>
      <c r="AMD12" s="60"/>
      <c r="AME12" s="60"/>
      <c r="AMF12" s="60"/>
      <c r="AMG12" s="60"/>
      <c r="AMH12" s="60"/>
      <c r="AMI12" s="60"/>
      <c r="AMJ12" s="60"/>
      <c r="AMK12" s="60"/>
      <c r="AML12" s="60"/>
      <c r="AMM12" s="60"/>
      <c r="AMN12" s="60"/>
      <c r="AMO12" s="60"/>
      <c r="AMP12" s="60"/>
      <c r="AMQ12" s="60"/>
      <c r="AMR12" s="60"/>
      <c r="AMS12" s="60"/>
      <c r="AMT12" s="60"/>
      <c r="AMU12" s="60"/>
      <c r="AMV12" s="60"/>
      <c r="AMW12" s="60"/>
      <c r="AMX12" s="60"/>
      <c r="AMY12" s="60"/>
      <c r="AMZ12" s="60"/>
      <c r="ANA12" s="60"/>
      <c r="ANB12" s="60"/>
      <c r="ANC12" s="60"/>
      <c r="AND12" s="60"/>
      <c r="ANE12" s="60"/>
      <c r="ANF12" s="60"/>
      <c r="ANG12" s="60"/>
      <c r="ANH12" s="60"/>
      <c r="ANI12" s="60"/>
      <c r="ANJ12" s="60"/>
      <c r="ANK12" s="60"/>
      <c r="ANL12" s="60"/>
      <c r="ANM12" s="60"/>
      <c r="ANN12" s="60"/>
      <c r="ANO12" s="60"/>
      <c r="ANP12" s="60"/>
      <c r="ANQ12" s="60"/>
      <c r="ANR12" s="60"/>
      <c r="ANS12" s="60"/>
      <c r="ANT12" s="60"/>
      <c r="ANU12" s="60"/>
      <c r="ANV12" s="60"/>
      <c r="ANW12" s="60"/>
      <c r="ANX12" s="60"/>
      <c r="ANY12" s="60"/>
      <c r="ANZ12" s="60"/>
      <c r="AOA12" s="60"/>
      <c r="AOB12" s="60"/>
      <c r="AOC12" s="60"/>
      <c r="AOD12" s="60"/>
      <c r="AOE12" s="60"/>
      <c r="AOF12" s="60"/>
      <c r="AOG12" s="60"/>
      <c r="AOH12" s="60"/>
      <c r="AOI12" s="60"/>
      <c r="AOJ12" s="60"/>
      <c r="AOK12" s="60"/>
      <c r="AOL12" s="60"/>
      <c r="AOM12" s="60"/>
      <c r="AON12" s="60"/>
      <c r="AOO12" s="60"/>
      <c r="AOP12" s="60"/>
      <c r="AOQ12" s="60"/>
      <c r="AOR12" s="60"/>
      <c r="AOS12" s="60"/>
      <c r="AOT12" s="60"/>
      <c r="AOU12" s="60"/>
      <c r="AOV12" s="60"/>
      <c r="AOW12" s="60"/>
      <c r="AOX12" s="60"/>
      <c r="AOY12" s="60"/>
      <c r="AOZ12" s="60"/>
      <c r="APA12" s="60"/>
      <c r="APB12" s="60"/>
      <c r="APC12" s="60"/>
      <c r="APD12" s="60"/>
      <c r="APE12" s="60"/>
      <c r="APF12" s="60"/>
      <c r="APG12" s="60"/>
      <c r="APH12" s="60"/>
      <c r="API12" s="60"/>
      <c r="APJ12" s="60"/>
      <c r="APK12" s="60"/>
      <c r="APL12" s="60"/>
      <c r="APM12" s="60"/>
      <c r="APN12" s="60"/>
      <c r="APO12" s="60"/>
      <c r="APP12" s="60"/>
      <c r="APQ12" s="60"/>
      <c r="APR12" s="60"/>
      <c r="APS12" s="60"/>
      <c r="APT12" s="60"/>
      <c r="APU12" s="60"/>
      <c r="APV12" s="60"/>
      <c r="APW12" s="60"/>
      <c r="APX12" s="60"/>
      <c r="APY12" s="60"/>
      <c r="APZ12" s="60"/>
      <c r="AQA12" s="60"/>
      <c r="AQB12" s="60"/>
      <c r="AQC12" s="60"/>
      <c r="AQD12" s="60"/>
      <c r="AQE12" s="60"/>
      <c r="AQF12" s="60"/>
      <c r="AQG12" s="60"/>
      <c r="AQH12" s="60"/>
      <c r="AQI12" s="60"/>
      <c r="AQJ12" s="60"/>
      <c r="AQK12" s="60"/>
      <c r="AQL12" s="60"/>
      <c r="AQM12" s="60"/>
      <c r="AQN12" s="60"/>
      <c r="AQO12" s="60"/>
      <c r="AQP12" s="60"/>
      <c r="AQQ12" s="60"/>
      <c r="AQR12" s="60"/>
      <c r="AQS12" s="60"/>
      <c r="AQT12" s="60"/>
      <c r="AQU12" s="60"/>
      <c r="AQV12" s="60"/>
      <c r="AQW12" s="60"/>
      <c r="AQX12" s="60"/>
      <c r="AQY12" s="60"/>
      <c r="AQZ12" s="60"/>
      <c r="ARA12" s="60"/>
      <c r="ARB12" s="60"/>
      <c r="ARC12" s="60"/>
      <c r="ARD12" s="60"/>
      <c r="ARE12" s="60"/>
      <c r="ARF12" s="60"/>
      <c r="ARG12" s="60"/>
      <c r="ARH12" s="60"/>
      <c r="ARI12" s="60"/>
      <c r="ARJ12" s="60"/>
      <c r="ARK12" s="60"/>
      <c r="ARL12" s="60"/>
      <c r="ARM12" s="60"/>
      <c r="ARN12" s="60"/>
      <c r="ARO12" s="60"/>
      <c r="ARP12" s="60"/>
      <c r="ARQ12" s="60"/>
      <c r="ARR12" s="60"/>
      <c r="ARS12" s="60"/>
      <c r="ART12" s="60"/>
      <c r="ARU12" s="60"/>
      <c r="ARV12" s="60"/>
      <c r="ARW12" s="60"/>
      <c r="ARX12" s="60"/>
      <c r="ARY12" s="60"/>
      <c r="ARZ12" s="60"/>
      <c r="ASA12" s="60"/>
      <c r="ASB12" s="60"/>
      <c r="ASC12" s="60"/>
      <c r="ASD12" s="60"/>
      <c r="ASE12" s="60"/>
      <c r="ASF12" s="60"/>
      <c r="ASG12" s="60"/>
      <c r="ASH12" s="60"/>
      <c r="ASI12" s="60"/>
      <c r="ASJ12" s="60"/>
      <c r="ASK12" s="60"/>
      <c r="ASL12" s="60"/>
      <c r="ASM12" s="60"/>
      <c r="ASN12" s="60"/>
      <c r="ASO12" s="60"/>
      <c r="ASP12" s="60"/>
      <c r="ASQ12" s="60"/>
      <c r="ASR12" s="60"/>
      <c r="ASS12" s="60"/>
      <c r="AST12" s="60"/>
      <c r="ASU12" s="60"/>
      <c r="ASV12" s="60"/>
      <c r="ASW12" s="60"/>
      <c r="ASX12" s="60"/>
      <c r="ASY12" s="60"/>
      <c r="ASZ12" s="60"/>
      <c r="ATA12" s="60"/>
      <c r="ATB12" s="60"/>
      <c r="ATC12" s="60"/>
      <c r="ATD12" s="60"/>
      <c r="ATE12" s="60"/>
      <c r="ATF12" s="60"/>
      <c r="ATG12" s="60"/>
      <c r="ATH12" s="60"/>
      <c r="ATI12" s="60"/>
      <c r="ATJ12" s="60"/>
      <c r="ATK12" s="60"/>
      <c r="ATL12" s="60"/>
      <c r="ATM12" s="60"/>
      <c r="ATN12" s="60"/>
      <c r="ATO12" s="60"/>
      <c r="ATP12" s="60"/>
      <c r="ATQ12" s="60"/>
      <c r="ATR12" s="60"/>
      <c r="ATS12" s="60"/>
      <c r="ATT12" s="60"/>
      <c r="ATU12" s="60"/>
      <c r="ATV12" s="60"/>
      <c r="ATW12" s="60"/>
      <c r="ATX12" s="60"/>
      <c r="ATY12" s="60"/>
      <c r="ATZ12" s="60"/>
      <c r="AUA12" s="60"/>
      <c r="AUB12" s="60"/>
      <c r="AUC12" s="60"/>
      <c r="AUD12" s="60"/>
      <c r="AUE12" s="60"/>
      <c r="AUF12" s="60"/>
      <c r="AUG12" s="60"/>
      <c r="AUH12" s="60"/>
      <c r="AUI12" s="60"/>
      <c r="AUJ12" s="60"/>
      <c r="AUK12" s="60"/>
      <c r="AUL12" s="60"/>
      <c r="AUM12" s="60"/>
      <c r="AUN12" s="60"/>
      <c r="AUO12" s="60"/>
      <c r="AUP12" s="60"/>
      <c r="AUQ12" s="60"/>
      <c r="AUR12" s="60"/>
      <c r="AUS12" s="60"/>
      <c r="AUT12" s="60"/>
      <c r="AUU12" s="60"/>
      <c r="AUV12" s="60"/>
      <c r="AUW12" s="60"/>
      <c r="AUX12" s="60"/>
      <c r="AUY12" s="60"/>
      <c r="AUZ12" s="60"/>
      <c r="AVA12" s="60"/>
      <c r="AVB12" s="60"/>
      <c r="AVC12" s="60"/>
      <c r="AVD12" s="60"/>
      <c r="AVE12" s="60"/>
      <c r="AVF12" s="60"/>
      <c r="AVG12" s="60"/>
      <c r="AVH12" s="60"/>
      <c r="AVI12" s="60"/>
      <c r="AVJ12" s="60"/>
      <c r="AVK12" s="60"/>
      <c r="AVL12" s="60"/>
      <c r="AVM12" s="60"/>
      <c r="AVN12" s="60"/>
      <c r="AVO12" s="60"/>
      <c r="AVP12" s="60"/>
      <c r="AVQ12" s="60"/>
      <c r="AVR12" s="60"/>
      <c r="AVS12" s="60"/>
      <c r="AVT12" s="60"/>
      <c r="AVU12" s="60"/>
      <c r="AVV12" s="60"/>
      <c r="AVW12" s="60"/>
      <c r="AVX12" s="60"/>
      <c r="AVY12" s="60"/>
      <c r="AVZ12" s="60"/>
      <c r="AWA12" s="60"/>
      <c r="AWB12" s="60"/>
      <c r="AWC12" s="60"/>
      <c r="AWD12" s="60"/>
      <c r="AWE12" s="60"/>
      <c r="AWF12" s="60"/>
      <c r="AWG12" s="60"/>
      <c r="AWH12" s="60"/>
      <c r="AWI12" s="60"/>
      <c r="AWJ12" s="60"/>
      <c r="AWK12" s="60"/>
      <c r="AWL12" s="60"/>
      <c r="AWM12" s="60"/>
      <c r="AWN12" s="60"/>
      <c r="AWO12" s="60"/>
      <c r="AWP12" s="60"/>
      <c r="AWQ12" s="60"/>
      <c r="AWR12" s="60"/>
      <c r="AWS12" s="60"/>
      <c r="AWT12" s="60"/>
      <c r="AWU12" s="60"/>
      <c r="AWV12" s="60"/>
      <c r="AWW12" s="60"/>
      <c r="AWX12" s="60"/>
      <c r="AWY12" s="60"/>
      <c r="AWZ12" s="60"/>
      <c r="AXA12" s="60"/>
      <c r="AXB12" s="60"/>
      <c r="AXC12" s="60"/>
      <c r="AXD12" s="60"/>
      <c r="AXE12" s="60"/>
      <c r="AXF12" s="60"/>
      <c r="AXG12" s="60"/>
      <c r="AXH12" s="60"/>
      <c r="AXI12" s="60"/>
      <c r="AXJ12" s="60"/>
      <c r="AXK12" s="60"/>
      <c r="AXL12" s="60"/>
      <c r="AXM12" s="60"/>
      <c r="AXN12" s="60"/>
      <c r="AXO12" s="60"/>
      <c r="AXP12" s="60"/>
      <c r="AXQ12" s="60"/>
      <c r="AXR12" s="60"/>
      <c r="AXS12" s="60"/>
      <c r="AXT12" s="60"/>
      <c r="AXU12" s="60"/>
      <c r="AXV12" s="60"/>
      <c r="AXW12" s="60"/>
      <c r="AXX12" s="60"/>
      <c r="AXY12" s="60"/>
      <c r="AXZ12" s="60"/>
      <c r="AYA12" s="60"/>
      <c r="AYB12" s="60"/>
      <c r="AYC12" s="60"/>
      <c r="AYD12" s="60"/>
      <c r="AYE12" s="60"/>
      <c r="AYF12" s="60"/>
      <c r="AYG12" s="60"/>
      <c r="AYH12" s="60"/>
      <c r="AYI12" s="60"/>
      <c r="AYJ12" s="60"/>
      <c r="AYK12" s="60"/>
      <c r="AYL12" s="60"/>
      <c r="AYM12" s="60"/>
      <c r="AYN12" s="60"/>
      <c r="AYO12" s="60"/>
      <c r="AYP12" s="60"/>
      <c r="AYQ12" s="60"/>
      <c r="AYR12" s="60"/>
      <c r="AYS12" s="60"/>
      <c r="AYT12" s="60"/>
      <c r="AYU12" s="60"/>
      <c r="AYV12" s="60"/>
      <c r="AYW12" s="60"/>
      <c r="AYX12" s="60"/>
      <c r="AYY12" s="60"/>
      <c r="AYZ12" s="60"/>
      <c r="AZA12" s="60"/>
      <c r="AZB12" s="60"/>
      <c r="AZC12" s="60"/>
      <c r="AZD12" s="60"/>
      <c r="AZE12" s="60"/>
      <c r="AZF12" s="60"/>
      <c r="AZG12" s="60"/>
      <c r="AZH12" s="60"/>
      <c r="AZI12" s="60"/>
      <c r="AZJ12" s="60"/>
      <c r="AZK12" s="60"/>
      <c r="AZL12" s="60"/>
      <c r="AZM12" s="60"/>
      <c r="AZN12" s="60"/>
      <c r="AZO12" s="60"/>
      <c r="AZP12" s="60"/>
      <c r="AZQ12" s="60"/>
      <c r="AZR12" s="60"/>
      <c r="AZS12" s="60"/>
      <c r="AZT12" s="60"/>
      <c r="AZU12" s="60"/>
      <c r="AZV12" s="60"/>
      <c r="AZW12" s="60"/>
      <c r="AZX12" s="60"/>
      <c r="AZY12" s="60"/>
      <c r="AZZ12" s="60"/>
      <c r="BAA12" s="60"/>
      <c r="BAB12" s="60"/>
      <c r="BAC12" s="60"/>
      <c r="BAD12" s="60"/>
      <c r="BAE12" s="60"/>
      <c r="BAF12" s="60"/>
      <c r="BAG12" s="60"/>
      <c r="BAH12" s="60"/>
      <c r="BAI12" s="60"/>
      <c r="BAJ12" s="60"/>
      <c r="BAK12" s="60"/>
      <c r="BAL12" s="60"/>
      <c r="BAM12" s="60"/>
      <c r="BAN12" s="60"/>
      <c r="BAO12" s="60"/>
      <c r="BAP12" s="60"/>
      <c r="BAQ12" s="60"/>
      <c r="BAR12" s="60"/>
      <c r="BAS12" s="60"/>
      <c r="BAT12" s="60"/>
      <c r="BAU12" s="60"/>
      <c r="BAV12" s="60"/>
      <c r="BAW12" s="60"/>
      <c r="BAX12" s="60"/>
      <c r="BAY12" s="60"/>
      <c r="BAZ12" s="60"/>
      <c r="BBA12" s="60"/>
      <c r="BBB12" s="60"/>
      <c r="BBC12" s="60"/>
      <c r="BBD12" s="60"/>
      <c r="BBE12" s="60"/>
      <c r="BBF12" s="60"/>
      <c r="BBG12" s="60"/>
      <c r="BBH12" s="60"/>
      <c r="BBI12" s="60"/>
      <c r="BBJ12" s="60"/>
      <c r="BBK12" s="60"/>
      <c r="BBL12" s="60"/>
      <c r="BBM12" s="60"/>
      <c r="BBN12" s="60"/>
      <c r="BBO12" s="60"/>
      <c r="BBP12" s="60"/>
      <c r="BBQ12" s="60"/>
      <c r="BBR12" s="60"/>
      <c r="BBS12" s="60"/>
      <c r="BBT12" s="60"/>
      <c r="BBU12" s="60"/>
      <c r="BBV12" s="60"/>
      <c r="BBW12" s="60"/>
      <c r="BBX12" s="60"/>
      <c r="BBY12" s="60"/>
      <c r="BBZ12" s="60"/>
      <c r="BCA12" s="60"/>
      <c r="BCB12" s="60"/>
      <c r="BCC12" s="60"/>
      <c r="BCD12" s="60"/>
      <c r="BCE12" s="60"/>
      <c r="BCF12" s="60"/>
      <c r="BCG12" s="60"/>
      <c r="BCH12" s="60"/>
      <c r="BCI12" s="60"/>
      <c r="BCJ12" s="60"/>
      <c r="BCK12" s="60"/>
      <c r="BCL12" s="60"/>
      <c r="BCM12" s="60"/>
      <c r="BCN12" s="60"/>
      <c r="BCO12" s="60"/>
      <c r="BCP12" s="60"/>
      <c r="BCQ12" s="60"/>
      <c r="BCR12" s="60"/>
      <c r="BCS12" s="60"/>
      <c r="BCT12" s="60"/>
      <c r="BCU12" s="60"/>
      <c r="BCV12" s="60"/>
      <c r="BCW12" s="60"/>
      <c r="BCX12" s="60"/>
      <c r="BCY12" s="60"/>
      <c r="BCZ12" s="60"/>
      <c r="BDA12" s="60"/>
      <c r="BDB12" s="60"/>
      <c r="BDC12" s="60"/>
      <c r="BDD12" s="60"/>
      <c r="BDE12" s="60"/>
      <c r="BDF12" s="60"/>
      <c r="BDG12" s="60"/>
      <c r="BDH12" s="60"/>
      <c r="BDI12" s="60"/>
      <c r="BDJ12" s="60"/>
      <c r="BDK12" s="60"/>
      <c r="BDL12" s="60"/>
      <c r="BDM12" s="60"/>
      <c r="BDN12" s="60"/>
      <c r="BDO12" s="60"/>
      <c r="BDP12" s="60"/>
      <c r="BDQ12" s="60"/>
      <c r="BDR12" s="60"/>
      <c r="BDS12" s="60"/>
      <c r="BDT12" s="60"/>
      <c r="BDU12" s="60"/>
      <c r="BDV12" s="60"/>
      <c r="BDW12" s="60"/>
      <c r="BDX12" s="60"/>
      <c r="BDY12" s="60"/>
      <c r="BDZ12" s="60"/>
      <c r="BEA12" s="60"/>
      <c r="BEB12" s="60"/>
      <c r="BEC12" s="60"/>
      <c r="BED12" s="60"/>
      <c r="BEE12" s="60"/>
      <c r="BEF12" s="60"/>
      <c r="BEG12" s="60"/>
      <c r="BEH12" s="60"/>
      <c r="BEI12" s="60"/>
      <c r="BEJ12" s="60"/>
      <c r="BEK12" s="60"/>
      <c r="BEL12" s="60"/>
      <c r="BEM12" s="60"/>
      <c r="BEN12" s="60"/>
      <c r="BEO12" s="60"/>
      <c r="BEP12" s="60"/>
      <c r="BEQ12" s="60"/>
      <c r="BER12" s="60"/>
      <c r="BES12" s="60"/>
      <c r="BET12" s="60"/>
      <c r="BEU12" s="60"/>
      <c r="BEV12" s="60"/>
      <c r="BEW12" s="60"/>
      <c r="BEX12" s="60"/>
      <c r="BEY12" s="60"/>
      <c r="BEZ12" s="60"/>
      <c r="BFA12" s="60"/>
      <c r="BFB12" s="60"/>
      <c r="BFC12" s="60"/>
      <c r="BFD12" s="60"/>
      <c r="BFE12" s="60"/>
      <c r="BFF12" s="60"/>
      <c r="BFG12" s="60"/>
      <c r="BFH12" s="60"/>
      <c r="BFI12" s="60"/>
      <c r="BFJ12" s="60"/>
      <c r="BFK12" s="60"/>
      <c r="BFL12" s="60"/>
      <c r="BFM12" s="60"/>
      <c r="BFN12" s="60"/>
      <c r="BFO12" s="60"/>
      <c r="BFP12" s="60"/>
      <c r="BFQ12" s="60"/>
      <c r="BFR12" s="60"/>
      <c r="BFS12" s="60"/>
      <c r="BFT12" s="60"/>
      <c r="BFU12" s="60"/>
      <c r="BFV12" s="60"/>
      <c r="BFW12" s="60"/>
      <c r="BFX12" s="60"/>
      <c r="BFY12" s="60"/>
      <c r="BFZ12" s="60"/>
      <c r="BGA12" s="60"/>
      <c r="BGB12" s="60"/>
      <c r="BGC12" s="60"/>
      <c r="BGD12" s="60"/>
      <c r="BGE12" s="60"/>
      <c r="BGF12" s="60"/>
      <c r="BGG12" s="60"/>
      <c r="BGH12" s="60"/>
      <c r="BGI12" s="60"/>
      <c r="BGJ12" s="60"/>
      <c r="BGK12" s="60"/>
      <c r="BGL12" s="60"/>
      <c r="BGM12" s="60"/>
      <c r="BGN12" s="60"/>
      <c r="BGO12" s="60"/>
      <c r="BGP12" s="60"/>
      <c r="BGQ12" s="60"/>
      <c r="BGR12" s="60"/>
      <c r="BGS12" s="60"/>
      <c r="BGT12" s="60"/>
      <c r="BGU12" s="60"/>
      <c r="BGV12" s="60"/>
      <c r="BGW12" s="60"/>
      <c r="BGX12" s="60"/>
      <c r="BGY12" s="60"/>
      <c r="BGZ12" s="60"/>
      <c r="BHA12" s="60"/>
      <c r="BHB12" s="60"/>
      <c r="BHC12" s="60"/>
      <c r="BHD12" s="60"/>
      <c r="BHE12" s="60"/>
      <c r="BHF12" s="60"/>
      <c r="BHG12" s="60"/>
      <c r="BHH12" s="60"/>
      <c r="BHI12" s="60"/>
      <c r="BHJ12" s="60"/>
      <c r="BHK12" s="60"/>
      <c r="BHL12" s="60"/>
      <c r="BHM12" s="60"/>
      <c r="BHN12" s="60"/>
      <c r="BHO12" s="60"/>
      <c r="BHP12" s="60"/>
      <c r="BHQ12" s="60"/>
      <c r="BHR12" s="60"/>
      <c r="BHS12" s="60"/>
      <c r="BHT12" s="60"/>
      <c r="BHU12" s="60"/>
      <c r="BHV12" s="60"/>
      <c r="BHW12" s="60"/>
      <c r="BHX12" s="60"/>
      <c r="BHY12" s="60"/>
      <c r="BHZ12" s="60"/>
      <c r="BIA12" s="60"/>
      <c r="BIB12" s="60"/>
      <c r="BIC12" s="60"/>
      <c r="BID12" s="60"/>
      <c r="BIE12" s="60"/>
      <c r="BIF12" s="60"/>
      <c r="BIG12" s="60"/>
      <c r="BIH12" s="60"/>
      <c r="BII12" s="60"/>
      <c r="BIJ12" s="60"/>
      <c r="BIK12" s="60"/>
      <c r="BIL12" s="60"/>
      <c r="BIM12" s="60"/>
      <c r="BIN12" s="60"/>
      <c r="BIO12" s="60"/>
      <c r="BIP12" s="60"/>
      <c r="BIQ12" s="60"/>
      <c r="BIR12" s="60"/>
      <c r="BIS12" s="60"/>
      <c r="BIT12" s="60"/>
      <c r="BIU12" s="60"/>
      <c r="BIV12" s="60"/>
      <c r="BIW12" s="60"/>
      <c r="BIX12" s="60"/>
      <c r="BIY12" s="60"/>
      <c r="BIZ12" s="60"/>
      <c r="BJA12" s="60"/>
      <c r="BJB12" s="60"/>
      <c r="BJC12" s="60"/>
      <c r="BJD12" s="60"/>
      <c r="BJE12" s="60"/>
      <c r="BJF12" s="60"/>
      <c r="BJG12" s="60"/>
      <c r="BJH12" s="60"/>
      <c r="BJI12" s="60"/>
      <c r="BJJ12" s="60"/>
      <c r="BJK12" s="60"/>
      <c r="BJL12" s="60"/>
      <c r="BJM12" s="60"/>
      <c r="BJN12" s="60"/>
      <c r="BJO12" s="60"/>
      <c r="BJP12" s="60"/>
      <c r="BJQ12" s="60"/>
      <c r="BJR12" s="60"/>
      <c r="BJS12" s="60"/>
      <c r="BJT12" s="60"/>
      <c r="BJU12" s="60"/>
      <c r="BJV12" s="60"/>
      <c r="BJW12" s="60"/>
      <c r="BJX12" s="60"/>
      <c r="BJY12" s="60"/>
      <c r="BJZ12" s="60"/>
    </row>
    <row r="13" spans="1:1638" ht="14.1" customHeight="1">
      <c r="A13" s="3994" t="s">
        <v>1695</v>
      </c>
      <c r="B13" s="3804">
        <v>11.462</v>
      </c>
      <c r="C13" s="3805">
        <v>14.313000000000001</v>
      </c>
      <c r="D13" s="3805">
        <v>11.821999999999999</v>
      </c>
      <c r="E13" s="3805">
        <v>11.285</v>
      </c>
      <c r="F13" s="3805">
        <v>13.315</v>
      </c>
      <c r="G13" s="3805">
        <v>11.369</v>
      </c>
      <c r="H13" s="3805">
        <v>11.848000000000001</v>
      </c>
      <c r="I13" s="3805">
        <v>8.8870000000000005</v>
      </c>
      <c r="J13" s="3805">
        <v>8.6890000000000001</v>
      </c>
      <c r="K13" s="3805">
        <v>8.1560000000000006</v>
      </c>
      <c r="L13" s="3751">
        <v>8.3940000000000001</v>
      </c>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c r="HD13" s="60"/>
      <c r="HE13" s="60"/>
      <c r="HF13" s="60"/>
      <c r="HG13" s="60"/>
      <c r="HH13" s="60"/>
      <c r="HI13" s="60"/>
      <c r="HJ13" s="60"/>
      <c r="HK13" s="60"/>
      <c r="HL13" s="60"/>
      <c r="HM13" s="60"/>
      <c r="HN13" s="60"/>
      <c r="HO13" s="60"/>
      <c r="HP13" s="60"/>
      <c r="HQ13" s="60"/>
      <c r="HR13" s="60"/>
      <c r="HS13" s="60"/>
      <c r="HT13" s="60"/>
      <c r="HU13" s="60"/>
      <c r="HV13" s="60"/>
      <c r="HW13" s="60"/>
      <c r="HX13" s="60"/>
      <c r="HY13" s="60"/>
      <c r="HZ13" s="60"/>
      <c r="IA13" s="60"/>
      <c r="IB13" s="60"/>
      <c r="IC13" s="60"/>
      <c r="ID13" s="60"/>
      <c r="IE13" s="60"/>
      <c r="IF13" s="60"/>
      <c r="IG13" s="60"/>
      <c r="IH13" s="60"/>
      <c r="II13" s="60"/>
      <c r="IJ13" s="60"/>
      <c r="IK13" s="60"/>
      <c r="IL13" s="60"/>
      <c r="IM13" s="60"/>
      <c r="IN13" s="60"/>
      <c r="IO13" s="60"/>
      <c r="IP13" s="60"/>
      <c r="IQ13" s="60"/>
      <c r="IR13" s="60"/>
      <c r="IS13" s="60"/>
      <c r="IT13" s="60"/>
      <c r="IU13" s="60"/>
      <c r="IV13" s="60"/>
      <c r="IW13" s="60"/>
      <c r="IX13" s="60"/>
      <c r="IY13" s="60"/>
      <c r="IZ13" s="60"/>
      <c r="JA13" s="60"/>
      <c r="JB13" s="60"/>
      <c r="JC13" s="60"/>
      <c r="JD13" s="60"/>
      <c r="JE13" s="60"/>
      <c r="JF13" s="60"/>
      <c r="JG13" s="60"/>
      <c r="JH13" s="60"/>
      <c r="JI13" s="60"/>
      <c r="JJ13" s="60"/>
      <c r="JK13" s="60"/>
      <c r="JL13" s="60"/>
      <c r="JM13" s="60"/>
      <c r="JN13" s="60"/>
      <c r="JO13" s="60"/>
      <c r="JP13" s="60"/>
      <c r="JQ13" s="60"/>
      <c r="JR13" s="60"/>
      <c r="JS13" s="60"/>
      <c r="JT13" s="60"/>
      <c r="JU13" s="60"/>
      <c r="JV13" s="60"/>
      <c r="JW13" s="60"/>
      <c r="JX13" s="60"/>
      <c r="JY13" s="60"/>
      <c r="JZ13" s="60"/>
      <c r="KA13" s="60"/>
      <c r="KB13" s="60"/>
      <c r="KC13" s="60"/>
      <c r="KD13" s="60"/>
      <c r="KE13" s="60"/>
      <c r="KF13" s="60"/>
      <c r="KG13" s="60"/>
      <c r="KH13" s="60"/>
      <c r="KI13" s="60"/>
      <c r="KJ13" s="60"/>
      <c r="KK13" s="60"/>
      <c r="KL13" s="60"/>
      <c r="KM13" s="60"/>
      <c r="KN13" s="60"/>
      <c r="KO13" s="60"/>
      <c r="KP13" s="60"/>
      <c r="KQ13" s="60"/>
      <c r="KR13" s="60"/>
      <c r="KS13" s="60"/>
      <c r="KT13" s="60"/>
      <c r="KU13" s="60"/>
      <c r="KV13" s="60"/>
      <c r="KW13" s="60"/>
      <c r="KX13" s="60"/>
      <c r="KY13" s="60"/>
      <c r="KZ13" s="60"/>
      <c r="LA13" s="60"/>
      <c r="LB13" s="60"/>
      <c r="LC13" s="60"/>
      <c r="LD13" s="60"/>
      <c r="LE13" s="60"/>
      <c r="LF13" s="60"/>
      <c r="LG13" s="60"/>
      <c r="LH13" s="60"/>
      <c r="LI13" s="60"/>
      <c r="LJ13" s="60"/>
      <c r="LK13" s="60"/>
      <c r="LL13" s="60"/>
      <c r="LM13" s="60"/>
      <c r="LN13" s="60"/>
      <c r="LO13" s="60"/>
      <c r="LP13" s="60"/>
      <c r="LQ13" s="60"/>
      <c r="LR13" s="60"/>
      <c r="LS13" s="60"/>
      <c r="LT13" s="60"/>
      <c r="LU13" s="60"/>
      <c r="LV13" s="60"/>
      <c r="LW13" s="60"/>
      <c r="LX13" s="60"/>
      <c r="LY13" s="60"/>
      <c r="LZ13" s="60"/>
      <c r="MA13" s="60"/>
      <c r="MB13" s="60"/>
      <c r="MC13" s="60"/>
      <c r="MD13" s="60"/>
      <c r="ME13" s="60"/>
      <c r="MF13" s="60"/>
      <c r="MG13" s="60"/>
      <c r="MH13" s="60"/>
      <c r="MI13" s="60"/>
      <c r="MJ13" s="60"/>
      <c r="MK13" s="60"/>
      <c r="ML13" s="60"/>
      <c r="MM13" s="60"/>
      <c r="MN13" s="60"/>
      <c r="MO13" s="60"/>
      <c r="MP13" s="60"/>
      <c r="MQ13" s="60"/>
      <c r="MR13" s="60"/>
      <c r="MS13" s="60"/>
      <c r="MT13" s="60"/>
      <c r="MU13" s="60"/>
      <c r="MV13" s="60"/>
      <c r="MW13" s="60"/>
      <c r="MX13" s="60"/>
      <c r="MY13" s="60"/>
      <c r="MZ13" s="60"/>
      <c r="NA13" s="60"/>
      <c r="NB13" s="60"/>
      <c r="NC13" s="60"/>
      <c r="ND13" s="60"/>
      <c r="NE13" s="60"/>
      <c r="NF13" s="60"/>
      <c r="NG13" s="60"/>
      <c r="NH13" s="60"/>
      <c r="NI13" s="60"/>
      <c r="NJ13" s="60"/>
      <c r="NK13" s="60"/>
      <c r="NL13" s="60"/>
      <c r="NM13" s="60"/>
      <c r="NN13" s="60"/>
      <c r="NO13" s="60"/>
      <c r="NP13" s="60"/>
      <c r="NQ13" s="60"/>
      <c r="NR13" s="60"/>
      <c r="NS13" s="60"/>
      <c r="NT13" s="60"/>
      <c r="NU13" s="60"/>
      <c r="NV13" s="60"/>
      <c r="NW13" s="60"/>
      <c r="NX13" s="60"/>
      <c r="NY13" s="60"/>
      <c r="NZ13" s="60"/>
      <c r="OA13" s="60"/>
      <c r="OB13" s="60"/>
      <c r="OC13" s="60"/>
      <c r="OD13" s="60"/>
      <c r="OE13" s="60"/>
      <c r="OF13" s="60"/>
      <c r="OG13" s="60"/>
      <c r="OH13" s="60"/>
      <c r="OI13" s="60"/>
      <c r="OJ13" s="60"/>
      <c r="OK13" s="60"/>
      <c r="OL13" s="60"/>
      <c r="OM13" s="60"/>
      <c r="ON13" s="60"/>
      <c r="OO13" s="60"/>
      <c r="OP13" s="60"/>
      <c r="OQ13" s="60"/>
      <c r="OR13" s="60"/>
      <c r="OS13" s="60"/>
      <c r="OT13" s="60"/>
      <c r="OU13" s="60"/>
      <c r="OV13" s="60"/>
      <c r="OW13" s="60"/>
      <c r="OX13" s="60"/>
      <c r="OY13" s="60"/>
      <c r="OZ13" s="60"/>
      <c r="PA13" s="60"/>
      <c r="PB13" s="60"/>
      <c r="PC13" s="60"/>
      <c r="PD13" s="60"/>
      <c r="PE13" s="60"/>
      <c r="PF13" s="60"/>
      <c r="PG13" s="60"/>
      <c r="PH13" s="60"/>
      <c r="PI13" s="60"/>
      <c r="PJ13" s="60"/>
      <c r="PK13" s="60"/>
      <c r="PL13" s="60"/>
      <c r="PM13" s="60"/>
      <c r="PN13" s="60"/>
      <c r="PO13" s="60"/>
      <c r="PP13" s="60"/>
      <c r="PQ13" s="60"/>
      <c r="PR13" s="60"/>
      <c r="PS13" s="60"/>
      <c r="PT13" s="60"/>
      <c r="PU13" s="60"/>
      <c r="PV13" s="60"/>
      <c r="PW13" s="60"/>
      <c r="PX13" s="60"/>
      <c r="PY13" s="60"/>
      <c r="PZ13" s="60"/>
      <c r="QA13" s="60"/>
      <c r="QB13" s="60"/>
      <c r="QC13" s="60"/>
      <c r="QD13" s="60"/>
      <c r="QE13" s="60"/>
      <c r="QF13" s="60"/>
      <c r="QG13" s="60"/>
      <c r="QH13" s="60"/>
      <c r="QI13" s="60"/>
      <c r="QJ13" s="60"/>
      <c r="QK13" s="60"/>
      <c r="QL13" s="60"/>
      <c r="QM13" s="60"/>
      <c r="QN13" s="60"/>
      <c r="QO13" s="60"/>
      <c r="QP13" s="60"/>
      <c r="QQ13" s="60"/>
      <c r="QR13" s="60"/>
      <c r="QS13" s="60"/>
      <c r="QT13" s="60"/>
      <c r="QU13" s="60"/>
      <c r="QV13" s="60"/>
      <c r="QW13" s="60"/>
      <c r="QX13" s="60"/>
      <c r="QY13" s="60"/>
      <c r="QZ13" s="60"/>
      <c r="RA13" s="60"/>
      <c r="RB13" s="60"/>
      <c r="RC13" s="60"/>
      <c r="RD13" s="60"/>
      <c r="RE13" s="60"/>
      <c r="RF13" s="60"/>
      <c r="RG13" s="60"/>
      <c r="RH13" s="60"/>
      <c r="RI13" s="60"/>
      <c r="RJ13" s="60"/>
      <c r="RK13" s="60"/>
      <c r="RL13" s="60"/>
      <c r="RM13" s="60"/>
      <c r="RN13" s="60"/>
      <c r="RO13" s="60"/>
      <c r="RP13" s="60"/>
      <c r="RQ13" s="60"/>
      <c r="RR13" s="60"/>
      <c r="RS13" s="60"/>
      <c r="RT13" s="60"/>
      <c r="RU13" s="60"/>
      <c r="RV13" s="60"/>
      <c r="RW13" s="60"/>
      <c r="RX13" s="60"/>
      <c r="RY13" s="60"/>
      <c r="RZ13" s="60"/>
      <c r="SA13" s="60"/>
      <c r="SB13" s="60"/>
      <c r="SC13" s="60"/>
      <c r="SD13" s="60"/>
      <c r="SE13" s="60"/>
      <c r="SF13" s="60"/>
      <c r="SG13" s="60"/>
      <c r="SH13" s="60"/>
      <c r="SI13" s="60"/>
      <c r="SJ13" s="60"/>
      <c r="SK13" s="60"/>
      <c r="SL13" s="60"/>
      <c r="SM13" s="60"/>
      <c r="SN13" s="60"/>
      <c r="SO13" s="60"/>
      <c r="SP13" s="60"/>
      <c r="SQ13" s="60"/>
      <c r="SR13" s="60"/>
      <c r="SS13" s="60"/>
      <c r="ST13" s="60"/>
      <c r="SU13" s="60"/>
      <c r="SV13" s="60"/>
      <c r="SW13" s="60"/>
      <c r="SX13" s="60"/>
      <c r="SY13" s="60"/>
      <c r="SZ13" s="60"/>
      <c r="TA13" s="60"/>
      <c r="TB13" s="60"/>
      <c r="TC13" s="60"/>
      <c r="TD13" s="60"/>
      <c r="TE13" s="60"/>
      <c r="TF13" s="60"/>
      <c r="TG13" s="60"/>
      <c r="TH13" s="60"/>
      <c r="TI13" s="60"/>
      <c r="TJ13" s="60"/>
      <c r="TK13" s="60"/>
      <c r="TL13" s="60"/>
      <c r="TM13" s="60"/>
      <c r="TN13" s="60"/>
      <c r="TO13" s="60"/>
      <c r="TP13" s="60"/>
      <c r="TQ13" s="60"/>
      <c r="TR13" s="60"/>
      <c r="TS13" s="60"/>
      <c r="TT13" s="60"/>
      <c r="TU13" s="60"/>
      <c r="TV13" s="60"/>
      <c r="TW13" s="60"/>
      <c r="TX13" s="60"/>
      <c r="TY13" s="60"/>
      <c r="TZ13" s="60"/>
      <c r="UA13" s="60"/>
      <c r="UB13" s="60"/>
      <c r="UC13" s="60"/>
      <c r="UD13" s="60"/>
      <c r="UE13" s="60"/>
      <c r="UF13" s="60"/>
      <c r="UG13" s="60"/>
      <c r="UH13" s="60"/>
      <c r="UI13" s="60"/>
      <c r="UJ13" s="60"/>
      <c r="UK13" s="60"/>
      <c r="UL13" s="60"/>
      <c r="UM13" s="60"/>
      <c r="UN13" s="60"/>
      <c r="UO13" s="60"/>
      <c r="UP13" s="60"/>
      <c r="UQ13" s="60"/>
      <c r="UR13" s="60"/>
      <c r="US13" s="60"/>
      <c r="UT13" s="60"/>
      <c r="UU13" s="60"/>
      <c r="UV13" s="60"/>
      <c r="UW13" s="60"/>
      <c r="UX13" s="60"/>
      <c r="UY13" s="60"/>
      <c r="UZ13" s="60"/>
      <c r="VA13" s="60"/>
      <c r="VB13" s="60"/>
      <c r="VC13" s="60"/>
      <c r="VD13" s="60"/>
      <c r="VE13" s="60"/>
      <c r="VF13" s="60"/>
      <c r="VG13" s="60"/>
      <c r="VH13" s="60"/>
      <c r="VI13" s="60"/>
      <c r="VJ13" s="60"/>
      <c r="VK13" s="60"/>
      <c r="VL13" s="60"/>
      <c r="VM13" s="60"/>
      <c r="VN13" s="60"/>
      <c r="VO13" s="60"/>
      <c r="VP13" s="60"/>
      <c r="VQ13" s="60"/>
      <c r="VR13" s="60"/>
      <c r="VS13" s="60"/>
      <c r="VT13" s="60"/>
      <c r="VU13" s="60"/>
      <c r="VV13" s="60"/>
      <c r="VW13" s="60"/>
      <c r="VX13" s="60"/>
      <c r="VY13" s="60"/>
      <c r="VZ13" s="60"/>
      <c r="WA13" s="60"/>
      <c r="WB13" s="60"/>
      <c r="WC13" s="60"/>
      <c r="WD13" s="60"/>
      <c r="WE13" s="60"/>
      <c r="WF13" s="60"/>
      <c r="WG13" s="60"/>
      <c r="WH13" s="60"/>
      <c r="WI13" s="60"/>
      <c r="WJ13" s="60"/>
      <c r="WK13" s="60"/>
      <c r="WL13" s="60"/>
      <c r="WM13" s="60"/>
      <c r="WN13" s="60"/>
      <c r="WO13" s="60"/>
      <c r="WP13" s="60"/>
      <c r="WQ13" s="60"/>
      <c r="WR13" s="60"/>
      <c r="WS13" s="60"/>
      <c r="WT13" s="60"/>
      <c r="WU13" s="60"/>
      <c r="WV13" s="60"/>
      <c r="WW13" s="60"/>
      <c r="WX13" s="60"/>
      <c r="WY13" s="60"/>
      <c r="WZ13" s="60"/>
      <c r="XA13" s="60"/>
      <c r="XB13" s="60"/>
      <c r="XC13" s="60"/>
      <c r="XD13" s="60"/>
      <c r="XE13" s="60"/>
      <c r="XF13" s="60"/>
      <c r="XG13" s="60"/>
      <c r="XH13" s="60"/>
      <c r="XI13" s="60"/>
      <c r="XJ13" s="60"/>
      <c r="XK13" s="60"/>
      <c r="XL13" s="60"/>
      <c r="XM13" s="60"/>
      <c r="XN13" s="60"/>
      <c r="XO13" s="60"/>
      <c r="XP13" s="60"/>
      <c r="XQ13" s="60"/>
      <c r="XR13" s="60"/>
      <c r="XS13" s="60"/>
      <c r="XT13" s="60"/>
      <c r="XU13" s="60"/>
      <c r="XV13" s="60"/>
      <c r="XW13" s="60"/>
      <c r="XX13" s="60"/>
      <c r="XY13" s="60"/>
      <c r="XZ13" s="60"/>
      <c r="YA13" s="60"/>
      <c r="YB13" s="60"/>
      <c r="YC13" s="60"/>
      <c r="YD13" s="60"/>
      <c r="YE13" s="60"/>
      <c r="YF13" s="60"/>
      <c r="YG13" s="60"/>
      <c r="YH13" s="60"/>
      <c r="YI13" s="60"/>
      <c r="YJ13" s="60"/>
      <c r="YK13" s="60"/>
      <c r="YL13" s="60"/>
      <c r="YM13" s="60"/>
      <c r="YN13" s="60"/>
      <c r="YO13" s="60"/>
      <c r="YP13" s="60"/>
      <c r="YQ13" s="60"/>
      <c r="YR13" s="60"/>
      <c r="YS13" s="60"/>
      <c r="YT13" s="60"/>
      <c r="YU13" s="60"/>
      <c r="YV13" s="60"/>
      <c r="YW13" s="60"/>
      <c r="YX13" s="60"/>
      <c r="YY13" s="60"/>
      <c r="YZ13" s="60"/>
      <c r="ZA13" s="60"/>
      <c r="ZB13" s="60"/>
      <c r="ZC13" s="60"/>
      <c r="ZD13" s="60"/>
      <c r="ZE13" s="60"/>
      <c r="ZF13" s="60"/>
      <c r="ZG13" s="60"/>
      <c r="ZH13" s="60"/>
      <c r="ZI13" s="60"/>
      <c r="ZJ13" s="60"/>
      <c r="ZK13" s="60"/>
      <c r="ZL13" s="60"/>
      <c r="ZM13" s="60"/>
      <c r="ZN13" s="60"/>
      <c r="ZO13" s="60"/>
      <c r="ZP13" s="60"/>
      <c r="ZQ13" s="60"/>
      <c r="ZR13" s="60"/>
      <c r="ZS13" s="60"/>
      <c r="ZT13" s="60"/>
      <c r="ZU13" s="60"/>
      <c r="ZV13" s="60"/>
      <c r="ZW13" s="60"/>
      <c r="ZX13" s="60"/>
      <c r="ZY13" s="60"/>
      <c r="ZZ13" s="60"/>
      <c r="AAA13" s="60"/>
      <c r="AAB13" s="60"/>
      <c r="AAC13" s="60"/>
      <c r="AAD13" s="60"/>
      <c r="AAE13" s="60"/>
      <c r="AAF13" s="60"/>
      <c r="AAG13" s="60"/>
      <c r="AAH13" s="60"/>
      <c r="AAI13" s="60"/>
      <c r="AAJ13" s="60"/>
      <c r="AAK13" s="60"/>
      <c r="AAL13" s="60"/>
      <c r="AAM13" s="60"/>
      <c r="AAN13" s="60"/>
      <c r="AAO13" s="60"/>
      <c r="AAP13" s="60"/>
      <c r="AAQ13" s="60"/>
      <c r="AAR13" s="60"/>
      <c r="AAS13" s="60"/>
      <c r="AAT13" s="60"/>
      <c r="AAU13" s="60"/>
      <c r="AAV13" s="60"/>
      <c r="AAW13" s="60"/>
      <c r="AAX13" s="60"/>
      <c r="AAY13" s="60"/>
      <c r="AAZ13" s="60"/>
      <c r="ABA13" s="60"/>
      <c r="ABB13" s="60"/>
      <c r="ABC13" s="60"/>
      <c r="ABD13" s="60"/>
      <c r="ABE13" s="60"/>
      <c r="ABF13" s="60"/>
      <c r="ABG13" s="60"/>
      <c r="ABH13" s="60"/>
      <c r="ABI13" s="60"/>
      <c r="ABJ13" s="60"/>
      <c r="ABK13" s="60"/>
      <c r="ABL13" s="60"/>
      <c r="ABM13" s="60"/>
      <c r="ABN13" s="60"/>
      <c r="ABO13" s="60"/>
      <c r="ABP13" s="60"/>
      <c r="ABQ13" s="60"/>
      <c r="ABR13" s="60"/>
      <c r="ABS13" s="60"/>
      <c r="ABT13" s="60"/>
      <c r="ABU13" s="60"/>
      <c r="ABV13" s="60"/>
      <c r="ABW13" s="60"/>
      <c r="ABX13" s="60"/>
      <c r="ABY13" s="60"/>
      <c r="ABZ13" s="60"/>
      <c r="ACA13" s="60"/>
      <c r="ACB13" s="60"/>
      <c r="ACC13" s="60"/>
      <c r="ACD13" s="60"/>
      <c r="ACE13" s="60"/>
      <c r="ACF13" s="60"/>
      <c r="ACG13" s="60"/>
      <c r="ACH13" s="60"/>
      <c r="ACI13" s="60"/>
      <c r="ACJ13" s="60"/>
      <c r="ACK13" s="60"/>
      <c r="ACL13" s="60"/>
      <c r="ACM13" s="60"/>
      <c r="ACN13" s="60"/>
      <c r="ACO13" s="60"/>
      <c r="ACP13" s="60"/>
      <c r="ACQ13" s="60"/>
      <c r="ACR13" s="60"/>
      <c r="ACS13" s="60"/>
      <c r="ACT13" s="60"/>
      <c r="ACU13" s="60"/>
      <c r="ACV13" s="60"/>
      <c r="ACW13" s="60"/>
      <c r="ACX13" s="60"/>
      <c r="ACY13" s="60"/>
      <c r="ACZ13" s="60"/>
      <c r="ADA13" s="60"/>
      <c r="ADB13" s="60"/>
      <c r="ADC13" s="60"/>
      <c r="ADD13" s="60"/>
      <c r="ADE13" s="60"/>
      <c r="ADF13" s="60"/>
      <c r="ADG13" s="60"/>
      <c r="ADH13" s="60"/>
      <c r="ADI13" s="60"/>
      <c r="ADJ13" s="60"/>
      <c r="ADK13" s="60"/>
      <c r="ADL13" s="60"/>
      <c r="ADM13" s="60"/>
      <c r="ADN13" s="60"/>
      <c r="ADO13" s="60"/>
      <c r="ADP13" s="60"/>
      <c r="ADQ13" s="60"/>
      <c r="ADR13" s="60"/>
      <c r="ADS13" s="60"/>
      <c r="ADT13" s="60"/>
      <c r="ADU13" s="60"/>
      <c r="ADV13" s="60"/>
      <c r="ADW13" s="60"/>
      <c r="ADX13" s="60"/>
      <c r="ADY13" s="60"/>
      <c r="ADZ13" s="60"/>
      <c r="AEA13" s="60"/>
      <c r="AEB13" s="60"/>
      <c r="AEC13" s="60"/>
      <c r="AED13" s="60"/>
      <c r="AEE13" s="60"/>
      <c r="AEF13" s="60"/>
      <c r="AEG13" s="60"/>
      <c r="AEH13" s="60"/>
      <c r="AEI13" s="60"/>
      <c r="AEJ13" s="60"/>
      <c r="AEK13" s="60"/>
      <c r="AEL13" s="60"/>
      <c r="AEM13" s="60"/>
      <c r="AEN13" s="60"/>
      <c r="AEO13" s="60"/>
      <c r="AEP13" s="60"/>
      <c r="AEQ13" s="60"/>
      <c r="AER13" s="60"/>
      <c r="AES13" s="60"/>
      <c r="AET13" s="60"/>
      <c r="AEU13" s="60"/>
      <c r="AEV13" s="60"/>
      <c r="AEW13" s="60"/>
      <c r="AEX13" s="60"/>
      <c r="AEY13" s="60"/>
      <c r="AEZ13" s="60"/>
      <c r="AFA13" s="60"/>
      <c r="AFB13" s="60"/>
      <c r="AFC13" s="60"/>
      <c r="AFD13" s="60"/>
      <c r="AFE13" s="60"/>
      <c r="AFF13" s="60"/>
      <c r="AFG13" s="60"/>
      <c r="AFH13" s="60"/>
      <c r="AFI13" s="60"/>
      <c r="AFJ13" s="60"/>
      <c r="AFK13" s="60"/>
      <c r="AFL13" s="60"/>
      <c r="AFM13" s="60"/>
      <c r="AFN13" s="60"/>
      <c r="AFO13" s="60"/>
      <c r="AFP13" s="60"/>
      <c r="AFQ13" s="60"/>
      <c r="AFR13" s="60"/>
      <c r="AFS13" s="60"/>
      <c r="AFT13" s="60"/>
      <c r="AFU13" s="60"/>
      <c r="AFV13" s="60"/>
      <c r="AFW13" s="60"/>
      <c r="AFX13" s="60"/>
      <c r="AFY13" s="60"/>
      <c r="AFZ13" s="60"/>
      <c r="AGA13" s="60"/>
      <c r="AGB13" s="60"/>
      <c r="AGC13" s="60"/>
      <c r="AGD13" s="60"/>
      <c r="AGE13" s="60"/>
      <c r="AGF13" s="60"/>
      <c r="AGG13" s="60"/>
      <c r="AGH13" s="60"/>
      <c r="AGI13" s="60"/>
      <c r="AGJ13" s="60"/>
      <c r="AGK13" s="60"/>
      <c r="AGL13" s="60"/>
      <c r="AGM13" s="60"/>
      <c r="AGN13" s="60"/>
      <c r="AGO13" s="60"/>
      <c r="AGP13" s="60"/>
      <c r="AGQ13" s="60"/>
      <c r="AGR13" s="60"/>
      <c r="AGS13" s="60"/>
      <c r="AGT13" s="60"/>
      <c r="AGU13" s="60"/>
      <c r="AGV13" s="60"/>
      <c r="AGW13" s="60"/>
      <c r="AGX13" s="60"/>
      <c r="AGY13" s="60"/>
      <c r="AGZ13" s="60"/>
      <c r="AHA13" s="60"/>
      <c r="AHB13" s="60"/>
      <c r="AHC13" s="60"/>
      <c r="AHD13" s="60"/>
      <c r="AHE13" s="60"/>
      <c r="AHF13" s="60"/>
      <c r="AHG13" s="60"/>
      <c r="AHH13" s="60"/>
      <c r="AHI13" s="60"/>
      <c r="AHJ13" s="60"/>
      <c r="AHK13" s="60"/>
      <c r="AHL13" s="60"/>
      <c r="AHM13" s="60"/>
      <c r="AHN13" s="60"/>
      <c r="AHO13" s="60"/>
      <c r="AHP13" s="60"/>
      <c r="AHQ13" s="60"/>
      <c r="AHR13" s="60"/>
      <c r="AHS13" s="60"/>
      <c r="AHT13" s="60"/>
      <c r="AHU13" s="60"/>
      <c r="AHV13" s="60"/>
      <c r="AHW13" s="60"/>
      <c r="AHX13" s="60"/>
      <c r="AHY13" s="60"/>
      <c r="AHZ13" s="60"/>
      <c r="AIA13" s="60"/>
      <c r="AIB13" s="60"/>
      <c r="AIC13" s="60"/>
      <c r="AID13" s="60"/>
      <c r="AIE13" s="60"/>
      <c r="AIF13" s="60"/>
      <c r="AIG13" s="60"/>
      <c r="AIH13" s="60"/>
      <c r="AII13" s="60"/>
      <c r="AIJ13" s="60"/>
      <c r="AIK13" s="60"/>
      <c r="AIL13" s="60"/>
      <c r="AIM13" s="60"/>
      <c r="AIN13" s="60"/>
      <c r="AIO13" s="60"/>
      <c r="AIP13" s="60"/>
      <c r="AIQ13" s="60"/>
      <c r="AIR13" s="60"/>
      <c r="AIS13" s="60"/>
      <c r="AIT13" s="60"/>
      <c r="AIU13" s="60"/>
      <c r="AIV13" s="60"/>
      <c r="AIW13" s="60"/>
      <c r="AIX13" s="60"/>
      <c r="AIY13" s="60"/>
      <c r="AIZ13" s="60"/>
      <c r="AJA13" s="60"/>
      <c r="AJB13" s="60"/>
      <c r="AJC13" s="60"/>
      <c r="AJD13" s="60"/>
      <c r="AJE13" s="60"/>
      <c r="AJF13" s="60"/>
      <c r="AJG13" s="60"/>
      <c r="AJH13" s="60"/>
      <c r="AJI13" s="60"/>
      <c r="AJJ13" s="60"/>
      <c r="AJK13" s="60"/>
      <c r="AJL13" s="60"/>
      <c r="AJM13" s="60"/>
      <c r="AJN13" s="60"/>
      <c r="AJO13" s="60"/>
      <c r="AJP13" s="60"/>
      <c r="AJQ13" s="60"/>
      <c r="AJR13" s="60"/>
      <c r="AJS13" s="60"/>
      <c r="AJT13" s="60"/>
      <c r="AJU13" s="60"/>
      <c r="AJV13" s="60"/>
      <c r="AJW13" s="60"/>
      <c r="AJX13" s="60"/>
      <c r="AJY13" s="60"/>
      <c r="AJZ13" s="60"/>
      <c r="AKA13" s="60"/>
      <c r="AKB13" s="60"/>
      <c r="AKC13" s="60"/>
      <c r="AKD13" s="60"/>
      <c r="AKE13" s="60"/>
      <c r="AKF13" s="60"/>
      <c r="AKG13" s="60"/>
      <c r="AKH13" s="60"/>
      <c r="AKI13" s="60"/>
      <c r="AKJ13" s="60"/>
      <c r="AKK13" s="60"/>
      <c r="AKL13" s="60"/>
      <c r="AKM13" s="60"/>
      <c r="AKN13" s="60"/>
      <c r="AKO13" s="60"/>
      <c r="AKP13" s="60"/>
      <c r="AKQ13" s="60"/>
      <c r="AKR13" s="60"/>
      <c r="AKS13" s="60"/>
      <c r="AKT13" s="60"/>
      <c r="AKU13" s="60"/>
      <c r="AKV13" s="60"/>
      <c r="AKW13" s="60"/>
      <c r="AKX13" s="60"/>
      <c r="AKY13" s="60"/>
      <c r="AKZ13" s="60"/>
      <c r="ALA13" s="60"/>
      <c r="ALB13" s="60"/>
      <c r="ALC13" s="60"/>
      <c r="ALD13" s="60"/>
      <c r="ALE13" s="60"/>
      <c r="ALF13" s="60"/>
      <c r="ALG13" s="60"/>
      <c r="ALH13" s="60"/>
      <c r="ALI13" s="60"/>
      <c r="ALJ13" s="60"/>
      <c r="ALK13" s="60"/>
      <c r="ALL13" s="60"/>
      <c r="ALM13" s="60"/>
      <c r="ALN13" s="60"/>
      <c r="ALO13" s="60"/>
      <c r="ALP13" s="60"/>
      <c r="ALQ13" s="60"/>
      <c r="ALR13" s="60"/>
      <c r="ALS13" s="60"/>
      <c r="ALT13" s="60"/>
      <c r="ALU13" s="60"/>
      <c r="ALV13" s="60"/>
      <c r="ALW13" s="60"/>
      <c r="ALX13" s="60"/>
      <c r="ALY13" s="60"/>
      <c r="ALZ13" s="60"/>
      <c r="AMA13" s="60"/>
      <c r="AMB13" s="60"/>
      <c r="AMC13" s="60"/>
      <c r="AMD13" s="60"/>
      <c r="AME13" s="60"/>
      <c r="AMF13" s="60"/>
      <c r="AMG13" s="60"/>
      <c r="AMH13" s="60"/>
      <c r="AMI13" s="60"/>
      <c r="AMJ13" s="60"/>
      <c r="AMK13" s="60"/>
      <c r="AML13" s="60"/>
      <c r="AMM13" s="60"/>
      <c r="AMN13" s="60"/>
      <c r="AMO13" s="60"/>
      <c r="AMP13" s="60"/>
      <c r="AMQ13" s="60"/>
      <c r="AMR13" s="60"/>
      <c r="AMS13" s="60"/>
      <c r="AMT13" s="60"/>
      <c r="AMU13" s="60"/>
      <c r="AMV13" s="60"/>
      <c r="AMW13" s="60"/>
      <c r="AMX13" s="60"/>
      <c r="AMY13" s="60"/>
      <c r="AMZ13" s="60"/>
      <c r="ANA13" s="60"/>
      <c r="ANB13" s="60"/>
      <c r="ANC13" s="60"/>
      <c r="AND13" s="60"/>
      <c r="ANE13" s="60"/>
      <c r="ANF13" s="60"/>
      <c r="ANG13" s="60"/>
      <c r="ANH13" s="60"/>
      <c r="ANI13" s="60"/>
      <c r="ANJ13" s="60"/>
      <c r="ANK13" s="60"/>
      <c r="ANL13" s="60"/>
      <c r="ANM13" s="60"/>
      <c r="ANN13" s="60"/>
      <c r="ANO13" s="60"/>
      <c r="ANP13" s="60"/>
      <c r="ANQ13" s="60"/>
      <c r="ANR13" s="60"/>
      <c r="ANS13" s="60"/>
      <c r="ANT13" s="60"/>
      <c r="ANU13" s="60"/>
      <c r="ANV13" s="60"/>
      <c r="ANW13" s="60"/>
      <c r="ANX13" s="60"/>
      <c r="ANY13" s="60"/>
      <c r="ANZ13" s="60"/>
      <c r="AOA13" s="60"/>
      <c r="AOB13" s="60"/>
      <c r="AOC13" s="60"/>
      <c r="AOD13" s="60"/>
      <c r="AOE13" s="60"/>
      <c r="AOF13" s="60"/>
      <c r="AOG13" s="60"/>
      <c r="AOH13" s="60"/>
      <c r="AOI13" s="60"/>
      <c r="AOJ13" s="60"/>
      <c r="AOK13" s="60"/>
      <c r="AOL13" s="60"/>
      <c r="AOM13" s="60"/>
      <c r="AON13" s="60"/>
      <c r="AOO13" s="60"/>
      <c r="AOP13" s="60"/>
      <c r="AOQ13" s="60"/>
      <c r="AOR13" s="60"/>
      <c r="AOS13" s="60"/>
      <c r="AOT13" s="60"/>
      <c r="AOU13" s="60"/>
      <c r="AOV13" s="60"/>
      <c r="AOW13" s="60"/>
      <c r="AOX13" s="60"/>
      <c r="AOY13" s="60"/>
      <c r="AOZ13" s="60"/>
      <c r="APA13" s="60"/>
      <c r="APB13" s="60"/>
      <c r="APC13" s="60"/>
      <c r="APD13" s="60"/>
      <c r="APE13" s="60"/>
      <c r="APF13" s="60"/>
      <c r="APG13" s="60"/>
      <c r="APH13" s="60"/>
      <c r="API13" s="60"/>
      <c r="APJ13" s="60"/>
      <c r="APK13" s="60"/>
      <c r="APL13" s="60"/>
      <c r="APM13" s="60"/>
      <c r="APN13" s="60"/>
      <c r="APO13" s="60"/>
      <c r="APP13" s="60"/>
      <c r="APQ13" s="60"/>
      <c r="APR13" s="60"/>
      <c r="APS13" s="60"/>
      <c r="APT13" s="60"/>
      <c r="APU13" s="60"/>
      <c r="APV13" s="60"/>
      <c r="APW13" s="60"/>
      <c r="APX13" s="60"/>
      <c r="APY13" s="60"/>
      <c r="APZ13" s="60"/>
      <c r="AQA13" s="60"/>
      <c r="AQB13" s="60"/>
      <c r="AQC13" s="60"/>
      <c r="AQD13" s="60"/>
      <c r="AQE13" s="60"/>
      <c r="AQF13" s="60"/>
      <c r="AQG13" s="60"/>
      <c r="AQH13" s="60"/>
      <c r="AQI13" s="60"/>
      <c r="AQJ13" s="60"/>
      <c r="AQK13" s="60"/>
      <c r="AQL13" s="60"/>
      <c r="AQM13" s="60"/>
      <c r="AQN13" s="60"/>
      <c r="AQO13" s="60"/>
      <c r="AQP13" s="60"/>
      <c r="AQQ13" s="60"/>
      <c r="AQR13" s="60"/>
      <c r="AQS13" s="60"/>
      <c r="AQT13" s="60"/>
      <c r="AQU13" s="60"/>
      <c r="AQV13" s="60"/>
      <c r="AQW13" s="60"/>
      <c r="AQX13" s="60"/>
      <c r="AQY13" s="60"/>
      <c r="AQZ13" s="60"/>
      <c r="ARA13" s="60"/>
      <c r="ARB13" s="60"/>
      <c r="ARC13" s="60"/>
      <c r="ARD13" s="60"/>
      <c r="ARE13" s="60"/>
      <c r="ARF13" s="60"/>
      <c r="ARG13" s="60"/>
      <c r="ARH13" s="60"/>
      <c r="ARI13" s="60"/>
      <c r="ARJ13" s="60"/>
      <c r="ARK13" s="60"/>
      <c r="ARL13" s="60"/>
      <c r="ARM13" s="60"/>
      <c r="ARN13" s="60"/>
      <c r="ARO13" s="60"/>
      <c r="ARP13" s="60"/>
      <c r="ARQ13" s="60"/>
      <c r="ARR13" s="60"/>
      <c r="ARS13" s="60"/>
      <c r="ART13" s="60"/>
      <c r="ARU13" s="60"/>
      <c r="ARV13" s="60"/>
      <c r="ARW13" s="60"/>
      <c r="ARX13" s="60"/>
      <c r="ARY13" s="60"/>
      <c r="ARZ13" s="60"/>
      <c r="ASA13" s="60"/>
      <c r="ASB13" s="60"/>
      <c r="ASC13" s="60"/>
      <c r="ASD13" s="60"/>
      <c r="ASE13" s="60"/>
      <c r="ASF13" s="60"/>
      <c r="ASG13" s="60"/>
      <c r="ASH13" s="60"/>
      <c r="ASI13" s="60"/>
      <c r="ASJ13" s="60"/>
      <c r="ASK13" s="60"/>
      <c r="ASL13" s="60"/>
      <c r="ASM13" s="60"/>
      <c r="ASN13" s="60"/>
      <c r="ASO13" s="60"/>
      <c r="ASP13" s="60"/>
      <c r="ASQ13" s="60"/>
      <c r="ASR13" s="60"/>
      <c r="ASS13" s="60"/>
      <c r="AST13" s="60"/>
      <c r="ASU13" s="60"/>
      <c r="ASV13" s="60"/>
      <c r="ASW13" s="60"/>
      <c r="ASX13" s="60"/>
      <c r="ASY13" s="60"/>
      <c r="ASZ13" s="60"/>
      <c r="ATA13" s="60"/>
      <c r="ATB13" s="60"/>
      <c r="ATC13" s="60"/>
      <c r="ATD13" s="60"/>
      <c r="ATE13" s="60"/>
      <c r="ATF13" s="60"/>
      <c r="ATG13" s="60"/>
      <c r="ATH13" s="60"/>
      <c r="ATI13" s="60"/>
      <c r="ATJ13" s="60"/>
      <c r="ATK13" s="60"/>
      <c r="ATL13" s="60"/>
      <c r="ATM13" s="60"/>
      <c r="ATN13" s="60"/>
      <c r="ATO13" s="60"/>
      <c r="ATP13" s="60"/>
      <c r="ATQ13" s="60"/>
      <c r="ATR13" s="60"/>
      <c r="ATS13" s="60"/>
      <c r="ATT13" s="60"/>
      <c r="ATU13" s="60"/>
      <c r="ATV13" s="60"/>
      <c r="ATW13" s="60"/>
      <c r="ATX13" s="60"/>
      <c r="ATY13" s="60"/>
      <c r="ATZ13" s="60"/>
      <c r="AUA13" s="60"/>
      <c r="AUB13" s="60"/>
      <c r="AUC13" s="60"/>
      <c r="AUD13" s="60"/>
      <c r="AUE13" s="60"/>
      <c r="AUF13" s="60"/>
      <c r="AUG13" s="60"/>
      <c r="AUH13" s="60"/>
      <c r="AUI13" s="60"/>
      <c r="AUJ13" s="60"/>
      <c r="AUK13" s="60"/>
      <c r="AUL13" s="60"/>
      <c r="AUM13" s="60"/>
      <c r="AUN13" s="60"/>
      <c r="AUO13" s="60"/>
      <c r="AUP13" s="60"/>
      <c r="AUQ13" s="60"/>
      <c r="AUR13" s="60"/>
      <c r="AUS13" s="60"/>
      <c r="AUT13" s="60"/>
      <c r="AUU13" s="60"/>
      <c r="AUV13" s="60"/>
      <c r="AUW13" s="60"/>
      <c r="AUX13" s="60"/>
      <c r="AUY13" s="60"/>
      <c r="AUZ13" s="60"/>
      <c r="AVA13" s="60"/>
      <c r="AVB13" s="60"/>
      <c r="AVC13" s="60"/>
      <c r="AVD13" s="60"/>
      <c r="AVE13" s="60"/>
      <c r="AVF13" s="60"/>
      <c r="AVG13" s="60"/>
      <c r="AVH13" s="60"/>
      <c r="AVI13" s="60"/>
      <c r="AVJ13" s="60"/>
      <c r="AVK13" s="60"/>
      <c r="AVL13" s="60"/>
      <c r="AVM13" s="60"/>
      <c r="AVN13" s="60"/>
      <c r="AVO13" s="60"/>
      <c r="AVP13" s="60"/>
      <c r="AVQ13" s="60"/>
      <c r="AVR13" s="60"/>
      <c r="AVS13" s="60"/>
      <c r="AVT13" s="60"/>
      <c r="AVU13" s="60"/>
      <c r="AVV13" s="60"/>
      <c r="AVW13" s="60"/>
      <c r="AVX13" s="60"/>
      <c r="AVY13" s="60"/>
      <c r="AVZ13" s="60"/>
      <c r="AWA13" s="60"/>
      <c r="AWB13" s="60"/>
      <c r="AWC13" s="60"/>
      <c r="AWD13" s="60"/>
      <c r="AWE13" s="60"/>
      <c r="AWF13" s="60"/>
      <c r="AWG13" s="60"/>
      <c r="AWH13" s="60"/>
      <c r="AWI13" s="60"/>
      <c r="AWJ13" s="60"/>
      <c r="AWK13" s="60"/>
      <c r="AWL13" s="60"/>
      <c r="AWM13" s="60"/>
      <c r="AWN13" s="60"/>
      <c r="AWO13" s="60"/>
      <c r="AWP13" s="60"/>
      <c r="AWQ13" s="60"/>
      <c r="AWR13" s="60"/>
      <c r="AWS13" s="60"/>
      <c r="AWT13" s="60"/>
      <c r="AWU13" s="60"/>
      <c r="AWV13" s="60"/>
      <c r="AWW13" s="60"/>
      <c r="AWX13" s="60"/>
      <c r="AWY13" s="60"/>
      <c r="AWZ13" s="60"/>
      <c r="AXA13" s="60"/>
      <c r="AXB13" s="60"/>
      <c r="AXC13" s="60"/>
      <c r="AXD13" s="60"/>
      <c r="AXE13" s="60"/>
      <c r="AXF13" s="60"/>
      <c r="AXG13" s="60"/>
      <c r="AXH13" s="60"/>
      <c r="AXI13" s="60"/>
      <c r="AXJ13" s="60"/>
      <c r="AXK13" s="60"/>
      <c r="AXL13" s="60"/>
      <c r="AXM13" s="60"/>
      <c r="AXN13" s="60"/>
      <c r="AXO13" s="60"/>
      <c r="AXP13" s="60"/>
      <c r="AXQ13" s="60"/>
      <c r="AXR13" s="60"/>
      <c r="AXS13" s="60"/>
      <c r="AXT13" s="60"/>
      <c r="AXU13" s="60"/>
      <c r="AXV13" s="60"/>
      <c r="AXW13" s="60"/>
      <c r="AXX13" s="60"/>
      <c r="AXY13" s="60"/>
      <c r="AXZ13" s="60"/>
      <c r="AYA13" s="60"/>
      <c r="AYB13" s="60"/>
      <c r="AYC13" s="60"/>
      <c r="AYD13" s="60"/>
      <c r="AYE13" s="60"/>
      <c r="AYF13" s="60"/>
      <c r="AYG13" s="60"/>
      <c r="AYH13" s="60"/>
      <c r="AYI13" s="60"/>
      <c r="AYJ13" s="60"/>
      <c r="AYK13" s="60"/>
      <c r="AYL13" s="60"/>
      <c r="AYM13" s="60"/>
      <c r="AYN13" s="60"/>
      <c r="AYO13" s="60"/>
      <c r="AYP13" s="60"/>
      <c r="AYQ13" s="60"/>
      <c r="AYR13" s="60"/>
      <c r="AYS13" s="60"/>
      <c r="AYT13" s="60"/>
      <c r="AYU13" s="60"/>
      <c r="AYV13" s="60"/>
      <c r="AYW13" s="60"/>
      <c r="AYX13" s="60"/>
      <c r="AYY13" s="60"/>
      <c r="AYZ13" s="60"/>
      <c r="AZA13" s="60"/>
      <c r="AZB13" s="60"/>
      <c r="AZC13" s="60"/>
      <c r="AZD13" s="60"/>
      <c r="AZE13" s="60"/>
      <c r="AZF13" s="60"/>
      <c r="AZG13" s="60"/>
      <c r="AZH13" s="60"/>
      <c r="AZI13" s="60"/>
      <c r="AZJ13" s="60"/>
      <c r="AZK13" s="60"/>
      <c r="AZL13" s="60"/>
      <c r="AZM13" s="60"/>
      <c r="AZN13" s="60"/>
      <c r="AZO13" s="60"/>
      <c r="AZP13" s="60"/>
      <c r="AZQ13" s="60"/>
      <c r="AZR13" s="60"/>
      <c r="AZS13" s="60"/>
      <c r="AZT13" s="60"/>
      <c r="AZU13" s="60"/>
      <c r="AZV13" s="60"/>
      <c r="AZW13" s="60"/>
      <c r="AZX13" s="60"/>
      <c r="AZY13" s="60"/>
      <c r="AZZ13" s="60"/>
      <c r="BAA13" s="60"/>
      <c r="BAB13" s="60"/>
      <c r="BAC13" s="60"/>
      <c r="BAD13" s="60"/>
      <c r="BAE13" s="60"/>
      <c r="BAF13" s="60"/>
      <c r="BAG13" s="60"/>
      <c r="BAH13" s="60"/>
      <c r="BAI13" s="60"/>
      <c r="BAJ13" s="60"/>
      <c r="BAK13" s="60"/>
      <c r="BAL13" s="60"/>
      <c r="BAM13" s="60"/>
      <c r="BAN13" s="60"/>
      <c r="BAO13" s="60"/>
      <c r="BAP13" s="60"/>
      <c r="BAQ13" s="60"/>
      <c r="BAR13" s="60"/>
      <c r="BAS13" s="60"/>
      <c r="BAT13" s="60"/>
      <c r="BAU13" s="60"/>
      <c r="BAV13" s="60"/>
      <c r="BAW13" s="60"/>
      <c r="BAX13" s="60"/>
      <c r="BAY13" s="60"/>
      <c r="BAZ13" s="60"/>
      <c r="BBA13" s="60"/>
      <c r="BBB13" s="60"/>
      <c r="BBC13" s="60"/>
      <c r="BBD13" s="60"/>
      <c r="BBE13" s="60"/>
      <c r="BBF13" s="60"/>
      <c r="BBG13" s="60"/>
      <c r="BBH13" s="60"/>
      <c r="BBI13" s="60"/>
      <c r="BBJ13" s="60"/>
      <c r="BBK13" s="60"/>
      <c r="BBL13" s="60"/>
      <c r="BBM13" s="60"/>
      <c r="BBN13" s="60"/>
      <c r="BBO13" s="60"/>
      <c r="BBP13" s="60"/>
      <c r="BBQ13" s="60"/>
      <c r="BBR13" s="60"/>
      <c r="BBS13" s="60"/>
      <c r="BBT13" s="60"/>
      <c r="BBU13" s="60"/>
      <c r="BBV13" s="60"/>
      <c r="BBW13" s="60"/>
      <c r="BBX13" s="60"/>
      <c r="BBY13" s="60"/>
      <c r="BBZ13" s="60"/>
      <c r="BCA13" s="60"/>
      <c r="BCB13" s="60"/>
      <c r="BCC13" s="60"/>
      <c r="BCD13" s="60"/>
      <c r="BCE13" s="60"/>
      <c r="BCF13" s="60"/>
      <c r="BCG13" s="60"/>
      <c r="BCH13" s="60"/>
      <c r="BCI13" s="60"/>
      <c r="BCJ13" s="60"/>
      <c r="BCK13" s="60"/>
      <c r="BCL13" s="60"/>
      <c r="BCM13" s="60"/>
      <c r="BCN13" s="60"/>
      <c r="BCO13" s="60"/>
      <c r="BCP13" s="60"/>
      <c r="BCQ13" s="60"/>
      <c r="BCR13" s="60"/>
      <c r="BCS13" s="60"/>
      <c r="BCT13" s="60"/>
      <c r="BCU13" s="60"/>
      <c r="BCV13" s="60"/>
      <c r="BCW13" s="60"/>
      <c r="BCX13" s="60"/>
      <c r="BCY13" s="60"/>
      <c r="BCZ13" s="60"/>
      <c r="BDA13" s="60"/>
      <c r="BDB13" s="60"/>
      <c r="BDC13" s="60"/>
      <c r="BDD13" s="60"/>
      <c r="BDE13" s="60"/>
      <c r="BDF13" s="60"/>
      <c r="BDG13" s="60"/>
      <c r="BDH13" s="60"/>
      <c r="BDI13" s="60"/>
      <c r="BDJ13" s="60"/>
      <c r="BDK13" s="60"/>
      <c r="BDL13" s="60"/>
      <c r="BDM13" s="60"/>
      <c r="BDN13" s="60"/>
      <c r="BDO13" s="60"/>
      <c r="BDP13" s="60"/>
      <c r="BDQ13" s="60"/>
      <c r="BDR13" s="60"/>
      <c r="BDS13" s="60"/>
      <c r="BDT13" s="60"/>
      <c r="BDU13" s="60"/>
      <c r="BDV13" s="60"/>
      <c r="BDW13" s="60"/>
      <c r="BDX13" s="60"/>
      <c r="BDY13" s="60"/>
      <c r="BDZ13" s="60"/>
      <c r="BEA13" s="60"/>
      <c r="BEB13" s="60"/>
      <c r="BEC13" s="60"/>
      <c r="BED13" s="60"/>
      <c r="BEE13" s="60"/>
      <c r="BEF13" s="60"/>
      <c r="BEG13" s="60"/>
      <c r="BEH13" s="60"/>
      <c r="BEI13" s="60"/>
      <c r="BEJ13" s="60"/>
      <c r="BEK13" s="60"/>
      <c r="BEL13" s="60"/>
      <c r="BEM13" s="60"/>
      <c r="BEN13" s="60"/>
      <c r="BEO13" s="60"/>
      <c r="BEP13" s="60"/>
      <c r="BEQ13" s="60"/>
      <c r="BER13" s="60"/>
      <c r="BES13" s="60"/>
      <c r="BET13" s="60"/>
      <c r="BEU13" s="60"/>
      <c r="BEV13" s="60"/>
      <c r="BEW13" s="60"/>
      <c r="BEX13" s="60"/>
      <c r="BEY13" s="60"/>
      <c r="BEZ13" s="60"/>
      <c r="BFA13" s="60"/>
      <c r="BFB13" s="60"/>
      <c r="BFC13" s="60"/>
      <c r="BFD13" s="60"/>
      <c r="BFE13" s="60"/>
      <c r="BFF13" s="60"/>
      <c r="BFG13" s="60"/>
      <c r="BFH13" s="60"/>
      <c r="BFI13" s="60"/>
      <c r="BFJ13" s="60"/>
      <c r="BFK13" s="60"/>
      <c r="BFL13" s="60"/>
      <c r="BFM13" s="60"/>
      <c r="BFN13" s="60"/>
      <c r="BFO13" s="60"/>
      <c r="BFP13" s="60"/>
      <c r="BFQ13" s="60"/>
      <c r="BFR13" s="60"/>
      <c r="BFS13" s="60"/>
      <c r="BFT13" s="60"/>
      <c r="BFU13" s="60"/>
      <c r="BFV13" s="60"/>
      <c r="BFW13" s="60"/>
      <c r="BFX13" s="60"/>
      <c r="BFY13" s="60"/>
      <c r="BFZ13" s="60"/>
      <c r="BGA13" s="60"/>
      <c r="BGB13" s="60"/>
      <c r="BGC13" s="60"/>
      <c r="BGD13" s="60"/>
      <c r="BGE13" s="60"/>
      <c r="BGF13" s="60"/>
      <c r="BGG13" s="60"/>
      <c r="BGH13" s="60"/>
      <c r="BGI13" s="60"/>
      <c r="BGJ13" s="60"/>
      <c r="BGK13" s="60"/>
      <c r="BGL13" s="60"/>
      <c r="BGM13" s="60"/>
      <c r="BGN13" s="60"/>
      <c r="BGO13" s="60"/>
      <c r="BGP13" s="60"/>
      <c r="BGQ13" s="60"/>
      <c r="BGR13" s="60"/>
      <c r="BGS13" s="60"/>
      <c r="BGT13" s="60"/>
      <c r="BGU13" s="60"/>
      <c r="BGV13" s="60"/>
      <c r="BGW13" s="60"/>
      <c r="BGX13" s="60"/>
      <c r="BGY13" s="60"/>
      <c r="BGZ13" s="60"/>
      <c r="BHA13" s="60"/>
      <c r="BHB13" s="60"/>
      <c r="BHC13" s="60"/>
      <c r="BHD13" s="60"/>
      <c r="BHE13" s="60"/>
      <c r="BHF13" s="60"/>
      <c r="BHG13" s="60"/>
      <c r="BHH13" s="60"/>
      <c r="BHI13" s="60"/>
      <c r="BHJ13" s="60"/>
      <c r="BHK13" s="60"/>
      <c r="BHL13" s="60"/>
      <c r="BHM13" s="60"/>
      <c r="BHN13" s="60"/>
      <c r="BHO13" s="60"/>
      <c r="BHP13" s="60"/>
      <c r="BHQ13" s="60"/>
      <c r="BHR13" s="60"/>
      <c r="BHS13" s="60"/>
      <c r="BHT13" s="60"/>
      <c r="BHU13" s="60"/>
      <c r="BHV13" s="60"/>
      <c r="BHW13" s="60"/>
      <c r="BHX13" s="60"/>
      <c r="BHY13" s="60"/>
      <c r="BHZ13" s="60"/>
      <c r="BIA13" s="60"/>
      <c r="BIB13" s="60"/>
      <c r="BIC13" s="60"/>
      <c r="BID13" s="60"/>
      <c r="BIE13" s="60"/>
      <c r="BIF13" s="60"/>
      <c r="BIG13" s="60"/>
      <c r="BIH13" s="60"/>
      <c r="BII13" s="60"/>
      <c r="BIJ13" s="60"/>
      <c r="BIK13" s="60"/>
      <c r="BIL13" s="60"/>
      <c r="BIM13" s="60"/>
      <c r="BIN13" s="60"/>
      <c r="BIO13" s="60"/>
      <c r="BIP13" s="60"/>
      <c r="BIQ13" s="60"/>
      <c r="BIR13" s="60"/>
      <c r="BIS13" s="60"/>
      <c r="BIT13" s="60"/>
      <c r="BIU13" s="60"/>
      <c r="BIV13" s="60"/>
      <c r="BIW13" s="60"/>
      <c r="BIX13" s="60"/>
      <c r="BIY13" s="60"/>
      <c r="BIZ13" s="60"/>
      <c r="BJA13" s="60"/>
      <c r="BJB13" s="60"/>
      <c r="BJC13" s="60"/>
      <c r="BJD13" s="60"/>
      <c r="BJE13" s="60"/>
      <c r="BJF13" s="60"/>
      <c r="BJG13" s="60"/>
      <c r="BJH13" s="60"/>
      <c r="BJI13" s="60"/>
      <c r="BJJ13" s="60"/>
      <c r="BJK13" s="60"/>
      <c r="BJL13" s="60"/>
      <c r="BJM13" s="60"/>
      <c r="BJN13" s="60"/>
      <c r="BJO13" s="60"/>
      <c r="BJP13" s="60"/>
      <c r="BJQ13" s="60"/>
      <c r="BJR13" s="60"/>
      <c r="BJS13" s="60"/>
      <c r="BJT13" s="60"/>
      <c r="BJU13" s="60"/>
      <c r="BJV13" s="60"/>
      <c r="BJW13" s="60"/>
      <c r="BJX13" s="60"/>
      <c r="BJY13" s="60"/>
      <c r="BJZ13" s="60"/>
    </row>
    <row r="14" spans="1:1638" ht="14.1" customHeight="1">
      <c r="A14" s="3994" t="s">
        <v>1696</v>
      </c>
      <c r="B14" s="3804">
        <v>11.334</v>
      </c>
      <c r="C14" s="3805">
        <v>13.384</v>
      </c>
      <c r="D14" s="3805">
        <v>10.999000000000001</v>
      </c>
      <c r="E14" s="3805">
        <v>10.656000000000001</v>
      </c>
      <c r="F14" s="3805">
        <v>12.622</v>
      </c>
      <c r="G14" s="3805">
        <v>10.907999999999999</v>
      </c>
      <c r="H14" s="3805">
        <v>11.432</v>
      </c>
      <c r="I14" s="3805">
        <v>8.7100000000000009</v>
      </c>
      <c r="J14" s="3805">
        <v>8.6479999999999997</v>
      </c>
      <c r="K14" s="3805">
        <v>8.2439999999999998</v>
      </c>
      <c r="L14" s="3751">
        <v>8.5069999999999997</v>
      </c>
    </row>
    <row r="15" spans="1:1638" ht="14.1" customHeight="1">
      <c r="A15" s="3994" t="s">
        <v>1697</v>
      </c>
      <c r="B15" s="3804">
        <v>13.853</v>
      </c>
      <c r="C15" s="3805">
        <v>16.358000000000001</v>
      </c>
      <c r="D15" s="3805">
        <v>13.444000000000001</v>
      </c>
      <c r="E15" s="3805">
        <v>13.023999999999999</v>
      </c>
      <c r="F15" s="3805">
        <v>15.427</v>
      </c>
      <c r="G15" s="3805">
        <v>13.332000000000001</v>
      </c>
      <c r="H15" s="3805">
        <v>13.973000000000001</v>
      </c>
      <c r="I15" s="3805">
        <v>10.646000000000001</v>
      </c>
      <c r="J15" s="3805">
        <v>10.57</v>
      </c>
      <c r="K15" s="3805">
        <v>10.076000000000001</v>
      </c>
      <c r="L15" s="3751">
        <v>10.397</v>
      </c>
    </row>
    <row r="16" spans="1:1638" s="4000" customFormat="1" ht="13.7" customHeight="1">
      <c r="A16" s="3994" t="s">
        <v>1698</v>
      </c>
      <c r="B16" s="3804">
        <v>4.0199999999999996</v>
      </c>
      <c r="C16" s="3805">
        <v>4.3369999999999997</v>
      </c>
      <c r="D16" s="3805">
        <v>4.4160000000000004</v>
      </c>
      <c r="E16" s="3805">
        <v>4.0110000000000001</v>
      </c>
      <c r="F16" s="3805">
        <v>4.4029999999999996</v>
      </c>
      <c r="G16" s="3805">
        <v>3.7869999999999999</v>
      </c>
      <c r="H16" s="3805">
        <v>3.7189999999999999</v>
      </c>
      <c r="I16" s="3805">
        <v>3.7090000000000001</v>
      </c>
      <c r="J16" s="3805">
        <v>3.8879999999999999</v>
      </c>
      <c r="K16" s="3805">
        <v>3.8639999999999999</v>
      </c>
      <c r="L16" s="3751">
        <v>5.8170000000000002</v>
      </c>
    </row>
    <row r="17" spans="1:13" ht="14.1" customHeight="1">
      <c r="A17" s="3994" t="s">
        <v>969</v>
      </c>
      <c r="B17" s="3804">
        <v>9.2999999999999999E-2</v>
      </c>
      <c r="C17" s="3805">
        <v>0.10100000000000001</v>
      </c>
      <c r="D17" s="3805">
        <v>0.108</v>
      </c>
      <c r="E17" s="3805">
        <v>0.108</v>
      </c>
      <c r="F17" s="3805">
        <v>0.115</v>
      </c>
      <c r="G17" s="3805">
        <v>0.11799999999999999</v>
      </c>
      <c r="H17" s="3805">
        <v>0.11600000000000001</v>
      </c>
      <c r="I17" s="3805">
        <v>0.11</v>
      </c>
      <c r="J17" s="3805">
        <v>0.1</v>
      </c>
      <c r="K17" s="3805">
        <v>9.9000000000000005E-2</v>
      </c>
      <c r="L17" s="3751">
        <v>0.108</v>
      </c>
    </row>
    <row r="18" spans="1:13" ht="14.1" customHeight="1">
      <c r="A18" s="3994" t="s">
        <v>1699</v>
      </c>
      <c r="B18" s="3804">
        <v>18.951000000000001</v>
      </c>
      <c r="C18" s="3805">
        <v>18.992000000000001</v>
      </c>
      <c r="D18" s="3805">
        <v>21.254000000000001</v>
      </c>
      <c r="E18" s="3805">
        <v>23.542999999999999</v>
      </c>
      <c r="F18" s="3805">
        <v>25.492000000000001</v>
      </c>
      <c r="G18" s="3805">
        <v>27.555</v>
      </c>
      <c r="H18" s="3805">
        <v>29.175000000000001</v>
      </c>
      <c r="I18" s="3805">
        <v>30.459</v>
      </c>
      <c r="J18" s="3805">
        <v>28.297999999999998</v>
      </c>
      <c r="K18" s="3805">
        <v>28.027999999999999</v>
      </c>
      <c r="L18" s="3751">
        <v>27.98</v>
      </c>
    </row>
    <row r="19" spans="1:13" ht="13.7" customHeight="1">
      <c r="A19" s="3994" t="s">
        <v>1517</v>
      </c>
      <c r="B19" s="3804">
        <v>21.154</v>
      </c>
      <c r="C19" s="3805">
        <v>20.268000000000001</v>
      </c>
      <c r="D19" s="3805">
        <v>20.507999999999999</v>
      </c>
      <c r="E19" s="3805">
        <v>16.102</v>
      </c>
      <c r="F19" s="3805">
        <v>22.526</v>
      </c>
      <c r="G19" s="3805">
        <v>19.939</v>
      </c>
      <c r="H19" s="3805">
        <v>19.645</v>
      </c>
      <c r="I19" s="3805">
        <v>18.323</v>
      </c>
      <c r="J19" s="3805">
        <v>18.501000000000001</v>
      </c>
      <c r="K19" s="3805">
        <v>18.213000000000001</v>
      </c>
      <c r="L19" s="3751">
        <v>18.469000000000001</v>
      </c>
    </row>
    <row r="20" spans="1:13" s="2321" customFormat="1" ht="14.1" customHeight="1">
      <c r="A20" s="3995" t="s">
        <v>190</v>
      </c>
      <c r="B20" s="4001">
        <v>145.44800000000001</v>
      </c>
      <c r="C20" s="3990">
        <v>155.48000000000002</v>
      </c>
      <c r="D20" s="3990">
        <v>151.24700000000001</v>
      </c>
      <c r="E20" s="3990">
        <v>148.47400000000002</v>
      </c>
      <c r="F20" s="3990">
        <v>168.24700000000001</v>
      </c>
      <c r="G20" s="3990">
        <v>159.77500000000001</v>
      </c>
      <c r="H20" s="3990">
        <v>163.47800000000001</v>
      </c>
      <c r="I20" s="3990">
        <v>154.28600000000003</v>
      </c>
      <c r="J20" s="3990">
        <v>149.17499999999998</v>
      </c>
      <c r="K20" s="3990">
        <v>148.16200000000001</v>
      </c>
      <c r="L20" s="3991">
        <v>151.53300000000002</v>
      </c>
    </row>
    <row r="21" spans="1:13" s="390" customFormat="1" ht="8.1" customHeight="1">
      <c r="A21" s="3157"/>
      <c r="B21" s="2625"/>
      <c r="C21" s="2625"/>
      <c r="D21" s="2625"/>
      <c r="E21" s="2625"/>
      <c r="F21" s="2625"/>
      <c r="G21" s="2625"/>
      <c r="H21" s="2625"/>
      <c r="I21" s="662"/>
      <c r="J21" s="662"/>
      <c r="K21" s="662"/>
      <c r="L21" s="662"/>
    </row>
    <row r="22" spans="1:13" ht="16.149999999999999" customHeight="1">
      <c r="A22" s="3155" t="s">
        <v>1701</v>
      </c>
      <c r="B22" s="4006"/>
      <c r="C22" s="4006"/>
      <c r="D22" s="4006"/>
      <c r="E22" s="4006"/>
      <c r="F22" s="4006"/>
      <c r="G22" s="2625"/>
      <c r="H22" s="2625"/>
      <c r="I22" s="662"/>
      <c r="J22" s="662"/>
      <c r="K22" s="662"/>
      <c r="L22" s="662"/>
    </row>
    <row r="23" spans="1:13" ht="14.1" customHeight="1">
      <c r="A23" s="3996" t="s">
        <v>1693</v>
      </c>
      <c r="B23" s="4007">
        <v>6.0000000000000001E-3</v>
      </c>
      <c r="C23" s="3998">
        <v>6.0000000000000001E-3</v>
      </c>
      <c r="D23" s="3998">
        <v>6.0000000000000001E-3</v>
      </c>
      <c r="E23" s="3998">
        <v>6.0000000000000001E-3</v>
      </c>
      <c r="F23" s="3998">
        <v>6.0000000000000001E-3</v>
      </c>
      <c r="G23" s="3998">
        <v>7.0000000000000001E-3</v>
      </c>
      <c r="H23" s="3998">
        <v>6.0000000000000001E-3</v>
      </c>
      <c r="I23" s="3998">
        <v>6.0000000000000001E-3</v>
      </c>
      <c r="J23" s="3998">
        <v>2E-3</v>
      </c>
      <c r="K23" s="3998">
        <v>4.0000000000000001E-3</v>
      </c>
      <c r="L23" s="3999">
        <v>4.0000000000000001E-3</v>
      </c>
      <c r="M23" s="662"/>
    </row>
    <row r="24" spans="1:13" ht="14.1" customHeight="1">
      <c r="A24" s="3997" t="s">
        <v>1694</v>
      </c>
      <c r="B24" s="3803">
        <v>0.93799999999999994</v>
      </c>
      <c r="C24" s="3752">
        <v>1.04</v>
      </c>
      <c r="D24" s="3752">
        <v>1.0029999999999999</v>
      </c>
      <c r="E24" s="3752">
        <v>0.94299999999999995</v>
      </c>
      <c r="F24" s="3752">
        <v>1.04</v>
      </c>
      <c r="G24" s="3752">
        <v>1.1200000000000001</v>
      </c>
      <c r="H24" s="3752">
        <v>1.0129999999999999</v>
      </c>
      <c r="I24" s="3752">
        <v>1.0129999999999999</v>
      </c>
      <c r="J24" s="3752">
        <v>0.93799999999999994</v>
      </c>
      <c r="K24" s="3752">
        <v>0.67900000000000005</v>
      </c>
      <c r="L24" s="3750">
        <v>0.69799999999999995</v>
      </c>
      <c r="M24" s="662"/>
    </row>
    <row r="25" spans="1:13" ht="14.1" customHeight="1">
      <c r="A25" s="3997" t="s">
        <v>1695</v>
      </c>
      <c r="B25" s="3803">
        <v>0</v>
      </c>
      <c r="C25" s="3752">
        <v>0</v>
      </c>
      <c r="D25" s="3752">
        <v>0</v>
      </c>
      <c r="E25" s="3752">
        <v>0</v>
      </c>
      <c r="F25" s="3752">
        <v>0</v>
      </c>
      <c r="G25" s="3752">
        <v>0</v>
      </c>
      <c r="H25" s="3752">
        <v>0</v>
      </c>
      <c r="I25" s="3752">
        <v>0</v>
      </c>
      <c r="J25" s="3752">
        <v>0</v>
      </c>
      <c r="K25" s="3752">
        <v>0</v>
      </c>
      <c r="L25" s="3750">
        <v>0</v>
      </c>
      <c r="M25" s="662"/>
    </row>
    <row r="26" spans="1:13" ht="14.1" customHeight="1">
      <c r="A26" s="3997" t="s">
        <v>1696</v>
      </c>
      <c r="B26" s="3803">
        <v>0</v>
      </c>
      <c r="C26" s="3752">
        <v>0</v>
      </c>
      <c r="D26" s="3752">
        <v>0</v>
      </c>
      <c r="E26" s="3752">
        <v>0</v>
      </c>
      <c r="F26" s="3752">
        <v>0</v>
      </c>
      <c r="G26" s="3752">
        <v>0</v>
      </c>
      <c r="H26" s="3752">
        <v>0</v>
      </c>
      <c r="I26" s="3752">
        <v>0</v>
      </c>
      <c r="J26" s="3752">
        <v>0</v>
      </c>
      <c r="K26" s="3752">
        <v>0</v>
      </c>
      <c r="L26" s="3750">
        <v>0</v>
      </c>
      <c r="M26" s="662"/>
    </row>
    <row r="27" spans="1:13" ht="14.1" customHeight="1">
      <c r="A27" s="3997" t="s">
        <v>1697</v>
      </c>
      <c r="B27" s="3803">
        <v>0</v>
      </c>
      <c r="C27" s="3752">
        <v>0</v>
      </c>
      <c r="D27" s="3752">
        <v>0</v>
      </c>
      <c r="E27" s="3752">
        <v>0</v>
      </c>
      <c r="F27" s="3752">
        <v>0</v>
      </c>
      <c r="G27" s="3752">
        <v>0</v>
      </c>
      <c r="H27" s="3752">
        <v>0</v>
      </c>
      <c r="I27" s="3752">
        <v>0</v>
      </c>
      <c r="J27" s="3752">
        <v>0</v>
      </c>
      <c r="K27" s="3752">
        <v>0</v>
      </c>
      <c r="L27" s="3750">
        <v>0</v>
      </c>
      <c r="M27" s="662"/>
    </row>
    <row r="28" spans="1:13" ht="14.1" customHeight="1">
      <c r="A28" s="3997" t="s">
        <v>1698</v>
      </c>
      <c r="B28" s="3803">
        <v>0</v>
      </c>
      <c r="C28" s="3752">
        <v>0</v>
      </c>
      <c r="D28" s="3752">
        <v>0</v>
      </c>
      <c r="E28" s="3752">
        <v>0</v>
      </c>
      <c r="F28" s="3752">
        <v>0</v>
      </c>
      <c r="G28" s="3752">
        <v>0</v>
      </c>
      <c r="H28" s="3752">
        <v>0</v>
      </c>
      <c r="I28" s="3752">
        <v>0</v>
      </c>
      <c r="J28" s="3752">
        <v>0</v>
      </c>
      <c r="K28" s="3752">
        <v>0</v>
      </c>
      <c r="L28" s="3750">
        <v>0</v>
      </c>
      <c r="M28" s="662"/>
    </row>
    <row r="29" spans="1:13" ht="18" customHeight="1">
      <c r="A29" s="3997" t="s">
        <v>969</v>
      </c>
      <c r="B29" s="3803">
        <v>0</v>
      </c>
      <c r="C29" s="3752">
        <v>0</v>
      </c>
      <c r="D29" s="3752">
        <v>0</v>
      </c>
      <c r="E29" s="3752">
        <v>0</v>
      </c>
      <c r="F29" s="3752">
        <v>0</v>
      </c>
      <c r="G29" s="3752">
        <v>0</v>
      </c>
      <c r="H29" s="3752">
        <v>0</v>
      </c>
      <c r="I29" s="3752">
        <v>0</v>
      </c>
      <c r="J29" s="3752">
        <v>0</v>
      </c>
      <c r="K29" s="3752">
        <v>0</v>
      </c>
      <c r="L29" s="3750">
        <v>0</v>
      </c>
      <c r="M29" s="662"/>
    </row>
    <row r="30" spans="1:13" ht="15" customHeight="1">
      <c r="A30" s="3997" t="s">
        <v>1699</v>
      </c>
      <c r="B30" s="3803">
        <v>0</v>
      </c>
      <c r="C30" s="3752">
        <v>0</v>
      </c>
      <c r="D30" s="3752">
        <v>0</v>
      </c>
      <c r="E30" s="3752">
        <v>0</v>
      </c>
      <c r="F30" s="3752">
        <v>0</v>
      </c>
      <c r="G30" s="3752">
        <v>0</v>
      </c>
      <c r="H30" s="3752">
        <v>0</v>
      </c>
      <c r="I30" s="3752">
        <v>0</v>
      </c>
      <c r="J30" s="3752">
        <v>0</v>
      </c>
      <c r="K30" s="3752">
        <v>0</v>
      </c>
      <c r="L30" s="3750">
        <v>0</v>
      </c>
      <c r="M30" s="662"/>
    </row>
    <row r="31" spans="1:13" s="60" customFormat="1" ht="15" customHeight="1">
      <c r="A31" s="3997" t="s">
        <v>1517</v>
      </c>
      <c r="B31" s="3803">
        <v>0.55500000000000005</v>
      </c>
      <c r="C31" s="3752">
        <v>0.61499999999999999</v>
      </c>
      <c r="D31" s="3752">
        <v>0.59299999999999997</v>
      </c>
      <c r="E31" s="3752">
        <v>0.55800000000000005</v>
      </c>
      <c r="F31" s="3752">
        <v>0.61499999999999999</v>
      </c>
      <c r="G31" s="3752">
        <v>0.42499999999999999</v>
      </c>
      <c r="H31" s="3752">
        <v>0.38400000000000001</v>
      </c>
      <c r="I31" s="3752">
        <v>0.38400000000000001</v>
      </c>
      <c r="J31" s="3752">
        <v>0.33700000000000002</v>
      </c>
      <c r="K31" s="3752">
        <v>0.25700000000000001</v>
      </c>
      <c r="L31" s="3750">
        <v>0.26500000000000001</v>
      </c>
      <c r="M31" s="447"/>
    </row>
    <row r="32" spans="1:13" s="60" customFormat="1" ht="15" customHeight="1">
      <c r="A32" s="4005" t="s">
        <v>190</v>
      </c>
      <c r="B32" s="4001">
        <v>1.4990000000000001</v>
      </c>
      <c r="C32" s="3990">
        <v>1.661</v>
      </c>
      <c r="D32" s="3990">
        <v>1.6019999999999999</v>
      </c>
      <c r="E32" s="3990">
        <v>1.5070000000000001</v>
      </c>
      <c r="F32" s="3990">
        <v>1.661</v>
      </c>
      <c r="G32" s="3990">
        <v>1.552</v>
      </c>
      <c r="H32" s="3990">
        <v>1.403</v>
      </c>
      <c r="I32" s="3990">
        <v>1.403</v>
      </c>
      <c r="J32" s="3990">
        <v>1.2769999999999999</v>
      </c>
      <c r="K32" s="3990">
        <v>0.94000000000000006</v>
      </c>
      <c r="L32" s="3991">
        <v>0.96699999999999997</v>
      </c>
      <c r="M32" s="447"/>
    </row>
    <row r="33" spans="1:12" s="60" customFormat="1" ht="7.5" customHeight="1">
      <c r="A33" s="3988"/>
      <c r="B33" s="3992"/>
      <c r="C33" s="3992"/>
      <c r="D33" s="3992"/>
      <c r="E33" s="3992"/>
      <c r="F33" s="3992"/>
      <c r="G33" s="3992"/>
      <c r="H33" s="3992"/>
      <c r="I33" s="3992"/>
      <c r="J33" s="3992"/>
      <c r="K33" s="447"/>
      <c r="L33" s="447"/>
    </row>
    <row r="34" spans="1:12" ht="16.149999999999999" customHeight="1">
      <c r="A34" s="3155" t="s">
        <v>1702</v>
      </c>
      <c r="B34" s="3989"/>
      <c r="C34" s="3989"/>
      <c r="D34" s="3989"/>
      <c r="E34" s="3989"/>
      <c r="F34" s="3989"/>
      <c r="G34" s="2625"/>
      <c r="H34" s="2625"/>
      <c r="I34" s="662"/>
      <c r="J34" s="662"/>
      <c r="K34" s="662"/>
      <c r="L34" s="662"/>
    </row>
    <row r="35" spans="1:12">
      <c r="A35" s="4002" t="s">
        <v>1693</v>
      </c>
      <c r="B35" s="3801">
        <v>2.3610000000000002</v>
      </c>
      <c r="C35" s="3802">
        <v>2.4889999999999999</v>
      </c>
      <c r="D35" s="3802">
        <v>2.226</v>
      </c>
      <c r="E35" s="3802">
        <v>2.4569999999999999</v>
      </c>
      <c r="F35" s="3802">
        <v>2.3820000000000001</v>
      </c>
      <c r="G35" s="3802">
        <v>2.2269999999999999</v>
      </c>
      <c r="H35" s="3802">
        <v>2.407</v>
      </c>
      <c r="I35" s="3802">
        <v>2.6819999999999999</v>
      </c>
      <c r="J35" s="3802">
        <v>2.9670000000000001</v>
      </c>
      <c r="K35" s="3802">
        <v>3.0760000000000001</v>
      </c>
      <c r="L35" s="3749">
        <v>3.1539999999999999</v>
      </c>
    </row>
    <row r="36" spans="1:12">
      <c r="A36" s="4003" t="s">
        <v>1694</v>
      </c>
      <c r="B36" s="3804">
        <v>25.498000000000001</v>
      </c>
      <c r="C36" s="3805">
        <v>26.899000000000001</v>
      </c>
      <c r="D36" s="3805">
        <v>25.646000000000001</v>
      </c>
      <c r="E36" s="3805">
        <v>28.754000000000001</v>
      </c>
      <c r="F36" s="3805">
        <v>29.449000000000002</v>
      </c>
      <c r="G36" s="3805">
        <v>32.463000000000001</v>
      </c>
      <c r="H36" s="3805">
        <v>33.481000000000002</v>
      </c>
      <c r="I36" s="3805">
        <v>34.838000000000001</v>
      </c>
      <c r="J36" s="3805">
        <v>34.17</v>
      </c>
      <c r="K36" s="3805">
        <v>35.39</v>
      </c>
      <c r="L36" s="3751">
        <v>35.444000000000003</v>
      </c>
    </row>
    <row r="37" spans="1:12">
      <c r="A37" s="4003" t="s">
        <v>1695</v>
      </c>
      <c r="B37" s="3804">
        <v>16.835999999999999</v>
      </c>
      <c r="C37" s="3805">
        <v>15.49</v>
      </c>
      <c r="D37" s="3805">
        <v>15.249000000000001</v>
      </c>
      <c r="E37" s="3805">
        <v>13.231999999999999</v>
      </c>
      <c r="F37" s="3805">
        <v>15.109</v>
      </c>
      <c r="G37" s="3805">
        <v>14.577</v>
      </c>
      <c r="H37" s="3805">
        <v>14.689</v>
      </c>
      <c r="I37" s="3805">
        <v>15.282</v>
      </c>
      <c r="J37" s="3805">
        <v>17.206</v>
      </c>
      <c r="K37" s="3805">
        <v>17.802</v>
      </c>
      <c r="L37" s="3751">
        <v>18.3</v>
      </c>
    </row>
    <row r="38" spans="1:12">
      <c r="A38" s="4003" t="s">
        <v>1696</v>
      </c>
      <c r="B38" s="3804">
        <v>0</v>
      </c>
      <c r="C38" s="3805">
        <v>0</v>
      </c>
      <c r="D38" s="3805">
        <v>0</v>
      </c>
      <c r="E38" s="3805">
        <v>0</v>
      </c>
      <c r="F38" s="3805">
        <v>0</v>
      </c>
      <c r="G38" s="3805">
        <v>0</v>
      </c>
      <c r="H38" s="3805">
        <v>0</v>
      </c>
      <c r="I38" s="3805">
        <v>0</v>
      </c>
      <c r="J38" s="3805">
        <v>0</v>
      </c>
      <c r="K38" s="3805">
        <v>0</v>
      </c>
      <c r="L38" s="3751">
        <v>0</v>
      </c>
    </row>
    <row r="39" spans="1:12">
      <c r="A39" s="4003" t="s">
        <v>1697</v>
      </c>
      <c r="B39" s="3804">
        <v>21.887</v>
      </c>
      <c r="C39" s="3805">
        <v>21.413</v>
      </c>
      <c r="D39" s="3805">
        <v>22.026</v>
      </c>
      <c r="E39" s="3805">
        <v>19</v>
      </c>
      <c r="F39" s="3805">
        <v>21.696000000000002</v>
      </c>
      <c r="G39" s="3805">
        <v>20.931000000000001</v>
      </c>
      <c r="H39" s="3805">
        <v>21.091000000000001</v>
      </c>
      <c r="I39" s="3805">
        <v>21.943999999999999</v>
      </c>
      <c r="J39" s="3805">
        <v>24.706</v>
      </c>
      <c r="K39" s="3805">
        <v>25.562000000000001</v>
      </c>
      <c r="L39" s="3751">
        <v>26.277000000000001</v>
      </c>
    </row>
    <row r="40" spans="1:12">
      <c r="A40" s="4003" t="s">
        <v>1698</v>
      </c>
      <c r="B40" s="3804">
        <v>1.65</v>
      </c>
      <c r="C40" s="3805">
        <v>1.7889999999999999</v>
      </c>
      <c r="D40" s="3805">
        <v>1.71</v>
      </c>
      <c r="E40" s="3805">
        <v>1.716</v>
      </c>
      <c r="F40" s="3805">
        <v>1.8089999999999999</v>
      </c>
      <c r="G40" s="3805">
        <v>1.758</v>
      </c>
      <c r="H40" s="3805">
        <v>1.7589999999999999</v>
      </c>
      <c r="I40" s="3805">
        <v>1.8260000000000001</v>
      </c>
      <c r="J40" s="3805">
        <v>1.948</v>
      </c>
      <c r="K40" s="3805">
        <v>1.9790000000000001</v>
      </c>
      <c r="L40" s="3751">
        <v>2.9710000000000001</v>
      </c>
    </row>
    <row r="41" spans="1:12">
      <c r="A41" s="4003" t="s">
        <v>969</v>
      </c>
      <c r="B41" s="3804">
        <v>0.09</v>
      </c>
      <c r="C41" s="3805">
        <v>0.1</v>
      </c>
      <c r="D41" s="3805">
        <v>9.7000000000000003E-2</v>
      </c>
      <c r="E41" s="3805">
        <v>0.104</v>
      </c>
      <c r="F41" s="3805">
        <v>0.10199999999999999</v>
      </c>
      <c r="G41" s="3805">
        <v>9.2999999999999999E-2</v>
      </c>
      <c r="H41" s="3805">
        <v>0.10100000000000001</v>
      </c>
      <c r="I41" s="3805">
        <v>0.11</v>
      </c>
      <c r="J41" s="3805">
        <v>0.129</v>
      </c>
      <c r="K41" s="3805">
        <v>0.127</v>
      </c>
      <c r="L41" s="3751">
        <v>0.13900000000000001</v>
      </c>
    </row>
    <row r="42" spans="1:12">
      <c r="A42" s="4003" t="s">
        <v>1699</v>
      </c>
      <c r="B42" s="3804">
        <v>0</v>
      </c>
      <c r="C42" s="3805">
        <v>0</v>
      </c>
      <c r="D42" s="3805">
        <v>0</v>
      </c>
      <c r="E42" s="3805">
        <v>0</v>
      </c>
      <c r="F42" s="3805">
        <v>0</v>
      </c>
      <c r="G42" s="3805">
        <v>0</v>
      </c>
      <c r="H42" s="3805">
        <v>0</v>
      </c>
      <c r="I42" s="3805">
        <v>0</v>
      </c>
      <c r="J42" s="3805">
        <v>0</v>
      </c>
      <c r="K42" s="3805">
        <v>0</v>
      </c>
      <c r="L42" s="3751">
        <v>0</v>
      </c>
    </row>
    <row r="43" spans="1:12">
      <c r="A43" s="4003" t="s">
        <v>1517</v>
      </c>
      <c r="B43" s="3804">
        <v>14.311</v>
      </c>
      <c r="C43" s="3805">
        <v>15.946</v>
      </c>
      <c r="D43" s="3805">
        <v>15.672000000000001</v>
      </c>
      <c r="E43" s="3805">
        <v>12.893000000000001</v>
      </c>
      <c r="F43" s="3805">
        <v>14.722</v>
      </c>
      <c r="G43" s="3805">
        <v>14.202999999999999</v>
      </c>
      <c r="H43" s="3805">
        <v>14.311999999999999</v>
      </c>
      <c r="I43" s="3805">
        <v>14.891</v>
      </c>
      <c r="J43" s="3805">
        <v>16.765000000000001</v>
      </c>
      <c r="K43" s="3805">
        <v>17.344999999999999</v>
      </c>
      <c r="L43" s="3751">
        <v>17.831</v>
      </c>
    </row>
    <row r="44" spans="1:12">
      <c r="A44" s="4004" t="s">
        <v>190</v>
      </c>
      <c r="B44" s="4001">
        <v>82.63300000000001</v>
      </c>
      <c r="C44" s="3990">
        <v>84.125999999999991</v>
      </c>
      <c r="D44" s="3990">
        <v>82.625999999999991</v>
      </c>
      <c r="E44" s="3990">
        <v>78.155999999999992</v>
      </c>
      <c r="F44" s="3990">
        <v>85.269000000000005</v>
      </c>
      <c r="G44" s="3990">
        <v>86.251999999999995</v>
      </c>
      <c r="H44" s="3990">
        <v>87.84</v>
      </c>
      <c r="I44" s="3990">
        <v>91.573000000000008</v>
      </c>
      <c r="J44" s="3990">
        <v>97.891000000000005</v>
      </c>
      <c r="K44" s="3990">
        <v>101.28099999999999</v>
      </c>
      <c r="L44" s="3991">
        <v>104.116</v>
      </c>
    </row>
    <row r="46" spans="1:12">
      <c r="A46" s="108" t="s">
        <v>1522</v>
      </c>
    </row>
    <row r="47" spans="1:12">
      <c r="B47" s="3237"/>
      <c r="C47" s="3237"/>
      <c r="D47" s="3237"/>
      <c r="E47" s="3237"/>
      <c r="F47" s="3237"/>
      <c r="G47" s="3237"/>
      <c r="H47" s="3237"/>
      <c r="I47" s="3237"/>
      <c r="J47" s="3237"/>
      <c r="K47" s="3237"/>
      <c r="L47" s="3237"/>
    </row>
    <row r="49" spans="2:12">
      <c r="B49" s="2471"/>
      <c r="C49" s="2471"/>
      <c r="D49" s="2471"/>
      <c r="E49" s="2471"/>
      <c r="F49" s="2471"/>
      <c r="G49" s="2471"/>
      <c r="H49" s="2471"/>
      <c r="I49" s="2471"/>
      <c r="J49" s="2471"/>
      <c r="K49" s="2471"/>
      <c r="L49" s="2471"/>
    </row>
  </sheetData>
  <mergeCells count="2">
    <mergeCell ref="B2:J2"/>
    <mergeCell ref="B4:J4"/>
  </mergeCells>
  <phoneticPr fontId="21" type="noConversion"/>
  <printOptions horizontalCentered="1" verticalCentered="1"/>
  <pageMargins left="0" right="0" top="0.59055118110236227" bottom="0" header="0.51181102362204722" footer="0.51181102362204722"/>
  <pageSetup paperSize="9" scale="84" orientation="landscape"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FFFF"/>
    <pageSetUpPr fitToPage="1"/>
  </sheetPr>
  <dimension ref="A1:AI60"/>
  <sheetViews>
    <sheetView workbookViewId="0"/>
  </sheetViews>
  <sheetFormatPr baseColWidth="10" defaultRowHeight="15.75"/>
  <cols>
    <col min="1" max="1" width="25.5" style="61" customWidth="1"/>
    <col min="2" max="15" width="7.375" style="61" customWidth="1"/>
    <col min="16" max="16" width="7.75" style="61" customWidth="1"/>
    <col min="17" max="18" width="8" style="61" customWidth="1"/>
    <col min="19" max="31" width="9" style="61" customWidth="1"/>
    <col min="32" max="50" width="9" style="3510" customWidth="1"/>
    <col min="51" max="16384" width="11" style="3510"/>
  </cols>
  <sheetData>
    <row r="1" spans="1:32" ht="20.25">
      <c r="A1" s="442"/>
      <c r="B1" s="1750"/>
      <c r="C1" s="1011"/>
      <c r="D1" s="1011"/>
      <c r="E1" s="1011"/>
      <c r="F1" s="1011"/>
      <c r="G1" s="1011"/>
      <c r="H1" s="1011"/>
      <c r="I1" s="1011"/>
      <c r="J1" s="1011"/>
      <c r="K1" s="1011"/>
      <c r="L1" s="1751"/>
      <c r="M1" s="1751"/>
      <c r="N1" s="1751"/>
      <c r="O1" s="1751"/>
      <c r="P1" s="1751"/>
      <c r="Q1" s="1751"/>
      <c r="R1" s="1751"/>
      <c r="S1" s="1751"/>
      <c r="T1" s="1751"/>
      <c r="U1" s="1751"/>
      <c r="V1" s="1751"/>
      <c r="W1" s="1751"/>
      <c r="X1" s="1751"/>
      <c r="Y1" s="1751"/>
      <c r="Z1" s="1751"/>
      <c r="AA1" s="1751"/>
      <c r="AB1" s="1751"/>
      <c r="AC1" s="1751"/>
      <c r="AD1" s="1751"/>
      <c r="AE1" s="442"/>
      <c r="AF1" s="405"/>
    </row>
    <row r="2" spans="1:32" ht="18.75">
      <c r="A2" s="197"/>
      <c r="B2" s="1013" t="s">
        <v>451</v>
      </c>
      <c r="C2" s="1040"/>
      <c r="D2" s="1040"/>
      <c r="E2" s="1040"/>
      <c r="F2" s="1040"/>
      <c r="G2" s="1040"/>
      <c r="H2" s="1040"/>
      <c r="I2" s="1040"/>
      <c r="J2" s="1040"/>
      <c r="K2" s="1040"/>
      <c r="L2" s="1040"/>
      <c r="M2" s="1040"/>
      <c r="N2" s="1040"/>
      <c r="O2" s="1040"/>
      <c r="P2" s="1040"/>
      <c r="Q2" s="1040"/>
      <c r="R2" s="1040"/>
      <c r="S2" s="1040"/>
      <c r="T2" s="1040"/>
      <c r="U2" s="1040"/>
      <c r="V2" s="1040"/>
      <c r="W2" s="1040"/>
      <c r="X2" s="1040"/>
      <c r="Y2" s="1040"/>
      <c r="Z2" s="1040"/>
      <c r="AA2" s="1040"/>
      <c r="AB2" s="1040"/>
      <c r="AC2" s="1040"/>
      <c r="AD2" s="1040"/>
      <c r="AE2" s="4198" t="s">
        <v>112</v>
      </c>
      <c r="AF2" s="4200"/>
    </row>
    <row r="3" spans="1:32" ht="18.75">
      <c r="A3" s="197"/>
      <c r="B3" s="1013" t="s">
        <v>452</v>
      </c>
      <c r="C3" s="1040"/>
      <c r="D3" s="1040"/>
      <c r="E3" s="1040"/>
      <c r="F3" s="1040"/>
      <c r="G3" s="1040"/>
      <c r="H3" s="1040"/>
      <c r="I3" s="1040"/>
      <c r="J3" s="1040"/>
      <c r="K3" s="1040"/>
      <c r="L3" s="1040"/>
      <c r="M3" s="1040"/>
      <c r="N3" s="1040"/>
      <c r="O3" s="1040"/>
      <c r="P3" s="1040"/>
      <c r="Q3" s="1040"/>
      <c r="R3" s="1040"/>
      <c r="S3" s="1040"/>
      <c r="T3" s="1040"/>
      <c r="U3" s="1040"/>
      <c r="V3" s="1040"/>
      <c r="W3" s="1040"/>
      <c r="X3" s="1040"/>
      <c r="Y3" s="1040"/>
      <c r="Z3" s="1040"/>
      <c r="AA3" s="1040"/>
      <c r="AB3" s="1040"/>
      <c r="AC3" s="1040"/>
      <c r="AD3" s="1040"/>
      <c r="AE3" s="4198" t="s">
        <v>899</v>
      </c>
      <c r="AF3" s="4200"/>
    </row>
    <row r="4" spans="1:32" ht="18.75">
      <c r="A4" s="3507"/>
      <c r="B4" s="1041" t="s">
        <v>104</v>
      </c>
      <c r="C4" s="1034"/>
      <c r="D4" s="1034"/>
      <c r="E4" s="1034"/>
      <c r="F4" s="1034"/>
      <c r="G4" s="1034"/>
      <c r="H4" s="1034"/>
      <c r="I4" s="1034"/>
      <c r="J4" s="1034"/>
      <c r="K4" s="1034"/>
      <c r="L4" s="1034"/>
      <c r="M4" s="1034"/>
      <c r="N4" s="1034"/>
      <c r="O4" s="1034"/>
      <c r="P4" s="1034"/>
      <c r="Q4" s="1034"/>
      <c r="R4" s="1034"/>
      <c r="S4" s="1034"/>
      <c r="T4" s="1034"/>
      <c r="U4" s="1034"/>
      <c r="V4" s="1034"/>
      <c r="W4" s="1034"/>
      <c r="X4" s="1034"/>
      <c r="Y4" s="1034"/>
      <c r="Z4" s="1034"/>
      <c r="AA4" s="1034"/>
      <c r="AB4" s="1034"/>
      <c r="AC4" s="1034"/>
      <c r="AD4" s="1034"/>
      <c r="AE4" s="4201" t="s">
        <v>1704</v>
      </c>
      <c r="AF4" s="4208"/>
    </row>
    <row r="5" spans="1:32">
      <c r="A5" s="967"/>
      <c r="B5" s="1752"/>
      <c r="C5" s="1753"/>
      <c r="D5" s="1753"/>
      <c r="E5" s="1753"/>
      <c r="F5" s="1753"/>
      <c r="G5" s="1753"/>
      <c r="H5" s="1753"/>
      <c r="I5" s="1753"/>
      <c r="J5" s="1753"/>
      <c r="K5" s="1753"/>
      <c r="L5" s="1753"/>
      <c r="M5" s="1753"/>
      <c r="N5" s="1753"/>
      <c r="O5" s="1753"/>
      <c r="P5" s="1753"/>
      <c r="Q5" s="1753"/>
      <c r="R5" s="1753"/>
      <c r="S5" s="1753"/>
      <c r="T5" s="1753"/>
      <c r="U5" s="1753"/>
      <c r="V5" s="1753"/>
      <c r="W5" s="1753"/>
      <c r="X5" s="1753"/>
      <c r="Y5" s="1753"/>
      <c r="Z5" s="1753"/>
      <c r="AA5" s="1753"/>
      <c r="AB5" s="1753"/>
      <c r="AC5" s="1753"/>
      <c r="AD5" s="1753"/>
      <c r="AE5" s="647"/>
      <c r="AF5" s="410"/>
    </row>
    <row r="6" spans="1:32">
      <c r="A6" s="445"/>
      <c r="B6" s="1754"/>
      <c r="C6" s="445"/>
      <c r="D6" s="445"/>
      <c r="E6" s="445"/>
      <c r="F6" s="445"/>
      <c r="G6" s="445"/>
      <c r="H6" s="445"/>
      <c r="I6" s="445"/>
      <c r="J6" s="445"/>
      <c r="K6" s="445"/>
      <c r="L6" s="445"/>
      <c r="M6" s="445"/>
      <c r="N6" s="445"/>
    </row>
    <row r="7" spans="1:32">
      <c r="A7" s="4238" t="s">
        <v>900</v>
      </c>
      <c r="B7" s="4238"/>
      <c r="C7" s="4238"/>
      <c r="D7" s="4238"/>
      <c r="E7" s="4238"/>
      <c r="F7" s="4238"/>
      <c r="G7" s="4238"/>
      <c r="H7" s="4238"/>
      <c r="I7" s="4238"/>
      <c r="J7" s="4238"/>
      <c r="K7" s="4238"/>
      <c r="L7" s="4238"/>
      <c r="M7" s="4238"/>
      <c r="N7" s="4238"/>
      <c r="O7" s="4238"/>
      <c r="P7" s="4238"/>
      <c r="Q7" s="4238"/>
      <c r="R7" s="4238"/>
    </row>
    <row r="8" spans="1:32">
      <c r="A8" s="968"/>
      <c r="B8" s="1755"/>
      <c r="C8" s="168">
        <v>1991</v>
      </c>
      <c r="D8" s="3509">
        <v>1992</v>
      </c>
      <c r="E8" s="168">
        <v>1993</v>
      </c>
      <c r="F8" s="168">
        <v>1994</v>
      </c>
      <c r="G8" s="168">
        <v>1995</v>
      </c>
      <c r="H8" s="168">
        <v>1996</v>
      </c>
      <c r="I8" s="168">
        <v>1997</v>
      </c>
      <c r="J8" s="168">
        <v>1998</v>
      </c>
      <c r="K8" s="168">
        <v>1999</v>
      </c>
      <c r="L8" s="3508">
        <v>2000</v>
      </c>
      <c r="M8" s="168">
        <v>2001</v>
      </c>
      <c r="N8" s="168">
        <v>2002</v>
      </c>
      <c r="O8" s="168">
        <v>2003</v>
      </c>
      <c r="P8" s="168">
        <v>2004</v>
      </c>
      <c r="Q8" s="168">
        <v>2005</v>
      </c>
      <c r="R8" s="168">
        <v>2006</v>
      </c>
      <c r="S8" s="168">
        <v>2007</v>
      </c>
      <c r="T8" s="168">
        <v>2008</v>
      </c>
      <c r="U8" s="168">
        <v>2009</v>
      </c>
      <c r="V8" s="168">
        <v>2010</v>
      </c>
      <c r="W8" s="168">
        <v>2011</v>
      </c>
      <c r="X8" s="168">
        <v>2012</v>
      </c>
      <c r="Y8" s="3508">
        <v>2013</v>
      </c>
      <c r="Z8" s="168">
        <v>2014</v>
      </c>
      <c r="AA8" s="168">
        <v>2015</v>
      </c>
      <c r="AB8" s="168">
        <v>2016</v>
      </c>
      <c r="AC8" s="168">
        <v>2017</v>
      </c>
      <c r="AD8" s="168">
        <v>2018</v>
      </c>
      <c r="AE8" s="168">
        <v>2019</v>
      </c>
      <c r="AF8" s="168">
        <v>2020</v>
      </c>
    </row>
    <row r="9" spans="1:32">
      <c r="A9" s="385" t="s">
        <v>901</v>
      </c>
      <c r="B9" s="961"/>
      <c r="C9" s="159">
        <v>34.200000000000003</v>
      </c>
      <c r="D9" s="159">
        <v>33.700000000000003</v>
      </c>
      <c r="E9" s="159">
        <v>33.9</v>
      </c>
      <c r="F9" s="159">
        <v>33.700000000000003</v>
      </c>
      <c r="G9" s="162">
        <v>33.6</v>
      </c>
      <c r="H9" s="162">
        <v>33.299999999999997</v>
      </c>
      <c r="I9" s="162">
        <v>33.4</v>
      </c>
      <c r="J9" s="162">
        <v>33</v>
      </c>
      <c r="K9" s="162">
        <v>32.200000000000003</v>
      </c>
      <c r="L9" s="1756">
        <v>32.299999999999997</v>
      </c>
      <c r="M9" s="1756">
        <v>31.1</v>
      </c>
      <c r="N9" s="1756">
        <v>30.1</v>
      </c>
      <c r="O9" s="1280">
        <v>30.451280000000001</v>
      </c>
      <c r="P9" s="1280">
        <v>32.335979999999999</v>
      </c>
      <c r="Q9" s="1280">
        <v>29.403369999999999</v>
      </c>
      <c r="R9" s="1280">
        <v>28.679500000000001</v>
      </c>
      <c r="S9" s="1003">
        <v>29.259130000000003</v>
      </c>
      <c r="T9" s="1003">
        <v>29.64838</v>
      </c>
      <c r="U9" s="1003">
        <v>29.031080000000003</v>
      </c>
      <c r="V9" s="1003">
        <v>30.159920000000003</v>
      </c>
      <c r="W9" s="3795">
        <v>25.723757000000003</v>
      </c>
      <c r="X9" s="1280">
        <v>25.176757000000002</v>
      </c>
      <c r="Y9" s="1280">
        <v>25.963757000000001</v>
      </c>
      <c r="Z9" s="1280">
        <v>26.209780700000003</v>
      </c>
      <c r="AA9" s="1280">
        <v>28.654253000000004</v>
      </c>
      <c r="AB9" s="1280">
        <v>27.435290000000006</v>
      </c>
      <c r="AC9" s="1280">
        <v>24.041882000000001</v>
      </c>
      <c r="AD9" s="1280">
        <v>23.816462999999999</v>
      </c>
      <c r="AE9" s="1003">
        <v>22.670462999999998</v>
      </c>
      <c r="AF9" s="1004">
        <v>23.705062999999999</v>
      </c>
    </row>
    <row r="10" spans="1:32">
      <c r="A10" s="338" t="s">
        <v>902</v>
      </c>
      <c r="B10" s="960"/>
      <c r="C10" s="67">
        <v>29.5</v>
      </c>
      <c r="D10" s="67">
        <v>27</v>
      </c>
      <c r="E10" s="67">
        <v>25.5</v>
      </c>
      <c r="F10" s="67">
        <v>24.3</v>
      </c>
      <c r="G10" s="64">
        <v>24</v>
      </c>
      <c r="H10" s="64">
        <v>22.2</v>
      </c>
      <c r="I10" s="64">
        <v>21.2</v>
      </c>
      <c r="J10" s="64">
        <v>20.7</v>
      </c>
      <c r="K10" s="64">
        <v>20.3</v>
      </c>
      <c r="L10" s="1757">
        <v>21.8</v>
      </c>
      <c r="M10" s="1757">
        <v>22</v>
      </c>
      <c r="N10" s="1757">
        <v>21.6</v>
      </c>
      <c r="O10" s="1758">
        <v>22.233060000000002</v>
      </c>
      <c r="P10" s="1758">
        <v>22.127610000000001</v>
      </c>
      <c r="Q10" s="1758">
        <v>21.959139999999998</v>
      </c>
      <c r="R10" s="1758">
        <v>21.819040000000001</v>
      </c>
      <c r="S10" s="1757">
        <v>22.513919999999999</v>
      </c>
      <c r="T10" s="1757">
        <v>22.360759999999999</v>
      </c>
      <c r="U10" s="1757">
        <v>22.44163</v>
      </c>
      <c r="V10" s="1757">
        <v>22.677319999999998</v>
      </c>
      <c r="W10" s="3796">
        <v>19.847123</v>
      </c>
      <c r="X10" s="1758">
        <v>21.016123</v>
      </c>
      <c r="Y10" s="1758">
        <v>20.956122999999998</v>
      </c>
      <c r="Z10" s="1758">
        <v>20.818223000000003</v>
      </c>
      <c r="AA10" s="1758">
        <v>21.418509</v>
      </c>
      <c r="AB10" s="1758">
        <v>21.272938000000003</v>
      </c>
      <c r="AC10" s="1758">
        <v>20.859254</v>
      </c>
      <c r="AD10" s="1758">
        <v>20.902615999999998</v>
      </c>
      <c r="AE10" s="1757">
        <v>20.902615999999998</v>
      </c>
      <c r="AF10" s="1759">
        <v>20.253615999999997</v>
      </c>
    </row>
    <row r="11" spans="1:32">
      <c r="A11" s="338" t="s">
        <v>903</v>
      </c>
      <c r="B11" s="960"/>
      <c r="C11" s="67">
        <v>10.5</v>
      </c>
      <c r="D11" s="67">
        <v>10.3</v>
      </c>
      <c r="E11" s="67">
        <v>9.8000000000000007</v>
      </c>
      <c r="F11" s="67">
        <v>9.8000000000000007</v>
      </c>
      <c r="G11" s="64">
        <v>9.8000000000000007</v>
      </c>
      <c r="H11" s="64">
        <v>9.1999999999999993</v>
      </c>
      <c r="I11" s="64">
        <v>8.8000000000000007</v>
      </c>
      <c r="J11" s="64">
        <v>8.6999999999999993</v>
      </c>
      <c r="K11" s="64">
        <v>8.1</v>
      </c>
      <c r="L11" s="1757">
        <v>7.5</v>
      </c>
      <c r="M11" s="1757">
        <v>7.5</v>
      </c>
      <c r="N11" s="1757">
        <v>5.3</v>
      </c>
      <c r="O11" s="1758">
        <v>5.0563400000000005</v>
      </c>
      <c r="P11" s="1758">
        <v>5.6354899999999999</v>
      </c>
      <c r="Q11" s="1758">
        <v>5.4567399999999999</v>
      </c>
      <c r="R11" s="1758">
        <v>5.4910100000000002</v>
      </c>
      <c r="S11" s="1757">
        <v>5.4480000000000004</v>
      </c>
      <c r="T11" s="1757">
        <v>5.3509500000000001</v>
      </c>
      <c r="U11" s="1757">
        <v>5.1543000000000001</v>
      </c>
      <c r="V11" s="1757">
        <v>5.8567</v>
      </c>
      <c r="W11" s="3796">
        <v>4.1658965600000055</v>
      </c>
      <c r="X11" s="1758">
        <v>4.1358965600000053</v>
      </c>
      <c r="Y11" s="1758">
        <v>4.1358965600000053</v>
      </c>
      <c r="Z11" s="1758">
        <v>4.2358571196678341</v>
      </c>
      <c r="AA11" s="1758">
        <v>4.1957436000000001</v>
      </c>
      <c r="AB11" s="1758">
        <v>4.5932493251296762</v>
      </c>
      <c r="AC11" s="1758">
        <v>4.4161388271456037</v>
      </c>
      <c r="AD11" s="1758">
        <v>4.3753565110000014</v>
      </c>
      <c r="AE11" s="1757">
        <v>4.3753565110000014</v>
      </c>
      <c r="AF11" s="1759">
        <v>4.3753565110000014</v>
      </c>
    </row>
    <row r="12" spans="1:32">
      <c r="A12" s="338" t="s">
        <v>904</v>
      </c>
      <c r="B12" s="960"/>
      <c r="C12" s="67">
        <v>18</v>
      </c>
      <c r="D12" s="67">
        <v>18.100000000000001</v>
      </c>
      <c r="E12" s="67">
        <v>18.3</v>
      </c>
      <c r="F12" s="67">
        <v>19.3</v>
      </c>
      <c r="G12" s="64">
        <v>20.5</v>
      </c>
      <c r="H12" s="64">
        <v>21.3</v>
      </c>
      <c r="I12" s="64">
        <v>21.6</v>
      </c>
      <c r="J12" s="64">
        <v>21.3</v>
      </c>
      <c r="K12" s="64">
        <v>22</v>
      </c>
      <c r="L12" s="1757">
        <v>22.3</v>
      </c>
      <c r="M12" s="1757">
        <v>22.6</v>
      </c>
      <c r="N12" s="1757">
        <v>20.3</v>
      </c>
      <c r="O12" s="1758">
        <v>19.53434</v>
      </c>
      <c r="P12" s="1758">
        <v>19.38401</v>
      </c>
      <c r="Q12" s="1758">
        <v>20.622400000000003</v>
      </c>
      <c r="R12" s="1758">
        <v>21.20213</v>
      </c>
      <c r="S12" s="1757">
        <v>21.30283</v>
      </c>
      <c r="T12" s="1757">
        <v>22.75564</v>
      </c>
      <c r="U12" s="1757">
        <v>23.146609999999999</v>
      </c>
      <c r="V12" s="1757">
        <v>23.757829999999998</v>
      </c>
      <c r="W12" s="3796">
        <v>27.248999999999999</v>
      </c>
      <c r="X12" s="1758">
        <v>27.377974103005165</v>
      </c>
      <c r="Y12" s="1758">
        <v>28.388574103005165</v>
      </c>
      <c r="Z12" s="1758">
        <v>29.019000848137303</v>
      </c>
      <c r="AA12" s="1758">
        <v>28.358562999999997</v>
      </c>
      <c r="AB12" s="1758">
        <v>29.448932307870297</v>
      </c>
      <c r="AC12" s="1758">
        <v>29.761878251844561</v>
      </c>
      <c r="AD12" s="1758">
        <v>30.129596264990148</v>
      </c>
      <c r="AE12" s="1757">
        <v>30.072096264990147</v>
      </c>
      <c r="AF12" s="1759">
        <v>30.50219626499015</v>
      </c>
    </row>
    <row r="13" spans="1:32" ht="16.5">
      <c r="A13" s="338" t="s">
        <v>1074</v>
      </c>
      <c r="B13" s="960"/>
      <c r="C13" s="67">
        <v>23.7</v>
      </c>
      <c r="D13" s="67">
        <v>23.8</v>
      </c>
      <c r="E13" s="67">
        <v>23.9</v>
      </c>
      <c r="F13" s="67">
        <v>23.9</v>
      </c>
      <c r="G13" s="64">
        <v>24</v>
      </c>
      <c r="H13" s="64">
        <v>24.1</v>
      </c>
      <c r="I13" s="64">
        <v>23.5</v>
      </c>
      <c r="J13" s="64">
        <v>23.5</v>
      </c>
      <c r="K13" s="64">
        <v>23.5</v>
      </c>
      <c r="L13" s="1757">
        <v>23.6</v>
      </c>
      <c r="M13" s="1757">
        <v>23.6</v>
      </c>
      <c r="N13" s="1757">
        <v>23.6</v>
      </c>
      <c r="O13" s="1758">
        <v>22.101200000000002</v>
      </c>
      <c r="P13" s="1758">
        <v>21.458500000000001</v>
      </c>
      <c r="Q13" s="1758">
        <v>21.392199999999999</v>
      </c>
      <c r="R13" s="1758">
        <v>21.214200000000002</v>
      </c>
      <c r="S13" s="1757">
        <v>21.3202</v>
      </c>
      <c r="T13" s="1757">
        <v>21.587199999999999</v>
      </c>
      <c r="U13" s="1757">
        <v>21.507200000000001</v>
      </c>
      <c r="V13" s="1757">
        <v>21.507200000000001</v>
      </c>
      <c r="W13" s="3796">
        <v>12.068</v>
      </c>
      <c r="X13" s="1758">
        <v>12.068</v>
      </c>
      <c r="Y13" s="1758">
        <v>12.068</v>
      </c>
      <c r="Z13" s="1758">
        <v>12.068</v>
      </c>
      <c r="AA13" s="1758">
        <v>10.8</v>
      </c>
      <c r="AB13" s="1758">
        <v>10.8</v>
      </c>
      <c r="AC13" s="1758">
        <v>10.8</v>
      </c>
      <c r="AD13" s="1758">
        <v>9.516</v>
      </c>
      <c r="AE13" s="1757">
        <v>9.516</v>
      </c>
      <c r="AF13" s="1759">
        <v>8.1140000000000008</v>
      </c>
    </row>
    <row r="14" spans="1:32">
      <c r="A14" s="338" t="s">
        <v>906</v>
      </c>
      <c r="B14" s="960"/>
      <c r="C14" s="67">
        <v>8.6999999999999993</v>
      </c>
      <c r="D14" s="67">
        <v>8.6999999999999993</v>
      </c>
      <c r="E14" s="67">
        <v>8.9</v>
      </c>
      <c r="F14" s="67">
        <v>8.9</v>
      </c>
      <c r="G14" s="64">
        <v>8.9</v>
      </c>
      <c r="H14" s="64">
        <v>9</v>
      </c>
      <c r="I14" s="64">
        <v>8.9</v>
      </c>
      <c r="J14" s="64">
        <v>8.9</v>
      </c>
      <c r="K14" s="64">
        <v>8.9</v>
      </c>
      <c r="L14" s="1757">
        <v>9</v>
      </c>
      <c r="M14" s="1757">
        <v>8.9</v>
      </c>
      <c r="N14" s="1757">
        <v>8.9</v>
      </c>
      <c r="O14" s="1758">
        <v>9.030520000000001</v>
      </c>
      <c r="P14" s="1758">
        <v>9.7949300000000008</v>
      </c>
      <c r="Q14" s="1758">
        <v>10.21153</v>
      </c>
      <c r="R14" s="1758">
        <v>10.140280000000001</v>
      </c>
      <c r="S14" s="1757">
        <v>10.12804</v>
      </c>
      <c r="T14" s="1757">
        <v>10.059010000000001</v>
      </c>
      <c r="U14" s="1757">
        <v>10.3484</v>
      </c>
      <c r="V14" s="1757">
        <v>10.446579999999999</v>
      </c>
      <c r="W14" s="3796">
        <v>14.536296999999999</v>
      </c>
      <c r="X14" s="1758">
        <v>14.515943</v>
      </c>
      <c r="Y14" s="1758">
        <v>14.672116000000001</v>
      </c>
      <c r="Z14" s="1758">
        <v>14.819210449999998</v>
      </c>
      <c r="AA14" s="1758">
        <v>14.916581280000003</v>
      </c>
      <c r="AB14" s="1758">
        <v>14.94483468</v>
      </c>
      <c r="AC14" s="1758">
        <v>14.270531638500003</v>
      </c>
      <c r="AD14" s="1758">
        <v>14.65085088</v>
      </c>
      <c r="AE14" s="1757">
        <v>14.662287110000001</v>
      </c>
      <c r="AF14" s="1759">
        <v>14.66961253</v>
      </c>
    </row>
    <row r="15" spans="1:32" ht="16.5">
      <c r="A15" s="338" t="s">
        <v>922</v>
      </c>
      <c r="B15" s="960"/>
      <c r="C15" s="1758">
        <v>0.11</v>
      </c>
      <c r="D15" s="1758">
        <v>0.183</v>
      </c>
      <c r="E15" s="1758">
        <v>0.33400000000000002</v>
      </c>
      <c r="F15" s="1758">
        <v>0.64300000000000002</v>
      </c>
      <c r="G15" s="1758">
        <v>1.137</v>
      </c>
      <c r="H15" s="1758">
        <v>1.546</v>
      </c>
      <c r="I15" s="1758">
        <v>2.0819999999999999</v>
      </c>
      <c r="J15" s="1758">
        <v>2.875</v>
      </c>
      <c r="K15" s="1758">
        <v>4.4450000000000003</v>
      </c>
      <c r="L15" s="1758">
        <v>6.0949999999999998</v>
      </c>
      <c r="M15" s="1758">
        <v>8.7539999999999996</v>
      </c>
      <c r="N15" s="1758">
        <v>12.000999999999999</v>
      </c>
      <c r="O15" s="1758">
        <v>14.609</v>
      </c>
      <c r="P15" s="1758">
        <v>16.629000000000001</v>
      </c>
      <c r="Q15" s="1758">
        <v>18.428000000000001</v>
      </c>
      <c r="R15" s="1758">
        <v>20.621860000000002</v>
      </c>
      <c r="S15" s="1757">
        <v>22.247</v>
      </c>
      <c r="T15" s="1757">
        <v>23.896999999999998</v>
      </c>
      <c r="U15" s="1757">
        <v>25.777000000000001</v>
      </c>
      <c r="V15" s="1757">
        <v>26.902999999999999</v>
      </c>
      <c r="W15" s="3796">
        <v>28.766999999999999</v>
      </c>
      <c r="X15" s="1758">
        <v>30.8246</v>
      </c>
      <c r="Y15" s="1758">
        <v>33.476999999999997</v>
      </c>
      <c r="Z15" s="1758">
        <v>38.614100000000001</v>
      </c>
      <c r="AA15" s="1758">
        <v>44.579883000000009</v>
      </c>
      <c r="AB15" s="1758">
        <v>49.434899999999999</v>
      </c>
      <c r="AC15" s="1758">
        <v>55.580341705000002</v>
      </c>
      <c r="AD15" s="1758">
        <v>58.721022529999992</v>
      </c>
      <c r="AE15" s="1757">
        <v>60.720900579999999</v>
      </c>
      <c r="AF15" s="1759">
        <v>61.473867399999989</v>
      </c>
    </row>
    <row r="16" spans="1:32">
      <c r="A16" s="338" t="s">
        <v>920</v>
      </c>
      <c r="B16" s="960"/>
      <c r="C16" s="1895">
        <v>2E-3</v>
      </c>
      <c r="D16" s="1895">
        <v>3.0000000000000001E-3</v>
      </c>
      <c r="E16" s="1895">
        <v>5.0000000000000001E-3</v>
      </c>
      <c r="F16" s="1895">
        <v>6.0000000000000001E-3</v>
      </c>
      <c r="G16" s="1895">
        <v>8.0000000000000002E-3</v>
      </c>
      <c r="H16" s="1895">
        <v>1.0999999999999999E-2</v>
      </c>
      <c r="I16" s="1895">
        <v>1.7999999999999999E-2</v>
      </c>
      <c r="J16" s="1895">
        <v>2.3E-2</v>
      </c>
      <c r="K16" s="1895">
        <v>3.2000000000000001E-2</v>
      </c>
      <c r="L16" s="1895">
        <v>7.5999999999999998E-2</v>
      </c>
      <c r="M16" s="1895">
        <v>0.186</v>
      </c>
      <c r="N16" s="1895">
        <v>0.29599999999999999</v>
      </c>
      <c r="O16" s="1895">
        <v>0.435</v>
      </c>
      <c r="P16" s="67">
        <v>1.105</v>
      </c>
      <c r="Q16" s="67">
        <v>2.056</v>
      </c>
      <c r="R16" s="67">
        <v>2.899</v>
      </c>
      <c r="S16" s="67">
        <v>4.17</v>
      </c>
      <c r="T16" s="67">
        <v>6.12</v>
      </c>
      <c r="U16" s="64">
        <v>9.9139999999999997</v>
      </c>
      <c r="V16" s="64">
        <v>18.006</v>
      </c>
      <c r="W16" s="3797">
        <v>25.428999999999998</v>
      </c>
      <c r="X16" s="67">
        <v>33.033000000000001</v>
      </c>
      <c r="Y16" s="67">
        <v>36.71</v>
      </c>
      <c r="Z16" s="67">
        <v>37.9</v>
      </c>
      <c r="AA16" s="67">
        <v>39.224086999999997</v>
      </c>
      <c r="AB16" s="67">
        <v>40.679351000000004</v>
      </c>
      <c r="AC16" s="67">
        <v>42.292422017261671</v>
      </c>
      <c r="AD16" s="67">
        <v>45.207431284792399</v>
      </c>
      <c r="AE16" s="64">
        <v>49.096369093792397</v>
      </c>
      <c r="AF16" s="883">
        <v>51.479212955000001</v>
      </c>
    </row>
    <row r="17" spans="1:32">
      <c r="A17" s="338" t="s">
        <v>962</v>
      </c>
      <c r="B17" s="960"/>
      <c r="C17" s="1895"/>
      <c r="D17" s="1895"/>
      <c r="E17" s="1895"/>
      <c r="F17" s="1895"/>
      <c r="G17" s="1909"/>
      <c r="H17" s="1909"/>
      <c r="I17" s="1909"/>
      <c r="J17" s="1910"/>
      <c r="K17" s="1910"/>
      <c r="L17" s="1910"/>
      <c r="M17" s="1910"/>
      <c r="N17" s="1910"/>
      <c r="O17" s="1911" t="s">
        <v>88</v>
      </c>
      <c r="P17" s="1912">
        <v>2.0000000000000001E-4</v>
      </c>
      <c r="Q17" s="1912">
        <v>2.0000000000000001E-4</v>
      </c>
      <c r="R17" s="1912">
        <v>2.0000000000000001E-4</v>
      </c>
      <c r="S17" s="1912">
        <v>3.2000000000000002E-3</v>
      </c>
      <c r="T17" s="1912">
        <v>3.2000000000000002E-3</v>
      </c>
      <c r="U17" s="2031">
        <v>7.4999999999999997E-3</v>
      </c>
      <c r="V17" s="2031">
        <v>8.0000000000000002E-3</v>
      </c>
      <c r="W17" s="3798">
        <v>7.4999999999999997E-3</v>
      </c>
      <c r="X17" s="1912">
        <v>1.9199999999999998E-2</v>
      </c>
      <c r="Y17" s="1912">
        <v>3.0265E-2</v>
      </c>
      <c r="Z17" s="1912">
        <v>3.3439999999999998E-2</v>
      </c>
      <c r="AA17" s="1912">
        <v>3.3985000000000001E-2</v>
      </c>
      <c r="AB17" s="1912">
        <v>3.7749999999999999E-2</v>
      </c>
      <c r="AC17" s="1912">
        <v>3.7530000000000001E-2</v>
      </c>
      <c r="AD17" s="1912">
        <v>4.1561999999999995E-2</v>
      </c>
      <c r="AE17" s="2031">
        <v>4.7062E-2</v>
      </c>
      <c r="AF17" s="1913">
        <v>4.7062E-2</v>
      </c>
    </row>
    <row r="18" spans="1:32">
      <c r="A18" s="338" t="s">
        <v>1012</v>
      </c>
      <c r="B18" s="960"/>
      <c r="C18" s="67">
        <v>0.13500000000000001</v>
      </c>
      <c r="D18" s="67">
        <v>0.13900000000000001</v>
      </c>
      <c r="E18" s="67">
        <v>0.17399999999999999</v>
      </c>
      <c r="F18" s="67">
        <v>0.20799999999999999</v>
      </c>
      <c r="G18" s="67">
        <v>0.22700000000000001</v>
      </c>
      <c r="H18" s="67">
        <v>0.26100000000000001</v>
      </c>
      <c r="I18" s="67">
        <v>0.30099999999999999</v>
      </c>
      <c r="J18" s="67">
        <v>0.46100000000000002</v>
      </c>
      <c r="K18" s="67">
        <v>0.54800000000000004</v>
      </c>
      <c r="L18" s="67">
        <v>0.70299999999999996</v>
      </c>
      <c r="M18" s="67">
        <v>0.82699999999999996</v>
      </c>
      <c r="N18" s="67">
        <v>1.03</v>
      </c>
      <c r="O18" s="67">
        <v>1.4279999999999999</v>
      </c>
      <c r="P18" s="67">
        <v>1.6870000000000001</v>
      </c>
      <c r="Q18" s="67">
        <v>2.3519999999999999</v>
      </c>
      <c r="R18" s="67">
        <v>3.01</v>
      </c>
      <c r="S18" s="67">
        <v>3.3919999999999999</v>
      </c>
      <c r="T18" s="67">
        <v>3.6869999999999998</v>
      </c>
      <c r="U18" s="67">
        <v>4.8730000000000002</v>
      </c>
      <c r="V18" s="64">
        <v>5.46</v>
      </c>
      <c r="W18" s="3797">
        <v>8.0492869999999996</v>
      </c>
      <c r="X18" s="67">
        <v>8.2891270000000006</v>
      </c>
      <c r="Y18" s="67">
        <v>8.9632919999999991</v>
      </c>
      <c r="Z18" s="67">
        <v>9.2383526820000004</v>
      </c>
      <c r="AA18" s="67">
        <v>9.5258126999999995</v>
      </c>
      <c r="AB18" s="67">
        <v>9.7144010000000005</v>
      </c>
      <c r="AC18" s="67">
        <v>10.023770480000001</v>
      </c>
      <c r="AD18" s="67">
        <v>10.463381396000001</v>
      </c>
      <c r="AE18" s="64">
        <v>10.798259654999999</v>
      </c>
      <c r="AF18" s="883">
        <v>10.948961330000001</v>
      </c>
    </row>
    <row r="19" spans="1:32" ht="16.5">
      <c r="A19" s="123" t="s">
        <v>923</v>
      </c>
      <c r="B19" s="1760"/>
      <c r="C19" s="1761">
        <v>1.3</v>
      </c>
      <c r="D19" s="1761">
        <v>1.3</v>
      </c>
      <c r="E19" s="1761">
        <v>1.3</v>
      </c>
      <c r="F19" s="1761">
        <v>1.6</v>
      </c>
      <c r="G19" s="1762">
        <v>1.8</v>
      </c>
      <c r="H19" s="1762">
        <v>2.2000000000000002</v>
      </c>
      <c r="I19" s="1762">
        <v>2.4</v>
      </c>
      <c r="J19" s="1763">
        <v>1.5</v>
      </c>
      <c r="K19" s="1763">
        <v>2.0999999999999996</v>
      </c>
      <c r="L19" s="1764">
        <v>2.0900000000000003</v>
      </c>
      <c r="M19" s="1764">
        <v>2.6909999999999998</v>
      </c>
      <c r="N19" s="1764">
        <v>4.1000000000000005</v>
      </c>
      <c r="O19" s="1765">
        <v>4.2483899999999997</v>
      </c>
      <c r="P19" s="1765">
        <v>4.3433199999999994</v>
      </c>
      <c r="Q19" s="1765">
        <v>5.0182200000000003</v>
      </c>
      <c r="R19" s="1765">
        <v>5.0925399999999996</v>
      </c>
      <c r="S19" s="1764">
        <v>5.1440900000000003</v>
      </c>
      <c r="T19" s="1764">
        <v>5.6043700000000003</v>
      </c>
      <c r="U19" s="1764">
        <v>5.7282999999999999</v>
      </c>
      <c r="V19" s="1764">
        <v>6.2278799999999999</v>
      </c>
      <c r="W19" s="3799">
        <v>3.2066890000000021</v>
      </c>
      <c r="X19" s="1765">
        <v>3.2066890000000021</v>
      </c>
      <c r="Y19" s="1765">
        <v>3.102689000000002</v>
      </c>
      <c r="Z19" s="1765">
        <v>3.15489993</v>
      </c>
      <c r="AA19" s="1765">
        <v>3.16029575</v>
      </c>
      <c r="AB19" s="1765">
        <v>3.2605242699999994</v>
      </c>
      <c r="AC19" s="1765">
        <v>3.26147447</v>
      </c>
      <c r="AD19" s="1765">
        <v>3.304147376</v>
      </c>
      <c r="AE19" s="1764">
        <v>3.3221473759999998</v>
      </c>
      <c r="AF19" s="1285">
        <v>3.3221473759999998</v>
      </c>
    </row>
    <row r="20" spans="1:32">
      <c r="A20" s="338" t="s">
        <v>1664</v>
      </c>
      <c r="B20" s="1760"/>
      <c r="C20" s="1761"/>
      <c r="D20" s="1761"/>
      <c r="E20" s="1761"/>
      <c r="F20" s="1761"/>
      <c r="G20" s="1762"/>
      <c r="H20" s="1762"/>
      <c r="I20" s="1762"/>
      <c r="J20" s="1763"/>
      <c r="K20" s="1763"/>
      <c r="L20" s="1764"/>
      <c r="M20" s="1764"/>
      <c r="N20" s="1764"/>
      <c r="O20" s="1764"/>
      <c r="P20" s="1765"/>
      <c r="Q20" s="1765"/>
      <c r="R20" s="1765"/>
      <c r="S20" s="1764"/>
      <c r="T20" s="1764"/>
      <c r="U20" s="1764"/>
      <c r="V20" s="1764"/>
      <c r="W20" s="3799"/>
      <c r="X20" s="1765"/>
      <c r="Y20" s="1765"/>
      <c r="Z20" s="1765"/>
      <c r="AA20" s="1765"/>
      <c r="AB20" s="1765"/>
      <c r="AC20" s="1765"/>
      <c r="AD20" s="1765">
        <v>0.19489999999999999</v>
      </c>
      <c r="AE20" s="1764">
        <v>0.21289999999999998</v>
      </c>
      <c r="AF20" s="1285">
        <v>0.27889999999999998</v>
      </c>
    </row>
    <row r="21" spans="1:32" ht="16.5">
      <c r="A21" s="1042" t="s">
        <v>924</v>
      </c>
      <c r="B21" s="1766"/>
      <c r="C21" s="1767">
        <v>126.14700000000001</v>
      </c>
      <c r="D21" s="1767">
        <v>123.22499999999999</v>
      </c>
      <c r="E21" s="1767">
        <v>122.11300000000001</v>
      </c>
      <c r="F21" s="1767">
        <v>122.357</v>
      </c>
      <c r="G21" s="1767">
        <v>123.97200000000001</v>
      </c>
      <c r="H21" s="1767">
        <v>123.11799999999999</v>
      </c>
      <c r="I21" s="1767">
        <v>122.20100000000001</v>
      </c>
      <c r="J21" s="1767">
        <v>120.959</v>
      </c>
      <c r="K21" s="1767">
        <v>122.12499999999999</v>
      </c>
      <c r="L21" s="1767">
        <v>125.464</v>
      </c>
      <c r="M21" s="1767">
        <v>128.15800000000002</v>
      </c>
      <c r="N21" s="1767">
        <v>127.22700000000002</v>
      </c>
      <c r="O21" s="1768">
        <v>129.12712999999999</v>
      </c>
      <c r="P21" s="1767">
        <v>134.50104000000002</v>
      </c>
      <c r="Q21" s="1767">
        <v>136.89980000000003</v>
      </c>
      <c r="R21" s="1767">
        <v>140.16976</v>
      </c>
      <c r="S21" s="1768">
        <v>144.92840999999996</v>
      </c>
      <c r="T21" s="1768">
        <v>151.07351</v>
      </c>
      <c r="U21" s="1768">
        <v>157.92901999999998</v>
      </c>
      <c r="V21" s="1768">
        <v>171.01043000000001</v>
      </c>
      <c r="W21" s="3800">
        <v>169.04954956</v>
      </c>
      <c r="X21" s="1767">
        <v>179.66330966300521</v>
      </c>
      <c r="Y21" s="1767">
        <v>188.46771266300519</v>
      </c>
      <c r="Z21" s="1767">
        <v>196.11086472980517</v>
      </c>
      <c r="AA21" s="1767">
        <v>204.86771332999999</v>
      </c>
      <c r="AB21" s="1767">
        <v>211.62217058299996</v>
      </c>
      <c r="AC21" s="1767">
        <v>215.34522338975182</v>
      </c>
      <c r="AD21" s="1767">
        <v>221.32332724278251</v>
      </c>
      <c r="AE21" s="1768">
        <v>226.39645759078255</v>
      </c>
      <c r="AF21" s="1769">
        <v>229.16999536699015</v>
      </c>
    </row>
    <row r="22" spans="1:32">
      <c r="A22" s="1770" t="s">
        <v>925</v>
      </c>
      <c r="B22" s="1771"/>
      <c r="C22" s="1772">
        <v>9.8000000000000004E-2</v>
      </c>
      <c r="D22" s="1772">
        <v>0.16700000000000001</v>
      </c>
      <c r="E22" s="1772">
        <v>0.31</v>
      </c>
      <c r="F22" s="1772">
        <v>0.60499999999999998</v>
      </c>
      <c r="G22" s="1773">
        <v>1.0940000000000001</v>
      </c>
      <c r="H22" s="1773">
        <v>1.5469999999999999</v>
      </c>
      <c r="I22" s="1773">
        <v>2.0819999999999999</v>
      </c>
      <c r="J22" s="1773"/>
      <c r="K22" s="1773"/>
      <c r="L22" s="1773"/>
      <c r="M22" s="1773"/>
      <c r="N22" s="1774"/>
      <c r="O22" s="1773"/>
      <c r="P22" s="1773"/>
      <c r="Q22" s="1773"/>
      <c r="R22" s="1773"/>
      <c r="S22" s="1774"/>
      <c r="T22" s="1773"/>
      <c r="U22" s="1774"/>
      <c r="V22" s="1774"/>
      <c r="W22" s="3918"/>
      <c r="X22" s="3918"/>
      <c r="Y22" s="3919"/>
      <c r="Z22" s="3919"/>
      <c r="AA22" s="3918"/>
      <c r="AB22" s="3918"/>
      <c r="AC22" s="3918"/>
      <c r="AD22" s="3918"/>
      <c r="AE22" s="3918"/>
      <c r="AF22" s="3920"/>
    </row>
    <row r="23" spans="1:32">
      <c r="A23" s="124" t="s">
        <v>1665</v>
      </c>
      <c r="B23" s="1776"/>
      <c r="C23" s="1776"/>
      <c r="D23" s="1776"/>
      <c r="E23" s="1776"/>
      <c r="F23" s="1776"/>
      <c r="G23" s="1776"/>
      <c r="H23" s="1776"/>
      <c r="I23" s="1776"/>
      <c r="J23" s="1776"/>
      <c r="K23" s="1776"/>
      <c r="L23" s="1776"/>
      <c r="M23" s="1777"/>
      <c r="N23" s="1777"/>
      <c r="O23" s="101"/>
      <c r="P23" s="101"/>
      <c r="Q23" s="101"/>
      <c r="R23" s="1778" t="s">
        <v>88</v>
      </c>
      <c r="S23" s="101"/>
      <c r="T23" s="101"/>
      <c r="U23" s="101"/>
      <c r="V23" s="101"/>
      <c r="W23" s="101"/>
      <c r="X23" s="101"/>
      <c r="Y23" s="101"/>
      <c r="Z23" s="101"/>
      <c r="AA23" s="101"/>
      <c r="AB23" s="101"/>
      <c r="AC23" s="101"/>
      <c r="AD23" s="101"/>
      <c r="AE23" s="101"/>
    </row>
    <row r="24" spans="1:32">
      <c r="A24" s="238" t="s">
        <v>909</v>
      </c>
      <c r="B24" s="1776"/>
      <c r="C24" s="1776"/>
      <c r="D24" s="1776"/>
      <c r="E24" s="1776"/>
      <c r="F24" s="1776"/>
      <c r="G24" s="1776"/>
      <c r="H24" s="1776"/>
      <c r="I24" s="1776"/>
      <c r="J24" s="1776"/>
      <c r="K24" s="1776"/>
      <c r="L24" s="1776"/>
      <c r="M24" s="1777"/>
      <c r="N24" s="1777"/>
      <c r="O24" s="101"/>
      <c r="P24" s="101"/>
      <c r="Q24" s="101"/>
      <c r="R24" s="101"/>
      <c r="S24" s="101"/>
      <c r="T24" s="101"/>
      <c r="U24" s="101"/>
      <c r="V24" s="101"/>
      <c r="W24" s="101"/>
      <c r="X24" s="101"/>
      <c r="Y24" s="101"/>
      <c r="Z24" s="101"/>
      <c r="AA24" s="101"/>
      <c r="AB24" s="101"/>
      <c r="AC24" s="101"/>
      <c r="AD24" s="101"/>
      <c r="AE24" s="101"/>
    </row>
    <row r="25" spans="1:32">
      <c r="A25" s="238" t="s">
        <v>910</v>
      </c>
      <c r="B25" s="1776"/>
      <c r="C25" s="1776"/>
      <c r="D25" s="1776"/>
      <c r="E25" s="1776"/>
      <c r="F25" s="1776"/>
      <c r="G25" s="1776"/>
      <c r="H25" s="1776"/>
      <c r="I25" s="1776"/>
      <c r="J25" s="1776"/>
      <c r="K25" s="1776"/>
      <c r="L25" s="1776"/>
      <c r="M25" s="1777"/>
      <c r="N25" s="1777"/>
      <c r="O25" s="101"/>
      <c r="P25" s="101"/>
      <c r="Q25" s="101"/>
      <c r="R25" s="101"/>
      <c r="S25" s="101"/>
      <c r="T25" s="101"/>
      <c r="U25" s="101"/>
      <c r="V25" s="101"/>
      <c r="W25" s="101"/>
      <c r="X25" s="101"/>
      <c r="Y25" s="101"/>
      <c r="Z25" s="101"/>
      <c r="AA25" s="101"/>
      <c r="AB25" s="101"/>
      <c r="AC25" s="101"/>
      <c r="AD25" s="101"/>
      <c r="AE25" s="101"/>
    </row>
    <row r="26" spans="1:32">
      <c r="A26" s="238" t="s">
        <v>911</v>
      </c>
      <c r="B26" s="1776"/>
      <c r="C26" s="1776"/>
      <c r="D26" s="1776"/>
      <c r="E26" s="1776"/>
      <c r="F26" s="1776"/>
      <c r="G26" s="1776"/>
      <c r="H26" s="1776"/>
      <c r="I26" s="1776"/>
      <c r="J26" s="1776"/>
      <c r="K26" s="1776"/>
      <c r="L26" s="1776"/>
      <c r="M26" s="1777"/>
      <c r="N26" s="1777"/>
      <c r="O26" s="101"/>
      <c r="P26" s="101"/>
      <c r="Q26" s="101"/>
      <c r="R26" s="101"/>
      <c r="S26" s="101"/>
      <c r="T26" s="101"/>
      <c r="U26" s="101"/>
      <c r="V26" s="101"/>
      <c r="W26" s="101"/>
      <c r="X26" s="101"/>
      <c r="Y26" s="101"/>
      <c r="Z26" s="101"/>
      <c r="AA26" s="101"/>
      <c r="AB26" s="101"/>
      <c r="AC26" s="101"/>
      <c r="AD26" s="101"/>
      <c r="AE26" s="101"/>
    </row>
    <row r="27" spans="1:32">
      <c r="A27" s="238" t="s">
        <v>912</v>
      </c>
      <c r="B27" s="1776"/>
      <c r="C27" s="1776"/>
      <c r="D27" s="1776"/>
      <c r="E27" s="1776"/>
      <c r="F27" s="1776"/>
      <c r="G27" s="1776"/>
      <c r="H27" s="1776"/>
      <c r="I27" s="1776"/>
      <c r="J27" s="1776"/>
      <c r="K27" s="1776"/>
      <c r="L27" s="1776"/>
      <c r="M27" s="1777"/>
      <c r="N27" s="1777"/>
      <c r="O27" s="101"/>
      <c r="P27" s="101"/>
      <c r="Q27" s="101"/>
      <c r="R27" s="101"/>
      <c r="S27" s="101"/>
      <c r="T27" s="101"/>
      <c r="U27" s="101"/>
      <c r="V27" s="101"/>
    </row>
    <row r="28" spans="1:32">
      <c r="A28" s="238" t="s">
        <v>1075</v>
      </c>
      <c r="B28" s="971"/>
      <c r="C28" s="971"/>
      <c r="D28" s="971"/>
      <c r="E28" s="971"/>
      <c r="F28" s="971"/>
      <c r="G28" s="971"/>
      <c r="H28" s="971"/>
      <c r="I28" s="971"/>
      <c r="J28" s="971"/>
      <c r="K28" s="971"/>
      <c r="L28" s="971"/>
      <c r="M28" s="1775"/>
      <c r="N28" s="1775"/>
      <c r="AF28" s="3917"/>
    </row>
    <row r="29" spans="1:32">
      <c r="A29" s="4239" t="s">
        <v>913</v>
      </c>
      <c r="B29" s="4239"/>
      <c r="C29" s="4239"/>
      <c r="D29" s="4239"/>
      <c r="E29" s="4239"/>
      <c r="F29" s="4239"/>
      <c r="G29" s="4239"/>
      <c r="H29" s="4239"/>
      <c r="I29" s="4239"/>
      <c r="J29" s="4239"/>
      <c r="K29" s="4239"/>
      <c r="L29" s="4239"/>
      <c r="M29" s="4239"/>
      <c r="N29" s="4239"/>
      <c r="O29" s="4239"/>
      <c r="P29" s="4239"/>
      <c r="Q29" s="4239"/>
      <c r="R29" s="4239"/>
    </row>
    <row r="30" spans="1:32">
      <c r="A30" s="878"/>
      <c r="B30" s="168">
        <v>1990</v>
      </c>
      <c r="C30" s="168">
        <v>1991</v>
      </c>
      <c r="D30" s="3509">
        <v>1992</v>
      </c>
      <c r="E30" s="168">
        <v>1993</v>
      </c>
      <c r="F30" s="168">
        <v>1994</v>
      </c>
      <c r="G30" s="168">
        <v>1995</v>
      </c>
      <c r="H30" s="168">
        <v>1996</v>
      </c>
      <c r="I30" s="168">
        <v>1997</v>
      </c>
      <c r="J30" s="168">
        <v>1998</v>
      </c>
      <c r="K30" s="168">
        <v>1999</v>
      </c>
      <c r="L30" s="3508">
        <v>2000</v>
      </c>
      <c r="M30" s="3508">
        <v>2001</v>
      </c>
      <c r="N30" s="168">
        <v>2002</v>
      </c>
      <c r="O30" s="168">
        <v>2003</v>
      </c>
      <c r="P30" s="168">
        <v>2004</v>
      </c>
      <c r="Q30" s="168">
        <v>2005</v>
      </c>
      <c r="R30" s="168">
        <v>2006</v>
      </c>
      <c r="S30" s="168">
        <v>2007</v>
      </c>
      <c r="T30" s="168">
        <v>2008</v>
      </c>
      <c r="U30" s="168">
        <v>2009</v>
      </c>
      <c r="V30" s="168">
        <v>2010</v>
      </c>
      <c r="W30" s="168">
        <v>2011</v>
      </c>
      <c r="X30" s="168">
        <v>2012</v>
      </c>
      <c r="Y30" s="168">
        <v>2013</v>
      </c>
      <c r="Z30" s="168">
        <v>2014</v>
      </c>
      <c r="AA30" s="168">
        <v>2015</v>
      </c>
      <c r="AB30" s="168">
        <v>2016</v>
      </c>
      <c r="AC30" s="168">
        <v>2017</v>
      </c>
      <c r="AD30" s="168">
        <v>2018</v>
      </c>
      <c r="AE30" s="168">
        <v>2019</v>
      </c>
      <c r="AF30" s="168">
        <v>2020</v>
      </c>
    </row>
    <row r="31" spans="1:32">
      <c r="A31" s="2472" t="s">
        <v>914</v>
      </c>
      <c r="B31" s="3327">
        <v>140.80000000000001</v>
      </c>
      <c r="C31" s="3327">
        <v>149.80000000000001</v>
      </c>
      <c r="D31" s="3327">
        <v>141.9</v>
      </c>
      <c r="E31" s="3327">
        <v>146.19999999999999</v>
      </c>
      <c r="F31" s="3327">
        <v>144.6</v>
      </c>
      <c r="G31" s="3327">
        <v>147.1</v>
      </c>
      <c r="H31" s="3327">
        <v>152.68600000000001</v>
      </c>
      <c r="I31" s="3327">
        <v>143.10400000000001</v>
      </c>
      <c r="J31" s="3327">
        <v>153.4</v>
      </c>
      <c r="K31" s="3327">
        <v>143.083</v>
      </c>
      <c r="L31" s="3327">
        <v>143.1</v>
      </c>
      <c r="M31" s="3327">
        <v>138.4</v>
      </c>
      <c r="N31" s="3327">
        <v>134.6</v>
      </c>
      <c r="O31" s="3327">
        <v>146.45723301000001</v>
      </c>
      <c r="P31" s="3327">
        <v>140.76614975999999</v>
      </c>
      <c r="Q31" s="3327">
        <v>134.08202188999999</v>
      </c>
      <c r="R31" s="3327">
        <v>137.86223701</v>
      </c>
      <c r="S31" s="3327">
        <v>142.04858883</v>
      </c>
      <c r="T31" s="3327">
        <v>124.58835612999999</v>
      </c>
      <c r="U31" s="3327">
        <v>107.85801754000001</v>
      </c>
      <c r="V31" s="3327">
        <v>117.02239077</v>
      </c>
      <c r="W31" s="3327">
        <v>112.39581971</v>
      </c>
      <c r="X31" s="3327">
        <v>116.38871487</v>
      </c>
      <c r="Y31" s="3327">
        <v>127.28251379000001</v>
      </c>
      <c r="Z31" s="3327">
        <v>118.59163502</v>
      </c>
      <c r="AA31" s="3327">
        <v>117.73636750000001</v>
      </c>
      <c r="AB31" s="3327">
        <v>112.20474036000002</v>
      </c>
      <c r="AC31" s="3327">
        <v>92.862579249999996</v>
      </c>
      <c r="AD31" s="3327">
        <v>82.566890999999998</v>
      </c>
      <c r="AE31" s="3327">
        <v>57.472371000000003</v>
      </c>
      <c r="AF31" s="3327">
        <v>41.604353824228063</v>
      </c>
    </row>
    <row r="32" spans="1:32">
      <c r="A32" s="485" t="s">
        <v>902</v>
      </c>
      <c r="B32" s="3328">
        <v>170.9</v>
      </c>
      <c r="C32" s="3328">
        <v>158.30000000000001</v>
      </c>
      <c r="D32" s="3328">
        <v>154.5</v>
      </c>
      <c r="E32" s="3328">
        <v>147.5</v>
      </c>
      <c r="F32" s="3328">
        <v>146.1</v>
      </c>
      <c r="G32" s="3328">
        <v>142.6</v>
      </c>
      <c r="H32" s="3328">
        <v>144.28899999999999</v>
      </c>
      <c r="I32" s="3328">
        <v>141.71899999999999</v>
      </c>
      <c r="J32" s="3328">
        <v>139.40199999999999</v>
      </c>
      <c r="K32" s="3328">
        <v>135.98500000000001</v>
      </c>
      <c r="L32" s="3328">
        <v>148.30000000000001</v>
      </c>
      <c r="M32" s="3328">
        <v>154.80000000000001</v>
      </c>
      <c r="N32" s="3328">
        <v>158</v>
      </c>
      <c r="O32" s="3328">
        <v>158.16949424999999</v>
      </c>
      <c r="P32" s="3328">
        <v>157.99465699999999</v>
      </c>
      <c r="Q32" s="3328">
        <v>154.06058700000003</v>
      </c>
      <c r="R32" s="3328">
        <v>151.0703077</v>
      </c>
      <c r="S32" s="3328">
        <v>155.06221150000002</v>
      </c>
      <c r="T32" s="3328">
        <v>150.6196017</v>
      </c>
      <c r="U32" s="3328">
        <v>145.58792387999998</v>
      </c>
      <c r="V32" s="3328">
        <v>145.87251225</v>
      </c>
      <c r="W32" s="3328">
        <v>150.07400558000003</v>
      </c>
      <c r="X32" s="3328">
        <v>160.73856736000002</v>
      </c>
      <c r="Y32" s="3328">
        <v>160.92071921000002</v>
      </c>
      <c r="Z32" s="3328">
        <v>155.81800906000001</v>
      </c>
      <c r="AA32" s="3328">
        <v>154.46343208000002</v>
      </c>
      <c r="AB32" s="3328">
        <v>149.54039035</v>
      </c>
      <c r="AC32" s="3328">
        <v>148.36643955999995</v>
      </c>
      <c r="AD32" s="3328">
        <v>145.58855500000001</v>
      </c>
      <c r="AE32" s="3328">
        <v>113.97711899999999</v>
      </c>
      <c r="AF32" s="3328">
        <v>92.89377267044992</v>
      </c>
    </row>
    <row r="33" spans="1:35">
      <c r="A33" s="485" t="s">
        <v>915</v>
      </c>
      <c r="B33" s="3328">
        <v>10.8</v>
      </c>
      <c r="C33" s="3328">
        <v>14.8</v>
      </c>
      <c r="D33" s="3328">
        <v>13.2</v>
      </c>
      <c r="E33" s="3328">
        <v>10.1</v>
      </c>
      <c r="F33" s="3328">
        <v>10.1</v>
      </c>
      <c r="G33" s="3328">
        <v>9.1</v>
      </c>
      <c r="H33" s="3328">
        <v>8.1620000000000008</v>
      </c>
      <c r="I33" s="3328">
        <v>7.4</v>
      </c>
      <c r="J33" s="3328">
        <v>6.7</v>
      </c>
      <c r="K33" s="3328">
        <v>6.3</v>
      </c>
      <c r="L33" s="3328">
        <v>5.9</v>
      </c>
      <c r="M33" s="3328">
        <v>6.1</v>
      </c>
      <c r="N33" s="3328">
        <v>8.6999999999999993</v>
      </c>
      <c r="O33" s="3328">
        <v>10.251643455177026</v>
      </c>
      <c r="P33" s="3328">
        <v>10.672479891261789</v>
      </c>
      <c r="Q33" s="3328">
        <v>11.858725888165351</v>
      </c>
      <c r="R33" s="3328">
        <v>10.783460446835196</v>
      </c>
      <c r="S33" s="3328">
        <v>9.8271924982671397</v>
      </c>
      <c r="T33" s="3328">
        <v>9.4996758291333201</v>
      </c>
      <c r="U33" s="3328">
        <v>9.8823572324905076</v>
      </c>
      <c r="V33" s="3328">
        <v>8.5779765931704191</v>
      </c>
      <c r="W33" s="3328">
        <v>7.0230975412096281</v>
      </c>
      <c r="X33" s="3328">
        <v>7.4745239173886437</v>
      </c>
      <c r="Y33" s="3328">
        <v>7.0482293829151343</v>
      </c>
      <c r="Z33" s="3328">
        <v>5.5288729878665421</v>
      </c>
      <c r="AA33" s="3328">
        <v>6.0826198346673124</v>
      </c>
      <c r="AB33" s="3328">
        <v>5.7194089151175511</v>
      </c>
      <c r="AC33" s="3328">
        <v>5.4760710709987546</v>
      </c>
      <c r="AD33" s="3328">
        <v>5.0930279050577036</v>
      </c>
      <c r="AE33" s="3328">
        <v>4.7748899125109672</v>
      </c>
      <c r="AF33" s="3328">
        <v>4.6232064426999262</v>
      </c>
    </row>
    <row r="34" spans="1:35">
      <c r="A34" s="485" t="s">
        <v>916</v>
      </c>
      <c r="B34" s="3328">
        <v>35.9</v>
      </c>
      <c r="C34" s="3328">
        <v>36.299999999999997</v>
      </c>
      <c r="D34" s="3328">
        <v>33</v>
      </c>
      <c r="E34" s="3328">
        <v>32.799999999999997</v>
      </c>
      <c r="F34" s="3328">
        <v>36.1</v>
      </c>
      <c r="G34" s="3328">
        <v>41.1</v>
      </c>
      <c r="H34" s="3328">
        <v>45.56</v>
      </c>
      <c r="I34" s="3328">
        <v>48.1</v>
      </c>
      <c r="J34" s="3328">
        <v>50.743000000000002</v>
      </c>
      <c r="K34" s="3328">
        <v>51.8</v>
      </c>
      <c r="L34" s="3328">
        <v>49.2</v>
      </c>
      <c r="M34" s="3328">
        <v>55.5</v>
      </c>
      <c r="N34" s="3328">
        <v>56.3</v>
      </c>
      <c r="O34" s="3328">
        <v>62.592588074991511</v>
      </c>
      <c r="P34" s="3328">
        <v>62.668682676281982</v>
      </c>
      <c r="Q34" s="3328">
        <v>72.191643129583028</v>
      </c>
      <c r="R34" s="3328">
        <v>74.726284317026256</v>
      </c>
      <c r="S34" s="3328">
        <v>77.454672754211927</v>
      </c>
      <c r="T34" s="3328">
        <v>88.475633985259378</v>
      </c>
      <c r="U34" s="3328">
        <v>80.272075603973505</v>
      </c>
      <c r="V34" s="3328">
        <v>88.764076396724718</v>
      </c>
      <c r="W34" s="3328">
        <v>85.670597871678069</v>
      </c>
      <c r="X34" s="3328">
        <v>75.948814990042408</v>
      </c>
      <c r="Y34" s="3328">
        <v>67.002011110493086</v>
      </c>
      <c r="Z34" s="3328">
        <v>60.611038166060737</v>
      </c>
      <c r="AA34" s="3328">
        <v>61.472372048397617</v>
      </c>
      <c r="AB34" s="3328">
        <v>80.616866698024296</v>
      </c>
      <c r="AC34" s="3328">
        <v>86.041295994852064</v>
      </c>
      <c r="AD34" s="3328">
        <v>81.563298696844953</v>
      </c>
      <c r="AE34" s="3328">
        <v>89.998575000000002</v>
      </c>
      <c r="AF34" s="3328">
        <v>97.604891623144198</v>
      </c>
    </row>
    <row r="35" spans="1:35">
      <c r="A35" s="485" t="s">
        <v>905</v>
      </c>
      <c r="B35" s="3328">
        <v>152.5</v>
      </c>
      <c r="C35" s="3328">
        <v>147.4</v>
      </c>
      <c r="D35" s="3328">
        <v>158.80000000000001</v>
      </c>
      <c r="E35" s="3328">
        <v>153.5</v>
      </c>
      <c r="F35" s="3328">
        <v>151.19999999999999</v>
      </c>
      <c r="G35" s="3328">
        <v>154.1</v>
      </c>
      <c r="H35" s="3328">
        <v>161.613</v>
      </c>
      <c r="I35" s="3328">
        <v>170.328</v>
      </c>
      <c r="J35" s="3328">
        <v>161.6</v>
      </c>
      <c r="K35" s="3328">
        <v>170.00399999999999</v>
      </c>
      <c r="L35" s="3328">
        <v>169.6</v>
      </c>
      <c r="M35" s="3328">
        <v>171.3</v>
      </c>
      <c r="N35" s="3328">
        <v>164.8</v>
      </c>
      <c r="O35" s="3328">
        <v>165.05992059999997</v>
      </c>
      <c r="P35" s="3328">
        <v>167.06460970000001</v>
      </c>
      <c r="Q35" s="3328">
        <v>163.03868780000002</v>
      </c>
      <c r="R35" s="3328">
        <v>167.35615280000002</v>
      </c>
      <c r="S35" s="3328">
        <v>140.53404330000001</v>
      </c>
      <c r="T35" s="3328">
        <v>148.77724484999999</v>
      </c>
      <c r="U35" s="3328">
        <v>134.93203414999999</v>
      </c>
      <c r="V35" s="3328">
        <v>140.55645255000002</v>
      </c>
      <c r="W35" s="3328">
        <v>107.97122759999999</v>
      </c>
      <c r="X35" s="3328">
        <v>99.460198969999993</v>
      </c>
      <c r="Y35" s="3328">
        <v>97.290037099999992</v>
      </c>
      <c r="Z35" s="3328">
        <v>97.129276500000003</v>
      </c>
      <c r="AA35" s="3328">
        <v>91.786310700000001</v>
      </c>
      <c r="AB35" s="3328">
        <v>84.634367099999992</v>
      </c>
      <c r="AC35" s="3328">
        <v>76.324401099999989</v>
      </c>
      <c r="AD35" s="3328">
        <v>76.004801999999998</v>
      </c>
      <c r="AE35" s="3328">
        <v>75.071235999999999</v>
      </c>
      <c r="AF35" s="3328">
        <v>64.382396999999997</v>
      </c>
    </row>
    <row r="36" spans="1:35" s="4045" customFormat="1">
      <c r="A36" s="4141" t="s">
        <v>1585</v>
      </c>
      <c r="B36" s="3256" t="s">
        <v>1721</v>
      </c>
      <c r="C36" s="3256">
        <v>0.1</v>
      </c>
      <c r="D36" s="3256">
        <v>0.27500000000000002</v>
      </c>
      <c r="E36" s="3256">
        <v>0.6</v>
      </c>
      <c r="F36" s="3256">
        <v>0.90900000000000003</v>
      </c>
      <c r="G36" s="3256">
        <v>1.5</v>
      </c>
      <c r="H36" s="3256">
        <v>2.032</v>
      </c>
      <c r="I36" s="3256">
        <v>2.9660000000000002</v>
      </c>
      <c r="J36" s="3256">
        <v>4.4889999999999999</v>
      </c>
      <c r="K36" s="3256">
        <v>5.5279999999999996</v>
      </c>
      <c r="L36" s="3256">
        <v>9.5</v>
      </c>
      <c r="M36" s="3256">
        <v>10.5</v>
      </c>
      <c r="N36" s="3256">
        <v>15.8</v>
      </c>
      <c r="O36" s="3256">
        <v>19.087</v>
      </c>
      <c r="P36" s="3256">
        <v>26.018999999999998</v>
      </c>
      <c r="Q36" s="3256">
        <v>27.773999999999997</v>
      </c>
      <c r="R36" s="3256">
        <v>31.324000000000005</v>
      </c>
      <c r="S36" s="3256">
        <v>40.506999999999998</v>
      </c>
      <c r="T36" s="3256">
        <v>41.384999999999998</v>
      </c>
      <c r="U36" s="3256">
        <v>39.381999999999998</v>
      </c>
      <c r="V36" s="3256">
        <v>38.371000000000009</v>
      </c>
      <c r="W36" s="3256">
        <v>49.280999999999999</v>
      </c>
      <c r="X36" s="3256">
        <v>50.948</v>
      </c>
      <c r="Y36" s="3256">
        <v>51.819000000000003</v>
      </c>
      <c r="Z36" s="3256">
        <v>57.026000000000003</v>
      </c>
      <c r="AA36" s="3256">
        <v>72.34</v>
      </c>
      <c r="AB36" s="3256">
        <v>67.650000000000006</v>
      </c>
      <c r="AC36" s="3256">
        <v>88.018000000000001</v>
      </c>
      <c r="AD36" s="3256">
        <v>90.483999999999995</v>
      </c>
      <c r="AE36" s="3256">
        <v>101.15</v>
      </c>
      <c r="AF36" s="3256">
        <v>103.66200000000001</v>
      </c>
    </row>
    <row r="37" spans="1:35" s="4045" customFormat="1">
      <c r="A37" s="4141" t="s">
        <v>1586</v>
      </c>
      <c r="B37" s="3256">
        <v>0</v>
      </c>
      <c r="C37" s="3256">
        <v>0</v>
      </c>
      <c r="D37" s="3256">
        <v>0</v>
      </c>
      <c r="E37" s="3256">
        <v>0</v>
      </c>
      <c r="F37" s="3256">
        <v>0</v>
      </c>
      <c r="G37" s="3256">
        <v>0</v>
      </c>
      <c r="H37" s="3256">
        <v>0</v>
      </c>
      <c r="I37" s="3256">
        <v>0</v>
      </c>
      <c r="J37" s="3256">
        <v>0</v>
      </c>
      <c r="K37" s="3256">
        <v>0</v>
      </c>
      <c r="L37" s="3256">
        <v>0</v>
      </c>
      <c r="M37" s="3256">
        <v>0</v>
      </c>
      <c r="N37" s="3256">
        <v>0</v>
      </c>
      <c r="O37" s="3256">
        <v>0</v>
      </c>
      <c r="P37" s="3256">
        <v>0</v>
      </c>
      <c r="Q37" s="3256">
        <v>0</v>
      </c>
      <c r="R37" s="3256">
        <v>0</v>
      </c>
      <c r="S37" s="3256">
        <v>0</v>
      </c>
      <c r="T37" s="3256">
        <v>0</v>
      </c>
      <c r="U37" s="3256">
        <v>3.7999999999999999E-2</v>
      </c>
      <c r="V37" s="3256">
        <v>0.17599999999999999</v>
      </c>
      <c r="W37" s="3256">
        <v>0.57699999999999996</v>
      </c>
      <c r="X37" s="3256">
        <v>0.73199999999999998</v>
      </c>
      <c r="Y37" s="3256">
        <v>0.91800000000000004</v>
      </c>
      <c r="Z37" s="3256">
        <v>1.4710000000000001</v>
      </c>
      <c r="AA37" s="3256">
        <v>8.2840000000000007</v>
      </c>
      <c r="AB37" s="3256">
        <v>12.273999999999999</v>
      </c>
      <c r="AC37" s="3256">
        <v>17.675000000000001</v>
      </c>
      <c r="AD37" s="3256">
        <v>19.466999999999999</v>
      </c>
      <c r="AE37" s="3256">
        <v>24.744</v>
      </c>
      <c r="AF37" s="3256">
        <v>27.303000000000001</v>
      </c>
    </row>
    <row r="38" spans="1:35" s="4045" customFormat="1">
      <c r="A38" s="4141" t="s">
        <v>917</v>
      </c>
      <c r="B38" s="3256">
        <v>19.7</v>
      </c>
      <c r="C38" s="3256">
        <v>15.85</v>
      </c>
      <c r="D38" s="3256">
        <v>18.635000000000002</v>
      </c>
      <c r="E38" s="3256">
        <v>18.96</v>
      </c>
      <c r="F38" s="3256">
        <v>20.195</v>
      </c>
      <c r="G38" s="3256">
        <v>21.556000000000001</v>
      </c>
      <c r="H38" s="3256">
        <v>18.818000000000001</v>
      </c>
      <c r="I38" s="3256">
        <v>18.952000000000002</v>
      </c>
      <c r="J38" s="3256">
        <v>19.001999999999999</v>
      </c>
      <c r="K38" s="3256">
        <v>20.686</v>
      </c>
      <c r="L38" s="3256">
        <v>24.9</v>
      </c>
      <c r="M38" s="3256">
        <v>23.2</v>
      </c>
      <c r="N38" s="3256">
        <v>23.7</v>
      </c>
      <c r="O38" s="3256">
        <v>18.321197389999998</v>
      </c>
      <c r="P38" s="3256">
        <v>20.745722180000001</v>
      </c>
      <c r="Q38" s="3256">
        <v>19.638020489999999</v>
      </c>
      <c r="R38" s="3256">
        <v>20.030334320000001</v>
      </c>
      <c r="S38" s="3256">
        <v>21.169473090000004</v>
      </c>
      <c r="T38" s="3256">
        <v>20.442808950000003</v>
      </c>
      <c r="U38" s="3256">
        <v>19.031491240000001</v>
      </c>
      <c r="V38" s="3256">
        <v>20.95317464</v>
      </c>
      <c r="W38" s="3256">
        <v>17.671964510000002</v>
      </c>
      <c r="X38" s="3256">
        <v>21.754836839999999</v>
      </c>
      <c r="Y38" s="3256">
        <v>22.997753759999998</v>
      </c>
      <c r="Z38" s="3256">
        <v>19.587137269999999</v>
      </c>
      <c r="AA38" s="3256">
        <v>18.975997570000001</v>
      </c>
      <c r="AB38" s="3256">
        <v>20.545348749999999</v>
      </c>
      <c r="AC38" s="3256">
        <v>20.150522860000002</v>
      </c>
      <c r="AD38" s="3256">
        <v>17.693214569999999</v>
      </c>
      <c r="AE38" s="3256">
        <v>19.730258920000001</v>
      </c>
      <c r="AF38" s="3256">
        <v>18.322538199999997</v>
      </c>
    </row>
    <row r="39" spans="1:35" s="4045" customFormat="1">
      <c r="A39" s="4141" t="s">
        <v>1587</v>
      </c>
      <c r="B39" s="3256" t="s">
        <v>1721</v>
      </c>
      <c r="C39" s="3256">
        <v>0.3</v>
      </c>
      <c r="D39" s="3256">
        <v>0.3</v>
      </c>
      <c r="E39" s="3256">
        <v>0.4</v>
      </c>
      <c r="F39" s="3256">
        <v>0.6</v>
      </c>
      <c r="G39" s="3256">
        <v>0.7</v>
      </c>
      <c r="H39" s="3256">
        <v>0.8</v>
      </c>
      <c r="I39" s="3256">
        <v>0.9</v>
      </c>
      <c r="J39" s="3256">
        <v>1.1000000000000001</v>
      </c>
      <c r="K39" s="3256">
        <v>1.2</v>
      </c>
      <c r="L39" s="3256">
        <v>1.6</v>
      </c>
      <c r="M39" s="3256">
        <v>3.3</v>
      </c>
      <c r="N39" s="3256">
        <v>4.5</v>
      </c>
      <c r="O39" s="3256">
        <v>6.709651</v>
      </c>
      <c r="P39" s="3256">
        <v>8.3823140000000027</v>
      </c>
      <c r="Q39" s="3256">
        <v>11.454954000000003</v>
      </c>
      <c r="R39" s="3256">
        <v>15.033650099999999</v>
      </c>
      <c r="S39" s="3256">
        <v>20.094420679999999</v>
      </c>
      <c r="T39" s="3256">
        <v>23.343932949999999</v>
      </c>
      <c r="U39" s="3256">
        <v>26.563612920000001</v>
      </c>
      <c r="V39" s="3256">
        <v>29.177470322999998</v>
      </c>
      <c r="W39" s="3256">
        <v>32.135869964000001</v>
      </c>
      <c r="X39" s="3256">
        <v>38.252828018999999</v>
      </c>
      <c r="Y39" s="3256">
        <v>40.097664285999997</v>
      </c>
      <c r="Z39" s="3256">
        <v>42.218705376999992</v>
      </c>
      <c r="AA39" s="3256">
        <v>44.558068505999991</v>
      </c>
      <c r="AB39" s="3256">
        <v>44.998755275999997</v>
      </c>
      <c r="AC39" s="3256">
        <v>44.961176674000001</v>
      </c>
      <c r="AD39" s="3256">
        <v>44.73772270991698</v>
      </c>
      <c r="AE39" s="3256">
        <v>44.414096691268973</v>
      </c>
      <c r="AF39" s="3256">
        <v>44.873065721260105</v>
      </c>
    </row>
    <row r="40" spans="1:35" s="4045" customFormat="1">
      <c r="A40" s="4141" t="s">
        <v>920</v>
      </c>
      <c r="B40" s="3256" t="s">
        <v>1721</v>
      </c>
      <c r="C40" s="3256">
        <v>1E-3</v>
      </c>
      <c r="D40" s="3256">
        <v>2E-3</v>
      </c>
      <c r="E40" s="3256">
        <v>3.0000000000000001E-3</v>
      </c>
      <c r="F40" s="3256">
        <v>4.0000000000000001E-3</v>
      </c>
      <c r="G40" s="3256">
        <v>5.0000000000000001E-3</v>
      </c>
      <c r="H40" s="3256">
        <v>6.0000000000000001E-3</v>
      </c>
      <c r="I40" s="3256">
        <v>1.0999999999999999E-2</v>
      </c>
      <c r="J40" s="3256">
        <v>1.4999999999999999E-2</v>
      </c>
      <c r="K40" s="3256">
        <v>1.9E-2</v>
      </c>
      <c r="L40" s="3256">
        <v>0</v>
      </c>
      <c r="M40" s="3256">
        <v>0.1</v>
      </c>
      <c r="N40" s="3256">
        <v>0.2</v>
      </c>
      <c r="O40" s="3256">
        <v>0.313</v>
      </c>
      <c r="P40" s="3256">
        <v>0.55700000000000005</v>
      </c>
      <c r="Q40" s="3256">
        <v>1.282</v>
      </c>
      <c r="R40" s="3256">
        <v>2.2200000000000002</v>
      </c>
      <c r="S40" s="3256">
        <v>3.0750000000000002</v>
      </c>
      <c r="T40" s="3256">
        <v>4.42</v>
      </c>
      <c r="U40" s="3256">
        <v>6.5830000000000011</v>
      </c>
      <c r="V40" s="3256">
        <v>11.728999999999999</v>
      </c>
      <c r="W40" s="3256">
        <v>19.599</v>
      </c>
      <c r="X40" s="3256">
        <v>26.38</v>
      </c>
      <c r="Y40" s="3256">
        <v>31.01</v>
      </c>
      <c r="Z40" s="3256">
        <v>36.055999999999997</v>
      </c>
      <c r="AA40" s="3256">
        <v>38.725999999999999</v>
      </c>
      <c r="AB40" s="3256">
        <v>38.097999999999999</v>
      </c>
      <c r="AC40" s="3256">
        <v>39.401000000000003</v>
      </c>
      <c r="AD40" s="3256">
        <v>45.783999999999999</v>
      </c>
      <c r="AE40" s="3256">
        <v>46.392000000000003</v>
      </c>
      <c r="AF40" s="3256">
        <v>50.6</v>
      </c>
    </row>
    <row r="41" spans="1:35" s="4045" customFormat="1">
      <c r="A41" s="4141" t="s">
        <v>1588</v>
      </c>
      <c r="B41" s="3256">
        <v>0</v>
      </c>
      <c r="C41" s="3256">
        <v>0</v>
      </c>
      <c r="D41" s="3256">
        <v>0</v>
      </c>
      <c r="E41" s="3256">
        <v>0</v>
      </c>
      <c r="F41" s="3256">
        <v>0</v>
      </c>
      <c r="G41" s="3256">
        <v>0</v>
      </c>
      <c r="H41" s="3256">
        <v>0</v>
      </c>
      <c r="I41" s="3256">
        <v>0</v>
      </c>
      <c r="J41" s="3256">
        <v>0</v>
      </c>
      <c r="K41" s="3256">
        <v>0</v>
      </c>
      <c r="L41" s="3256">
        <v>0</v>
      </c>
      <c r="M41" s="3256">
        <v>0</v>
      </c>
      <c r="N41" s="3256">
        <v>0</v>
      </c>
      <c r="O41" s="3256">
        <v>0</v>
      </c>
      <c r="P41" s="3256">
        <v>0</v>
      </c>
      <c r="Q41" s="3256">
        <v>0</v>
      </c>
      <c r="R41" s="3256">
        <v>0</v>
      </c>
      <c r="S41" s="3256">
        <v>0</v>
      </c>
      <c r="T41" s="3256">
        <v>1.7999999999999999E-2</v>
      </c>
      <c r="U41" s="3256">
        <v>1.9E-2</v>
      </c>
      <c r="V41" s="3256">
        <v>2.8000000000000001E-2</v>
      </c>
      <c r="W41" s="3256">
        <v>1.9E-2</v>
      </c>
      <c r="X41" s="3256">
        <v>2.5000000000000001E-2</v>
      </c>
      <c r="Y41" s="3256">
        <v>0.08</v>
      </c>
      <c r="Z41" s="3256">
        <v>9.8000000000000004E-2</v>
      </c>
      <c r="AA41" s="3256">
        <v>0.13300000000000001</v>
      </c>
      <c r="AB41" s="3256">
        <v>0.17499999999999999</v>
      </c>
      <c r="AC41" s="3256">
        <v>0.16300000000000001</v>
      </c>
      <c r="AD41" s="3256">
        <v>0.17799999999999999</v>
      </c>
      <c r="AE41" s="3256">
        <v>0.19700000000000001</v>
      </c>
      <c r="AF41" s="3256">
        <v>0.217</v>
      </c>
    </row>
    <row r="42" spans="1:35" s="4045" customFormat="1">
      <c r="A42" s="4142" t="s">
        <v>1334</v>
      </c>
      <c r="B42" s="3256" t="s">
        <v>1721</v>
      </c>
      <c r="C42" s="3256">
        <v>1.2110000000000001</v>
      </c>
      <c r="D42" s="3256">
        <v>1.262</v>
      </c>
      <c r="E42" s="3256">
        <v>1.2629999999999999</v>
      </c>
      <c r="F42" s="3256">
        <v>1.306</v>
      </c>
      <c r="G42" s="3256">
        <v>1.349</v>
      </c>
      <c r="H42" s="3256">
        <v>1.343</v>
      </c>
      <c r="I42" s="3256">
        <v>1.397</v>
      </c>
      <c r="J42" s="3256">
        <v>1.6180000000000001</v>
      </c>
      <c r="K42" s="3256">
        <v>1.74</v>
      </c>
      <c r="L42" s="3256">
        <v>1.8</v>
      </c>
      <c r="M42" s="3256">
        <v>1.9</v>
      </c>
      <c r="N42" s="3256">
        <v>1.9</v>
      </c>
      <c r="O42" s="3256">
        <v>2.2389999999999999</v>
      </c>
      <c r="P42" s="3256">
        <v>2.2530000000000001</v>
      </c>
      <c r="Q42" s="3256">
        <v>3.2522474999999997</v>
      </c>
      <c r="R42" s="3256">
        <v>3.9012145</v>
      </c>
      <c r="S42" s="3256">
        <v>4.5211464999999995</v>
      </c>
      <c r="T42" s="3256">
        <v>4.6716719999999992</v>
      </c>
      <c r="U42" s="3256">
        <v>4.3217825000000003</v>
      </c>
      <c r="V42" s="3256">
        <v>4.7469035000000002</v>
      </c>
      <c r="W42" s="3256">
        <v>4.7546283999999996</v>
      </c>
      <c r="X42" s="3256">
        <v>4.9506376649999995</v>
      </c>
      <c r="Y42" s="3256">
        <v>5.4146163499999993</v>
      </c>
      <c r="Z42" s="3256">
        <v>6.0694413699999998</v>
      </c>
      <c r="AA42" s="3256">
        <v>5.7684262749999995</v>
      </c>
      <c r="AB42" s="3256">
        <v>5.9297554749999994</v>
      </c>
      <c r="AC42" s="3256">
        <v>5.9562784650000005</v>
      </c>
      <c r="AD42" s="3256">
        <v>6.1627995000000002</v>
      </c>
      <c r="AE42" s="3256">
        <v>5.8055319999999995</v>
      </c>
      <c r="AF42" s="3256">
        <v>5.8104344999999995</v>
      </c>
    </row>
    <row r="43" spans="1:35" s="4045" customFormat="1">
      <c r="A43" s="4143" t="s">
        <v>1335</v>
      </c>
      <c r="B43" s="3256">
        <v>19.3</v>
      </c>
      <c r="C43" s="3256">
        <v>16.16</v>
      </c>
      <c r="D43" s="3256">
        <v>16.292000000000002</v>
      </c>
      <c r="E43" s="3256">
        <v>15.792</v>
      </c>
      <c r="F43" s="3256">
        <v>17.355</v>
      </c>
      <c r="G43" s="3256">
        <v>17.710999999999999</v>
      </c>
      <c r="H43" s="3256">
        <v>17.36</v>
      </c>
      <c r="I43" s="3256">
        <v>17.446999999999999</v>
      </c>
      <c r="J43" s="3256">
        <v>19.148</v>
      </c>
      <c r="K43" s="3256">
        <v>19.956</v>
      </c>
      <c r="L43" s="3256">
        <v>22.55</v>
      </c>
      <c r="M43" s="3256">
        <v>21.381</v>
      </c>
      <c r="N43" s="3256">
        <v>18.184999999999999</v>
      </c>
      <c r="O43" s="3256">
        <v>19.602366490000001</v>
      </c>
      <c r="P43" s="3256">
        <v>20.411686100000001</v>
      </c>
      <c r="Q43" s="3256">
        <v>23.859219799999998</v>
      </c>
      <c r="R43" s="3256">
        <v>25.157206500000001</v>
      </c>
      <c r="S43" s="3256">
        <v>26.287150130000001</v>
      </c>
      <c r="T43" s="3256">
        <v>24.488538300000002</v>
      </c>
      <c r="U43" s="3256">
        <v>21.199085270000001</v>
      </c>
      <c r="V43" s="3256">
        <v>26.454082809999999</v>
      </c>
      <c r="W43" s="3256">
        <v>25.353650550000001</v>
      </c>
      <c r="X43" s="3256">
        <v>25.506358245000005</v>
      </c>
      <c r="Y43" s="3256">
        <v>26.15316365</v>
      </c>
      <c r="Z43" s="3256">
        <v>26.95085856</v>
      </c>
      <c r="AA43" s="3256">
        <v>27.294649565</v>
      </c>
      <c r="AB43" s="3256">
        <v>27.281706755000002</v>
      </c>
      <c r="AC43" s="3256">
        <v>27.530472025000002</v>
      </c>
      <c r="AD43" s="3256">
        <v>27.56508633</v>
      </c>
      <c r="AE43" s="3256">
        <v>25.67876867</v>
      </c>
      <c r="AF43" s="3256">
        <v>25.325325258538371</v>
      </c>
      <c r="AH43" s="4063"/>
    </row>
    <row r="44" spans="1:35">
      <c r="A44" s="1023" t="s">
        <v>918</v>
      </c>
      <c r="B44" s="3257">
        <v>549.9</v>
      </c>
      <c r="C44" s="3257">
        <v>540.22199999999998</v>
      </c>
      <c r="D44" s="3257">
        <v>538.16599999999983</v>
      </c>
      <c r="E44" s="3257">
        <v>527.11799999999994</v>
      </c>
      <c r="F44" s="3257">
        <v>528.46900000000005</v>
      </c>
      <c r="G44" s="3257">
        <v>536.82100000000014</v>
      </c>
      <c r="H44" s="3257">
        <v>552.66899999999987</v>
      </c>
      <c r="I44" s="3257">
        <v>552.32399999999996</v>
      </c>
      <c r="J44" s="3257">
        <v>557.2170000000001</v>
      </c>
      <c r="K44" s="3257">
        <v>556.30100000000016</v>
      </c>
      <c r="L44" s="3257">
        <v>576.44999999999982</v>
      </c>
      <c r="M44" s="3257">
        <v>586.48100000000011</v>
      </c>
      <c r="N44" s="3257">
        <v>586.68500000000006</v>
      </c>
      <c r="O44" s="3257">
        <v>608.80309427016846</v>
      </c>
      <c r="P44" s="3257">
        <v>617.53530130754382</v>
      </c>
      <c r="Q44" s="3257">
        <v>622.49210749774852</v>
      </c>
      <c r="R44" s="3257">
        <v>639.46484769386154</v>
      </c>
      <c r="S44" s="3257">
        <v>640.58089928247898</v>
      </c>
      <c r="T44" s="3257">
        <v>640.73046469439248</v>
      </c>
      <c r="U44" s="3257">
        <v>595.67038033646395</v>
      </c>
      <c r="V44" s="3257">
        <v>632.42903983289534</v>
      </c>
      <c r="W44" s="3257">
        <v>612.52686172688766</v>
      </c>
      <c r="X44" s="3257">
        <v>628.56048087643114</v>
      </c>
      <c r="Y44" s="3257">
        <v>638.03370863940813</v>
      </c>
      <c r="Z44" s="3257">
        <v>627.15597431092738</v>
      </c>
      <c r="AA44" s="3257">
        <v>647.62124407906504</v>
      </c>
      <c r="AB44" s="3257">
        <v>649.6683396791417</v>
      </c>
      <c r="AC44" s="3257">
        <v>652.92623699985074</v>
      </c>
      <c r="AD44" s="3257">
        <v>642.88839771181961</v>
      </c>
      <c r="AE44" s="3257">
        <v>609.40584719377989</v>
      </c>
      <c r="AF44" s="3257">
        <v>577.22198524032058</v>
      </c>
    </row>
    <row r="45" spans="1:35">
      <c r="B45" s="1779"/>
      <c r="C45" s="1779"/>
      <c r="D45" s="1779"/>
      <c r="E45" s="1779"/>
      <c r="F45" s="1779"/>
      <c r="G45" s="1779"/>
      <c r="H45" s="1779"/>
      <c r="I45" s="1779"/>
      <c r="J45" s="1779"/>
      <c r="K45" s="1779"/>
      <c r="L45" s="1779"/>
      <c r="M45" s="1779"/>
      <c r="N45" s="1779"/>
      <c r="O45" s="1779"/>
      <c r="P45" s="1779"/>
      <c r="Q45" s="1779"/>
      <c r="R45" s="1779"/>
      <c r="S45" s="1779"/>
      <c r="T45" s="1779"/>
      <c r="U45" s="1779"/>
      <c r="V45" s="1779"/>
      <c r="W45" s="1779"/>
      <c r="X45" s="1779"/>
      <c r="Y45" s="1779"/>
      <c r="Z45" s="1779"/>
      <c r="AA45" s="1779"/>
      <c r="AB45" s="1779"/>
      <c r="AC45" s="1779"/>
      <c r="AD45" s="1779"/>
      <c r="AE45" s="1779"/>
    </row>
    <row r="46" spans="1:35">
      <c r="A46" s="66"/>
      <c r="B46" s="101"/>
      <c r="C46" s="3183"/>
      <c r="D46" s="3183"/>
      <c r="E46" s="3183"/>
      <c r="F46" s="3183"/>
      <c r="G46" s="3183"/>
      <c r="H46" s="3183"/>
      <c r="I46" s="3183"/>
      <c r="J46" s="3183"/>
      <c r="K46" s="3183"/>
      <c r="L46" s="3183"/>
      <c r="M46" s="3183"/>
      <c r="N46" s="3183"/>
      <c r="O46" s="3183"/>
      <c r="P46" s="3183"/>
      <c r="Q46" s="3183"/>
      <c r="R46" s="3183"/>
      <c r="S46" s="3183"/>
      <c r="T46" s="3183"/>
      <c r="U46" s="3183"/>
      <c r="V46" s="3183"/>
      <c r="W46" s="3183"/>
      <c r="X46" s="3183"/>
      <c r="Y46" s="3183"/>
      <c r="Z46" s="3183"/>
      <c r="AA46" s="3183"/>
      <c r="AB46" s="3183"/>
      <c r="AC46" s="3183"/>
      <c r="AD46" s="3183"/>
      <c r="AE46" s="3183"/>
    </row>
    <row r="47" spans="1:35" ht="16.5">
      <c r="A47" s="4237" t="s">
        <v>449</v>
      </c>
      <c r="B47" s="4237"/>
      <c r="C47" s="4237"/>
      <c r="D47" s="4237"/>
      <c r="E47" s="4237"/>
      <c r="F47" s="4237"/>
      <c r="G47" s="4237"/>
      <c r="H47" s="4237"/>
      <c r="I47" s="4237"/>
      <c r="J47" s="4237"/>
      <c r="K47" s="4237"/>
      <c r="L47" s="4237"/>
      <c r="M47" s="4237"/>
      <c r="N47" s="4237"/>
      <c r="O47" s="4237"/>
      <c r="P47" s="4237"/>
      <c r="Q47" s="4237"/>
      <c r="R47" s="4237"/>
      <c r="AC47" s="1686"/>
      <c r="AD47" s="1686"/>
      <c r="AE47" s="1686"/>
    </row>
    <row r="48" spans="1:35">
      <c r="A48" s="952"/>
      <c r="B48" s="1864">
        <v>550.69999999999993</v>
      </c>
      <c r="C48" s="3785">
        <v>539.64700000000016</v>
      </c>
      <c r="D48" s="3785">
        <v>532.84570000000008</v>
      </c>
      <c r="E48" s="3785">
        <v>527.98700000000008</v>
      </c>
      <c r="F48" s="3785">
        <v>530.80619999999999</v>
      </c>
      <c r="G48" s="3785">
        <v>541.64499999999998</v>
      </c>
      <c r="H48" s="3785">
        <v>547.40200000000004</v>
      </c>
      <c r="I48" s="3785">
        <v>549.97500000000002</v>
      </c>
      <c r="J48" s="3785">
        <v>556.57900000000006</v>
      </c>
      <c r="K48" s="3785">
        <v>557.34100000000001</v>
      </c>
      <c r="L48" s="3785">
        <v>579.60799999999995</v>
      </c>
      <c r="M48" s="3785">
        <v>585.10050000000001</v>
      </c>
      <c r="N48" s="3785">
        <v>587.37299999999993</v>
      </c>
      <c r="O48" s="3785">
        <v>605.5335302701684</v>
      </c>
      <c r="P48" s="3785">
        <v>614.9140187975438</v>
      </c>
      <c r="Q48" s="3785">
        <v>617.92693649774844</v>
      </c>
      <c r="R48" s="3785">
        <v>622.48772032386159</v>
      </c>
      <c r="S48" s="3785">
        <v>624.02582078247906</v>
      </c>
      <c r="T48" s="3785">
        <v>620.63098896439271</v>
      </c>
      <c r="U48" s="3785">
        <v>583.3973893364639</v>
      </c>
      <c r="V48" s="3785">
        <v>617.47380483289521</v>
      </c>
      <c r="W48" s="3785">
        <v>608.76111172688775</v>
      </c>
      <c r="X48" s="3785">
        <v>608.01947187643111</v>
      </c>
      <c r="Y48" s="3785">
        <v>605.83955063940823</v>
      </c>
      <c r="Z48" s="3785">
        <v>593.2690663109272</v>
      </c>
      <c r="AA48" s="3785">
        <v>599.33862807906496</v>
      </c>
      <c r="AB48" s="3785">
        <v>599.14351867914183</v>
      </c>
      <c r="AC48" s="3785">
        <v>600.46708899985083</v>
      </c>
      <c r="AD48" s="3785">
        <v>594.15301671181953</v>
      </c>
      <c r="AE48" s="3785">
        <v>576.73855419377992</v>
      </c>
      <c r="AF48" s="3785">
        <v>558.33800524032051</v>
      </c>
      <c r="AI48" s="2293"/>
    </row>
    <row r="49" spans="1:32">
      <c r="A49" s="438"/>
      <c r="B49" s="755"/>
      <c r="C49" s="755"/>
      <c r="D49" s="755"/>
      <c r="E49" s="755"/>
      <c r="F49" s="755"/>
      <c r="G49" s="755"/>
      <c r="H49" s="755"/>
      <c r="I49" s="755"/>
      <c r="J49" s="755"/>
      <c r="K49" s="755"/>
      <c r="L49" s="755"/>
      <c r="M49" s="755"/>
      <c r="N49" s="755"/>
      <c r="O49" s="755"/>
      <c r="P49" s="755"/>
      <c r="Q49" s="755"/>
      <c r="R49" s="755"/>
      <c r="S49" s="391"/>
      <c r="T49" s="391"/>
      <c r="U49" s="391"/>
      <c r="V49" s="391"/>
      <c r="W49" s="391"/>
      <c r="X49" s="391"/>
      <c r="Y49" s="391"/>
      <c r="Z49" s="391"/>
      <c r="AA49" s="391"/>
      <c r="AB49" s="391"/>
      <c r="AC49" s="391"/>
      <c r="AD49" s="399"/>
      <c r="AE49" s="399"/>
      <c r="AF49" s="399"/>
    </row>
    <row r="50" spans="1:32">
      <c r="A50" s="4237" t="s">
        <v>1176</v>
      </c>
      <c r="B50" s="4237"/>
      <c r="C50" s="4237"/>
      <c r="D50" s="4237"/>
      <c r="E50" s="4237"/>
      <c r="F50" s="4237"/>
      <c r="G50" s="4237"/>
      <c r="H50" s="4237"/>
      <c r="I50" s="4237"/>
      <c r="J50" s="4237"/>
      <c r="K50" s="4237"/>
      <c r="L50" s="4237"/>
      <c r="M50" s="4237"/>
      <c r="N50" s="4237"/>
      <c r="O50" s="4237"/>
      <c r="P50" s="4237"/>
      <c r="Q50" s="4237"/>
      <c r="R50" s="4237"/>
      <c r="S50" s="455"/>
      <c r="T50" s="455"/>
      <c r="U50" s="455"/>
      <c r="V50" s="455"/>
      <c r="W50" s="455"/>
      <c r="X50" s="455"/>
      <c r="Y50" s="455"/>
      <c r="Z50" s="455"/>
      <c r="AA50" s="455"/>
      <c r="AB50" s="455"/>
      <c r="AC50" s="455"/>
      <c r="AD50" s="60"/>
      <c r="AE50" s="60"/>
      <c r="AF50" s="60"/>
    </row>
    <row r="51" spans="1:32">
      <c r="A51" s="952"/>
      <c r="B51" s="1864">
        <v>0.8</v>
      </c>
      <c r="C51" s="3785">
        <v>-0.6</v>
      </c>
      <c r="D51" s="3785">
        <v>-5.3</v>
      </c>
      <c r="E51" s="3785">
        <v>0.8</v>
      </c>
      <c r="F51" s="3785">
        <v>2.2999999999999998</v>
      </c>
      <c r="G51" s="3785">
        <v>4.8</v>
      </c>
      <c r="H51" s="3785">
        <v>-5.3</v>
      </c>
      <c r="I51" s="3785">
        <v>-2.4</v>
      </c>
      <c r="J51" s="3785">
        <v>-0.63799999999999812</v>
      </c>
      <c r="K51" s="3785">
        <v>1</v>
      </c>
      <c r="L51" s="3785">
        <v>3.0579999999999998</v>
      </c>
      <c r="M51" s="3785">
        <v>-1.2800000000000011</v>
      </c>
      <c r="N51" s="3785">
        <v>0.68799999999999528</v>
      </c>
      <c r="O51" s="3785">
        <v>-3.2695639999999955</v>
      </c>
      <c r="P51" s="3785">
        <v>-2.6212825099999932</v>
      </c>
      <c r="Q51" s="3785">
        <v>-4.5651709999999994</v>
      </c>
      <c r="R51" s="3785">
        <v>-16.977127369999991</v>
      </c>
      <c r="S51" s="3785">
        <v>-16.555078499999993</v>
      </c>
      <c r="T51" s="3785">
        <v>-20.099475729999995</v>
      </c>
      <c r="U51" s="3785">
        <v>-12.272990999999998</v>
      </c>
      <c r="V51" s="3785">
        <v>-14.955235000000002</v>
      </c>
      <c r="W51" s="3785">
        <v>-3.7657500000000041</v>
      </c>
      <c r="X51" s="3785">
        <v>-20.541009000000003</v>
      </c>
      <c r="Y51" s="3785">
        <v>-32.194158000000002</v>
      </c>
      <c r="Z51" s="3785">
        <v>-33.886907999999998</v>
      </c>
      <c r="AA51" s="3785">
        <v>-48.282615999999997</v>
      </c>
      <c r="AB51" s="3785">
        <v>-50.524821000000003</v>
      </c>
      <c r="AC51" s="3785">
        <v>-52.459147999999999</v>
      </c>
      <c r="AD51" s="3785">
        <v>-48.73538099999999</v>
      </c>
      <c r="AE51" s="3785">
        <v>-32.667292999999994</v>
      </c>
      <c r="AF51" s="3785">
        <v>-18.883980000000001</v>
      </c>
    </row>
    <row r="52" spans="1:32" s="2146" customFormat="1">
      <c r="A52" s="3607"/>
      <c r="B52" s="3608"/>
      <c r="C52" s="3608"/>
      <c r="D52" s="3608"/>
      <c r="E52" s="3608"/>
      <c r="F52" s="3608"/>
      <c r="G52" s="3608"/>
      <c r="H52" s="3608"/>
      <c r="I52" s="3608"/>
      <c r="J52" s="3608"/>
      <c r="K52" s="3608"/>
      <c r="L52" s="3608"/>
      <c r="M52" s="3608"/>
      <c r="N52" s="3608"/>
      <c r="O52" s="3608"/>
      <c r="P52" s="3608"/>
      <c r="Q52" s="3608"/>
      <c r="R52" s="3608"/>
      <c r="S52" s="3608"/>
      <c r="T52" s="3608"/>
      <c r="U52" s="3608"/>
      <c r="V52" s="3608"/>
      <c r="W52" s="3608"/>
      <c r="X52" s="3608"/>
      <c r="Y52" s="3608"/>
      <c r="Z52" s="3608"/>
      <c r="AA52" s="3608"/>
      <c r="AB52" s="3608"/>
      <c r="AC52" s="3608"/>
      <c r="AD52" s="3608"/>
      <c r="AE52" s="3608"/>
      <c r="AF52" s="3608"/>
    </row>
    <row r="53" spans="1:32">
      <c r="A53" s="4236" t="s">
        <v>1625</v>
      </c>
      <c r="B53" s="4236"/>
      <c r="C53" s="4236"/>
      <c r="D53" s="4236"/>
      <c r="E53" s="4236"/>
      <c r="F53" s="4236"/>
      <c r="G53" s="4236"/>
      <c r="H53" s="4236"/>
      <c r="I53" s="4236"/>
      <c r="J53" s="4236"/>
      <c r="K53" s="4236"/>
      <c r="L53" s="4236"/>
      <c r="M53" s="4236"/>
      <c r="N53" s="4236"/>
      <c r="O53" s="4236"/>
      <c r="P53" s="4236"/>
      <c r="Q53" s="4236"/>
      <c r="R53" s="4236"/>
      <c r="S53" s="755"/>
      <c r="T53" s="755"/>
      <c r="U53" s="755"/>
      <c r="V53" s="755"/>
      <c r="W53" s="755"/>
      <c r="X53" s="755"/>
      <c r="Y53" s="755"/>
      <c r="Z53" s="755"/>
      <c r="AA53" s="755"/>
      <c r="AB53" s="755"/>
      <c r="AC53" s="755"/>
      <c r="AD53" s="755"/>
      <c r="AE53" s="755"/>
      <c r="AF53" s="755"/>
    </row>
    <row r="54" spans="1:32">
      <c r="A54" s="3609" t="s">
        <v>1577</v>
      </c>
      <c r="B54" s="3610">
        <v>31.9</v>
      </c>
      <c r="C54" s="3610">
        <v>30.416</v>
      </c>
      <c r="D54" s="3610">
        <v>28.417999999999999</v>
      </c>
      <c r="E54" s="3610">
        <v>33.628</v>
      </c>
      <c r="F54" s="3610">
        <v>35.908000000000001</v>
      </c>
      <c r="G54" s="3610">
        <v>39.734999999999999</v>
      </c>
      <c r="H54" s="3610">
        <v>37.402999999999999</v>
      </c>
      <c r="I54" s="3610">
        <v>38.012</v>
      </c>
      <c r="J54" s="3610">
        <v>38.311</v>
      </c>
      <c r="K54" s="3610">
        <v>40.597999999999999</v>
      </c>
      <c r="L54" s="3610">
        <v>45.134</v>
      </c>
      <c r="M54" s="3610">
        <v>43.494</v>
      </c>
      <c r="N54" s="3610">
        <v>46.216999999999999</v>
      </c>
      <c r="O54" s="3610">
        <v>49.109749000000001</v>
      </c>
      <c r="P54" s="3610">
        <v>48.186394</v>
      </c>
      <c r="Q54" s="3610">
        <v>56.862290999999999</v>
      </c>
      <c r="R54" s="3610">
        <v>48.464084630000002</v>
      </c>
      <c r="S54" s="3610">
        <v>45.9531305</v>
      </c>
      <c r="T54" s="3610">
        <v>41.670470270000003</v>
      </c>
      <c r="U54" s="3610">
        <v>41.859299999999998</v>
      </c>
      <c r="V54" s="3610">
        <v>42.961984999999999</v>
      </c>
      <c r="W54" s="3610">
        <v>51.002959999999995</v>
      </c>
      <c r="X54" s="3610">
        <v>46.268985999999998</v>
      </c>
      <c r="Y54" s="3610">
        <v>39.222318999999999</v>
      </c>
      <c r="Z54" s="3610">
        <v>40.434953999999998</v>
      </c>
      <c r="AA54" s="3610">
        <v>37.007698999999995</v>
      </c>
      <c r="AB54" s="3610">
        <v>28.337841999999998</v>
      </c>
      <c r="AC54" s="3610">
        <v>27.842336999999997</v>
      </c>
      <c r="AD54" s="3610">
        <v>31.726917</v>
      </c>
      <c r="AE54" s="3610">
        <v>40.125397</v>
      </c>
      <c r="AF54" s="3610">
        <v>48.046985999999997</v>
      </c>
    </row>
    <row r="55" spans="1:32">
      <c r="A55" s="3335" t="s">
        <v>1578</v>
      </c>
      <c r="B55" s="3042">
        <v>31.1</v>
      </c>
      <c r="C55" s="3042">
        <v>30.991</v>
      </c>
      <c r="D55" s="3042">
        <v>33.738</v>
      </c>
      <c r="E55" s="3042">
        <v>32.759</v>
      </c>
      <c r="F55" s="3042">
        <v>33.570999999999998</v>
      </c>
      <c r="G55" s="3042">
        <v>34.911000000000001</v>
      </c>
      <c r="H55" s="3042">
        <v>42.67</v>
      </c>
      <c r="I55" s="3042">
        <v>40.360999999999997</v>
      </c>
      <c r="J55" s="3042">
        <v>38.948999999999998</v>
      </c>
      <c r="K55" s="3042">
        <v>39.558</v>
      </c>
      <c r="L55" s="3042">
        <v>42.076000000000001</v>
      </c>
      <c r="M55" s="3042">
        <v>44.774000000000001</v>
      </c>
      <c r="N55" s="3042">
        <v>45.529000000000003</v>
      </c>
      <c r="O55" s="3042">
        <v>52.379312999999996</v>
      </c>
      <c r="P55" s="3042">
        <v>50.807676509999993</v>
      </c>
      <c r="Q55" s="3042">
        <v>61.427461999999998</v>
      </c>
      <c r="R55" s="3042">
        <v>65.441211999999993</v>
      </c>
      <c r="S55" s="3042">
        <v>62.508208999999994</v>
      </c>
      <c r="T55" s="3042">
        <v>61.769945999999997</v>
      </c>
      <c r="U55" s="3042">
        <v>54.132290999999995</v>
      </c>
      <c r="V55" s="3042">
        <v>57.91722</v>
      </c>
      <c r="W55" s="3042">
        <v>54.768709999999999</v>
      </c>
      <c r="X55" s="3042">
        <v>66.809995000000001</v>
      </c>
      <c r="Y55" s="3042">
        <v>71.416477</v>
      </c>
      <c r="Z55" s="3042">
        <v>74.321861999999996</v>
      </c>
      <c r="AA55" s="3042">
        <v>85.290314999999993</v>
      </c>
      <c r="AB55" s="3042">
        <v>78.862662999999998</v>
      </c>
      <c r="AC55" s="3042">
        <v>80.301485</v>
      </c>
      <c r="AD55" s="3042">
        <v>80.46229799999999</v>
      </c>
      <c r="AE55" s="3042">
        <v>72.792689999999993</v>
      </c>
      <c r="AF55" s="3042">
        <v>66.930965999999998</v>
      </c>
    </row>
    <row r="56" spans="1:32" s="3587" customFormat="1">
      <c r="A56" s="2345"/>
      <c r="B56" s="2856"/>
      <c r="C56" s="2856"/>
      <c r="D56" s="2856"/>
      <c r="E56" s="2856"/>
      <c r="F56" s="2856"/>
      <c r="G56" s="2856"/>
      <c r="H56" s="2856"/>
      <c r="I56" s="2856"/>
      <c r="J56" s="2856"/>
      <c r="K56" s="2856"/>
      <c r="L56" s="2856"/>
      <c r="M56" s="2856"/>
      <c r="N56" s="2856"/>
      <c r="O56" s="2856"/>
      <c r="P56" s="2856"/>
      <c r="Q56" s="2856"/>
      <c r="R56" s="2856"/>
      <c r="S56" s="2856"/>
      <c r="T56" s="2856"/>
      <c r="U56" s="2856"/>
      <c r="V56" s="2856"/>
      <c r="W56" s="2856"/>
      <c r="X56" s="2856"/>
      <c r="Y56" s="2856"/>
      <c r="Z56" s="2856"/>
      <c r="AA56" s="2856"/>
      <c r="AB56" s="2856"/>
      <c r="AC56" s="2856"/>
      <c r="AD56" s="2856"/>
      <c r="AE56" s="2856"/>
    </row>
    <row r="57" spans="1:32">
      <c r="A57" s="66" t="s">
        <v>919</v>
      </c>
      <c r="D57" s="388"/>
      <c r="U57" s="1779" t="s">
        <v>88</v>
      </c>
      <c r="V57" s="1779"/>
      <c r="W57" s="1779"/>
      <c r="X57" s="1779"/>
      <c r="Y57" s="1779"/>
      <c r="Z57" s="1779"/>
      <c r="AA57" s="1779"/>
      <c r="AB57" s="1779"/>
      <c r="AC57" s="1779"/>
      <c r="AD57" s="1779"/>
      <c r="AE57" s="1779"/>
    </row>
    <row r="58" spans="1:32">
      <c r="A58" s="66" t="s">
        <v>450</v>
      </c>
      <c r="D58" s="388"/>
      <c r="U58" s="1779"/>
    </row>
    <row r="59" spans="1:32">
      <c r="A59" s="108" t="s">
        <v>1691</v>
      </c>
    </row>
    <row r="60" spans="1:32">
      <c r="A60" s="2321"/>
      <c r="B60" s="3244"/>
      <c r="C60" s="3244"/>
      <c r="D60" s="3244"/>
      <c r="E60" s="3244"/>
      <c r="F60" s="3244"/>
      <c r="G60" s="3244"/>
      <c r="H60" s="3244"/>
      <c r="I60" s="3244"/>
      <c r="J60" s="3244"/>
      <c r="K60" s="3244"/>
      <c r="L60" s="3244"/>
      <c r="M60" s="3244"/>
      <c r="N60" s="3244"/>
      <c r="O60" s="3244"/>
      <c r="P60" s="3244"/>
      <c r="Q60" s="3244"/>
      <c r="R60" s="3244"/>
      <c r="S60" s="3244"/>
      <c r="T60" s="3244"/>
      <c r="U60" s="3244"/>
      <c r="V60" s="3244"/>
      <c r="W60" s="3244"/>
      <c r="X60" s="3244"/>
      <c r="Y60" s="3244"/>
      <c r="Z60" s="3244"/>
      <c r="AA60" s="3244"/>
      <c r="AB60" s="3244"/>
      <c r="AC60" s="3244"/>
    </row>
  </sheetData>
  <mergeCells count="8">
    <mergeCell ref="A53:R53"/>
    <mergeCell ref="A50:R50"/>
    <mergeCell ref="AE2:AF2"/>
    <mergeCell ref="AE3:AF3"/>
    <mergeCell ref="AE4:AF4"/>
    <mergeCell ref="A7:R7"/>
    <mergeCell ref="A29:R29"/>
    <mergeCell ref="A47:R47"/>
  </mergeCells>
  <pageMargins left="0.70866141732283472" right="0.70866141732283472" top="0.78740157480314965" bottom="0.78740157480314965" header="0.31496062992125984" footer="0.31496062992125984"/>
  <pageSetup paperSize="9" scale="44" orientation="landscape"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Tabelle33">
    <tabColor rgb="FF00FFFF"/>
    <pageSetUpPr fitToPage="1"/>
  </sheetPr>
  <dimension ref="A1:V36"/>
  <sheetViews>
    <sheetView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RowHeight="15.75"/>
  <cols>
    <col min="1" max="1" width="36.75" customWidth="1"/>
    <col min="3" max="12" width="13.625" customWidth="1"/>
    <col min="18" max="18" width="11" style="3309"/>
    <col min="20" max="20" width="11" style="3966"/>
  </cols>
  <sheetData>
    <row r="1" spans="1:22" s="662" customFormat="1" ht="13.15" customHeight="1">
      <c r="A1" s="442"/>
      <c r="B1" s="1750"/>
      <c r="C1" s="1011"/>
      <c r="D1" s="1011"/>
      <c r="E1" s="1751"/>
      <c r="F1" s="1751"/>
      <c r="G1" s="1751"/>
      <c r="H1" s="1751"/>
      <c r="I1" s="1751"/>
      <c r="J1" s="1751"/>
      <c r="K1" s="1751"/>
      <c r="L1" s="1751"/>
      <c r="M1" s="1751"/>
      <c r="N1" s="1751"/>
      <c r="O1" s="1751"/>
      <c r="P1" s="1751"/>
      <c r="Q1" s="1751"/>
      <c r="R1" s="1751"/>
      <c r="S1" s="442"/>
      <c r="T1" s="405"/>
      <c r="U1" s="406"/>
      <c r="V1" s="406"/>
    </row>
    <row r="2" spans="1:22" s="662" customFormat="1" ht="20.85" customHeight="1">
      <c r="A2" s="197"/>
      <c r="B2" s="2371" t="s">
        <v>1581</v>
      </c>
      <c r="C2" s="1040"/>
      <c r="D2" s="1040"/>
      <c r="E2" s="1040"/>
      <c r="F2" s="1040"/>
      <c r="G2" s="1040"/>
      <c r="H2" s="1040"/>
      <c r="I2" s="1040"/>
      <c r="J2" s="1040"/>
      <c r="K2" s="1040"/>
      <c r="L2" s="1040"/>
      <c r="M2" s="1040"/>
      <c r="N2" s="1040"/>
      <c r="O2" s="1040"/>
      <c r="P2" s="1040"/>
      <c r="Q2" s="1040"/>
      <c r="R2" s="1040"/>
      <c r="S2" s="3343" t="s">
        <v>112</v>
      </c>
      <c r="T2" s="3344"/>
      <c r="U2" s="3176"/>
      <c r="V2" s="4"/>
    </row>
    <row r="3" spans="1:22" s="662" customFormat="1" ht="20.85" customHeight="1">
      <c r="A3" s="197"/>
      <c r="B3" s="1013"/>
      <c r="C3" s="1040"/>
      <c r="D3" s="1040"/>
      <c r="E3" s="1040"/>
      <c r="F3" s="1040"/>
      <c r="G3" s="1040"/>
      <c r="H3" s="1040"/>
      <c r="I3" s="1040"/>
      <c r="J3" s="1040"/>
      <c r="K3" s="1040"/>
      <c r="L3" s="1040"/>
      <c r="M3" s="1040"/>
      <c r="N3" s="1040"/>
      <c r="O3" s="1040"/>
      <c r="P3" s="1040"/>
      <c r="Q3" s="1040"/>
      <c r="R3" s="1040"/>
      <c r="S3" s="3158" t="s">
        <v>1473</v>
      </c>
      <c r="T3" s="3344"/>
      <c r="U3" s="3176"/>
      <c r="V3" s="4"/>
    </row>
    <row r="4" spans="1:22" s="662" customFormat="1" ht="20.85" customHeight="1">
      <c r="A4" s="966"/>
      <c r="B4" s="1041" t="s">
        <v>104</v>
      </c>
      <c r="C4" s="1034"/>
      <c r="D4" s="1034"/>
      <c r="E4" s="1034"/>
      <c r="F4" s="1034"/>
      <c r="G4" s="1034"/>
      <c r="H4" s="1034"/>
      <c r="I4" s="1034"/>
      <c r="J4" s="1034"/>
      <c r="K4" s="1034"/>
      <c r="L4" s="1034"/>
      <c r="M4" s="1034"/>
      <c r="N4" s="1034"/>
      <c r="O4" s="1034"/>
      <c r="P4" s="1034"/>
      <c r="Q4" s="1034"/>
      <c r="R4" s="1034"/>
      <c r="S4" s="3165" t="s">
        <v>1690</v>
      </c>
      <c r="T4" s="3344"/>
      <c r="U4" s="3176"/>
      <c r="V4" s="4"/>
    </row>
    <row r="5" spans="1:22" s="662" customFormat="1" ht="20.85" customHeight="1">
      <c r="A5" s="967"/>
      <c r="B5" s="1752"/>
      <c r="C5" s="1753"/>
      <c r="D5" s="1753"/>
      <c r="E5" s="1753"/>
      <c r="F5" s="1753"/>
      <c r="G5" s="1753"/>
      <c r="H5" s="1753"/>
      <c r="I5" s="1753"/>
      <c r="J5" s="1753"/>
      <c r="K5" s="1753"/>
      <c r="L5" s="1753"/>
      <c r="M5" s="1753"/>
      <c r="N5" s="1753"/>
      <c r="O5" s="1753"/>
      <c r="P5" s="1753"/>
      <c r="Q5" s="1753"/>
      <c r="R5" s="1753"/>
      <c r="S5" s="647"/>
      <c r="T5" s="410"/>
      <c r="U5" s="406"/>
      <c r="V5" s="406"/>
    </row>
    <row r="6" spans="1:22" s="61" customFormat="1" ht="10.15" customHeight="1">
      <c r="A6" s="445"/>
      <c r="B6" s="1754"/>
      <c r="C6" s="445"/>
      <c r="D6" s="445"/>
      <c r="E6" s="445"/>
      <c r="F6" s="445"/>
      <c r="G6" s="445"/>
      <c r="H6" s="445"/>
      <c r="I6" s="445"/>
      <c r="J6" s="445"/>
      <c r="K6" s="445"/>
      <c r="L6" s="445"/>
      <c r="M6" s="445"/>
      <c r="N6" s="445"/>
    </row>
    <row r="7" spans="1:22" s="61" customFormat="1" ht="17.45" customHeight="1">
      <c r="A7" s="4241" t="s">
        <v>799</v>
      </c>
      <c r="B7" s="4241"/>
      <c r="C7" s="4241"/>
      <c r="D7" s="4241"/>
      <c r="E7" s="4241"/>
      <c r="F7" s="4241"/>
      <c r="G7" s="4241"/>
      <c r="H7" s="4241"/>
      <c r="I7" s="4241"/>
      <c r="J7" s="4241"/>
      <c r="K7" s="4241"/>
      <c r="L7" s="4241"/>
      <c r="M7" s="2367"/>
      <c r="N7" s="2367"/>
      <c r="O7" s="2367"/>
      <c r="P7" s="2367"/>
      <c r="Q7" s="2367"/>
      <c r="R7" s="3308"/>
      <c r="S7" s="2367"/>
      <c r="T7" s="3965"/>
    </row>
    <row r="8" spans="1:22" s="755" customFormat="1" ht="18" customHeight="1">
      <c r="A8" s="968"/>
      <c r="B8" s="1755"/>
      <c r="C8" s="168">
        <v>2003</v>
      </c>
      <c r="D8" s="168">
        <v>2004</v>
      </c>
      <c r="E8" s="168">
        <v>2005</v>
      </c>
      <c r="F8" s="168">
        <v>2006</v>
      </c>
      <c r="G8" s="168">
        <v>2007</v>
      </c>
      <c r="H8" s="168">
        <v>2008</v>
      </c>
      <c r="I8" s="168">
        <v>2009</v>
      </c>
      <c r="J8" s="168">
        <v>2010</v>
      </c>
      <c r="K8" s="168">
        <v>2011</v>
      </c>
      <c r="L8" s="168">
        <v>2012</v>
      </c>
      <c r="M8" s="6">
        <v>2013</v>
      </c>
      <c r="N8" s="168">
        <v>2014</v>
      </c>
      <c r="O8" s="6">
        <v>2015</v>
      </c>
      <c r="P8" s="168">
        <v>2016</v>
      </c>
      <c r="Q8" s="6">
        <v>2017</v>
      </c>
      <c r="R8" s="6">
        <v>2018</v>
      </c>
      <c r="S8" s="6">
        <v>2019</v>
      </c>
      <c r="T8" s="3748">
        <v>2020</v>
      </c>
    </row>
    <row r="9" spans="1:22" s="61" customFormat="1" ht="18" customHeight="1">
      <c r="A9" s="577" t="s">
        <v>1377</v>
      </c>
      <c r="B9" s="3741"/>
      <c r="C9" s="1280">
        <v>568.55700000000002</v>
      </c>
      <c r="D9" s="1280">
        <v>576.74900000000002</v>
      </c>
      <c r="E9" s="1280">
        <v>581.55899999999997</v>
      </c>
      <c r="F9" s="1280">
        <v>597.36699999999996</v>
      </c>
      <c r="G9" s="1280">
        <v>598.53199999999993</v>
      </c>
      <c r="H9" s="1280">
        <v>598.91599999999994</v>
      </c>
      <c r="I9" s="1280">
        <v>557.56099999999992</v>
      </c>
      <c r="J9" s="1280">
        <v>591.36599999999999</v>
      </c>
      <c r="K9" s="1280">
        <v>574.04</v>
      </c>
      <c r="L9" s="1280">
        <v>592.75199999999995</v>
      </c>
      <c r="M9" s="1280">
        <v>601.83799999999997</v>
      </c>
      <c r="N9" s="1280">
        <v>591.95500000000004</v>
      </c>
      <c r="O9" s="1280">
        <v>610.07500000000005</v>
      </c>
      <c r="P9" s="1280">
        <v>614.33200000000011</v>
      </c>
      <c r="Q9" s="1280">
        <v>619.0630000000001</v>
      </c>
      <c r="R9" s="1280">
        <v>609.48</v>
      </c>
      <c r="S9" s="1003">
        <v>579.16399999999999</v>
      </c>
      <c r="T9" s="1004">
        <v>549.80100000000004</v>
      </c>
    </row>
    <row r="10" spans="1:22" s="61" customFormat="1" ht="18" customHeight="1">
      <c r="A10" s="577" t="s">
        <v>1378</v>
      </c>
      <c r="B10" s="338"/>
      <c r="C10" s="3332"/>
      <c r="D10" s="3332"/>
      <c r="E10" s="3332"/>
      <c r="F10" s="3332"/>
      <c r="G10" s="3332"/>
      <c r="H10" s="3332"/>
      <c r="I10" s="3332"/>
      <c r="J10" s="3332"/>
      <c r="K10" s="3332"/>
      <c r="L10" s="3332"/>
      <c r="M10" s="3332"/>
      <c r="N10" s="3332"/>
      <c r="O10" s="3332"/>
      <c r="P10" s="3332"/>
      <c r="Q10" s="3332"/>
      <c r="R10" s="3332"/>
      <c r="S10" s="3968"/>
      <c r="T10" s="2391"/>
    </row>
    <row r="11" spans="1:22" s="662" customFormat="1" ht="18" customHeight="1">
      <c r="A11" s="2373" t="s">
        <v>1379</v>
      </c>
      <c r="B11" s="1042"/>
      <c r="C11" s="3334">
        <v>77.697000000000003</v>
      </c>
      <c r="D11" s="3334">
        <v>79.835000000000008</v>
      </c>
      <c r="E11" s="3334">
        <v>83.22999999999999</v>
      </c>
      <c r="F11" s="3334">
        <v>87.177999999999997</v>
      </c>
      <c r="G11" s="3334">
        <v>88.00500000000001</v>
      </c>
      <c r="H11" s="3334">
        <v>91.249000000000009</v>
      </c>
      <c r="I11" s="3334">
        <v>91.813000000000017</v>
      </c>
      <c r="J11" s="3334">
        <v>100.05800000000001</v>
      </c>
      <c r="K11" s="3334">
        <v>98.160999999999987</v>
      </c>
      <c r="L11" s="3334">
        <v>101.24900000000001</v>
      </c>
      <c r="M11" s="3334">
        <v>102.75800000000001</v>
      </c>
      <c r="N11" s="3334">
        <v>102.271</v>
      </c>
      <c r="O11" s="3334">
        <v>108.01300000000001</v>
      </c>
      <c r="P11" s="3334">
        <v>117.874</v>
      </c>
      <c r="Q11" s="3334">
        <v>125.086</v>
      </c>
      <c r="R11" s="3334">
        <v>114.83000000000001</v>
      </c>
      <c r="S11" s="3969">
        <v>113.68900000000002</v>
      </c>
      <c r="T11" s="2375">
        <v>111.13600000000001</v>
      </c>
    </row>
    <row r="12" spans="1:22" s="61" customFormat="1" ht="18" customHeight="1">
      <c r="A12" s="577" t="s">
        <v>1380</v>
      </c>
      <c r="B12" s="338"/>
      <c r="C12" s="3332"/>
      <c r="D12" s="3332"/>
      <c r="E12" s="3332"/>
      <c r="F12" s="3332"/>
      <c r="G12" s="3332"/>
      <c r="H12" s="3332"/>
      <c r="I12" s="3332"/>
      <c r="J12" s="3332"/>
      <c r="K12" s="3332"/>
      <c r="L12" s="3332"/>
      <c r="M12" s="3332"/>
      <c r="N12" s="3332"/>
      <c r="O12" s="3332"/>
      <c r="P12" s="3332"/>
      <c r="Q12" s="3332"/>
      <c r="R12" s="3332"/>
      <c r="S12" s="3968"/>
      <c r="T12" s="2391"/>
    </row>
    <row r="13" spans="1:22" s="662" customFormat="1" ht="18" customHeight="1">
      <c r="A13" s="2373" t="s">
        <v>1381</v>
      </c>
      <c r="B13" s="1042"/>
      <c r="C13" s="3334">
        <v>182.90599999999998</v>
      </c>
      <c r="D13" s="3334">
        <v>186.46299999999999</v>
      </c>
      <c r="E13" s="3334">
        <v>189.96600000000001</v>
      </c>
      <c r="F13" s="3334">
        <v>192.55099999999999</v>
      </c>
      <c r="G13" s="3334">
        <v>192.31199999999998</v>
      </c>
      <c r="H13" s="3334">
        <v>196.65999999999997</v>
      </c>
      <c r="I13" s="3334">
        <v>195.83800000000002</v>
      </c>
      <c r="J13" s="3334">
        <v>212.11600000000001</v>
      </c>
      <c r="K13" s="3334">
        <v>202.65199999999999</v>
      </c>
      <c r="L13" s="3334">
        <v>208.62200000000001</v>
      </c>
      <c r="M13" s="3334">
        <v>212.084</v>
      </c>
      <c r="N13" s="3334">
        <v>206.11599999999999</v>
      </c>
      <c r="O13" s="3334">
        <v>214.72499999999999</v>
      </c>
      <c r="P13" s="3334">
        <v>222.68100000000001</v>
      </c>
      <c r="Q13" s="3334">
        <v>224.95699999999999</v>
      </c>
      <c r="R13" s="3334">
        <v>227.995</v>
      </c>
      <c r="S13" s="3969">
        <v>224.61599999999996</v>
      </c>
      <c r="T13" s="2375">
        <v>215.75400000000002</v>
      </c>
    </row>
    <row r="14" spans="1:22" s="662" customFormat="1" ht="18" customHeight="1">
      <c r="A14" s="2374" t="s">
        <v>1382</v>
      </c>
      <c r="B14" s="1023"/>
      <c r="C14" s="3336">
        <v>260.60299999999995</v>
      </c>
      <c r="D14" s="3336">
        <v>266.298</v>
      </c>
      <c r="E14" s="3336">
        <v>273.19600000000003</v>
      </c>
      <c r="F14" s="3336">
        <v>279.72899999999998</v>
      </c>
      <c r="G14" s="3336">
        <v>280.31700000000001</v>
      </c>
      <c r="H14" s="3336">
        <v>287.90899999999999</v>
      </c>
      <c r="I14" s="3336">
        <v>287.65100000000007</v>
      </c>
      <c r="J14" s="3336">
        <v>312.17400000000004</v>
      </c>
      <c r="K14" s="3336">
        <v>300.81299999999999</v>
      </c>
      <c r="L14" s="3336">
        <v>309.87100000000004</v>
      </c>
      <c r="M14" s="3336">
        <v>314.84199999999998</v>
      </c>
      <c r="N14" s="3336">
        <v>308.387</v>
      </c>
      <c r="O14" s="3336">
        <v>322.738</v>
      </c>
      <c r="P14" s="3336">
        <v>340.55500000000001</v>
      </c>
      <c r="Q14" s="3336">
        <v>350.04300000000001</v>
      </c>
      <c r="R14" s="3336">
        <v>342.82500000000005</v>
      </c>
      <c r="S14" s="3970">
        <v>338.30499999999995</v>
      </c>
      <c r="T14" s="2390">
        <v>326.89000000000004</v>
      </c>
    </row>
    <row r="15" spans="1:22" s="60" customFormat="1" ht="18" customHeight="1">
      <c r="A15" s="4240" t="s">
        <v>1387</v>
      </c>
      <c r="B15" s="4240"/>
      <c r="C15" s="4240"/>
      <c r="D15" s="4240"/>
      <c r="E15" s="4240"/>
      <c r="F15" s="4240"/>
      <c r="G15" s="4240"/>
      <c r="H15" s="4240"/>
      <c r="I15" s="4240"/>
      <c r="J15" s="4240"/>
      <c r="K15" s="4240"/>
      <c r="L15" s="4240"/>
    </row>
    <row r="16" spans="1:22" s="61" customFormat="1" ht="18" customHeight="1">
      <c r="A16" s="2372" t="s">
        <v>1383</v>
      </c>
      <c r="B16" s="3741"/>
      <c r="C16" s="3337">
        <v>5459.076</v>
      </c>
      <c r="D16" s="3337">
        <v>5488.2629999999999</v>
      </c>
      <c r="E16" s="3337">
        <v>5536.8010000000004</v>
      </c>
      <c r="F16" s="3337">
        <v>5744.4369999999999</v>
      </c>
      <c r="G16" s="3337">
        <v>5674.5510000000004</v>
      </c>
      <c r="H16" s="3337">
        <v>5634.9049999999997</v>
      </c>
      <c r="I16" s="3337">
        <v>5253.54</v>
      </c>
      <c r="J16" s="3337">
        <v>5510.5860000000002</v>
      </c>
      <c r="K16" s="3337">
        <v>5185.799</v>
      </c>
      <c r="L16" s="3337">
        <v>5061.232</v>
      </c>
      <c r="M16" s="3337">
        <v>5119.4669999999996</v>
      </c>
      <c r="N16" s="3337">
        <v>5012.4690000000001</v>
      </c>
      <c r="O16" s="3337">
        <v>4962.0290000000005</v>
      </c>
      <c r="P16" s="3337">
        <v>4934.7510000000002</v>
      </c>
      <c r="Q16" s="3337">
        <v>4768.7870000000003</v>
      </c>
      <c r="R16" s="3337">
        <v>4655.2790000000005</v>
      </c>
      <c r="S16" s="3971">
        <v>4257.7790000000005</v>
      </c>
      <c r="T16" s="965">
        <v>3875.835</v>
      </c>
    </row>
    <row r="17" spans="1:20" s="61" customFormat="1" ht="18" customHeight="1">
      <c r="A17" s="2326" t="s">
        <v>1378</v>
      </c>
      <c r="B17" s="123"/>
      <c r="C17" s="1765"/>
      <c r="D17" s="1765"/>
      <c r="E17" s="1765"/>
      <c r="F17" s="1765"/>
      <c r="G17" s="1765"/>
      <c r="H17" s="1765"/>
      <c r="I17" s="1765"/>
      <c r="J17" s="1765"/>
      <c r="K17" s="1765"/>
      <c r="L17" s="1765"/>
      <c r="M17" s="1765"/>
      <c r="N17" s="1765"/>
      <c r="O17" s="1765"/>
      <c r="P17" s="1765"/>
      <c r="Q17" s="1765"/>
      <c r="R17" s="1765"/>
      <c r="S17" s="1764"/>
      <c r="T17" s="1285"/>
    </row>
    <row r="18" spans="1:20" s="61" customFormat="1" ht="18" customHeight="1">
      <c r="A18" s="2373" t="s">
        <v>1384</v>
      </c>
      <c r="B18" s="1042"/>
      <c r="C18" s="3334">
        <v>552.64700000000005</v>
      </c>
      <c r="D18" s="3334">
        <v>571.14700000000005</v>
      </c>
      <c r="E18" s="3334">
        <v>582.404</v>
      </c>
      <c r="F18" s="3334">
        <v>601.54300000000001</v>
      </c>
      <c r="G18" s="3334">
        <v>603.64799999999991</v>
      </c>
      <c r="H18" s="3334">
        <v>633.39699999999993</v>
      </c>
      <c r="I18" s="3334">
        <v>642.06899999999996</v>
      </c>
      <c r="J18" s="3334">
        <v>694.572</v>
      </c>
      <c r="K18" s="3334">
        <v>681.10599999999999</v>
      </c>
      <c r="L18" s="3334">
        <v>698.20600000000013</v>
      </c>
      <c r="M18" s="3334">
        <v>705.54600000000005</v>
      </c>
      <c r="N18" s="3334">
        <v>700.64499999999998</v>
      </c>
      <c r="O18" s="3334">
        <v>738.476</v>
      </c>
      <c r="P18" s="3334">
        <v>804.01099999999997</v>
      </c>
      <c r="Q18" s="3334">
        <v>855.34800000000007</v>
      </c>
      <c r="R18" s="3334">
        <v>749.62599999999998</v>
      </c>
      <c r="S18" s="3969">
        <v>742.19599999999991</v>
      </c>
      <c r="T18" s="2375">
        <v>727.15099999999995</v>
      </c>
    </row>
    <row r="19" spans="1:20" s="61" customFormat="1" ht="18" customHeight="1">
      <c r="A19" s="2374" t="s">
        <v>1385</v>
      </c>
      <c r="B19" s="3742"/>
      <c r="C19" s="3338">
        <v>668.56899999999985</v>
      </c>
      <c r="D19" s="3338">
        <v>688.21699999999998</v>
      </c>
      <c r="E19" s="3338">
        <v>692.90300000000002</v>
      </c>
      <c r="F19" s="3338">
        <v>697.86099999999999</v>
      </c>
      <c r="G19" s="3338">
        <v>691.46400000000017</v>
      </c>
      <c r="H19" s="3338">
        <v>718.28700000000003</v>
      </c>
      <c r="I19" s="3338">
        <v>719.94800000000009</v>
      </c>
      <c r="J19" s="3338">
        <v>774.71999999999991</v>
      </c>
      <c r="K19" s="3338">
        <v>739.20900000000006</v>
      </c>
      <c r="L19" s="3338">
        <v>755.07600000000002</v>
      </c>
      <c r="M19" s="3338">
        <v>767.88099999999986</v>
      </c>
      <c r="N19" s="3338">
        <v>743.92100000000005</v>
      </c>
      <c r="O19" s="3338">
        <v>768.8180000000001</v>
      </c>
      <c r="P19" s="3338">
        <v>798.625</v>
      </c>
      <c r="Q19" s="3338">
        <v>806.54899999999986</v>
      </c>
      <c r="R19" s="3338">
        <v>791.19</v>
      </c>
      <c r="S19" s="3972">
        <v>781.48099999999999</v>
      </c>
      <c r="T19" s="2376">
        <v>754.50900000000013</v>
      </c>
    </row>
    <row r="20" spans="1:20" s="969" customFormat="1" ht="21.2" customHeight="1">
      <c r="A20" s="2326" t="s">
        <v>1386</v>
      </c>
      <c r="B20" s="3743"/>
      <c r="C20" s="3339">
        <v>1221.2159999999999</v>
      </c>
      <c r="D20" s="3339">
        <v>1259.364</v>
      </c>
      <c r="E20" s="3339">
        <v>1275.307</v>
      </c>
      <c r="F20" s="3339">
        <v>1299.404</v>
      </c>
      <c r="G20" s="3339">
        <v>1295.1120000000001</v>
      </c>
      <c r="H20" s="3339">
        <v>1351.684</v>
      </c>
      <c r="I20" s="3339">
        <v>1362.0170000000001</v>
      </c>
      <c r="J20" s="3339">
        <v>1469.2919999999999</v>
      </c>
      <c r="K20" s="3339">
        <v>1420.3150000000001</v>
      </c>
      <c r="L20" s="3339">
        <v>1453.2820000000002</v>
      </c>
      <c r="M20" s="3339">
        <v>1473.4269999999999</v>
      </c>
      <c r="N20" s="3339">
        <v>1444.566</v>
      </c>
      <c r="O20" s="3339">
        <v>1507.2940000000001</v>
      </c>
      <c r="P20" s="3339">
        <v>1602.636</v>
      </c>
      <c r="Q20" s="3339">
        <v>1661.8969999999999</v>
      </c>
      <c r="R20" s="3339">
        <v>1540.816</v>
      </c>
      <c r="S20" s="3973">
        <v>1523.6769999999999</v>
      </c>
      <c r="T20" s="2499">
        <v>1481.66</v>
      </c>
    </row>
    <row r="21" spans="1:20" s="969" customFormat="1" ht="21.2" customHeight="1">
      <c r="A21" s="2326" t="s">
        <v>1423</v>
      </c>
      <c r="B21" s="3743"/>
      <c r="C21" s="3339">
        <v>321.25900000000001</v>
      </c>
      <c r="D21" s="3339">
        <v>305.12299999999999</v>
      </c>
      <c r="E21" s="3339">
        <v>262.75099999999998</v>
      </c>
      <c r="F21" s="3339">
        <v>238.08500000000001</v>
      </c>
      <c r="G21" s="3339">
        <v>211.14299999999997</v>
      </c>
      <c r="H21" s="3339">
        <v>224.87199999999999</v>
      </c>
      <c r="I21" s="3339">
        <v>222.28</v>
      </c>
      <c r="J21" s="3339">
        <v>241.46899999999999</v>
      </c>
      <c r="K21" s="3339">
        <v>217.768</v>
      </c>
      <c r="L21" s="3339">
        <v>215.60499999999999</v>
      </c>
      <c r="M21" s="3339">
        <v>231.43600000000001</v>
      </c>
      <c r="N21" s="3339">
        <v>199.43</v>
      </c>
      <c r="O21" s="3339">
        <v>199.40100000000001</v>
      </c>
      <c r="P21" s="3339">
        <v>195.05799999999999</v>
      </c>
      <c r="Q21" s="3339">
        <v>215.26000000000002</v>
      </c>
      <c r="R21" s="3339">
        <v>193.17</v>
      </c>
      <c r="S21" s="3973">
        <v>166.83599999999998</v>
      </c>
      <c r="T21" s="2499">
        <v>133.88499999999999</v>
      </c>
    </row>
    <row r="22" spans="1:20" s="969" customFormat="1" ht="21.2" customHeight="1">
      <c r="A22" s="2326" t="s">
        <v>1424</v>
      </c>
      <c r="B22" s="3743"/>
      <c r="C22" s="3339">
        <v>95.218999999999994</v>
      </c>
      <c r="D22" s="3339">
        <v>98.853999999999999</v>
      </c>
      <c r="E22" s="3339">
        <v>101.166</v>
      </c>
      <c r="F22" s="3339">
        <v>99.742999999999995</v>
      </c>
      <c r="G22" s="3339">
        <v>97.119</v>
      </c>
      <c r="H22" s="3339">
        <v>100.33799999999999</v>
      </c>
      <c r="I22" s="3339">
        <v>97.274999999999991</v>
      </c>
      <c r="J22" s="3339">
        <v>105.937</v>
      </c>
      <c r="K22" s="3339">
        <v>106.69800000000001</v>
      </c>
      <c r="L22" s="3339">
        <v>111.65299999999999</v>
      </c>
      <c r="M22" s="3339">
        <v>115.91400000000002</v>
      </c>
      <c r="N22" s="3339">
        <v>103.50800000000001</v>
      </c>
      <c r="O22" s="3339">
        <v>106.199</v>
      </c>
      <c r="P22" s="3339">
        <v>106.071</v>
      </c>
      <c r="Q22" s="3339">
        <v>97.717999999999989</v>
      </c>
      <c r="R22" s="3339">
        <v>91.528999999999996</v>
      </c>
      <c r="S22" s="3973">
        <v>82.619</v>
      </c>
      <c r="T22" s="2499">
        <v>74.766999999999996</v>
      </c>
    </row>
    <row r="23" spans="1:20" s="969" customFormat="1" ht="21.2" customHeight="1">
      <c r="A23" s="2326" t="s">
        <v>1425</v>
      </c>
      <c r="B23" s="3743"/>
      <c r="C23" s="3339">
        <v>79.563000000000002</v>
      </c>
      <c r="D23" s="3339">
        <v>74.966999999999999</v>
      </c>
      <c r="E23" s="3339">
        <v>72.921000000000006</v>
      </c>
      <c r="F23" s="3339">
        <v>73.721999999999994</v>
      </c>
      <c r="G23" s="3339">
        <v>67.48599999999999</v>
      </c>
      <c r="H23" s="3339">
        <v>64.290999999999997</v>
      </c>
      <c r="I23" s="3339">
        <v>62.725999999999999</v>
      </c>
      <c r="J23" s="3339">
        <v>61.254999999999995</v>
      </c>
      <c r="K23" s="3339">
        <v>55.206000000000003</v>
      </c>
      <c r="L23" s="3339">
        <v>61.662999999999997</v>
      </c>
      <c r="M23" s="3339">
        <v>55.720999999999997</v>
      </c>
      <c r="N23" s="3339">
        <v>50.559999999999995</v>
      </c>
      <c r="O23" s="3339">
        <v>50.4</v>
      </c>
      <c r="P23" s="3339">
        <v>51.832000000000001</v>
      </c>
      <c r="Q23" s="3339">
        <v>50.954000000000001</v>
      </c>
      <c r="R23" s="3339">
        <v>51.248000000000005</v>
      </c>
      <c r="S23" s="3973">
        <v>52.942999999999998</v>
      </c>
      <c r="T23" s="2499">
        <v>52.470999999999997</v>
      </c>
    </row>
    <row r="24" spans="1:20" s="969" customFormat="1" ht="21.2" customHeight="1">
      <c r="A24" s="2326" t="s">
        <v>1091</v>
      </c>
      <c r="B24" s="3743"/>
      <c r="C24" s="3339">
        <v>577.39599999999996</v>
      </c>
      <c r="D24" s="3339">
        <v>608.84900000000005</v>
      </c>
      <c r="E24" s="3339">
        <v>629.16099999999994</v>
      </c>
      <c r="F24" s="3339">
        <v>643.01700000000005</v>
      </c>
      <c r="G24" s="3339">
        <v>635.33000000000004</v>
      </c>
      <c r="H24" s="3339">
        <v>652.84599999999989</v>
      </c>
      <c r="I24" s="3339">
        <v>634.63200000000006</v>
      </c>
      <c r="J24" s="3339">
        <v>668.95600000000002</v>
      </c>
      <c r="K24" s="3339">
        <v>647.73099999999999</v>
      </c>
      <c r="L24" s="3339">
        <v>636.98800000000006</v>
      </c>
      <c r="M24" s="3339">
        <v>618.90699999999993</v>
      </c>
      <c r="N24" s="3339">
        <v>609.96499999999992</v>
      </c>
      <c r="O24" s="3339">
        <v>645.35799999999995</v>
      </c>
      <c r="P24" s="3339">
        <v>727.06499999999994</v>
      </c>
      <c r="Q24" s="3339">
        <v>756.36299999999994</v>
      </c>
      <c r="R24" s="3339">
        <v>695.11199999999997</v>
      </c>
      <c r="S24" s="3973">
        <v>717.04199999999992</v>
      </c>
      <c r="T24" s="2499">
        <v>718.01800000000003</v>
      </c>
    </row>
    <row r="25" spans="1:20" s="969" customFormat="1" ht="21.2" customHeight="1">
      <c r="A25" s="2326" t="s">
        <v>1426</v>
      </c>
      <c r="B25" s="3743"/>
      <c r="C25" s="3339">
        <v>88.248999999999995</v>
      </c>
      <c r="D25" s="3339">
        <v>114.833</v>
      </c>
      <c r="E25" s="3339">
        <v>142.232</v>
      </c>
      <c r="F25" s="3339">
        <v>178.28100000000001</v>
      </c>
      <c r="G25" s="3339">
        <v>208.89600000000002</v>
      </c>
      <c r="H25" s="3339">
        <v>236.76300000000001</v>
      </c>
      <c r="I25" s="3339">
        <v>266.16300000000001</v>
      </c>
      <c r="J25" s="3339">
        <v>301.28300000000002</v>
      </c>
      <c r="K25" s="3339">
        <v>307.66800000000001</v>
      </c>
      <c r="L25" s="3339">
        <v>336.053</v>
      </c>
      <c r="M25" s="3339">
        <v>361.11400000000003</v>
      </c>
      <c r="N25" s="3339">
        <v>381.02800000000002</v>
      </c>
      <c r="O25" s="3339">
        <v>405.36500000000001</v>
      </c>
      <c r="P25" s="3339">
        <v>413.21100000000001</v>
      </c>
      <c r="Q25" s="3339">
        <v>427.88400000000001</v>
      </c>
      <c r="R25" s="3339">
        <v>415.06900000000002</v>
      </c>
      <c r="S25" s="3973">
        <v>414.34000000000003</v>
      </c>
      <c r="T25" s="2499">
        <v>419.89099999999996</v>
      </c>
    </row>
    <row r="26" spans="1:20" s="969" customFormat="1" ht="21.2" customHeight="1">
      <c r="A26" s="2316" t="s">
        <v>1427</v>
      </c>
      <c r="B26" s="1770"/>
      <c r="C26" s="3340">
        <v>59.53</v>
      </c>
      <c r="D26" s="3340">
        <v>56.738</v>
      </c>
      <c r="E26" s="3340">
        <v>67.076000000000008</v>
      </c>
      <c r="F26" s="3340">
        <v>66.555999999999997</v>
      </c>
      <c r="G26" s="3340">
        <v>75.138000000000005</v>
      </c>
      <c r="H26" s="3340">
        <v>72.573999999999998</v>
      </c>
      <c r="I26" s="3340">
        <v>78.941000000000003</v>
      </c>
      <c r="J26" s="3340">
        <v>90.391999999999996</v>
      </c>
      <c r="K26" s="3340">
        <v>85.244</v>
      </c>
      <c r="L26" s="3340">
        <v>91.32</v>
      </c>
      <c r="M26" s="3340">
        <v>90.334999999999994</v>
      </c>
      <c r="N26" s="3340">
        <v>100.07499999999999</v>
      </c>
      <c r="O26" s="3340">
        <v>100.571</v>
      </c>
      <c r="P26" s="3340">
        <v>109.399</v>
      </c>
      <c r="Q26" s="3340">
        <v>113.71799999999999</v>
      </c>
      <c r="R26" s="3340">
        <v>94.688000000000002</v>
      </c>
      <c r="S26" s="3974">
        <v>89.897000000000006</v>
      </c>
      <c r="T26" s="2379">
        <v>82.628</v>
      </c>
    </row>
    <row r="27" spans="1:20">
      <c r="A27" s="4240" t="s">
        <v>1390</v>
      </c>
      <c r="B27" s="4219"/>
      <c r="C27" s="4219"/>
      <c r="D27" s="4219"/>
      <c r="E27" s="4219"/>
      <c r="F27" s="4219"/>
      <c r="G27" s="4219"/>
      <c r="H27" s="4219"/>
      <c r="I27" s="4219"/>
      <c r="J27" s="4219"/>
      <c r="K27" s="4219"/>
      <c r="L27" s="4219"/>
      <c r="S27" s="3726"/>
    </row>
    <row r="28" spans="1:20" s="61" customFormat="1" ht="18" customHeight="1">
      <c r="A28" s="2372" t="s">
        <v>1376</v>
      </c>
      <c r="B28" s="675"/>
      <c r="C28" s="2377">
        <v>40.052999999999997</v>
      </c>
      <c r="D28" s="2377">
        <v>40.359000000000002</v>
      </c>
      <c r="E28" s="2377">
        <v>40.348999999999997</v>
      </c>
      <c r="F28" s="2377">
        <v>39.917000000000002</v>
      </c>
      <c r="G28" s="2377">
        <v>40.426000000000002</v>
      </c>
      <c r="H28" s="2377">
        <v>40.712000000000003</v>
      </c>
      <c r="I28" s="2377">
        <v>40.648000000000003</v>
      </c>
      <c r="J28" s="2377">
        <v>41.033000000000001</v>
      </c>
      <c r="K28" s="2377">
        <v>42.268000000000001</v>
      </c>
      <c r="L28" s="2377">
        <v>44.798000000000002</v>
      </c>
      <c r="M28" s="2377">
        <v>44.914999999999999</v>
      </c>
      <c r="N28" s="2377">
        <v>45.088999999999999</v>
      </c>
      <c r="O28" s="2377">
        <v>46.932000000000002</v>
      </c>
      <c r="P28" s="2377">
        <v>47.462000000000003</v>
      </c>
      <c r="Q28" s="2377">
        <v>49.350999999999999</v>
      </c>
      <c r="R28" s="2377">
        <v>49.759</v>
      </c>
      <c r="S28" s="2635">
        <v>51.517000000000003</v>
      </c>
      <c r="T28" s="2378">
        <v>53.585999999999999</v>
      </c>
    </row>
    <row r="29" spans="1:20" s="61" customFormat="1" ht="18" customHeight="1">
      <c r="A29" s="2373" t="s">
        <v>1388</v>
      </c>
      <c r="B29" s="3333"/>
      <c r="C29" s="3334">
        <v>76.822999999999993</v>
      </c>
      <c r="D29" s="3334">
        <v>76.123999999999995</v>
      </c>
      <c r="E29" s="3334">
        <v>77.119</v>
      </c>
      <c r="F29" s="3334">
        <v>77.498999999999995</v>
      </c>
      <c r="G29" s="3334">
        <v>77.918999999999997</v>
      </c>
      <c r="H29" s="3334">
        <v>76.680000000000007</v>
      </c>
      <c r="I29" s="3334">
        <v>76.03</v>
      </c>
      <c r="J29" s="3334">
        <v>76.488</v>
      </c>
      <c r="K29" s="3334">
        <v>76.245999999999995</v>
      </c>
      <c r="L29" s="3334">
        <v>76.760000000000005</v>
      </c>
      <c r="M29" s="3334">
        <v>76.924999999999997</v>
      </c>
      <c r="N29" s="3334">
        <v>76.852999999999994</v>
      </c>
      <c r="O29" s="3334">
        <v>77.081999999999994</v>
      </c>
      <c r="P29" s="3334">
        <v>76.498999999999995</v>
      </c>
      <c r="Q29" s="3334">
        <v>75.825999999999993</v>
      </c>
      <c r="R29" s="3334">
        <v>80.097999999999999</v>
      </c>
      <c r="S29" s="3969">
        <v>79.932000000000002</v>
      </c>
      <c r="T29" s="2375">
        <v>79.424999999999997</v>
      </c>
    </row>
    <row r="30" spans="1:20" s="447" customFormat="1" ht="18" customHeight="1">
      <c r="A30" s="2388"/>
      <c r="B30" s="3341"/>
      <c r="C30" s="3342"/>
      <c r="D30" s="3342"/>
      <c r="E30" s="3342"/>
      <c r="F30" s="3342"/>
      <c r="G30" s="3342"/>
      <c r="H30" s="3342"/>
      <c r="I30" s="3342"/>
      <c r="J30" s="3342"/>
      <c r="K30" s="3342"/>
      <c r="L30" s="3342"/>
      <c r="M30" s="3342"/>
      <c r="N30" s="3342"/>
      <c r="O30" s="3342"/>
      <c r="P30" s="3342"/>
      <c r="Q30" s="3342"/>
      <c r="R30" s="3342"/>
      <c r="S30" s="3975"/>
      <c r="T30" s="2389"/>
    </row>
    <row r="31" spans="1:20" s="969" customFormat="1" ht="27" customHeight="1">
      <c r="A31" s="2838" t="s">
        <v>1389</v>
      </c>
      <c r="B31" s="3335"/>
      <c r="C31" s="3336">
        <v>13.666</v>
      </c>
      <c r="D31" s="3336">
        <v>13.842000000000001</v>
      </c>
      <c r="E31" s="3336">
        <v>14.311999999999999</v>
      </c>
      <c r="F31" s="3336">
        <v>14.593999999999999</v>
      </c>
      <c r="G31" s="3336">
        <v>14.702999999999999</v>
      </c>
      <c r="H31" s="3336">
        <v>15.236000000000001</v>
      </c>
      <c r="I31" s="3336">
        <v>16.466999999999999</v>
      </c>
      <c r="J31" s="3336">
        <v>16.920000000000002</v>
      </c>
      <c r="K31" s="3336">
        <v>17.100000000000001</v>
      </c>
      <c r="L31" s="3336">
        <v>17.081</v>
      </c>
      <c r="M31" s="3336">
        <v>17.074000000000002</v>
      </c>
      <c r="N31" s="3336">
        <v>17.277000000000001</v>
      </c>
      <c r="O31" s="3336">
        <v>17.704999999999998</v>
      </c>
      <c r="P31" s="3336">
        <v>19.187000000000001</v>
      </c>
      <c r="Q31" s="3336">
        <v>20.206</v>
      </c>
      <c r="R31" s="3336">
        <v>18.841000000000001</v>
      </c>
      <c r="S31" s="3970">
        <v>19.63</v>
      </c>
      <c r="T31" s="2390">
        <v>20.213999999999999</v>
      </c>
    </row>
    <row r="32" spans="1:20">
      <c r="A32" s="2500" t="s">
        <v>1722</v>
      </c>
    </row>
    <row r="33" spans="1:15">
      <c r="A33" s="2380"/>
    </row>
    <row r="34" spans="1:15">
      <c r="A34" s="2380" t="s">
        <v>1391</v>
      </c>
    </row>
    <row r="36" spans="1:15">
      <c r="C36" s="1303"/>
      <c r="D36" s="1303"/>
      <c r="E36" s="1303"/>
      <c r="F36" s="1303"/>
      <c r="G36" s="1303"/>
      <c r="H36" s="1303"/>
      <c r="I36" s="1303"/>
      <c r="J36" s="1303"/>
      <c r="K36" s="1303"/>
      <c r="L36" s="1303"/>
      <c r="M36" s="1303"/>
      <c r="N36" s="1303"/>
      <c r="O36" s="1303"/>
    </row>
  </sheetData>
  <mergeCells count="3">
    <mergeCell ref="A15:L15"/>
    <mergeCell ref="A27:L27"/>
    <mergeCell ref="A7:L7"/>
  </mergeCells>
  <printOptions horizontalCentered="1" verticalCentered="1"/>
  <pageMargins left="0" right="0" top="0" bottom="0" header="0.31496062992125984" footer="0.31496062992125984"/>
  <pageSetup paperSize="9" scale="49"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Tabelle22">
    <tabColor indexed="15"/>
    <pageSetUpPr fitToPage="1"/>
  </sheetPr>
  <dimension ref="A1:AH44"/>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7.5" style="61" customWidth="1"/>
    <col min="2" max="34" width="5.75" style="61" customWidth="1"/>
    <col min="35" max="16384" width="9" style="61"/>
  </cols>
  <sheetData>
    <row r="1" spans="1:34" s="662" customFormat="1" ht="13.15" customHeight="1">
      <c r="A1" s="403"/>
      <c r="B1" s="1033"/>
      <c r="C1" s="1011"/>
      <c r="D1" s="1011"/>
      <c r="E1" s="1011"/>
      <c r="F1" s="1011"/>
      <c r="G1" s="1011"/>
      <c r="H1" s="1011"/>
      <c r="I1" s="1011"/>
      <c r="J1" s="1011"/>
      <c r="K1" s="1011"/>
      <c r="L1" s="1011"/>
      <c r="M1" s="1011"/>
      <c r="N1" s="1011"/>
      <c r="O1" s="1011"/>
      <c r="P1" s="1011"/>
      <c r="Q1" s="1011"/>
      <c r="R1" s="1011"/>
      <c r="S1" s="1011"/>
      <c r="T1" s="1011"/>
      <c r="U1" s="1011"/>
      <c r="V1" s="1011"/>
      <c r="W1" s="1011"/>
      <c r="X1" s="1011"/>
      <c r="Y1" s="1011"/>
      <c r="Z1" s="1011"/>
      <c r="AA1" s="1011"/>
      <c r="AB1" s="1011"/>
      <c r="AC1" s="1012"/>
      <c r="AD1" s="404"/>
      <c r="AE1" s="404"/>
      <c r="AF1" s="405"/>
      <c r="AG1" s="406"/>
      <c r="AH1" s="406"/>
    </row>
    <row r="2" spans="1:34" s="662" customFormat="1" ht="18" customHeight="1">
      <c r="A2" s="232"/>
      <c r="B2" s="1013" t="s">
        <v>191</v>
      </c>
      <c r="C2" s="1034"/>
      <c r="D2" s="1034"/>
      <c r="E2" s="1034"/>
      <c r="F2" s="1034"/>
      <c r="G2" s="1034"/>
      <c r="H2" s="1034"/>
      <c r="I2" s="1034"/>
      <c r="J2" s="1034"/>
      <c r="K2" s="1034"/>
      <c r="L2" s="1034"/>
      <c r="M2" s="1034"/>
      <c r="N2" s="1034"/>
      <c r="O2" s="1034"/>
      <c r="P2" s="1034"/>
      <c r="Q2" s="1034"/>
      <c r="R2" s="1034"/>
      <c r="S2" s="1034"/>
      <c r="T2" s="1034"/>
      <c r="U2" s="1034"/>
      <c r="V2" s="1034"/>
      <c r="W2" s="1034"/>
      <c r="X2" s="1034"/>
      <c r="Y2" s="1034"/>
      <c r="Z2" s="1034"/>
      <c r="AA2" s="1034"/>
      <c r="AB2" s="1034"/>
      <c r="AC2" s="1035"/>
      <c r="AD2" s="3343" t="s">
        <v>112</v>
      </c>
      <c r="AE2" s="406"/>
      <c r="AF2" s="215"/>
      <c r="AG2" s="406"/>
      <c r="AH2" s="406"/>
    </row>
    <row r="3" spans="1:34" s="662" customFormat="1" ht="18" customHeight="1">
      <c r="A3" s="232"/>
      <c r="B3" s="1013" t="s">
        <v>88</v>
      </c>
      <c r="C3" s="1034"/>
      <c r="D3" s="1034"/>
      <c r="E3" s="1034"/>
      <c r="F3" s="1034"/>
      <c r="G3" s="1034"/>
      <c r="H3" s="1034"/>
      <c r="I3" s="1034"/>
      <c r="J3" s="1034"/>
      <c r="K3" s="1034"/>
      <c r="L3" s="1034"/>
      <c r="M3" s="1034"/>
      <c r="N3" s="1034"/>
      <c r="O3" s="1034"/>
      <c r="P3" s="1034"/>
      <c r="Q3" s="1034"/>
      <c r="R3" s="1034"/>
      <c r="S3" s="1034"/>
      <c r="T3" s="1034"/>
      <c r="U3" s="1034"/>
      <c r="V3" s="1034"/>
      <c r="W3" s="1034"/>
      <c r="X3" s="1034"/>
      <c r="Y3" s="1034"/>
      <c r="Z3" s="1034"/>
      <c r="AA3" s="1034"/>
      <c r="AB3" s="1034"/>
      <c r="AC3" s="1035"/>
      <c r="AD3" s="3343" t="s">
        <v>734</v>
      </c>
      <c r="AE3" s="406"/>
      <c r="AF3" s="215"/>
      <c r="AG3" s="406"/>
      <c r="AH3" s="406"/>
    </row>
    <row r="4" spans="1:34" s="662" customFormat="1" ht="18" customHeight="1">
      <c r="A4" s="214"/>
      <c r="B4" s="1036" t="s">
        <v>104</v>
      </c>
      <c r="C4" s="1037"/>
      <c r="D4" s="1037"/>
      <c r="E4" s="1037"/>
      <c r="F4" s="1037"/>
      <c r="G4" s="1037"/>
      <c r="H4" s="1037"/>
      <c r="I4" s="1037"/>
      <c r="J4" s="1037"/>
      <c r="K4" s="1037"/>
      <c r="L4" s="1037"/>
      <c r="M4" s="1037"/>
      <c r="N4" s="1037"/>
      <c r="O4" s="1037"/>
      <c r="P4" s="1037"/>
      <c r="Q4" s="1037"/>
      <c r="R4" s="1037"/>
      <c r="S4" s="1037"/>
      <c r="T4" s="1037"/>
      <c r="U4" s="1037"/>
      <c r="V4" s="1037"/>
      <c r="W4" s="1037"/>
      <c r="X4" s="1037"/>
      <c r="Y4" s="1037"/>
      <c r="Z4" s="1037"/>
      <c r="AA4" s="1037"/>
      <c r="AB4" s="1037"/>
      <c r="AC4" s="1038"/>
      <c r="AD4" s="3165" t="s">
        <v>1663</v>
      </c>
      <c r="AE4" s="407"/>
      <c r="AF4" s="216"/>
      <c r="AG4" s="407"/>
      <c r="AH4" s="407"/>
    </row>
    <row r="5" spans="1:34" s="662" customFormat="1" ht="13.15" customHeight="1">
      <c r="A5" s="880"/>
      <c r="B5" s="1021"/>
      <c r="C5" s="1021"/>
      <c r="D5" s="1021"/>
      <c r="E5" s="1021"/>
      <c r="F5" s="1021"/>
      <c r="G5" s="1021"/>
      <c r="H5" s="1021"/>
      <c r="I5" s="1021"/>
      <c r="J5" s="1021"/>
      <c r="K5" s="1021"/>
      <c r="L5" s="1021"/>
      <c r="M5" s="1021"/>
      <c r="N5" s="1021"/>
      <c r="O5" s="1021"/>
      <c r="P5" s="1021"/>
      <c r="Q5" s="1021"/>
      <c r="R5" s="1021"/>
      <c r="S5" s="1021"/>
      <c r="T5" s="1021"/>
      <c r="U5" s="1021"/>
      <c r="V5" s="1021"/>
      <c r="W5" s="1021"/>
      <c r="X5" s="1021"/>
      <c r="Y5" s="1021"/>
      <c r="Z5" s="1021"/>
      <c r="AA5" s="1021"/>
      <c r="AB5" s="1021"/>
      <c r="AC5" s="1022"/>
      <c r="AD5" s="409"/>
      <c r="AE5" s="409"/>
      <c r="AF5" s="410"/>
      <c r="AG5" s="406"/>
      <c r="AH5" s="406"/>
    </row>
    <row r="6" spans="1:34" ht="8.1" customHeight="1">
      <c r="A6" s="438"/>
    </row>
    <row r="7" spans="1:34" ht="18" customHeight="1">
      <c r="A7" s="4242"/>
      <c r="B7" s="4242"/>
      <c r="C7" s="4242"/>
      <c r="D7" s="4242"/>
      <c r="E7" s="4242"/>
      <c r="F7" s="4242"/>
      <c r="G7" s="4242"/>
      <c r="H7" s="4242"/>
      <c r="I7" s="4242"/>
      <c r="J7" s="4242"/>
      <c r="K7" s="4242"/>
      <c r="L7" s="4242"/>
      <c r="M7" s="4242"/>
      <c r="N7" s="4242"/>
      <c r="O7" s="4242"/>
      <c r="P7" s="4242"/>
      <c r="Q7" s="4242"/>
      <c r="R7" s="4242"/>
    </row>
    <row r="8" spans="1:34" ht="18" customHeight="1">
      <c r="A8"/>
      <c r="B8" s="168">
        <v>1990</v>
      </c>
      <c r="C8" s="168">
        <v>1991</v>
      </c>
      <c r="D8" s="168">
        <v>1992</v>
      </c>
      <c r="E8" s="168">
        <v>1993</v>
      </c>
      <c r="F8" s="168">
        <v>1994</v>
      </c>
      <c r="G8" s="168">
        <v>1995</v>
      </c>
      <c r="H8" s="168">
        <v>1996</v>
      </c>
      <c r="I8" s="168">
        <v>1997</v>
      </c>
      <c r="J8" s="168">
        <v>1998</v>
      </c>
      <c r="K8" s="168">
        <v>1999</v>
      </c>
      <c r="L8" s="168">
        <v>2000</v>
      </c>
      <c r="M8" s="168">
        <v>2001</v>
      </c>
      <c r="N8" s="168">
        <v>2002</v>
      </c>
      <c r="O8" s="168">
        <v>2003</v>
      </c>
      <c r="P8" s="168">
        <v>2004</v>
      </c>
      <c r="Q8" s="168">
        <v>2005</v>
      </c>
      <c r="R8" s="168">
        <v>2006</v>
      </c>
      <c r="S8" s="168">
        <v>2007</v>
      </c>
      <c r="T8" s="168">
        <v>2008</v>
      </c>
      <c r="U8" s="168">
        <v>2009</v>
      </c>
      <c r="V8" s="168">
        <v>2010</v>
      </c>
      <c r="W8" s="168">
        <v>2011</v>
      </c>
      <c r="X8" s="168">
        <v>2012</v>
      </c>
      <c r="Y8" s="168">
        <v>2013</v>
      </c>
      <c r="Z8" s="168">
        <v>2014</v>
      </c>
      <c r="AA8" s="168">
        <v>2015</v>
      </c>
      <c r="AB8" s="168">
        <v>2016</v>
      </c>
      <c r="AC8" s="168">
        <v>2017</v>
      </c>
      <c r="AD8" s="168">
        <v>2018</v>
      </c>
      <c r="AE8" s="168">
        <v>2019</v>
      </c>
      <c r="AF8" s="168">
        <v>2020</v>
      </c>
    </row>
    <row r="9" spans="1:34" ht="18" customHeight="1">
      <c r="A9" s="975"/>
      <c r="B9" s="4240" t="s">
        <v>1025</v>
      </c>
      <c r="C9" s="4240"/>
      <c r="D9" s="4240"/>
      <c r="E9" s="4240"/>
      <c r="F9" s="4240"/>
      <c r="G9" s="4240"/>
      <c r="H9" s="4240"/>
      <c r="I9" s="4240"/>
      <c r="J9" s="4240"/>
      <c r="K9" s="4240"/>
      <c r="L9" s="4240"/>
      <c r="M9" s="4240"/>
      <c r="N9" s="4240"/>
      <c r="O9" s="4240"/>
      <c r="P9" s="4240"/>
      <c r="Q9" s="4240"/>
      <c r="R9" s="4240"/>
      <c r="S9" s="4240"/>
      <c r="T9" s="4240"/>
      <c r="U9" s="4240"/>
      <c r="V9" s="4240"/>
      <c r="W9" s="4240"/>
      <c r="X9" s="4240"/>
      <c r="Y9" s="4240"/>
      <c r="Z9" s="4240"/>
    </row>
    <row r="10" spans="1:34" ht="18" customHeight="1">
      <c r="A10" s="237" t="s">
        <v>181</v>
      </c>
      <c r="B10" s="3321">
        <v>1269.9860000000001</v>
      </c>
      <c r="C10" s="3322">
        <v>1354.421</v>
      </c>
      <c r="D10" s="3322">
        <v>1285.3689999999999</v>
      </c>
      <c r="E10" s="3322">
        <v>1322.761</v>
      </c>
      <c r="F10" s="3322">
        <v>1308.2470000000001</v>
      </c>
      <c r="G10" s="3322">
        <v>1332.3710000000001</v>
      </c>
      <c r="H10" s="3322">
        <v>1370.106</v>
      </c>
      <c r="I10" s="3322">
        <v>1280.7059999999999</v>
      </c>
      <c r="J10" s="3322">
        <v>1364.6410000000001</v>
      </c>
      <c r="K10" s="3322">
        <v>1272.9069999999999</v>
      </c>
      <c r="L10" s="3322">
        <v>1267.634</v>
      </c>
      <c r="M10" s="3322">
        <v>1230.854</v>
      </c>
      <c r="N10" s="3322">
        <v>1199.8399999999999</v>
      </c>
      <c r="O10" s="3322">
        <v>1229.539</v>
      </c>
      <c r="P10" s="3322">
        <v>1181.638786</v>
      </c>
      <c r="Q10" s="3322">
        <v>1161.127528</v>
      </c>
      <c r="R10" s="3322">
        <v>1233.7492199999999</v>
      </c>
      <c r="S10" s="3322">
        <v>1258.9470549999999</v>
      </c>
      <c r="T10" s="3322">
        <v>1083.121889</v>
      </c>
      <c r="U10" s="3322">
        <v>942.48259799999983</v>
      </c>
      <c r="V10" s="3322">
        <v>1011.674</v>
      </c>
      <c r="W10" s="3322">
        <v>961.19299999999998</v>
      </c>
      <c r="X10" s="3322">
        <v>1007.215</v>
      </c>
      <c r="Y10" s="3322">
        <v>1115.4749999999999</v>
      </c>
      <c r="Z10" s="3322">
        <v>1041.1690000000001</v>
      </c>
      <c r="AA10" s="3322">
        <v>981.28800000000001</v>
      </c>
      <c r="AB10" s="3322">
        <v>939.02499999999998</v>
      </c>
      <c r="AC10" s="3322">
        <v>755.00400000000002</v>
      </c>
      <c r="AD10" s="3720">
        <v>669.63</v>
      </c>
      <c r="AE10" s="3720">
        <v>472.46199999999999</v>
      </c>
      <c r="AF10" s="2586">
        <v>344.34182600000003</v>
      </c>
      <c r="AG10" s="3483"/>
    </row>
    <row r="11" spans="1:34" ht="18" customHeight="1">
      <c r="A11" s="338" t="s">
        <v>1139</v>
      </c>
      <c r="B11" s="3318">
        <v>1795.674</v>
      </c>
      <c r="C11" s="2007">
        <v>1678.5260000000001</v>
      </c>
      <c r="D11" s="2007">
        <v>1617.4159999999999</v>
      </c>
      <c r="E11" s="2007">
        <v>1531.9359999999999</v>
      </c>
      <c r="F11" s="2007">
        <v>1505.3009999999999</v>
      </c>
      <c r="G11" s="2007">
        <v>1454.519</v>
      </c>
      <c r="H11" s="2007">
        <v>1432.951</v>
      </c>
      <c r="I11" s="2007">
        <v>1392.1479999999999</v>
      </c>
      <c r="J11" s="2007">
        <v>1346.049</v>
      </c>
      <c r="K11" s="2007">
        <v>1334.64</v>
      </c>
      <c r="L11" s="2007">
        <v>1419.749</v>
      </c>
      <c r="M11" s="2007">
        <v>1507.3330000000001</v>
      </c>
      <c r="N11" s="2007">
        <v>1536.915</v>
      </c>
      <c r="O11" s="2007">
        <v>1506.905</v>
      </c>
      <c r="P11" s="2007">
        <v>1487.114556</v>
      </c>
      <c r="Q11" s="2007">
        <v>1457.6359227600001</v>
      </c>
      <c r="R11" s="2007">
        <v>1432.9090125750004</v>
      </c>
      <c r="S11" s="2007">
        <v>1475.1645746100003</v>
      </c>
      <c r="T11" s="2007">
        <v>1416.2410040000004</v>
      </c>
      <c r="U11" s="2007">
        <v>1369.1351593799998</v>
      </c>
      <c r="V11" s="2007">
        <v>1364.2249999999999</v>
      </c>
      <c r="W11" s="2007">
        <v>1409.7470000000001</v>
      </c>
      <c r="X11" s="2007">
        <v>1494.7159999999999</v>
      </c>
      <c r="Y11" s="2007">
        <v>1472.5170000000001</v>
      </c>
      <c r="Z11" s="2007">
        <v>1432.1479999999999</v>
      </c>
      <c r="AA11" s="2007">
        <v>1421.24</v>
      </c>
      <c r="AB11" s="2007">
        <v>1375.789</v>
      </c>
      <c r="AC11" s="2007">
        <v>1356.808</v>
      </c>
      <c r="AD11" s="3721">
        <v>1332.3050000000001</v>
      </c>
      <c r="AE11" s="3721">
        <v>1037.097</v>
      </c>
      <c r="AF11" s="2324">
        <v>848.44519000000014</v>
      </c>
      <c r="AG11" s="3483"/>
    </row>
    <row r="12" spans="1:34" ht="18" customHeight="1">
      <c r="A12" s="338" t="s">
        <v>701</v>
      </c>
      <c r="B12" s="3318">
        <v>64.218000000000004</v>
      </c>
      <c r="C12" s="2007">
        <v>62.718999999999994</v>
      </c>
      <c r="D12" s="2007">
        <v>60.994</v>
      </c>
      <c r="E12" s="2007">
        <v>60.997</v>
      </c>
      <c r="F12" s="2007">
        <v>70.86099999999999</v>
      </c>
      <c r="G12" s="2007">
        <v>60.061</v>
      </c>
      <c r="H12" s="2007">
        <v>64.742999999999995</v>
      </c>
      <c r="I12" s="2007">
        <v>70.031999999999996</v>
      </c>
      <c r="J12" s="2007">
        <v>86.289000000000001</v>
      </c>
      <c r="K12" s="2007">
        <v>84.164000000000001</v>
      </c>
      <c r="L12" s="2007">
        <v>56.491</v>
      </c>
      <c r="M12" s="2007">
        <v>48.091000000000001</v>
      </c>
      <c r="N12" s="2007">
        <v>47.786000000000001</v>
      </c>
      <c r="O12" s="2007">
        <v>109.89788470496973</v>
      </c>
      <c r="P12" s="2007">
        <v>130.8618124366256</v>
      </c>
      <c r="Q12" s="2007">
        <v>179.83608445599739</v>
      </c>
      <c r="R12" s="2007">
        <v>249.83423445015154</v>
      </c>
      <c r="S12" s="2007">
        <v>338.67523466641234</v>
      </c>
      <c r="T12" s="2007">
        <v>389.79292312833104</v>
      </c>
      <c r="U12" s="2007">
        <v>429.01961272936592</v>
      </c>
      <c r="V12" s="2007">
        <v>472.387</v>
      </c>
      <c r="W12" s="2007">
        <v>522.71100000000001</v>
      </c>
      <c r="X12" s="2007">
        <v>362.15300000000002</v>
      </c>
      <c r="Y12" s="2007">
        <v>383.95</v>
      </c>
      <c r="Z12" s="2007">
        <v>406.70499999999998</v>
      </c>
      <c r="AA12" s="2007">
        <v>404.27</v>
      </c>
      <c r="AB12" s="2007">
        <v>410.90800000000002</v>
      </c>
      <c r="AC12" s="2007">
        <v>410.55599999999998</v>
      </c>
      <c r="AD12" s="3721">
        <v>390.26299999999998</v>
      </c>
      <c r="AE12" s="3721">
        <v>389.12</v>
      </c>
      <c r="AF12" s="2324">
        <v>394.608</v>
      </c>
      <c r="AG12" s="3483"/>
    </row>
    <row r="13" spans="1:34" ht="18" customHeight="1">
      <c r="A13" s="338" t="s">
        <v>699</v>
      </c>
      <c r="B13" s="3318">
        <v>0</v>
      </c>
      <c r="C13" s="2007">
        <v>0</v>
      </c>
      <c r="D13" s="2007">
        <v>0</v>
      </c>
      <c r="E13" s="2007">
        <v>0</v>
      </c>
      <c r="F13" s="2007">
        <v>0</v>
      </c>
      <c r="G13" s="2007">
        <v>0</v>
      </c>
      <c r="H13" s="2007">
        <v>0</v>
      </c>
      <c r="I13" s="2007">
        <v>0</v>
      </c>
      <c r="J13" s="2007">
        <v>0</v>
      </c>
      <c r="K13" s="2007">
        <v>0</v>
      </c>
      <c r="L13" s="2007">
        <v>39.838000000000001</v>
      </c>
      <c r="M13" s="2007">
        <v>36.478000000000002</v>
      </c>
      <c r="N13" s="2007">
        <v>28.25</v>
      </c>
      <c r="O13" s="2007">
        <v>50.274915999999997</v>
      </c>
      <c r="P13" s="2007">
        <v>48.382006999999994</v>
      </c>
      <c r="Q13" s="2007">
        <v>69.945888000000011</v>
      </c>
      <c r="R13" s="2007">
        <v>76.565679999999986</v>
      </c>
      <c r="S13" s="2007">
        <v>86.597893500000012</v>
      </c>
      <c r="T13" s="2007">
        <v>83.507072499999992</v>
      </c>
      <c r="U13" s="2007">
        <v>89.651744999999991</v>
      </c>
      <c r="V13" s="2007">
        <v>96.599000000000004</v>
      </c>
      <c r="W13" s="2007">
        <v>85.102999999999994</v>
      </c>
      <c r="X13" s="2007">
        <v>83.328000000000003</v>
      </c>
      <c r="Y13" s="2007">
        <v>81.230999999999995</v>
      </c>
      <c r="Z13" s="2007">
        <v>88.361999999999995</v>
      </c>
      <c r="AA13" s="2007">
        <v>85.171000000000006</v>
      </c>
      <c r="AB13" s="2007">
        <v>88.727000000000004</v>
      </c>
      <c r="AC13" s="2007">
        <v>87.48</v>
      </c>
      <c r="AD13" s="3721">
        <v>80.605999999999995</v>
      </c>
      <c r="AE13" s="3721">
        <v>81.462000000000003</v>
      </c>
      <c r="AF13" s="2324">
        <v>83.005046000000007</v>
      </c>
      <c r="AG13" s="3483"/>
    </row>
    <row r="14" spans="1:34" ht="18" customHeight="1">
      <c r="A14" s="338" t="s">
        <v>700</v>
      </c>
      <c r="B14" s="3323">
        <v>0</v>
      </c>
      <c r="C14" s="3324">
        <v>0</v>
      </c>
      <c r="D14" s="3324">
        <v>0</v>
      </c>
      <c r="E14" s="3324">
        <v>0</v>
      </c>
      <c r="F14" s="3324">
        <v>0</v>
      </c>
      <c r="G14" s="3324">
        <v>0</v>
      </c>
      <c r="H14" s="3324">
        <v>0</v>
      </c>
      <c r="I14" s="3324">
        <v>0</v>
      </c>
      <c r="J14" s="3324">
        <v>0</v>
      </c>
      <c r="K14" s="3324">
        <v>0</v>
      </c>
      <c r="L14" s="3324">
        <v>0</v>
      </c>
      <c r="M14" s="3324">
        <v>0</v>
      </c>
      <c r="N14" s="3324">
        <v>0</v>
      </c>
      <c r="O14" s="3324">
        <v>0</v>
      </c>
      <c r="P14" s="3324">
        <v>0</v>
      </c>
      <c r="Q14" s="3324">
        <v>7.1999999999999994E-4</v>
      </c>
      <c r="R14" s="3324">
        <v>1E-3</v>
      </c>
      <c r="S14" s="3324">
        <v>1.4400000000000001E-3</v>
      </c>
      <c r="T14" s="3324">
        <v>6.4799999999999996E-2</v>
      </c>
      <c r="U14" s="3324">
        <v>6.7680000000000004E-2</v>
      </c>
      <c r="V14" s="3324">
        <v>0.1</v>
      </c>
      <c r="W14" s="3324">
        <v>6.8000000000000005E-2</v>
      </c>
      <c r="X14" s="3324">
        <v>0.91400000000000003</v>
      </c>
      <c r="Y14" s="3324">
        <v>2.875</v>
      </c>
      <c r="Z14" s="3324">
        <v>3.5329999999999999</v>
      </c>
      <c r="AA14" s="3324">
        <v>4.8280000000000003</v>
      </c>
      <c r="AB14" s="3324">
        <v>6.2880000000000003</v>
      </c>
      <c r="AC14" s="3324">
        <v>5.8520000000000003</v>
      </c>
      <c r="AD14" s="3722">
        <v>6.4119999999999999</v>
      </c>
      <c r="AE14" s="3722">
        <v>7.1020000000000003</v>
      </c>
      <c r="AF14" s="2587">
        <v>7.8010000000000002</v>
      </c>
      <c r="AG14" s="3483"/>
    </row>
    <row r="15" spans="1:34" ht="18" customHeight="1">
      <c r="A15" s="338" t="s">
        <v>182</v>
      </c>
      <c r="B15" s="3318">
        <v>121.47</v>
      </c>
      <c r="C15" s="2007">
        <v>136.87200000000001</v>
      </c>
      <c r="D15" s="2007">
        <v>129.11199999999999</v>
      </c>
      <c r="E15" s="2007">
        <v>102.336</v>
      </c>
      <c r="F15" s="2007">
        <v>103.645</v>
      </c>
      <c r="G15" s="2007">
        <v>97.301000000000002</v>
      </c>
      <c r="H15" s="2007">
        <v>89.951999999999998</v>
      </c>
      <c r="I15" s="2007">
        <v>83.32</v>
      </c>
      <c r="J15" s="2007">
        <v>81.212000000000003</v>
      </c>
      <c r="K15" s="2007">
        <v>83.006</v>
      </c>
      <c r="L15" s="2007">
        <v>82.481999999999999</v>
      </c>
      <c r="M15" s="2007">
        <v>89.960999999999999</v>
      </c>
      <c r="N15" s="2007">
        <v>85.200999999999993</v>
      </c>
      <c r="O15" s="2007">
        <v>90.763000000000005</v>
      </c>
      <c r="P15" s="2007">
        <v>95.284000000000006</v>
      </c>
      <c r="Q15" s="2007">
        <v>103.498</v>
      </c>
      <c r="R15" s="2007">
        <v>89.113</v>
      </c>
      <c r="S15" s="2007">
        <v>85.272000000000006</v>
      </c>
      <c r="T15" s="2007">
        <v>82.864999999999995</v>
      </c>
      <c r="U15" s="2007">
        <v>87.460999999999999</v>
      </c>
      <c r="V15" s="2007">
        <v>72.391000000000005</v>
      </c>
      <c r="W15" s="2007">
        <v>60.856999999999999</v>
      </c>
      <c r="X15" s="2007">
        <v>56.494999999999997</v>
      </c>
      <c r="Y15" s="2007">
        <v>60.935000000000002</v>
      </c>
      <c r="Z15" s="2007">
        <v>60.774000000000001</v>
      </c>
      <c r="AA15" s="2007">
        <v>51.024000000000001</v>
      </c>
      <c r="AB15" s="2007">
        <v>47.261000000000003</v>
      </c>
      <c r="AC15" s="2007">
        <v>46.232999999999997</v>
      </c>
      <c r="AD15" s="3721">
        <v>45.71</v>
      </c>
      <c r="AE15" s="3721">
        <v>44.067</v>
      </c>
      <c r="AF15" s="2324">
        <v>35.185327999999998</v>
      </c>
      <c r="AG15" s="3483"/>
    </row>
    <row r="16" spans="1:34" ht="18" customHeight="1">
      <c r="A16" s="338" t="s">
        <v>183</v>
      </c>
      <c r="B16" s="3318">
        <v>422.41800000000001</v>
      </c>
      <c r="C16" s="2007">
        <v>404.26400000000001</v>
      </c>
      <c r="D16" s="2007">
        <v>357.66699999999997</v>
      </c>
      <c r="E16" s="2007">
        <v>348.74</v>
      </c>
      <c r="F16" s="2007">
        <v>400.15600000000001</v>
      </c>
      <c r="G16" s="2007">
        <v>418.48099999999999</v>
      </c>
      <c r="H16" s="2007">
        <v>443.11700000000002</v>
      </c>
      <c r="I16" s="2007">
        <v>461.63200000000001</v>
      </c>
      <c r="J16" s="2007">
        <v>477.226</v>
      </c>
      <c r="K16" s="2007">
        <v>471.35899999999998</v>
      </c>
      <c r="L16" s="2007">
        <v>469.36414000000002</v>
      </c>
      <c r="M16" s="2007">
        <v>476.72318199999995</v>
      </c>
      <c r="N16" s="2007">
        <v>493.52499999999998</v>
      </c>
      <c r="O16" s="2007">
        <v>511.59800000000001</v>
      </c>
      <c r="P16" s="2007">
        <v>523.50084800000002</v>
      </c>
      <c r="Q16" s="2007">
        <v>578.78136800000004</v>
      </c>
      <c r="R16" s="2007">
        <v>613.42493200000001</v>
      </c>
      <c r="S16" s="2007">
        <v>633.39410599999997</v>
      </c>
      <c r="T16" s="2007">
        <v>692.10845779265674</v>
      </c>
      <c r="U16" s="2007">
        <v>604.96828199999993</v>
      </c>
      <c r="V16" s="2007">
        <v>675.298</v>
      </c>
      <c r="W16" s="2007">
        <v>630.98800000000006</v>
      </c>
      <c r="X16" s="2007">
        <v>586.46600000000001</v>
      </c>
      <c r="Y16" s="2007">
        <v>532.41300000000001</v>
      </c>
      <c r="Z16" s="2007">
        <v>484.58300000000003</v>
      </c>
      <c r="AA16" s="2007">
        <v>491.03899999999999</v>
      </c>
      <c r="AB16" s="2007">
        <v>617.11800000000005</v>
      </c>
      <c r="AC16" s="2007">
        <v>650.04</v>
      </c>
      <c r="AD16" s="3721">
        <v>645.80999999999995</v>
      </c>
      <c r="AE16" s="3721">
        <v>687.202</v>
      </c>
      <c r="AF16" s="2324">
        <v>708.92182400000013</v>
      </c>
      <c r="AG16" s="3483"/>
    </row>
    <row r="17" spans="1:33" ht="18" customHeight="1">
      <c r="A17" s="338" t="s">
        <v>187</v>
      </c>
      <c r="B17" s="3318">
        <v>336.09300000000002</v>
      </c>
      <c r="C17" s="2007">
        <v>325.85000000000002</v>
      </c>
      <c r="D17" s="2007">
        <v>281.322</v>
      </c>
      <c r="E17" s="2007">
        <v>281.68099999999998</v>
      </c>
      <c r="F17" s="2007">
        <v>327.04899999999998</v>
      </c>
      <c r="G17" s="2007">
        <v>345.81200000000001</v>
      </c>
      <c r="H17" s="2007">
        <v>373.66899999999998</v>
      </c>
      <c r="I17" s="2007">
        <v>384.17700000000002</v>
      </c>
      <c r="J17" s="2007">
        <v>394.95499999999998</v>
      </c>
      <c r="K17" s="2007">
        <v>395.548</v>
      </c>
      <c r="L17" s="2007">
        <v>395.74014</v>
      </c>
      <c r="M17" s="2007">
        <v>402.34018199999997</v>
      </c>
      <c r="N17" s="2007">
        <v>411.18299999999999</v>
      </c>
      <c r="O17" s="2007">
        <v>436.41300000000001</v>
      </c>
      <c r="P17" s="2007">
        <v>449.67399999999998</v>
      </c>
      <c r="Q17" s="2007">
        <v>503.536</v>
      </c>
      <c r="R17" s="2007">
        <v>532.20799999999997</v>
      </c>
      <c r="S17" s="2007">
        <v>527.85</v>
      </c>
      <c r="T17" s="2007">
        <v>600.24337279265671</v>
      </c>
      <c r="U17" s="2007">
        <v>548.4223189999999</v>
      </c>
      <c r="V17" s="2007">
        <v>584.63</v>
      </c>
      <c r="W17" s="2007">
        <v>547.65599999999995</v>
      </c>
      <c r="X17" s="2007">
        <v>501.84100000000001</v>
      </c>
      <c r="Y17" s="2007">
        <v>440.125</v>
      </c>
      <c r="Z17" s="2007">
        <v>397.35899999999998</v>
      </c>
      <c r="AA17" s="2007">
        <v>398.66699999999997</v>
      </c>
      <c r="AB17" s="2007">
        <v>519.303</v>
      </c>
      <c r="AC17" s="2007">
        <v>551.18600000000004</v>
      </c>
      <c r="AD17" s="2007">
        <v>552.005</v>
      </c>
      <c r="AE17" s="3721">
        <v>599.08199999999999</v>
      </c>
      <c r="AF17" s="2324">
        <v>627.24459400000001</v>
      </c>
      <c r="AG17" s="3483"/>
    </row>
    <row r="18" spans="1:33" ht="18" customHeight="1">
      <c r="A18" s="577" t="s">
        <v>1634</v>
      </c>
      <c r="B18" s="3318">
        <v>332.04700000000003</v>
      </c>
      <c r="C18" s="2007">
        <v>321.67599999999999</v>
      </c>
      <c r="D18" s="2007">
        <v>277.69099999999997</v>
      </c>
      <c r="E18" s="2007">
        <v>276.803</v>
      </c>
      <c r="F18" s="2007">
        <v>321.83499999999998</v>
      </c>
      <c r="G18" s="2007">
        <v>340.58199999999999</v>
      </c>
      <c r="H18" s="2007">
        <v>367.47899999999998</v>
      </c>
      <c r="I18" s="2007">
        <v>378.57900000000001</v>
      </c>
      <c r="J18" s="2007">
        <v>388.95699999999999</v>
      </c>
      <c r="K18" s="2007">
        <v>390.78199999999998</v>
      </c>
      <c r="L18" s="2007">
        <v>390.78199999999998</v>
      </c>
      <c r="M18" s="2007">
        <v>397.49400000000003</v>
      </c>
      <c r="N18" s="2007">
        <v>405.71300000000002</v>
      </c>
      <c r="O18" s="2007">
        <v>430.91500000000002</v>
      </c>
      <c r="P18" s="2007">
        <v>444.529</v>
      </c>
      <c r="Q18" s="2007">
        <v>497.286</v>
      </c>
      <c r="R18" s="2007">
        <v>523.87900000000002</v>
      </c>
      <c r="S18" s="2007">
        <v>520.40099999999995</v>
      </c>
      <c r="T18" s="2007">
        <v>593.63</v>
      </c>
      <c r="U18" s="2007">
        <v>542.80899999999997</v>
      </c>
      <c r="V18" s="2007">
        <v>575.51800000000003</v>
      </c>
      <c r="W18" s="2007">
        <v>538.10599999999999</v>
      </c>
      <c r="X18" s="2007">
        <v>491.51</v>
      </c>
      <c r="Y18" s="2007">
        <v>429.041</v>
      </c>
      <c r="Z18" s="2007">
        <v>388.85700000000003</v>
      </c>
      <c r="AA18" s="2007">
        <v>391.64600000000002</v>
      </c>
      <c r="AB18" s="2007">
        <v>511.923</v>
      </c>
      <c r="AC18" s="2007">
        <v>544.56100000000004</v>
      </c>
      <c r="AD18" s="2007">
        <v>545.19600000000003</v>
      </c>
      <c r="AE18" s="3721">
        <v>592.56799999999998</v>
      </c>
      <c r="AF18" s="2324">
        <v>617.25361199999998</v>
      </c>
      <c r="AG18" s="3483"/>
    </row>
    <row r="19" spans="1:33" ht="18" customHeight="1">
      <c r="A19" s="338" t="s">
        <v>188</v>
      </c>
      <c r="B19" s="3318">
        <v>57.866999999999997</v>
      </c>
      <c r="C19" s="2007">
        <v>52.747</v>
      </c>
      <c r="D19" s="2007">
        <v>62.341999999999999</v>
      </c>
      <c r="E19" s="2007">
        <v>63.634</v>
      </c>
      <c r="F19" s="2007">
        <v>66.620999999999995</v>
      </c>
      <c r="G19" s="2007">
        <v>83.236000000000004</v>
      </c>
      <c r="H19" s="2007">
        <v>73.286000000000001</v>
      </c>
      <c r="I19" s="2007">
        <v>77.47</v>
      </c>
      <c r="J19" s="2007">
        <v>79.918000000000006</v>
      </c>
      <c r="K19" s="2007">
        <v>91.194999999999993</v>
      </c>
      <c r="L19" s="2007">
        <v>126.86799999999999</v>
      </c>
      <c r="M19" s="2007">
        <v>124.068</v>
      </c>
      <c r="N19" s="2007">
        <v>145.46199999999999</v>
      </c>
      <c r="O19" s="2007">
        <v>132.17760000000001</v>
      </c>
      <c r="P19" s="2007">
        <v>165.51360000000003</v>
      </c>
      <c r="Q19" s="2007">
        <v>173.13120000000001</v>
      </c>
      <c r="R19" s="2007">
        <v>190.69920000000002</v>
      </c>
      <c r="S19" s="2007">
        <v>230.24520000000001</v>
      </c>
      <c r="T19" s="2007">
        <v>235.584</v>
      </c>
      <c r="U19" s="2007">
        <v>231.39359999999996</v>
      </c>
      <c r="V19" s="2007">
        <v>253.55500000000001</v>
      </c>
      <c r="W19" s="2007">
        <v>309.226</v>
      </c>
      <c r="X19" s="2007">
        <v>355.69799999999998</v>
      </c>
      <c r="Y19" s="2007">
        <v>380.57799999999997</v>
      </c>
      <c r="Z19" s="2007">
        <v>406.80200000000002</v>
      </c>
      <c r="AA19" s="2007">
        <v>492.875</v>
      </c>
      <c r="AB19" s="2007">
        <v>499.36700000000002</v>
      </c>
      <c r="AC19" s="2007">
        <v>594.48699999999997</v>
      </c>
      <c r="AD19" s="3721">
        <v>625.35400000000004</v>
      </c>
      <c r="AE19" s="3721">
        <v>691.26</v>
      </c>
      <c r="AF19" s="2324">
        <v>719.59799999999996</v>
      </c>
      <c r="AG19" s="3483"/>
    </row>
    <row r="20" spans="1:33" ht="18" customHeight="1">
      <c r="A20" s="577" t="s">
        <v>1428</v>
      </c>
      <c r="B20" s="3318">
        <v>17.928000000000001</v>
      </c>
      <c r="C20" s="2007">
        <v>18.587</v>
      </c>
      <c r="D20" s="2007">
        <v>18.464000000000002</v>
      </c>
      <c r="E20" s="2007">
        <v>18.454000000000001</v>
      </c>
      <c r="F20" s="2007">
        <v>18.882000000000001</v>
      </c>
      <c r="G20" s="2007">
        <v>21.244</v>
      </c>
      <c r="H20" s="2007">
        <v>20.984000000000002</v>
      </c>
      <c r="I20" s="2007">
        <v>20.246000000000002</v>
      </c>
      <c r="J20" s="2007">
        <v>19.343</v>
      </c>
      <c r="K20" s="2007">
        <v>19.097999999999999</v>
      </c>
      <c r="L20" s="2007">
        <v>21.754999999999999</v>
      </c>
      <c r="M20" s="2007">
        <v>21.721999999999998</v>
      </c>
      <c r="N20" s="2007">
        <v>22.748000000000001</v>
      </c>
      <c r="O20" s="2007">
        <v>27.821000000000002</v>
      </c>
      <c r="P20" s="2007">
        <v>33.515999999999998</v>
      </c>
      <c r="Q20" s="2007">
        <v>34.250399999999999</v>
      </c>
      <c r="R20" s="2007">
        <v>32.450400000000002</v>
      </c>
      <c r="S20" s="2007">
        <v>33.149000000000001</v>
      </c>
      <c r="T20" s="2007">
        <v>28.613</v>
      </c>
      <c r="U20" s="2007">
        <v>27.385000000000002</v>
      </c>
      <c r="V20" s="2007">
        <v>31.027999999999999</v>
      </c>
      <c r="W20" s="2007">
        <v>28.050999999999998</v>
      </c>
      <c r="X20" s="2007">
        <v>29.236000000000001</v>
      </c>
      <c r="Y20" s="2007">
        <v>28.148</v>
      </c>
      <c r="Z20" s="2007">
        <v>28.811</v>
      </c>
      <c r="AA20" s="2007">
        <v>28.995999999999999</v>
      </c>
      <c r="AB20" s="2007">
        <v>26.989000000000001</v>
      </c>
      <c r="AC20" s="2007">
        <v>29.707000000000001</v>
      </c>
      <c r="AD20" s="3721">
        <v>30.053000000000001</v>
      </c>
      <c r="AE20" s="3721">
        <v>29.056000000000001</v>
      </c>
      <c r="AF20" s="2324">
        <v>31.575599999999998</v>
      </c>
      <c r="AG20" s="3483"/>
    </row>
    <row r="21" spans="1:33" ht="18" customHeight="1">
      <c r="A21" s="338" t="s">
        <v>189</v>
      </c>
      <c r="B21" s="3318">
        <v>1663.2739999999999</v>
      </c>
      <c r="C21" s="2007">
        <v>1608.3030000000001</v>
      </c>
      <c r="D21" s="2007">
        <v>1732.393</v>
      </c>
      <c r="E21" s="2007">
        <v>1674.27</v>
      </c>
      <c r="F21" s="2007">
        <v>1649.4739999999999</v>
      </c>
      <c r="G21" s="2007">
        <v>1680.979</v>
      </c>
      <c r="H21" s="2007">
        <v>1763.0360000000001</v>
      </c>
      <c r="I21" s="2007">
        <v>1858.1079999999999</v>
      </c>
      <c r="J21" s="2007">
        <v>1763.374</v>
      </c>
      <c r="K21" s="2007">
        <v>1854.578</v>
      </c>
      <c r="L21" s="2007">
        <v>1850.57</v>
      </c>
      <c r="M21" s="2007">
        <v>1867.7239999999999</v>
      </c>
      <c r="N21" s="2007">
        <v>1797.585</v>
      </c>
      <c r="O21" s="2007">
        <v>1800.1</v>
      </c>
      <c r="P21" s="2007">
        <v>1822.4518564110001</v>
      </c>
      <c r="Q21" s="2007">
        <v>1778.5940000000001</v>
      </c>
      <c r="R21" s="2007">
        <v>1825.6890000000001</v>
      </c>
      <c r="S21" s="2007">
        <v>1533.075</v>
      </c>
      <c r="T21" s="2007">
        <v>1623.0070000000001</v>
      </c>
      <c r="U21" s="2007">
        <v>1471.9739999999999</v>
      </c>
      <c r="V21" s="2007">
        <v>1533.33</v>
      </c>
      <c r="W21" s="2007">
        <v>1177.8579999999999</v>
      </c>
      <c r="X21" s="2007">
        <v>1085.011</v>
      </c>
      <c r="Y21" s="2007">
        <v>1061.345</v>
      </c>
      <c r="Z21" s="2007">
        <v>1059.5830000000001</v>
      </c>
      <c r="AA21" s="2007">
        <v>1001.297</v>
      </c>
      <c r="AB21" s="2007">
        <v>923.27599999999995</v>
      </c>
      <c r="AC21" s="2007">
        <v>832.62300000000005</v>
      </c>
      <c r="AD21" s="3721">
        <v>829.13599999999997</v>
      </c>
      <c r="AE21" s="3721">
        <v>818.952</v>
      </c>
      <c r="AF21" s="2324">
        <v>702.35342200000002</v>
      </c>
      <c r="AG21" s="3483"/>
    </row>
    <row r="22" spans="1:33" ht="18" customHeight="1">
      <c r="A22" s="1023" t="s">
        <v>190</v>
      </c>
      <c r="B22" s="3325">
        <v>5412.8349999999991</v>
      </c>
      <c r="C22" s="3326">
        <v>5316.4390000000003</v>
      </c>
      <c r="D22" s="3326">
        <v>5263.7570000000005</v>
      </c>
      <c r="E22" s="3326">
        <v>5123.1279999999997</v>
      </c>
      <c r="F22" s="3326">
        <v>5123.186999999999</v>
      </c>
      <c r="G22" s="3326">
        <v>5148.192</v>
      </c>
      <c r="H22" s="3326">
        <v>5258.1750000000002</v>
      </c>
      <c r="I22" s="3326">
        <v>5243.6620000000012</v>
      </c>
      <c r="J22" s="3326">
        <v>5218.0519999999997</v>
      </c>
      <c r="K22" s="3326">
        <v>5210.9470000000001</v>
      </c>
      <c r="L22" s="3326">
        <v>5334.7511400000003</v>
      </c>
      <c r="M22" s="3326">
        <v>5402.9541819999995</v>
      </c>
      <c r="N22" s="3326">
        <v>5357.3119999999999</v>
      </c>
      <c r="O22" s="3326">
        <v>5459.0764007049684</v>
      </c>
      <c r="P22" s="3326">
        <v>5488.2634658476272</v>
      </c>
      <c r="Q22" s="3326">
        <v>5536.8011112159975</v>
      </c>
      <c r="R22" s="3326">
        <v>5744.4356790251522</v>
      </c>
      <c r="S22" s="3326">
        <v>5674.5215037764128</v>
      </c>
      <c r="T22" s="3326">
        <v>5634.9051464209888</v>
      </c>
      <c r="U22" s="3326">
        <v>5253.5386771093654</v>
      </c>
      <c r="V22" s="3326">
        <v>5510.5870000000004</v>
      </c>
      <c r="W22" s="3326">
        <v>5185.8020000000006</v>
      </c>
      <c r="X22" s="3326">
        <v>5061.232</v>
      </c>
      <c r="Y22" s="3326">
        <v>5119.4669999999996</v>
      </c>
      <c r="Z22" s="3326">
        <v>5012.4699999999993</v>
      </c>
      <c r="AA22" s="3326">
        <v>4962.0280000000002</v>
      </c>
      <c r="AB22" s="3326">
        <v>4934.7479999999996</v>
      </c>
      <c r="AC22" s="3326">
        <v>4768.7900000000009</v>
      </c>
      <c r="AD22" s="3723">
        <v>4655.2789999999995</v>
      </c>
      <c r="AE22" s="3723">
        <v>4257.78</v>
      </c>
      <c r="AF22" s="2502">
        <v>3875.8352360000013</v>
      </c>
      <c r="AG22" s="3483"/>
    </row>
    <row r="23" spans="1:33" ht="18.75" customHeight="1">
      <c r="A23" s="755"/>
      <c r="B23" s="972"/>
      <c r="C23" s="972"/>
      <c r="D23" s="972"/>
      <c r="E23" s="972"/>
      <c r="F23" s="972"/>
      <c r="G23" s="972"/>
      <c r="H23" s="972"/>
      <c r="I23" s="972"/>
      <c r="J23" s="972"/>
      <c r="K23" s="972"/>
      <c r="L23" s="972"/>
      <c r="M23" s="972"/>
      <c r="N23" s="972"/>
      <c r="O23" s="972"/>
      <c r="P23" s="972"/>
      <c r="Q23" s="972"/>
      <c r="R23" s="972"/>
      <c r="S23" s="972"/>
      <c r="T23" s="972"/>
      <c r="U23" s="972"/>
      <c r="V23" s="972"/>
      <c r="W23" s="972"/>
      <c r="X23" s="972"/>
      <c r="Y23" s="972"/>
      <c r="Z23" s="972"/>
      <c r="AA23" s="972"/>
      <c r="AB23" s="972"/>
      <c r="AC23" s="972"/>
      <c r="AD23" s="972"/>
      <c r="AE23" s="972"/>
      <c r="AF23" s="972"/>
    </row>
    <row r="24" spans="1:33" ht="18" customHeight="1">
      <c r="A24" s="4242" t="s">
        <v>537</v>
      </c>
      <c r="B24" s="4242"/>
      <c r="C24" s="4242"/>
      <c r="D24" s="4242"/>
      <c r="E24" s="4242"/>
      <c r="F24" s="4242"/>
      <c r="G24" s="4242"/>
      <c r="H24" s="4242"/>
      <c r="I24" s="4242"/>
      <c r="J24" s="4242"/>
      <c r="K24" s="4242"/>
      <c r="L24" s="4242"/>
      <c r="M24" s="4242"/>
      <c r="N24" s="4242"/>
      <c r="O24" s="4242"/>
      <c r="P24" s="4242"/>
      <c r="Q24" s="4242"/>
      <c r="R24" s="4242"/>
    </row>
    <row r="25" spans="1:33" ht="18" customHeight="1">
      <c r="A25" s="675" t="s">
        <v>181</v>
      </c>
      <c r="B25" s="976">
        <v>23.4624923907712</v>
      </c>
      <c r="C25" s="976">
        <v>25.476094054685852</v>
      </c>
      <c r="D25" s="976">
        <v>24.419231358894415</v>
      </c>
      <c r="E25" s="976">
        <v>25.819401740499163</v>
      </c>
      <c r="F25" s="976">
        <v>25.535804178141465</v>
      </c>
      <c r="G25" s="976">
        <v>25.880367321187713</v>
      </c>
      <c r="H25" s="976">
        <v>26.056683164786261</v>
      </c>
      <c r="I25" s="976">
        <v>24.423885444942858</v>
      </c>
      <c r="J25" s="976">
        <v>26.152307412804628</v>
      </c>
      <c r="K25" s="976">
        <v>24.427556066104682</v>
      </c>
      <c r="L25" s="976">
        <v>23.761820687290765</v>
      </c>
      <c r="M25" s="976">
        <v>22.781129703091015</v>
      </c>
      <c r="N25" s="976">
        <v>22.396306207292014</v>
      </c>
      <c r="O25" s="976">
        <v>22.52283920850093</v>
      </c>
      <c r="P25" s="976">
        <v>21.530285369007942</v>
      </c>
      <c r="Q25" s="1459">
        <v>20.971089708241156</v>
      </c>
      <c r="R25" s="976">
        <v>21.477291921029408</v>
      </c>
      <c r="S25" s="976">
        <v>22.185959717698953</v>
      </c>
      <c r="T25" s="976">
        <v>19.221652554132966</v>
      </c>
      <c r="U25" s="976">
        <v>17.939957349254321</v>
      </c>
      <c r="V25" s="976">
        <v>18.358733833618814</v>
      </c>
      <c r="W25" s="976">
        <v>18.535088690235376</v>
      </c>
      <c r="X25" s="976">
        <v>19.90058942170602</v>
      </c>
      <c r="Y25" s="976">
        <v>21.788889351176596</v>
      </c>
      <c r="Z25" s="976">
        <v>20.771575690228573</v>
      </c>
      <c r="AA25" s="976">
        <v>19.775946447702431</v>
      </c>
      <c r="AB25" s="976">
        <v>19.028833893848276</v>
      </c>
      <c r="AC25" s="976">
        <v>15.832192233249941</v>
      </c>
      <c r="AD25" s="1459">
        <v>14.384315096903967</v>
      </c>
      <c r="AE25" s="1459">
        <v>11.096439928789181</v>
      </c>
      <c r="AF25" s="2606">
        <v>8.884325700990658</v>
      </c>
    </row>
    <row r="26" spans="1:33" ht="18" customHeight="1">
      <c r="A26" s="235" t="s">
        <v>1139</v>
      </c>
      <c r="B26" s="977">
        <v>33.174371655518783</v>
      </c>
      <c r="C26" s="977">
        <v>31.572373914193314</v>
      </c>
      <c r="D26" s="977">
        <v>30.727406299340942</v>
      </c>
      <c r="E26" s="977">
        <v>29.902356529058025</v>
      </c>
      <c r="F26" s="977">
        <v>29.382120933707874</v>
      </c>
      <c r="G26" s="977">
        <v>28.253006103890453</v>
      </c>
      <c r="H26" s="977">
        <v>27.251869707645714</v>
      </c>
      <c r="I26" s="977">
        <v>26.549155914320938</v>
      </c>
      <c r="J26" s="977">
        <v>25.79600586579053</v>
      </c>
      <c r="K26" s="977">
        <v>25.612235165700209</v>
      </c>
      <c r="L26" s="977">
        <v>26.613218925147461</v>
      </c>
      <c r="M26" s="977">
        <v>27.898311724013809</v>
      </c>
      <c r="N26" s="977">
        <v>28.688174218712668</v>
      </c>
      <c r="O26" s="977">
        <v>27.603662037142453</v>
      </c>
      <c r="P26" s="977">
        <v>27.096267612770745</v>
      </c>
      <c r="Q26" s="1460">
        <v>26.326318996852546</v>
      </c>
      <c r="R26" s="67">
        <v>24.944295534668939</v>
      </c>
      <c r="S26" s="67">
        <v>25.996281336290174</v>
      </c>
      <c r="T26" s="67">
        <v>25.133360140046477</v>
      </c>
      <c r="U26" s="67">
        <v>26.061198813393602</v>
      </c>
      <c r="V26" s="67">
        <v>24.756437018415642</v>
      </c>
      <c r="W26" s="67">
        <v>27.184744037662835</v>
      </c>
      <c r="X26" s="67">
        <v>29.532651338646399</v>
      </c>
      <c r="Y26" s="67">
        <v>28.763091939063191</v>
      </c>
      <c r="Z26" s="67">
        <v>28.57170217477611</v>
      </c>
      <c r="AA26" s="67">
        <v>28.64232124445892</v>
      </c>
      <c r="AB26" s="67">
        <v>27.879620195398022</v>
      </c>
      <c r="AC26" s="67">
        <v>28.45182949972634</v>
      </c>
      <c r="AD26" s="64">
        <v>28.619229910817378</v>
      </c>
      <c r="AE26" s="64">
        <v>24.357693445880248</v>
      </c>
      <c r="AF26" s="883">
        <v>21.890641328593357</v>
      </c>
    </row>
    <row r="27" spans="1:33" ht="18" customHeight="1">
      <c r="A27" s="235" t="s">
        <v>701</v>
      </c>
      <c r="B27" s="977">
        <v>1.1864023196716695</v>
      </c>
      <c r="C27" s="977">
        <v>1.1797182286865322</v>
      </c>
      <c r="D27" s="977">
        <v>1.1587540990209084</v>
      </c>
      <c r="E27" s="977">
        <v>1.1906202616838775</v>
      </c>
      <c r="F27" s="977">
        <v>1.3831429537902873</v>
      </c>
      <c r="G27" s="977">
        <v>1.1666425805408966</v>
      </c>
      <c r="H27" s="977">
        <v>1.2312827169122365</v>
      </c>
      <c r="I27" s="977">
        <v>1.3355551902468157</v>
      </c>
      <c r="J27" s="977">
        <v>1.6536630911305601</v>
      </c>
      <c r="K27" s="977">
        <v>1.6151382848453457</v>
      </c>
      <c r="L27" s="977">
        <v>1.0589247467689749</v>
      </c>
      <c r="M27" s="977">
        <v>0.8900871334466558</v>
      </c>
      <c r="N27" s="977">
        <v>0.89197717064079907</v>
      </c>
      <c r="O27" s="977">
        <v>2.0131223056482201</v>
      </c>
      <c r="P27" s="977">
        <v>2.3843937750246984</v>
      </c>
      <c r="Q27" s="1460">
        <v>3.2480141663694617</v>
      </c>
      <c r="R27" s="67">
        <v>4.34915191691291</v>
      </c>
      <c r="S27" s="67">
        <v>5.9683487751526334</v>
      </c>
      <c r="T27" s="67">
        <v>6.9174708890336527</v>
      </c>
      <c r="U27" s="67">
        <v>8.166297787026549</v>
      </c>
      <c r="V27" s="67">
        <v>8.5723535441868535</v>
      </c>
      <c r="W27" s="67">
        <v>10.079655952926856</v>
      </c>
      <c r="X27" s="67">
        <v>7.1554317209722855</v>
      </c>
      <c r="Y27" s="67">
        <v>7.4998041788334611</v>
      </c>
      <c r="Z27" s="67">
        <v>8.1138640231263235</v>
      </c>
      <c r="AA27" s="67">
        <v>8.1472736550458791</v>
      </c>
      <c r="AB27" s="67">
        <v>8.3268284418981473</v>
      </c>
      <c r="AC27" s="67">
        <v>8.6092279173542963</v>
      </c>
      <c r="AD27" s="64">
        <v>8.3832354623643397</v>
      </c>
      <c r="AE27" s="64">
        <v>9.1390348961195755</v>
      </c>
      <c r="AF27" s="883">
        <v>10.181237745473654</v>
      </c>
    </row>
    <row r="28" spans="1:33" ht="18" customHeight="1">
      <c r="A28" s="235" t="s">
        <v>699</v>
      </c>
      <c r="B28" s="977">
        <v>0</v>
      </c>
      <c r="C28" s="977">
        <v>0</v>
      </c>
      <c r="D28" s="977">
        <v>0</v>
      </c>
      <c r="E28" s="977">
        <v>0</v>
      </c>
      <c r="F28" s="977">
        <v>0</v>
      </c>
      <c r="G28" s="977">
        <v>0</v>
      </c>
      <c r="H28" s="977">
        <v>0</v>
      </c>
      <c r="I28" s="977">
        <v>0</v>
      </c>
      <c r="J28" s="977">
        <v>0</v>
      </c>
      <c r="K28" s="977">
        <v>0</v>
      </c>
      <c r="L28" s="977">
        <v>0.74676398119669363</v>
      </c>
      <c r="M28" s="977">
        <v>0.67514916416516835</v>
      </c>
      <c r="N28" s="977">
        <v>0.52731668418789124</v>
      </c>
      <c r="O28" s="977">
        <v>0.92094179142661658</v>
      </c>
      <c r="P28" s="977">
        <v>0.88155401614867079</v>
      </c>
      <c r="Q28" s="1460">
        <v>1.2632906003849291</v>
      </c>
      <c r="R28" s="67">
        <v>1.3328668694048884</v>
      </c>
      <c r="S28" s="67">
        <v>1.526082744463455</v>
      </c>
      <c r="T28" s="67">
        <v>1.481960571297984</v>
      </c>
      <c r="U28" s="67">
        <v>1.7065020457663926</v>
      </c>
      <c r="V28" s="67">
        <v>1.7529711444533949</v>
      </c>
      <c r="W28" s="67">
        <v>1.6410769250349317</v>
      </c>
      <c r="X28" s="67">
        <v>1.6463975569584639</v>
      </c>
      <c r="Y28" s="67">
        <v>1.5867081475473912</v>
      </c>
      <c r="Z28" s="67">
        <v>1.7628434683898357</v>
      </c>
      <c r="AA28" s="67">
        <v>1.7164554492638897</v>
      </c>
      <c r="AB28" s="67">
        <v>1.79800468027952</v>
      </c>
      <c r="AC28" s="67">
        <v>1.8344276011315237</v>
      </c>
      <c r="AD28" s="64">
        <v>1.7314966514359289</v>
      </c>
      <c r="AE28" s="64">
        <v>1.9132505671969902</v>
      </c>
      <c r="AF28" s="883">
        <v>2.141604091655458</v>
      </c>
    </row>
    <row r="29" spans="1:33" ht="18" customHeight="1">
      <c r="A29" s="235" t="s">
        <v>700</v>
      </c>
      <c r="B29" s="977">
        <v>0</v>
      </c>
      <c r="C29" s="977">
        <v>0</v>
      </c>
      <c r="D29" s="977">
        <v>0</v>
      </c>
      <c r="E29" s="977">
        <v>0</v>
      </c>
      <c r="F29" s="977">
        <v>0</v>
      </c>
      <c r="G29" s="977">
        <v>0</v>
      </c>
      <c r="H29" s="977">
        <v>0</v>
      </c>
      <c r="I29" s="977">
        <v>0</v>
      </c>
      <c r="J29" s="977">
        <v>0</v>
      </c>
      <c r="K29" s="977">
        <v>0</v>
      </c>
      <c r="L29" s="977">
        <v>0</v>
      </c>
      <c r="M29" s="977">
        <v>0</v>
      </c>
      <c r="N29" s="977">
        <v>0</v>
      </c>
      <c r="O29" s="977">
        <v>0</v>
      </c>
      <c r="P29" s="977">
        <v>0</v>
      </c>
      <c r="Q29" s="1460">
        <v>1.3003898560515076E-5</v>
      </c>
      <c r="R29" s="67">
        <v>1.7408150354112817E-5</v>
      </c>
      <c r="S29" s="67">
        <v>2.5376589004758821E-5</v>
      </c>
      <c r="T29" s="67">
        <v>1.1499749918799916E-3</v>
      </c>
      <c r="U29" s="67">
        <v>1.2882745166585376E-3</v>
      </c>
      <c r="V29" s="67">
        <v>1.8146887073917897E-3</v>
      </c>
      <c r="W29" s="67">
        <v>1.3112725861882115E-3</v>
      </c>
      <c r="X29" s="67">
        <v>1.8058844170747362E-2</v>
      </c>
      <c r="Y29" s="67">
        <v>5.6158189905316319E-2</v>
      </c>
      <c r="Z29" s="67">
        <v>7.0484212374338412E-2</v>
      </c>
      <c r="AA29" s="67">
        <v>9.7298926970988478E-2</v>
      </c>
      <c r="AB29" s="67">
        <v>0.12742292007616196</v>
      </c>
      <c r="AC29" s="67">
        <v>0.12271456700756375</v>
      </c>
      <c r="AD29" s="64">
        <v>0.13773610561257446</v>
      </c>
      <c r="AE29" s="64">
        <v>0.1668005392481528</v>
      </c>
      <c r="AF29" s="883">
        <v>0.20127274574372536</v>
      </c>
    </row>
    <row r="30" spans="1:33" ht="18" customHeight="1">
      <c r="A30" s="235" t="s">
        <v>182</v>
      </c>
      <c r="B30" s="977">
        <v>2.2441105261845227</v>
      </c>
      <c r="C30" s="977">
        <v>2.5745052280295138</v>
      </c>
      <c r="D30" s="977">
        <v>2.4528487922219813</v>
      </c>
      <c r="E30" s="977">
        <v>1.997529634239082</v>
      </c>
      <c r="F30" s="977">
        <v>2.0230571322108686</v>
      </c>
      <c r="G30" s="977">
        <v>1.8900033254392998</v>
      </c>
      <c r="H30" s="977">
        <v>1.7107076124320699</v>
      </c>
      <c r="I30" s="977">
        <v>1.5889658791890089</v>
      </c>
      <c r="J30" s="977">
        <v>1.55636624548778</v>
      </c>
      <c r="K30" s="977">
        <v>1.5929158366032123</v>
      </c>
      <c r="L30" s="977">
        <v>1.5461264796693026</v>
      </c>
      <c r="M30" s="977">
        <v>1.66503355330508</v>
      </c>
      <c r="N30" s="977">
        <v>1.5903684534333635</v>
      </c>
      <c r="O30" s="977">
        <v>1.6626072496123914</v>
      </c>
      <c r="P30" s="977">
        <v>1.7361411417825219</v>
      </c>
      <c r="Q30" s="1460">
        <v>1.8692742961335966</v>
      </c>
      <c r="R30" s="67">
        <v>1.5512925025060553</v>
      </c>
      <c r="S30" s="67">
        <v>1.5027170122318014</v>
      </c>
      <c r="T30" s="67">
        <v>1.4705660139218442</v>
      </c>
      <c r="U30" s="67">
        <v>1.6648016770312108</v>
      </c>
      <c r="V30" s="67">
        <v>1.3136713021679904</v>
      </c>
      <c r="W30" s="67">
        <v>1.173531114377294</v>
      </c>
      <c r="X30" s="67">
        <v>1.1162301984971248</v>
      </c>
      <c r="Y30" s="67">
        <v>1.1902606267410261</v>
      </c>
      <c r="Z30" s="67">
        <v>1.2124561344008045</v>
      </c>
      <c r="AA30" s="67">
        <v>1.0282892398027581</v>
      </c>
      <c r="AB30" s="67">
        <v>0.95771861096047872</v>
      </c>
      <c r="AC30" s="67">
        <v>0.96949121265562099</v>
      </c>
      <c r="AD30" s="64">
        <v>0.98189603673592929</v>
      </c>
      <c r="AE30" s="64">
        <v>1.034975973394586</v>
      </c>
      <c r="AF30" s="883">
        <v>0.90781279021325223</v>
      </c>
    </row>
    <row r="31" spans="1:33" ht="18" customHeight="1">
      <c r="A31" s="235" t="s">
        <v>183</v>
      </c>
      <c r="B31" s="977">
        <v>7.8040065880448983</v>
      </c>
      <c r="C31" s="977">
        <v>7.6040372136311536</v>
      </c>
      <c r="D31" s="977">
        <v>6.7948995365857492</v>
      </c>
      <c r="E31" s="977">
        <v>6.807169369963038</v>
      </c>
      <c r="F31" s="977">
        <v>7.810685028674536</v>
      </c>
      <c r="G31" s="977">
        <v>8.128698385763391</v>
      </c>
      <c r="H31" s="977">
        <v>8.4272014529756039</v>
      </c>
      <c r="I31" s="977">
        <v>8.8036185398677471</v>
      </c>
      <c r="J31" s="977">
        <v>9.1456735195433101</v>
      </c>
      <c r="K31" s="977">
        <v>9.0455535241482981</v>
      </c>
      <c r="L31" s="977">
        <v>8.7982387122185415</v>
      </c>
      <c r="M31" s="977">
        <v>8.8233800610082618</v>
      </c>
      <c r="N31" s="977">
        <v>9.2121758075691691</v>
      </c>
      <c r="O31" s="977">
        <v>9.3715120003437544</v>
      </c>
      <c r="P31" s="977">
        <v>9.5385516977754747</v>
      </c>
      <c r="Q31" s="1460">
        <v>10.453353053039095</v>
      </c>
      <c r="R31" s="67">
        <v>10.67859344721743</v>
      </c>
      <c r="S31" s="67">
        <v>11.162070768054612</v>
      </c>
      <c r="T31" s="67">
        <v>12.282521884725062</v>
      </c>
      <c r="U31" s="67">
        <v>11.515443573984866</v>
      </c>
      <c r="V31" s="67">
        <v>12.254556547242608</v>
      </c>
      <c r="W31" s="67">
        <v>12.167606861966577</v>
      </c>
      <c r="X31" s="67">
        <v>11.587415870286128</v>
      </c>
      <c r="Y31" s="67">
        <v>10.399774038977105</v>
      </c>
      <c r="Z31" s="67">
        <v>9.6675491324636376</v>
      </c>
      <c r="AA31" s="67">
        <v>9.8959336787297456</v>
      </c>
      <c r="AB31" s="67">
        <v>12.505562594077754</v>
      </c>
      <c r="AC31" s="67">
        <v>13.631130748051389</v>
      </c>
      <c r="AD31" s="64">
        <v>13.872637923527247</v>
      </c>
      <c r="AE31" s="64">
        <v>16.139913288145465</v>
      </c>
      <c r="AF31" s="883">
        <v>18.29081425895783</v>
      </c>
    </row>
    <row r="32" spans="1:33" ht="18" customHeight="1">
      <c r="A32" s="235" t="s">
        <v>187</v>
      </c>
      <c r="B32" s="67">
        <v>6.209186128895487</v>
      </c>
      <c r="C32" s="67">
        <v>6.1291025816340596</v>
      </c>
      <c r="D32" s="67">
        <v>5.3445096344683085</v>
      </c>
      <c r="E32" s="67">
        <v>5.4982229606599713</v>
      </c>
      <c r="F32" s="67">
        <v>6.3837021760088017</v>
      </c>
      <c r="G32" s="67">
        <v>6.7171542941677389</v>
      </c>
      <c r="H32" s="67">
        <v>7.1064390211432666</v>
      </c>
      <c r="I32" s="67">
        <v>7.3265019751463756</v>
      </c>
      <c r="J32" s="67">
        <v>7.5690123440701633</v>
      </c>
      <c r="K32" s="67">
        <v>7.5907123983414149</v>
      </c>
      <c r="L32" s="67">
        <v>7.4181555917901729</v>
      </c>
      <c r="M32" s="67">
        <v>7.4466702556982751</v>
      </c>
      <c r="N32" s="67">
        <v>7.6751736691833523</v>
      </c>
      <c r="O32" s="67">
        <v>7.9942643767294221</v>
      </c>
      <c r="P32" s="67">
        <v>8.193374877103329</v>
      </c>
      <c r="Q32" s="64">
        <v>9.0943487021771112</v>
      </c>
      <c r="R32" s="67">
        <v>9.2647568836616738</v>
      </c>
      <c r="S32" s="67">
        <v>9.3021059070569052</v>
      </c>
      <c r="T32" s="67">
        <v>10.652235613476146</v>
      </c>
      <c r="U32" s="67">
        <v>10.439103101868783</v>
      </c>
      <c r="V32" s="67">
        <v>10.609214590024619</v>
      </c>
      <c r="W32" s="67">
        <v>10.560680874433693</v>
      </c>
      <c r="X32" s="67">
        <v>9.9153921416761772</v>
      </c>
      <c r="Y32" s="67">
        <v>8.5970863763747296</v>
      </c>
      <c r="Z32" s="67">
        <v>7.9274090418496277</v>
      </c>
      <c r="AA32" s="67">
        <v>8.0343561140727129</v>
      </c>
      <c r="AB32" s="67">
        <v>10.523394507683067</v>
      </c>
      <c r="AC32" s="67">
        <v>11.558194007284865</v>
      </c>
      <c r="AD32" s="64">
        <v>11.857613689748778</v>
      </c>
      <c r="AE32" s="64">
        <v>14.070290151205558</v>
      </c>
      <c r="AF32" s="883">
        <v>16.183469002344346</v>
      </c>
    </row>
    <row r="33" spans="1:32" ht="18" customHeight="1">
      <c r="A33" s="2501" t="s">
        <v>1632</v>
      </c>
      <c r="B33" s="159">
        <v>6.1344378685106795</v>
      </c>
      <c r="C33" s="159">
        <v>6.0505913826905555</v>
      </c>
      <c r="D33" s="159">
        <v>5.2755284865923704</v>
      </c>
      <c r="E33" s="159">
        <v>5.4030076937371074</v>
      </c>
      <c r="F33" s="159">
        <v>6.2819295879693646</v>
      </c>
      <c r="G33" s="159">
        <v>6.6155652314443589</v>
      </c>
      <c r="H33" s="159">
        <v>6.988717568357842</v>
      </c>
      <c r="I33" s="159">
        <v>7.2197445220534791</v>
      </c>
      <c r="J33" s="159">
        <v>7.4540652335392599</v>
      </c>
      <c r="K33" s="159">
        <v>7.4992510958180914</v>
      </c>
      <c r="L33" s="159">
        <v>7.3252151739546738</v>
      </c>
      <c r="M33" s="159">
        <v>7.356975214120002</v>
      </c>
      <c r="N33" s="159">
        <v>7.5730702262627236</v>
      </c>
      <c r="O33" s="159">
        <v>7.8935513696850439</v>
      </c>
      <c r="P33" s="159">
        <v>8.0996293776021435</v>
      </c>
      <c r="Q33" s="162">
        <v>8.9814676382837515</v>
      </c>
      <c r="R33" s="67">
        <v>9.1197643993622677</v>
      </c>
      <c r="S33" s="67">
        <v>9.1708349268510361</v>
      </c>
      <c r="T33" s="67">
        <v>10.534871210335178</v>
      </c>
      <c r="U33" s="67">
        <v>10.33225475935142</v>
      </c>
      <c r="V33" s="67">
        <v>10.44386015500708</v>
      </c>
      <c r="W33" s="67">
        <v>10.376524209755789</v>
      </c>
      <c r="X33" s="67">
        <v>9.7112718800481783</v>
      </c>
      <c r="Y33" s="67">
        <v>8.38057946266672</v>
      </c>
      <c r="Z33" s="67">
        <v>7.7577920665859361</v>
      </c>
      <c r="AA33" s="67">
        <v>7.8928615477381427</v>
      </c>
      <c r="AB33" s="67">
        <v>10.373842798051694</v>
      </c>
      <c r="AC33" s="67">
        <v>11.419269877683856</v>
      </c>
      <c r="AD33" s="64">
        <v>11.711349631246591</v>
      </c>
      <c r="AE33" s="64">
        <v>13.9172996256265</v>
      </c>
      <c r="AF33" s="883">
        <v>15.925692771115511</v>
      </c>
    </row>
    <row r="34" spans="1:32" ht="18" customHeight="1">
      <c r="A34" s="235" t="s">
        <v>188</v>
      </c>
      <c r="B34" s="159">
        <v>1.0690700898882011</v>
      </c>
      <c r="C34" s="159">
        <v>0.9921490682014783</v>
      </c>
      <c r="D34" s="159">
        <v>1.184363183938772</v>
      </c>
      <c r="E34" s="159">
        <v>1.242092721477972</v>
      </c>
      <c r="F34" s="159">
        <v>1.3003819692703003</v>
      </c>
      <c r="G34" s="159">
        <v>1.6168006166048197</v>
      </c>
      <c r="H34" s="159">
        <v>1.3937535361603597</v>
      </c>
      <c r="I34" s="159">
        <v>1.4774026243491662</v>
      </c>
      <c r="J34" s="159">
        <v>1.5315677191411663</v>
      </c>
      <c r="K34" s="159">
        <v>1.7500657749925299</v>
      </c>
      <c r="L34" s="159">
        <v>2.3781427974913933</v>
      </c>
      <c r="M34" s="159">
        <v>2.2962993173870303</v>
      </c>
      <c r="N34" s="159">
        <v>2.7152049385960719</v>
      </c>
      <c r="O34" s="159">
        <v>2.4212447362511909</v>
      </c>
      <c r="P34" s="159">
        <v>3.0157735872185847</v>
      </c>
      <c r="Q34" s="162">
        <v>3.1269174478614556</v>
      </c>
      <c r="R34" s="67">
        <v>3.319720346009031</v>
      </c>
      <c r="S34" s="67">
        <v>4.0575262574433992</v>
      </c>
      <c r="T34" s="67">
        <v>4.1807979704792588</v>
      </c>
      <c r="U34" s="67">
        <v>4.4045283421672421</v>
      </c>
      <c r="V34" s="67">
        <v>4.6012339520272523</v>
      </c>
      <c r="W34" s="67">
        <v>5.9629349520093511</v>
      </c>
      <c r="X34" s="67">
        <v>7.0278936037707815</v>
      </c>
      <c r="Y34" s="67">
        <v>7.4339379470558171</v>
      </c>
      <c r="Z34" s="67">
        <v>8.1157991968031737</v>
      </c>
      <c r="AA34" s="67">
        <v>9.9329346791271629</v>
      </c>
      <c r="AB34" s="67">
        <v>10.119402247085363</v>
      </c>
      <c r="AC34" s="67">
        <v>12.466202118357064</v>
      </c>
      <c r="AD34" s="64">
        <v>13.433222799320944</v>
      </c>
      <c r="AE34" s="64">
        <v>16.235221171596468</v>
      </c>
      <c r="AF34" s="883">
        <v>18.566269105459977</v>
      </c>
    </row>
    <row r="35" spans="1:32" ht="18" customHeight="1">
      <c r="A35" s="3724" t="s">
        <v>1428</v>
      </c>
      <c r="B35" s="159">
        <v>0.33121275634672037</v>
      </c>
      <c r="C35" s="159">
        <v>0.34961371700117311</v>
      </c>
      <c r="D35" s="159">
        <v>0.3507760711598199</v>
      </c>
      <c r="E35" s="159">
        <v>0.36020962193409967</v>
      </c>
      <c r="F35" s="159">
        <v>0.36855964851566042</v>
      </c>
      <c r="G35" s="159">
        <v>0.41264972246567339</v>
      </c>
      <c r="H35" s="159">
        <v>0.39907382314205975</v>
      </c>
      <c r="I35" s="159">
        <v>0.38610421495512098</v>
      </c>
      <c r="J35" s="159">
        <v>0.37069389113025325</v>
      </c>
      <c r="K35" s="159">
        <v>0.36649768266689337</v>
      </c>
      <c r="L35" s="159">
        <v>0.40779784153155452</v>
      </c>
      <c r="M35" s="159">
        <v>0.40203931531322395</v>
      </c>
      <c r="N35" s="159">
        <v>0.42461592679313809</v>
      </c>
      <c r="O35" s="159">
        <v>0.50962833193555024</v>
      </c>
      <c r="P35" s="159">
        <v>0.61068496817915907</v>
      </c>
      <c r="Q35" s="159">
        <v>0.61859545452370224</v>
      </c>
      <c r="R35" s="159">
        <v>0.56490144225110261</v>
      </c>
      <c r="S35" s="159">
        <v>0.58417260341579869</v>
      </c>
      <c r="T35" s="159">
        <v>0.50778139572009573</v>
      </c>
      <c r="U35" s="159">
        <v>0.52126769560718167</v>
      </c>
      <c r="V35" s="159">
        <v>0.56306161212952444</v>
      </c>
      <c r="W35" s="159">
        <v>0.54091922522302238</v>
      </c>
      <c r="X35" s="159">
        <v>0.57764591704154244</v>
      </c>
      <c r="Y35" s="159">
        <v>0.54982286241907607</v>
      </c>
      <c r="Z35" s="159">
        <v>0.57478648251261355</v>
      </c>
      <c r="AA35" s="159">
        <v>0.58435784723504181</v>
      </c>
      <c r="AB35" s="159">
        <v>0.54691749203809392</v>
      </c>
      <c r="AC35" s="159">
        <v>0.62294628197089819</v>
      </c>
      <c r="AD35" s="159">
        <v>0.64556818184259201</v>
      </c>
      <c r="AE35" s="64">
        <v>0.68242135572998142</v>
      </c>
      <c r="AF35" s="883">
        <v>0.81467859383483832</v>
      </c>
    </row>
    <row r="36" spans="1:32" ht="18" customHeight="1">
      <c r="A36" s="659" t="s">
        <v>189</v>
      </c>
      <c r="B36" s="745">
        <v>30.728333673574017</v>
      </c>
      <c r="C36" s="745">
        <v>30.251508575570977</v>
      </c>
      <c r="D36" s="745">
        <v>32.911720658837403</v>
      </c>
      <c r="E36" s="745">
        <v>32.680620121144734</v>
      </c>
      <c r="F36" s="745">
        <v>32.196248155689034</v>
      </c>
      <c r="G36" s="745">
        <v>32.651831944107755</v>
      </c>
      <c r="H36" s="745">
        <v>33.529427985945695</v>
      </c>
      <c r="I36" s="745">
        <v>35.435312192128315</v>
      </c>
      <c r="J36" s="745">
        <v>33.793722254971783</v>
      </c>
      <c r="K36" s="745">
        <v>35.590037664938826</v>
      </c>
      <c r="L36" s="745">
        <v>34.688965828685305</v>
      </c>
      <c r="M36" s="745">
        <v>34.568570028269775</v>
      </c>
      <c r="N36" s="745">
        <v>33.553860592774889</v>
      </c>
      <c r="O36" s="745">
        <v>32.974442339138918</v>
      </c>
      <c r="P36" s="745">
        <v>33.206347832092163</v>
      </c>
      <c r="Q36" s="884">
        <v>32.12313327269549</v>
      </c>
      <c r="R36" s="745">
        <v>31.781868611849873</v>
      </c>
      <c r="S36" s="745">
        <v>27.016815408660158</v>
      </c>
      <c r="T36" s="745">
        <v>28.802738605650767</v>
      </c>
      <c r="U36" s="745">
        <v>28.01871444125198</v>
      </c>
      <c r="V36" s="745">
        <v>27.825166357050527</v>
      </c>
      <c r="W36" s="745">
        <v>22.713130967977563</v>
      </c>
      <c r="X36" s="745">
        <v>21.437685527950507</v>
      </c>
      <c r="Y36" s="745">
        <v>20.731552718281026</v>
      </c>
      <c r="Z36" s="745">
        <v>21.138939484924602</v>
      </c>
      <c r="AA36" s="745">
        <v>20.179188831663183</v>
      </c>
      <c r="AB36" s="745">
        <v>18.709688924338181</v>
      </c>
      <c r="AC36" s="745">
        <v>17.459837820495345</v>
      </c>
      <c r="AD36" s="884">
        <v>17.810661831439102</v>
      </c>
      <c r="AE36" s="884">
        <v>19.234248833899358</v>
      </c>
      <c r="AF36" s="2607">
        <v>18.121343639077228</v>
      </c>
    </row>
    <row r="37" spans="1:32" ht="2.85" customHeight="1">
      <c r="A37" s="399"/>
      <c r="B37" s="971"/>
      <c r="C37" s="971"/>
      <c r="D37" s="971"/>
      <c r="E37" s="971"/>
      <c r="F37" s="973"/>
      <c r="G37" s="973"/>
      <c r="H37" s="973"/>
      <c r="I37" s="973"/>
      <c r="J37" s="973"/>
      <c r="K37" s="60"/>
      <c r="L37" s="60"/>
      <c r="M37" s="60"/>
      <c r="N37" s="60"/>
    </row>
    <row r="38" spans="1:32" s="101" customFormat="1" ht="15" customHeight="1">
      <c r="A38" s="974" t="s">
        <v>1128</v>
      </c>
    </row>
    <row r="39" spans="1:32" s="101" customFormat="1" ht="15" customHeight="1">
      <c r="A39" s="974" t="s">
        <v>710</v>
      </c>
      <c r="B39" s="2238"/>
      <c r="C39" s="2238"/>
      <c r="D39" s="2238"/>
      <c r="E39" s="2238"/>
      <c r="F39" s="2238"/>
      <c r="G39" s="2238"/>
      <c r="H39" s="2238"/>
      <c r="I39" s="2238"/>
      <c r="J39" s="2238"/>
      <c r="K39" s="2238"/>
      <c r="L39" s="2238"/>
      <c r="M39" s="2238"/>
      <c r="N39" s="2238"/>
      <c r="O39" s="2238"/>
      <c r="P39" s="2238"/>
      <c r="Q39" s="2238"/>
      <c r="R39" s="2238"/>
      <c r="S39" s="2238"/>
      <c r="T39" s="2238"/>
      <c r="U39" s="2238"/>
      <c r="V39" s="2238"/>
      <c r="W39" s="2238"/>
      <c r="X39" s="2238"/>
      <c r="Y39" s="2238"/>
      <c r="Z39" s="2238"/>
      <c r="AA39" s="2238"/>
      <c r="AB39" s="2238"/>
      <c r="AC39" s="2238"/>
      <c r="AD39" s="2238"/>
      <c r="AE39" s="2238"/>
      <c r="AF39" s="2238"/>
    </row>
    <row r="40" spans="1:32" s="101" customFormat="1" ht="15" customHeight="1">
      <c r="A40" s="974" t="s">
        <v>709</v>
      </c>
    </row>
    <row r="41" spans="1:32" s="101" customFormat="1" ht="15" customHeight="1">
      <c r="A41" s="3725" t="s">
        <v>1633</v>
      </c>
    </row>
    <row r="42" spans="1:32" s="974" customFormat="1" ht="15" customHeight="1">
      <c r="A42" s="974" t="s">
        <v>921</v>
      </c>
    </row>
    <row r="43" spans="1:32" s="755" customFormat="1" ht="11.85" customHeight="1">
      <c r="A43" s="438"/>
    </row>
    <row r="44" spans="1:32" ht="10.5" customHeight="1"/>
  </sheetData>
  <mergeCells count="3">
    <mergeCell ref="A7:R7"/>
    <mergeCell ref="A24:R24"/>
    <mergeCell ref="B9:Z9"/>
  </mergeCells>
  <phoneticPr fontId="21" type="noConversion"/>
  <printOptions horizontalCentered="1" verticalCentered="1"/>
  <pageMargins left="0.78740157480314965" right="0.78740157480314965" top="0.55118110236220474" bottom="0.49" header="0.51181102362204722" footer="0.51181102362204722"/>
  <pageSetup paperSize="9" scale="58" orientation="landscape"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Tabelle51">
    <tabColor indexed="15"/>
    <pageSetUpPr fitToPage="1"/>
  </sheetPr>
  <dimension ref="A1:AG352"/>
  <sheetViews>
    <sheetView showGridLines="0" zoomScaleNormal="100" workbookViewId="0">
      <pane xSplit="1" ySplit="6" topLeftCell="B7" activePane="bottomRight" state="frozen"/>
      <selection pane="topRight" activeCell="B1" sqref="B1"/>
      <selection pane="bottomLeft" activeCell="A7" sqref="A7"/>
      <selection pane="bottomRight" activeCell="A6" sqref="A6"/>
    </sheetView>
  </sheetViews>
  <sheetFormatPr baseColWidth="10" defaultColWidth="28.875" defaultRowHeight="15.75"/>
  <cols>
    <col min="1" max="1" width="35.5" customWidth="1"/>
    <col min="2" max="2" width="25.625" customWidth="1"/>
    <col min="3" max="4" width="14.625" customWidth="1"/>
    <col min="5" max="5" width="18.625" style="10" customWidth="1"/>
    <col min="6" max="42" width="12.625" customWidth="1"/>
  </cols>
  <sheetData>
    <row r="1" spans="1:33" s="979" customFormat="1" ht="13.15" customHeight="1">
      <c r="A1" s="978" t="s">
        <v>158</v>
      </c>
      <c r="B1" s="1024"/>
      <c r="C1" s="1025"/>
      <c r="D1" s="1025"/>
      <c r="E1" s="1025"/>
      <c r="F1" s="1025"/>
      <c r="G1" s="1025"/>
      <c r="H1" s="1025"/>
      <c r="I1" s="1025"/>
      <c r="J1" s="1025"/>
      <c r="K1" s="1025"/>
      <c r="L1" s="1025"/>
      <c r="M1" s="1025"/>
      <c r="N1" s="1025"/>
      <c r="O1" s="1025"/>
      <c r="P1" s="1025"/>
      <c r="Q1" s="1025"/>
      <c r="R1" s="1025"/>
      <c r="S1" s="1025"/>
      <c r="T1" s="1025"/>
      <c r="U1" s="1025"/>
      <c r="V1" s="1025"/>
      <c r="W1" s="1025"/>
      <c r="X1" s="1025"/>
      <c r="Y1" s="1025"/>
      <c r="Z1" s="1025"/>
      <c r="AA1" s="1025"/>
      <c r="AB1" s="1025"/>
      <c r="AC1" s="1025"/>
      <c r="AD1" s="1025"/>
      <c r="AE1" s="1025"/>
      <c r="AF1" s="1805"/>
      <c r="AG1" s="1806"/>
    </row>
    <row r="2" spans="1:33" s="979" customFormat="1" ht="18" customHeight="1">
      <c r="A2" s="232"/>
      <c r="B2" s="1026"/>
      <c r="C2" s="1027"/>
      <c r="D2" s="1027"/>
      <c r="E2" s="1027"/>
      <c r="F2" s="1027"/>
      <c r="G2" s="1027"/>
      <c r="H2" s="1027"/>
      <c r="I2" s="1027"/>
      <c r="J2" s="1027"/>
      <c r="K2" s="1027"/>
      <c r="L2" s="1027"/>
      <c r="M2" s="1027"/>
      <c r="N2" s="1027"/>
      <c r="O2" s="1027"/>
      <c r="P2" s="1027"/>
      <c r="Q2" s="1027"/>
      <c r="R2" s="1027"/>
      <c r="S2" s="1027"/>
      <c r="T2" s="1027"/>
      <c r="U2" s="1027"/>
      <c r="V2" s="1027"/>
      <c r="W2" s="1027"/>
      <c r="X2" s="1027"/>
      <c r="Y2" s="1027"/>
      <c r="Z2" s="1027"/>
      <c r="AA2" s="1027"/>
      <c r="AB2" s="1027"/>
      <c r="AC2" s="1027"/>
      <c r="AD2" s="1027"/>
      <c r="AE2" s="1027"/>
      <c r="AF2" s="4198" t="s">
        <v>112</v>
      </c>
      <c r="AG2" s="4200"/>
    </row>
    <row r="3" spans="1:33" s="979" customFormat="1" ht="18" customHeight="1">
      <c r="A3" s="232"/>
      <c r="B3" s="1028" t="s">
        <v>1133</v>
      </c>
      <c r="C3" s="1027"/>
      <c r="D3" s="1027"/>
      <c r="E3" s="1027"/>
      <c r="F3" s="1027"/>
      <c r="G3" s="1027"/>
      <c r="H3" s="1027"/>
      <c r="I3" s="1027"/>
      <c r="J3" s="1027"/>
      <c r="K3" s="1027"/>
      <c r="L3" s="1027"/>
      <c r="M3" s="1027"/>
      <c r="N3" s="1027"/>
      <c r="O3" s="1027"/>
      <c r="P3" s="1027"/>
      <c r="Q3" s="1027"/>
      <c r="R3" s="1027"/>
      <c r="S3" s="1027"/>
      <c r="T3" s="1027"/>
      <c r="U3" s="1027"/>
      <c r="V3" s="1027"/>
      <c r="W3" s="1027"/>
      <c r="X3" s="1027"/>
      <c r="Y3" s="1027"/>
      <c r="Z3" s="1027"/>
      <c r="AA3" s="1027"/>
      <c r="AB3" s="1027"/>
      <c r="AC3" s="1027"/>
      <c r="AD3" s="1027"/>
      <c r="AE3" s="1027"/>
      <c r="AF3" s="4198" t="s">
        <v>673</v>
      </c>
      <c r="AG3" s="4200"/>
    </row>
    <row r="4" spans="1:33" s="979" customFormat="1" ht="18" customHeight="1">
      <c r="A4" s="232"/>
      <c r="B4" s="1026"/>
      <c r="C4" s="1027"/>
      <c r="D4" s="1027"/>
      <c r="E4" s="1027"/>
      <c r="F4" s="1027"/>
      <c r="G4" s="1027"/>
      <c r="H4" s="1027"/>
      <c r="I4" s="1027"/>
      <c r="J4" s="1027"/>
      <c r="K4" s="1027"/>
      <c r="L4" s="1027"/>
      <c r="M4" s="1027"/>
      <c r="N4" s="1027"/>
      <c r="O4" s="1027"/>
      <c r="P4" s="1027"/>
      <c r="Q4" s="1027"/>
      <c r="R4" s="1027"/>
      <c r="S4" s="1027"/>
      <c r="T4" s="1027"/>
      <c r="U4" s="1027"/>
      <c r="V4" s="1027"/>
      <c r="W4" s="1027"/>
      <c r="X4" s="1027"/>
      <c r="Y4" s="1027"/>
      <c r="Z4" s="1027"/>
      <c r="AA4" s="1027"/>
      <c r="AB4" s="1027"/>
      <c r="AC4" s="1027"/>
      <c r="AD4" s="1027"/>
      <c r="AE4" s="1027"/>
      <c r="AF4" s="4201" t="s">
        <v>1654</v>
      </c>
      <c r="AG4" s="4203"/>
    </row>
    <row r="5" spans="1:33" s="979" customFormat="1" ht="13.15" customHeight="1">
      <c r="A5" s="980"/>
      <c r="B5" s="1029"/>
      <c r="C5" s="1030" t="s">
        <v>88</v>
      </c>
      <c r="D5" s="1030"/>
      <c r="E5" s="1030"/>
      <c r="F5" s="1030"/>
      <c r="G5" s="1030"/>
      <c r="H5" s="1030"/>
      <c r="I5" s="1030"/>
      <c r="J5" s="1030"/>
      <c r="K5" s="1030"/>
      <c r="L5" s="1030"/>
      <c r="M5" s="1030"/>
      <c r="N5" s="1030"/>
      <c r="O5" s="1030"/>
      <c r="P5" s="1030"/>
      <c r="Q5" s="1030"/>
      <c r="R5" s="1030"/>
      <c r="S5" s="1030"/>
      <c r="T5" s="1030"/>
      <c r="U5" s="1030"/>
      <c r="V5" s="1030"/>
      <c r="W5" s="1030"/>
      <c r="X5" s="1030"/>
      <c r="Y5" s="1030"/>
      <c r="Z5" s="1030"/>
      <c r="AA5" s="1030"/>
      <c r="AB5" s="1030"/>
      <c r="AC5" s="1030"/>
      <c r="AD5" s="1030"/>
      <c r="AE5" s="1030"/>
      <c r="AF5" s="1807"/>
      <c r="AG5" s="1808"/>
    </row>
    <row r="6" spans="1:33" s="981" customFormat="1" ht="8.1" customHeight="1">
      <c r="A6" s="13"/>
      <c r="B6" s="13"/>
      <c r="C6" s="746"/>
      <c r="D6" s="746"/>
      <c r="E6" s="61"/>
    </row>
    <row r="7" spans="1:33" s="981" customFormat="1" ht="20.85" customHeight="1">
      <c r="A7" s="3059" t="s">
        <v>1558</v>
      </c>
      <c r="B7" s="982"/>
      <c r="E7" s="61"/>
    </row>
    <row r="8" spans="1:33" s="19" customFormat="1" ht="18" customHeight="1">
      <c r="A8" s="984" t="s">
        <v>409</v>
      </c>
      <c r="B8" s="984" t="s">
        <v>408</v>
      </c>
      <c r="C8" s="984" t="s">
        <v>538</v>
      </c>
      <c r="D8" s="984" t="s">
        <v>538</v>
      </c>
      <c r="E8" s="2809" t="s">
        <v>1097</v>
      </c>
      <c r="F8" s="4244" t="s">
        <v>516</v>
      </c>
      <c r="G8" s="4245"/>
      <c r="H8" s="4245"/>
      <c r="I8" s="4245"/>
      <c r="J8" s="4245"/>
      <c r="K8" s="4245"/>
      <c r="L8" s="4245"/>
      <c r="M8" s="4245"/>
      <c r="N8" s="4245"/>
      <c r="O8" s="3171"/>
      <c r="P8" s="3347"/>
      <c r="Q8" s="3348"/>
      <c r="R8" s="3744"/>
      <c r="S8" s="3861"/>
      <c r="T8" s="3346"/>
      <c r="U8" s="3347"/>
      <c r="V8" s="3347"/>
      <c r="W8" s="3347"/>
      <c r="X8" s="3347"/>
      <c r="Y8" s="3346" t="s">
        <v>157</v>
      </c>
      <c r="Z8" s="3347"/>
      <c r="AA8" s="3347"/>
      <c r="AB8" s="3347"/>
      <c r="AC8" s="3347"/>
      <c r="AD8" s="3744"/>
      <c r="AE8" s="3744"/>
      <c r="AF8" s="3861"/>
      <c r="AG8" s="3862"/>
    </row>
    <row r="9" spans="1:33" s="19" customFormat="1" ht="13.15" customHeight="1">
      <c r="A9" s="985"/>
      <c r="B9" s="986" t="s">
        <v>1098</v>
      </c>
      <c r="C9" s="986" t="s">
        <v>539</v>
      </c>
      <c r="D9" s="986" t="s">
        <v>955</v>
      </c>
      <c r="E9" s="2810" t="s">
        <v>1099</v>
      </c>
      <c r="F9" s="986">
        <v>2007</v>
      </c>
      <c r="G9" s="986">
        <v>2008</v>
      </c>
      <c r="H9" s="986">
        <v>2009</v>
      </c>
      <c r="I9" s="986">
        <v>2010</v>
      </c>
      <c r="J9" s="986">
        <v>2011</v>
      </c>
      <c r="K9" s="986">
        <v>2012</v>
      </c>
      <c r="L9" s="986">
        <v>2013</v>
      </c>
      <c r="M9" s="986">
        <v>2014</v>
      </c>
      <c r="N9" s="986">
        <v>2015</v>
      </c>
      <c r="O9" s="986">
        <v>2016</v>
      </c>
      <c r="P9" s="986">
        <v>2017</v>
      </c>
      <c r="Q9" s="986">
        <v>2018</v>
      </c>
      <c r="R9" s="986">
        <v>2019</v>
      </c>
      <c r="S9" s="986">
        <v>2020</v>
      </c>
      <c r="T9" s="986">
        <v>2007</v>
      </c>
      <c r="U9" s="986">
        <v>2008</v>
      </c>
      <c r="V9" s="986">
        <v>2009</v>
      </c>
      <c r="W9" s="986">
        <v>2010</v>
      </c>
      <c r="X9" s="986">
        <v>2011</v>
      </c>
      <c r="Y9" s="986">
        <v>2012</v>
      </c>
      <c r="Z9" s="986">
        <v>2013</v>
      </c>
      <c r="AA9" s="986">
        <v>2014</v>
      </c>
      <c r="AB9" s="986">
        <v>2015</v>
      </c>
      <c r="AC9" s="986">
        <v>2016</v>
      </c>
      <c r="AD9" s="986">
        <v>2017</v>
      </c>
      <c r="AE9" s="986">
        <v>2018</v>
      </c>
      <c r="AF9" s="986">
        <v>2019</v>
      </c>
      <c r="AG9" s="986">
        <v>2020</v>
      </c>
    </row>
    <row r="10" spans="1:33" s="981" customFormat="1" ht="16.149999999999999" customHeight="1">
      <c r="A10" s="2811" t="s">
        <v>1523</v>
      </c>
      <c r="B10" s="988" t="s">
        <v>1100</v>
      </c>
      <c r="C10" s="990">
        <v>1345</v>
      </c>
      <c r="D10" s="990">
        <v>1275</v>
      </c>
      <c r="E10" s="131">
        <v>1982</v>
      </c>
      <c r="F10" s="1809">
        <v>10900.554</v>
      </c>
      <c r="G10" s="1809">
        <v>10330.499</v>
      </c>
      <c r="H10" s="1809">
        <v>11056.12</v>
      </c>
      <c r="I10" s="1809">
        <v>7938.4129999999996</v>
      </c>
      <c r="J10" s="1809">
        <v>9044.2360000000008</v>
      </c>
      <c r="K10" s="1809">
        <v>10601.671</v>
      </c>
      <c r="L10" s="1809">
        <v>10245.768</v>
      </c>
      <c r="M10" s="1809">
        <v>10444.101000000001</v>
      </c>
      <c r="N10" s="1809">
        <v>4360.7929999999997</v>
      </c>
      <c r="O10" s="1809"/>
      <c r="P10" s="1809"/>
      <c r="Q10" s="1809"/>
      <c r="R10" s="1809"/>
      <c r="S10" s="1809"/>
      <c r="T10" s="1810">
        <v>93.57</v>
      </c>
      <c r="U10" s="1810">
        <v>88.85</v>
      </c>
      <c r="V10" s="1810">
        <v>94.38</v>
      </c>
      <c r="W10" s="2086">
        <v>67.45</v>
      </c>
      <c r="X10" s="2086">
        <v>74.260000000000005</v>
      </c>
      <c r="Y10" s="2086">
        <v>91.53</v>
      </c>
      <c r="Z10" s="2086">
        <v>89.23</v>
      </c>
      <c r="AA10" s="2086">
        <v>90.96</v>
      </c>
      <c r="AB10" s="2086">
        <v>93.84</v>
      </c>
      <c r="AC10" s="3172"/>
      <c r="AD10" s="3172"/>
      <c r="AE10" s="2086"/>
      <c r="AF10" s="3172"/>
      <c r="AG10" s="2087"/>
    </row>
    <row r="11" spans="1:33" s="981" customFormat="1" ht="16.149999999999999" customHeight="1">
      <c r="A11" s="2224" t="s">
        <v>886</v>
      </c>
      <c r="B11" s="988" t="s">
        <v>1101</v>
      </c>
      <c r="C11" s="990">
        <v>1344</v>
      </c>
      <c r="D11" s="990">
        <v>1284</v>
      </c>
      <c r="E11" s="131">
        <v>1984</v>
      </c>
      <c r="F11" s="1809">
        <v>11052.932000000001</v>
      </c>
      <c r="G11" s="1809">
        <v>10164.555</v>
      </c>
      <c r="H11" s="1809">
        <v>10936.398999999999</v>
      </c>
      <c r="I11" s="1809">
        <v>9953.7369999999992</v>
      </c>
      <c r="J11" s="1809">
        <v>10854.88</v>
      </c>
      <c r="K11" s="1809">
        <v>10366.208000000001</v>
      </c>
      <c r="L11" s="1809">
        <v>10145.228999999999</v>
      </c>
      <c r="M11" s="1809">
        <v>10013.907999999999</v>
      </c>
      <c r="N11" s="1809">
        <v>10872.481</v>
      </c>
      <c r="O11" s="1809">
        <v>10015.303</v>
      </c>
      <c r="P11" s="1809">
        <v>9689.7099999999991</v>
      </c>
      <c r="Q11" s="1809"/>
      <c r="R11" s="1809"/>
      <c r="S11" s="1809"/>
      <c r="T11" s="1810">
        <v>94.09</v>
      </c>
      <c r="U11" s="1810">
        <v>85.1</v>
      </c>
      <c r="V11" s="1810">
        <v>92.03</v>
      </c>
      <c r="W11" s="1810">
        <v>83.23</v>
      </c>
      <c r="X11" s="1810">
        <v>91.25</v>
      </c>
      <c r="Y11" s="1810">
        <v>87.17</v>
      </c>
      <c r="Z11" s="1810">
        <v>85.9</v>
      </c>
      <c r="AA11" s="1810">
        <v>84.67</v>
      </c>
      <c r="AB11" s="1810">
        <v>93.52</v>
      </c>
      <c r="AC11" s="3173">
        <v>89.3</v>
      </c>
      <c r="AD11" s="3173">
        <v>92.22</v>
      </c>
      <c r="AE11" s="1810"/>
      <c r="AF11" s="3173"/>
      <c r="AG11" s="1811"/>
    </row>
    <row r="12" spans="1:33" s="979" customFormat="1" ht="16.149999999999999" customHeight="1">
      <c r="A12" s="2225" t="s">
        <v>889</v>
      </c>
      <c r="B12" s="2214" t="s">
        <v>1102</v>
      </c>
      <c r="C12" s="2215">
        <v>1468</v>
      </c>
      <c r="D12" s="2215">
        <v>1402</v>
      </c>
      <c r="E12" s="1604">
        <v>1985</v>
      </c>
      <c r="F12" s="2216">
        <v>11776.69</v>
      </c>
      <c r="G12" s="2216">
        <v>11429.51</v>
      </c>
      <c r="H12" s="2216">
        <v>11582.804</v>
      </c>
      <c r="I12" s="2216">
        <v>11797.121999999999</v>
      </c>
      <c r="J12" s="2216">
        <v>11313.99</v>
      </c>
      <c r="K12" s="2216">
        <v>10778.67</v>
      </c>
      <c r="L12" s="2216">
        <v>9224.84</v>
      </c>
      <c r="M12" s="2216">
        <v>10241.948</v>
      </c>
      <c r="N12" s="2216">
        <v>11303.875</v>
      </c>
      <c r="O12" s="2216">
        <v>10318.992</v>
      </c>
      <c r="P12" s="2216">
        <v>7853.8270000000002</v>
      </c>
      <c r="Q12" s="2216">
        <v>10993.638999999999</v>
      </c>
      <c r="R12" s="2216">
        <v>10606.307000000001</v>
      </c>
      <c r="S12" s="2216"/>
      <c r="T12" s="2217">
        <v>94.13</v>
      </c>
      <c r="U12" s="2217">
        <v>90.32</v>
      </c>
      <c r="V12" s="2217">
        <v>92.26</v>
      </c>
      <c r="W12" s="2217">
        <v>92.85</v>
      </c>
      <c r="X12" s="2217">
        <v>90.06</v>
      </c>
      <c r="Y12" s="2217">
        <v>85.51</v>
      </c>
      <c r="Z12" s="2217">
        <v>73.17</v>
      </c>
      <c r="AA12" s="2217">
        <v>82.03</v>
      </c>
      <c r="AB12" s="2217">
        <v>90.39</v>
      </c>
      <c r="AC12" s="3174">
        <v>82.19</v>
      </c>
      <c r="AD12" s="3174">
        <v>63.12</v>
      </c>
      <c r="AE12" s="2217">
        <v>90.47</v>
      </c>
      <c r="AF12" s="2217">
        <v>89.31</v>
      </c>
      <c r="AG12" s="2218"/>
    </row>
    <row r="13" spans="1:33" s="979" customFormat="1" ht="16.149999999999999" customHeight="1">
      <c r="A13" s="2226" t="s">
        <v>887</v>
      </c>
      <c r="B13" s="2214" t="s">
        <v>1101</v>
      </c>
      <c r="C13" s="2215">
        <v>1344</v>
      </c>
      <c r="D13" s="2215">
        <v>1288</v>
      </c>
      <c r="E13" s="1604">
        <v>1985</v>
      </c>
      <c r="F13" s="2216">
        <v>10353.236999999999</v>
      </c>
      <c r="G13" s="2216">
        <v>10416.883</v>
      </c>
      <c r="H13" s="2216">
        <v>10773.974</v>
      </c>
      <c r="I13" s="2216">
        <v>10935.800999999999</v>
      </c>
      <c r="J13" s="2216">
        <v>9933.3430000000008</v>
      </c>
      <c r="K13" s="2216">
        <v>10613.396000000001</v>
      </c>
      <c r="L13" s="2216">
        <v>10509.741</v>
      </c>
      <c r="M13" s="2216">
        <v>10538.69</v>
      </c>
      <c r="N13" s="2216">
        <v>10348.138999999999</v>
      </c>
      <c r="O13" s="2216">
        <v>9396.741</v>
      </c>
      <c r="P13" s="2216">
        <v>9929.82</v>
      </c>
      <c r="Q13" s="2216">
        <v>10361.861999999999</v>
      </c>
      <c r="R13" s="2216">
        <v>10381.798000000001</v>
      </c>
      <c r="S13" s="2216">
        <v>9154.2139999999999</v>
      </c>
      <c r="T13" s="2217">
        <v>87.4</v>
      </c>
      <c r="U13" s="2217">
        <v>87.49</v>
      </c>
      <c r="V13" s="2217">
        <v>91.13</v>
      </c>
      <c r="W13" s="2217">
        <v>92.1</v>
      </c>
      <c r="X13" s="2217">
        <v>84.08</v>
      </c>
      <c r="Y13" s="2217">
        <v>91.07</v>
      </c>
      <c r="Z13" s="2217">
        <v>89.19</v>
      </c>
      <c r="AA13" s="2217">
        <v>89.69</v>
      </c>
      <c r="AB13" s="2217">
        <v>89.49</v>
      </c>
      <c r="AC13" s="3174">
        <v>85.46</v>
      </c>
      <c r="AD13" s="3174">
        <v>85.93</v>
      </c>
      <c r="AE13" s="2217">
        <v>89.85</v>
      </c>
      <c r="AF13" s="2217">
        <v>88.5</v>
      </c>
      <c r="AG13" s="2218">
        <v>76.989999999999995</v>
      </c>
    </row>
    <row r="14" spans="1:33" s="979" customFormat="1" ht="16.149999999999999" customHeight="1">
      <c r="A14" s="2226" t="s">
        <v>888</v>
      </c>
      <c r="B14" s="2214" t="s">
        <v>1100</v>
      </c>
      <c r="C14" s="2215">
        <v>1430</v>
      </c>
      <c r="D14" s="2215">
        <v>1360</v>
      </c>
      <c r="E14" s="1604">
        <v>1985</v>
      </c>
      <c r="F14" s="2216">
        <v>11459.543</v>
      </c>
      <c r="G14" s="2216">
        <v>11169.843999999999</v>
      </c>
      <c r="H14" s="2216">
        <v>11505.157999999999</v>
      </c>
      <c r="I14" s="2216">
        <v>11416.876</v>
      </c>
      <c r="J14" s="2216">
        <v>10166.953</v>
      </c>
      <c r="K14" s="2216">
        <v>11692.258</v>
      </c>
      <c r="L14" s="2216">
        <v>11018.502</v>
      </c>
      <c r="M14" s="2216">
        <v>10034.567999999999</v>
      </c>
      <c r="N14" s="2216">
        <v>10444.821</v>
      </c>
      <c r="O14" s="2216">
        <v>8903.6389999999992</v>
      </c>
      <c r="P14" s="2216">
        <v>9684.8799999999992</v>
      </c>
      <c r="Q14" s="2216">
        <v>10946.635</v>
      </c>
      <c r="R14" s="2216">
        <v>10700.632</v>
      </c>
      <c r="S14" s="2216">
        <v>10485.503000000001</v>
      </c>
      <c r="T14" s="2217">
        <v>94.07</v>
      </c>
      <c r="U14" s="2217">
        <v>91.32</v>
      </c>
      <c r="V14" s="2217">
        <v>94.36</v>
      </c>
      <c r="W14" s="2217">
        <v>94.08</v>
      </c>
      <c r="X14" s="2217">
        <v>83.4</v>
      </c>
      <c r="Y14" s="2217">
        <v>95.1</v>
      </c>
      <c r="Z14" s="2217">
        <v>89.39</v>
      </c>
      <c r="AA14" s="2217">
        <v>83.62</v>
      </c>
      <c r="AB14" s="2217">
        <v>88.45</v>
      </c>
      <c r="AC14" s="3174">
        <v>73.08</v>
      </c>
      <c r="AD14" s="3174">
        <v>82.15</v>
      </c>
      <c r="AE14" s="2217">
        <v>91.61</v>
      </c>
      <c r="AF14" s="2217">
        <v>89.8</v>
      </c>
      <c r="AG14" s="2218">
        <v>82.95</v>
      </c>
    </row>
    <row r="15" spans="1:33" s="979" customFormat="1" ht="16.149999999999999" customHeight="1">
      <c r="A15" s="2226" t="s">
        <v>892</v>
      </c>
      <c r="B15" s="2214" t="s">
        <v>1103</v>
      </c>
      <c r="C15" s="2215">
        <v>1480</v>
      </c>
      <c r="D15" s="2215">
        <v>1410</v>
      </c>
      <c r="E15" s="1604">
        <v>1986</v>
      </c>
      <c r="F15" s="2216">
        <v>12012.812</v>
      </c>
      <c r="G15" s="2216">
        <v>12042.4</v>
      </c>
      <c r="H15" s="2216">
        <v>12050.357</v>
      </c>
      <c r="I15" s="2216">
        <v>11945.182000000001</v>
      </c>
      <c r="J15" s="2216">
        <v>10217.057000000001</v>
      </c>
      <c r="K15" s="2216">
        <v>10768.134</v>
      </c>
      <c r="L15" s="2216">
        <v>11715.032999999999</v>
      </c>
      <c r="M15" s="2216">
        <v>11536.710999999999</v>
      </c>
      <c r="N15" s="2216">
        <v>11181.334000000001</v>
      </c>
      <c r="O15" s="2216">
        <v>11503.003000000001</v>
      </c>
      <c r="P15" s="2216">
        <v>5778.1459999999997</v>
      </c>
      <c r="Q15" s="2216">
        <v>10375.751</v>
      </c>
      <c r="R15" s="2216">
        <v>10153.213</v>
      </c>
      <c r="S15" s="2216">
        <v>10542.306</v>
      </c>
      <c r="T15" s="2217">
        <v>94.5</v>
      </c>
      <c r="U15" s="2217">
        <v>94.57</v>
      </c>
      <c r="V15" s="2217">
        <v>94.13</v>
      </c>
      <c r="W15" s="2217">
        <v>93.42</v>
      </c>
      <c r="X15" s="2217">
        <v>79.22</v>
      </c>
      <c r="Y15" s="2217">
        <v>83.66</v>
      </c>
      <c r="Z15" s="2217">
        <v>92.12</v>
      </c>
      <c r="AA15" s="2217">
        <v>92.69</v>
      </c>
      <c r="AB15" s="2217">
        <v>92.89</v>
      </c>
      <c r="AC15" s="3174">
        <v>93.08</v>
      </c>
      <c r="AD15" s="3174">
        <v>48.23</v>
      </c>
      <c r="AE15" s="2217">
        <v>84.72</v>
      </c>
      <c r="AF15" s="2217">
        <v>82.34</v>
      </c>
      <c r="AG15" s="2218">
        <v>80.86</v>
      </c>
    </row>
    <row r="16" spans="1:33" s="979" customFormat="1" ht="16.149999999999999" customHeight="1">
      <c r="A16" s="2227" t="s">
        <v>893</v>
      </c>
      <c r="B16" s="2214" t="s">
        <v>1100</v>
      </c>
      <c r="C16" s="2215">
        <v>1485</v>
      </c>
      <c r="D16" s="2215">
        <v>1410</v>
      </c>
      <c r="E16" s="1604">
        <v>1988</v>
      </c>
      <c r="F16" s="2216">
        <v>12009.097</v>
      </c>
      <c r="G16" s="2216">
        <v>12093.046</v>
      </c>
      <c r="H16" s="2216">
        <v>12126.709000000001</v>
      </c>
      <c r="I16" s="2216">
        <v>12006.505999999999</v>
      </c>
      <c r="J16" s="2216">
        <v>12306.665000000001</v>
      </c>
      <c r="K16" s="2216">
        <v>12082.398999999999</v>
      </c>
      <c r="L16" s="2216">
        <v>12040.698</v>
      </c>
      <c r="M16" s="2216">
        <v>11421.579</v>
      </c>
      <c r="N16" s="2216">
        <v>11107.227999999999</v>
      </c>
      <c r="O16" s="2216">
        <v>11990.924999999999</v>
      </c>
      <c r="P16" s="2216">
        <v>11523.513000000001</v>
      </c>
      <c r="Q16" s="2216">
        <v>12127.49</v>
      </c>
      <c r="R16" s="2216">
        <v>12036.656000000001</v>
      </c>
      <c r="S16" s="2216">
        <v>11666.574000000001</v>
      </c>
      <c r="T16" s="2217">
        <v>93.43</v>
      </c>
      <c r="U16" s="2217">
        <v>93.33</v>
      </c>
      <c r="V16" s="2217">
        <v>94.32</v>
      </c>
      <c r="W16" s="2217">
        <v>92.99</v>
      </c>
      <c r="X16" s="2217">
        <v>95.48</v>
      </c>
      <c r="Y16" s="2217">
        <v>94.31</v>
      </c>
      <c r="Z16" s="2217">
        <v>94.31</v>
      </c>
      <c r="AA16" s="2217">
        <v>90.46</v>
      </c>
      <c r="AB16" s="2217">
        <v>88.74</v>
      </c>
      <c r="AC16" s="3174">
        <v>95.68</v>
      </c>
      <c r="AD16" s="3174">
        <v>91.45</v>
      </c>
      <c r="AE16" s="2217">
        <v>95.24</v>
      </c>
      <c r="AF16" s="2217">
        <v>95.68</v>
      </c>
      <c r="AG16" s="2218">
        <v>89.06</v>
      </c>
    </row>
    <row r="17" spans="1:33" s="979" customFormat="1" ht="16.149999999999999" customHeight="1">
      <c r="A17" s="2227" t="s">
        <v>894</v>
      </c>
      <c r="B17" s="2214" t="s">
        <v>1101</v>
      </c>
      <c r="C17" s="2215">
        <v>1400</v>
      </c>
      <c r="D17" s="2215">
        <v>1329</v>
      </c>
      <c r="E17" s="1604">
        <v>1988</v>
      </c>
      <c r="F17" s="2216">
        <v>11594.165999999999</v>
      </c>
      <c r="G17" s="2216">
        <v>11490.540999999999</v>
      </c>
      <c r="H17" s="2216">
        <v>11429.673000000001</v>
      </c>
      <c r="I17" s="2216">
        <v>11560.347</v>
      </c>
      <c r="J17" s="2216">
        <v>11559.045</v>
      </c>
      <c r="K17" s="2216">
        <v>11430.762000000001</v>
      </c>
      <c r="L17" s="2216">
        <v>11494.825999999999</v>
      </c>
      <c r="M17" s="2216">
        <v>11537.772000000001</v>
      </c>
      <c r="N17" s="2216">
        <v>10954.69</v>
      </c>
      <c r="O17" s="2216">
        <v>11113.993</v>
      </c>
      <c r="P17" s="2216">
        <v>11323.704</v>
      </c>
      <c r="Q17" s="2216">
        <v>11495.686</v>
      </c>
      <c r="R17" s="2216">
        <v>10781.232</v>
      </c>
      <c r="S17" s="2216">
        <v>11410.5</v>
      </c>
      <c r="T17" s="2217">
        <v>94.7</v>
      </c>
      <c r="U17" s="2217">
        <v>93.35</v>
      </c>
      <c r="V17" s="2217">
        <v>93.27</v>
      </c>
      <c r="W17" s="2217">
        <v>94.42</v>
      </c>
      <c r="X17" s="2217">
        <v>95.06</v>
      </c>
      <c r="Y17" s="2217">
        <v>94.5</v>
      </c>
      <c r="Z17" s="2217">
        <v>94.95</v>
      </c>
      <c r="AA17" s="2217">
        <v>95.14</v>
      </c>
      <c r="AB17" s="2217">
        <v>90.59</v>
      </c>
      <c r="AC17" s="3174">
        <v>94.13</v>
      </c>
      <c r="AD17" s="3174">
        <v>93.13</v>
      </c>
      <c r="AE17" s="2217">
        <v>94.67</v>
      </c>
      <c r="AF17" s="2217">
        <v>89.12</v>
      </c>
      <c r="AG17" s="2218">
        <v>92.41</v>
      </c>
    </row>
    <row r="18" spans="1:33" s="979" customFormat="1" ht="16.149999999999999" customHeight="1">
      <c r="A18" s="2227" t="s">
        <v>895</v>
      </c>
      <c r="B18" s="2214" t="s">
        <v>1102</v>
      </c>
      <c r="C18" s="2215">
        <v>1400</v>
      </c>
      <c r="D18" s="2215">
        <v>1310</v>
      </c>
      <c r="E18" s="1604">
        <v>1989</v>
      </c>
      <c r="F18" s="2216">
        <v>11113.68</v>
      </c>
      <c r="G18" s="2216">
        <v>11431.72</v>
      </c>
      <c r="H18" s="2216">
        <v>11515.75</v>
      </c>
      <c r="I18" s="2216">
        <v>10874.05</v>
      </c>
      <c r="J18" s="2216">
        <v>11554.953</v>
      </c>
      <c r="K18" s="2216">
        <v>11126.7</v>
      </c>
      <c r="L18" s="2216">
        <v>10895.1</v>
      </c>
      <c r="M18" s="2216">
        <v>11350.5</v>
      </c>
      <c r="N18" s="2216">
        <v>11212.95</v>
      </c>
      <c r="O18" s="2216">
        <v>11391.77</v>
      </c>
      <c r="P18" s="2216">
        <v>10540.8</v>
      </c>
      <c r="Q18" s="2216">
        <v>9703.7000000000007</v>
      </c>
      <c r="R18" s="2216">
        <v>10411.41</v>
      </c>
      <c r="S18" s="2216">
        <v>11113.3</v>
      </c>
      <c r="T18" s="2217">
        <v>91.13</v>
      </c>
      <c r="U18" s="2217">
        <v>93.47</v>
      </c>
      <c r="V18" s="2217">
        <v>94.75</v>
      </c>
      <c r="W18" s="2217">
        <v>89.49</v>
      </c>
      <c r="X18" s="2217">
        <v>94.95</v>
      </c>
      <c r="Y18" s="2217">
        <v>91.81</v>
      </c>
      <c r="Z18" s="2217">
        <v>90.05</v>
      </c>
      <c r="AA18" s="2217">
        <v>92.88</v>
      </c>
      <c r="AB18" s="2217">
        <v>92.96</v>
      </c>
      <c r="AC18" s="3174">
        <v>94.26</v>
      </c>
      <c r="AD18" s="3174">
        <v>88.6</v>
      </c>
      <c r="AE18" s="2217">
        <v>81</v>
      </c>
      <c r="AF18" s="2217">
        <v>88</v>
      </c>
      <c r="AG18" s="2218">
        <v>90.52</v>
      </c>
    </row>
    <row r="19" spans="1:33" s="981" customFormat="1" ht="20.85" customHeight="1">
      <c r="A19" s="2056" t="s">
        <v>527</v>
      </c>
      <c r="B19" s="2057"/>
      <c r="C19" s="1464">
        <v>12696</v>
      </c>
      <c r="D19" s="1464">
        <v>12068</v>
      </c>
      <c r="E19" s="1465"/>
      <c r="F19" s="1464">
        <v>102272.71099999998</v>
      </c>
      <c r="G19" s="1464">
        <v>100568.99799999999</v>
      </c>
      <c r="H19" s="1464">
        <v>102976.944</v>
      </c>
      <c r="I19" s="1464">
        <v>98428.033999999985</v>
      </c>
      <c r="J19" s="1464">
        <v>96951.122000000003</v>
      </c>
      <c r="K19" s="1464">
        <v>99460.198000000004</v>
      </c>
      <c r="L19" s="1464">
        <v>97289.737000000008</v>
      </c>
      <c r="M19" s="1464">
        <v>97119.776999999987</v>
      </c>
      <c r="N19" s="1464">
        <v>91786.311000000002</v>
      </c>
      <c r="O19" s="1464">
        <v>84634.366000000009</v>
      </c>
      <c r="P19" s="1464">
        <v>76324.400000000009</v>
      </c>
      <c r="Q19" s="1464">
        <v>76004.762999999992</v>
      </c>
      <c r="R19" s="1464">
        <v>75071.248000000007</v>
      </c>
      <c r="S19" s="1464">
        <v>64372.396999999997</v>
      </c>
      <c r="T19" s="2058">
        <v>76.349999999999994</v>
      </c>
      <c r="U19" s="2059">
        <v>80.86</v>
      </c>
      <c r="V19" s="2058">
        <v>74.209999999999994</v>
      </c>
      <c r="W19" s="2058">
        <v>77.48</v>
      </c>
      <c r="X19" s="2058">
        <v>81.94</v>
      </c>
      <c r="Y19" s="2058">
        <v>90.48</v>
      </c>
      <c r="Z19" s="2058">
        <v>88.67</v>
      </c>
      <c r="AA19" s="2058">
        <v>89.11</v>
      </c>
      <c r="AB19" s="2058">
        <v>91.17</v>
      </c>
      <c r="AC19" s="3175">
        <v>88.4</v>
      </c>
      <c r="AD19" s="3175">
        <v>80.209999999999994</v>
      </c>
      <c r="AE19" s="3747">
        <v>89.6</v>
      </c>
      <c r="AF19" s="3747">
        <v>88.86</v>
      </c>
      <c r="AG19" s="3746"/>
    </row>
    <row r="20" spans="1:33" s="981" customFormat="1" ht="16.350000000000001" customHeight="1">
      <c r="A20" s="2061" t="s">
        <v>1104</v>
      </c>
      <c r="B20" s="992"/>
      <c r="C20" s="992"/>
      <c r="D20" s="992"/>
      <c r="E20" s="1390"/>
      <c r="F20" s="992"/>
      <c r="G20" s="992"/>
      <c r="H20" s="991"/>
      <c r="I20" s="991"/>
      <c r="J20" s="991"/>
      <c r="K20" s="991"/>
      <c r="L20" s="2088"/>
      <c r="M20" s="2088"/>
      <c r="N20" s="2088"/>
      <c r="O20" s="2088"/>
      <c r="P20" s="2088"/>
      <c r="Q20"/>
      <c r="R20"/>
      <c r="AB20" s="991"/>
      <c r="AC20" s="991"/>
    </row>
    <row r="21" spans="1:33" s="981" customFormat="1" ht="16.350000000000001" customHeight="1">
      <c r="A21" s="2061" t="s">
        <v>1105</v>
      </c>
      <c r="B21" s="992"/>
      <c r="C21" s="992"/>
      <c r="D21" s="992"/>
      <c r="E21" s="1390"/>
      <c r="F21" s="992"/>
      <c r="G21" s="992"/>
      <c r="H21" s="991"/>
      <c r="I21" s="991"/>
      <c r="J21" s="991"/>
      <c r="K21" s="991"/>
      <c r="L21" s="991"/>
      <c r="M21" s="991"/>
      <c r="N21" s="991"/>
      <c r="O21" s="991"/>
      <c r="P21" s="991"/>
      <c r="Q21"/>
      <c r="R21"/>
    </row>
    <row r="22" spans="1:33" s="19" customFormat="1" ht="18" customHeight="1">
      <c r="A22" s="984" t="s">
        <v>409</v>
      </c>
      <c r="B22" s="984" t="s">
        <v>408</v>
      </c>
      <c r="C22" s="984" t="s">
        <v>538</v>
      </c>
      <c r="D22" s="984" t="s">
        <v>538</v>
      </c>
      <c r="E22" s="984" t="s">
        <v>1097</v>
      </c>
      <c r="F22" s="4244" t="s">
        <v>516</v>
      </c>
      <c r="G22" s="4245"/>
      <c r="H22" s="4245"/>
      <c r="I22" s="4245"/>
      <c r="J22" s="4246"/>
      <c r="P22" s="4244" t="s">
        <v>157</v>
      </c>
      <c r="Q22" s="4245"/>
      <c r="R22" s="4245"/>
      <c r="S22" s="4245"/>
      <c r="T22" s="4247"/>
    </row>
    <row r="23" spans="1:33" s="19" customFormat="1" ht="13.15" customHeight="1">
      <c r="A23" s="985"/>
      <c r="B23" s="986"/>
      <c r="C23" s="986" t="s">
        <v>539</v>
      </c>
      <c r="D23" s="986" t="s">
        <v>955</v>
      </c>
      <c r="E23" s="986" t="s">
        <v>1099</v>
      </c>
      <c r="F23" s="986">
        <v>2007</v>
      </c>
      <c r="G23" s="986">
        <v>2008</v>
      </c>
      <c r="H23" s="986">
        <v>2009</v>
      </c>
      <c r="I23" s="986">
        <v>2010</v>
      </c>
      <c r="J23" s="986">
        <v>2011</v>
      </c>
      <c r="P23" s="986">
        <v>2007</v>
      </c>
      <c r="Q23" s="986">
        <v>2008</v>
      </c>
      <c r="R23" s="986">
        <v>2009</v>
      </c>
      <c r="S23" s="986">
        <v>2010</v>
      </c>
      <c r="T23" s="986">
        <v>2011</v>
      </c>
    </row>
    <row r="24" spans="1:33" s="981" customFormat="1" ht="16.149999999999999" customHeight="1">
      <c r="A24" s="2062" t="s">
        <v>879</v>
      </c>
      <c r="B24" s="988" t="s">
        <v>1106</v>
      </c>
      <c r="C24" s="989">
        <v>806</v>
      </c>
      <c r="D24" s="989">
        <v>771</v>
      </c>
      <c r="E24" s="131">
        <v>1977</v>
      </c>
      <c r="F24" s="1809">
        <v>2601.1089999999999</v>
      </c>
      <c r="G24" s="1809">
        <v>0</v>
      </c>
      <c r="H24" s="1809">
        <v>0</v>
      </c>
      <c r="I24" s="1809">
        <v>0</v>
      </c>
      <c r="J24" s="2814">
        <v>0</v>
      </c>
      <c r="P24" s="2818">
        <v>37.36</v>
      </c>
      <c r="Q24" s="1810">
        <v>0</v>
      </c>
      <c r="R24" s="1810">
        <v>0</v>
      </c>
      <c r="S24" s="2086">
        <v>0</v>
      </c>
      <c r="T24" s="2087">
        <v>0</v>
      </c>
    </row>
    <row r="25" spans="1:33" s="981" customFormat="1" ht="16.149999999999999" customHeight="1">
      <c r="A25" s="3511" t="s">
        <v>1623</v>
      </c>
      <c r="B25" s="988" t="s">
        <v>1100</v>
      </c>
      <c r="C25" s="990">
        <v>1410</v>
      </c>
      <c r="D25" s="990">
        <v>1345</v>
      </c>
      <c r="E25" s="131">
        <v>1979</v>
      </c>
      <c r="F25" s="1809">
        <v>9530.2690000000002</v>
      </c>
      <c r="G25" s="1809">
        <v>9776.4850000000006</v>
      </c>
      <c r="H25" s="1809">
        <v>10542.429</v>
      </c>
      <c r="I25" s="1809">
        <v>11238.64</v>
      </c>
      <c r="J25" s="2814">
        <v>2489.4789999999998</v>
      </c>
      <c r="P25" s="2818">
        <v>79.25</v>
      </c>
      <c r="Q25" s="1810">
        <v>82.83</v>
      </c>
      <c r="R25" s="1810">
        <v>89.51</v>
      </c>
      <c r="S25" s="1810">
        <v>92.9</v>
      </c>
      <c r="T25" s="1811">
        <v>99.32</v>
      </c>
    </row>
    <row r="26" spans="1:33" s="981" customFormat="1" ht="16.149999999999999" customHeight="1">
      <c r="A26" s="1994" t="s">
        <v>885</v>
      </c>
      <c r="B26" s="988" t="s">
        <v>1107</v>
      </c>
      <c r="C26" s="990">
        <v>1402</v>
      </c>
      <c r="D26" s="990">
        <v>1346</v>
      </c>
      <c r="E26" s="131">
        <v>1984</v>
      </c>
      <c r="F26" s="1809">
        <v>5689.3819999999996</v>
      </c>
      <c r="G26" s="1809">
        <v>0</v>
      </c>
      <c r="H26" s="1809">
        <v>349.36200000000002</v>
      </c>
      <c r="I26" s="1809">
        <v>0</v>
      </c>
      <c r="J26" s="2814">
        <v>0</v>
      </c>
      <c r="P26" s="2818">
        <v>47.01</v>
      </c>
      <c r="Q26" s="1810">
        <v>0</v>
      </c>
      <c r="R26" s="1810">
        <v>2.89</v>
      </c>
      <c r="S26" s="1810">
        <v>0</v>
      </c>
      <c r="T26" s="1811">
        <v>0</v>
      </c>
    </row>
    <row r="27" spans="1:33" s="981" customFormat="1" ht="16.149999999999999" customHeight="1">
      <c r="A27" s="1994" t="s">
        <v>878</v>
      </c>
      <c r="B27" s="988" t="s">
        <v>1108</v>
      </c>
      <c r="C27" s="990">
        <v>1225</v>
      </c>
      <c r="D27" s="990">
        <v>1167</v>
      </c>
      <c r="E27" s="131">
        <v>1975</v>
      </c>
      <c r="F27" s="2063">
        <v>0</v>
      </c>
      <c r="G27" s="2063">
        <v>8990.8289999999997</v>
      </c>
      <c r="H27" s="2063">
        <v>1098.261</v>
      </c>
      <c r="I27" s="2063">
        <v>5042.0969999999998</v>
      </c>
      <c r="J27" s="2815">
        <v>2234.7629999999999</v>
      </c>
      <c r="P27" s="2819">
        <v>0</v>
      </c>
      <c r="Q27" s="2064">
        <v>88.44</v>
      </c>
      <c r="R27" s="2064">
        <v>15.84</v>
      </c>
      <c r="S27" s="1810">
        <v>64.33</v>
      </c>
      <c r="T27" s="1811">
        <v>99.68</v>
      </c>
    </row>
    <row r="28" spans="1:33" s="981" customFormat="1" ht="16.149999999999999" customHeight="1">
      <c r="A28" s="1994" t="s">
        <v>881</v>
      </c>
      <c r="B28" s="988" t="s">
        <v>1108</v>
      </c>
      <c r="C28" s="990">
        <v>1300</v>
      </c>
      <c r="D28" s="990">
        <v>1240</v>
      </c>
      <c r="E28" s="131">
        <v>1977</v>
      </c>
      <c r="F28" s="1809">
        <v>935.06399999999996</v>
      </c>
      <c r="G28" s="1809">
        <v>10975.040999999999</v>
      </c>
      <c r="H28" s="1809">
        <v>1614.0419999999999</v>
      </c>
      <c r="I28" s="1809">
        <v>10306.26</v>
      </c>
      <c r="J28" s="2814">
        <v>1732.8510000000001</v>
      </c>
      <c r="P28" s="2818">
        <v>8.19</v>
      </c>
      <c r="Q28" s="1810">
        <v>99.67</v>
      </c>
      <c r="R28" s="1810">
        <v>16.77</v>
      </c>
      <c r="S28" s="1810">
        <v>91.88</v>
      </c>
      <c r="T28" s="1811">
        <v>60.27</v>
      </c>
    </row>
    <row r="29" spans="1:33" s="981" customFormat="1" ht="16.149999999999999" customHeight="1">
      <c r="A29" s="1994" t="s">
        <v>884</v>
      </c>
      <c r="B29" s="988" t="s">
        <v>1102</v>
      </c>
      <c r="C29" s="989">
        <v>926</v>
      </c>
      <c r="D29" s="989">
        <v>890</v>
      </c>
      <c r="E29" s="131">
        <v>1980</v>
      </c>
      <c r="F29" s="1809">
        <v>7276.7</v>
      </c>
      <c r="G29" s="1809">
        <v>6423.2889999999998</v>
      </c>
      <c r="H29" s="1809">
        <v>6448.0810000000001</v>
      </c>
      <c r="I29" s="1809">
        <v>6790.5140000000001</v>
      </c>
      <c r="J29" s="2814">
        <v>1480.5909999999999</v>
      </c>
      <c r="P29" s="2818">
        <v>92</v>
      </c>
      <c r="Q29" s="1810">
        <v>82.51</v>
      </c>
      <c r="R29" s="1810">
        <v>87.18</v>
      </c>
      <c r="S29" s="1810">
        <v>85.93</v>
      </c>
      <c r="T29" s="1811">
        <v>96.86</v>
      </c>
    </row>
    <row r="30" spans="1:33" s="981" customFormat="1" ht="16.149999999999999" customHeight="1">
      <c r="A30" s="1994" t="s">
        <v>880</v>
      </c>
      <c r="B30" s="988" t="s">
        <v>1102</v>
      </c>
      <c r="C30" s="989">
        <v>840</v>
      </c>
      <c r="D30" s="989">
        <v>785</v>
      </c>
      <c r="E30" s="131">
        <v>1976</v>
      </c>
      <c r="F30" s="1809">
        <v>5186.857</v>
      </c>
      <c r="G30" s="1809">
        <v>4187.7920000000004</v>
      </c>
      <c r="H30" s="1809">
        <v>4825.4840000000004</v>
      </c>
      <c r="I30" s="1809">
        <v>2207.634</v>
      </c>
      <c r="J30" s="2814">
        <v>1462.066</v>
      </c>
      <c r="P30" s="2818">
        <v>92.45</v>
      </c>
      <c r="Q30" s="1810">
        <v>78.069999999999993</v>
      </c>
      <c r="R30" s="1810">
        <v>94.62</v>
      </c>
      <c r="S30" s="1810">
        <v>62.24</v>
      </c>
      <c r="T30" s="1811">
        <v>98.83</v>
      </c>
    </row>
    <row r="31" spans="1:33" s="981" customFormat="1" ht="16.149999999999999" customHeight="1">
      <c r="A31" s="1994" t="s">
        <v>882</v>
      </c>
      <c r="B31" s="988" t="s">
        <v>1100</v>
      </c>
      <c r="C31" s="989">
        <v>912</v>
      </c>
      <c r="D31" s="989">
        <v>878</v>
      </c>
      <c r="E31" s="131">
        <v>1979</v>
      </c>
      <c r="F31" s="1809">
        <v>7040.9430000000002</v>
      </c>
      <c r="G31" s="1809">
        <v>7884.4560000000001</v>
      </c>
      <c r="H31" s="1809">
        <v>7077.433</v>
      </c>
      <c r="I31" s="1809">
        <v>6543.2730000000001</v>
      </c>
      <c r="J31" s="2814">
        <v>1620.355</v>
      </c>
      <c r="P31" s="2818">
        <v>90.52</v>
      </c>
      <c r="Q31" s="1810">
        <v>98.67</v>
      </c>
      <c r="R31" s="1810">
        <v>89.02</v>
      </c>
      <c r="S31" s="1810">
        <v>83.06</v>
      </c>
      <c r="T31" s="1811">
        <v>99.95</v>
      </c>
    </row>
    <row r="32" spans="1:33" s="981" customFormat="1" ht="20.85" customHeight="1">
      <c r="A32" s="1031" t="s">
        <v>527</v>
      </c>
      <c r="B32" s="1032"/>
      <c r="C32" s="1464">
        <v>8821</v>
      </c>
      <c r="D32" s="1464">
        <v>8422</v>
      </c>
      <c r="E32" s="1465"/>
      <c r="F32" s="1464">
        <v>38260.324000000001</v>
      </c>
      <c r="G32" s="1464">
        <v>48237.891999999993</v>
      </c>
      <c r="H32" s="1464">
        <v>31955.092000000001</v>
      </c>
      <c r="I32" s="1464">
        <v>42128.417999999998</v>
      </c>
      <c r="J32" s="2816">
        <v>11020.105000000001</v>
      </c>
      <c r="P32" s="2820"/>
      <c r="Q32" s="2059"/>
      <c r="R32" s="2058"/>
      <c r="S32" s="2058"/>
      <c r="T32" s="2060"/>
    </row>
    <row r="33" spans="1:20" s="981" customFormat="1" ht="20.85" customHeight="1">
      <c r="A33" s="2065" t="s">
        <v>1109</v>
      </c>
      <c r="B33" s="2066"/>
      <c r="C33" s="2067">
        <v>21517</v>
      </c>
      <c r="D33" s="2067">
        <v>20490</v>
      </c>
      <c r="E33" s="2068"/>
      <c r="F33" s="2067">
        <v>140533.03499999997</v>
      </c>
      <c r="G33" s="2067">
        <v>148806.88999999998</v>
      </c>
      <c r="H33" s="2067">
        <v>134932.03599999999</v>
      </c>
      <c r="I33" s="2067">
        <v>140556.45199999999</v>
      </c>
      <c r="J33" s="2817">
        <v>108309.842</v>
      </c>
      <c r="P33" s="2821">
        <v>76.349999999999994</v>
      </c>
      <c r="Q33" s="2070">
        <v>80.86</v>
      </c>
      <c r="R33" s="2069">
        <v>74.209999999999994</v>
      </c>
      <c r="S33" s="2089">
        <v>77.48</v>
      </c>
      <c r="T33" s="2813"/>
    </row>
    <row r="34" spans="1:20" s="981" customFormat="1" ht="16.350000000000001" customHeight="1">
      <c r="A34" s="992"/>
      <c r="B34" s="992"/>
      <c r="C34" s="992"/>
      <c r="D34" s="992"/>
      <c r="E34" s="1390"/>
      <c r="F34" s="992"/>
      <c r="G34" s="992"/>
    </row>
    <row r="35" spans="1:20" s="981" customFormat="1" ht="20.85" customHeight="1">
      <c r="A35" s="993" t="s">
        <v>1110</v>
      </c>
      <c r="B35" s="994"/>
      <c r="C35" s="994"/>
      <c r="D35" s="994"/>
      <c r="E35" s="995"/>
      <c r="F35" s="995"/>
      <c r="G35" s="991"/>
    </row>
    <row r="36" spans="1:20" s="19" customFormat="1" ht="18" customHeight="1">
      <c r="A36" s="99" t="s">
        <v>409</v>
      </c>
      <c r="B36" s="983" t="s">
        <v>408</v>
      </c>
      <c r="C36" s="984" t="s">
        <v>674</v>
      </c>
      <c r="D36" s="984" t="s">
        <v>1111</v>
      </c>
      <c r="E36" s="984" t="s">
        <v>744</v>
      </c>
      <c r="F36" s="996"/>
      <c r="I36" s="2906"/>
      <c r="J36"/>
      <c r="K36"/>
      <c r="L36"/>
    </row>
    <row r="37" spans="1:20" s="19" customFormat="1" ht="13.15" customHeight="1">
      <c r="A37" s="997"/>
      <c r="B37" s="986"/>
      <c r="C37" s="986" t="s">
        <v>675</v>
      </c>
      <c r="D37" s="986" t="s">
        <v>1112</v>
      </c>
      <c r="E37" s="986"/>
      <c r="F37" s="996"/>
      <c r="I37" s="2917"/>
      <c r="J37" s="8"/>
      <c r="K37" s="8"/>
      <c r="L37" s="8"/>
    </row>
    <row r="38" spans="1:20" s="981" customFormat="1" ht="16.149999999999999" customHeight="1">
      <c r="A38" s="1461" t="s">
        <v>896</v>
      </c>
      <c r="B38" s="1462" t="s">
        <v>994</v>
      </c>
      <c r="C38" s="1463">
        <v>25</v>
      </c>
      <c r="D38" s="998" t="s">
        <v>600</v>
      </c>
      <c r="E38" s="998" t="s">
        <v>745</v>
      </c>
      <c r="F38" s="991"/>
      <c r="I38" s="2918"/>
      <c r="J38" s="8"/>
      <c r="K38" s="8"/>
      <c r="L38" s="8"/>
    </row>
    <row r="39" spans="1:20" ht="15.75" customHeight="1">
      <c r="A39" s="999" t="s">
        <v>616</v>
      </c>
      <c r="B39" s="1000" t="s">
        <v>676</v>
      </c>
      <c r="C39" s="1001">
        <v>106</v>
      </c>
      <c r="D39" s="1002" t="s">
        <v>601</v>
      </c>
      <c r="E39" s="998" t="s">
        <v>745</v>
      </c>
      <c r="I39" s="4243"/>
      <c r="J39" s="2919"/>
      <c r="K39" s="4243"/>
      <c r="L39" s="4243"/>
    </row>
    <row r="40" spans="1:20" ht="16.149999999999999" customHeight="1">
      <c r="A40" s="999" t="s">
        <v>926</v>
      </c>
      <c r="B40" s="1000" t="s">
        <v>677</v>
      </c>
      <c r="C40" s="1001">
        <v>268</v>
      </c>
      <c r="D40" s="1002" t="s">
        <v>1113</v>
      </c>
      <c r="E40" s="2909" t="s">
        <v>747</v>
      </c>
      <c r="I40" s="4243"/>
      <c r="J40" s="2919"/>
      <c r="K40" s="4243"/>
      <c r="L40" s="4243"/>
    </row>
    <row r="41" spans="1:20" ht="16.149999999999999" customHeight="1">
      <c r="A41" s="999" t="s">
        <v>927</v>
      </c>
      <c r="B41" s="1000" t="s">
        <v>678</v>
      </c>
      <c r="C41" s="1001">
        <v>250</v>
      </c>
      <c r="D41" s="1002" t="s">
        <v>1114</v>
      </c>
      <c r="E41" s="1002" t="s">
        <v>747</v>
      </c>
      <c r="I41" s="2920"/>
      <c r="J41" s="2907"/>
      <c r="K41" s="2907"/>
      <c r="L41" s="2907"/>
    </row>
    <row r="42" spans="1:20" ht="16.149999999999999" customHeight="1">
      <c r="A42" s="999" t="s">
        <v>928</v>
      </c>
      <c r="B42" s="1000" t="s">
        <v>679</v>
      </c>
      <c r="C42" s="1001">
        <v>57</v>
      </c>
      <c r="D42" s="1002" t="s">
        <v>1115</v>
      </c>
      <c r="E42" s="1002" t="s">
        <v>747</v>
      </c>
      <c r="I42" s="2920"/>
      <c r="J42" s="2907"/>
      <c r="K42" s="2907"/>
      <c r="L42" s="2907"/>
    </row>
    <row r="43" spans="1:20" ht="16.149999999999999" customHeight="1">
      <c r="A43" s="999" t="s">
        <v>929</v>
      </c>
      <c r="B43" s="1000" t="s">
        <v>678</v>
      </c>
      <c r="C43" s="1001">
        <v>16</v>
      </c>
      <c r="D43" s="1002" t="s">
        <v>1116</v>
      </c>
      <c r="E43" s="1002" t="s">
        <v>745</v>
      </c>
      <c r="I43" s="2920"/>
      <c r="J43" s="2907"/>
      <c r="K43" s="2907"/>
      <c r="L43" s="2907"/>
    </row>
    <row r="44" spans="1:20" s="8" customFormat="1" ht="16.149999999999999" customHeight="1">
      <c r="A44" s="1799" t="s">
        <v>936</v>
      </c>
      <c r="B44" s="1800" t="s">
        <v>994</v>
      </c>
      <c r="C44" s="1801">
        <v>1302</v>
      </c>
      <c r="D44" s="874" t="s">
        <v>1117</v>
      </c>
      <c r="E44" s="1002" t="s">
        <v>747</v>
      </c>
      <c r="I44" s="2920"/>
      <c r="J44" s="2907"/>
      <c r="K44" s="2907"/>
      <c r="L44" s="2907"/>
    </row>
    <row r="45" spans="1:20" ht="16.149999999999999" customHeight="1">
      <c r="A45" s="999" t="s">
        <v>930</v>
      </c>
      <c r="B45" s="1000" t="s">
        <v>680</v>
      </c>
      <c r="C45" s="1001">
        <v>15</v>
      </c>
      <c r="D45" s="1002" t="s">
        <v>1118</v>
      </c>
      <c r="E45" s="1002" t="s">
        <v>747</v>
      </c>
      <c r="I45" s="2920"/>
      <c r="J45" s="2907"/>
      <c r="K45" s="2907"/>
      <c r="L45" s="2907"/>
    </row>
    <row r="46" spans="1:20" ht="16.149999999999999" customHeight="1">
      <c r="A46" s="999" t="s">
        <v>931</v>
      </c>
      <c r="B46" s="1000" t="s">
        <v>490</v>
      </c>
      <c r="C46" s="1001">
        <v>308</v>
      </c>
      <c r="D46" s="1002" t="s">
        <v>1117</v>
      </c>
      <c r="E46" s="1002" t="s">
        <v>746</v>
      </c>
      <c r="I46" s="2920"/>
      <c r="J46" s="2907"/>
      <c r="K46" s="2907"/>
      <c r="L46" s="2907"/>
    </row>
    <row r="47" spans="1:20" ht="16.149999999999999" customHeight="1">
      <c r="A47" s="999" t="s">
        <v>932</v>
      </c>
      <c r="B47" s="1000" t="s">
        <v>681</v>
      </c>
      <c r="C47" s="1001">
        <v>70</v>
      </c>
      <c r="D47" s="1002" t="s">
        <v>1119</v>
      </c>
      <c r="E47" s="1002" t="s">
        <v>747</v>
      </c>
      <c r="G47" s="11"/>
      <c r="I47" s="2920"/>
      <c r="J47" s="2907"/>
      <c r="K47" s="2907"/>
      <c r="L47" s="2907"/>
    </row>
    <row r="48" spans="1:20" ht="16.149999999999999" customHeight="1">
      <c r="A48" s="999" t="s">
        <v>933</v>
      </c>
      <c r="B48" s="1000" t="s">
        <v>681</v>
      </c>
      <c r="C48" s="1001">
        <v>2200</v>
      </c>
      <c r="D48" s="1002" t="s">
        <v>1120</v>
      </c>
      <c r="E48" s="1002" t="s">
        <v>747</v>
      </c>
      <c r="G48" s="11"/>
      <c r="I48" s="2920"/>
      <c r="J48" s="2907"/>
      <c r="K48" s="2907"/>
      <c r="L48" s="2907"/>
    </row>
    <row r="49" spans="1:12" ht="16.149999999999999" customHeight="1">
      <c r="A49" s="739" t="s">
        <v>934</v>
      </c>
      <c r="B49" s="1000" t="s">
        <v>682</v>
      </c>
      <c r="C49" s="1001">
        <v>21</v>
      </c>
      <c r="D49" s="1002" t="s">
        <v>603</v>
      </c>
      <c r="E49" s="1002" t="s">
        <v>747</v>
      </c>
      <c r="G49" s="8"/>
      <c r="I49" s="2920"/>
      <c r="J49" s="2921"/>
      <c r="K49" s="2907"/>
      <c r="L49" s="2907"/>
    </row>
    <row r="50" spans="1:12" ht="16.149999999999999" customHeight="1">
      <c r="A50" s="739" t="s">
        <v>935</v>
      </c>
      <c r="B50" s="1000" t="s">
        <v>683</v>
      </c>
      <c r="C50" s="1001">
        <v>670</v>
      </c>
      <c r="D50" s="1002" t="s">
        <v>1121</v>
      </c>
      <c r="E50" s="1002" t="s">
        <v>747</v>
      </c>
      <c r="G50" s="8"/>
      <c r="I50" s="2920"/>
      <c r="J50" s="2907"/>
      <c r="K50" s="2907"/>
      <c r="L50" s="2907"/>
    </row>
    <row r="51" spans="1:12" ht="16.149999999999999" customHeight="1">
      <c r="A51" s="987" t="s">
        <v>1129</v>
      </c>
      <c r="B51" s="988" t="s">
        <v>79</v>
      </c>
      <c r="C51" s="1397">
        <v>672</v>
      </c>
      <c r="D51" s="1002" t="s">
        <v>1130</v>
      </c>
      <c r="E51" s="1002" t="s">
        <v>747</v>
      </c>
      <c r="I51" s="2920"/>
      <c r="J51" s="2907"/>
      <c r="K51" s="2907"/>
      <c r="L51" s="2907"/>
    </row>
    <row r="52" spans="1:12" s="981" customFormat="1" ht="16.149999999999999" customHeight="1">
      <c r="A52" s="987" t="s">
        <v>1122</v>
      </c>
      <c r="B52" s="988" t="s">
        <v>993</v>
      </c>
      <c r="C52" s="1397">
        <v>357</v>
      </c>
      <c r="D52" s="1002" t="s">
        <v>544</v>
      </c>
      <c r="E52" s="1002" t="s">
        <v>747</v>
      </c>
      <c r="F52" s="991"/>
      <c r="I52" s="2920"/>
      <c r="J52" s="2907"/>
      <c r="K52" s="2907"/>
      <c r="L52" s="2907"/>
    </row>
    <row r="53" spans="1:12" ht="17.45" customHeight="1">
      <c r="A53" s="2913" t="s">
        <v>1532</v>
      </c>
      <c r="B53" s="2914" t="s">
        <v>1100</v>
      </c>
      <c r="C53" s="2915">
        <v>912</v>
      </c>
      <c r="D53" s="998" t="s">
        <v>1533</v>
      </c>
      <c r="E53" s="998" t="s">
        <v>747</v>
      </c>
      <c r="F53" s="28"/>
      <c r="G53" s="68"/>
      <c r="H53" s="3"/>
      <c r="I53" s="2920"/>
      <c r="J53" s="2907"/>
      <c r="K53" s="2907"/>
      <c r="L53" s="2907"/>
    </row>
    <row r="54" spans="1:12" ht="14.65" customHeight="1">
      <c r="A54" s="1802" t="s">
        <v>1535</v>
      </c>
      <c r="B54" s="1803" t="s">
        <v>1102</v>
      </c>
      <c r="C54" s="1804">
        <v>840</v>
      </c>
      <c r="D54" s="1396" t="s">
        <v>1534</v>
      </c>
      <c r="E54" s="1396" t="s">
        <v>747</v>
      </c>
      <c r="F54" s="28"/>
      <c r="G54" s="68"/>
      <c r="H54" s="3"/>
      <c r="I54" s="2920"/>
      <c r="J54" s="2907"/>
      <c r="K54" s="2907"/>
      <c r="L54" s="2907"/>
    </row>
    <row r="55" spans="1:12" ht="14.65" customHeight="1">
      <c r="A55" s="2910"/>
      <c r="B55" s="2911"/>
      <c r="C55" s="2912"/>
      <c r="D55" s="47"/>
      <c r="E55" s="47"/>
      <c r="F55" s="28"/>
      <c r="G55" s="68"/>
      <c r="H55" s="3"/>
      <c r="I55" s="2920"/>
      <c r="J55" s="2907"/>
      <c r="K55" s="2907"/>
      <c r="L55" s="2907"/>
    </row>
    <row r="56" spans="1:12" s="15" customFormat="1" ht="14.65" customHeight="1">
      <c r="A56" s="27"/>
      <c r="B56" s="28"/>
      <c r="C56" s="28"/>
      <c r="D56" s="28"/>
      <c r="E56" s="2916" t="s">
        <v>1536</v>
      </c>
      <c r="F56" s="28"/>
      <c r="G56" s="68"/>
      <c r="H56" s="3"/>
      <c r="I56" s="2920"/>
      <c r="J56" s="2907"/>
      <c r="K56" s="2907"/>
      <c r="L56" s="2907"/>
    </row>
    <row r="57" spans="1:12" s="15" customFormat="1" ht="14.65" customHeight="1">
      <c r="A57" s="73" t="s">
        <v>1137</v>
      </c>
      <c r="B57" s="28"/>
      <c r="C57" s="28"/>
      <c r="D57" s="28"/>
      <c r="E57" s="173"/>
      <c r="F57" s="28"/>
      <c r="G57" s="68"/>
      <c r="H57" s="3"/>
      <c r="I57" s="2920"/>
      <c r="J57" s="2907"/>
      <c r="K57" s="2907"/>
      <c r="L57" s="2907"/>
    </row>
    <row r="58" spans="1:12" s="15" customFormat="1" ht="14.65" customHeight="1">
      <c r="A58" s="73" t="s">
        <v>1138</v>
      </c>
      <c r="B58" s="28"/>
      <c r="C58" s="28"/>
      <c r="D58" s="28"/>
      <c r="E58" s="173"/>
      <c r="F58" s="28"/>
      <c r="G58" s="68"/>
      <c r="H58" s="3"/>
      <c r="I58" s="2908"/>
      <c r="J58"/>
      <c r="K58"/>
      <c r="L58"/>
    </row>
    <row r="59" spans="1:12" s="15" customFormat="1" ht="14.65" customHeight="1">
      <c r="A59" s="19" t="s">
        <v>1123</v>
      </c>
      <c r="B59" s="28"/>
      <c r="C59" s="28"/>
      <c r="D59" s="28"/>
      <c r="E59" s="176"/>
      <c r="F59" s="28"/>
      <c r="G59" s="68"/>
      <c r="H59" s="3"/>
    </row>
    <row r="60" spans="1:12" s="15" customFormat="1" ht="11.85" customHeight="1">
      <c r="A60" s="19" t="s">
        <v>708</v>
      </c>
      <c r="B60" s="28"/>
      <c r="C60" s="28"/>
      <c r="D60" s="28"/>
      <c r="E60" s="173"/>
      <c r="F60" s="28"/>
      <c r="G60" s="28"/>
      <c r="H60" s="3"/>
    </row>
    <row r="61" spans="1:12" ht="13.15" customHeight="1">
      <c r="A61" s="2380" t="s">
        <v>1524</v>
      </c>
      <c r="B61" s="28"/>
      <c r="C61" s="28"/>
      <c r="D61" s="28"/>
      <c r="E61" s="173"/>
      <c r="F61" s="28"/>
      <c r="G61" s="28"/>
      <c r="H61" s="3"/>
    </row>
    <row r="62" spans="1:12" ht="13.15" customHeight="1">
      <c r="A62" s="2380"/>
      <c r="B62" s="28"/>
      <c r="C62" s="28"/>
      <c r="D62" s="28"/>
      <c r="E62" s="173"/>
      <c r="F62" s="28"/>
      <c r="G62" s="28"/>
      <c r="H62" s="3"/>
    </row>
    <row r="63" spans="1:12" ht="13.15" customHeight="1">
      <c r="A63" s="112" t="s">
        <v>1270</v>
      </c>
      <c r="B63" s="28"/>
      <c r="C63" s="28"/>
      <c r="D63" s="28"/>
      <c r="E63" s="173"/>
      <c r="F63" s="28"/>
      <c r="G63" s="28"/>
      <c r="H63" s="3"/>
    </row>
    <row r="64" spans="1:12" ht="13.7" customHeight="1">
      <c r="A64" s="2219" t="s">
        <v>1265</v>
      </c>
      <c r="B64" s="28"/>
      <c r="C64" s="28"/>
      <c r="D64" s="28"/>
      <c r="E64" s="173"/>
      <c r="F64" s="28"/>
      <c r="G64" s="28"/>
    </row>
    <row r="65" spans="1:7" ht="14.1" customHeight="1">
      <c r="A65" s="2220" t="s">
        <v>1266</v>
      </c>
      <c r="B65" s="28"/>
      <c r="C65" s="28"/>
      <c r="D65" s="28"/>
      <c r="E65" s="173"/>
      <c r="F65" s="28"/>
      <c r="G65" s="28"/>
    </row>
    <row r="66" spans="1:7" ht="14.1" customHeight="1">
      <c r="A66" s="2221" t="s">
        <v>1267</v>
      </c>
      <c r="B66" s="28"/>
      <c r="C66" s="28"/>
      <c r="D66" s="28"/>
      <c r="E66" s="173"/>
      <c r="F66" s="28"/>
      <c r="G66" s="28"/>
    </row>
    <row r="67" spans="1:7" ht="14.1" customHeight="1">
      <c r="A67" s="2222" t="s">
        <v>1268</v>
      </c>
      <c r="B67" s="28"/>
      <c r="C67" s="28"/>
      <c r="D67" s="28"/>
      <c r="E67" s="173"/>
      <c r="F67" s="28"/>
      <c r="G67" s="28"/>
    </row>
    <row r="68" spans="1:7" ht="14.1" customHeight="1">
      <c r="A68" s="2223" t="s">
        <v>1269</v>
      </c>
      <c r="B68" s="28"/>
      <c r="C68" s="28"/>
      <c r="D68" s="28"/>
      <c r="E68" s="173"/>
      <c r="F68" s="28"/>
      <c r="G68" s="28"/>
    </row>
    <row r="69" spans="1:7" ht="14.1" customHeight="1">
      <c r="A69" s="28"/>
      <c r="B69" s="28"/>
      <c r="C69" s="28"/>
      <c r="D69" s="28"/>
      <c r="E69" s="173"/>
      <c r="F69" s="28"/>
      <c r="G69" s="28"/>
    </row>
    <row r="70" spans="1:7">
      <c r="A70" s="2812" t="s">
        <v>1525</v>
      </c>
      <c r="B70" s="28"/>
      <c r="C70" s="28"/>
      <c r="D70" s="28"/>
      <c r="E70" s="173"/>
      <c r="F70" s="28"/>
      <c r="G70" s="28"/>
    </row>
    <row r="71" spans="1:7">
      <c r="A71" s="28"/>
      <c r="B71" s="28"/>
      <c r="C71" s="28"/>
      <c r="D71" s="28"/>
      <c r="E71" s="173"/>
      <c r="F71" s="28"/>
      <c r="G71" s="28"/>
    </row>
    <row r="72" spans="1:7">
      <c r="A72" s="28"/>
      <c r="B72" s="28"/>
      <c r="C72" s="28"/>
      <c r="D72" s="28"/>
      <c r="E72" s="173"/>
      <c r="F72" s="28"/>
      <c r="G72" s="28"/>
    </row>
    <row r="73" spans="1:7">
      <c r="A73" s="28"/>
      <c r="B73" s="28"/>
      <c r="C73" s="28"/>
      <c r="D73" s="28"/>
      <c r="E73" s="173"/>
      <c r="F73" s="28"/>
      <c r="G73" s="28"/>
    </row>
    <row r="74" spans="1:7">
      <c r="A74" s="28"/>
      <c r="B74" s="28"/>
      <c r="C74" s="28"/>
      <c r="D74" s="28"/>
      <c r="E74" s="173"/>
      <c r="F74" s="28"/>
      <c r="G74" s="28"/>
    </row>
    <row r="75" spans="1:7">
      <c r="A75" s="28"/>
      <c r="B75" s="28"/>
      <c r="C75" s="28"/>
      <c r="D75" s="28"/>
      <c r="E75" s="173"/>
      <c r="F75" s="28"/>
      <c r="G75" s="28"/>
    </row>
    <row r="76" spans="1:7">
      <c r="A76" s="28"/>
      <c r="B76" s="28"/>
      <c r="C76" s="28"/>
      <c r="D76" s="28"/>
      <c r="E76" s="173"/>
      <c r="F76" s="28"/>
      <c r="G76" s="28"/>
    </row>
    <row r="77" spans="1:7">
      <c r="A77" s="28"/>
      <c r="B77" s="28"/>
      <c r="C77" s="28"/>
      <c r="D77" s="28"/>
      <c r="E77" s="173"/>
      <c r="F77" s="28"/>
      <c r="G77" s="28"/>
    </row>
    <row r="78" spans="1:7">
      <c r="A78" s="28"/>
      <c r="B78" s="28"/>
      <c r="C78" s="28"/>
      <c r="D78" s="28"/>
      <c r="E78" s="173"/>
      <c r="F78" s="28"/>
      <c r="G78" s="28"/>
    </row>
    <row r="79" spans="1:7">
      <c r="A79" s="28"/>
      <c r="B79" s="28"/>
      <c r="C79" s="28"/>
      <c r="D79" s="28"/>
      <c r="E79" s="173"/>
      <c r="F79" s="28"/>
      <c r="G79" s="28"/>
    </row>
    <row r="80" spans="1:7">
      <c r="A80" s="28"/>
      <c r="B80" s="28"/>
      <c r="C80" s="28"/>
      <c r="D80" s="28"/>
      <c r="E80" s="173"/>
      <c r="F80" s="28"/>
      <c r="G80" s="28"/>
    </row>
    <row r="81" spans="1:7">
      <c r="A81" s="28"/>
      <c r="B81" s="28"/>
      <c r="C81" s="28"/>
      <c r="D81" s="28"/>
      <c r="E81" s="173"/>
      <c r="F81" s="28"/>
      <c r="G81" s="28"/>
    </row>
    <row r="82" spans="1:7">
      <c r="A82" s="28"/>
      <c r="B82" s="28"/>
      <c r="C82" s="28"/>
      <c r="D82" s="28"/>
      <c r="E82" s="173"/>
      <c r="F82" s="28"/>
      <c r="G82" s="28"/>
    </row>
    <row r="83" spans="1:7">
      <c r="A83" s="28"/>
      <c r="B83" s="28"/>
      <c r="C83" s="28"/>
      <c r="D83" s="28"/>
      <c r="E83" s="173"/>
      <c r="F83" s="28"/>
      <c r="G83" s="28"/>
    </row>
    <row r="84" spans="1:7">
      <c r="A84" s="28"/>
      <c r="B84" s="28"/>
      <c r="C84" s="28"/>
      <c r="D84" s="28"/>
      <c r="E84" s="173"/>
      <c r="F84" s="28"/>
      <c r="G84" s="28"/>
    </row>
    <row r="85" spans="1:7">
      <c r="A85" s="28"/>
      <c r="B85" s="28"/>
      <c r="C85" s="28"/>
      <c r="D85" s="28"/>
      <c r="E85" s="173"/>
      <c r="F85" s="28"/>
      <c r="G85" s="28"/>
    </row>
    <row r="86" spans="1:7">
      <c r="A86" s="28"/>
      <c r="B86" s="28"/>
      <c r="C86" s="28"/>
      <c r="D86" s="28"/>
      <c r="E86" s="173"/>
      <c r="F86" s="28"/>
      <c r="G86" s="28"/>
    </row>
    <row r="87" spans="1:7">
      <c r="A87" s="28"/>
      <c r="B87" s="28"/>
      <c r="C87" s="28"/>
      <c r="D87" s="28"/>
      <c r="E87" s="173"/>
      <c r="F87" s="28"/>
      <c r="G87" s="28"/>
    </row>
    <row r="88" spans="1:7">
      <c r="A88" s="28"/>
      <c r="B88" s="28"/>
      <c r="C88" s="28"/>
      <c r="D88" s="28"/>
      <c r="E88" s="173"/>
      <c r="F88" s="28"/>
      <c r="G88" s="28"/>
    </row>
    <row r="89" spans="1:7">
      <c r="A89" s="28"/>
      <c r="B89" s="28"/>
      <c r="C89" s="28"/>
      <c r="D89" s="28"/>
      <c r="E89" s="173"/>
      <c r="F89" s="28"/>
      <c r="G89" s="28"/>
    </row>
    <row r="90" spans="1:7">
      <c r="A90" s="28"/>
      <c r="B90" s="28"/>
      <c r="C90" s="28"/>
      <c r="D90" s="28"/>
      <c r="E90" s="173"/>
      <c r="F90" s="28"/>
      <c r="G90" s="28"/>
    </row>
    <row r="91" spans="1:7">
      <c r="A91" s="28"/>
      <c r="B91" s="28"/>
      <c r="C91" s="28"/>
      <c r="D91" s="28"/>
      <c r="E91" s="173"/>
      <c r="F91" s="28"/>
      <c r="G91" s="28"/>
    </row>
    <row r="92" spans="1:7">
      <c r="A92" s="28"/>
      <c r="B92" s="28"/>
      <c r="C92" s="28"/>
      <c r="D92" s="28"/>
      <c r="E92" s="173"/>
      <c r="F92" s="28"/>
      <c r="G92" s="28"/>
    </row>
    <row r="93" spans="1:7">
      <c r="A93" s="28"/>
      <c r="B93" s="28"/>
      <c r="C93" s="28"/>
      <c r="D93" s="28"/>
      <c r="E93" s="173"/>
      <c r="F93" s="28"/>
      <c r="G93" s="28"/>
    </row>
    <row r="94" spans="1:7">
      <c r="A94" s="28"/>
      <c r="B94" s="28"/>
      <c r="C94" s="28"/>
      <c r="D94" s="28"/>
      <c r="E94" s="173"/>
      <c r="F94" s="28"/>
      <c r="G94" s="28"/>
    </row>
    <row r="95" spans="1:7">
      <c r="A95" s="28"/>
      <c r="B95" s="28"/>
      <c r="C95" s="28"/>
      <c r="D95" s="28"/>
      <c r="E95" s="173"/>
      <c r="F95" s="28"/>
      <c r="G95" s="28"/>
    </row>
    <row r="96" spans="1:7">
      <c r="A96" s="28"/>
      <c r="B96" s="28"/>
      <c r="C96" s="28"/>
      <c r="D96" s="28"/>
      <c r="E96" s="173"/>
      <c r="F96" s="28"/>
      <c r="G96" s="28"/>
    </row>
    <row r="97" spans="1:7">
      <c r="A97" s="28"/>
      <c r="B97" s="28"/>
      <c r="C97" s="28"/>
      <c r="D97" s="28"/>
      <c r="E97" s="173"/>
      <c r="F97" s="28"/>
      <c r="G97" s="28"/>
    </row>
    <row r="98" spans="1:7">
      <c r="A98" s="28"/>
      <c r="B98" s="28"/>
      <c r="C98" s="28"/>
      <c r="D98" s="28"/>
      <c r="E98" s="173"/>
      <c r="F98" s="28"/>
      <c r="G98" s="28"/>
    </row>
    <row r="99" spans="1:7">
      <c r="A99" s="28"/>
      <c r="B99" s="28"/>
      <c r="C99" s="28"/>
      <c r="D99" s="28"/>
      <c r="E99" s="173"/>
      <c r="F99" s="28"/>
      <c r="G99" s="28"/>
    </row>
    <row r="100" spans="1:7">
      <c r="A100" s="28"/>
      <c r="B100" s="28"/>
      <c r="C100" s="28"/>
      <c r="D100" s="28"/>
      <c r="E100" s="173"/>
      <c r="F100" s="28"/>
      <c r="G100" s="28"/>
    </row>
    <row r="101" spans="1:7">
      <c r="A101" s="28"/>
      <c r="B101" s="28"/>
      <c r="C101" s="28"/>
      <c r="D101" s="28"/>
      <c r="E101" s="173"/>
      <c r="F101" s="28"/>
      <c r="G101" s="28"/>
    </row>
    <row r="102" spans="1:7">
      <c r="A102" s="28"/>
      <c r="B102" s="28"/>
      <c r="C102" s="28"/>
      <c r="D102" s="28"/>
      <c r="E102" s="173"/>
      <c r="F102" s="28"/>
      <c r="G102" s="28"/>
    </row>
    <row r="103" spans="1:7">
      <c r="A103" s="28"/>
      <c r="B103" s="28"/>
      <c r="C103" s="28"/>
      <c r="D103" s="28"/>
      <c r="E103" s="173"/>
      <c r="F103" s="28"/>
      <c r="G103" s="28"/>
    </row>
    <row r="104" spans="1:7">
      <c r="A104" s="28"/>
      <c r="B104" s="28"/>
      <c r="C104" s="28"/>
      <c r="D104" s="28"/>
      <c r="E104" s="173"/>
      <c r="F104" s="28"/>
      <c r="G104" s="28"/>
    </row>
    <row r="105" spans="1:7">
      <c r="A105" s="28"/>
      <c r="B105" s="28"/>
      <c r="C105" s="28"/>
      <c r="D105" s="28"/>
      <c r="E105" s="173"/>
      <c r="F105" s="28"/>
      <c r="G105" s="28"/>
    </row>
    <row r="106" spans="1:7">
      <c r="A106" s="28"/>
      <c r="B106" s="28"/>
      <c r="C106" s="28"/>
      <c r="D106" s="28"/>
      <c r="E106" s="173"/>
      <c r="F106" s="28"/>
      <c r="G106" s="28"/>
    </row>
    <row r="107" spans="1:7">
      <c r="A107" s="28"/>
      <c r="B107" s="28"/>
      <c r="C107" s="28"/>
      <c r="D107" s="28"/>
      <c r="E107" s="173"/>
      <c r="F107" s="28"/>
      <c r="G107" s="28"/>
    </row>
    <row r="108" spans="1:7">
      <c r="A108" s="28"/>
      <c r="B108" s="28"/>
      <c r="C108" s="28"/>
      <c r="D108" s="28"/>
      <c r="E108" s="173"/>
      <c r="F108" s="28"/>
      <c r="G108" s="28"/>
    </row>
    <row r="109" spans="1:7">
      <c r="A109" s="28"/>
      <c r="B109" s="28"/>
      <c r="C109" s="28"/>
      <c r="D109" s="28"/>
      <c r="E109" s="173"/>
      <c r="F109" s="28"/>
      <c r="G109" s="28"/>
    </row>
    <row r="110" spans="1:7">
      <c r="A110" s="28"/>
      <c r="B110" s="28"/>
      <c r="C110" s="28"/>
      <c r="D110" s="28"/>
      <c r="E110" s="173"/>
      <c r="F110" s="28"/>
      <c r="G110" s="28"/>
    </row>
    <row r="111" spans="1:7">
      <c r="A111" s="28"/>
      <c r="B111" s="28"/>
      <c r="C111" s="28"/>
      <c r="D111" s="28"/>
      <c r="E111" s="173"/>
      <c r="F111" s="28"/>
      <c r="G111" s="28"/>
    </row>
    <row r="112" spans="1:7">
      <c r="A112" s="28"/>
      <c r="B112" s="28"/>
      <c r="C112" s="28"/>
      <c r="D112" s="28"/>
      <c r="E112" s="173"/>
      <c r="F112" s="28"/>
      <c r="G112" s="28"/>
    </row>
    <row r="113" spans="1:7">
      <c r="A113" s="28"/>
      <c r="B113" s="28"/>
      <c r="C113" s="28"/>
      <c r="D113" s="28"/>
      <c r="E113" s="173"/>
      <c r="F113" s="28"/>
      <c r="G113" s="28"/>
    </row>
    <row r="114" spans="1:7">
      <c r="A114" s="28"/>
      <c r="B114" s="28"/>
      <c r="C114" s="28"/>
      <c r="D114" s="28"/>
      <c r="E114" s="173"/>
      <c r="F114" s="28"/>
      <c r="G114" s="28"/>
    </row>
    <row r="115" spans="1:7">
      <c r="A115" s="28"/>
      <c r="B115" s="28"/>
      <c r="C115" s="28"/>
      <c r="D115" s="28"/>
      <c r="E115" s="173"/>
      <c r="F115" s="28"/>
      <c r="G115" s="28"/>
    </row>
    <row r="116" spans="1:7">
      <c r="A116" s="28"/>
      <c r="B116" s="28"/>
      <c r="C116" s="28"/>
      <c r="D116" s="28"/>
      <c r="E116" s="173"/>
      <c r="F116" s="28"/>
      <c r="G116" s="28"/>
    </row>
    <row r="117" spans="1:7">
      <c r="A117" s="28"/>
      <c r="B117" s="28"/>
      <c r="C117" s="28"/>
      <c r="D117" s="28"/>
      <c r="E117" s="173"/>
      <c r="F117" s="28"/>
      <c r="G117" s="28"/>
    </row>
    <row r="118" spans="1:7">
      <c r="A118" s="28"/>
      <c r="B118" s="28"/>
      <c r="C118" s="28"/>
      <c r="D118" s="28"/>
      <c r="E118" s="173"/>
      <c r="F118" s="28"/>
      <c r="G118" s="28"/>
    </row>
    <row r="119" spans="1:7">
      <c r="A119" s="28"/>
      <c r="B119" s="28"/>
      <c r="C119" s="28"/>
      <c r="D119" s="28"/>
      <c r="E119" s="173"/>
      <c r="F119" s="28"/>
      <c r="G119" s="28"/>
    </row>
    <row r="120" spans="1:7">
      <c r="A120" s="28"/>
      <c r="B120" s="28"/>
      <c r="C120" s="28"/>
      <c r="D120" s="28"/>
      <c r="E120" s="173"/>
      <c r="F120" s="28"/>
      <c r="G120" s="28"/>
    </row>
    <row r="121" spans="1:7">
      <c r="A121" s="28"/>
      <c r="B121" s="28"/>
      <c r="C121" s="28"/>
      <c r="D121" s="28"/>
      <c r="E121" s="173"/>
      <c r="F121" s="28"/>
      <c r="G121" s="28"/>
    </row>
    <row r="122" spans="1:7">
      <c r="A122" s="28"/>
      <c r="B122" s="28"/>
      <c r="C122" s="28"/>
      <c r="D122" s="28"/>
      <c r="E122" s="173"/>
      <c r="F122" s="28"/>
      <c r="G122" s="28"/>
    </row>
    <row r="123" spans="1:7">
      <c r="A123" s="28"/>
      <c r="B123" s="28"/>
      <c r="C123" s="28"/>
      <c r="D123" s="28"/>
      <c r="E123" s="173"/>
      <c r="F123" s="28"/>
      <c r="G123" s="28"/>
    </row>
    <row r="124" spans="1:7">
      <c r="A124" s="28"/>
      <c r="B124" s="28"/>
      <c r="C124" s="28"/>
      <c r="D124" s="28"/>
      <c r="E124" s="173"/>
      <c r="F124" s="28"/>
      <c r="G124" s="28"/>
    </row>
    <row r="125" spans="1:7">
      <c r="A125" s="28"/>
      <c r="B125" s="28"/>
      <c r="C125" s="28"/>
      <c r="D125" s="28"/>
      <c r="E125" s="173"/>
      <c r="F125" s="28"/>
      <c r="G125" s="28"/>
    </row>
    <row r="126" spans="1:7">
      <c r="A126" s="28"/>
      <c r="B126" s="28"/>
      <c r="C126" s="28"/>
      <c r="D126" s="28"/>
      <c r="E126" s="173"/>
      <c r="F126" s="28"/>
      <c r="G126" s="28"/>
    </row>
    <row r="127" spans="1:7">
      <c r="A127" s="28"/>
      <c r="B127" s="28"/>
      <c r="C127" s="28"/>
      <c r="D127" s="28"/>
      <c r="E127" s="173"/>
      <c r="F127" s="28"/>
      <c r="G127" s="28"/>
    </row>
    <row r="128" spans="1:7">
      <c r="A128" s="28"/>
      <c r="B128" s="28"/>
      <c r="C128" s="28"/>
      <c r="D128" s="28"/>
      <c r="E128" s="173"/>
      <c r="F128" s="28"/>
      <c r="G128" s="28"/>
    </row>
    <row r="129" spans="1:7">
      <c r="A129" s="28"/>
      <c r="B129" s="28"/>
      <c r="C129" s="28"/>
      <c r="D129" s="28"/>
      <c r="E129" s="173"/>
      <c r="F129" s="28"/>
      <c r="G129" s="28"/>
    </row>
    <row r="130" spans="1:7">
      <c r="A130" s="28"/>
      <c r="B130" s="28"/>
      <c r="C130" s="28"/>
      <c r="D130" s="28"/>
      <c r="E130" s="173"/>
      <c r="F130" s="28"/>
      <c r="G130" s="28"/>
    </row>
    <row r="131" spans="1:7">
      <c r="A131" s="28"/>
      <c r="B131" s="28"/>
      <c r="C131" s="28"/>
      <c r="D131" s="28"/>
      <c r="E131" s="173"/>
      <c r="F131" s="28"/>
      <c r="G131" s="28"/>
    </row>
    <row r="132" spans="1:7">
      <c r="A132" s="28"/>
      <c r="B132" s="28"/>
      <c r="C132" s="28"/>
      <c r="D132" s="28"/>
      <c r="E132" s="173"/>
      <c r="F132" s="28"/>
      <c r="G132" s="28"/>
    </row>
    <row r="133" spans="1:7">
      <c r="A133" s="28"/>
      <c r="B133" s="28"/>
      <c r="C133" s="28"/>
      <c r="D133" s="28"/>
      <c r="E133" s="173"/>
      <c r="F133" s="28"/>
      <c r="G133" s="28"/>
    </row>
    <row r="134" spans="1:7">
      <c r="A134" s="28"/>
      <c r="B134" s="28"/>
      <c r="C134" s="28"/>
      <c r="D134" s="28"/>
      <c r="E134" s="173"/>
      <c r="F134" s="28"/>
      <c r="G134" s="28"/>
    </row>
    <row r="135" spans="1:7">
      <c r="A135" s="28"/>
      <c r="B135" s="28"/>
      <c r="C135" s="28"/>
      <c r="D135" s="28"/>
      <c r="E135" s="173"/>
      <c r="F135" s="28"/>
      <c r="G135" s="28"/>
    </row>
    <row r="136" spans="1:7">
      <c r="A136" s="28"/>
      <c r="B136" s="28"/>
      <c r="C136" s="28"/>
      <c r="D136" s="28"/>
      <c r="E136" s="173"/>
      <c r="F136" s="28"/>
      <c r="G136" s="28"/>
    </row>
    <row r="137" spans="1:7">
      <c r="A137" s="28"/>
      <c r="B137" s="28"/>
      <c r="C137" s="28"/>
      <c r="D137" s="28"/>
      <c r="E137" s="173"/>
      <c r="F137" s="28"/>
      <c r="G137" s="28"/>
    </row>
    <row r="138" spans="1:7">
      <c r="A138" s="28"/>
      <c r="B138" s="28"/>
      <c r="C138" s="28"/>
      <c r="D138" s="28"/>
      <c r="E138" s="173"/>
      <c r="F138" s="28"/>
      <c r="G138" s="28"/>
    </row>
    <row r="139" spans="1:7">
      <c r="A139" s="28"/>
      <c r="B139" s="28"/>
      <c r="C139" s="28"/>
      <c r="D139" s="28"/>
      <c r="E139" s="173"/>
      <c r="F139" s="28"/>
      <c r="G139" s="28"/>
    </row>
    <row r="140" spans="1:7">
      <c r="A140" s="28"/>
      <c r="B140" s="28"/>
      <c r="C140" s="28"/>
      <c r="D140" s="28"/>
      <c r="E140" s="173"/>
      <c r="F140" s="28"/>
      <c r="G140" s="28"/>
    </row>
    <row r="141" spans="1:7">
      <c r="A141" s="28"/>
      <c r="B141" s="28"/>
      <c r="C141" s="28"/>
      <c r="D141" s="28"/>
      <c r="E141" s="173"/>
      <c r="F141" s="28"/>
      <c r="G141" s="28"/>
    </row>
    <row r="142" spans="1:7">
      <c r="A142" s="28"/>
      <c r="B142" s="28"/>
      <c r="C142" s="28"/>
      <c r="D142" s="28"/>
      <c r="E142" s="173"/>
      <c r="F142" s="28"/>
      <c r="G142" s="28"/>
    </row>
    <row r="143" spans="1:7">
      <c r="A143" s="28"/>
      <c r="B143" s="28"/>
      <c r="C143" s="28"/>
      <c r="D143" s="28"/>
      <c r="E143" s="173"/>
      <c r="F143" s="28"/>
      <c r="G143" s="28"/>
    </row>
    <row r="144" spans="1:7">
      <c r="A144" s="28"/>
      <c r="B144" s="28"/>
      <c r="C144" s="28"/>
      <c r="D144" s="28"/>
      <c r="E144" s="173"/>
      <c r="F144" s="28"/>
      <c r="G144" s="28"/>
    </row>
    <row r="145" spans="1:7">
      <c r="A145" s="28"/>
      <c r="B145" s="28"/>
      <c r="C145" s="28"/>
      <c r="D145" s="28"/>
      <c r="E145" s="173"/>
      <c r="F145" s="28"/>
      <c r="G145" s="28"/>
    </row>
    <row r="146" spans="1:7">
      <c r="A146" s="28"/>
      <c r="B146" s="28"/>
      <c r="C146" s="28"/>
      <c r="D146" s="28"/>
      <c r="E146" s="173"/>
      <c r="F146" s="28"/>
      <c r="G146" s="28"/>
    </row>
    <row r="147" spans="1:7">
      <c r="A147" s="28"/>
      <c r="B147" s="28"/>
      <c r="C147" s="28"/>
      <c r="D147" s="28"/>
      <c r="E147" s="173"/>
      <c r="F147" s="28"/>
      <c r="G147" s="28"/>
    </row>
    <row r="148" spans="1:7">
      <c r="A148" s="28"/>
      <c r="B148" s="28"/>
      <c r="C148" s="28"/>
      <c r="D148" s="28"/>
      <c r="E148" s="173"/>
      <c r="F148" s="28"/>
      <c r="G148" s="28"/>
    </row>
    <row r="149" spans="1:7">
      <c r="A149" s="28"/>
      <c r="B149" s="28"/>
      <c r="C149" s="28"/>
      <c r="D149" s="28"/>
      <c r="E149" s="173"/>
      <c r="F149" s="28"/>
      <c r="G149" s="28"/>
    </row>
    <row r="150" spans="1:7">
      <c r="A150" s="28"/>
      <c r="B150" s="28"/>
      <c r="C150" s="28"/>
      <c r="D150" s="28"/>
      <c r="E150" s="173"/>
      <c r="F150" s="28"/>
      <c r="G150" s="28"/>
    </row>
    <row r="151" spans="1:7">
      <c r="A151" s="28"/>
      <c r="B151" s="28"/>
      <c r="C151" s="28"/>
      <c r="D151" s="28"/>
      <c r="E151" s="173"/>
      <c r="F151" s="28"/>
      <c r="G151" s="28"/>
    </row>
    <row r="152" spans="1:7">
      <c r="A152" s="28"/>
      <c r="B152" s="28"/>
      <c r="C152" s="28"/>
      <c r="D152" s="28"/>
      <c r="E152" s="173"/>
      <c r="F152" s="28"/>
      <c r="G152" s="28"/>
    </row>
    <row r="153" spans="1:7">
      <c r="A153" s="28"/>
      <c r="B153" s="28"/>
      <c r="C153" s="28"/>
      <c r="D153" s="28"/>
      <c r="E153" s="173"/>
      <c r="F153" s="28"/>
      <c r="G153" s="28"/>
    </row>
    <row r="154" spans="1:7">
      <c r="A154" s="28"/>
      <c r="B154" s="28"/>
      <c r="C154" s="28"/>
      <c r="D154" s="28"/>
      <c r="E154" s="173"/>
      <c r="F154" s="28"/>
      <c r="G154" s="28"/>
    </row>
    <row r="155" spans="1:7">
      <c r="A155" s="28"/>
      <c r="B155" s="28"/>
      <c r="C155" s="28"/>
      <c r="D155" s="28"/>
      <c r="E155" s="173"/>
      <c r="F155" s="28"/>
      <c r="G155" s="28"/>
    </row>
    <row r="156" spans="1:7">
      <c r="A156" s="28"/>
      <c r="B156" s="28"/>
      <c r="C156" s="28"/>
      <c r="D156" s="28"/>
      <c r="E156" s="173"/>
      <c r="F156" s="28"/>
      <c r="G156" s="28"/>
    </row>
    <row r="157" spans="1:7">
      <c r="A157" s="28"/>
      <c r="B157" s="28"/>
      <c r="C157" s="28"/>
      <c r="D157" s="28"/>
      <c r="E157" s="173"/>
      <c r="F157" s="28"/>
      <c r="G157" s="28"/>
    </row>
    <row r="158" spans="1:7">
      <c r="A158" s="28"/>
      <c r="B158" s="28"/>
      <c r="C158" s="28"/>
      <c r="D158" s="28"/>
      <c r="E158" s="173"/>
      <c r="F158" s="28"/>
      <c r="G158" s="28"/>
    </row>
    <row r="159" spans="1:7">
      <c r="A159" s="28"/>
      <c r="B159" s="28"/>
      <c r="C159" s="28"/>
      <c r="D159" s="28"/>
      <c r="E159" s="173"/>
      <c r="F159" s="28"/>
      <c r="G159" s="28"/>
    </row>
    <row r="160" spans="1:7">
      <c r="A160" s="28"/>
      <c r="B160" s="28"/>
      <c r="C160" s="28"/>
      <c r="D160" s="28"/>
      <c r="E160" s="173"/>
      <c r="F160" s="28"/>
      <c r="G160" s="28"/>
    </row>
    <row r="161" spans="1:7">
      <c r="A161" s="28"/>
      <c r="B161" s="28"/>
      <c r="C161" s="28"/>
      <c r="D161" s="28"/>
      <c r="E161" s="173"/>
      <c r="F161" s="28"/>
      <c r="G161" s="28"/>
    </row>
    <row r="162" spans="1:7">
      <c r="A162" s="28"/>
      <c r="B162" s="28"/>
      <c r="C162" s="28"/>
      <c r="D162" s="28"/>
      <c r="E162" s="173"/>
      <c r="F162" s="28"/>
      <c r="G162" s="28"/>
    </row>
    <row r="163" spans="1:7">
      <c r="A163" s="28"/>
      <c r="B163" s="28"/>
      <c r="C163" s="28"/>
      <c r="D163" s="28"/>
      <c r="E163" s="173"/>
      <c r="F163" s="28"/>
      <c r="G163" s="28"/>
    </row>
    <row r="164" spans="1:7">
      <c r="A164" s="28"/>
      <c r="B164" s="28"/>
      <c r="C164" s="28"/>
      <c r="D164" s="28"/>
      <c r="E164" s="173"/>
      <c r="F164" s="28"/>
      <c r="G164" s="28"/>
    </row>
    <row r="165" spans="1:7">
      <c r="A165" s="28"/>
      <c r="B165" s="28"/>
      <c r="C165" s="28"/>
      <c r="D165" s="28"/>
      <c r="E165" s="173"/>
      <c r="F165" s="28"/>
      <c r="G165" s="28"/>
    </row>
    <row r="166" spans="1:7">
      <c r="A166" s="28"/>
      <c r="B166" s="28"/>
      <c r="C166" s="28"/>
      <c r="D166" s="28"/>
      <c r="E166" s="173"/>
      <c r="F166" s="28"/>
      <c r="G166" s="28"/>
    </row>
    <row r="167" spans="1:7">
      <c r="A167" s="28"/>
      <c r="B167" s="28"/>
      <c r="C167" s="28"/>
      <c r="D167" s="28"/>
      <c r="E167" s="173"/>
      <c r="F167" s="28"/>
      <c r="G167" s="28"/>
    </row>
    <row r="168" spans="1:7">
      <c r="A168" s="28"/>
      <c r="B168" s="28"/>
      <c r="C168" s="28"/>
      <c r="D168" s="28"/>
      <c r="E168" s="173"/>
      <c r="F168" s="28"/>
      <c r="G168" s="28"/>
    </row>
    <row r="169" spans="1:7">
      <c r="A169" s="28"/>
      <c r="B169" s="28"/>
      <c r="C169" s="28"/>
      <c r="D169" s="28"/>
      <c r="E169" s="173"/>
      <c r="F169" s="28"/>
      <c r="G169" s="28"/>
    </row>
    <row r="170" spans="1:7">
      <c r="A170" s="28"/>
      <c r="B170" s="28"/>
      <c r="C170" s="28"/>
      <c r="D170" s="28"/>
      <c r="E170" s="173"/>
      <c r="F170" s="28"/>
      <c r="G170" s="28"/>
    </row>
    <row r="171" spans="1:7">
      <c r="A171" s="28"/>
      <c r="B171" s="28"/>
      <c r="C171" s="28"/>
      <c r="D171" s="28"/>
      <c r="E171" s="173"/>
      <c r="F171" s="28"/>
      <c r="G171" s="28"/>
    </row>
    <row r="172" spans="1:7">
      <c r="A172" s="28"/>
      <c r="B172" s="28"/>
      <c r="C172" s="28"/>
      <c r="D172" s="28"/>
      <c r="E172" s="173"/>
      <c r="F172" s="28"/>
      <c r="G172" s="28"/>
    </row>
    <row r="173" spans="1:7">
      <c r="A173" s="28"/>
      <c r="B173" s="28"/>
      <c r="C173" s="28"/>
      <c r="D173" s="28"/>
      <c r="E173" s="173"/>
      <c r="F173" s="28"/>
      <c r="G173" s="28"/>
    </row>
    <row r="174" spans="1:7">
      <c r="A174" s="28"/>
      <c r="B174" s="28"/>
      <c r="C174" s="28"/>
      <c r="D174" s="28"/>
      <c r="E174" s="173"/>
      <c r="F174" s="28"/>
      <c r="G174" s="28"/>
    </row>
    <row r="175" spans="1:7">
      <c r="A175" s="28"/>
      <c r="B175" s="28"/>
      <c r="C175" s="28"/>
      <c r="D175" s="28"/>
      <c r="E175" s="173"/>
      <c r="F175" s="28"/>
      <c r="G175" s="28"/>
    </row>
    <row r="176" spans="1:7">
      <c r="A176" s="28"/>
      <c r="B176" s="28"/>
      <c r="C176" s="28"/>
      <c r="D176" s="28"/>
      <c r="E176" s="173"/>
      <c r="F176" s="28"/>
      <c r="G176" s="28"/>
    </row>
    <row r="177" spans="1:7">
      <c r="A177" s="28"/>
      <c r="B177" s="28"/>
      <c r="C177" s="28"/>
      <c r="D177" s="28"/>
      <c r="E177" s="173"/>
      <c r="F177" s="28"/>
      <c r="G177" s="28"/>
    </row>
    <row r="178" spans="1:7">
      <c r="A178" s="28"/>
      <c r="B178" s="28"/>
      <c r="C178" s="28"/>
      <c r="D178" s="28"/>
      <c r="E178" s="173"/>
      <c r="F178" s="28"/>
      <c r="G178" s="28"/>
    </row>
    <row r="179" spans="1:7">
      <c r="A179" s="28"/>
      <c r="B179" s="28"/>
      <c r="C179" s="28"/>
      <c r="D179" s="28"/>
      <c r="E179" s="173"/>
      <c r="F179" s="28"/>
      <c r="G179" s="28"/>
    </row>
    <row r="180" spans="1:7">
      <c r="A180" s="28"/>
      <c r="B180" s="28"/>
      <c r="C180" s="28"/>
      <c r="D180" s="28"/>
      <c r="E180" s="173"/>
      <c r="F180" s="28"/>
      <c r="G180" s="28"/>
    </row>
    <row r="181" spans="1:7">
      <c r="A181" s="28"/>
      <c r="B181" s="28"/>
      <c r="C181" s="28"/>
      <c r="D181" s="28"/>
      <c r="E181" s="173"/>
      <c r="F181" s="28"/>
      <c r="G181" s="28"/>
    </row>
    <row r="182" spans="1:7">
      <c r="A182" s="28"/>
      <c r="B182" s="28"/>
      <c r="C182" s="28"/>
      <c r="D182" s="28"/>
      <c r="E182" s="173"/>
      <c r="F182" s="28"/>
      <c r="G182" s="28"/>
    </row>
    <row r="183" spans="1:7">
      <c r="A183" s="28"/>
      <c r="B183" s="28"/>
      <c r="C183" s="28"/>
      <c r="D183" s="28"/>
      <c r="E183" s="173"/>
      <c r="F183" s="28"/>
      <c r="G183" s="28"/>
    </row>
    <row r="184" spans="1:7">
      <c r="A184" s="28"/>
      <c r="B184" s="28"/>
      <c r="C184" s="28"/>
      <c r="D184" s="28"/>
      <c r="E184" s="173"/>
      <c r="F184" s="28"/>
      <c r="G184" s="28"/>
    </row>
    <row r="185" spans="1:7">
      <c r="A185" s="28"/>
      <c r="B185" s="28"/>
      <c r="C185" s="28"/>
      <c r="D185" s="28"/>
      <c r="E185" s="173"/>
      <c r="F185" s="28"/>
      <c r="G185" s="28"/>
    </row>
    <row r="186" spans="1:7">
      <c r="A186" s="28"/>
      <c r="B186" s="28"/>
      <c r="C186" s="28"/>
      <c r="D186" s="28"/>
      <c r="E186" s="173"/>
      <c r="F186" s="28"/>
      <c r="G186" s="28"/>
    </row>
    <row r="187" spans="1:7">
      <c r="A187" s="28"/>
      <c r="B187" s="28"/>
      <c r="C187" s="28"/>
      <c r="D187" s="28"/>
      <c r="E187" s="173"/>
      <c r="F187" s="28"/>
      <c r="G187" s="28"/>
    </row>
    <row r="188" spans="1:7">
      <c r="A188" s="28"/>
      <c r="B188" s="28"/>
      <c r="C188" s="28"/>
      <c r="D188" s="28"/>
      <c r="E188" s="173"/>
      <c r="F188" s="28"/>
      <c r="G188" s="28"/>
    </row>
    <row r="189" spans="1:7">
      <c r="A189" s="28"/>
      <c r="B189" s="28"/>
      <c r="C189" s="28"/>
      <c r="D189" s="28"/>
      <c r="E189" s="173"/>
      <c r="F189" s="28"/>
      <c r="G189" s="28"/>
    </row>
    <row r="190" spans="1:7">
      <c r="A190" s="28"/>
      <c r="B190" s="28"/>
      <c r="C190" s="28"/>
      <c r="D190" s="28"/>
      <c r="E190" s="173"/>
      <c r="F190" s="28"/>
      <c r="G190" s="28"/>
    </row>
    <row r="191" spans="1:7">
      <c r="A191" s="28"/>
      <c r="B191" s="28"/>
      <c r="C191" s="28"/>
      <c r="D191" s="28"/>
      <c r="E191" s="173"/>
      <c r="F191" s="28"/>
      <c r="G191" s="28"/>
    </row>
    <row r="192" spans="1:7">
      <c r="A192" s="28"/>
      <c r="B192" s="28"/>
      <c r="C192" s="28"/>
      <c r="D192" s="28"/>
      <c r="E192" s="173"/>
      <c r="F192" s="28"/>
      <c r="G192" s="28"/>
    </row>
    <row r="193" spans="1:7">
      <c r="A193" s="28"/>
      <c r="B193" s="28"/>
      <c r="C193" s="28"/>
      <c r="D193" s="28"/>
      <c r="E193" s="173"/>
      <c r="F193" s="28"/>
      <c r="G193" s="28"/>
    </row>
    <row r="194" spans="1:7">
      <c r="A194" s="28"/>
      <c r="B194" s="28"/>
      <c r="C194" s="28"/>
      <c r="D194" s="28"/>
      <c r="E194" s="173"/>
      <c r="F194" s="28"/>
      <c r="G194" s="28"/>
    </row>
    <row r="195" spans="1:7">
      <c r="A195" s="28"/>
      <c r="B195" s="28"/>
      <c r="C195" s="28"/>
      <c r="D195" s="28"/>
      <c r="E195" s="173"/>
      <c r="F195" s="28"/>
      <c r="G195" s="28"/>
    </row>
    <row r="196" spans="1:7">
      <c r="A196" s="28"/>
      <c r="B196" s="28"/>
      <c r="C196" s="28"/>
      <c r="D196" s="28"/>
      <c r="E196" s="173"/>
      <c r="F196" s="28"/>
      <c r="G196" s="28"/>
    </row>
    <row r="197" spans="1:7">
      <c r="A197" s="28"/>
      <c r="B197" s="28"/>
      <c r="C197" s="28"/>
      <c r="D197" s="28"/>
      <c r="E197" s="173"/>
      <c r="F197" s="28"/>
      <c r="G197" s="28"/>
    </row>
    <row r="198" spans="1:7">
      <c r="A198" s="28"/>
      <c r="B198" s="28"/>
      <c r="C198" s="28"/>
      <c r="D198" s="28"/>
      <c r="E198" s="173"/>
      <c r="F198" s="28"/>
      <c r="G198" s="28"/>
    </row>
    <row r="199" spans="1:7">
      <c r="A199" s="28"/>
      <c r="B199" s="28"/>
      <c r="C199" s="28"/>
      <c r="D199" s="28"/>
      <c r="E199" s="173"/>
      <c r="F199" s="28"/>
      <c r="G199" s="28"/>
    </row>
    <row r="200" spans="1:7">
      <c r="A200" s="28"/>
      <c r="B200" s="28"/>
      <c r="C200" s="28"/>
      <c r="D200" s="28"/>
      <c r="E200" s="173"/>
      <c r="F200" s="28"/>
      <c r="G200" s="28"/>
    </row>
    <row r="201" spans="1:7">
      <c r="A201" s="28"/>
      <c r="B201" s="28"/>
      <c r="C201" s="28"/>
      <c r="D201" s="28"/>
      <c r="E201" s="173"/>
      <c r="F201" s="28"/>
      <c r="G201" s="28"/>
    </row>
    <row r="202" spans="1:7">
      <c r="A202" s="28"/>
      <c r="B202" s="28"/>
      <c r="C202" s="28"/>
      <c r="D202" s="28"/>
      <c r="E202" s="173"/>
      <c r="F202" s="28"/>
      <c r="G202" s="28"/>
    </row>
    <row r="203" spans="1:7">
      <c r="A203" s="28"/>
      <c r="B203" s="28"/>
      <c r="C203" s="28"/>
      <c r="D203" s="28"/>
      <c r="E203" s="173"/>
      <c r="F203" s="28"/>
      <c r="G203" s="28"/>
    </row>
    <row r="204" spans="1:7">
      <c r="A204" s="28"/>
      <c r="B204" s="28"/>
      <c r="C204" s="28"/>
      <c r="D204" s="28"/>
      <c r="E204" s="173"/>
      <c r="F204" s="28"/>
      <c r="G204" s="28"/>
    </row>
    <row r="205" spans="1:7">
      <c r="A205" s="28"/>
      <c r="B205" s="28"/>
      <c r="C205" s="28"/>
      <c r="D205" s="28"/>
      <c r="E205" s="173"/>
      <c r="F205" s="28"/>
      <c r="G205" s="28"/>
    </row>
    <row r="206" spans="1:7">
      <c r="A206" s="28"/>
      <c r="B206" s="28"/>
      <c r="C206" s="28"/>
      <c r="D206" s="28"/>
      <c r="E206" s="173"/>
      <c r="F206" s="28"/>
      <c r="G206" s="28"/>
    </row>
    <row r="207" spans="1:7">
      <c r="A207" s="28"/>
      <c r="B207" s="28"/>
      <c r="C207" s="28"/>
      <c r="D207" s="28"/>
      <c r="E207" s="173"/>
      <c r="F207" s="28"/>
      <c r="G207" s="28"/>
    </row>
    <row r="208" spans="1:7">
      <c r="A208" s="28"/>
      <c r="B208" s="28"/>
      <c r="C208" s="28"/>
      <c r="D208" s="28"/>
      <c r="E208" s="173"/>
      <c r="F208" s="28"/>
      <c r="G208" s="28"/>
    </row>
    <row r="209" spans="1:7">
      <c r="A209" s="28"/>
      <c r="B209" s="28"/>
      <c r="C209" s="28"/>
      <c r="D209" s="28"/>
      <c r="E209" s="173"/>
      <c r="F209" s="28"/>
      <c r="G209" s="28"/>
    </row>
    <row r="210" spans="1:7">
      <c r="A210" s="28"/>
      <c r="B210" s="28"/>
      <c r="C210" s="28"/>
      <c r="D210" s="28"/>
      <c r="E210" s="173"/>
      <c r="F210" s="28"/>
      <c r="G210" s="28"/>
    </row>
    <row r="211" spans="1:7">
      <c r="A211" s="28"/>
      <c r="B211" s="28"/>
      <c r="C211" s="28"/>
      <c r="D211" s="28"/>
      <c r="E211" s="173"/>
      <c r="F211" s="28"/>
      <c r="G211" s="28"/>
    </row>
    <row r="212" spans="1:7">
      <c r="A212" s="28"/>
      <c r="B212" s="28"/>
      <c r="C212" s="28"/>
      <c r="D212" s="28"/>
      <c r="E212" s="173"/>
      <c r="F212" s="28"/>
      <c r="G212" s="28"/>
    </row>
    <row r="213" spans="1:7">
      <c r="A213" s="28"/>
      <c r="B213" s="28"/>
      <c r="C213" s="28"/>
      <c r="D213" s="28"/>
      <c r="E213" s="173"/>
      <c r="F213" s="28"/>
      <c r="G213" s="28"/>
    </row>
    <row r="214" spans="1:7">
      <c r="A214" s="28"/>
      <c r="B214" s="28"/>
      <c r="C214" s="28"/>
      <c r="D214" s="28"/>
      <c r="E214" s="173"/>
      <c r="F214" s="28"/>
      <c r="G214" s="28"/>
    </row>
    <row r="215" spans="1:7">
      <c r="A215" s="28"/>
      <c r="B215" s="28"/>
      <c r="C215" s="28"/>
      <c r="D215" s="28"/>
      <c r="E215" s="173"/>
      <c r="F215" s="28"/>
      <c r="G215" s="28"/>
    </row>
    <row r="216" spans="1:7">
      <c r="A216" s="28"/>
      <c r="B216" s="28"/>
      <c r="C216" s="28"/>
      <c r="D216" s="28"/>
      <c r="E216" s="173"/>
      <c r="F216" s="28"/>
      <c r="G216" s="28"/>
    </row>
    <row r="217" spans="1:7">
      <c r="A217" s="28"/>
      <c r="B217" s="28"/>
      <c r="C217" s="28"/>
      <c r="D217" s="28"/>
      <c r="E217" s="173"/>
      <c r="F217" s="28"/>
      <c r="G217" s="28"/>
    </row>
    <row r="218" spans="1:7">
      <c r="A218" s="28"/>
      <c r="B218" s="28"/>
      <c r="C218" s="28"/>
      <c r="D218" s="28"/>
      <c r="E218" s="173"/>
      <c r="F218" s="28"/>
      <c r="G218" s="28"/>
    </row>
    <row r="219" spans="1:7">
      <c r="A219" s="28"/>
      <c r="B219" s="28"/>
      <c r="C219" s="28"/>
      <c r="D219" s="28"/>
      <c r="E219" s="173"/>
      <c r="F219" s="28"/>
      <c r="G219" s="28"/>
    </row>
    <row r="220" spans="1:7">
      <c r="A220" s="28"/>
      <c r="B220" s="28"/>
      <c r="C220" s="28"/>
      <c r="D220" s="28"/>
      <c r="E220" s="173"/>
      <c r="F220" s="28"/>
      <c r="G220" s="28"/>
    </row>
    <row r="221" spans="1:7">
      <c r="A221" s="28"/>
      <c r="B221" s="28"/>
      <c r="C221" s="28"/>
      <c r="D221" s="28"/>
      <c r="E221" s="173"/>
      <c r="F221" s="28"/>
      <c r="G221" s="28"/>
    </row>
    <row r="222" spans="1:7">
      <c r="A222" s="28"/>
      <c r="B222" s="28"/>
      <c r="C222" s="28"/>
      <c r="D222" s="28"/>
      <c r="E222" s="173"/>
      <c r="F222" s="28"/>
      <c r="G222" s="28"/>
    </row>
    <row r="223" spans="1:7">
      <c r="A223" s="28"/>
      <c r="B223" s="28"/>
      <c r="C223" s="28"/>
      <c r="D223" s="28"/>
      <c r="E223" s="173"/>
      <c r="F223" s="28"/>
      <c r="G223" s="28"/>
    </row>
    <row r="224" spans="1:7">
      <c r="A224" s="28"/>
      <c r="B224" s="28"/>
      <c r="C224" s="28"/>
      <c r="D224" s="28"/>
      <c r="E224" s="173"/>
      <c r="F224" s="28"/>
      <c r="G224" s="28"/>
    </row>
    <row r="225" spans="1:7">
      <c r="A225" s="28"/>
      <c r="B225" s="28"/>
      <c r="C225" s="28"/>
      <c r="D225" s="28"/>
      <c r="E225" s="173"/>
      <c r="F225" s="28"/>
      <c r="G225" s="28"/>
    </row>
    <row r="226" spans="1:7">
      <c r="A226" s="28"/>
      <c r="B226" s="28"/>
      <c r="C226" s="28"/>
      <c r="D226" s="28"/>
      <c r="E226" s="173"/>
      <c r="F226" s="28"/>
      <c r="G226" s="28"/>
    </row>
    <row r="227" spans="1:7">
      <c r="A227" s="28"/>
      <c r="B227" s="28"/>
      <c r="C227" s="28"/>
      <c r="D227" s="28"/>
      <c r="E227" s="173"/>
      <c r="F227" s="28"/>
      <c r="G227" s="28"/>
    </row>
    <row r="228" spans="1:7">
      <c r="A228" s="28"/>
      <c r="B228" s="28"/>
      <c r="C228" s="28"/>
      <c r="D228" s="28"/>
      <c r="E228" s="173"/>
      <c r="F228" s="28"/>
      <c r="G228" s="28"/>
    </row>
    <row r="229" spans="1:7">
      <c r="A229" s="28"/>
      <c r="B229" s="28"/>
      <c r="C229" s="28"/>
      <c r="D229" s="28"/>
      <c r="E229" s="173"/>
      <c r="F229" s="28"/>
      <c r="G229" s="28"/>
    </row>
    <row r="230" spans="1:7">
      <c r="A230" s="28"/>
      <c r="B230" s="28"/>
      <c r="C230" s="28"/>
      <c r="D230" s="28"/>
      <c r="E230" s="173"/>
      <c r="F230" s="28"/>
      <c r="G230" s="28"/>
    </row>
    <row r="231" spans="1:7">
      <c r="A231" s="28"/>
      <c r="B231" s="28"/>
      <c r="C231" s="28"/>
      <c r="D231" s="28"/>
      <c r="E231" s="173"/>
      <c r="F231" s="28"/>
      <c r="G231" s="28"/>
    </row>
    <row r="232" spans="1:7">
      <c r="A232" s="28"/>
      <c r="B232" s="28"/>
      <c r="C232" s="28"/>
      <c r="D232" s="28"/>
      <c r="E232" s="173"/>
      <c r="F232" s="28"/>
      <c r="G232" s="28"/>
    </row>
    <row r="233" spans="1:7">
      <c r="A233" s="28"/>
      <c r="B233" s="28"/>
      <c r="C233" s="28"/>
      <c r="D233" s="28"/>
      <c r="E233" s="173"/>
      <c r="F233" s="28"/>
      <c r="G233" s="28"/>
    </row>
    <row r="234" spans="1:7">
      <c r="A234" s="28"/>
      <c r="B234" s="28"/>
      <c r="C234" s="28"/>
      <c r="D234" s="28"/>
      <c r="E234" s="173"/>
      <c r="F234" s="28"/>
      <c r="G234" s="28"/>
    </row>
    <row r="235" spans="1:7">
      <c r="A235" s="28"/>
      <c r="B235" s="28"/>
      <c r="C235" s="28"/>
      <c r="D235" s="28"/>
      <c r="E235" s="173"/>
      <c r="F235" s="28"/>
      <c r="G235" s="28"/>
    </row>
    <row r="236" spans="1:7">
      <c r="A236" s="28"/>
      <c r="B236" s="28"/>
      <c r="C236" s="28"/>
      <c r="D236" s="28"/>
      <c r="E236" s="173"/>
      <c r="F236" s="28"/>
      <c r="G236" s="28"/>
    </row>
    <row r="237" spans="1:7">
      <c r="A237" s="28"/>
      <c r="B237" s="28"/>
      <c r="C237" s="28"/>
      <c r="D237" s="28"/>
      <c r="E237" s="173"/>
      <c r="F237" s="28"/>
      <c r="G237" s="28"/>
    </row>
    <row r="238" spans="1:7">
      <c r="A238" s="28"/>
      <c r="B238" s="28"/>
      <c r="C238" s="28"/>
      <c r="D238" s="28"/>
      <c r="E238" s="173"/>
      <c r="F238" s="28"/>
      <c r="G238" s="28"/>
    </row>
    <row r="239" spans="1:7">
      <c r="A239" s="28"/>
      <c r="B239" s="28"/>
      <c r="C239" s="28"/>
      <c r="D239" s="28"/>
      <c r="E239" s="173"/>
      <c r="F239" s="28"/>
      <c r="G239" s="28"/>
    </row>
    <row r="240" spans="1:7">
      <c r="A240" s="28"/>
      <c r="B240" s="28"/>
      <c r="C240" s="28"/>
      <c r="D240" s="28"/>
      <c r="E240" s="173"/>
      <c r="F240" s="28"/>
      <c r="G240" s="28"/>
    </row>
    <row r="241" spans="1:7">
      <c r="A241" s="28"/>
      <c r="B241" s="28"/>
      <c r="C241" s="28"/>
      <c r="D241" s="28"/>
      <c r="E241" s="173"/>
      <c r="F241" s="28"/>
      <c r="G241" s="28"/>
    </row>
    <row r="242" spans="1:7">
      <c r="A242" s="28"/>
      <c r="B242" s="28"/>
      <c r="C242" s="28"/>
      <c r="D242" s="28"/>
      <c r="E242" s="173"/>
      <c r="F242" s="28"/>
      <c r="G242" s="28"/>
    </row>
    <row r="243" spans="1:7">
      <c r="A243" s="28"/>
      <c r="B243" s="28"/>
      <c r="C243" s="28"/>
      <c r="D243" s="28"/>
      <c r="E243" s="173"/>
      <c r="F243" s="28"/>
      <c r="G243" s="28"/>
    </row>
    <row r="244" spans="1:7">
      <c r="A244" s="28"/>
      <c r="B244" s="28"/>
      <c r="C244" s="28"/>
      <c r="D244" s="28"/>
      <c r="E244" s="173"/>
      <c r="F244" s="28"/>
      <c r="G244" s="28"/>
    </row>
    <row r="245" spans="1:7">
      <c r="A245" s="28"/>
      <c r="B245" s="28"/>
      <c r="C245" s="28"/>
      <c r="D245" s="28"/>
      <c r="E245" s="173"/>
      <c r="F245" s="28"/>
      <c r="G245" s="28"/>
    </row>
    <row r="246" spans="1:7">
      <c r="A246" s="28"/>
      <c r="B246" s="28"/>
      <c r="C246" s="28"/>
      <c r="D246" s="28"/>
      <c r="E246" s="173"/>
      <c r="F246" s="28"/>
      <c r="G246" s="28"/>
    </row>
    <row r="247" spans="1:7">
      <c r="A247" s="28"/>
      <c r="B247" s="28"/>
      <c r="C247" s="28"/>
      <c r="D247" s="28"/>
      <c r="E247" s="173"/>
      <c r="F247" s="28"/>
      <c r="G247" s="28"/>
    </row>
    <row r="248" spans="1:7">
      <c r="A248" s="28"/>
      <c r="B248" s="28"/>
      <c r="C248" s="28"/>
      <c r="D248" s="28"/>
      <c r="E248" s="173"/>
      <c r="F248" s="28"/>
      <c r="G248" s="28"/>
    </row>
    <row r="249" spans="1:7">
      <c r="A249" s="28"/>
      <c r="B249" s="28"/>
      <c r="C249" s="28"/>
      <c r="D249" s="28"/>
      <c r="E249" s="173"/>
      <c r="F249" s="28"/>
      <c r="G249" s="28"/>
    </row>
    <row r="250" spans="1:7">
      <c r="A250" s="28"/>
      <c r="B250" s="28"/>
      <c r="C250" s="28"/>
      <c r="D250" s="28"/>
      <c r="E250" s="173"/>
      <c r="F250" s="28"/>
      <c r="G250" s="28"/>
    </row>
    <row r="251" spans="1:7">
      <c r="A251" s="28"/>
      <c r="B251" s="28"/>
      <c r="C251" s="28"/>
      <c r="D251" s="28"/>
      <c r="E251" s="173"/>
      <c r="F251" s="28"/>
      <c r="G251" s="28"/>
    </row>
    <row r="252" spans="1:7">
      <c r="A252" s="28"/>
      <c r="B252" s="28"/>
      <c r="C252" s="28"/>
      <c r="D252" s="28"/>
      <c r="E252" s="173"/>
      <c r="F252" s="28"/>
      <c r="G252" s="28"/>
    </row>
    <row r="253" spans="1:7">
      <c r="A253" s="28"/>
      <c r="B253" s="28"/>
      <c r="C253" s="28"/>
      <c r="D253" s="28"/>
      <c r="E253" s="173"/>
      <c r="F253" s="28"/>
      <c r="G253" s="28"/>
    </row>
    <row r="254" spans="1:7">
      <c r="A254" s="28"/>
      <c r="B254" s="28"/>
      <c r="C254" s="28"/>
      <c r="D254" s="28"/>
      <c r="E254" s="173"/>
      <c r="F254" s="28"/>
      <c r="G254" s="28"/>
    </row>
    <row r="255" spans="1:7">
      <c r="A255" s="28"/>
      <c r="B255" s="28"/>
      <c r="C255" s="28"/>
      <c r="D255" s="28"/>
      <c r="E255" s="173"/>
      <c r="F255" s="28"/>
      <c r="G255" s="28"/>
    </row>
    <row r="256" spans="1:7">
      <c r="A256" s="28"/>
      <c r="B256" s="28"/>
      <c r="C256" s="28"/>
      <c r="D256" s="28"/>
      <c r="E256" s="173"/>
      <c r="F256" s="28"/>
      <c r="G256" s="28"/>
    </row>
    <row r="257" spans="1:7">
      <c r="A257" s="28"/>
      <c r="B257" s="28"/>
      <c r="C257" s="28"/>
      <c r="D257" s="28"/>
      <c r="E257" s="173"/>
      <c r="F257" s="28"/>
      <c r="G257" s="28"/>
    </row>
    <row r="258" spans="1:7">
      <c r="A258" s="28"/>
      <c r="B258" s="28"/>
      <c r="C258" s="28"/>
      <c r="D258" s="28"/>
      <c r="E258" s="173"/>
      <c r="F258" s="28"/>
      <c r="G258" s="28"/>
    </row>
    <row r="259" spans="1:7">
      <c r="A259" s="28"/>
      <c r="B259" s="28"/>
      <c r="C259" s="28"/>
      <c r="D259" s="28"/>
      <c r="E259" s="173"/>
      <c r="F259" s="28"/>
      <c r="G259" s="28"/>
    </row>
    <row r="260" spans="1:7">
      <c r="A260" s="28"/>
      <c r="B260" s="28"/>
      <c r="C260" s="28"/>
      <c r="D260" s="28"/>
      <c r="E260" s="173"/>
      <c r="F260" s="28"/>
      <c r="G260" s="28"/>
    </row>
    <row r="261" spans="1:7">
      <c r="A261" s="28"/>
      <c r="B261" s="28"/>
      <c r="C261" s="28"/>
      <c r="D261" s="28"/>
      <c r="E261" s="173"/>
      <c r="F261" s="28"/>
      <c r="G261" s="28"/>
    </row>
    <row r="262" spans="1:7">
      <c r="A262" s="28"/>
      <c r="B262" s="28"/>
      <c r="C262" s="28"/>
      <c r="D262" s="28"/>
      <c r="E262" s="173"/>
      <c r="F262" s="28"/>
      <c r="G262" s="28"/>
    </row>
    <row r="263" spans="1:7">
      <c r="A263" s="28"/>
      <c r="B263" s="28"/>
      <c r="C263" s="28"/>
      <c r="D263" s="28"/>
      <c r="E263" s="173"/>
      <c r="F263" s="28"/>
      <c r="G263" s="28"/>
    </row>
    <row r="264" spans="1:7">
      <c r="A264" s="28"/>
      <c r="B264" s="28"/>
      <c r="C264" s="28"/>
      <c r="D264" s="28"/>
      <c r="E264" s="173"/>
      <c r="F264" s="28"/>
      <c r="G264" s="28"/>
    </row>
    <row r="265" spans="1:7">
      <c r="A265" s="28"/>
      <c r="B265" s="28"/>
      <c r="C265" s="28"/>
      <c r="D265" s="28"/>
      <c r="E265" s="173"/>
      <c r="F265" s="28"/>
      <c r="G265" s="28"/>
    </row>
    <row r="266" spans="1:7">
      <c r="A266" s="28"/>
      <c r="B266" s="28"/>
      <c r="C266" s="28"/>
      <c r="D266" s="28"/>
      <c r="E266" s="173"/>
      <c r="F266" s="28"/>
      <c r="G266" s="28"/>
    </row>
    <row r="267" spans="1:7">
      <c r="A267" s="28"/>
      <c r="B267" s="28"/>
      <c r="C267" s="28"/>
      <c r="D267" s="28"/>
      <c r="E267" s="173"/>
      <c r="F267" s="28"/>
      <c r="G267" s="28"/>
    </row>
    <row r="268" spans="1:7">
      <c r="A268" s="28"/>
      <c r="B268" s="28"/>
      <c r="C268" s="28"/>
      <c r="D268" s="28"/>
      <c r="E268" s="173"/>
      <c r="F268" s="28"/>
      <c r="G268" s="28"/>
    </row>
    <row r="269" spans="1:7">
      <c r="A269" s="28"/>
      <c r="B269" s="28"/>
      <c r="C269" s="28"/>
      <c r="D269" s="28"/>
      <c r="E269" s="173"/>
      <c r="F269" s="28"/>
      <c r="G269" s="28"/>
    </row>
    <row r="270" spans="1:7">
      <c r="A270" s="28"/>
      <c r="B270" s="28"/>
      <c r="C270" s="28"/>
      <c r="D270" s="28"/>
      <c r="E270" s="173"/>
      <c r="F270" s="28"/>
      <c r="G270" s="28"/>
    </row>
    <row r="271" spans="1:7">
      <c r="A271" s="28"/>
      <c r="B271" s="28"/>
      <c r="C271" s="28"/>
      <c r="D271" s="28"/>
      <c r="E271" s="173"/>
      <c r="F271" s="28"/>
      <c r="G271" s="28"/>
    </row>
    <row r="272" spans="1:7">
      <c r="A272" s="28"/>
      <c r="B272" s="28"/>
      <c r="C272" s="28"/>
      <c r="D272" s="28"/>
      <c r="E272" s="173"/>
      <c r="F272" s="28"/>
      <c r="G272" s="28"/>
    </row>
    <row r="273" spans="1:7">
      <c r="A273" s="28"/>
      <c r="B273" s="28"/>
      <c r="C273" s="28"/>
      <c r="D273" s="28"/>
      <c r="E273" s="173"/>
      <c r="F273" s="28"/>
      <c r="G273" s="28"/>
    </row>
    <row r="274" spans="1:7">
      <c r="A274" s="28"/>
      <c r="B274" s="28"/>
      <c r="C274" s="28"/>
      <c r="D274" s="28"/>
      <c r="E274" s="173"/>
      <c r="F274" s="28"/>
      <c r="G274" s="28"/>
    </row>
    <row r="275" spans="1:7">
      <c r="A275" s="28"/>
      <c r="B275" s="28"/>
      <c r="C275" s="28"/>
      <c r="D275" s="28"/>
      <c r="E275" s="173"/>
      <c r="F275" s="28"/>
      <c r="G275" s="28"/>
    </row>
    <row r="276" spans="1:7">
      <c r="A276" s="28"/>
      <c r="B276" s="28"/>
      <c r="C276" s="28"/>
      <c r="D276" s="28"/>
      <c r="E276" s="173"/>
      <c r="F276" s="28"/>
      <c r="G276" s="28"/>
    </row>
    <row r="277" spans="1:7">
      <c r="A277" s="28"/>
      <c r="B277" s="28"/>
      <c r="C277" s="28"/>
      <c r="D277" s="28"/>
      <c r="E277" s="173"/>
      <c r="F277" s="28"/>
      <c r="G277" s="28"/>
    </row>
    <row r="278" spans="1:7">
      <c r="A278" s="28"/>
      <c r="B278" s="28"/>
      <c r="C278" s="28"/>
      <c r="D278" s="28"/>
      <c r="E278" s="173"/>
      <c r="F278" s="28"/>
      <c r="G278" s="28"/>
    </row>
    <row r="279" spans="1:7">
      <c r="A279" s="28"/>
      <c r="B279" s="28"/>
      <c r="C279" s="28"/>
      <c r="D279" s="28"/>
      <c r="E279" s="173"/>
      <c r="F279" s="28"/>
      <c r="G279" s="28"/>
    </row>
    <row r="280" spans="1:7">
      <c r="A280" s="28"/>
      <c r="B280" s="28"/>
      <c r="C280" s="28"/>
      <c r="D280" s="28"/>
      <c r="E280" s="173"/>
      <c r="F280" s="28"/>
      <c r="G280" s="28"/>
    </row>
    <row r="281" spans="1:7">
      <c r="A281" s="28"/>
      <c r="B281" s="28"/>
      <c r="C281" s="28"/>
      <c r="D281" s="28"/>
      <c r="E281" s="173"/>
      <c r="F281" s="28"/>
      <c r="G281" s="28"/>
    </row>
    <row r="282" spans="1:7">
      <c r="A282" s="28"/>
      <c r="B282" s="28"/>
      <c r="C282" s="28"/>
      <c r="D282" s="28"/>
      <c r="E282" s="173"/>
      <c r="F282" s="28"/>
      <c r="G282" s="28"/>
    </row>
    <row r="283" spans="1:7">
      <c r="A283" s="28"/>
      <c r="B283" s="28"/>
      <c r="C283" s="28"/>
      <c r="D283" s="28"/>
      <c r="E283" s="173"/>
      <c r="F283" s="28"/>
      <c r="G283" s="28"/>
    </row>
    <row r="284" spans="1:7">
      <c r="A284" s="28"/>
      <c r="B284" s="28"/>
      <c r="C284" s="28"/>
      <c r="D284" s="28"/>
      <c r="E284" s="173"/>
      <c r="F284" s="28"/>
      <c r="G284" s="28"/>
    </row>
    <row r="285" spans="1:7">
      <c r="A285" s="28"/>
      <c r="B285" s="28"/>
      <c r="C285" s="28"/>
      <c r="D285" s="28"/>
      <c r="E285" s="173"/>
      <c r="F285" s="28"/>
      <c r="G285" s="28"/>
    </row>
    <row r="286" spans="1:7">
      <c r="A286" s="28"/>
      <c r="B286" s="28"/>
      <c r="C286" s="28"/>
      <c r="D286" s="28"/>
      <c r="E286" s="173"/>
      <c r="F286" s="28"/>
      <c r="G286" s="28"/>
    </row>
    <row r="287" spans="1:7">
      <c r="A287" s="28"/>
      <c r="B287" s="28"/>
      <c r="C287" s="28"/>
      <c r="D287" s="28"/>
      <c r="E287" s="173"/>
      <c r="F287" s="28"/>
      <c r="G287" s="28"/>
    </row>
    <row r="288" spans="1:7">
      <c r="A288" s="28"/>
      <c r="B288" s="28"/>
      <c r="C288" s="28"/>
      <c r="D288" s="28"/>
      <c r="E288" s="173"/>
      <c r="F288" s="28"/>
      <c r="G288" s="28"/>
    </row>
    <row r="289" spans="1:7">
      <c r="A289" s="28"/>
      <c r="B289" s="28"/>
      <c r="C289" s="28"/>
      <c r="D289" s="28"/>
      <c r="E289" s="173"/>
      <c r="F289" s="28"/>
      <c r="G289" s="28"/>
    </row>
    <row r="290" spans="1:7">
      <c r="A290" s="28"/>
      <c r="B290" s="28"/>
      <c r="C290" s="28"/>
      <c r="D290" s="28"/>
      <c r="E290" s="173"/>
      <c r="F290" s="28"/>
      <c r="G290" s="28"/>
    </row>
    <row r="291" spans="1:7">
      <c r="A291" s="28"/>
      <c r="B291" s="28"/>
      <c r="C291" s="28"/>
      <c r="D291" s="28"/>
      <c r="E291" s="173"/>
      <c r="F291" s="28"/>
      <c r="G291" s="28"/>
    </row>
    <row r="292" spans="1:7">
      <c r="A292" s="28"/>
      <c r="B292" s="28"/>
      <c r="C292" s="28"/>
      <c r="D292" s="28"/>
      <c r="E292" s="173"/>
      <c r="F292" s="28"/>
      <c r="G292" s="28"/>
    </row>
    <row r="293" spans="1:7">
      <c r="A293" s="28"/>
      <c r="B293" s="28"/>
      <c r="C293" s="28"/>
      <c r="D293" s="28"/>
      <c r="E293" s="173"/>
      <c r="F293" s="28"/>
      <c r="G293" s="28"/>
    </row>
    <row r="294" spans="1:7">
      <c r="A294" s="28"/>
      <c r="B294" s="28"/>
      <c r="C294" s="28"/>
      <c r="D294" s="28"/>
      <c r="E294" s="173"/>
      <c r="F294" s="28"/>
      <c r="G294" s="28"/>
    </row>
    <row r="295" spans="1:7">
      <c r="A295" s="28"/>
      <c r="B295" s="28"/>
      <c r="C295" s="28"/>
      <c r="D295" s="28"/>
      <c r="E295" s="173"/>
      <c r="F295" s="28"/>
      <c r="G295" s="28"/>
    </row>
    <row r="296" spans="1:7">
      <c r="A296" s="28"/>
      <c r="B296" s="28"/>
      <c r="C296" s="28"/>
      <c r="D296" s="28"/>
      <c r="E296" s="173"/>
      <c r="F296" s="28"/>
      <c r="G296" s="28"/>
    </row>
    <row r="297" spans="1:7">
      <c r="A297" s="28"/>
      <c r="B297" s="28"/>
      <c r="C297" s="28"/>
      <c r="D297" s="28"/>
      <c r="E297" s="173"/>
      <c r="F297" s="28"/>
      <c r="G297" s="28"/>
    </row>
    <row r="298" spans="1:7">
      <c r="A298" s="28"/>
      <c r="B298" s="28"/>
      <c r="C298" s="28"/>
      <c r="D298" s="28"/>
      <c r="E298" s="173"/>
      <c r="F298" s="28"/>
      <c r="G298" s="28"/>
    </row>
    <row r="299" spans="1:7">
      <c r="A299" s="28"/>
      <c r="B299" s="28"/>
      <c r="C299" s="28"/>
      <c r="D299" s="28"/>
      <c r="E299" s="173"/>
      <c r="F299" s="28"/>
      <c r="G299" s="28"/>
    </row>
    <row r="300" spans="1:7">
      <c r="A300" s="28"/>
      <c r="B300" s="28"/>
      <c r="C300" s="28"/>
      <c r="D300" s="28"/>
      <c r="E300" s="173"/>
      <c r="F300" s="28"/>
      <c r="G300" s="28"/>
    </row>
    <row r="301" spans="1:7">
      <c r="A301" s="28"/>
      <c r="B301" s="28"/>
      <c r="C301" s="28"/>
      <c r="D301" s="28"/>
      <c r="E301" s="173"/>
      <c r="F301" s="28"/>
      <c r="G301" s="28"/>
    </row>
    <row r="302" spans="1:7">
      <c r="A302" s="28"/>
      <c r="B302" s="28"/>
      <c r="C302" s="28"/>
      <c r="D302" s="28"/>
      <c r="E302" s="173"/>
      <c r="F302" s="28"/>
      <c r="G302" s="28"/>
    </row>
    <row r="303" spans="1:7">
      <c r="A303" s="28"/>
      <c r="B303" s="28"/>
      <c r="C303" s="28"/>
      <c r="D303" s="28"/>
      <c r="E303" s="173"/>
      <c r="F303" s="28"/>
      <c r="G303" s="28"/>
    </row>
    <row r="304" spans="1:7">
      <c r="A304" s="28"/>
      <c r="B304" s="28"/>
      <c r="C304" s="28"/>
      <c r="D304" s="28"/>
      <c r="E304" s="173"/>
      <c r="F304" s="28"/>
      <c r="G304" s="28"/>
    </row>
    <row r="305" spans="1:7">
      <c r="A305" s="28"/>
      <c r="B305" s="28"/>
      <c r="C305" s="28"/>
      <c r="D305" s="28"/>
      <c r="E305" s="173"/>
      <c r="F305" s="28"/>
      <c r="G305" s="28"/>
    </row>
    <row r="306" spans="1:7">
      <c r="A306" s="28"/>
      <c r="B306" s="28"/>
      <c r="C306" s="28"/>
      <c r="D306" s="28"/>
      <c r="E306" s="173"/>
      <c r="F306" s="28"/>
      <c r="G306" s="28"/>
    </row>
    <row r="307" spans="1:7">
      <c r="A307" s="28"/>
      <c r="B307" s="28"/>
      <c r="C307" s="28"/>
      <c r="D307" s="28"/>
      <c r="E307" s="173"/>
      <c r="F307" s="28"/>
      <c r="G307" s="28"/>
    </row>
    <row r="308" spans="1:7">
      <c r="A308" s="28"/>
      <c r="B308" s="28"/>
      <c r="C308" s="28"/>
      <c r="D308" s="28"/>
      <c r="E308" s="173"/>
      <c r="F308" s="28"/>
      <c r="G308" s="28"/>
    </row>
    <row r="309" spans="1:7">
      <c r="A309" s="28"/>
      <c r="B309" s="28"/>
      <c r="C309" s="28"/>
      <c r="D309" s="28"/>
      <c r="E309" s="173"/>
      <c r="F309" s="28"/>
      <c r="G309" s="28"/>
    </row>
    <row r="310" spans="1:7">
      <c r="A310" s="28"/>
      <c r="B310" s="28"/>
      <c r="C310" s="28"/>
      <c r="D310" s="28"/>
      <c r="E310" s="173"/>
      <c r="F310" s="28"/>
      <c r="G310" s="28"/>
    </row>
    <row r="311" spans="1:7">
      <c r="A311" s="28"/>
      <c r="B311" s="28"/>
      <c r="C311" s="28"/>
      <c r="D311" s="28"/>
      <c r="E311" s="173"/>
      <c r="F311" s="28"/>
      <c r="G311" s="28"/>
    </row>
    <row r="312" spans="1:7">
      <c r="A312" s="28"/>
      <c r="B312" s="28"/>
      <c r="C312" s="28"/>
      <c r="D312" s="28"/>
      <c r="E312" s="173"/>
      <c r="F312" s="28"/>
      <c r="G312" s="28"/>
    </row>
    <row r="313" spans="1:7">
      <c r="A313" s="28"/>
      <c r="B313" s="28"/>
      <c r="C313" s="28"/>
      <c r="D313" s="28"/>
      <c r="E313" s="173"/>
      <c r="F313" s="28"/>
      <c r="G313" s="28"/>
    </row>
    <row r="314" spans="1:7">
      <c r="A314" s="28"/>
      <c r="B314" s="28"/>
      <c r="C314" s="28"/>
      <c r="D314" s="28"/>
      <c r="E314" s="173"/>
      <c r="F314" s="28"/>
      <c r="G314" s="28"/>
    </row>
    <row r="315" spans="1:7">
      <c r="A315" s="28"/>
      <c r="B315" s="28"/>
      <c r="C315" s="28"/>
      <c r="D315" s="28"/>
      <c r="E315" s="173"/>
      <c r="F315" s="28"/>
      <c r="G315" s="28"/>
    </row>
    <row r="316" spans="1:7">
      <c r="A316" s="28"/>
      <c r="B316" s="28"/>
      <c r="C316" s="28"/>
      <c r="D316" s="28"/>
      <c r="E316" s="173"/>
      <c r="F316" s="28"/>
      <c r="G316" s="28"/>
    </row>
    <row r="317" spans="1:7">
      <c r="A317" s="28"/>
      <c r="B317" s="28"/>
      <c r="C317" s="28"/>
      <c r="D317" s="28"/>
      <c r="E317" s="173"/>
      <c r="F317" s="28"/>
      <c r="G317" s="28"/>
    </row>
    <row r="318" spans="1:7">
      <c r="A318" s="28"/>
      <c r="B318" s="28"/>
      <c r="C318" s="28"/>
      <c r="D318" s="28"/>
      <c r="E318" s="173"/>
      <c r="F318" s="28"/>
      <c r="G318" s="28"/>
    </row>
    <row r="319" spans="1:7">
      <c r="A319" s="28"/>
      <c r="B319" s="28"/>
      <c r="C319" s="28"/>
      <c r="D319" s="28"/>
      <c r="E319" s="173"/>
      <c r="F319" s="28"/>
      <c r="G319" s="28"/>
    </row>
    <row r="320" spans="1:7">
      <c r="A320" s="28"/>
      <c r="B320" s="28"/>
      <c r="C320" s="28"/>
      <c r="D320" s="28"/>
      <c r="E320" s="173"/>
      <c r="F320" s="28"/>
      <c r="G320" s="28"/>
    </row>
    <row r="321" spans="1:7">
      <c r="A321" s="28"/>
      <c r="B321" s="28"/>
      <c r="C321" s="28"/>
      <c r="D321" s="28"/>
      <c r="E321" s="173"/>
      <c r="F321" s="28"/>
      <c r="G321" s="28"/>
    </row>
    <row r="322" spans="1:7">
      <c r="A322" s="28"/>
      <c r="B322" s="28"/>
      <c r="C322" s="28"/>
      <c r="D322" s="28"/>
      <c r="E322" s="173"/>
      <c r="F322" s="28"/>
      <c r="G322" s="28"/>
    </row>
    <row r="323" spans="1:7">
      <c r="A323" s="28"/>
      <c r="B323" s="28"/>
      <c r="C323" s="28"/>
      <c r="D323" s="28"/>
      <c r="E323" s="173"/>
      <c r="F323" s="28"/>
      <c r="G323" s="28"/>
    </row>
    <row r="324" spans="1:7">
      <c r="A324" s="28"/>
      <c r="B324" s="28"/>
      <c r="C324" s="28"/>
      <c r="D324" s="28"/>
      <c r="E324" s="173"/>
      <c r="F324" s="28"/>
      <c r="G324" s="28"/>
    </row>
    <row r="325" spans="1:7">
      <c r="A325" s="28"/>
      <c r="B325" s="28"/>
      <c r="C325" s="28"/>
      <c r="D325" s="28"/>
      <c r="E325" s="173"/>
      <c r="F325" s="28"/>
      <c r="G325" s="28"/>
    </row>
    <row r="326" spans="1:7">
      <c r="A326" s="28"/>
      <c r="B326" s="28"/>
      <c r="C326" s="28"/>
      <c r="D326" s="28"/>
      <c r="E326" s="173"/>
      <c r="F326" s="28"/>
      <c r="G326" s="28"/>
    </row>
    <row r="327" spans="1:7">
      <c r="A327" s="28"/>
      <c r="B327" s="28"/>
      <c r="C327" s="28"/>
      <c r="D327" s="28"/>
      <c r="E327" s="173"/>
      <c r="F327" s="28"/>
      <c r="G327" s="28"/>
    </row>
    <row r="328" spans="1:7">
      <c r="A328" s="28"/>
      <c r="B328" s="28"/>
      <c r="C328" s="28"/>
      <c r="D328" s="28"/>
      <c r="E328" s="173"/>
      <c r="F328" s="28"/>
      <c r="G328" s="28"/>
    </row>
    <row r="329" spans="1:7">
      <c r="A329" s="28"/>
      <c r="B329" s="28"/>
      <c r="C329" s="28"/>
      <c r="D329" s="28"/>
      <c r="E329" s="173"/>
      <c r="F329" s="28"/>
      <c r="G329" s="28"/>
    </row>
    <row r="330" spans="1:7">
      <c r="A330" s="28"/>
      <c r="B330" s="28"/>
      <c r="C330" s="28"/>
      <c r="D330" s="28"/>
      <c r="E330" s="173"/>
      <c r="F330" s="28"/>
      <c r="G330" s="28"/>
    </row>
    <row r="331" spans="1:7">
      <c r="A331" s="28"/>
      <c r="B331" s="28"/>
      <c r="C331" s="28"/>
      <c r="D331" s="28"/>
      <c r="E331" s="173"/>
      <c r="F331" s="28"/>
      <c r="G331" s="28"/>
    </row>
    <row r="332" spans="1:7">
      <c r="A332" s="28"/>
      <c r="B332" s="28"/>
      <c r="C332" s="28"/>
      <c r="D332" s="28"/>
      <c r="E332" s="173"/>
      <c r="F332" s="28"/>
      <c r="G332" s="28"/>
    </row>
    <row r="333" spans="1:7">
      <c r="A333" s="28"/>
      <c r="B333" s="28"/>
      <c r="C333" s="28"/>
      <c r="D333" s="28"/>
      <c r="E333" s="173"/>
      <c r="F333" s="28"/>
      <c r="G333" s="28"/>
    </row>
    <row r="334" spans="1:7">
      <c r="A334" s="28"/>
      <c r="B334" s="28"/>
      <c r="C334" s="28"/>
      <c r="D334" s="28"/>
      <c r="E334" s="173"/>
      <c r="F334" s="28"/>
      <c r="G334" s="28"/>
    </row>
    <row r="335" spans="1:7">
      <c r="A335" s="28"/>
      <c r="B335" s="28"/>
      <c r="C335" s="28"/>
      <c r="D335" s="28"/>
      <c r="E335" s="173"/>
      <c r="F335" s="28"/>
      <c r="G335" s="28"/>
    </row>
    <row r="336" spans="1:7">
      <c r="A336" s="28"/>
      <c r="B336" s="28"/>
      <c r="C336" s="28"/>
      <c r="D336" s="28"/>
      <c r="E336" s="173"/>
      <c r="F336" s="28"/>
      <c r="G336" s="28"/>
    </row>
    <row r="337" spans="1:7">
      <c r="A337" s="28"/>
      <c r="B337" s="28"/>
      <c r="C337" s="28"/>
      <c r="D337" s="28"/>
      <c r="E337" s="173"/>
      <c r="F337" s="28"/>
      <c r="G337" s="28"/>
    </row>
    <row r="338" spans="1:7">
      <c r="A338" s="28"/>
      <c r="B338" s="28"/>
      <c r="C338" s="28"/>
      <c r="D338" s="28"/>
      <c r="E338" s="173"/>
      <c r="F338" s="28"/>
      <c r="G338" s="28"/>
    </row>
    <row r="339" spans="1:7">
      <c r="A339" s="28"/>
      <c r="B339" s="28"/>
      <c r="C339" s="28"/>
      <c r="D339" s="28"/>
      <c r="E339" s="173"/>
      <c r="F339" s="28"/>
      <c r="G339" s="28"/>
    </row>
    <row r="340" spans="1:7">
      <c r="A340" s="28"/>
      <c r="B340" s="28"/>
      <c r="C340" s="28"/>
      <c r="D340" s="28"/>
      <c r="E340" s="173"/>
      <c r="F340" s="28"/>
      <c r="G340" s="28"/>
    </row>
    <row r="341" spans="1:7">
      <c r="A341" s="28"/>
      <c r="B341" s="28"/>
      <c r="C341" s="28"/>
      <c r="D341" s="28"/>
      <c r="E341" s="173"/>
      <c r="F341" s="28"/>
      <c r="G341" s="28"/>
    </row>
    <row r="342" spans="1:7">
      <c r="A342" s="28"/>
      <c r="B342" s="28"/>
      <c r="C342" s="28"/>
      <c r="D342" s="28"/>
      <c r="E342" s="173"/>
      <c r="F342" s="28"/>
      <c r="G342" s="28"/>
    </row>
    <row r="343" spans="1:7">
      <c r="A343" s="28"/>
      <c r="B343" s="28"/>
      <c r="C343" s="28"/>
      <c r="D343" s="28"/>
      <c r="E343" s="173"/>
      <c r="F343" s="28"/>
      <c r="G343" s="28"/>
    </row>
    <row r="344" spans="1:7">
      <c r="A344" s="28"/>
      <c r="B344" s="28"/>
      <c r="C344" s="28"/>
      <c r="D344" s="28"/>
      <c r="E344" s="173"/>
      <c r="F344" s="28"/>
      <c r="G344" s="28"/>
    </row>
    <row r="345" spans="1:7">
      <c r="A345" s="28"/>
      <c r="B345" s="28"/>
      <c r="C345" s="28"/>
      <c r="D345" s="28"/>
      <c r="E345" s="173"/>
      <c r="F345" s="28"/>
      <c r="G345" s="28"/>
    </row>
    <row r="346" spans="1:7">
      <c r="A346" s="28"/>
      <c r="B346" s="28"/>
      <c r="C346" s="28"/>
      <c r="D346" s="28"/>
      <c r="E346" s="173"/>
      <c r="F346" s="28"/>
      <c r="G346" s="28"/>
    </row>
    <row r="347" spans="1:7">
      <c r="A347" s="28"/>
      <c r="B347" s="28"/>
      <c r="C347" s="28"/>
      <c r="D347" s="28"/>
      <c r="E347" s="173"/>
      <c r="F347" s="28"/>
      <c r="G347" s="28"/>
    </row>
    <row r="348" spans="1:7">
      <c r="A348" s="28"/>
      <c r="B348" s="28"/>
      <c r="C348" s="28"/>
      <c r="D348" s="28"/>
      <c r="E348" s="173"/>
      <c r="F348" s="28"/>
      <c r="G348" s="28"/>
    </row>
    <row r="349" spans="1:7">
      <c r="A349" s="28"/>
      <c r="B349" s="28"/>
      <c r="C349" s="28"/>
      <c r="D349" s="28"/>
      <c r="E349" s="173"/>
      <c r="G349" s="28"/>
    </row>
    <row r="350" spans="1:7">
      <c r="A350" s="28"/>
      <c r="B350" s="28"/>
      <c r="C350" s="28"/>
      <c r="D350" s="28"/>
      <c r="E350" s="173"/>
    </row>
    <row r="351" spans="1:7">
      <c r="A351" s="28"/>
      <c r="B351" s="28"/>
      <c r="C351" s="28"/>
      <c r="D351" s="28"/>
    </row>
    <row r="352" spans="1:7">
      <c r="A352" s="28"/>
      <c r="B352" s="28"/>
      <c r="C352" s="28"/>
      <c r="D352" s="28"/>
    </row>
  </sheetData>
  <mergeCells count="9">
    <mergeCell ref="I39:I40"/>
    <mergeCell ref="K39:K40"/>
    <mergeCell ref="L39:L40"/>
    <mergeCell ref="F22:J22"/>
    <mergeCell ref="AF2:AG2"/>
    <mergeCell ref="AF3:AG3"/>
    <mergeCell ref="AF4:AG4"/>
    <mergeCell ref="P22:T22"/>
    <mergeCell ref="F8:N8"/>
  </mergeCells>
  <phoneticPr fontId="21" type="noConversion"/>
  <printOptions horizontalCentered="1"/>
  <pageMargins left="0" right="0" top="0.59055118110236227" bottom="0.59055118110236227" header="0.51181102362204722" footer="0.51181102362204722"/>
  <pageSetup paperSize="9" scale="29" orientation="landscape"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Tabelle39">
    <tabColor rgb="FF00FFFF"/>
    <pageSetUpPr fitToPage="1"/>
  </sheetPr>
  <dimension ref="A1:AF63"/>
  <sheetViews>
    <sheetView workbookViewId="0">
      <pane xSplit="1" ySplit="6" topLeftCell="B7" activePane="bottomRight" state="frozen"/>
      <selection pane="topRight" activeCell="B1" sqref="B1"/>
      <selection pane="bottomLeft" activeCell="A7" sqref="A7"/>
      <selection pane="bottomRight"/>
    </sheetView>
  </sheetViews>
  <sheetFormatPr baseColWidth="10" defaultColWidth="9" defaultRowHeight="15.75"/>
  <cols>
    <col min="1" max="1" width="27.5" style="2321" customWidth="1"/>
    <col min="2" max="26" width="6.75" style="2321" customWidth="1"/>
    <col min="27" max="16384" width="9" style="2321"/>
  </cols>
  <sheetData>
    <row r="1" spans="1:32" s="2625" customFormat="1" ht="13.15" customHeight="1">
      <c r="A1" s="2622"/>
      <c r="B1" s="2623"/>
      <c r="C1" s="2623"/>
      <c r="D1" s="2623"/>
      <c r="E1" s="2623"/>
      <c r="F1" s="2623"/>
      <c r="G1" s="2623"/>
      <c r="H1" s="2623"/>
      <c r="I1" s="2623"/>
      <c r="J1" s="2623"/>
      <c r="K1" s="2623"/>
      <c r="L1" s="2623"/>
      <c r="M1" s="2623"/>
      <c r="N1" s="2623"/>
      <c r="O1" s="2623"/>
      <c r="P1" s="2623"/>
      <c r="Q1" s="2623"/>
      <c r="R1" s="2623"/>
      <c r="S1" s="2623"/>
      <c r="T1" s="2623"/>
      <c r="U1" s="2623"/>
      <c r="V1" s="2623"/>
      <c r="W1" s="2623"/>
      <c r="X1" s="2623"/>
      <c r="Y1" s="2623"/>
      <c r="Z1" s="2623"/>
      <c r="AA1" s="2623"/>
      <c r="AB1" s="2623"/>
      <c r="AC1" s="2624"/>
      <c r="AD1" s="2551"/>
      <c r="AE1" s="2551"/>
      <c r="AF1" s="2552"/>
    </row>
    <row r="2" spans="1:32" s="2625" customFormat="1" ht="18" customHeight="1">
      <c r="A2" s="465"/>
      <c r="B2" s="2371" t="s">
        <v>97</v>
      </c>
      <c r="C2" s="1014"/>
      <c r="D2" s="1014"/>
      <c r="E2" s="1014"/>
      <c r="F2" s="1014"/>
      <c r="G2" s="1014"/>
      <c r="H2" s="1014"/>
      <c r="I2" s="1014"/>
      <c r="J2" s="1014"/>
      <c r="K2" s="1014"/>
      <c r="L2" s="1014"/>
      <c r="M2" s="1014"/>
      <c r="N2" s="1014"/>
      <c r="O2" s="1014"/>
      <c r="P2" s="1014"/>
      <c r="Q2" s="1014"/>
      <c r="R2" s="1014"/>
      <c r="S2" s="1014"/>
      <c r="T2" s="1014"/>
      <c r="U2" s="1014"/>
      <c r="V2" s="1014"/>
      <c r="W2" s="1014"/>
      <c r="X2" s="1014"/>
      <c r="Y2" s="1014"/>
      <c r="Z2" s="1014"/>
      <c r="AA2" s="1014"/>
      <c r="AB2" s="1014"/>
      <c r="AC2" s="2626"/>
      <c r="AD2" s="4204" t="s">
        <v>112</v>
      </c>
      <c r="AE2" s="4205"/>
      <c r="AF2" s="4206"/>
    </row>
    <row r="3" spans="1:32" s="2625" customFormat="1" ht="18" customHeight="1">
      <c r="A3" s="465"/>
      <c r="B3" s="2627"/>
      <c r="C3" s="2627"/>
      <c r="D3" s="2627"/>
      <c r="E3" s="2628"/>
      <c r="F3" s="2628"/>
      <c r="G3" s="2628"/>
      <c r="H3" s="2628"/>
      <c r="I3" s="2629"/>
      <c r="J3" s="2629"/>
      <c r="K3" s="2629"/>
      <c r="L3" s="2629"/>
      <c r="M3" s="2629"/>
      <c r="N3" s="2629"/>
      <c r="O3" s="2629"/>
      <c r="P3" s="2629"/>
      <c r="Q3" s="2629"/>
      <c r="R3" s="2629"/>
      <c r="S3" s="2629"/>
      <c r="T3" s="2629"/>
      <c r="U3" s="2629"/>
      <c r="V3" s="2629"/>
      <c r="W3" s="2629"/>
      <c r="X3" s="2629"/>
      <c r="Y3" s="2629"/>
      <c r="Z3" s="2629"/>
      <c r="AA3" s="2629"/>
      <c r="AB3" s="2629"/>
      <c r="AC3" s="2626"/>
      <c r="AD3" s="4204" t="s">
        <v>313</v>
      </c>
      <c r="AE3" s="4205"/>
      <c r="AF3" s="4206"/>
    </row>
    <row r="4" spans="1:32" s="2625" customFormat="1" ht="18" customHeight="1">
      <c r="A4" s="465"/>
      <c r="B4" s="1020" t="s">
        <v>104</v>
      </c>
      <c r="C4" s="1014"/>
      <c r="D4" s="1014"/>
      <c r="E4" s="1014"/>
      <c r="F4" s="1014"/>
      <c r="G4" s="1014"/>
      <c r="H4" s="1014"/>
      <c r="I4" s="1014"/>
      <c r="J4" s="1014"/>
      <c r="K4" s="1014"/>
      <c r="L4" s="1014"/>
      <c r="M4" s="1014"/>
      <c r="N4" s="1014"/>
      <c r="O4" s="1014"/>
      <c r="P4" s="1014"/>
      <c r="Q4" s="1014"/>
      <c r="R4" s="1014"/>
      <c r="S4" s="1014"/>
      <c r="T4" s="1014"/>
      <c r="U4" s="1014"/>
      <c r="V4" s="1014"/>
      <c r="W4" s="1014"/>
      <c r="X4" s="1014"/>
      <c r="Y4" s="1014"/>
      <c r="Z4" s="1014"/>
      <c r="AA4" s="1014"/>
      <c r="AB4" s="1014"/>
      <c r="AC4" s="2630"/>
      <c r="AD4" s="4248">
        <v>44384</v>
      </c>
      <c r="AE4" s="4207"/>
      <c r="AF4" s="4208"/>
    </row>
    <row r="5" spans="1:32" s="2625" customFormat="1" ht="13.15" customHeight="1">
      <c r="A5" s="2553"/>
      <c r="B5" s="2631"/>
      <c r="C5" s="2631"/>
      <c r="D5" s="2631"/>
      <c r="E5" s="2631"/>
      <c r="F5" s="2631"/>
      <c r="G5" s="2631"/>
      <c r="H5" s="2631"/>
      <c r="I5" s="2631"/>
      <c r="J5" s="2631"/>
      <c r="K5" s="2631"/>
      <c r="L5" s="2631"/>
      <c r="M5" s="2631"/>
      <c r="N5" s="2631"/>
      <c r="O5" s="2631"/>
      <c r="P5" s="2631"/>
      <c r="Q5" s="2631"/>
      <c r="R5" s="2631"/>
      <c r="S5" s="2631"/>
      <c r="T5" s="2631"/>
      <c r="U5" s="2631"/>
      <c r="V5" s="2631"/>
      <c r="W5" s="2631"/>
      <c r="X5" s="2631"/>
      <c r="Y5" s="2631"/>
      <c r="Z5" s="2631"/>
      <c r="AA5" s="2631"/>
      <c r="AB5" s="2631"/>
      <c r="AC5" s="2632"/>
      <c r="AD5" s="2554"/>
      <c r="AE5" s="2554"/>
      <c r="AF5" s="2555"/>
    </row>
    <row r="6" spans="1:32" ht="16.149999999999999" customHeight="1">
      <c r="A6" s="5"/>
      <c r="B6" s="5"/>
      <c r="C6" s="5"/>
      <c r="D6" s="5"/>
      <c r="E6" s="5"/>
      <c r="F6" s="5"/>
      <c r="G6" s="5"/>
      <c r="H6" s="5"/>
      <c r="I6" s="5"/>
      <c r="J6" s="5"/>
    </row>
    <row r="7" spans="1:32" ht="18" customHeight="1">
      <c r="A7"/>
      <c r="B7" s="6">
        <v>1990</v>
      </c>
      <c r="C7" s="6">
        <v>1991</v>
      </c>
      <c r="D7" s="6">
        <v>1992</v>
      </c>
      <c r="E7" s="6">
        <v>1993</v>
      </c>
      <c r="F7" s="6">
        <v>1994</v>
      </c>
      <c r="G7" s="6">
        <v>1995</v>
      </c>
      <c r="H7" s="6">
        <v>1996</v>
      </c>
      <c r="I7" s="6">
        <v>1997</v>
      </c>
      <c r="J7" s="16">
        <v>1998</v>
      </c>
      <c r="K7" s="16">
        <v>1999</v>
      </c>
      <c r="L7" s="6">
        <v>2000</v>
      </c>
      <c r="M7" s="6">
        <v>2001</v>
      </c>
      <c r="N7" s="6">
        <v>2002</v>
      </c>
      <c r="O7" s="6">
        <v>2003</v>
      </c>
      <c r="P7" s="6">
        <v>2004</v>
      </c>
      <c r="Q7" s="6">
        <v>2005</v>
      </c>
      <c r="R7" s="6">
        <v>2006</v>
      </c>
      <c r="S7" s="6">
        <v>2007</v>
      </c>
      <c r="T7" s="6">
        <v>2008</v>
      </c>
      <c r="U7" s="6">
        <v>2009</v>
      </c>
      <c r="V7" s="6">
        <v>2010</v>
      </c>
      <c r="W7" s="6">
        <v>2011</v>
      </c>
      <c r="X7" s="6">
        <v>2012</v>
      </c>
      <c r="Y7" s="6">
        <v>2013</v>
      </c>
      <c r="Z7" s="6">
        <v>2014</v>
      </c>
      <c r="AA7" s="6">
        <v>2015</v>
      </c>
      <c r="AB7" s="6">
        <v>2016</v>
      </c>
      <c r="AC7" s="6">
        <v>2017</v>
      </c>
      <c r="AD7" s="6">
        <v>2018</v>
      </c>
      <c r="AE7" s="6">
        <v>2019</v>
      </c>
      <c r="AF7" s="3748">
        <v>2020</v>
      </c>
    </row>
    <row r="8" spans="1:32" ht="15" customHeight="1">
      <c r="A8" s="2633"/>
      <c r="B8" s="18"/>
      <c r="C8" s="18"/>
      <c r="D8" s="18"/>
      <c r="E8" s="18"/>
      <c r="F8" s="18"/>
      <c r="G8" s="18"/>
      <c r="H8" s="18"/>
      <c r="I8" s="18"/>
      <c r="J8" s="18"/>
      <c r="K8" s="18"/>
      <c r="L8" s="18"/>
      <c r="M8" s="18"/>
      <c r="N8" s="18"/>
      <c r="O8" s="18"/>
      <c r="P8" s="18"/>
    </row>
    <row r="9" spans="1:32" ht="15" customHeight="1">
      <c r="A9" s="2634" t="s">
        <v>314</v>
      </c>
      <c r="B9" s="2377">
        <v>55.9</v>
      </c>
      <c r="C9" s="2377">
        <v>54.2</v>
      </c>
      <c r="D9" s="2377">
        <v>52.8</v>
      </c>
      <c r="E9" s="2377">
        <v>54.7</v>
      </c>
      <c r="F9" s="2635">
        <v>54.8</v>
      </c>
      <c r="G9" s="2635">
        <v>55.7</v>
      </c>
      <c r="H9" s="2635">
        <v>55.6</v>
      </c>
      <c r="I9" s="2377">
        <v>56</v>
      </c>
      <c r="J9" s="2635">
        <v>55.56</v>
      </c>
      <c r="K9" s="2636">
        <v>54.125999999999998</v>
      </c>
      <c r="L9" s="2637">
        <v>53.606000000000002</v>
      </c>
      <c r="M9" s="2637">
        <v>51.6</v>
      </c>
      <c r="N9" s="2637">
        <v>53.606000000000002</v>
      </c>
      <c r="O9" s="2637">
        <v>52.11</v>
      </c>
      <c r="P9" s="2637">
        <v>51.25</v>
      </c>
      <c r="Q9" s="2637">
        <v>52.329000000000001</v>
      </c>
      <c r="R9" s="2637">
        <v>51.517000000000003</v>
      </c>
      <c r="S9" s="2637">
        <v>48.765999999999998</v>
      </c>
      <c r="T9" s="2637">
        <v>49.293999999999997</v>
      </c>
      <c r="U9" s="2637">
        <v>51.790999999999997</v>
      </c>
      <c r="V9" s="2637">
        <v>49.704999999999998</v>
      </c>
      <c r="W9" s="2637">
        <v>49.930999999999997</v>
      </c>
      <c r="X9" s="2637">
        <v>50.502000000000002</v>
      </c>
      <c r="Y9" s="2637">
        <v>50.634</v>
      </c>
      <c r="Z9" s="2636">
        <v>49.798999999999999</v>
      </c>
      <c r="AA9" s="2636">
        <v>51.378999999999998</v>
      </c>
      <c r="AB9" s="2637">
        <v>49.220999999999997</v>
      </c>
      <c r="AC9" s="3539">
        <v>50.975999999999999</v>
      </c>
      <c r="AD9" s="2636">
        <v>51.526000000000003</v>
      </c>
      <c r="AE9" s="3540">
        <v>51.753999999999998</v>
      </c>
    </row>
    <row r="10" spans="1:32" ht="15" customHeight="1">
      <c r="A10" s="2381" t="s">
        <v>1486</v>
      </c>
      <c r="B10" s="2638">
        <v>448.39</v>
      </c>
      <c r="C10" s="2638">
        <v>430.25</v>
      </c>
      <c r="D10" s="2638">
        <v>404.85</v>
      </c>
      <c r="E10" s="2638">
        <v>407.4</v>
      </c>
      <c r="F10" s="2638">
        <v>395.3</v>
      </c>
      <c r="G10" s="2639">
        <v>416.6</v>
      </c>
      <c r="H10" s="2639">
        <v>389.6</v>
      </c>
      <c r="I10" s="2639">
        <v>359.887</v>
      </c>
      <c r="J10" s="2639">
        <v>364.33300000000003</v>
      </c>
      <c r="K10" s="2639">
        <v>339.07</v>
      </c>
      <c r="L10" s="2639">
        <v>313.48399999999998</v>
      </c>
      <c r="M10" s="2639">
        <v>315.30599999999998</v>
      </c>
      <c r="N10" s="2639">
        <v>316.28500000000003</v>
      </c>
      <c r="O10" s="2640">
        <v>481.59957600000001</v>
      </c>
      <c r="P10" s="2640">
        <v>505.35280079999995</v>
      </c>
      <c r="Q10" s="2640">
        <v>508.79724119999997</v>
      </c>
      <c r="R10" s="2640">
        <v>508.47959879999991</v>
      </c>
      <c r="S10" s="2640">
        <v>482.39530560000003</v>
      </c>
      <c r="T10" s="2640">
        <v>494.30399999999997</v>
      </c>
      <c r="U10" s="2640">
        <v>488.38</v>
      </c>
      <c r="V10" s="2640">
        <v>534.60400000000004</v>
      </c>
      <c r="W10" s="2640">
        <v>485.68900000000002</v>
      </c>
      <c r="X10" s="2640">
        <v>502.33600000000001</v>
      </c>
      <c r="Y10" s="2640">
        <v>488.32900000000001</v>
      </c>
      <c r="Z10" s="2842">
        <v>438.34</v>
      </c>
      <c r="AA10" s="2842">
        <v>457.59100000000001</v>
      </c>
      <c r="AB10" s="2640">
        <v>469.25900000000001</v>
      </c>
      <c r="AC10" s="2842">
        <v>469.80500000000001</v>
      </c>
      <c r="AD10" s="2842">
        <v>457.11</v>
      </c>
      <c r="AE10" s="2641">
        <v>457.786</v>
      </c>
    </row>
    <row r="11" spans="1:32" ht="9.75" customHeight="1">
      <c r="A11" s="2446"/>
      <c r="B11" s="2642"/>
      <c r="C11" s="2642"/>
      <c r="D11" s="2642"/>
      <c r="E11" s="2642"/>
      <c r="F11" s="2642"/>
      <c r="G11" s="2642"/>
      <c r="H11" s="2642"/>
      <c r="I11" s="2642"/>
      <c r="J11" s="2642"/>
      <c r="K11" s="2643"/>
      <c r="L11" s="2643"/>
      <c r="M11" s="2643"/>
      <c r="N11" s="2643"/>
      <c r="O11" s="2643"/>
      <c r="P11" s="2643"/>
      <c r="Q11" s="2644"/>
      <c r="R11" s="2644"/>
    </row>
    <row r="12" spans="1:32" ht="12.2" customHeight="1">
      <c r="A12" s="2645" t="s">
        <v>736</v>
      </c>
      <c r="B12" s="2646"/>
      <c r="C12" s="2646"/>
      <c r="D12" s="2646"/>
      <c r="E12" s="2646"/>
      <c r="F12" s="2646"/>
      <c r="G12" s="2646"/>
      <c r="H12" s="2646"/>
      <c r="I12" s="2646"/>
      <c r="J12" s="2646"/>
      <c r="K12" s="2647"/>
      <c r="L12" s="2647"/>
      <c r="M12" s="2647"/>
      <c r="N12" s="2647"/>
      <c r="O12" s="2647"/>
      <c r="P12" s="2647"/>
      <c r="Q12" s="2647"/>
      <c r="R12" s="2647"/>
      <c r="S12" s="2647"/>
      <c r="T12" s="2647"/>
      <c r="U12" s="2647"/>
      <c r="V12" s="2647"/>
      <c r="W12" s="2648"/>
      <c r="X12" s="2648"/>
      <c r="Y12" s="2648"/>
      <c r="Z12" s="2648"/>
      <c r="AA12" s="2648"/>
      <c r="AB12" s="2648"/>
      <c r="AC12" s="2648"/>
      <c r="AD12" s="2648"/>
      <c r="AE12" s="2648"/>
      <c r="AF12" s="3179"/>
    </row>
    <row r="13" spans="1:32" ht="12.2" customHeight="1">
      <c r="A13" s="2649" t="s">
        <v>769</v>
      </c>
      <c r="B13" s="2642"/>
      <c r="C13" s="2642"/>
      <c r="D13" s="2642"/>
      <c r="E13" s="2642"/>
      <c r="F13" s="2642"/>
      <c r="G13" s="2642"/>
      <c r="H13" s="2642"/>
      <c r="I13" s="2642"/>
      <c r="J13" s="2642"/>
      <c r="K13" s="2650"/>
      <c r="L13" s="2650"/>
      <c r="M13" s="2650"/>
      <c r="N13" s="2650"/>
      <c r="O13" s="2650"/>
      <c r="P13" s="2651"/>
      <c r="Q13" s="2651"/>
      <c r="R13" s="2651"/>
      <c r="S13" s="2651"/>
      <c r="T13" s="2651"/>
      <c r="U13" s="2651"/>
      <c r="V13" s="2651"/>
      <c r="W13" s="2652"/>
      <c r="X13" s="2652"/>
      <c r="Y13" s="2652"/>
      <c r="Z13" s="2652"/>
      <c r="AA13" s="2652"/>
      <c r="AB13" s="2652"/>
      <c r="AC13" s="2652"/>
      <c r="AD13" s="2652"/>
      <c r="AE13" s="2652"/>
      <c r="AF13" s="3921"/>
    </row>
    <row r="14" spans="1:32" ht="15" customHeight="1">
      <c r="A14" s="577" t="s">
        <v>737</v>
      </c>
      <c r="B14" s="2653">
        <v>92.929000000000002</v>
      </c>
      <c r="C14" s="2653">
        <v>110.095</v>
      </c>
      <c r="D14" s="2653">
        <v>110.063</v>
      </c>
      <c r="E14" s="2653">
        <v>115.443</v>
      </c>
      <c r="F14" s="2653">
        <v>114.503</v>
      </c>
      <c r="G14" s="2654">
        <v>103.864</v>
      </c>
      <c r="H14" s="2654">
        <v>114.241</v>
      </c>
      <c r="I14" s="2654">
        <v>100.401</v>
      </c>
      <c r="J14" s="2654">
        <v>102.839</v>
      </c>
      <c r="K14" s="2654">
        <v>97.215999999999994</v>
      </c>
      <c r="L14" s="2654">
        <v>95.721999999999994</v>
      </c>
      <c r="M14" s="2654">
        <v>109.581</v>
      </c>
      <c r="N14" s="2654">
        <v>108.373</v>
      </c>
      <c r="O14" s="2654">
        <v>162.29836223557271</v>
      </c>
      <c r="P14" s="2654">
        <v>165.47378599999999</v>
      </c>
      <c r="Q14" s="2654">
        <v>139.105535</v>
      </c>
      <c r="R14" s="2654">
        <v>126.219494</v>
      </c>
      <c r="S14" s="2654">
        <v>121.34068600000001</v>
      </c>
      <c r="T14" s="2654">
        <v>125.998814</v>
      </c>
      <c r="U14" s="2654">
        <v>124.373897</v>
      </c>
      <c r="V14" s="2654">
        <v>139.22499999999999</v>
      </c>
      <c r="W14" s="2654">
        <v>130.75299999999999</v>
      </c>
      <c r="X14" s="2654">
        <v>136.47999999999999</v>
      </c>
      <c r="Y14" s="2653">
        <v>129.23400000000001</v>
      </c>
      <c r="Z14" s="2653">
        <v>110.474</v>
      </c>
      <c r="AA14" s="2653">
        <v>113.717</v>
      </c>
      <c r="AB14" s="2654">
        <v>104.223</v>
      </c>
      <c r="AC14" s="2654">
        <v>100.50700000000001</v>
      </c>
      <c r="AD14" s="2654">
        <v>99.847999999999999</v>
      </c>
      <c r="AE14" s="2654">
        <v>86.521000000000001</v>
      </c>
      <c r="AF14" s="2655">
        <v>62.548919000000005</v>
      </c>
    </row>
    <row r="15" spans="1:32" ht="15" customHeight="1">
      <c r="A15" s="577" t="s">
        <v>738</v>
      </c>
      <c r="B15" s="2653">
        <v>218.626</v>
      </c>
      <c r="C15" s="2653">
        <v>156.46899999999999</v>
      </c>
      <c r="D15" s="2653">
        <v>128.845</v>
      </c>
      <c r="E15" s="2653">
        <v>98.218999999999994</v>
      </c>
      <c r="F15" s="2653">
        <v>81.146000000000001</v>
      </c>
      <c r="G15" s="2654">
        <v>64.498999999999995</v>
      </c>
      <c r="H15" s="2654">
        <v>53.664999999999999</v>
      </c>
      <c r="I15" s="2654">
        <v>42.837000000000003</v>
      </c>
      <c r="J15" s="2654">
        <v>41.228999999999999</v>
      </c>
      <c r="K15" s="2654">
        <v>27.954000000000001</v>
      </c>
      <c r="L15" s="2654">
        <v>31.573</v>
      </c>
      <c r="M15" s="2654">
        <v>29.113</v>
      </c>
      <c r="N15" s="2654">
        <v>30.257000000000001</v>
      </c>
      <c r="O15" s="2654">
        <v>38.314728000000002</v>
      </c>
      <c r="P15" s="2654">
        <v>60.477119000000009</v>
      </c>
      <c r="Q15" s="2654">
        <v>43.395353999999998</v>
      </c>
      <c r="R15" s="2654">
        <v>41.461004500000001</v>
      </c>
      <c r="S15" s="2654">
        <v>41.063805199999997</v>
      </c>
      <c r="T15" s="2654">
        <v>42.532618199999995</v>
      </c>
      <c r="U15" s="2654">
        <v>43.328798999999989</v>
      </c>
      <c r="V15" s="2654">
        <v>41.091999999999999</v>
      </c>
      <c r="W15" s="2654">
        <v>39.334000000000003</v>
      </c>
      <c r="X15" s="2654">
        <v>41.331000000000003</v>
      </c>
      <c r="Y15" s="2653">
        <v>43.088000000000001</v>
      </c>
      <c r="Z15" s="2653">
        <v>38.454000000000001</v>
      </c>
      <c r="AA15" s="2653">
        <v>40.054000000000002</v>
      </c>
      <c r="AB15" s="2654">
        <v>36.877000000000002</v>
      </c>
      <c r="AC15" s="2654">
        <v>33.405000000000001</v>
      </c>
      <c r="AD15" s="2654">
        <v>31.352</v>
      </c>
      <c r="AE15" s="2654">
        <v>27.686</v>
      </c>
      <c r="AF15" s="2655">
        <v>26.322516</v>
      </c>
    </row>
    <row r="16" spans="1:32" ht="15" customHeight="1">
      <c r="A16" s="577" t="s">
        <v>765</v>
      </c>
      <c r="B16" s="2653">
        <v>41.146999999999998</v>
      </c>
      <c r="C16" s="2653">
        <v>60.637999999999998</v>
      </c>
      <c r="D16" s="2653">
        <v>58.338999999999999</v>
      </c>
      <c r="E16" s="2653">
        <v>53.442</v>
      </c>
      <c r="F16" s="2653">
        <v>36.113999999999997</v>
      </c>
      <c r="G16" s="2654">
        <v>40.601999999999997</v>
      </c>
      <c r="H16" s="2654">
        <v>37.731000000000002</v>
      </c>
      <c r="I16" s="2654">
        <v>26.39</v>
      </c>
      <c r="J16" s="2654">
        <v>18.625</v>
      </c>
      <c r="K16" s="2654">
        <v>16.773</v>
      </c>
      <c r="L16" s="2654">
        <v>12.269</v>
      </c>
      <c r="M16" s="2654">
        <v>17.062000000000001</v>
      </c>
      <c r="N16" s="2654">
        <v>15.922000000000001</v>
      </c>
      <c r="O16" s="2654">
        <v>13.286</v>
      </c>
      <c r="P16" s="2654">
        <v>10.32</v>
      </c>
      <c r="Q16" s="2654">
        <v>9.2720000000000002</v>
      </c>
      <c r="R16" s="2654">
        <v>10.395</v>
      </c>
      <c r="S16" s="2654">
        <v>8.3849999999999998</v>
      </c>
      <c r="T16" s="2654">
        <v>8.923</v>
      </c>
      <c r="U16" s="2654">
        <v>8.4309999999999992</v>
      </c>
      <c r="V16" s="2654">
        <v>9.9190000000000005</v>
      </c>
      <c r="W16" s="2654">
        <v>7.44</v>
      </c>
      <c r="X16" s="2654">
        <v>9.3550000000000004</v>
      </c>
      <c r="Y16" s="2653">
        <v>7.3109999999999999</v>
      </c>
      <c r="Z16" s="2653">
        <v>7.15</v>
      </c>
      <c r="AA16" s="2653">
        <v>6.08</v>
      </c>
      <c r="AB16" s="2654">
        <v>6.9009999999999998</v>
      </c>
      <c r="AC16" s="2654">
        <v>5.8129999999999997</v>
      </c>
      <c r="AD16" s="2654">
        <v>5.21</v>
      </c>
      <c r="AE16" s="2654">
        <v>5.2869999999999999</v>
      </c>
      <c r="AF16" s="2655">
        <v>5.1709380000000005</v>
      </c>
    </row>
    <row r="17" spans="1:32" ht="15" customHeight="1">
      <c r="A17" s="577" t="s">
        <v>739</v>
      </c>
      <c r="B17" s="2653">
        <v>117.121</v>
      </c>
      <c r="C17" s="2653">
        <v>128.566</v>
      </c>
      <c r="D17" s="2653">
        <v>123.387</v>
      </c>
      <c r="E17" s="2653">
        <v>124.274</v>
      </c>
      <c r="F17" s="2653">
        <v>152.38399999999999</v>
      </c>
      <c r="G17" s="2654">
        <v>167.642</v>
      </c>
      <c r="H17" s="2654">
        <v>193.30699999999999</v>
      </c>
      <c r="I17" s="2654">
        <v>172.959</v>
      </c>
      <c r="J17" s="2654">
        <v>177.804</v>
      </c>
      <c r="K17" s="2654">
        <v>178.363</v>
      </c>
      <c r="L17" s="2654">
        <v>177.73466399999998</v>
      </c>
      <c r="M17" s="2654">
        <v>192.645646</v>
      </c>
      <c r="N17" s="2654">
        <v>202.63200000000001</v>
      </c>
      <c r="O17" s="2654">
        <v>273.00099999999998</v>
      </c>
      <c r="P17" s="2654">
        <v>255.79442399999999</v>
      </c>
      <c r="Q17" s="2654">
        <v>272.39891899999998</v>
      </c>
      <c r="R17" s="2654">
        <v>258.68867499999999</v>
      </c>
      <c r="S17" s="2654">
        <v>289.08904099999995</v>
      </c>
      <c r="T17" s="2654">
        <v>243.50237729287838</v>
      </c>
      <c r="U17" s="2654">
        <v>226.290052</v>
      </c>
      <c r="V17" s="2654">
        <v>252.999</v>
      </c>
      <c r="W17" s="2654">
        <v>226.50299999999999</v>
      </c>
      <c r="X17" s="2654">
        <v>219.983</v>
      </c>
      <c r="Y17" s="2653">
        <v>217.78700000000001</v>
      </c>
      <c r="Z17" s="2653">
        <v>189.91499999999999</v>
      </c>
      <c r="AA17" s="2653">
        <v>193.661</v>
      </c>
      <c r="AB17" s="2654">
        <v>212.95099999999999</v>
      </c>
      <c r="AC17" s="2654">
        <v>217.75200000000001</v>
      </c>
      <c r="AD17" s="2654">
        <v>193.887</v>
      </c>
      <c r="AE17" s="2654">
        <v>193.92500000000001</v>
      </c>
      <c r="AF17" s="2655">
        <v>192.73181500000004</v>
      </c>
    </row>
    <row r="18" spans="1:32" ht="15" customHeight="1">
      <c r="A18" s="577" t="s">
        <v>740</v>
      </c>
      <c r="B18" s="2653">
        <v>4.2699999999999996</v>
      </c>
      <c r="C18" s="2653">
        <v>0.35199999999999998</v>
      </c>
      <c r="D18" s="2653">
        <v>0.63800000000000001</v>
      </c>
      <c r="E18" s="2653">
        <v>0.61499999999999999</v>
      </c>
      <c r="F18" s="2653">
        <v>0.67400000000000004</v>
      </c>
      <c r="G18" s="2654">
        <v>0.91100000000000003</v>
      </c>
      <c r="H18" s="2654">
        <v>0.98</v>
      </c>
      <c r="I18" s="2654">
        <v>0.93300000000000005</v>
      </c>
      <c r="J18" s="2654">
        <v>1.0009999999999999</v>
      </c>
      <c r="K18" s="2654">
        <v>0.90200000000000002</v>
      </c>
      <c r="L18" s="2654">
        <v>0.57799999999999996</v>
      </c>
      <c r="M18" s="2654">
        <v>0.53100000000000003</v>
      </c>
      <c r="N18" s="2654">
        <v>0.53600000000000003</v>
      </c>
      <c r="O18" s="2654">
        <v>0.54</v>
      </c>
      <c r="P18" s="2654">
        <v>0</v>
      </c>
      <c r="Q18" s="2654">
        <v>0</v>
      </c>
      <c r="R18" s="2654">
        <v>0</v>
      </c>
      <c r="S18" s="2654">
        <v>0</v>
      </c>
      <c r="T18" s="2654">
        <v>0</v>
      </c>
      <c r="U18" s="2654">
        <v>0</v>
      </c>
      <c r="V18" s="2654">
        <v>0</v>
      </c>
      <c r="W18" s="2654">
        <v>0</v>
      </c>
      <c r="X18" s="2654">
        <v>0</v>
      </c>
      <c r="Y18" s="2653">
        <v>0</v>
      </c>
      <c r="Z18" s="2653">
        <v>0</v>
      </c>
      <c r="AA18" s="2653">
        <v>0</v>
      </c>
      <c r="AB18" s="2654">
        <v>0</v>
      </c>
      <c r="AC18" s="2654">
        <v>0</v>
      </c>
      <c r="AD18" s="2654">
        <v>0</v>
      </c>
      <c r="AE18" s="2654">
        <v>0</v>
      </c>
      <c r="AF18" s="2655">
        <v>0</v>
      </c>
    </row>
    <row r="19" spans="1:32" ht="15" customHeight="1">
      <c r="A19" s="577" t="s">
        <v>1584</v>
      </c>
      <c r="B19" s="2653">
        <v>21.866</v>
      </c>
      <c r="C19" s="2653">
        <v>20.815000000000001</v>
      </c>
      <c r="D19" s="2653">
        <v>20.812000000000001</v>
      </c>
      <c r="E19" s="2653">
        <v>22.715</v>
      </c>
      <c r="F19" s="2653">
        <v>21.957999999999998</v>
      </c>
      <c r="G19" s="2654">
        <v>0.36</v>
      </c>
      <c r="H19" s="2654">
        <v>0.4</v>
      </c>
      <c r="I19" s="2654">
        <v>0.4</v>
      </c>
      <c r="J19" s="2654">
        <v>0.40699999999999997</v>
      </c>
      <c r="K19" s="2654">
        <v>0.40699999999999997</v>
      </c>
      <c r="L19" s="2654">
        <v>16.623999999999999</v>
      </c>
      <c r="M19" s="2654">
        <v>14.91</v>
      </c>
      <c r="N19" s="2654">
        <v>15.164999999999999</v>
      </c>
      <c r="O19" s="2654">
        <v>24.290984000000002</v>
      </c>
      <c r="P19" s="2654">
        <v>27.413822</v>
      </c>
      <c r="Q19" s="2654">
        <v>33.7404285</v>
      </c>
      <c r="R19" s="2654">
        <v>36.831000000000003</v>
      </c>
      <c r="S19" s="2654">
        <v>35.652977</v>
      </c>
      <c r="T19" s="2654">
        <v>47.473071499999996</v>
      </c>
      <c r="U19" s="2654">
        <v>49.659081000000008</v>
      </c>
      <c r="V19" s="2654">
        <v>62.362000000000002</v>
      </c>
      <c r="W19" s="2653">
        <v>62.706000000000003</v>
      </c>
      <c r="X19" s="2653">
        <v>63.691000000000003</v>
      </c>
      <c r="Y19" s="2653">
        <v>57.505000000000003</v>
      </c>
      <c r="Z19" s="2653">
        <v>58.177999999999997</v>
      </c>
      <c r="AA19" s="2653">
        <v>61.895000000000003</v>
      </c>
      <c r="AB19" s="3238">
        <v>62.585999999999999</v>
      </c>
      <c r="AC19" s="3290">
        <v>65.385999999999996</v>
      </c>
      <c r="AD19" s="2654">
        <v>57.087000000000003</v>
      </c>
      <c r="AE19" s="2654">
        <v>58.206000000000003</v>
      </c>
      <c r="AF19" s="2655">
        <v>54.245691000000001</v>
      </c>
    </row>
    <row r="20" spans="1:32" ht="15" customHeight="1">
      <c r="A20" s="2467" t="s">
        <v>1583</v>
      </c>
      <c r="B20" s="3151"/>
      <c r="C20" s="3151"/>
      <c r="D20" s="3151"/>
      <c r="E20" s="3151"/>
      <c r="F20" s="3151"/>
      <c r="G20" s="3058">
        <v>9.2029999999999994</v>
      </c>
      <c r="H20" s="3058">
        <v>7.516</v>
      </c>
      <c r="I20" s="3058">
        <v>7.73</v>
      </c>
      <c r="J20" s="3058">
        <v>12.189</v>
      </c>
      <c r="K20" s="3058">
        <v>22.009</v>
      </c>
      <c r="L20" s="3058">
        <v>17.858000000000001</v>
      </c>
      <c r="M20" s="3058">
        <v>14.038</v>
      </c>
      <c r="N20" s="3058">
        <v>14.505000000000001</v>
      </c>
      <c r="O20" s="3058">
        <v>23.418248999999999</v>
      </c>
      <c r="P20" s="3058">
        <v>31.015207999999998</v>
      </c>
      <c r="Q20" s="3058">
        <v>42.020366299999999</v>
      </c>
      <c r="R20" s="3058">
        <v>48.237749999999998</v>
      </c>
      <c r="S20" s="3058">
        <v>47.947009999999999</v>
      </c>
      <c r="T20" s="3058">
        <v>54.296139499999995</v>
      </c>
      <c r="U20" s="3058">
        <v>62.238652999999999</v>
      </c>
      <c r="V20" s="3058">
        <v>68.921000000000006</v>
      </c>
      <c r="W20" s="2653">
        <v>72.248000000000005</v>
      </c>
      <c r="X20" s="2653">
        <v>85.477999999999994</v>
      </c>
      <c r="Y20" s="2653">
        <v>84.908000000000001</v>
      </c>
      <c r="Z20" s="2653">
        <v>90.156999999999996</v>
      </c>
      <c r="AA20" s="2653">
        <v>96.265000000000001</v>
      </c>
      <c r="AB20" s="3238">
        <v>97.77</v>
      </c>
      <c r="AC20" s="3291">
        <v>99.465000000000003</v>
      </c>
      <c r="AD20" s="3058">
        <v>94.564999999999998</v>
      </c>
      <c r="AE20" s="3058">
        <v>96.668000000000006</v>
      </c>
      <c r="AF20" s="3293">
        <v>97.694999999999993</v>
      </c>
    </row>
    <row r="21" spans="1:32" ht="15" customHeight="1">
      <c r="A21" s="2656" t="s">
        <v>536</v>
      </c>
      <c r="B21" s="2657">
        <v>495.95899999999995</v>
      </c>
      <c r="C21" s="2657">
        <v>476.93499999999989</v>
      </c>
      <c r="D21" s="2657">
        <v>442.084</v>
      </c>
      <c r="E21" s="2657">
        <v>414.70799999999997</v>
      </c>
      <c r="F21" s="2657">
        <v>406.779</v>
      </c>
      <c r="G21" s="2657">
        <v>387.08099999999996</v>
      </c>
      <c r="H21" s="2657">
        <v>407.84</v>
      </c>
      <c r="I21" s="2657">
        <v>351.65</v>
      </c>
      <c r="J21" s="2657">
        <v>354.09399999999994</v>
      </c>
      <c r="K21" s="2657">
        <v>343.62399999999997</v>
      </c>
      <c r="L21" s="2657">
        <v>352.35866399999998</v>
      </c>
      <c r="M21" s="2657">
        <v>377.88064600000007</v>
      </c>
      <c r="N21" s="2657">
        <v>387.39</v>
      </c>
      <c r="O21" s="2657">
        <v>535.14932323557264</v>
      </c>
      <c r="P21" s="2657">
        <v>550.49435900000003</v>
      </c>
      <c r="Q21" s="2657">
        <v>539.93260279999993</v>
      </c>
      <c r="R21" s="2657">
        <v>521.83292349999999</v>
      </c>
      <c r="S21" s="2657">
        <v>543.47851919999994</v>
      </c>
      <c r="T21" s="2657">
        <v>522.72602049287843</v>
      </c>
      <c r="U21" s="2657">
        <v>514.32148200000006</v>
      </c>
      <c r="V21" s="2657">
        <v>574.51800000000003</v>
      </c>
      <c r="W21" s="2657">
        <v>538.98400000000004</v>
      </c>
      <c r="X21" s="2657">
        <v>556.31799999999998</v>
      </c>
      <c r="Y21" s="2657">
        <v>539.83299999999997</v>
      </c>
      <c r="Z21" s="2657">
        <v>494.32799999999997</v>
      </c>
      <c r="AA21" s="2657">
        <v>511.67200000000003</v>
      </c>
      <c r="AB21" s="2657">
        <v>521.30799999999999</v>
      </c>
      <c r="AC21" s="2658">
        <v>522.32799999999997</v>
      </c>
      <c r="AD21" s="2658">
        <v>481.94900000000001</v>
      </c>
      <c r="AE21" s="2658">
        <v>468.29300000000001</v>
      </c>
      <c r="AF21" s="2659">
        <v>438.71487900000005</v>
      </c>
    </row>
    <row r="22" spans="1:32" ht="15" customHeight="1">
      <c r="A22" s="2634" t="s">
        <v>315</v>
      </c>
      <c r="B22" s="2660" t="s">
        <v>88</v>
      </c>
      <c r="C22" s="2660" t="s">
        <v>88</v>
      </c>
      <c r="D22" s="2660" t="s">
        <v>88</v>
      </c>
      <c r="E22" s="2660"/>
      <c r="F22" s="2660"/>
      <c r="G22" s="2660"/>
      <c r="H22" s="2660"/>
      <c r="I22" s="2660"/>
      <c r="J22" s="2660"/>
      <c r="K22" s="2660"/>
      <c r="L22" s="2660"/>
      <c r="M22" s="2660"/>
      <c r="N22" s="2660"/>
      <c r="O22" s="2660"/>
      <c r="P22" s="2660"/>
      <c r="Q22" s="2660"/>
      <c r="R22" s="2660"/>
      <c r="S22" s="2660"/>
      <c r="T22" s="2660"/>
      <c r="U22" s="2660"/>
      <c r="V22" s="2660"/>
      <c r="W22" s="2660"/>
      <c r="X22" s="2660"/>
      <c r="Y22" s="2660"/>
      <c r="Z22" s="2660"/>
      <c r="AA22" s="2660"/>
      <c r="AB22" s="2660"/>
      <c r="AC22" s="3292"/>
      <c r="AD22" s="3808"/>
      <c r="AE22" s="3808"/>
      <c r="AF22" s="3294"/>
    </row>
    <row r="23" spans="1:32" ht="15" customHeight="1">
      <c r="A23" s="2501" t="s">
        <v>446</v>
      </c>
      <c r="B23" s="2653">
        <v>101</v>
      </c>
      <c r="C23" s="2653">
        <v>86</v>
      </c>
      <c r="D23" s="2653">
        <v>69</v>
      </c>
      <c r="E23" s="2653">
        <v>68</v>
      </c>
      <c r="F23" s="2653">
        <v>70</v>
      </c>
      <c r="G23" s="2653">
        <v>70</v>
      </c>
      <c r="H23" s="2653">
        <v>68</v>
      </c>
      <c r="I23" s="2653">
        <v>61.85</v>
      </c>
      <c r="J23" s="2653">
        <v>62.15</v>
      </c>
      <c r="K23" s="2653">
        <v>58</v>
      </c>
      <c r="L23" s="2653">
        <v>42.65</v>
      </c>
      <c r="M23" s="2653">
        <v>44.27</v>
      </c>
      <c r="N23" s="2653">
        <v>43.2</v>
      </c>
      <c r="O23" s="2653">
        <v>106.98270300000001</v>
      </c>
      <c r="P23" s="2653">
        <v>105.380154</v>
      </c>
      <c r="Q23" s="2653">
        <v>113.55641300000002</v>
      </c>
      <c r="R23" s="2653">
        <v>137.76546099999996</v>
      </c>
      <c r="S23" s="2653">
        <v>151.27292799999998</v>
      </c>
      <c r="T23" s="2653">
        <v>130.3031</v>
      </c>
      <c r="U23" s="2653">
        <v>151.81800000000001</v>
      </c>
      <c r="V23" s="2653">
        <v>145.858</v>
      </c>
      <c r="W23" s="2654">
        <v>169.495</v>
      </c>
      <c r="X23" s="2654">
        <v>212.029</v>
      </c>
      <c r="Y23" s="2653">
        <v>189.589</v>
      </c>
      <c r="Z23" s="2653">
        <v>174.20599999999999</v>
      </c>
      <c r="AA23" s="2653">
        <v>173.43199999999999</v>
      </c>
      <c r="AB23" s="2654">
        <v>178.911</v>
      </c>
      <c r="AC23" s="2654">
        <v>172.09299999999999</v>
      </c>
      <c r="AD23" s="2654">
        <v>191.39500000000001</v>
      </c>
      <c r="AE23" s="2654">
        <v>175.22900000000001</v>
      </c>
      <c r="AF23" s="2655">
        <v>168.91245700000002</v>
      </c>
    </row>
    <row r="24" spans="1:32" ht="15" customHeight="1">
      <c r="A24" s="2501" t="s">
        <v>400</v>
      </c>
      <c r="B24" s="2653">
        <v>160</v>
      </c>
      <c r="C24" s="2653">
        <v>166</v>
      </c>
      <c r="D24" s="2653">
        <v>164</v>
      </c>
      <c r="E24" s="2653">
        <v>164</v>
      </c>
      <c r="F24" s="2653">
        <v>165</v>
      </c>
      <c r="G24" s="2653">
        <v>170.88399999999999</v>
      </c>
      <c r="H24" s="2653">
        <v>163.31</v>
      </c>
      <c r="I24" s="2653">
        <v>139.69999999999999</v>
      </c>
      <c r="J24" s="2653">
        <v>140.5</v>
      </c>
      <c r="K24" s="2653">
        <v>131.1</v>
      </c>
      <c r="L24" s="2653">
        <v>131.4</v>
      </c>
      <c r="M24" s="2653">
        <v>132.16999999999999</v>
      </c>
      <c r="N24" s="2653">
        <v>134.554</v>
      </c>
      <c r="O24" s="2653">
        <v>156.24299999999999</v>
      </c>
      <c r="P24" s="2653">
        <v>164.63200000000001</v>
      </c>
      <c r="Q24" s="2653">
        <v>153.667</v>
      </c>
      <c r="R24" s="2653">
        <v>151.256</v>
      </c>
      <c r="S24" s="2653">
        <v>155.28899999999999</v>
      </c>
      <c r="T24" s="2653">
        <v>164.05</v>
      </c>
      <c r="U24" s="2653">
        <v>176.441</v>
      </c>
      <c r="V24" s="2653">
        <v>189.416</v>
      </c>
      <c r="W24" s="2654">
        <v>164.34700000000001</v>
      </c>
      <c r="X24" s="2654">
        <v>170.756</v>
      </c>
      <c r="Y24" s="2653">
        <v>184.48599999999999</v>
      </c>
      <c r="Z24" s="2653">
        <v>153.34200000000001</v>
      </c>
      <c r="AA24" s="2653">
        <v>170.404</v>
      </c>
      <c r="AB24" s="2654">
        <v>185.04400000000001</v>
      </c>
      <c r="AC24" s="2654">
        <v>185.523</v>
      </c>
      <c r="AD24" s="2654">
        <v>179.227</v>
      </c>
      <c r="AE24" s="2654">
        <v>189.76</v>
      </c>
      <c r="AF24" s="2655">
        <v>182.73339899999996</v>
      </c>
    </row>
    <row r="25" spans="1:32" ht="15" customHeight="1">
      <c r="A25" s="2501" t="s">
        <v>316</v>
      </c>
      <c r="B25" s="2653">
        <v>122</v>
      </c>
      <c r="C25" s="2653">
        <v>126</v>
      </c>
      <c r="D25" s="2653">
        <v>123</v>
      </c>
      <c r="E25" s="2653">
        <v>123</v>
      </c>
      <c r="F25" s="2653">
        <v>114</v>
      </c>
      <c r="G25" s="2653">
        <v>124.916</v>
      </c>
      <c r="H25" s="2653">
        <v>112.69</v>
      </c>
      <c r="I25" s="2653">
        <v>107.23099999999999</v>
      </c>
      <c r="J25" s="2653">
        <v>107.8</v>
      </c>
      <c r="K25" s="2653">
        <v>100.624</v>
      </c>
      <c r="L25" s="2653">
        <v>90.68</v>
      </c>
      <c r="M25" s="2653">
        <v>91.2</v>
      </c>
      <c r="N25" s="2653">
        <v>92.664000000000001</v>
      </c>
      <c r="O25" s="2653">
        <v>165.27500000000001</v>
      </c>
      <c r="P25" s="2653">
        <v>178.786</v>
      </c>
      <c r="Q25" s="2653">
        <v>183.09399999999999</v>
      </c>
      <c r="R25" s="2653">
        <v>160.58699999999999</v>
      </c>
      <c r="S25" s="2653">
        <v>120.72499999999999</v>
      </c>
      <c r="T25" s="2653">
        <v>141.59899999999999</v>
      </c>
      <c r="U25" s="2653">
        <v>99.367000000000004</v>
      </c>
      <c r="V25" s="2653">
        <v>136.631</v>
      </c>
      <c r="W25" s="2654">
        <v>86.346999999999994</v>
      </c>
      <c r="X25" s="2654">
        <v>47.755000000000003</v>
      </c>
      <c r="Y25" s="2653">
        <v>60.762</v>
      </c>
      <c r="Z25" s="2653">
        <v>55.548000000000002</v>
      </c>
      <c r="AA25" s="2653">
        <v>57.953000000000003</v>
      </c>
      <c r="AB25" s="2654">
        <v>45.584000000000003</v>
      </c>
      <c r="AC25" s="2654">
        <v>52.984999999999999</v>
      </c>
      <c r="AD25" s="2654">
        <v>23.478999999999999</v>
      </c>
      <c r="AE25" s="2654">
        <v>38.247999999999998</v>
      </c>
      <c r="AF25" s="2655">
        <v>25.582296999999997</v>
      </c>
    </row>
    <row r="26" spans="1:32" ht="15" customHeight="1">
      <c r="A26" s="2656" t="s">
        <v>536</v>
      </c>
      <c r="B26" s="2657">
        <v>383</v>
      </c>
      <c r="C26" s="2657">
        <v>378</v>
      </c>
      <c r="D26" s="2657">
        <v>356</v>
      </c>
      <c r="E26" s="2657">
        <v>355</v>
      </c>
      <c r="F26" s="2657">
        <v>349</v>
      </c>
      <c r="G26" s="2657">
        <v>365.8</v>
      </c>
      <c r="H26" s="2657">
        <v>344</v>
      </c>
      <c r="I26" s="2657">
        <v>308.78100000000001</v>
      </c>
      <c r="J26" s="2657">
        <v>310.45</v>
      </c>
      <c r="K26" s="2657">
        <v>289.72399999999999</v>
      </c>
      <c r="L26" s="2657">
        <v>264.73</v>
      </c>
      <c r="M26" s="2657">
        <v>267.64</v>
      </c>
      <c r="N26" s="2657">
        <v>270.41800000000001</v>
      </c>
      <c r="O26" s="2657">
        <v>428.50070299999999</v>
      </c>
      <c r="P26" s="2657">
        <v>448.79815399999995</v>
      </c>
      <c r="Q26" s="2657">
        <v>450.31741299999999</v>
      </c>
      <c r="R26" s="2657">
        <v>449.60846099999998</v>
      </c>
      <c r="S26" s="2657">
        <v>427.28692799999993</v>
      </c>
      <c r="T26" s="2657">
        <v>435.95209999999997</v>
      </c>
      <c r="U26" s="2657">
        <v>427.62599999999998</v>
      </c>
      <c r="V26" s="2657">
        <v>471.90499999999997</v>
      </c>
      <c r="W26" s="2658">
        <v>420.18900000000002</v>
      </c>
      <c r="X26" s="2658">
        <v>430.54</v>
      </c>
      <c r="Y26" s="2657">
        <v>434.83699999999999</v>
      </c>
      <c r="Z26" s="2657">
        <v>383.096</v>
      </c>
      <c r="AA26" s="2657">
        <v>401.78899999999999</v>
      </c>
      <c r="AB26" s="2658">
        <v>409.53899999999999</v>
      </c>
      <c r="AC26" s="2658">
        <v>410.601</v>
      </c>
      <c r="AD26" s="2658">
        <v>394.101</v>
      </c>
      <c r="AE26" s="2658">
        <v>403.23700000000002</v>
      </c>
      <c r="AF26" s="2659">
        <v>377.22815299999996</v>
      </c>
    </row>
    <row r="27" spans="1:32" ht="2.85" customHeight="1">
      <c r="A27" s="2661"/>
    </row>
    <row r="28" spans="1:32" s="2663" customFormat="1" ht="15" customHeight="1">
      <c r="A28" s="124"/>
      <c r="B28" s="2662"/>
      <c r="C28" s="2662"/>
      <c r="D28" s="2662"/>
      <c r="E28" s="2662"/>
      <c r="F28" s="2662"/>
      <c r="G28" s="2662"/>
    </row>
    <row r="29" spans="1:32" s="2663" customFormat="1" ht="15" customHeight="1">
      <c r="A29" s="124" t="s">
        <v>1491</v>
      </c>
      <c r="B29" s="2662"/>
      <c r="C29" s="2662"/>
      <c r="D29" s="2662"/>
      <c r="E29" s="2662"/>
      <c r="F29" s="2662"/>
      <c r="G29" s="2662"/>
      <c r="K29"/>
    </row>
    <row r="30" spans="1:32" s="2663" customFormat="1" ht="11.85" customHeight="1">
      <c r="A30" s="108"/>
    </row>
    <row r="38" spans="2:29">
      <c r="B38" s="3237"/>
      <c r="C38" s="3237"/>
      <c r="D38" s="3237"/>
      <c r="E38" s="3237"/>
      <c r="F38" s="3237"/>
      <c r="G38" s="3237"/>
      <c r="H38" s="3237"/>
      <c r="I38" s="3237"/>
      <c r="J38" s="3237"/>
      <c r="K38" s="3237"/>
      <c r="L38" s="3237"/>
      <c r="M38" s="3237"/>
      <c r="N38" s="3237"/>
      <c r="O38" s="3237"/>
      <c r="P38" s="3237"/>
      <c r="Q38" s="3237"/>
      <c r="R38" s="3237"/>
      <c r="S38" s="3237"/>
      <c r="T38" s="3237"/>
      <c r="U38" s="3237"/>
      <c r="V38" s="3237"/>
      <c r="W38" s="3922"/>
      <c r="X38" s="3237"/>
      <c r="Y38" s="3237"/>
      <c r="Z38" s="3237"/>
      <c r="AA38" s="3237"/>
      <c r="AB38" s="3237"/>
      <c r="AC38" s="3237"/>
    </row>
    <row r="43" spans="2:29">
      <c r="Z43" s="3047"/>
    </row>
    <row r="44" spans="2:29">
      <c r="Z44" s="3047"/>
    </row>
    <row r="45" spans="2:29">
      <c r="Z45" s="3047"/>
    </row>
    <row r="46" spans="2:29">
      <c r="Z46" s="3047"/>
    </row>
    <row r="47" spans="2:29">
      <c r="B47" s="3289"/>
      <c r="C47" s="3289"/>
      <c r="D47" s="3289"/>
      <c r="E47" s="3289"/>
      <c r="F47" s="3289"/>
      <c r="G47" s="3289"/>
      <c r="H47" s="3289"/>
      <c r="I47" s="3289"/>
      <c r="J47" s="3289"/>
      <c r="K47" s="3289"/>
      <c r="L47" s="3289"/>
      <c r="M47" s="3289"/>
      <c r="N47" s="3289"/>
      <c r="O47" s="3289"/>
      <c r="P47" s="3289"/>
      <c r="Q47" s="3289"/>
      <c r="R47" s="3289"/>
      <c r="S47" s="3289"/>
      <c r="T47" s="3289"/>
      <c r="U47" s="3289"/>
      <c r="V47" s="3289"/>
      <c r="W47" s="3289"/>
      <c r="X47" s="3289"/>
      <c r="Y47" s="3289"/>
      <c r="Z47" s="3289"/>
      <c r="AA47" s="3289"/>
      <c r="AB47" s="3289"/>
      <c r="AC47" s="3289"/>
    </row>
    <row r="48" spans="2:29">
      <c r="B48" s="3289"/>
      <c r="C48" s="3289"/>
      <c r="D48" s="3289"/>
      <c r="E48" s="3289"/>
      <c r="F48" s="3289"/>
      <c r="G48" s="3289"/>
      <c r="H48" s="3289"/>
      <c r="I48" s="3289"/>
      <c r="J48" s="3289"/>
      <c r="K48" s="3289"/>
      <c r="L48" s="3289"/>
      <c r="M48" s="3289"/>
      <c r="N48" s="3289"/>
      <c r="O48" s="3289"/>
      <c r="P48" s="3289"/>
      <c r="Q48" s="3289"/>
      <c r="R48" s="3289"/>
      <c r="S48" s="3289"/>
      <c r="T48" s="3289"/>
      <c r="U48" s="3289"/>
      <c r="V48" s="3289"/>
      <c r="W48" s="3289"/>
      <c r="X48" s="3289"/>
      <c r="Y48" s="3289"/>
      <c r="Z48" s="3289"/>
      <c r="AA48" s="3289"/>
      <c r="AB48" s="3289"/>
      <c r="AC48" s="3289"/>
    </row>
    <row r="49" spans="26:26">
      <c r="Z49" s="3047"/>
    </row>
    <row r="50" spans="26:26">
      <c r="Z50" s="3047"/>
    </row>
    <row r="51" spans="26:26">
      <c r="Z51" s="3047"/>
    </row>
    <row r="52" spans="26:26">
      <c r="Z52" s="3047"/>
    </row>
    <row r="53" spans="26:26">
      <c r="Z53" s="3047"/>
    </row>
    <row r="54" spans="26:26">
      <c r="Z54" s="3047"/>
    </row>
    <row r="55" spans="26:26">
      <c r="Z55" s="3047"/>
    </row>
    <row r="56" spans="26:26">
      <c r="Z56" s="3047"/>
    </row>
    <row r="57" spans="26:26">
      <c r="Z57" s="3047"/>
    </row>
    <row r="58" spans="26:26">
      <c r="Z58" s="3047"/>
    </row>
    <row r="59" spans="26:26">
      <c r="Z59" s="3047"/>
    </row>
    <row r="60" spans="26:26">
      <c r="Z60" s="3047"/>
    </row>
    <row r="61" spans="26:26">
      <c r="Z61" s="3047"/>
    </row>
    <row r="62" spans="26:26">
      <c r="Z62" s="3047"/>
    </row>
    <row r="63" spans="26:26">
      <c r="Z63" s="3047"/>
    </row>
  </sheetData>
  <mergeCells count="3">
    <mergeCell ref="AD2:AF2"/>
    <mergeCell ref="AD3:AF3"/>
    <mergeCell ref="AD4:AF4"/>
  </mergeCells>
  <pageMargins left="0.70866141732283472" right="0.70866141732283472" top="0.78740157480314965" bottom="0.78740157480314965" header="0.31496062992125984" footer="0.31496062992125984"/>
  <pageSetup paperSize="9" scale="49" orientation="landscape"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Tabelle44">
    <tabColor indexed="50"/>
    <pageSetUpPr fitToPage="1"/>
  </sheetPr>
  <dimension ref="A1:AF51"/>
  <sheetViews>
    <sheetView showGridLines="0" workbookViewId="0">
      <pane xSplit="1" ySplit="7" topLeftCell="B12" activePane="bottomRight" state="frozen"/>
      <selection pane="topRight" activeCell="B1" sqref="B1"/>
      <selection pane="bottomLeft" activeCell="A8" sqref="A8"/>
      <selection pane="bottomRight" activeCell="AF1" sqref="A1:AF47"/>
    </sheetView>
  </sheetViews>
  <sheetFormatPr baseColWidth="10" defaultColWidth="9" defaultRowHeight="15.75"/>
  <cols>
    <col min="1" max="1" width="22.375" style="101" customWidth="1"/>
    <col min="2" max="2" width="7.75" style="61" customWidth="1"/>
    <col min="3" max="15" width="6.75" style="61" customWidth="1"/>
    <col min="16" max="17" width="7.75" style="61" customWidth="1"/>
    <col min="18" max="18" width="7.75" customWidth="1"/>
    <col min="19" max="16384" width="9" style="61"/>
  </cols>
  <sheetData>
    <row r="1" spans="1:32" s="662" customFormat="1" ht="13.15" customHeight="1">
      <c r="A1" s="651"/>
      <c r="B1" s="2152"/>
      <c r="C1" s="2153"/>
      <c r="D1" s="2153"/>
      <c r="E1" s="2153"/>
      <c r="F1" s="2153"/>
      <c r="G1" s="2153"/>
      <c r="H1" s="2153"/>
      <c r="I1" s="2153"/>
      <c r="J1" s="2153"/>
      <c r="K1" s="2153"/>
      <c r="L1" s="2153"/>
      <c r="M1" s="2154"/>
      <c r="N1" s="2154"/>
      <c r="O1" s="2154"/>
      <c r="P1" s="2154"/>
      <c r="Q1" s="2154"/>
      <c r="R1" s="2154"/>
      <c r="S1" s="2154"/>
      <c r="T1" s="2154"/>
      <c r="U1" s="2154"/>
      <c r="V1" s="2154"/>
      <c r="W1" s="2154"/>
      <c r="X1" s="2154"/>
      <c r="Y1" s="2154"/>
      <c r="Z1" s="2154"/>
      <c r="AA1" s="2154"/>
      <c r="AB1" s="2154"/>
      <c r="AC1" s="2154"/>
      <c r="AD1" s="2155"/>
      <c r="AE1" s="1301"/>
      <c r="AF1" s="1302"/>
    </row>
    <row r="2" spans="1:32" s="662" customFormat="1" ht="18" customHeight="1">
      <c r="A2" s="663"/>
      <c r="B2" s="2156" t="s">
        <v>983</v>
      </c>
      <c r="C2" s="2157"/>
      <c r="D2" s="2157"/>
      <c r="E2" s="2157"/>
      <c r="F2" s="2157"/>
      <c r="G2" s="2157"/>
      <c r="H2" s="2157"/>
      <c r="I2" s="2157"/>
      <c r="J2" s="2157"/>
      <c r="K2" s="2157"/>
      <c r="L2" s="2157"/>
      <c r="M2" s="2157"/>
      <c r="N2" s="2157"/>
      <c r="O2" s="2157"/>
      <c r="P2" s="2157"/>
      <c r="Q2" s="2157"/>
      <c r="R2" s="2157"/>
      <c r="S2" s="2157"/>
      <c r="T2" s="2157"/>
      <c r="U2" s="2157"/>
      <c r="V2" s="2157"/>
      <c r="W2" s="2157"/>
      <c r="X2" s="2157"/>
      <c r="Y2" s="2157"/>
      <c r="Z2" s="2157"/>
      <c r="AA2" s="2157"/>
      <c r="AB2" s="2157"/>
      <c r="AC2" s="2157"/>
      <c r="AD2" s="2158"/>
      <c r="AE2" s="4198" t="s">
        <v>112</v>
      </c>
      <c r="AF2" s="4200"/>
    </row>
    <row r="3" spans="1:32" s="662" customFormat="1" ht="18" customHeight="1">
      <c r="A3" s="663"/>
      <c r="B3" s="2159" t="s">
        <v>278</v>
      </c>
      <c r="C3" s="2160"/>
      <c r="D3" s="2160"/>
      <c r="E3" s="2160"/>
      <c r="F3" s="2160"/>
      <c r="G3" s="2160"/>
      <c r="H3" s="2160"/>
      <c r="I3" s="2160"/>
      <c r="J3" s="2160"/>
      <c r="K3" s="2160"/>
      <c r="L3" s="2160"/>
      <c r="M3" s="2160"/>
      <c r="N3" s="2160"/>
      <c r="O3" s="2160"/>
      <c r="P3" s="2160"/>
      <c r="Q3" s="2160"/>
      <c r="R3" s="2160"/>
      <c r="S3" s="2160"/>
      <c r="T3" s="2160"/>
      <c r="U3" s="2160"/>
      <c r="V3" s="2160"/>
      <c r="W3" s="2160"/>
      <c r="X3" s="2160"/>
      <c r="Y3" s="2160"/>
      <c r="Z3" s="2160"/>
      <c r="AA3" s="2160"/>
      <c r="AB3" s="2160"/>
      <c r="AC3" s="2160"/>
      <c r="AD3" s="2161"/>
      <c r="AE3" s="4198" t="s">
        <v>257</v>
      </c>
      <c r="AF3" s="4200"/>
    </row>
    <row r="4" spans="1:32" s="662" customFormat="1" ht="18" customHeight="1">
      <c r="A4" s="663"/>
      <c r="B4" s="2162" t="s">
        <v>104</v>
      </c>
      <c r="C4" s="2157"/>
      <c r="D4" s="2157"/>
      <c r="E4" s="2157"/>
      <c r="F4" s="2157"/>
      <c r="G4" s="2157"/>
      <c r="H4" s="2157"/>
      <c r="I4" s="2157"/>
      <c r="J4" s="2157"/>
      <c r="K4" s="2157"/>
      <c r="L4" s="2157"/>
      <c r="M4" s="2157"/>
      <c r="N4" s="2157"/>
      <c r="O4" s="2157"/>
      <c r="P4" s="2157"/>
      <c r="Q4" s="2157"/>
      <c r="R4" s="2157"/>
      <c r="S4" s="2157"/>
      <c r="T4" s="2157"/>
      <c r="U4" s="2157"/>
      <c r="V4" s="2157"/>
      <c r="W4" s="2157"/>
      <c r="X4" s="2157"/>
      <c r="Y4" s="2157"/>
      <c r="Z4" s="2157"/>
      <c r="AA4" s="2157"/>
      <c r="AB4" s="2157"/>
      <c r="AC4" s="2157"/>
      <c r="AD4" s="2158"/>
      <c r="AE4" s="4249">
        <v>44257</v>
      </c>
      <c r="AF4" s="4203"/>
    </row>
    <row r="5" spans="1:32" s="662" customFormat="1" ht="13.15" customHeight="1">
      <c r="A5" s="664"/>
      <c r="B5" s="2163"/>
      <c r="C5" s="2164"/>
      <c r="D5" s="2164"/>
      <c r="E5" s="2164"/>
      <c r="F5" s="2164"/>
      <c r="G5" s="2164"/>
      <c r="H5" s="2164"/>
      <c r="I5" s="2164" t="s">
        <v>88</v>
      </c>
      <c r="J5" s="2164"/>
      <c r="K5" s="2164"/>
      <c r="L5" s="2164"/>
      <c r="M5" s="2164"/>
      <c r="N5" s="2164"/>
      <c r="O5" s="2164"/>
      <c r="P5" s="2164"/>
      <c r="Q5" s="2164"/>
      <c r="R5" s="2164"/>
      <c r="S5" s="2164"/>
      <c r="T5" s="2164"/>
      <c r="U5" s="2164"/>
      <c r="V5" s="2164"/>
      <c r="W5" s="2164"/>
      <c r="X5" s="2164"/>
      <c r="Y5" s="2164"/>
      <c r="Z5" s="2164"/>
      <c r="AA5" s="2164"/>
      <c r="AB5" s="2164"/>
      <c r="AC5" s="2164"/>
      <c r="AD5" s="2165"/>
      <c r="AE5" s="647"/>
      <c r="AF5" s="410"/>
    </row>
    <row r="6" spans="1:32" ht="8.1" customHeight="1">
      <c r="C6" s="61" t="s">
        <v>88</v>
      </c>
      <c r="E6" s="61" t="s">
        <v>88</v>
      </c>
      <c r="F6" s="61" t="s">
        <v>88</v>
      </c>
      <c r="M6" s="61" t="s">
        <v>88</v>
      </c>
    </row>
    <row r="7" spans="1:32" ht="14.65" customHeight="1">
      <c r="A7"/>
      <c r="B7" s="665" t="s">
        <v>735</v>
      </c>
      <c r="C7" s="383" t="s">
        <v>115</v>
      </c>
      <c r="D7" s="383">
        <v>1992</v>
      </c>
      <c r="E7" s="383">
        <v>1993</v>
      </c>
      <c r="F7" s="168">
        <v>1994</v>
      </c>
      <c r="G7" s="384">
        <v>1995</v>
      </c>
      <c r="H7" s="384">
        <v>1996</v>
      </c>
      <c r="I7" s="384">
        <v>1997</v>
      </c>
      <c r="J7" s="384">
        <v>1998</v>
      </c>
      <c r="K7" s="384">
        <v>1999</v>
      </c>
      <c r="L7" s="384">
        <v>2000</v>
      </c>
      <c r="M7" s="666">
        <v>2001</v>
      </c>
      <c r="N7" s="171">
        <v>2002</v>
      </c>
      <c r="O7" s="171">
        <v>2003</v>
      </c>
      <c r="P7" s="168">
        <v>2004</v>
      </c>
      <c r="Q7" s="168">
        <v>2005</v>
      </c>
      <c r="R7" s="168">
        <v>2006</v>
      </c>
      <c r="S7" s="168">
        <v>2007</v>
      </c>
      <c r="T7" s="168">
        <v>2008</v>
      </c>
      <c r="U7" s="168">
        <v>2009</v>
      </c>
      <c r="V7" s="168">
        <v>2010</v>
      </c>
      <c r="W7" s="168">
        <v>2011</v>
      </c>
      <c r="X7" s="168">
        <v>2012</v>
      </c>
      <c r="Y7" s="168">
        <v>2013</v>
      </c>
      <c r="Z7" s="168">
        <v>2014</v>
      </c>
      <c r="AA7" s="168">
        <v>2015</v>
      </c>
      <c r="AB7" s="168">
        <v>2016</v>
      </c>
      <c r="AC7" s="168">
        <v>2017</v>
      </c>
      <c r="AD7" s="168">
        <v>2018</v>
      </c>
      <c r="AE7" s="168">
        <v>2019</v>
      </c>
      <c r="AF7" s="168">
        <v>2020</v>
      </c>
    </row>
    <row r="8" spans="1:32" ht="14.65" customHeight="1">
      <c r="A8" s="667"/>
      <c r="B8" s="668"/>
      <c r="C8" s="669"/>
      <c r="D8" s="669"/>
      <c r="E8" s="669"/>
      <c r="F8" s="670"/>
      <c r="G8" s="670"/>
      <c r="H8" s="670"/>
      <c r="I8" s="670"/>
      <c r="J8" s="670"/>
      <c r="K8" s="670"/>
      <c r="L8" s="670"/>
      <c r="M8" s="670"/>
      <c r="N8" s="670"/>
      <c r="O8" s="670"/>
      <c r="P8" s="670"/>
      <c r="Q8" s="670"/>
    </row>
    <row r="9" spans="1:32" ht="14.25" customHeight="1">
      <c r="A9" s="2166" t="s">
        <v>130</v>
      </c>
      <c r="B9" s="2167" t="s">
        <v>548</v>
      </c>
      <c r="C9" s="2168">
        <v>18.62</v>
      </c>
      <c r="D9" s="2168">
        <v>18.440000000000001</v>
      </c>
      <c r="E9" s="2168">
        <v>16.329999999999998</v>
      </c>
      <c r="F9" s="2168">
        <v>15.53</v>
      </c>
      <c r="G9" s="2168">
        <v>16.86</v>
      </c>
      <c r="H9" s="2168">
        <v>20.29</v>
      </c>
      <c r="I9" s="2168">
        <v>18.86</v>
      </c>
      <c r="J9" s="2169">
        <v>12.28</v>
      </c>
      <c r="K9" s="2168">
        <v>17.440000000000001</v>
      </c>
      <c r="L9" s="2168">
        <v>27.6</v>
      </c>
      <c r="M9" s="2169">
        <v>23.12</v>
      </c>
      <c r="N9" s="2170">
        <v>24.36</v>
      </c>
      <c r="O9" s="2170">
        <v>28.1</v>
      </c>
      <c r="P9" s="2170">
        <v>36.049999999999997</v>
      </c>
      <c r="Q9" s="2168">
        <v>50.64</v>
      </c>
      <c r="R9" s="2168">
        <v>61.08</v>
      </c>
      <c r="S9" s="2168">
        <v>69.099999999999994</v>
      </c>
      <c r="T9" s="2168">
        <v>94.101666666666674</v>
      </c>
      <c r="U9" s="2168">
        <v>60.862500000000004</v>
      </c>
      <c r="V9" s="2170">
        <v>77.375833333333333</v>
      </c>
      <c r="W9" s="2168">
        <v>107.44083333333333</v>
      </c>
      <c r="X9" s="2170">
        <v>109.49583333333332</v>
      </c>
      <c r="Y9" s="2168">
        <v>105.93583333333335</v>
      </c>
      <c r="Z9" s="2168">
        <v>96.189166666666665</v>
      </c>
      <c r="AA9" s="2170">
        <v>49.517499999999991</v>
      </c>
      <c r="AB9" s="2168">
        <v>40.684166666666663</v>
      </c>
      <c r="AC9" s="2168">
        <v>52.511666666666677</v>
      </c>
      <c r="AD9" s="2169">
        <v>69.518333333333331</v>
      </c>
      <c r="AE9" s="2170">
        <v>64.052500000000009</v>
      </c>
      <c r="AF9" s="3519">
        <v>41.370000000000005</v>
      </c>
    </row>
    <row r="10" spans="1:32" ht="7.5" customHeight="1">
      <c r="A10" s="177" t="s">
        <v>88</v>
      </c>
      <c r="B10" s="391"/>
      <c r="C10" s="671"/>
      <c r="D10" s="671"/>
      <c r="E10" s="671"/>
      <c r="F10" s="671"/>
      <c r="G10" s="671"/>
      <c r="H10" s="671"/>
      <c r="I10" s="671"/>
      <c r="J10" s="671"/>
      <c r="K10" s="671"/>
      <c r="L10" s="671"/>
      <c r="M10" s="671"/>
      <c r="N10" s="671"/>
      <c r="O10" s="671"/>
      <c r="P10" s="671"/>
      <c r="Q10" s="671"/>
      <c r="R10" s="671"/>
      <c r="S10" s="671"/>
      <c r="V10" s="881"/>
      <c r="W10" s="881"/>
      <c r="X10" s="881"/>
      <c r="Y10" s="881"/>
      <c r="Z10"/>
    </row>
    <row r="11" spans="1:32" ht="14.25" customHeight="1">
      <c r="A11" s="672" t="s">
        <v>1229</v>
      </c>
      <c r="B11" s="673"/>
      <c r="C11" s="674"/>
      <c r="D11" s="674"/>
      <c r="E11" s="674"/>
      <c r="F11" s="674"/>
      <c r="G11" s="674"/>
      <c r="H11" s="674"/>
      <c r="I11" s="674"/>
      <c r="J11" s="674"/>
      <c r="K11" s="674"/>
      <c r="L11" s="674"/>
      <c r="M11" s="674"/>
      <c r="N11" s="674"/>
      <c r="O11" s="674"/>
      <c r="P11" s="674"/>
      <c r="Q11" s="674"/>
      <c r="R11" s="674"/>
      <c r="S11" s="674"/>
      <c r="V11" s="455"/>
      <c r="W11" s="455"/>
      <c r="X11" s="455"/>
      <c r="Y11" s="455"/>
      <c r="Z11"/>
    </row>
    <row r="12" spans="1:32" ht="14.65" customHeight="1">
      <c r="A12" s="675" t="s">
        <v>549</v>
      </c>
      <c r="B12" s="676" t="s">
        <v>131</v>
      </c>
      <c r="C12" s="677">
        <v>128.76386393126862</v>
      </c>
      <c r="D12" s="677">
        <v>115.44542385328836</v>
      </c>
      <c r="E12" s="677">
        <v>106.93819814821401</v>
      </c>
      <c r="F12" s="677">
        <v>98.715766963901203</v>
      </c>
      <c r="G12" s="677">
        <v>94.944144621402117</v>
      </c>
      <c r="H12" s="677">
        <v>118.99805053076815</v>
      </c>
      <c r="I12" s="677">
        <v>127.59947331859208</v>
      </c>
      <c r="J12" s="677">
        <v>86.883829371673414</v>
      </c>
      <c r="K12" s="3944">
        <v>122.70493856828048</v>
      </c>
      <c r="L12" s="3944">
        <v>227.22</v>
      </c>
      <c r="M12" s="3944">
        <v>201.60383359076724</v>
      </c>
      <c r="N12" s="3944">
        <v>191.36</v>
      </c>
      <c r="O12" s="3944">
        <v>190.13</v>
      </c>
      <c r="P12" s="3944">
        <v>221.74</v>
      </c>
      <c r="Q12" s="3944">
        <v>314.47000000000003</v>
      </c>
      <c r="R12" s="3944">
        <v>379.0096142596974</v>
      </c>
      <c r="S12" s="3944">
        <v>389.24</v>
      </c>
      <c r="T12" s="3944">
        <v>484.14</v>
      </c>
      <c r="U12" s="3944">
        <v>324.21574507404358</v>
      </c>
      <c r="V12" s="3945">
        <v>446.00222688339585</v>
      </c>
      <c r="W12" s="3944">
        <v>592.68264530086196</v>
      </c>
      <c r="X12" s="3945">
        <v>642.7074051300699</v>
      </c>
      <c r="Y12" s="3945">
        <v>611.41579404113884</v>
      </c>
      <c r="Z12" s="3944">
        <v>554.93878798277558</v>
      </c>
      <c r="AA12" s="3945">
        <v>355.93157686217654</v>
      </c>
      <c r="AB12" s="3944">
        <v>286.36759353476498</v>
      </c>
      <c r="AC12" s="3944">
        <v>357.69</v>
      </c>
      <c r="AD12" s="3946">
        <v>451.74531625409054</v>
      </c>
      <c r="AE12" s="3945">
        <v>427.86688698545731</v>
      </c>
      <c r="AF12" s="3947">
        <v>278.40135929505652</v>
      </c>
    </row>
    <row r="13" spans="1:32" ht="14.65" customHeight="1">
      <c r="A13" s="234" t="s">
        <v>553</v>
      </c>
      <c r="B13" s="678" t="s">
        <v>1199</v>
      </c>
      <c r="C13" s="1535">
        <v>2439</v>
      </c>
      <c r="D13" s="1535">
        <v>1971</v>
      </c>
      <c r="E13" s="1535">
        <v>2025</v>
      </c>
      <c r="F13" s="1535">
        <v>1881</v>
      </c>
      <c r="G13" s="1535">
        <v>1881</v>
      </c>
      <c r="H13" s="1535">
        <v>1863</v>
      </c>
      <c r="I13" s="1535">
        <v>2215</v>
      </c>
      <c r="J13" s="1535">
        <v>1959</v>
      </c>
      <c r="K13" s="46">
        <v>1671</v>
      </c>
      <c r="L13" s="46">
        <v>2967</v>
      </c>
      <c r="M13" s="46">
        <v>3875</v>
      </c>
      <c r="N13" s="46">
        <v>3238</v>
      </c>
      <c r="O13" s="46">
        <v>3401</v>
      </c>
      <c r="P13" s="46">
        <v>3288</v>
      </c>
      <c r="Q13" s="46">
        <v>4479</v>
      </c>
      <c r="R13" s="46">
        <v>5926</v>
      </c>
      <c r="S13" s="46">
        <v>5550.1362144048162</v>
      </c>
      <c r="T13" s="46">
        <v>7450.397661695788</v>
      </c>
      <c r="U13" s="46">
        <v>5793.7469271625596</v>
      </c>
      <c r="V13" s="147">
        <v>5726.2083948425525</v>
      </c>
      <c r="W13" s="46">
        <v>7133.2551844645031</v>
      </c>
      <c r="X13" s="147">
        <v>8067.0330885368921</v>
      </c>
      <c r="Y13" s="147">
        <v>7655.8509913879434</v>
      </c>
      <c r="Z13" s="46">
        <v>6537.511717773591</v>
      </c>
      <c r="AA13" s="147">
        <v>5618</v>
      </c>
      <c r="AB13" s="46">
        <v>4274.81392443802</v>
      </c>
      <c r="AC13" s="46">
        <v>4729.4191709905281</v>
      </c>
      <c r="AD13" s="146">
        <v>5330.6872481126093</v>
      </c>
      <c r="AE13" s="147">
        <v>4492.9686288947441</v>
      </c>
      <c r="AF13" s="3513">
        <v>3412</v>
      </c>
    </row>
    <row r="14" spans="1:32" ht="14.65" customHeight="1">
      <c r="A14" s="659" t="s">
        <v>550</v>
      </c>
      <c r="B14" s="679" t="s">
        <v>72</v>
      </c>
      <c r="C14" s="680">
        <v>45.36</v>
      </c>
      <c r="D14" s="680">
        <v>42.57</v>
      </c>
      <c r="E14" s="680">
        <v>36.74</v>
      </c>
      <c r="F14" s="680">
        <v>35.909999999999997</v>
      </c>
      <c r="G14" s="680">
        <v>38.86</v>
      </c>
      <c r="H14" s="680">
        <v>38.21</v>
      </c>
      <c r="I14" s="680">
        <v>42.45</v>
      </c>
      <c r="J14" s="680">
        <v>37.369999999999997</v>
      </c>
      <c r="K14" s="680">
        <v>34.36</v>
      </c>
      <c r="L14" s="680">
        <v>42.09</v>
      </c>
      <c r="M14" s="680">
        <v>53.18</v>
      </c>
      <c r="N14" s="680">
        <v>44.57</v>
      </c>
      <c r="O14" s="680">
        <v>39.869999999999997</v>
      </c>
      <c r="P14" s="680">
        <v>55.36</v>
      </c>
      <c r="Q14" s="680">
        <v>65.02</v>
      </c>
      <c r="R14" s="680">
        <v>61.76</v>
      </c>
      <c r="S14" s="680">
        <v>68.239999999999995</v>
      </c>
      <c r="T14" s="680">
        <v>112.48</v>
      </c>
      <c r="U14" s="680">
        <v>78.81</v>
      </c>
      <c r="V14" s="2039">
        <v>85.33</v>
      </c>
      <c r="W14" s="680">
        <v>106.795</v>
      </c>
      <c r="X14" s="2039">
        <v>93.02</v>
      </c>
      <c r="Y14" s="2039">
        <v>79.09</v>
      </c>
      <c r="Z14" s="680">
        <v>72.740000000000009</v>
      </c>
      <c r="AA14" s="2039">
        <v>67.947499999999991</v>
      </c>
      <c r="AB14" s="680">
        <v>67.069999999999993</v>
      </c>
      <c r="AC14" s="680">
        <v>91.82</v>
      </c>
      <c r="AD14" s="3512">
        <v>95.49</v>
      </c>
      <c r="AE14" s="2039">
        <v>79.151047433976615</v>
      </c>
      <c r="AF14" s="3514">
        <v>63.063861459333928</v>
      </c>
    </row>
    <row r="15" spans="1:32" s="60" customFormat="1" ht="8.1" customHeight="1">
      <c r="A15" s="177"/>
      <c r="B15" s="391"/>
      <c r="C15" s="671"/>
      <c r="D15" s="671"/>
      <c r="E15" s="671"/>
      <c r="F15" s="671"/>
      <c r="G15" s="671"/>
      <c r="H15" s="671"/>
      <c r="I15" s="671"/>
      <c r="J15" s="671"/>
      <c r="K15" s="671"/>
      <c r="L15" s="671"/>
      <c r="M15" s="671"/>
      <c r="N15" s="671"/>
      <c r="O15" s="671"/>
      <c r="P15" s="671"/>
      <c r="Q15" s="1375"/>
      <c r="R15"/>
      <c r="Z15"/>
    </row>
    <row r="16" spans="1:32" ht="14.65" customHeight="1">
      <c r="A16" s="672" t="s">
        <v>551</v>
      </c>
      <c r="B16" s="673"/>
      <c r="C16" s="674"/>
      <c r="D16" s="674"/>
      <c r="E16" s="674"/>
      <c r="F16" s="674"/>
      <c r="G16" s="674"/>
      <c r="H16" s="674"/>
      <c r="I16" s="674"/>
      <c r="J16" s="674"/>
      <c r="K16" s="674"/>
      <c r="L16" s="674"/>
      <c r="M16" s="674"/>
      <c r="N16" s="674"/>
      <c r="O16" s="674"/>
      <c r="P16" s="674"/>
      <c r="Q16" s="1375"/>
    </row>
    <row r="17" spans="1:32" ht="14.65" customHeight="1">
      <c r="A17" s="169" t="s">
        <v>145</v>
      </c>
      <c r="B17" s="681"/>
      <c r="C17" s="682"/>
      <c r="D17" s="682"/>
      <c r="E17" s="682"/>
      <c r="F17" s="682"/>
      <c r="G17" s="682"/>
      <c r="H17" s="682"/>
      <c r="I17" s="682"/>
      <c r="J17" s="682"/>
      <c r="K17" s="682"/>
      <c r="L17" s="682"/>
      <c r="M17" s="682"/>
      <c r="N17" s="682"/>
      <c r="O17" s="682"/>
      <c r="P17" s="682"/>
      <c r="Q17" s="1443"/>
      <c r="R17" s="1443"/>
      <c r="S17" s="1443"/>
      <c r="T17" s="1843"/>
      <c r="U17" s="1843"/>
      <c r="V17" s="1843"/>
      <c r="W17" s="1843"/>
      <c r="X17" s="1843"/>
      <c r="Y17" s="1843"/>
      <c r="Z17" s="1843"/>
      <c r="AA17" s="1843"/>
      <c r="AB17" s="1843"/>
      <c r="AC17" s="1843"/>
      <c r="AD17" s="1843"/>
      <c r="AE17" s="1843"/>
      <c r="AF17" s="1689"/>
    </row>
    <row r="18" spans="1:32" ht="14.65" customHeight="1">
      <c r="A18" s="235" t="s">
        <v>552</v>
      </c>
      <c r="B18" s="678" t="s">
        <v>132</v>
      </c>
      <c r="C18" s="46">
        <v>26.382661069724875</v>
      </c>
      <c r="D18" s="46">
        <v>24.337493544940003</v>
      </c>
      <c r="E18" s="46">
        <v>24.767830878280169</v>
      </c>
      <c r="F18" s="46">
        <v>23.076306904655993</v>
      </c>
      <c r="G18" s="46">
        <v>21.938682468994411</v>
      </c>
      <c r="H18" s="46">
        <v>25.918237610971641</v>
      </c>
      <c r="I18" s="46">
        <v>26.565873993820187</v>
      </c>
      <c r="J18" s="146">
        <v>22.096330799029911</v>
      </c>
      <c r="K18" s="46">
        <v>26.519005571377203</v>
      </c>
      <c r="L18" s="46">
        <v>40.822395947841407</v>
      </c>
      <c r="M18" s="146">
        <v>38.453410231632269</v>
      </c>
      <c r="N18" s="147">
        <v>35.141666666666673</v>
      </c>
      <c r="O18" s="147">
        <v>36.458896396396391</v>
      </c>
      <c r="P18" s="147">
        <v>40.60008445945946</v>
      </c>
      <c r="Q18" s="46">
        <v>53.585397897897906</v>
      </c>
      <c r="R18" s="46">
        <v>59.298798798798799</v>
      </c>
      <c r="S18" s="46">
        <v>58.627439939939933</v>
      </c>
      <c r="T18" s="46">
        <v>77.127724767486484</v>
      </c>
      <c r="U18" s="46">
        <v>53.465212301883547</v>
      </c>
      <c r="V18" s="46">
        <v>65.52214499918226</v>
      </c>
      <c r="W18" s="2139">
        <v>81.618909853025855</v>
      </c>
      <c r="X18" s="2336">
        <v>88.840556716937897</v>
      </c>
      <c r="Y18" s="2336">
        <v>83.475906798354373</v>
      </c>
      <c r="Z18" s="147">
        <v>76.922035839027458</v>
      </c>
      <c r="AA18" s="147">
        <v>59.19766208724247</v>
      </c>
      <c r="AB18" s="147">
        <v>49.205873805371027</v>
      </c>
      <c r="AC18" s="46">
        <v>57.025771461253981</v>
      </c>
      <c r="AD18" s="146">
        <v>69.396816810791066</v>
      </c>
      <c r="AE18" s="147">
        <v>67.622352026298486</v>
      </c>
      <c r="AF18" s="3513">
        <v>50.123801320031738</v>
      </c>
    </row>
    <row r="19" spans="1:32" ht="14.65" customHeight="1">
      <c r="A19" s="235" t="s">
        <v>1243</v>
      </c>
      <c r="B19" s="678" t="s">
        <v>554</v>
      </c>
      <c r="C19" s="46">
        <v>3.5471836642530832</v>
      </c>
      <c r="D19" s="46">
        <v>3.5791402738409492</v>
      </c>
      <c r="E19" s="46">
        <v>3.5471836642530832</v>
      </c>
      <c r="F19" s="46">
        <v>3.5471836642530832</v>
      </c>
      <c r="G19" s="46">
        <v>3.483270445077352</v>
      </c>
      <c r="H19" s="46">
        <v>3.3527809559269013</v>
      </c>
      <c r="I19" s="46">
        <v>3.4912595974743179</v>
      </c>
      <c r="J19" s="46">
        <v>3.5152270546652176</v>
      </c>
      <c r="K19" s="46">
        <v>3.3794114639167891</v>
      </c>
      <c r="L19" s="46">
        <v>3.9359890809054479</v>
      </c>
      <c r="M19" s="46">
        <v>4.8440894033606297</v>
      </c>
      <c r="N19" s="46">
        <v>4.5344980252285634</v>
      </c>
      <c r="O19" s="46">
        <v>4.7645668038909585</v>
      </c>
      <c r="P19" s="46">
        <v>4.8173461664495401</v>
      </c>
      <c r="Q19" s="46">
        <v>5.3428450371415188</v>
      </c>
      <c r="R19" s="46">
        <v>6.3261397813967131</v>
      </c>
      <c r="S19" s="46">
        <v>6.511354258362676</v>
      </c>
      <c r="T19" s="46">
        <v>7.1022102940996694</v>
      </c>
      <c r="U19" s="46">
        <v>6.9837659092576319</v>
      </c>
      <c r="V19" s="46">
        <v>6.3617102490157995</v>
      </c>
      <c r="W19" s="46">
        <v>6.6573759314786329</v>
      </c>
      <c r="X19" s="147">
        <v>7.0269580345571727</v>
      </c>
      <c r="Y19" s="147">
        <v>7.1267002729095958</v>
      </c>
      <c r="Z19" s="147">
        <v>7.1357375625291288</v>
      </c>
      <c r="AA19" s="147">
        <v>7.0634392455728614</v>
      </c>
      <c r="AB19" s="147">
        <v>6.8635556633996542</v>
      </c>
      <c r="AC19" s="46">
        <v>6.6376234229113216</v>
      </c>
      <c r="AD19" s="146">
        <v>6.5313023685638711</v>
      </c>
      <c r="AE19" s="147">
        <v>6.7925823148000104</v>
      </c>
      <c r="AF19" s="3513">
        <v>6.816227192755977</v>
      </c>
    </row>
    <row r="20" spans="1:32" ht="14.65" customHeight="1">
      <c r="A20" s="235" t="s">
        <v>1244</v>
      </c>
      <c r="B20" s="678" t="s">
        <v>554</v>
      </c>
      <c r="C20" s="46">
        <v>14.803866467865895</v>
      </c>
      <c r="D20" s="46">
        <v>15.511809072599121</v>
      </c>
      <c r="E20" s="46">
        <v>15.889378461790173</v>
      </c>
      <c r="F20" s="46">
        <v>16.204019619449387</v>
      </c>
      <c r="G20" s="46">
        <v>16.361340198278992</v>
      </c>
      <c r="H20" s="46">
        <v>15.210277963175709</v>
      </c>
      <c r="I20" s="46">
        <v>15.271895189883974</v>
      </c>
      <c r="J20" s="146">
        <v>15.476411942362464</v>
      </c>
      <c r="K20" s="46">
        <v>15.973282770499299</v>
      </c>
      <c r="L20" s="46">
        <v>14.923167906811681</v>
      </c>
      <c r="M20" s="146">
        <v>15.438392802478637</v>
      </c>
      <c r="N20" s="147">
        <v>16.076923076923073</v>
      </c>
      <c r="O20" s="147">
        <v>16.857407538697856</v>
      </c>
      <c r="P20" s="147">
        <v>17.508769939737679</v>
      </c>
      <c r="Q20" s="46">
        <v>18.22700224506676</v>
      </c>
      <c r="R20" s="46">
        <v>18.910561266690294</v>
      </c>
      <c r="S20" s="46">
        <v>20.150131159163411</v>
      </c>
      <c r="T20" s="46">
        <v>21.427904076505456</v>
      </c>
      <c r="U20" s="46">
        <v>22.723113981356594</v>
      </c>
      <c r="V20" s="46">
        <v>23.418549076810077</v>
      </c>
      <c r="W20" s="46">
        <v>25.075142284538771</v>
      </c>
      <c r="X20" s="147">
        <v>25.761466876558369</v>
      </c>
      <c r="Y20" s="147">
        <v>28.827087046589057</v>
      </c>
      <c r="Z20" s="2807">
        <v>29.372022529511355</v>
      </c>
      <c r="AA20" s="2807">
        <v>29.155994534495733</v>
      </c>
      <c r="AB20" s="2807">
        <v>29.331152368292184</v>
      </c>
      <c r="AC20" s="46">
        <v>29.823540501075541</v>
      </c>
      <c r="AD20" s="146">
        <v>30.191371952048097</v>
      </c>
      <c r="AE20" s="147">
        <v>31.235962754475086</v>
      </c>
      <c r="AF20" s="3513">
        <v>32.184132049168085</v>
      </c>
    </row>
    <row r="21" spans="1:32" ht="14.65" customHeight="1">
      <c r="A21" s="235" t="s">
        <v>855</v>
      </c>
      <c r="B21" s="678" t="s">
        <v>1208</v>
      </c>
      <c r="C21" s="46">
        <v>22.394584396394368</v>
      </c>
      <c r="D21" s="46">
        <v>23.519426535026049</v>
      </c>
      <c r="E21" s="46">
        <v>24.899914614255842</v>
      </c>
      <c r="F21" s="46">
        <v>25.717981624169788</v>
      </c>
      <c r="G21" s="46">
        <v>26.244612261801894</v>
      </c>
      <c r="H21" s="46">
        <v>27.034558218250051</v>
      </c>
      <c r="I21" s="46">
        <v>27.596979287565901</v>
      </c>
      <c r="J21" s="146">
        <v>28.202008013648083</v>
      </c>
      <c r="K21" s="46">
        <v>28.547130033455538</v>
      </c>
      <c r="L21" s="46">
        <v>28.525826205072356</v>
      </c>
      <c r="M21" s="146">
        <v>28.538608502102264</v>
      </c>
      <c r="N21" s="147">
        <v>29.208333333333329</v>
      </c>
      <c r="O21" s="147">
        <v>29.35415461266474</v>
      </c>
      <c r="P21" s="147">
        <v>29.693209578913535</v>
      </c>
      <c r="Q21" s="46">
        <v>30.14763741562199</v>
      </c>
      <c r="R21" s="46">
        <v>30.724501767920284</v>
      </c>
      <c r="S21" s="46">
        <v>31.517984570877534</v>
      </c>
      <c r="T21" s="46">
        <v>31.859296349532709</v>
      </c>
      <c r="U21" s="46">
        <v>31.826694739603241</v>
      </c>
      <c r="V21" s="46"/>
      <c r="W21" s="46"/>
      <c r="X21" s="147"/>
      <c r="Y21" s="147"/>
      <c r="Z21" s="147"/>
      <c r="AA21" s="147"/>
      <c r="AB21" s="147"/>
      <c r="AC21" s="46"/>
      <c r="AD21" s="146"/>
      <c r="AE21" s="147"/>
      <c r="AF21" s="3513"/>
    </row>
    <row r="22" spans="1:32" ht="14.65" customHeight="1">
      <c r="A22" s="2501" t="s">
        <v>1488</v>
      </c>
      <c r="B22" s="678" t="s">
        <v>1209</v>
      </c>
      <c r="C22" s="46">
        <v>11.861971643752268</v>
      </c>
      <c r="D22" s="46">
        <v>11.888487240711106</v>
      </c>
      <c r="E22" s="46">
        <v>12.28737415828574</v>
      </c>
      <c r="F22" s="46">
        <v>12.296843283925496</v>
      </c>
      <c r="G22" s="46">
        <v>12.339454349304384</v>
      </c>
      <c r="H22" s="46">
        <v>12.126399022409924</v>
      </c>
      <c r="I22" s="46">
        <v>12.369045366928619</v>
      </c>
      <c r="J22" s="146">
        <v>12.50634768870505</v>
      </c>
      <c r="K22" s="46">
        <v>12.308679690975188</v>
      </c>
      <c r="L22" s="46">
        <v>13.394048647719893</v>
      </c>
      <c r="M22" s="146">
        <v>15.694326659566526</v>
      </c>
      <c r="N22" s="147">
        <v>15.776724999999997</v>
      </c>
      <c r="O22" s="147">
        <v>15.938715232358005</v>
      </c>
      <c r="P22" s="147">
        <v>15.961187865748709</v>
      </c>
      <c r="Q22" s="46">
        <v>17.15448469879518</v>
      </c>
      <c r="R22" s="46">
        <v>19.271406764199654</v>
      </c>
      <c r="S22" s="46">
        <v>20.504030705679849</v>
      </c>
      <c r="T22" s="46">
        <v>21.734297298285796</v>
      </c>
      <c r="U22" s="46">
        <v>22.946449126273411</v>
      </c>
      <c r="V22" s="46">
        <v>21.383674868702599</v>
      </c>
      <c r="W22" s="46">
        <v>22.846271289249646</v>
      </c>
      <c r="X22" s="147">
        <v>24.831223574277775</v>
      </c>
      <c r="Y22" s="147">
        <v>25.616911346741375</v>
      </c>
      <c r="Z22" s="147">
        <v>25.464312183206928</v>
      </c>
      <c r="AA22" s="147">
        <v>24.818009843531616</v>
      </c>
      <c r="AB22" s="147">
        <v>23.600807103809803</v>
      </c>
      <c r="AC22" s="46">
        <v>22.859354697460077</v>
      </c>
      <c r="AD22" s="146">
        <v>23.275860649695272</v>
      </c>
      <c r="AE22" s="147">
        <v>24.332905928212753</v>
      </c>
      <c r="AF22" s="3513">
        <v>23.938139510792507</v>
      </c>
    </row>
    <row r="23" spans="1:32" ht="14.65" customHeight="1">
      <c r="A23" s="169" t="s">
        <v>133</v>
      </c>
      <c r="B23" s="681"/>
      <c r="C23" s="682"/>
      <c r="D23" s="682"/>
      <c r="E23" s="682"/>
      <c r="F23" s="682"/>
      <c r="G23" s="682"/>
      <c r="H23" s="682"/>
      <c r="I23" s="682"/>
      <c r="J23" s="682"/>
      <c r="K23" s="682"/>
      <c r="L23" s="682"/>
      <c r="M23" s="682"/>
      <c r="N23" s="682"/>
      <c r="O23" s="682"/>
      <c r="P23" s="682"/>
      <c r="Q23" s="682"/>
      <c r="R23" s="1533"/>
      <c r="S23" s="1690"/>
      <c r="T23" s="1690"/>
      <c r="U23" s="1690"/>
      <c r="V23" s="1690"/>
      <c r="W23" s="1690"/>
      <c r="X23" s="2337"/>
      <c r="Y23" s="2337"/>
      <c r="Z23" s="2337"/>
      <c r="AA23" s="2337"/>
      <c r="AB23" s="2337"/>
      <c r="AC23" s="46"/>
      <c r="AD23" s="146"/>
      <c r="AE23" s="147"/>
      <c r="AF23" s="3513"/>
    </row>
    <row r="24" spans="1:32" ht="14.65" customHeight="1">
      <c r="A24" s="683" t="s">
        <v>134</v>
      </c>
      <c r="B24" s="684" t="s">
        <v>131</v>
      </c>
      <c r="C24" s="148">
        <v>114.70322062755966</v>
      </c>
      <c r="D24" s="148">
        <v>103.30652459569595</v>
      </c>
      <c r="E24" s="148">
        <v>101.4607609045776</v>
      </c>
      <c r="F24" s="148">
        <v>106.10840410465123</v>
      </c>
      <c r="G24" s="148">
        <v>106.75433618122912</v>
      </c>
      <c r="H24" s="148">
        <v>117.62184511605473</v>
      </c>
      <c r="I24" s="148">
        <v>118.82423319000118</v>
      </c>
      <c r="J24" s="685">
        <v>100.04845910829562</v>
      </c>
      <c r="K24" s="148">
        <v>117.87663890351752</v>
      </c>
      <c r="L24" s="148">
        <v>188.91638503005541</v>
      </c>
      <c r="M24" s="686">
        <v>168.57024776352409</v>
      </c>
      <c r="N24" s="686">
        <v>184.41666666666666</v>
      </c>
      <c r="O24" s="686">
        <v>187.34166666666661</v>
      </c>
      <c r="P24" s="686">
        <v>175.03416666666666</v>
      </c>
      <c r="Q24" s="149">
        <v>242.63833333333341</v>
      </c>
      <c r="R24" s="149">
        <v>296.13166666666672</v>
      </c>
      <c r="S24" s="149">
        <v>288.63916666666665</v>
      </c>
      <c r="T24" s="149">
        <v>394.46333333333337</v>
      </c>
      <c r="U24" s="149">
        <v>305.64916666666664</v>
      </c>
      <c r="V24" s="149">
        <v>395.50166666666672</v>
      </c>
      <c r="W24" s="149">
        <v>512.67916666666667</v>
      </c>
      <c r="X24" s="151">
        <v>567.33166666666671</v>
      </c>
      <c r="Y24" s="151">
        <v>506.19749999999999</v>
      </c>
      <c r="Z24" s="151">
        <v>451.63249999999999</v>
      </c>
      <c r="AA24" s="151">
        <v>278.39833333333337</v>
      </c>
      <c r="AB24" s="151">
        <v>231.42499999999995</v>
      </c>
      <c r="AC24" s="46"/>
      <c r="AD24" s="146"/>
      <c r="AE24" s="147"/>
      <c r="AF24" s="3513"/>
    </row>
    <row r="25" spans="1:32" ht="14.65" customHeight="1">
      <c r="A25" s="683" t="s">
        <v>167</v>
      </c>
      <c r="B25" s="684" t="s">
        <v>1246</v>
      </c>
      <c r="C25" s="148">
        <v>20.319999999999997</v>
      </c>
      <c r="D25" s="148">
        <v>17.434166666666666</v>
      </c>
      <c r="E25" s="148">
        <v>17.270833333333332</v>
      </c>
      <c r="F25" s="148">
        <v>15.733333333333333</v>
      </c>
      <c r="G25" s="148">
        <v>14.939166666666665</v>
      </c>
      <c r="H25" s="148">
        <v>18.479166666666664</v>
      </c>
      <c r="I25" s="148">
        <v>18.760000000000002</v>
      </c>
      <c r="J25" s="148">
        <v>14.724166666666669</v>
      </c>
      <c r="K25" s="148">
        <v>19.275833333333335</v>
      </c>
      <c r="L25" s="148">
        <v>31.788333333333341</v>
      </c>
      <c r="M25" s="148">
        <v>29.131666666666671</v>
      </c>
      <c r="N25" s="148">
        <v>26.653333333333332</v>
      </c>
      <c r="O25" s="148">
        <v>27.550833333333333</v>
      </c>
      <c r="P25" s="148">
        <v>31.613333333333333</v>
      </c>
      <c r="Q25" s="148">
        <v>42.422499999999999</v>
      </c>
      <c r="R25" s="149">
        <v>47.575833333333321</v>
      </c>
      <c r="S25" s="149">
        <v>46.830833333333338</v>
      </c>
      <c r="T25" s="149">
        <v>61.760833333333323</v>
      </c>
      <c r="U25" s="149">
        <v>40.806666666666665</v>
      </c>
      <c r="V25" s="149">
        <v>52.305000000000007</v>
      </c>
      <c r="W25" s="149">
        <v>66.512500000000003</v>
      </c>
      <c r="X25" s="151">
        <v>72.939166666666665</v>
      </c>
      <c r="Y25" s="151">
        <v>67.960833333333326</v>
      </c>
      <c r="Z25" s="151">
        <v>61.880833333333328</v>
      </c>
      <c r="AA25" s="151">
        <v>46.19166666666667</v>
      </c>
      <c r="AB25" s="151">
        <v>38.399166666666666</v>
      </c>
      <c r="AC25" s="46">
        <v>45.049166666666672</v>
      </c>
      <c r="AD25" s="146">
        <v>55.274166666666673</v>
      </c>
      <c r="AE25" s="147">
        <v>53.685833333333335</v>
      </c>
      <c r="AF25" s="3513">
        <v>36.125</v>
      </c>
    </row>
    <row r="26" spans="1:32" ht="14.65" customHeight="1">
      <c r="A26" s="537" t="s">
        <v>135</v>
      </c>
      <c r="B26" s="687" t="s">
        <v>554</v>
      </c>
      <c r="C26" s="149">
        <v>2.1142580879115846</v>
      </c>
      <c r="D26" s="149">
        <v>2.2607908266777339</v>
      </c>
      <c r="E26" s="149">
        <v>2.3942402851969056</v>
      </c>
      <c r="F26" s="149">
        <v>1.8777123810462286</v>
      </c>
      <c r="G26" s="149">
        <v>1.2094184260306118</v>
      </c>
      <c r="H26" s="149">
        <v>1.0921922350176922</v>
      </c>
      <c r="I26" s="149">
        <v>1.189531840055206</v>
      </c>
      <c r="J26" s="149">
        <v>1.3318779291423222</v>
      </c>
      <c r="K26" s="149">
        <v>1.4668973812911317</v>
      </c>
      <c r="L26" s="149">
        <v>1.3768844131919256</v>
      </c>
      <c r="M26" s="149">
        <v>1.3236333064621415</v>
      </c>
      <c r="N26" s="149">
        <v>1.2694405175533017</v>
      </c>
      <c r="O26" s="149">
        <v>1.2668842539255263</v>
      </c>
      <c r="P26" s="149">
        <v>1.2898906265755055</v>
      </c>
      <c r="Q26" s="149">
        <v>1.3926524244120797</v>
      </c>
      <c r="R26" s="149">
        <v>1.3290145076380981</v>
      </c>
      <c r="S26" s="149">
        <v>1.2698284872019474</v>
      </c>
      <c r="T26" s="149">
        <v>1.6909664209305453</v>
      </c>
      <c r="U26" s="149">
        <v>2.1443509023607668</v>
      </c>
      <c r="V26" s="149">
        <v>2.93</v>
      </c>
      <c r="W26" s="149">
        <v>3.12</v>
      </c>
      <c r="X26" s="151">
        <v>3.37</v>
      </c>
      <c r="Y26" s="151">
        <v>3.4</v>
      </c>
      <c r="Z26" s="151">
        <v>3.09</v>
      </c>
      <c r="AA26" s="151">
        <v>2.95</v>
      </c>
      <c r="AB26" s="151">
        <v>2.44</v>
      </c>
      <c r="AC26" s="149">
        <v>2.4500000000000002</v>
      </c>
      <c r="AD26" s="151">
        <v>2.63</v>
      </c>
      <c r="AE26" s="151">
        <v>2.41</v>
      </c>
      <c r="AF26" s="3492"/>
    </row>
    <row r="27" spans="1:32" ht="14.65" customHeight="1">
      <c r="A27" s="537" t="s">
        <v>1183</v>
      </c>
      <c r="B27" s="687" t="s">
        <v>554</v>
      </c>
      <c r="C27" s="149">
        <v>6.9075533149609116</v>
      </c>
      <c r="D27" s="149">
        <v>6.9637954218924953</v>
      </c>
      <c r="E27" s="149">
        <v>7.025150447636042</v>
      </c>
      <c r="F27" s="149">
        <v>6.8206336951575546</v>
      </c>
      <c r="G27" s="149">
        <v>6.7439399129781217</v>
      </c>
      <c r="H27" s="149">
        <v>6.6212298614910292</v>
      </c>
      <c r="I27" s="149">
        <v>6.3655839208929201</v>
      </c>
      <c r="J27" s="150">
        <v>6.0485829545512653</v>
      </c>
      <c r="K27" s="149">
        <v>5.3378872396885209</v>
      </c>
      <c r="L27" s="149">
        <v>4.3971101782874786</v>
      </c>
      <c r="M27" s="151">
        <v>4.8899999999999997</v>
      </c>
      <c r="N27" s="151">
        <v>5.15</v>
      </c>
      <c r="O27" s="151">
        <v>5.79</v>
      </c>
      <c r="P27" s="151">
        <v>6.19</v>
      </c>
      <c r="Q27" s="149">
        <v>6.76</v>
      </c>
      <c r="R27" s="149">
        <v>7.5136100949823685</v>
      </c>
      <c r="S27" s="149">
        <v>7.95</v>
      </c>
      <c r="T27" s="149">
        <v>8.8152645764132735</v>
      </c>
      <c r="U27" s="149">
        <v>10.043773078817184</v>
      </c>
      <c r="V27" s="149">
        <v>9.7135541558595868</v>
      </c>
      <c r="W27" s="149">
        <v>10.495986761481854</v>
      </c>
      <c r="X27" s="149">
        <v>10.703954708081309</v>
      </c>
      <c r="Y27" s="149">
        <v>11.58</v>
      </c>
      <c r="Z27" s="151">
        <v>11.66</v>
      </c>
      <c r="AA27" s="151">
        <v>10.99</v>
      </c>
      <c r="AB27" s="151">
        <v>10.83</v>
      </c>
      <c r="AC27" s="46">
        <v>10.76</v>
      </c>
      <c r="AD27" s="146">
        <v>10.77</v>
      </c>
      <c r="AE27" s="147">
        <v>11.15</v>
      </c>
      <c r="AF27" s="3513"/>
    </row>
    <row r="28" spans="1:32" ht="14.65" customHeight="1">
      <c r="A28" s="486" t="s">
        <v>136</v>
      </c>
      <c r="B28" s="688"/>
      <c r="C28" s="689"/>
      <c r="D28" s="689"/>
      <c r="E28" s="689"/>
      <c r="F28" s="689"/>
      <c r="G28" s="689"/>
      <c r="H28" s="689"/>
      <c r="I28" s="689"/>
      <c r="J28" s="689"/>
      <c r="K28"/>
      <c r="L28" s="689"/>
      <c r="M28" s="689"/>
      <c r="N28" s="689"/>
      <c r="O28" s="689"/>
      <c r="P28" s="689"/>
      <c r="Q28" s="689"/>
      <c r="R28" s="1534"/>
      <c r="S28" s="1691"/>
      <c r="T28" s="1691"/>
      <c r="U28" s="1691"/>
      <c r="V28" s="1691"/>
      <c r="W28" s="1691"/>
      <c r="X28" s="2338"/>
      <c r="Y28" s="2338"/>
      <c r="Z28" s="2338"/>
      <c r="AA28" s="2338"/>
      <c r="AB28" s="2338"/>
      <c r="AC28" s="46"/>
      <c r="AD28" s="146"/>
      <c r="AE28" s="147"/>
      <c r="AF28" s="3513"/>
    </row>
    <row r="29" spans="1:32" ht="14.65" customHeight="1">
      <c r="A29" s="683" t="s">
        <v>774</v>
      </c>
      <c r="B29" s="684" t="s">
        <v>137</v>
      </c>
      <c r="C29" s="152">
        <v>0.65189714852517855</v>
      </c>
      <c r="D29" s="152">
        <v>0.68666499644652146</v>
      </c>
      <c r="E29" s="152">
        <v>0.68939188647956628</v>
      </c>
      <c r="F29" s="152">
        <v>0.77256203248748612</v>
      </c>
      <c r="G29" s="152">
        <v>0.76813083618378564</v>
      </c>
      <c r="H29" s="152">
        <v>0.80055526298297908</v>
      </c>
      <c r="I29" s="152">
        <v>0.82658854126722003</v>
      </c>
      <c r="J29" s="153">
        <v>0.78692081281774673</v>
      </c>
      <c r="K29" s="1482">
        <v>0.84098992925424676</v>
      </c>
      <c r="L29" s="152">
        <v>0.99314187156688805</v>
      </c>
      <c r="M29" s="154">
        <v>1.0019166666666668</v>
      </c>
      <c r="N29" s="153">
        <v>1.0280833333333335</v>
      </c>
      <c r="O29" s="153">
        <v>1.0758148960363874</v>
      </c>
      <c r="P29" s="153">
        <v>1.1206785250162445</v>
      </c>
      <c r="Q29" s="152">
        <v>1.2046838044184536</v>
      </c>
      <c r="R29" s="152">
        <v>1.2725182748538009</v>
      </c>
      <c r="S29" s="152">
        <v>1.3270014619883039</v>
      </c>
      <c r="T29" s="152">
        <v>1.4011905570471723</v>
      </c>
      <c r="U29" s="152">
        <v>1.2802649294445063</v>
      </c>
      <c r="V29" s="152"/>
      <c r="W29" s="1482"/>
      <c r="X29" s="2074"/>
      <c r="Y29" s="2074"/>
      <c r="Z29" s="2074"/>
      <c r="AA29" s="2074"/>
      <c r="AB29" s="2074"/>
      <c r="AC29" s="46"/>
      <c r="AD29" s="146"/>
      <c r="AE29" s="147"/>
      <c r="AF29" s="3513"/>
    </row>
    <row r="30" spans="1:32" ht="14.65" customHeight="1">
      <c r="A30" s="683" t="s">
        <v>883</v>
      </c>
      <c r="B30" s="687"/>
      <c r="C30" s="1482"/>
      <c r="D30" s="1482"/>
      <c r="E30" s="1482"/>
      <c r="F30" s="1482"/>
      <c r="G30" s="1482">
        <v>0.79391666666666649</v>
      </c>
      <c r="H30" s="1482">
        <v>0.82641666666666669</v>
      </c>
      <c r="I30" s="1482">
        <v>0.85183333333333355</v>
      </c>
      <c r="J30" s="2074">
        <v>0.8125</v>
      </c>
      <c r="K30" s="1482">
        <v>0.86633333333333329</v>
      </c>
      <c r="L30" s="1482">
        <v>1.018583333333333</v>
      </c>
      <c r="M30" s="2075">
        <v>1.0239999999999998</v>
      </c>
      <c r="N30" s="2074">
        <v>1.0482500000000001</v>
      </c>
      <c r="O30" s="2074">
        <v>1.0950702054794521</v>
      </c>
      <c r="P30" s="2074">
        <v>1.1402277397260274</v>
      </c>
      <c r="Q30" s="1482">
        <v>1.2251103228962821</v>
      </c>
      <c r="R30" s="1482">
        <v>1.2937803326810178</v>
      </c>
      <c r="S30" s="1482">
        <v>1.3442005870841482</v>
      </c>
      <c r="T30" s="1482">
        <v>1.4039502722883452</v>
      </c>
      <c r="U30" s="1482">
        <v>1.2826502779025384</v>
      </c>
      <c r="V30" s="1482">
        <v>1.4201099679991025</v>
      </c>
      <c r="W30" s="1482">
        <v>1.5599220188636886</v>
      </c>
      <c r="X30" s="2074">
        <v>1.6511527060408726</v>
      </c>
      <c r="Y30" s="2074">
        <v>1.5979425976869541</v>
      </c>
      <c r="Z30" s="2805">
        <v>1.5361570588993034</v>
      </c>
      <c r="AA30" s="2805">
        <v>1.4007950711475277</v>
      </c>
      <c r="AB30" s="2805">
        <v>1.3026517034956282</v>
      </c>
      <c r="AC30" s="46">
        <v>1.3724662488422095</v>
      </c>
      <c r="AD30" s="146">
        <v>1.4638533701702463</v>
      </c>
      <c r="AE30" s="147">
        <v>1.4378161776357405</v>
      </c>
      <c r="AF30" s="3513">
        <v>1.2974814523535891</v>
      </c>
    </row>
    <row r="31" spans="1:32" ht="14.65" customHeight="1">
      <c r="A31" s="683" t="s">
        <v>407</v>
      </c>
      <c r="B31" s="687"/>
      <c r="C31" s="1482"/>
      <c r="D31" s="1482"/>
      <c r="E31" s="1482"/>
      <c r="F31" s="1482"/>
      <c r="G31" s="1482"/>
      <c r="H31" s="1482"/>
      <c r="I31" s="1482"/>
      <c r="J31" s="2074"/>
      <c r="K31" s="1482"/>
      <c r="L31" s="1482"/>
      <c r="M31" s="2075"/>
      <c r="N31" s="2074"/>
      <c r="O31" s="2074"/>
      <c r="P31" s="2074"/>
      <c r="Q31" s="1482"/>
      <c r="R31" s="1482">
        <v>1.3580809155383622</v>
      </c>
      <c r="S31" s="1482">
        <v>1.4139772727272726</v>
      </c>
      <c r="T31" s="1482">
        <v>1.4786336404586402</v>
      </c>
      <c r="U31" s="1482">
        <v>1.3609554327054323</v>
      </c>
      <c r="V31" s="1482">
        <v>1.4951235803985798</v>
      </c>
      <c r="W31" s="1482">
        <v>1.6050922058422044</v>
      </c>
      <c r="X31" s="2074">
        <v>1.679783522023969</v>
      </c>
      <c r="Y31" s="2074">
        <v>1.6318605020308024</v>
      </c>
      <c r="Z31" s="2805">
        <v>1.5647111501395115</v>
      </c>
      <c r="AA31" s="2805">
        <v>1.4317762509224283</v>
      </c>
      <c r="AB31" s="2805">
        <v>1.3571611784586466</v>
      </c>
      <c r="AC31" s="46">
        <v>1.4425580676331236</v>
      </c>
      <c r="AD31" s="3577">
        <v>1.5368989638516981</v>
      </c>
      <c r="AE31" s="2807">
        <v>1.5155769809264457</v>
      </c>
      <c r="AF31" s="3578">
        <v>1.4321348374088954</v>
      </c>
    </row>
    <row r="32" spans="1:32" ht="14.65" customHeight="1">
      <c r="A32" s="690" t="s">
        <v>524</v>
      </c>
      <c r="B32" s="691" t="s">
        <v>137</v>
      </c>
      <c r="C32" s="692">
        <v>0.54759360476114993</v>
      </c>
      <c r="D32" s="692">
        <v>0.54145810218679535</v>
      </c>
      <c r="E32" s="692">
        <v>0.55526298297909338</v>
      </c>
      <c r="F32" s="692">
        <v>0.58547181162643647</v>
      </c>
      <c r="G32" s="692">
        <v>0.57746157215436245</v>
      </c>
      <c r="H32" s="692">
        <v>0.62381870271615292</v>
      </c>
      <c r="I32" s="692">
        <v>0.63698446865695557</v>
      </c>
      <c r="J32" s="693">
        <v>0.58670743367266065</v>
      </c>
      <c r="K32" s="692">
        <v>0.63843312898701154</v>
      </c>
      <c r="L32" s="692">
        <v>0.80426212912165174</v>
      </c>
      <c r="M32" s="694">
        <v>0.82177387605262231</v>
      </c>
      <c r="N32" s="693">
        <v>0.83950000000000014</v>
      </c>
      <c r="O32" s="693">
        <v>0.88937428571428601</v>
      </c>
      <c r="P32" s="693">
        <v>0.94322285714285736</v>
      </c>
      <c r="Q32" s="692">
        <v>1.0703914285714291</v>
      </c>
      <c r="R32" s="692">
        <v>1.1241728571428575</v>
      </c>
      <c r="S32" s="692">
        <v>1.1724485714285715</v>
      </c>
      <c r="T32" s="692">
        <v>1.3402237876802099</v>
      </c>
      <c r="U32" s="692">
        <v>1.0901320445609439</v>
      </c>
      <c r="V32" s="692">
        <v>1.2300047837483616</v>
      </c>
      <c r="W32" s="692">
        <v>1.4250763433813889</v>
      </c>
      <c r="X32" s="693">
        <v>1.4900731201221751</v>
      </c>
      <c r="Y32" s="693">
        <v>1.4293394611322257</v>
      </c>
      <c r="Z32" s="2806">
        <v>1.3628947157129958</v>
      </c>
      <c r="AA32" s="2806">
        <v>1.1886347143206597</v>
      </c>
      <c r="AB32" s="2806">
        <v>1.0994875439422538</v>
      </c>
      <c r="AC32" s="680">
        <v>1.1801586446928527</v>
      </c>
      <c r="AD32" s="3512">
        <v>1.3158018787491814</v>
      </c>
      <c r="AE32" s="2039">
        <v>1.2937123918677123</v>
      </c>
      <c r="AF32" s="3514">
        <v>1.1353353900557619</v>
      </c>
    </row>
    <row r="33" spans="1:32" ht="8.1" customHeight="1">
      <c r="A33" s="695"/>
      <c r="B33" s="696"/>
      <c r="C33" s="697"/>
      <c r="D33" s="697"/>
      <c r="E33" s="697"/>
      <c r="F33" s="697"/>
      <c r="G33" s="697"/>
      <c r="H33" s="697"/>
      <c r="I33" s="697"/>
      <c r="J33" s="697"/>
      <c r="K33" s="697"/>
      <c r="L33" s="697"/>
      <c r="M33" s="697"/>
      <c r="N33" s="697"/>
      <c r="O33" s="697"/>
      <c r="P33" s="697"/>
      <c r="Q33" s="697"/>
    </row>
    <row r="34" spans="1:32" ht="14.65" customHeight="1">
      <c r="A34" s="698" t="s">
        <v>555</v>
      </c>
      <c r="B34" s="699"/>
      <c r="C34" s="700"/>
      <c r="D34" s="700"/>
      <c r="E34" s="700"/>
      <c r="F34" s="700"/>
      <c r="G34" s="700"/>
      <c r="H34" s="700"/>
      <c r="I34" s="700"/>
      <c r="J34" s="700"/>
      <c r="K34" s="700"/>
      <c r="L34" s="700"/>
      <c r="M34" s="700"/>
      <c r="N34" s="700"/>
      <c r="O34" s="700"/>
      <c r="P34" s="700"/>
      <c r="Q34" s="700"/>
    </row>
    <row r="35" spans="1:32" ht="14.65" customHeight="1">
      <c r="A35" s="701"/>
      <c r="B35" s="702"/>
      <c r="C35" s="703"/>
      <c r="D35" s="703"/>
      <c r="E35" s="703"/>
      <c r="F35" s="703"/>
      <c r="G35" s="703"/>
      <c r="H35" s="703"/>
      <c r="I35" s="703"/>
      <c r="J35" s="703"/>
      <c r="K35" s="703"/>
      <c r="L35" s="703"/>
      <c r="M35" s="703"/>
      <c r="N35" s="703"/>
      <c r="O35" s="703"/>
      <c r="P35" s="703"/>
      <c r="Q35" s="703"/>
      <c r="R35" s="703"/>
      <c r="S35" s="703"/>
      <c r="T35" s="703"/>
      <c r="U35" s="703"/>
      <c r="V35" s="703"/>
      <c r="W35" s="2138"/>
      <c r="X35" s="2138"/>
      <c r="Y35" s="2138"/>
      <c r="Z35" s="703"/>
      <c r="AA35" s="2138"/>
      <c r="AB35" s="703"/>
      <c r="AC35" s="703"/>
      <c r="AD35" s="3515"/>
      <c r="AE35" s="2138"/>
      <c r="AF35" s="3518"/>
    </row>
    <row r="36" spans="1:32" ht="14.65" customHeight="1">
      <c r="A36" s="2460" t="s">
        <v>556</v>
      </c>
      <c r="B36" s="2461" t="s">
        <v>1620</v>
      </c>
      <c r="C36" s="2462">
        <v>65.5</v>
      </c>
      <c r="D36" s="2462">
        <v>68.8</v>
      </c>
      <c r="E36" s="2462">
        <v>71.900000000000006</v>
      </c>
      <c r="F36" s="2462">
        <v>73.8</v>
      </c>
      <c r="G36" s="2462">
        <v>75.099999999999994</v>
      </c>
      <c r="H36" s="2462">
        <v>76.099999999999994</v>
      </c>
      <c r="I36" s="2462">
        <v>77.599999999999994</v>
      </c>
      <c r="J36" s="2462">
        <v>78.3</v>
      </c>
      <c r="K36" s="2462">
        <v>78.8</v>
      </c>
      <c r="L36" s="2462">
        <v>79.900000000000006</v>
      </c>
      <c r="M36" s="2462">
        <v>81.5</v>
      </c>
      <c r="N36" s="2462">
        <v>82.6</v>
      </c>
      <c r="O36" s="2462">
        <v>83.5</v>
      </c>
      <c r="P36" s="2462">
        <v>84.9</v>
      </c>
      <c r="Q36" s="2462">
        <v>86.2</v>
      </c>
      <c r="R36" s="2462">
        <v>87.6</v>
      </c>
      <c r="S36" s="2462">
        <v>89.6</v>
      </c>
      <c r="T36" s="2462">
        <v>91.9</v>
      </c>
      <c r="U36" s="2462">
        <v>92.2</v>
      </c>
      <c r="V36" s="2462">
        <v>93.2</v>
      </c>
      <c r="W36" s="2462">
        <v>95.2</v>
      </c>
      <c r="X36" s="2462">
        <v>97.1</v>
      </c>
      <c r="Y36" s="2462">
        <v>98.5</v>
      </c>
      <c r="Z36" s="2462">
        <v>99.5</v>
      </c>
      <c r="AA36" s="2462">
        <v>100</v>
      </c>
      <c r="AB36" s="2462">
        <v>100.5</v>
      </c>
      <c r="AC36" s="2462">
        <v>102</v>
      </c>
      <c r="AD36" s="2462">
        <v>103.8</v>
      </c>
      <c r="AE36" s="2462">
        <v>105.3</v>
      </c>
      <c r="AF36" s="3475">
        <v>105.8</v>
      </c>
    </row>
    <row r="37" spans="1:32" ht="14.65" customHeight="1">
      <c r="A37" s="537" t="s">
        <v>273</v>
      </c>
      <c r="B37" s="2461" t="s">
        <v>1620</v>
      </c>
      <c r="C37" s="2476">
        <v>85.6</v>
      </c>
      <c r="D37" s="2476">
        <v>83.5</v>
      </c>
      <c r="E37" s="2476">
        <v>82.1</v>
      </c>
      <c r="F37" s="2476">
        <v>82.9</v>
      </c>
      <c r="G37" s="2476">
        <v>83.1</v>
      </c>
      <c r="H37" s="2476">
        <v>83.5</v>
      </c>
      <c r="I37" s="2476">
        <v>86.4</v>
      </c>
      <c r="J37" s="2476">
        <v>83.7</v>
      </c>
      <c r="K37" s="2476">
        <v>83.3</v>
      </c>
      <c r="L37" s="2476">
        <v>91.8</v>
      </c>
      <c r="M37" s="2476">
        <v>92.3</v>
      </c>
      <c r="N37" s="2476">
        <v>90.4</v>
      </c>
      <c r="O37" s="2476">
        <v>88.3</v>
      </c>
      <c r="P37" s="2476">
        <v>89.3</v>
      </c>
      <c r="Q37" s="2476">
        <v>92.3</v>
      </c>
      <c r="R37" s="2476">
        <v>96.3</v>
      </c>
      <c r="S37" s="2476">
        <v>96.9</v>
      </c>
      <c r="T37" s="2476">
        <v>101.4</v>
      </c>
      <c r="U37" s="2476">
        <v>92.7</v>
      </c>
      <c r="V37" s="2476">
        <v>99.3</v>
      </c>
      <c r="W37" s="2476">
        <v>105.7</v>
      </c>
      <c r="X37" s="2476">
        <v>107.9</v>
      </c>
      <c r="Y37" s="2476">
        <v>105.2</v>
      </c>
      <c r="Z37" s="2476">
        <v>102.9</v>
      </c>
      <c r="AA37" s="2476">
        <v>100</v>
      </c>
      <c r="AB37" s="2476">
        <v>96.7</v>
      </c>
      <c r="AC37" s="2476">
        <v>100.1</v>
      </c>
      <c r="AD37" s="3516">
        <v>102.7</v>
      </c>
      <c r="AE37" s="3516">
        <v>101.7</v>
      </c>
      <c r="AF37" s="3476">
        <v>97.3</v>
      </c>
    </row>
    <row r="38" spans="1:32" ht="14.85" customHeight="1">
      <c r="A38" s="2473" t="s">
        <v>1418</v>
      </c>
      <c r="B38" s="2474" t="s">
        <v>1620</v>
      </c>
      <c r="C38" s="2475">
        <v>71.47122649906818</v>
      </c>
      <c r="D38" s="2475">
        <v>75.263634530551897</v>
      </c>
      <c r="E38" s="2475">
        <v>78.186617414785303</v>
      </c>
      <c r="F38" s="2475">
        <v>79.790678941462417</v>
      </c>
      <c r="G38" s="2475">
        <v>81.371602036297915</v>
      </c>
      <c r="H38" s="2475">
        <v>81.861697708453605</v>
      </c>
      <c r="I38" s="2475">
        <v>82.085026216228314</v>
      </c>
      <c r="J38" s="2475">
        <v>82.650161963003924</v>
      </c>
      <c r="K38" s="2475">
        <v>82.933761476239326</v>
      </c>
      <c r="L38" s="2475">
        <v>82.527882786451286</v>
      </c>
      <c r="M38" s="2475">
        <v>83.604859729213757</v>
      </c>
      <c r="N38" s="2475">
        <v>84.757055890332367</v>
      </c>
      <c r="O38" s="2475">
        <v>85.876908870844673</v>
      </c>
      <c r="P38" s="2475">
        <v>86.83494138069598</v>
      </c>
      <c r="Q38" s="2475">
        <v>87.186800609310495</v>
      </c>
      <c r="R38" s="2475">
        <v>87.533195438003617</v>
      </c>
      <c r="S38" s="2475">
        <v>89.082759952870305</v>
      </c>
      <c r="T38" s="2475">
        <v>89.892816559687972</v>
      </c>
      <c r="U38" s="2475">
        <v>91.548531318594115</v>
      </c>
      <c r="V38" s="2475">
        <v>92.13927388043453</v>
      </c>
      <c r="W38" s="2475">
        <v>93.124691651255702</v>
      </c>
      <c r="X38" s="2475">
        <v>94.518283177163369</v>
      </c>
      <c r="Y38" s="2475">
        <v>96.370265298888881</v>
      </c>
      <c r="Z38" s="2475">
        <v>98.180062011708102</v>
      </c>
      <c r="AA38" s="2475">
        <v>100</v>
      </c>
      <c r="AB38" s="2475">
        <v>101.32774599956555</v>
      </c>
      <c r="AC38" s="2475">
        <v>102.69992690979662</v>
      </c>
      <c r="AD38" s="3517">
        <v>104.41767193212561</v>
      </c>
      <c r="AE38" s="3807">
        <v>106.70697279274613</v>
      </c>
      <c r="AF38" s="3541">
        <v>108.3926193398822</v>
      </c>
    </row>
    <row r="39" spans="1:32" s="755" customFormat="1" ht="13.15" customHeight="1">
      <c r="A39" s="438" t="s">
        <v>1239</v>
      </c>
      <c r="B39" s="438"/>
      <c r="M39" s="964"/>
      <c r="N39" s="964"/>
      <c r="O39" s="964"/>
      <c r="R39" s="15"/>
    </row>
    <row r="40" spans="1:32" s="755" customFormat="1" ht="13.15" customHeight="1">
      <c r="A40" s="438" t="s">
        <v>1242</v>
      </c>
      <c r="M40" s="964"/>
      <c r="N40" s="964"/>
      <c r="O40" s="964"/>
      <c r="R40" s="15"/>
    </row>
    <row r="41" spans="1:32" s="755" customFormat="1" ht="13.15" customHeight="1">
      <c r="A41" s="438" t="s">
        <v>59</v>
      </c>
      <c r="B41" s="1684"/>
      <c r="M41" s="964"/>
      <c r="N41" s="964"/>
      <c r="O41" s="964"/>
      <c r="R41" s="15"/>
    </row>
    <row r="42" spans="1:32" s="755" customFormat="1" ht="13.15" customHeight="1">
      <c r="A42" s="438" t="s">
        <v>143</v>
      </c>
      <c r="B42" s="1684"/>
      <c r="M42" s="964"/>
      <c r="N42" s="964"/>
      <c r="O42" s="964"/>
      <c r="R42" s="15"/>
    </row>
    <row r="43" spans="1:32" s="755" customFormat="1" ht="13.15" customHeight="1">
      <c r="A43" s="438" t="s">
        <v>144</v>
      </c>
      <c r="B43" s="1685"/>
      <c r="M43" s="964"/>
      <c r="N43" s="964"/>
      <c r="O43" s="964"/>
      <c r="R43" s="15"/>
    </row>
    <row r="44" spans="1:32" s="755" customFormat="1" ht="13.15" customHeight="1">
      <c r="A44" s="438" t="s">
        <v>523</v>
      </c>
      <c r="B44" s="1685"/>
      <c r="M44" s="964"/>
      <c r="N44" s="964"/>
      <c r="O44" s="964"/>
      <c r="R44" s="15"/>
    </row>
    <row r="45" spans="1:32" s="755" customFormat="1" ht="13.15" customHeight="1">
      <c r="A45" s="438" t="s">
        <v>168</v>
      </c>
      <c r="B45" s="1685"/>
      <c r="M45" s="964"/>
      <c r="N45" s="964"/>
      <c r="O45" s="964"/>
      <c r="R45" s="15"/>
    </row>
    <row r="46" spans="1:32" s="755" customFormat="1" ht="13.15" customHeight="1">
      <c r="A46" s="2345" t="s">
        <v>1575</v>
      </c>
      <c r="B46" s="1685"/>
      <c r="M46" s="964"/>
      <c r="N46" s="964"/>
      <c r="O46" s="964"/>
      <c r="R46" s="15"/>
    </row>
    <row r="47" spans="1:32" s="755" customFormat="1" ht="13.15" customHeight="1">
      <c r="A47" s="2345" t="s">
        <v>1490</v>
      </c>
      <c r="B47" s="1684"/>
      <c r="M47" s="964"/>
      <c r="N47" s="964"/>
      <c r="O47" s="964"/>
      <c r="R47" s="15"/>
    </row>
    <row r="48" spans="1:32">
      <c r="B48" s="1686"/>
    </row>
    <row r="49" spans="2:2">
      <c r="B49" s="1686"/>
    </row>
    <row r="50" spans="2:2">
      <c r="B50" s="1686"/>
    </row>
    <row r="51" spans="2:2">
      <c r="B51" s="1686"/>
    </row>
  </sheetData>
  <mergeCells count="3">
    <mergeCell ref="AE2:AF2"/>
    <mergeCell ref="AE3:AF3"/>
    <mergeCell ref="AE4:AF4"/>
  </mergeCells>
  <phoneticPr fontId="21" type="noConversion"/>
  <printOptions horizontalCentered="1"/>
  <pageMargins left="0.15748031496062992" right="0.19685039370078741" top="0.62992125984251968" bottom="0.59055118110236227" header="0.59055118110236227" footer="0.51181102362204722"/>
  <pageSetup paperSize="9" scale="50" orientation="landscape"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Tabelle41">
    <tabColor indexed="50"/>
    <pageSetUpPr fitToPage="1"/>
  </sheetPr>
  <dimension ref="A1:T263"/>
  <sheetViews>
    <sheetView zoomScale="70" zoomScaleNormal="70" workbookViewId="0">
      <pane xSplit="1" ySplit="8" topLeftCell="B9" activePane="bottomRight" state="frozen"/>
      <selection pane="topRight" activeCell="B1" sqref="B1"/>
      <selection pane="bottomLeft" activeCell="A9" sqref="A9"/>
      <selection pane="bottomRight" activeCell="C10" sqref="C10"/>
    </sheetView>
  </sheetViews>
  <sheetFormatPr baseColWidth="10" defaultColWidth="9" defaultRowHeight="15.75"/>
  <cols>
    <col min="1" max="1" width="20.625" style="101" customWidth="1"/>
    <col min="2" max="2" width="10.625" style="61" customWidth="1"/>
    <col min="3" max="3" width="9.875" style="61" customWidth="1"/>
    <col min="4" max="4" width="10.25" style="61" customWidth="1"/>
    <col min="5" max="5" width="12.5" style="61" customWidth="1"/>
    <col min="6" max="6" width="21.125" style="61" customWidth="1"/>
    <col min="7" max="7" width="20.375" style="61" customWidth="1"/>
    <col min="8" max="8" width="15.25" style="61" customWidth="1"/>
    <col min="9" max="9" width="10.5" style="61" customWidth="1"/>
    <col min="10" max="10" width="12.125" style="61" customWidth="1"/>
    <col min="11" max="11" width="11.125" style="61" customWidth="1"/>
    <col min="12" max="12" width="13.125" customWidth="1"/>
    <col min="13" max="13" width="10.625" style="61" customWidth="1"/>
    <col min="14" max="14" width="12.25" style="61" customWidth="1"/>
    <col min="15" max="15" width="15.625" style="61" customWidth="1"/>
    <col min="16" max="16" width="12.875" style="61" customWidth="1"/>
    <col min="17" max="17" width="13.625" style="61" customWidth="1"/>
    <col min="18" max="18" width="17.125" style="61" customWidth="1"/>
    <col min="19" max="19" width="16.75" style="61" bestFit="1" customWidth="1"/>
    <col min="20" max="20" width="14.75" style="61" bestFit="1" customWidth="1"/>
    <col min="21" max="16384" width="9" style="61"/>
  </cols>
  <sheetData>
    <row r="1" spans="1:20" s="662" customFormat="1" ht="13.15" customHeight="1">
      <c r="A1" s="2137"/>
      <c r="B1" s="2152"/>
      <c r="C1" s="2153"/>
      <c r="D1" s="2153"/>
      <c r="E1" s="2153"/>
      <c r="F1" s="2153"/>
      <c r="G1" s="2153"/>
      <c r="H1" s="2153"/>
      <c r="I1" s="2153"/>
      <c r="J1" s="2153"/>
      <c r="K1" s="2153"/>
      <c r="L1" s="2153"/>
      <c r="M1" s="2153"/>
      <c r="N1" s="2153"/>
      <c r="O1" s="2153"/>
      <c r="P1" s="2153"/>
      <c r="Q1" s="2153"/>
      <c r="R1" s="2171"/>
      <c r="S1" s="1301"/>
      <c r="T1" s="1302"/>
    </row>
    <row r="2" spans="1:20" s="662" customFormat="1" ht="18" customHeight="1">
      <c r="A2" s="663"/>
      <c r="B2" s="4252" t="s">
        <v>1231</v>
      </c>
      <c r="C2" s="4253"/>
      <c r="D2" s="4253"/>
      <c r="E2" s="4253"/>
      <c r="F2" s="4253"/>
      <c r="G2" s="4253"/>
      <c r="H2" s="4253"/>
      <c r="I2" s="4253"/>
      <c r="J2" s="4253"/>
      <c r="K2" s="4253"/>
      <c r="L2" s="4253"/>
      <c r="M2" s="4253"/>
      <c r="N2" s="4253"/>
      <c r="O2" s="4253"/>
      <c r="P2" s="4253"/>
      <c r="Q2" s="4253"/>
      <c r="R2" s="4254"/>
      <c r="S2" s="4198" t="s">
        <v>112</v>
      </c>
      <c r="T2" s="4200"/>
    </row>
    <row r="3" spans="1:20" s="662" customFormat="1" ht="18" customHeight="1">
      <c r="A3" s="663"/>
      <c r="B3" s="4255" t="s">
        <v>278</v>
      </c>
      <c r="C3" s="4256"/>
      <c r="D3" s="4256"/>
      <c r="E3" s="4256"/>
      <c r="F3" s="4256"/>
      <c r="G3" s="4256"/>
      <c r="H3" s="4256"/>
      <c r="I3" s="4256"/>
      <c r="J3" s="4256"/>
      <c r="K3" s="4256"/>
      <c r="L3" s="4256"/>
      <c r="M3" s="4256"/>
      <c r="N3" s="4256"/>
      <c r="O3" s="4256"/>
      <c r="P3" s="4256"/>
      <c r="Q3" s="4256"/>
      <c r="R3" s="4257"/>
      <c r="S3" s="4198" t="s">
        <v>1245</v>
      </c>
      <c r="T3" s="4200"/>
    </row>
    <row r="4" spans="1:20" s="662" customFormat="1" ht="18" customHeight="1">
      <c r="A4" s="663"/>
      <c r="B4" s="4258" t="s">
        <v>104</v>
      </c>
      <c r="C4" s="4259"/>
      <c r="D4" s="4259"/>
      <c r="E4" s="4259"/>
      <c r="F4" s="4259"/>
      <c r="G4" s="4259"/>
      <c r="H4" s="4259"/>
      <c r="I4" s="4259"/>
      <c r="J4" s="4259"/>
      <c r="K4" s="4259"/>
      <c r="L4" s="4259"/>
      <c r="M4" s="4259"/>
      <c r="N4" s="4259"/>
      <c r="O4" s="4259"/>
      <c r="P4" s="4259"/>
      <c r="Q4" s="4259"/>
      <c r="R4" s="4260"/>
      <c r="S4" s="4263" t="s">
        <v>1684</v>
      </c>
      <c r="T4" s="4264"/>
    </row>
    <row r="5" spans="1:20" s="662" customFormat="1" ht="12.75" customHeight="1">
      <c r="A5" s="664"/>
      <c r="B5" s="2163"/>
      <c r="C5" s="2164"/>
      <c r="D5" s="2164"/>
      <c r="E5" s="2164"/>
      <c r="F5" s="2164"/>
      <c r="G5" s="2164"/>
      <c r="H5" s="2348"/>
      <c r="I5" s="2348"/>
      <c r="J5" s="2348"/>
      <c r="K5" s="2348"/>
      <c r="L5" s="2348"/>
      <c r="M5" s="2348"/>
      <c r="N5" s="2164" t="s">
        <v>88</v>
      </c>
      <c r="O5" s="2172"/>
      <c r="P5" s="2172"/>
      <c r="Q5" s="2172"/>
      <c r="R5" s="2158"/>
      <c r="S5"/>
      <c r="T5" s="215" t="s">
        <v>88</v>
      </c>
    </row>
    <row r="6" spans="1:20" s="101" customFormat="1" ht="28.5" customHeight="1">
      <c r="A6" s="233"/>
      <c r="B6" s="1656" t="s">
        <v>1210</v>
      </c>
      <c r="C6" s="4265" t="s">
        <v>1229</v>
      </c>
      <c r="D6" s="4266"/>
      <c r="E6" s="4267"/>
      <c r="F6" s="4272" t="s">
        <v>1367</v>
      </c>
      <c r="G6" s="4273"/>
      <c r="H6" s="4250" t="s">
        <v>1368</v>
      </c>
      <c r="I6" s="4251"/>
      <c r="J6" s="4268" t="s">
        <v>1047</v>
      </c>
      <c r="K6" s="4268"/>
      <c r="L6" s="4268"/>
      <c r="M6" s="4268"/>
      <c r="N6" s="4268"/>
      <c r="O6" s="4269" t="s">
        <v>136</v>
      </c>
      <c r="P6" s="4270"/>
      <c r="Q6" s="4270"/>
      <c r="R6" s="4271"/>
      <c r="S6" s="4261" t="s">
        <v>166</v>
      </c>
      <c r="T6" s="4262"/>
    </row>
    <row r="7" spans="1:20" s="14" customFormat="1" ht="18" customHeight="1">
      <c r="A7" s="171" t="s">
        <v>88</v>
      </c>
      <c r="B7" s="383" t="s">
        <v>1230</v>
      </c>
      <c r="C7" s="168" t="s">
        <v>1213</v>
      </c>
      <c r="D7" s="384" t="s">
        <v>1214</v>
      </c>
      <c r="E7" s="384" t="s">
        <v>1215</v>
      </c>
      <c r="F7" s="1376" t="s">
        <v>1370</v>
      </c>
      <c r="G7" s="1376" t="s">
        <v>1364</v>
      </c>
      <c r="H7" s="1376" t="s">
        <v>1371</v>
      </c>
      <c r="I7" s="6" t="s">
        <v>1369</v>
      </c>
      <c r="J7" s="384" t="s">
        <v>1216</v>
      </c>
      <c r="K7" s="384" t="s">
        <v>1233</v>
      </c>
      <c r="L7" s="384" t="s">
        <v>1236</v>
      </c>
      <c r="M7" s="384" t="s">
        <v>1217</v>
      </c>
      <c r="N7" s="1376" t="s">
        <v>1487</v>
      </c>
      <c r="O7" s="384" t="s">
        <v>1237</v>
      </c>
      <c r="P7" s="384" t="s">
        <v>184</v>
      </c>
      <c r="Q7" s="384" t="s">
        <v>185</v>
      </c>
      <c r="R7" s="384" t="s">
        <v>186</v>
      </c>
      <c r="S7" s="384" t="s">
        <v>162</v>
      </c>
      <c r="T7" s="384" t="s">
        <v>163</v>
      </c>
    </row>
    <row r="8" spans="1:20" s="14" customFormat="1" ht="18" customHeight="1">
      <c r="A8" s="171" t="s">
        <v>735</v>
      </c>
      <c r="B8" s="548" t="s">
        <v>1375</v>
      </c>
      <c r="C8" s="1655" t="s">
        <v>131</v>
      </c>
      <c r="D8" s="669" t="s">
        <v>1199</v>
      </c>
      <c r="E8" s="384" t="s">
        <v>72</v>
      </c>
      <c r="F8" s="6" t="s">
        <v>1363</v>
      </c>
      <c r="G8" s="6" t="s">
        <v>1373</v>
      </c>
      <c r="H8" s="6" t="s">
        <v>1363</v>
      </c>
      <c r="I8" s="16" t="s">
        <v>1374</v>
      </c>
      <c r="J8" s="171" t="s">
        <v>132</v>
      </c>
      <c r="K8" s="670" t="s">
        <v>554</v>
      </c>
      <c r="L8" s="670" t="s">
        <v>554</v>
      </c>
      <c r="M8" s="670" t="s">
        <v>1208</v>
      </c>
      <c r="N8" s="384" t="s">
        <v>1209</v>
      </c>
      <c r="O8" s="1621" t="s">
        <v>1232</v>
      </c>
      <c r="P8" s="1815" t="s">
        <v>1232</v>
      </c>
      <c r="Q8" s="1815" t="s">
        <v>1232</v>
      </c>
      <c r="R8" s="1622" t="s">
        <v>1232</v>
      </c>
      <c r="S8" s="1621" t="s">
        <v>165</v>
      </c>
      <c r="T8" s="1622" t="s">
        <v>164</v>
      </c>
    </row>
    <row r="9" spans="1:20" ht="18" customHeight="1">
      <c r="A9" s="2339">
        <v>2006</v>
      </c>
      <c r="B9" s="2340"/>
      <c r="C9" s="2340"/>
      <c r="D9" s="2340"/>
      <c r="E9" s="2340"/>
      <c r="F9" s="2346"/>
      <c r="G9" s="2346"/>
      <c r="H9" s="2346"/>
      <c r="I9" s="2346"/>
      <c r="J9" s="2340"/>
      <c r="K9" s="2340"/>
      <c r="L9" s="2340"/>
      <c r="M9" s="2340"/>
      <c r="N9" s="2340"/>
      <c r="O9" s="2340"/>
      <c r="P9" s="2340"/>
      <c r="Q9" s="2340"/>
      <c r="R9" s="2340"/>
      <c r="S9" s="2340"/>
      <c r="T9" s="2341"/>
    </row>
    <row r="10" spans="1:20" ht="20.100000000000001" customHeight="1">
      <c r="A10" s="338" t="s">
        <v>1218</v>
      </c>
      <c r="B10" s="1662">
        <v>58.29</v>
      </c>
      <c r="C10" s="2489">
        <v>379.65712937433744</v>
      </c>
      <c r="D10" s="1535">
        <v>5591</v>
      </c>
      <c r="E10" s="1002"/>
      <c r="F10" s="2349"/>
      <c r="G10" s="2350"/>
      <c r="H10" s="2356">
        <v>65.54451612903226</v>
      </c>
      <c r="I10" s="2357">
        <v>23.915454545454551</v>
      </c>
      <c r="J10" s="1641">
        <v>56.640765765765764</v>
      </c>
      <c r="K10" s="1624">
        <v>6.152398767605634</v>
      </c>
      <c r="L10" s="1624">
        <v>18.812733073378229</v>
      </c>
      <c r="M10" s="1624">
        <v>30.65621986499518</v>
      </c>
      <c r="N10" s="1627">
        <v>18.566889707401028</v>
      </c>
      <c r="O10" s="1639">
        <v>124.78888888888889</v>
      </c>
      <c r="P10" s="1625">
        <v>126.91643835616439</v>
      </c>
      <c r="Q10" s="1625">
        <v>133.31411992263057</v>
      </c>
      <c r="R10" s="1626">
        <v>110.46342857142861</v>
      </c>
      <c r="S10" s="1625">
        <v>290.5</v>
      </c>
      <c r="T10" s="1626">
        <v>45.21</v>
      </c>
    </row>
    <row r="11" spans="1:20" ht="20.100000000000001" customHeight="1">
      <c r="A11" s="338" t="s">
        <v>1219</v>
      </c>
      <c r="B11" s="1662">
        <v>56.36</v>
      </c>
      <c r="C11" s="2489">
        <v>366.79745990068858</v>
      </c>
      <c r="D11" s="1535">
        <v>5787</v>
      </c>
      <c r="E11" s="1002"/>
      <c r="F11" s="2351"/>
      <c r="G11" s="1002"/>
      <c r="H11" s="1641">
        <v>68.526428571428568</v>
      </c>
      <c r="I11" s="1627">
        <v>26.199000000000002</v>
      </c>
      <c r="J11" s="1641">
        <v>57.956081081081074</v>
      </c>
      <c r="K11" s="1624">
        <v>6.1878025968309869</v>
      </c>
      <c r="L11" s="1624">
        <v>18.842453030840122</v>
      </c>
      <c r="M11" s="1624">
        <v>30.684474445515914</v>
      </c>
      <c r="N11" s="1627">
        <v>18.701725507745262</v>
      </c>
      <c r="O11" s="1639">
        <v>123.99278752436645</v>
      </c>
      <c r="P11" s="1625">
        <v>126.10156555772996</v>
      </c>
      <c r="Q11" s="1625">
        <v>132.5816247582205</v>
      </c>
      <c r="R11" s="1626">
        <v>110.06057142857146</v>
      </c>
      <c r="S11" s="1625">
        <v>313.89999999999998</v>
      </c>
      <c r="T11" s="1626">
        <v>45.5</v>
      </c>
    </row>
    <row r="12" spans="1:20" ht="20.100000000000001" customHeight="1">
      <c r="A12" s="338" t="s">
        <v>1220</v>
      </c>
      <c r="B12" s="1662">
        <v>57.86</v>
      </c>
      <c r="C12" s="2489">
        <v>371.75887715371522</v>
      </c>
      <c r="D12" s="1535">
        <v>5850</v>
      </c>
      <c r="E12" s="1637">
        <v>63.03</v>
      </c>
      <c r="F12" s="2352"/>
      <c r="G12" s="1637"/>
      <c r="H12" s="1641">
        <v>61.554193548387097</v>
      </c>
      <c r="I12" s="1627">
        <v>26.428695652173914</v>
      </c>
      <c r="J12" s="1641">
        <v>58.613738738738732</v>
      </c>
      <c r="K12" s="1624">
        <v>6.191736355633803</v>
      </c>
      <c r="L12" s="1624">
        <v>18.842453030840122</v>
      </c>
      <c r="M12" s="1624">
        <v>30.684474445515914</v>
      </c>
      <c r="N12" s="1627">
        <v>18.796110567986229</v>
      </c>
      <c r="O12" s="1639">
        <v>123.79376218323586</v>
      </c>
      <c r="P12" s="1625">
        <v>125.79598825831704</v>
      </c>
      <c r="Q12" s="1625">
        <v>132.37234042553192</v>
      </c>
      <c r="R12" s="1626">
        <v>111.8331428571429</v>
      </c>
      <c r="S12" s="1625">
        <v>313.52999999999997</v>
      </c>
      <c r="T12" s="1626">
        <v>47.8</v>
      </c>
    </row>
    <row r="13" spans="1:20" ht="20.100000000000001" customHeight="1">
      <c r="A13" s="338" t="s">
        <v>1221</v>
      </c>
      <c r="B13" s="1662">
        <v>64.44</v>
      </c>
      <c r="C13" s="2489">
        <v>402.51921822939698</v>
      </c>
      <c r="D13" s="1535">
        <v>5943</v>
      </c>
      <c r="E13" s="1536"/>
      <c r="F13" s="2353"/>
      <c r="G13" s="1536"/>
      <c r="H13" s="1641">
        <v>43.141666666666666</v>
      </c>
      <c r="I13" s="1627">
        <v>26.554444444444446</v>
      </c>
      <c r="J13" s="1641">
        <v>61.244369369369366</v>
      </c>
      <c r="K13" s="1624">
        <v>6.2428752200704221</v>
      </c>
      <c r="L13" s="1624">
        <v>18.857313009571069</v>
      </c>
      <c r="M13" s="1624">
        <v>30.571456123432984</v>
      </c>
      <c r="N13" s="1627">
        <v>19.09274932874354</v>
      </c>
      <c r="O13" s="1639">
        <v>132.05331384015591</v>
      </c>
      <c r="P13" s="1625">
        <v>134.14843444227006</v>
      </c>
      <c r="Q13" s="1625">
        <v>140.01121856866541</v>
      </c>
      <c r="R13" s="1626">
        <v>115.05600000000004</v>
      </c>
      <c r="S13" s="1625">
        <v>319.01</v>
      </c>
      <c r="T13" s="1626">
        <v>51.2</v>
      </c>
    </row>
    <row r="14" spans="1:20" ht="20.100000000000001" customHeight="1">
      <c r="A14" s="338" t="s">
        <v>1211</v>
      </c>
      <c r="B14" s="1662">
        <v>65.11</v>
      </c>
      <c r="C14" s="2489">
        <v>398.7246273515687</v>
      </c>
      <c r="D14" s="1535">
        <v>6024</v>
      </c>
      <c r="E14" s="1637"/>
      <c r="F14" s="2352"/>
      <c r="G14" s="1637"/>
      <c r="H14" s="1641">
        <v>34.652903225806448</v>
      </c>
      <c r="I14" s="1627">
        <v>14.927619047619048</v>
      </c>
      <c r="J14" s="1641">
        <v>61.573198198198199</v>
      </c>
      <c r="K14" s="1624">
        <v>6.266477772887324</v>
      </c>
      <c r="L14" s="1624">
        <v>18.916752924494855</v>
      </c>
      <c r="M14" s="1624">
        <v>30.543201542912247</v>
      </c>
      <c r="N14" s="1627">
        <v>19.200617969018932</v>
      </c>
      <c r="O14" s="1639">
        <v>132.94892787524364</v>
      </c>
      <c r="P14" s="1625">
        <v>135.06516634050882</v>
      </c>
      <c r="Q14" s="1625">
        <v>141.05764023210833</v>
      </c>
      <c r="R14" s="1626">
        <v>113.92800000000005</v>
      </c>
      <c r="S14" s="1625">
        <v>312.74</v>
      </c>
      <c r="T14" s="1626">
        <v>49.14</v>
      </c>
    </row>
    <row r="15" spans="1:20" s="60" customFormat="1" ht="20.100000000000001" customHeight="1">
      <c r="A15" s="338" t="s">
        <v>1222</v>
      </c>
      <c r="B15" s="1662">
        <v>64.599999999999994</v>
      </c>
      <c r="C15" s="2489">
        <v>388.42637035022068</v>
      </c>
      <c r="D15" s="1535">
        <v>5919</v>
      </c>
      <c r="E15" s="1627">
        <v>61.61</v>
      </c>
      <c r="F15" s="1641"/>
      <c r="G15" s="1627"/>
      <c r="H15" s="1641">
        <v>39.797666666666665</v>
      </c>
      <c r="I15" s="1627">
        <v>15.005714285714285</v>
      </c>
      <c r="J15" s="1641">
        <v>61.408783783783782</v>
      </c>
      <c r="K15" s="1624">
        <v>6.274345290492958</v>
      </c>
      <c r="L15" s="1624">
        <v>18.916752924494855</v>
      </c>
      <c r="M15" s="1624">
        <v>30.599710703953715</v>
      </c>
      <c r="N15" s="1627">
        <v>19.227585129087778</v>
      </c>
      <c r="O15" s="1639">
        <v>134.7401559454191</v>
      </c>
      <c r="P15" s="1625">
        <v>136.89863013698633</v>
      </c>
      <c r="Q15" s="1625">
        <v>142.83655705996131</v>
      </c>
      <c r="R15" s="1626">
        <v>115.37828571428575</v>
      </c>
      <c r="S15" s="1625">
        <v>303.70999999999998</v>
      </c>
      <c r="T15" s="1626">
        <v>49.18</v>
      </c>
    </row>
    <row r="16" spans="1:20" ht="20.100000000000001" customHeight="1">
      <c r="A16" s="338" t="s">
        <v>1223</v>
      </c>
      <c r="B16" s="1662">
        <v>68.89</v>
      </c>
      <c r="C16" s="2489">
        <v>413.22941801085233</v>
      </c>
      <c r="D16" s="1535">
        <v>5969</v>
      </c>
      <c r="E16" s="1002"/>
      <c r="F16" s="2351"/>
      <c r="G16" s="1002"/>
      <c r="H16" s="1641">
        <v>73.400967741935489</v>
      </c>
      <c r="I16" s="1627">
        <v>16.253809523809522</v>
      </c>
      <c r="J16" s="1641">
        <v>62.518581081081074</v>
      </c>
      <c r="K16" s="1624">
        <v>6.2861465669014089</v>
      </c>
      <c r="L16" s="1624">
        <v>18.931612903225805</v>
      </c>
      <c r="M16" s="1624">
        <v>30.514946962391516</v>
      </c>
      <c r="N16" s="1627">
        <v>19.254552289156624</v>
      </c>
      <c r="O16" s="1639">
        <v>137.22797270955166</v>
      </c>
      <c r="P16" s="1625">
        <v>139.44510763209396</v>
      </c>
      <c r="Q16" s="1625">
        <v>145.34796905222439</v>
      </c>
      <c r="R16" s="1626">
        <v>116.98971428571431</v>
      </c>
      <c r="S16" s="1625">
        <v>309.39</v>
      </c>
      <c r="T16" s="1626">
        <v>52.24</v>
      </c>
    </row>
    <row r="17" spans="1:20" ht="20.100000000000001" customHeight="1">
      <c r="A17" s="338" t="s">
        <v>1224</v>
      </c>
      <c r="B17" s="1662">
        <v>68.81</v>
      </c>
      <c r="C17" s="2489">
        <v>424.25154493398389</v>
      </c>
      <c r="D17" s="1535">
        <v>6024</v>
      </c>
      <c r="E17" s="1002"/>
      <c r="F17" s="2351"/>
      <c r="G17" s="1002"/>
      <c r="H17" s="1641">
        <v>44.479032258064507</v>
      </c>
      <c r="I17" s="1627">
        <v>15.852608695652178</v>
      </c>
      <c r="J17" s="1641">
        <v>63.094031531531527</v>
      </c>
      <c r="K17" s="1624">
        <v>6.297947843309859</v>
      </c>
      <c r="L17" s="1624">
        <v>18.946472881956748</v>
      </c>
      <c r="M17" s="1624">
        <v>30.65621986499518</v>
      </c>
      <c r="N17" s="1627">
        <v>19.335453769363163</v>
      </c>
      <c r="O17" s="1639">
        <v>134.54113060428847</v>
      </c>
      <c r="P17" s="1625">
        <v>136.5930528375734</v>
      </c>
      <c r="Q17" s="1625">
        <v>143.35976789168279</v>
      </c>
      <c r="R17" s="1626">
        <v>116.26457142857149</v>
      </c>
      <c r="S17" s="1625">
        <v>302.20999999999998</v>
      </c>
      <c r="T17" s="1626">
        <v>50.71</v>
      </c>
    </row>
    <row r="18" spans="1:20" ht="20.100000000000001" customHeight="1">
      <c r="A18" s="338" t="s">
        <v>1225</v>
      </c>
      <c r="B18" s="1662">
        <v>59.35</v>
      </c>
      <c r="C18" s="2489">
        <v>367.17704650966277</v>
      </c>
      <c r="D18" s="1535">
        <v>5942</v>
      </c>
      <c r="E18" s="1637">
        <v>59.75</v>
      </c>
      <c r="F18" s="2352"/>
      <c r="G18" s="1637"/>
      <c r="H18" s="1641">
        <v>45.699999999999996</v>
      </c>
      <c r="I18" s="1627">
        <v>14.859523809523811</v>
      </c>
      <c r="J18" s="1641">
        <v>60.134572072072075</v>
      </c>
      <c r="K18" s="1624">
        <v>6.3097491197183091</v>
      </c>
      <c r="L18" s="1624">
        <v>18.961332860687694</v>
      </c>
      <c r="M18" s="1624">
        <v>30.797492767598847</v>
      </c>
      <c r="N18" s="1627">
        <v>19.348937349397584</v>
      </c>
      <c r="O18" s="1639">
        <v>123.09717348927875</v>
      </c>
      <c r="P18" s="1625">
        <v>125.18483365949122</v>
      </c>
      <c r="Q18" s="1625">
        <v>132.05841392649904</v>
      </c>
      <c r="R18" s="1626">
        <v>111.59142857142861</v>
      </c>
      <c r="S18" s="1625">
        <v>289.77999999999997</v>
      </c>
      <c r="T18" s="1626">
        <v>46.4</v>
      </c>
    </row>
    <row r="19" spans="1:20" ht="20.100000000000001" customHeight="1">
      <c r="A19" s="338" t="s">
        <v>1226</v>
      </c>
      <c r="B19" s="1662">
        <v>54.97</v>
      </c>
      <c r="C19" s="2489">
        <v>338.65172708316607</v>
      </c>
      <c r="D19" s="1535">
        <v>5981</v>
      </c>
      <c r="E19" s="1637"/>
      <c r="F19" s="2352"/>
      <c r="G19" s="1637"/>
      <c r="H19" s="1641">
        <v>43.556451612903238</v>
      </c>
      <c r="I19" s="1627">
        <v>12.162857142857144</v>
      </c>
      <c r="J19" s="1641">
        <v>58.531531531531527</v>
      </c>
      <c r="K19" s="1624">
        <v>6.5339733714788721</v>
      </c>
      <c r="L19" s="1624">
        <v>18.961332860687694</v>
      </c>
      <c r="M19" s="1624">
        <v>30.91051108968178</v>
      </c>
      <c r="N19" s="1627">
        <v>19.793895490533561</v>
      </c>
      <c r="O19" s="1639">
        <v>120.21130604288498</v>
      </c>
      <c r="P19" s="1625">
        <v>122.33277886497065</v>
      </c>
      <c r="Q19" s="1625">
        <v>129.33771760154738</v>
      </c>
      <c r="R19" s="1626">
        <v>109.98000000000005</v>
      </c>
      <c r="S19" s="1625">
        <v>270.95999999999998</v>
      </c>
      <c r="T19" s="1626">
        <v>46.57</v>
      </c>
    </row>
    <row r="20" spans="1:20" ht="20.100000000000001" customHeight="1">
      <c r="A20" s="338" t="s">
        <v>1227</v>
      </c>
      <c r="B20" s="1662">
        <v>55.42</v>
      </c>
      <c r="C20" s="2489">
        <v>344.70936103242735</v>
      </c>
      <c r="D20" s="1535">
        <v>6196</v>
      </c>
      <c r="E20" s="1637"/>
      <c r="F20" s="2352"/>
      <c r="G20" s="1637"/>
      <c r="H20" s="1641">
        <v>50.920666666666662</v>
      </c>
      <c r="I20" s="1627">
        <v>9.1090909090909093</v>
      </c>
      <c r="J20" s="1641">
        <v>55.572072072072061</v>
      </c>
      <c r="K20" s="1624">
        <v>6.585112235915493</v>
      </c>
      <c r="L20" s="1624">
        <v>18.961332860687694</v>
      </c>
      <c r="M20" s="1624">
        <v>31.023529411764709</v>
      </c>
      <c r="N20" s="1627">
        <v>19.969182030981059</v>
      </c>
      <c r="O20" s="1639">
        <v>119.61423001949316</v>
      </c>
      <c r="P20" s="1625">
        <v>121.82348336594913</v>
      </c>
      <c r="Q20" s="1625">
        <v>128.50058027079302</v>
      </c>
      <c r="R20" s="1626">
        <v>109.01314285714291</v>
      </c>
      <c r="S20" s="1625">
        <v>267.04000000000002</v>
      </c>
      <c r="T20" s="1626">
        <v>43.69</v>
      </c>
    </row>
    <row r="21" spans="1:20" ht="20.100000000000001" customHeight="1">
      <c r="A21" s="338" t="s">
        <v>1228</v>
      </c>
      <c r="B21" s="1662">
        <v>57.95</v>
      </c>
      <c r="C21" s="2489">
        <v>344.3794113413046</v>
      </c>
      <c r="D21" s="1535">
        <v>6060</v>
      </c>
      <c r="E21" s="1637">
        <v>62.54</v>
      </c>
      <c r="F21" s="2352"/>
      <c r="G21" s="1637"/>
      <c r="H21" s="1641">
        <v>39.720967741935489</v>
      </c>
      <c r="I21" s="1627">
        <v>6.7584210526315784</v>
      </c>
      <c r="J21" s="1641">
        <v>54.297860360360353</v>
      </c>
      <c r="K21" s="1624">
        <v>6.585112235915493</v>
      </c>
      <c r="L21" s="1624">
        <v>18.976192839418644</v>
      </c>
      <c r="M21" s="1624">
        <v>31.051783992285444</v>
      </c>
      <c r="N21" s="1627">
        <v>19.969182030981059</v>
      </c>
      <c r="O21" s="1639">
        <v>120.01228070175436</v>
      </c>
      <c r="P21" s="1625">
        <v>122.23091976516635</v>
      </c>
      <c r="Q21" s="1625">
        <v>128.91914893617019</v>
      </c>
      <c r="R21" s="1626">
        <v>108.44914285714289</v>
      </c>
      <c r="S21" s="1625">
        <v>260.81</v>
      </c>
      <c r="T21" s="1626">
        <v>43.27</v>
      </c>
    </row>
    <row r="22" spans="1:20" ht="20.100000000000001" customHeight="1">
      <c r="A22" s="361" t="s">
        <v>1212</v>
      </c>
      <c r="B22" s="1663">
        <v>61.08</v>
      </c>
      <c r="C22" s="2491">
        <v>379.0096142596974</v>
      </c>
      <c r="D22" s="1660">
        <v>5926</v>
      </c>
      <c r="E22" s="1638">
        <v>61.76</v>
      </c>
      <c r="F22" s="2354"/>
      <c r="G22" s="2355"/>
      <c r="H22" s="2354">
        <v>50.916288402457752</v>
      </c>
      <c r="I22" s="2362">
        <v>17.335603259080948</v>
      </c>
      <c r="J22" s="1642">
        <v>59.298798798798799</v>
      </c>
      <c r="K22" s="1643">
        <v>6.3261397813967131</v>
      </c>
      <c r="L22" s="1643">
        <v>18.910561266690294</v>
      </c>
      <c r="M22" s="1643">
        <v>30.724501767920284</v>
      </c>
      <c r="N22" s="1644">
        <v>19.271406764199654</v>
      </c>
      <c r="O22" s="1640">
        <v>127.25182748538009</v>
      </c>
      <c r="P22" s="1634">
        <v>129.37803326810177</v>
      </c>
      <c r="Q22" s="1634">
        <v>135.80809155383622</v>
      </c>
      <c r="R22" s="1635">
        <v>112.41728571428575</v>
      </c>
      <c r="S22" s="2040">
        <v>296.13166666666672</v>
      </c>
      <c r="T22" s="2041">
        <v>47.575833333333321</v>
      </c>
    </row>
    <row r="23" spans="1:20" ht="20.100000000000001" customHeight="1">
      <c r="A23" s="2339">
        <v>2007</v>
      </c>
      <c r="B23" s="2340"/>
      <c r="C23" s="2340"/>
      <c r="D23" s="2340"/>
      <c r="E23" s="2340"/>
      <c r="F23" s="2346"/>
      <c r="G23" s="2346"/>
      <c r="H23" s="2346"/>
      <c r="I23" s="2346"/>
      <c r="J23" s="2340"/>
      <c r="K23" s="2340"/>
      <c r="L23" s="2340"/>
      <c r="M23" s="2340"/>
      <c r="N23" s="2340"/>
      <c r="O23" s="2340"/>
      <c r="P23" s="2340"/>
      <c r="Q23" s="2340"/>
      <c r="R23" s="2340"/>
      <c r="S23" s="2340"/>
      <c r="T23" s="2341"/>
    </row>
    <row r="24" spans="1:20" ht="20.100000000000001" customHeight="1">
      <c r="A24" s="338" t="s">
        <v>1218</v>
      </c>
      <c r="B24" s="1662">
        <v>50.73</v>
      </c>
      <c r="C24" s="2489">
        <v>311.57</v>
      </c>
      <c r="D24" s="1535">
        <v>5997</v>
      </c>
      <c r="E24" s="1002"/>
      <c r="F24" s="2356">
        <v>53.984545454545469</v>
      </c>
      <c r="G24" s="2357">
        <v>15.673636363636364</v>
      </c>
      <c r="H24" s="2356">
        <v>31.850967741935481</v>
      </c>
      <c r="I24" s="2357">
        <v>3.8118181818181811</v>
      </c>
      <c r="J24" s="1641">
        <v>51.420608108108098</v>
      </c>
      <c r="K24" s="1624">
        <v>6.7424625880281699</v>
      </c>
      <c r="L24" s="1624">
        <v>19.867791563275429</v>
      </c>
      <c r="M24" s="1624">
        <v>31.334329797492771</v>
      </c>
      <c r="N24" s="1627">
        <v>20.548975972461264</v>
      </c>
      <c r="O24" s="1636">
        <v>121.60448343079921</v>
      </c>
      <c r="P24" s="1624">
        <v>123.6569471624266</v>
      </c>
      <c r="Q24" s="1624">
        <v>130.59342359767891</v>
      </c>
      <c r="R24" s="1627">
        <v>108.52971428571431</v>
      </c>
      <c r="S24" s="1625">
        <v>251.99</v>
      </c>
      <c r="T24" s="1626">
        <v>38.979999999999997</v>
      </c>
    </row>
    <row r="25" spans="1:20" ht="20.100000000000001" customHeight="1">
      <c r="A25" s="338" t="s">
        <v>1219</v>
      </c>
      <c r="B25" s="1662">
        <v>54.45</v>
      </c>
      <c r="C25" s="2489">
        <v>323.68</v>
      </c>
      <c r="D25" s="1535">
        <v>5744</v>
      </c>
      <c r="E25" s="1646"/>
      <c r="F25" s="1641">
        <v>50.841999999999992</v>
      </c>
      <c r="G25" s="1627">
        <v>14.074999999999999</v>
      </c>
      <c r="H25" s="1641">
        <v>31.647857142857141</v>
      </c>
      <c r="I25" s="1627">
        <v>1.2230000000000001</v>
      </c>
      <c r="J25" s="1641">
        <v>53.105855855855843</v>
      </c>
      <c r="K25" s="1624">
        <v>6.7385288292253529</v>
      </c>
      <c r="L25" s="1624">
        <v>19.956951435661111</v>
      </c>
      <c r="M25" s="1624">
        <v>31.41909353905497</v>
      </c>
      <c r="N25" s="1627">
        <v>20.724262512908766</v>
      </c>
      <c r="O25" s="1636">
        <v>122.69912280701753</v>
      </c>
      <c r="P25" s="1624">
        <v>124.87925636007824</v>
      </c>
      <c r="Q25" s="1624">
        <v>131.84912959381043</v>
      </c>
      <c r="R25" s="1627">
        <v>109.41600000000005</v>
      </c>
      <c r="S25" s="1625">
        <v>238.38</v>
      </c>
      <c r="T25" s="1626">
        <v>40.68</v>
      </c>
    </row>
    <row r="26" spans="1:20" ht="20.100000000000001" customHeight="1">
      <c r="A26" s="338" t="s">
        <v>1220</v>
      </c>
      <c r="B26" s="1662">
        <v>58.47</v>
      </c>
      <c r="C26" s="2489">
        <v>343.34</v>
      </c>
      <c r="D26" s="1535">
        <v>5592</v>
      </c>
      <c r="E26" s="1646">
        <v>63.1</v>
      </c>
      <c r="F26" s="1641">
        <v>53.120000000000005</v>
      </c>
      <c r="G26" s="1627">
        <v>15.69181818181818</v>
      </c>
      <c r="H26" s="1641">
        <v>25.909354838709678</v>
      </c>
      <c r="I26" s="1627">
        <v>1.0918181818181816</v>
      </c>
      <c r="J26" s="1641">
        <v>53.475788288288278</v>
      </c>
      <c r="K26" s="1624">
        <v>6.734595070422535</v>
      </c>
      <c r="L26" s="1624">
        <v>19.971811414392054</v>
      </c>
      <c r="M26" s="1624">
        <v>31.4473481195757</v>
      </c>
      <c r="N26" s="1627">
        <v>20.791680413080883</v>
      </c>
      <c r="O26" s="1636">
        <v>127.87378167641324</v>
      </c>
      <c r="P26" s="1624">
        <v>130.07407045009782</v>
      </c>
      <c r="Q26" s="1624">
        <v>136.87195357833656</v>
      </c>
      <c r="R26" s="1627">
        <v>112.23600000000005</v>
      </c>
      <c r="S26" s="1625">
        <v>233.18</v>
      </c>
      <c r="T26" s="1626">
        <v>41.98</v>
      </c>
    </row>
    <row r="27" spans="1:20" ht="20.100000000000001" customHeight="1">
      <c r="A27" s="338" t="s">
        <v>1221</v>
      </c>
      <c r="B27" s="1662">
        <v>63.39</v>
      </c>
      <c r="C27" s="2489">
        <v>361.98</v>
      </c>
      <c r="D27" s="1535">
        <v>5424</v>
      </c>
      <c r="E27" s="1646"/>
      <c r="F27" s="1641">
        <v>54.142631578947373</v>
      </c>
      <c r="G27" s="1627">
        <v>17.443684210526317</v>
      </c>
      <c r="H27" s="1641">
        <v>31.059666666666669</v>
      </c>
      <c r="I27" s="1627">
        <v>0.67842105263157904</v>
      </c>
      <c r="J27" s="1641">
        <v>56.024211711711715</v>
      </c>
      <c r="K27" s="1624">
        <v>6.498569542253521</v>
      </c>
      <c r="L27" s="1624">
        <v>20.001531371853947</v>
      </c>
      <c r="M27" s="1624">
        <v>31.390838958534236</v>
      </c>
      <c r="N27" s="1627">
        <v>20.643361032702224</v>
      </c>
      <c r="O27" s="1636">
        <v>132.55087719298243</v>
      </c>
      <c r="P27" s="1624">
        <v>134.65772994129156</v>
      </c>
      <c r="Q27" s="1624">
        <v>141.05764023210833</v>
      </c>
      <c r="R27" s="1627">
        <v>115.05600000000004</v>
      </c>
      <c r="S27" s="1625">
        <v>252.57</v>
      </c>
      <c r="T27" s="1626">
        <v>44.75</v>
      </c>
    </row>
    <row r="28" spans="1:20" ht="20.100000000000001" customHeight="1">
      <c r="A28" s="338" t="s">
        <v>1211</v>
      </c>
      <c r="B28" s="1662">
        <v>64.36</v>
      </c>
      <c r="C28" s="2489">
        <v>369.54</v>
      </c>
      <c r="D28" s="1535">
        <v>5239</v>
      </c>
      <c r="E28" s="1647"/>
      <c r="F28" s="1641">
        <v>56.18399999999999</v>
      </c>
      <c r="G28" s="1627">
        <v>21.205499999999997</v>
      </c>
      <c r="H28" s="1641">
        <v>32.822580645161288</v>
      </c>
      <c r="I28" s="1627">
        <v>0.32999999999999996</v>
      </c>
      <c r="J28" s="1641">
        <v>55.407657657657658</v>
      </c>
      <c r="K28" s="1624">
        <v>6.4670994718309869</v>
      </c>
      <c r="L28" s="1624">
        <v>20.001531371853947</v>
      </c>
      <c r="M28" s="1624">
        <v>31.306075216972037</v>
      </c>
      <c r="N28" s="1627">
        <v>20.602910292598956</v>
      </c>
      <c r="O28" s="1636">
        <v>135.63576998050681</v>
      </c>
      <c r="P28" s="1624">
        <v>137.81536203522504</v>
      </c>
      <c r="Q28" s="1624">
        <v>144.09226305609283</v>
      </c>
      <c r="R28" s="1627">
        <v>114.33085714285718</v>
      </c>
      <c r="S28" s="1625">
        <v>264.33999999999997</v>
      </c>
      <c r="T28" s="1626">
        <v>44.07</v>
      </c>
    </row>
    <row r="29" spans="1:20" ht="20.100000000000001" customHeight="1">
      <c r="A29" s="338" t="s">
        <v>1222</v>
      </c>
      <c r="B29" s="1662">
        <v>66.77</v>
      </c>
      <c r="C29" s="2489">
        <v>385.79</v>
      </c>
      <c r="D29" s="1535">
        <v>5227</v>
      </c>
      <c r="E29" s="1648">
        <v>63.51</v>
      </c>
      <c r="F29" s="1641">
        <v>56.536190476190484</v>
      </c>
      <c r="G29" s="1627">
        <v>22.581904761904759</v>
      </c>
      <c r="H29" s="1641">
        <v>35.773666666666664</v>
      </c>
      <c r="I29" s="1627">
        <v>0.16714285714285715</v>
      </c>
      <c r="J29" s="1641">
        <v>56.558558558558552</v>
      </c>
      <c r="K29" s="1624">
        <v>6.4670994718309869</v>
      </c>
      <c r="L29" s="1624">
        <v>20.031251329315843</v>
      </c>
      <c r="M29" s="1624">
        <v>31.390838958534236</v>
      </c>
      <c r="N29" s="1627">
        <v>20.548975972461264</v>
      </c>
      <c r="O29" s="1636">
        <v>136.03382066276799</v>
      </c>
      <c r="P29" s="1624">
        <v>138.22279843444224</v>
      </c>
      <c r="Q29" s="1624">
        <v>144.61547388781429</v>
      </c>
      <c r="R29" s="1627">
        <v>115.05600000000004</v>
      </c>
      <c r="S29" s="1625">
        <v>275.33999999999997</v>
      </c>
      <c r="T29" s="1626">
        <v>46.16</v>
      </c>
    </row>
    <row r="30" spans="1:20" ht="20.100000000000001" customHeight="1">
      <c r="A30" s="338" t="s">
        <v>1223</v>
      </c>
      <c r="B30" s="1662">
        <v>71.89</v>
      </c>
      <c r="C30" s="2489">
        <v>416.81</v>
      </c>
      <c r="D30" s="1535">
        <v>5310</v>
      </c>
      <c r="E30" s="1648"/>
      <c r="F30" s="1641">
        <v>55.502727272727263</v>
      </c>
      <c r="G30" s="1627">
        <v>20.28590909090909</v>
      </c>
      <c r="H30" s="1641">
        <v>29.30806451612904</v>
      </c>
      <c r="I30" s="1627">
        <v>0.10954545454545457</v>
      </c>
      <c r="J30" s="1641">
        <v>58.613738738738732</v>
      </c>
      <c r="K30" s="1624">
        <v>6.427761883802817</v>
      </c>
      <c r="L30" s="1624">
        <v>20.164991137894358</v>
      </c>
      <c r="M30" s="1624">
        <v>31.475602700096438</v>
      </c>
      <c r="N30" s="1627">
        <v>20.400656592082608</v>
      </c>
      <c r="O30" s="1636">
        <v>137.42699805068224</v>
      </c>
      <c r="P30" s="1624">
        <v>139.64882583170254</v>
      </c>
      <c r="Q30" s="1624">
        <v>146.49903288201159</v>
      </c>
      <c r="R30" s="1627">
        <v>117.7954285714286</v>
      </c>
      <c r="S30" s="1625">
        <v>299.74</v>
      </c>
      <c r="T30" s="1626">
        <v>47.48</v>
      </c>
    </row>
    <row r="31" spans="1:20" ht="20.100000000000001" customHeight="1">
      <c r="A31" s="338" t="s">
        <v>1224</v>
      </c>
      <c r="B31" s="1662">
        <v>68.709999999999994</v>
      </c>
      <c r="C31" s="2489">
        <v>386.54</v>
      </c>
      <c r="D31" s="1535">
        <v>5320</v>
      </c>
      <c r="E31" s="1647"/>
      <c r="F31" s="1641">
        <v>55.029999999999994</v>
      </c>
      <c r="G31" s="1627">
        <v>19.466086956521739</v>
      </c>
      <c r="H31" s="1641">
        <v>29.306451612903224</v>
      </c>
      <c r="I31" s="1627">
        <v>8.7391304347826118E-2</v>
      </c>
      <c r="J31" s="1641">
        <v>58.326013513513509</v>
      </c>
      <c r="K31" s="1624">
        <v>6.419894366197183</v>
      </c>
      <c r="L31" s="1624">
        <v>20.209571074087201</v>
      </c>
      <c r="M31" s="1624">
        <v>31.362584378013505</v>
      </c>
      <c r="N31" s="1627">
        <v>20.373689432013759</v>
      </c>
      <c r="O31" s="1636">
        <v>133.54600389863546</v>
      </c>
      <c r="P31" s="1624">
        <v>134.75958904109586</v>
      </c>
      <c r="Q31" s="1624">
        <v>142.20870406189556</v>
      </c>
      <c r="R31" s="1627">
        <v>115.7811428571429</v>
      </c>
      <c r="S31" s="1625">
        <v>305.44</v>
      </c>
      <c r="T31" s="1626">
        <v>46.99</v>
      </c>
    </row>
    <row r="32" spans="1:20" ht="20.100000000000001" customHeight="1">
      <c r="A32" s="338" t="s">
        <v>1225</v>
      </c>
      <c r="B32" s="1662">
        <v>74.180000000000007</v>
      </c>
      <c r="C32" s="2489">
        <v>411.22</v>
      </c>
      <c r="D32" s="1535">
        <v>5362</v>
      </c>
      <c r="E32" s="1649">
        <v>67.14</v>
      </c>
      <c r="F32" s="1641">
        <v>55.489999999999988</v>
      </c>
      <c r="G32" s="1627">
        <v>20.951499999999992</v>
      </c>
      <c r="H32" s="1641">
        <v>34.517333333333333</v>
      </c>
      <c r="I32" s="1627">
        <v>6.500000000000003E-2</v>
      </c>
      <c r="J32" s="1641">
        <v>61.984234234234236</v>
      </c>
      <c r="K32" s="1624">
        <v>6.396291813380282</v>
      </c>
      <c r="L32" s="1624">
        <v>20.29873094647288</v>
      </c>
      <c r="M32" s="1624">
        <v>31.560366441658633</v>
      </c>
      <c r="N32" s="1627">
        <v>20.333238691910488</v>
      </c>
      <c r="O32" s="1636">
        <v>135.23771929824559</v>
      </c>
      <c r="P32" s="1624">
        <v>136.49119373776907</v>
      </c>
      <c r="Q32" s="1624">
        <v>143.77833655705996</v>
      </c>
      <c r="R32" s="1627">
        <v>118.60114285714289</v>
      </c>
      <c r="S32" s="1625">
        <v>304.88</v>
      </c>
      <c r="T32" s="1626">
        <v>50.05</v>
      </c>
    </row>
    <row r="33" spans="1:20" ht="20.100000000000001" customHeight="1">
      <c r="A33" s="338" t="s">
        <v>1226</v>
      </c>
      <c r="B33" s="1662">
        <v>79.36</v>
      </c>
      <c r="C33" s="2489">
        <v>431.71</v>
      </c>
      <c r="D33" s="1535">
        <v>5477</v>
      </c>
      <c r="E33" s="1623"/>
      <c r="F33" s="1641">
        <v>59.059090909090898</v>
      </c>
      <c r="G33" s="1627">
        <v>22.313636363636366</v>
      </c>
      <c r="H33" s="1641">
        <v>56.884838709677403</v>
      </c>
      <c r="I33" s="1627">
        <v>4.8181818181818194E-2</v>
      </c>
      <c r="J33" s="1641">
        <v>61.902027027027017</v>
      </c>
      <c r="K33" s="1624">
        <v>6.419894366197183</v>
      </c>
      <c r="L33" s="1624">
        <v>20.387890818858558</v>
      </c>
      <c r="M33" s="1624">
        <v>31.786403085824496</v>
      </c>
      <c r="N33" s="1627">
        <v>20.38717301204818</v>
      </c>
      <c r="O33" s="1636">
        <v>133.54600389863546</v>
      </c>
      <c r="P33" s="1624">
        <v>134.75958904109586</v>
      </c>
      <c r="Q33" s="1624">
        <v>142.20870406189556</v>
      </c>
      <c r="R33" s="1627">
        <v>119.08457142857148</v>
      </c>
      <c r="S33" s="1625">
        <v>313.39999999999998</v>
      </c>
      <c r="T33" s="1626">
        <v>49.78</v>
      </c>
    </row>
    <row r="34" spans="1:20" ht="20.100000000000001" customHeight="1">
      <c r="A34" s="338" t="s">
        <v>1227</v>
      </c>
      <c r="B34" s="1662">
        <v>88.99</v>
      </c>
      <c r="C34" s="2489">
        <v>467.33</v>
      </c>
      <c r="D34" s="1535">
        <v>5735</v>
      </c>
      <c r="E34" s="1623"/>
      <c r="F34" s="1641">
        <v>60.469545454545461</v>
      </c>
      <c r="G34" s="1627">
        <v>22.624545454545451</v>
      </c>
      <c r="H34" s="1641">
        <v>64.905666666666676</v>
      </c>
      <c r="I34" s="1627">
        <v>6.7272727272727276E-2</v>
      </c>
      <c r="J34" s="1641">
        <v>68.766328828828833</v>
      </c>
      <c r="K34" s="1624">
        <v>6.4120268485915499</v>
      </c>
      <c r="L34" s="1624">
        <v>20.447330733782344</v>
      </c>
      <c r="M34" s="1624">
        <v>31.842912246865964</v>
      </c>
      <c r="N34" s="1627">
        <v>20.360205851979334</v>
      </c>
      <c r="O34" s="1636">
        <v>142.10409356725145</v>
      </c>
      <c r="P34" s="1624">
        <v>143.31575342465752</v>
      </c>
      <c r="Q34" s="1624">
        <v>150.37079303675046</v>
      </c>
      <c r="R34" s="1627">
        <v>132.54000000000005</v>
      </c>
      <c r="S34" s="1625">
        <v>367</v>
      </c>
      <c r="T34" s="1626">
        <v>55.02</v>
      </c>
    </row>
    <row r="35" spans="1:20" ht="20.100000000000001" customHeight="1">
      <c r="A35" s="338" t="s">
        <v>1228</v>
      </c>
      <c r="B35" s="1662">
        <v>87.19</v>
      </c>
      <c r="C35" s="2489">
        <v>461.32</v>
      </c>
      <c r="D35" s="1535">
        <v>5900</v>
      </c>
      <c r="E35" s="1623">
        <v>78.540000000000006</v>
      </c>
      <c r="F35" s="1641">
        <v>60.522352941176479</v>
      </c>
      <c r="G35" s="1627">
        <v>22.587647058823531</v>
      </c>
      <c r="H35" s="1641">
        <v>51.684193548387107</v>
      </c>
      <c r="I35" s="1627">
        <v>2.4117647058823532E-2</v>
      </c>
      <c r="J35" s="1641">
        <v>67.944256756756758</v>
      </c>
      <c r="K35" s="1624">
        <v>6.4120268485915499</v>
      </c>
      <c r="L35" s="1624">
        <v>20.462190712513291</v>
      </c>
      <c r="M35" s="1624">
        <v>31.899421407907429</v>
      </c>
      <c r="N35" s="1627">
        <v>20.333238691910488</v>
      </c>
      <c r="O35" s="1636">
        <v>134.14307992202731</v>
      </c>
      <c r="P35" s="1624">
        <v>134.75958904109586</v>
      </c>
      <c r="Q35" s="1624">
        <v>142.62727272727273</v>
      </c>
      <c r="R35" s="1627">
        <v>128.51142857142861</v>
      </c>
      <c r="S35" s="1625">
        <v>357.41</v>
      </c>
      <c r="T35" s="1626">
        <v>56.03</v>
      </c>
    </row>
    <row r="36" spans="1:20" ht="20.100000000000001" customHeight="1">
      <c r="A36" s="1661" t="s">
        <v>1212</v>
      </c>
      <c r="B36" s="1663">
        <v>69.040833333333339</v>
      </c>
      <c r="C36" s="2490">
        <v>389.24</v>
      </c>
      <c r="D36" s="1659">
        <v>5550.1362144048162</v>
      </c>
      <c r="E36" s="1657">
        <v>68.239999999999995</v>
      </c>
      <c r="F36" s="2358">
        <v>55.906923673935275</v>
      </c>
      <c r="G36" s="1657">
        <v>19.575072370193482</v>
      </c>
      <c r="H36" s="2358">
        <v>37.972553507424472</v>
      </c>
      <c r="I36" s="2362">
        <v>0.64197576873478746</v>
      </c>
      <c r="J36" s="1650">
        <v>58.627439939939933</v>
      </c>
      <c r="K36" s="1643">
        <v>6.511354258362676</v>
      </c>
      <c r="L36" s="1643">
        <v>20.150131159163411</v>
      </c>
      <c r="M36" s="1643">
        <v>31.517984570877534</v>
      </c>
      <c r="N36" s="1644">
        <v>20.504030705679849</v>
      </c>
      <c r="O36" s="1645">
        <v>132.7001461988304</v>
      </c>
      <c r="P36" s="1631">
        <v>134.42005870841481</v>
      </c>
      <c r="Q36" s="1631">
        <v>141.39772727272725</v>
      </c>
      <c r="R36" s="1632">
        <v>117.24485714285716</v>
      </c>
      <c r="S36" s="2040">
        <v>288.63916666666665</v>
      </c>
      <c r="T36" s="2041">
        <v>46.830833333333338</v>
      </c>
    </row>
    <row r="37" spans="1:20" ht="20.100000000000001" customHeight="1">
      <c r="A37" s="2339">
        <v>2008</v>
      </c>
      <c r="B37" s="2340"/>
      <c r="C37" s="2340"/>
      <c r="D37" s="2340"/>
      <c r="E37" s="2340"/>
      <c r="F37" s="2346"/>
      <c r="G37" s="2346"/>
      <c r="H37" s="2346"/>
      <c r="I37" s="2346"/>
      <c r="J37" s="2340"/>
      <c r="K37" s="2340"/>
      <c r="L37" s="2340"/>
      <c r="M37" s="2340"/>
      <c r="N37" s="2340"/>
      <c r="O37" s="2340"/>
      <c r="P37" s="2340"/>
      <c r="Q37" s="2340"/>
      <c r="R37" s="2340"/>
      <c r="S37" s="2340"/>
      <c r="T37" s="2341"/>
    </row>
    <row r="38" spans="1:20" ht="20.100000000000001" customHeight="1">
      <c r="A38" s="35" t="s">
        <v>1218</v>
      </c>
      <c r="B38" s="1682">
        <v>88.5</v>
      </c>
      <c r="C38" s="1652">
        <v>471.35079066057233</v>
      </c>
      <c r="D38" s="1658">
        <v>6226</v>
      </c>
      <c r="E38" s="1630"/>
      <c r="F38" s="2356">
        <v>61.655454545454539</v>
      </c>
      <c r="G38" s="2357">
        <v>22.481818181818184</v>
      </c>
      <c r="H38" s="2356">
        <v>56.003870967741932</v>
      </c>
      <c r="I38" s="2357">
        <v>2.8636363636363647E-2</v>
      </c>
      <c r="J38" s="1652">
        <v>68.587769843640018</v>
      </c>
      <c r="K38" s="1629">
        <v>6.6311044325850945</v>
      </c>
      <c r="L38" s="1629">
        <v>21.227473000959915</v>
      </c>
      <c r="M38" s="1629">
        <v>31.959608995469519</v>
      </c>
      <c r="N38" s="1654">
        <v>20.676705561706274</v>
      </c>
      <c r="O38" s="1651">
        <v>137.75879636197411</v>
      </c>
      <c r="P38" s="1628">
        <v>138.07334942735235</v>
      </c>
      <c r="Q38" s="1628">
        <v>145.4541195741196</v>
      </c>
      <c r="R38" s="1630">
        <v>126.79651376146791</v>
      </c>
      <c r="S38" s="1625">
        <v>362.86</v>
      </c>
      <c r="T38" s="1626">
        <v>54.34</v>
      </c>
    </row>
    <row r="39" spans="1:20" ht="20.100000000000001" customHeight="1">
      <c r="A39" s="35" t="s">
        <v>1219</v>
      </c>
      <c r="B39" s="1682">
        <v>90.81</v>
      </c>
      <c r="C39" s="1652">
        <v>483.51385846462676</v>
      </c>
      <c r="D39" s="1658">
        <v>6591</v>
      </c>
      <c r="E39" s="1630"/>
      <c r="F39" s="1641">
        <v>62.757142857142853</v>
      </c>
      <c r="G39" s="1627">
        <v>21.117142857142852</v>
      </c>
      <c r="H39" s="1641">
        <v>59.471724137931027</v>
      </c>
      <c r="I39" s="1627">
        <v>3.0000000000000006E-2</v>
      </c>
      <c r="J39" s="1652">
        <v>70.625561285436973</v>
      </c>
      <c r="K39" s="1629">
        <v>6.6417911439994137</v>
      </c>
      <c r="L39" s="1629">
        <v>21.282136021563247</v>
      </c>
      <c r="M39" s="1629">
        <v>31.959608995469519</v>
      </c>
      <c r="N39" s="1654">
        <v>20.659532218216487</v>
      </c>
      <c r="O39" s="1651">
        <v>137.27670083664788</v>
      </c>
      <c r="P39" s="1628">
        <v>137.58242196272172</v>
      </c>
      <c r="Q39" s="1628">
        <v>144.94014742014744</v>
      </c>
      <c r="R39" s="1630">
        <v>126.90369593709048</v>
      </c>
      <c r="S39" s="1625">
        <v>356.95</v>
      </c>
      <c r="T39" s="1626">
        <v>58.16</v>
      </c>
    </row>
    <row r="40" spans="1:20" ht="20.100000000000001" customHeight="1">
      <c r="A40" s="35" t="s">
        <v>1220</v>
      </c>
      <c r="B40" s="1682">
        <v>99.03</v>
      </c>
      <c r="C40" s="1652">
        <v>504.26</v>
      </c>
      <c r="D40" s="1658">
        <v>6611</v>
      </c>
      <c r="E40" s="1630">
        <v>93.73</v>
      </c>
      <c r="F40" s="1641">
        <v>63.579999999999984</v>
      </c>
      <c r="G40" s="1627">
        <v>22.322631578947369</v>
      </c>
      <c r="H40" s="1641">
        <v>53.33806451612903</v>
      </c>
      <c r="I40" s="1627">
        <v>2.0714285714285716E-2</v>
      </c>
      <c r="J40" s="1652">
        <v>74.754770259604513</v>
      </c>
      <c r="K40" s="1629">
        <v>6.6524778554137329</v>
      </c>
      <c r="L40" s="1629">
        <v>21.282136021563247</v>
      </c>
      <c r="M40" s="1629">
        <v>31.959608995469519</v>
      </c>
      <c r="N40" s="1654">
        <v>20.659532218216487</v>
      </c>
      <c r="O40" s="1651">
        <v>142.45922773390501</v>
      </c>
      <c r="P40" s="1628">
        <v>142.7371603413429</v>
      </c>
      <c r="Q40" s="1628">
        <v>150.07986895986897</v>
      </c>
      <c r="R40" s="1630">
        <v>134.51363040629099</v>
      </c>
      <c r="S40" s="1625">
        <v>363.79</v>
      </c>
      <c r="T40" s="1626">
        <v>61.33</v>
      </c>
    </row>
    <row r="41" spans="1:20" ht="20.100000000000001" customHeight="1">
      <c r="A41" s="35" t="s">
        <v>1221</v>
      </c>
      <c r="B41" s="1682">
        <v>105.16</v>
      </c>
      <c r="C41" s="1652">
        <v>512.04</v>
      </c>
      <c r="D41" s="1658">
        <v>6806</v>
      </c>
      <c r="E41" s="1630"/>
      <c r="F41" s="1641">
        <v>65.347272727272724</v>
      </c>
      <c r="G41" s="1627">
        <v>24.895454545454541</v>
      </c>
      <c r="H41" s="1641">
        <v>67.46366666666664</v>
      </c>
      <c r="I41" s="1627" t="s">
        <v>109</v>
      </c>
      <c r="J41" s="1652">
        <v>77.811457422299952</v>
      </c>
      <c r="K41" s="1629">
        <v>6.7379715467282875</v>
      </c>
      <c r="L41" s="1629">
        <v>21.336799042166575</v>
      </c>
      <c r="M41" s="1629">
        <v>31.929515201688474</v>
      </c>
      <c r="N41" s="1654">
        <v>21.071692461971427</v>
      </c>
      <c r="O41" s="1651">
        <v>142.45922773390501</v>
      </c>
      <c r="P41" s="1628">
        <v>142.7371603413429</v>
      </c>
      <c r="Q41" s="1628">
        <v>149.56589680589681</v>
      </c>
      <c r="R41" s="1630">
        <v>135.26390563564877</v>
      </c>
      <c r="S41" s="1625">
        <v>377.8</v>
      </c>
      <c r="T41" s="1626">
        <v>63.71</v>
      </c>
    </row>
    <row r="42" spans="1:20" ht="20.100000000000001" customHeight="1">
      <c r="A42" s="35" t="s">
        <v>1211</v>
      </c>
      <c r="B42" s="1682">
        <v>119.39</v>
      </c>
      <c r="C42" s="1652">
        <v>571.51</v>
      </c>
      <c r="D42" s="1658">
        <v>7080</v>
      </c>
      <c r="E42" s="1630"/>
      <c r="F42" s="1641">
        <v>71.080000000000027</v>
      </c>
      <c r="G42" s="1627">
        <v>26.095499999999998</v>
      </c>
      <c r="H42" s="1641">
        <v>56.236451612903217</v>
      </c>
      <c r="I42" s="1627" t="s">
        <v>109</v>
      </c>
      <c r="J42" s="1652">
        <v>87.249649363254306</v>
      </c>
      <c r="K42" s="1629">
        <v>6.780718392385567</v>
      </c>
      <c r="L42" s="1629">
        <v>21.355020049034358</v>
      </c>
      <c r="M42" s="1629">
        <v>31.839233820345338</v>
      </c>
      <c r="N42" s="1654">
        <v>21.209079209889744</v>
      </c>
      <c r="O42" s="1651">
        <v>148.84699344447776</v>
      </c>
      <c r="P42" s="1628">
        <v>149.11921738154052</v>
      </c>
      <c r="Q42" s="1628">
        <v>156.37602784602785</v>
      </c>
      <c r="R42" s="1630">
        <v>145.12466579292268</v>
      </c>
      <c r="S42" s="1625">
        <v>407.82</v>
      </c>
      <c r="T42" s="1626">
        <v>72.98</v>
      </c>
    </row>
    <row r="43" spans="1:20" ht="20.100000000000001" customHeight="1">
      <c r="A43" s="35" t="s">
        <v>1222</v>
      </c>
      <c r="B43" s="1682">
        <v>128.33000000000001</v>
      </c>
      <c r="C43" s="1652">
        <v>622.38</v>
      </c>
      <c r="D43" s="1658">
        <v>7412</v>
      </c>
      <c r="E43" s="1630">
        <v>106.01</v>
      </c>
      <c r="F43" s="1641">
        <v>78.191904761904766</v>
      </c>
      <c r="G43" s="1627">
        <v>28.071904761904754</v>
      </c>
      <c r="H43" s="1641">
        <v>73.238</v>
      </c>
      <c r="I43" s="4144">
        <v>17.110476190476192</v>
      </c>
      <c r="J43" s="4145">
        <v>91.432484427995448</v>
      </c>
      <c r="K43" s="1629">
        <v>6.8127785266285228</v>
      </c>
      <c r="L43" s="1629">
        <v>21.355020049034358</v>
      </c>
      <c r="M43" s="1629">
        <v>31.809140026564297</v>
      </c>
      <c r="N43" s="1654">
        <v>21.226252553379528</v>
      </c>
      <c r="O43" s="1651">
        <v>152.58323376575615</v>
      </c>
      <c r="P43" s="1628">
        <v>152.92390523242759</v>
      </c>
      <c r="Q43" s="1628">
        <v>160.23081900081903</v>
      </c>
      <c r="R43" s="1630">
        <v>150.16222804718217</v>
      </c>
      <c r="S43" s="1625">
        <v>451.88</v>
      </c>
      <c r="T43" s="1626">
        <v>76.3</v>
      </c>
    </row>
    <row r="44" spans="1:20" ht="20.100000000000001" customHeight="1">
      <c r="A44" s="35" t="s">
        <v>1223</v>
      </c>
      <c r="B44" s="1682">
        <v>131.22</v>
      </c>
      <c r="C44" s="1652">
        <v>631.04</v>
      </c>
      <c r="D44" s="1658">
        <v>7775</v>
      </c>
      <c r="E44" s="1630"/>
      <c r="F44" s="1641">
        <v>82.790434782608685</v>
      </c>
      <c r="G44" s="1627">
        <v>26.873043478260872</v>
      </c>
      <c r="H44" s="1641">
        <v>69.944193548387091</v>
      </c>
      <c r="I44" s="4144">
        <v>25.751304347826085</v>
      </c>
      <c r="J44" s="4145">
        <v>93.255771507497997</v>
      </c>
      <c r="K44" s="1629">
        <v>6.9570491307218321</v>
      </c>
      <c r="L44" s="1629">
        <v>21.42790407650546</v>
      </c>
      <c r="M44" s="1629">
        <v>31.839233820345338</v>
      </c>
      <c r="N44" s="1654">
        <v>21.758626201562997</v>
      </c>
      <c r="O44" s="1651">
        <v>154.87318751105585</v>
      </c>
      <c r="P44" s="1628">
        <v>155.13307882326527</v>
      </c>
      <c r="Q44" s="1628">
        <v>162.54369369369368</v>
      </c>
      <c r="R44" s="1630">
        <v>151.34123197903014</v>
      </c>
      <c r="S44" s="1625">
        <v>535.84</v>
      </c>
      <c r="T44" s="1626">
        <v>77.819999999999993</v>
      </c>
    </row>
    <row r="45" spans="1:20" ht="20.100000000000001" customHeight="1">
      <c r="A45" s="35" t="s">
        <v>1224</v>
      </c>
      <c r="B45" s="1682">
        <v>112.41</v>
      </c>
      <c r="C45" s="1652">
        <v>561.53</v>
      </c>
      <c r="D45" s="1658">
        <v>7980</v>
      </c>
      <c r="E45" s="1630"/>
      <c r="F45" s="1641">
        <v>80.841904761904772</v>
      </c>
      <c r="G45" s="1627">
        <v>24.62142857142857</v>
      </c>
      <c r="H45" s="1641">
        <v>61.756774193548381</v>
      </c>
      <c r="I45" s="4144">
        <v>23.214761904761904</v>
      </c>
      <c r="J45" s="4145">
        <v>83.495823023101991</v>
      </c>
      <c r="K45" s="1629">
        <v>7.090633023400823</v>
      </c>
      <c r="L45" s="1629">
        <v>21.51900911084434</v>
      </c>
      <c r="M45" s="1629">
        <v>31.929515201688474</v>
      </c>
      <c r="N45" s="1654">
        <v>21.810146232032363</v>
      </c>
      <c r="O45" s="1651">
        <v>146.19546805518343</v>
      </c>
      <c r="P45" s="1628">
        <v>146.41911632607233</v>
      </c>
      <c r="Q45" s="1628">
        <v>154.06315315315314</v>
      </c>
      <c r="R45" s="1630">
        <v>139.55119266055044</v>
      </c>
      <c r="S45" s="1625">
        <v>488.1</v>
      </c>
      <c r="T45" s="1626">
        <v>67.02</v>
      </c>
    </row>
    <row r="46" spans="1:20" ht="20.100000000000001" customHeight="1">
      <c r="A46" s="35" t="s">
        <v>1225</v>
      </c>
      <c r="B46" s="1682">
        <v>96.85</v>
      </c>
      <c r="C46" s="1652">
        <v>506.34</v>
      </c>
      <c r="D46" s="1658">
        <v>8059</v>
      </c>
      <c r="E46" s="1630">
        <v>131.80000000000001</v>
      </c>
      <c r="F46" s="1641">
        <v>79.730454545454549</v>
      </c>
      <c r="G46" s="1627">
        <v>24.977272727272727</v>
      </c>
      <c r="H46" s="1641">
        <v>88.297333333333341</v>
      </c>
      <c r="I46" s="4144">
        <v>23.780909090909095</v>
      </c>
      <c r="J46" s="4145">
        <v>81.940666396467478</v>
      </c>
      <c r="K46" s="1629">
        <v>7.3257406745158473</v>
      </c>
      <c r="L46" s="1629">
        <v>21.555451124579896</v>
      </c>
      <c r="M46" s="1629">
        <v>31.65867105765907</v>
      </c>
      <c r="N46" s="1654">
        <v>22.033399697399624</v>
      </c>
      <c r="O46" s="1651">
        <v>147.52123074983064</v>
      </c>
      <c r="P46" s="1628">
        <v>147.7691668538065</v>
      </c>
      <c r="Q46" s="1628">
        <v>155.60506961506957</v>
      </c>
      <c r="R46" s="1630">
        <v>137.83627785058979</v>
      </c>
      <c r="S46" s="1625">
        <v>436.71</v>
      </c>
      <c r="T46" s="1626">
        <v>64.400000000000006</v>
      </c>
    </row>
    <row r="47" spans="1:20" ht="20.100000000000001" customHeight="1">
      <c r="A47" s="35" t="s">
        <v>1226</v>
      </c>
      <c r="B47" s="1682">
        <v>69.16</v>
      </c>
      <c r="C47" s="1652">
        <v>410.19</v>
      </c>
      <c r="D47" s="1658">
        <v>8560</v>
      </c>
      <c r="E47" s="1630"/>
      <c r="F47" s="1641">
        <v>73.612272727272725</v>
      </c>
      <c r="G47" s="1627">
        <v>21.698636363636364</v>
      </c>
      <c r="H47" s="1641">
        <v>85.619677419354844</v>
      </c>
      <c r="I47" s="4144">
        <v>20.900434782608691</v>
      </c>
      <c r="J47" s="4145">
        <v>75.880918161650172</v>
      </c>
      <c r="K47" s="1629">
        <v>7.822672755281693</v>
      </c>
      <c r="L47" s="1629">
        <v>21.591893138315449</v>
      </c>
      <c r="M47" s="1629">
        <v>31.65867105765907</v>
      </c>
      <c r="N47" s="1654">
        <v>23.098146993766555</v>
      </c>
      <c r="O47" s="1651">
        <v>135.46884261667452</v>
      </c>
      <c r="P47" s="1628">
        <v>135.7414439703571</v>
      </c>
      <c r="Q47" s="1628">
        <v>143.65521703521702</v>
      </c>
      <c r="R47" s="1630">
        <v>129.69043250327655</v>
      </c>
      <c r="S47" s="1625">
        <v>395.46</v>
      </c>
      <c r="T47" s="1626">
        <v>56.52</v>
      </c>
    </row>
    <row r="48" spans="1:20" ht="20.100000000000001" customHeight="1">
      <c r="A48" s="35" t="s">
        <v>1227</v>
      </c>
      <c r="B48" s="1682">
        <v>49.76</v>
      </c>
      <c r="C48" s="1652">
        <v>322.69</v>
      </c>
      <c r="D48" s="1658">
        <v>8748</v>
      </c>
      <c r="E48" s="1630"/>
      <c r="F48" s="1641">
        <v>63.337499999999991</v>
      </c>
      <c r="G48" s="1627">
        <v>17.747500000000002</v>
      </c>
      <c r="H48" s="1641">
        <v>63.717999999999996</v>
      </c>
      <c r="I48" s="4144">
        <v>16.996499999999994</v>
      </c>
      <c r="J48" s="4145">
        <v>67.086239307579049</v>
      </c>
      <c r="K48" s="1629">
        <v>7.8814496680604504</v>
      </c>
      <c r="L48" s="1629">
        <v>21.591893138315449</v>
      </c>
      <c r="M48" s="1629">
        <v>31.839233820345342</v>
      </c>
      <c r="N48" s="1654">
        <v>23.304227115644021</v>
      </c>
      <c r="O48" s="1651">
        <v>122.09069178887123</v>
      </c>
      <c r="P48" s="1628">
        <v>122.24093869301596</v>
      </c>
      <c r="Q48" s="1628">
        <v>130.03495495495491</v>
      </c>
      <c r="R48" s="1630">
        <v>121.33022280471823</v>
      </c>
      <c r="S48" s="1625">
        <v>315.08</v>
      </c>
      <c r="T48" s="1626">
        <v>49.55</v>
      </c>
    </row>
    <row r="49" spans="1:20" ht="20.100000000000001" customHeight="1">
      <c r="A49" s="1395" t="s">
        <v>1228</v>
      </c>
      <c r="B49" s="1683">
        <v>38.6</v>
      </c>
      <c r="C49" s="1730">
        <v>241.67</v>
      </c>
      <c r="D49" s="1731">
        <v>8357</v>
      </c>
      <c r="E49" s="1623">
        <v>120.13</v>
      </c>
      <c r="F49" s="1641">
        <v>56.478421052631575</v>
      </c>
      <c r="G49" s="1627">
        <v>15.68578947368421</v>
      </c>
      <c r="H49" s="1641">
        <v>54.55064516129034</v>
      </c>
      <c r="I49" s="4144">
        <v>14.972000000000003</v>
      </c>
      <c r="J49" s="4145">
        <v>53.411586211309924</v>
      </c>
      <c r="K49" s="1629">
        <v>7.8921363794747679</v>
      </c>
      <c r="L49" s="1629">
        <v>21.610114145183225</v>
      </c>
      <c r="M49" s="1629">
        <v>31.929515201688478</v>
      </c>
      <c r="N49" s="1654">
        <v>23.304227115644025</v>
      </c>
      <c r="O49" s="1651">
        <v>113.89506785832511</v>
      </c>
      <c r="P49" s="1628">
        <v>114.26336739276894</v>
      </c>
      <c r="Q49" s="1628">
        <v>121.81140049140046</v>
      </c>
      <c r="R49" s="1630">
        <v>109.75454783748363</v>
      </c>
      <c r="S49" s="1625">
        <v>241.27</v>
      </c>
      <c r="T49" s="1626">
        <v>39</v>
      </c>
    </row>
    <row r="50" spans="1:20" ht="20.100000000000001" customHeight="1">
      <c r="A50" s="1661" t="s">
        <v>1212</v>
      </c>
      <c r="B50" s="1663">
        <v>94.101666666666674</v>
      </c>
      <c r="C50" s="2487">
        <v>484.14</v>
      </c>
      <c r="D50" s="1659">
        <v>7450.397661695788</v>
      </c>
      <c r="E50" s="1657">
        <v>112.48</v>
      </c>
      <c r="F50" s="2358">
        <v>69.950230230137265</v>
      </c>
      <c r="G50" s="1657">
        <v>23.049010211629206</v>
      </c>
      <c r="H50" s="2358">
        <v>65.803200129773828</v>
      </c>
      <c r="I50" s="2362">
        <v>14.280573696593262</v>
      </c>
      <c r="J50" s="1650">
        <v>77.127724767486484</v>
      </c>
      <c r="K50" s="1643">
        <v>7.1022102940996694</v>
      </c>
      <c r="L50" s="1643">
        <v>21.427904076505456</v>
      </c>
      <c r="M50" s="1643">
        <v>31.859296349532709</v>
      </c>
      <c r="N50" s="1644">
        <v>21.734297298285796</v>
      </c>
      <c r="O50" s="1645">
        <v>140.11905570471723</v>
      </c>
      <c r="P50" s="1631">
        <v>140.39502722883452</v>
      </c>
      <c r="Q50" s="1631">
        <v>147.86336404586402</v>
      </c>
      <c r="R50" s="1632">
        <v>134.02237876802099</v>
      </c>
      <c r="S50" s="2040">
        <v>394.46333333333337</v>
      </c>
      <c r="T50" s="2041">
        <v>61.760833333333323</v>
      </c>
    </row>
    <row r="51" spans="1:20" ht="20.100000000000001" customHeight="1">
      <c r="A51" s="2339">
        <v>2009</v>
      </c>
      <c r="B51" s="2340"/>
      <c r="C51" s="2340"/>
      <c r="D51" s="2340"/>
      <c r="E51" s="2340"/>
      <c r="F51" s="2346"/>
      <c r="G51" s="2346"/>
      <c r="H51" s="2346"/>
      <c r="I51" s="2346"/>
      <c r="J51" s="2340"/>
      <c r="K51" s="2340"/>
      <c r="L51" s="2340"/>
      <c r="M51" s="2340"/>
      <c r="N51" s="2340"/>
      <c r="O51" s="2340"/>
      <c r="P51" s="2340"/>
      <c r="Q51" s="2340"/>
      <c r="R51" s="2340"/>
      <c r="S51" s="2340"/>
      <c r="T51" s="2341"/>
    </row>
    <row r="52" spans="1:20" ht="20.100000000000001" customHeight="1">
      <c r="A52" s="35" t="s">
        <v>1218</v>
      </c>
      <c r="B52" s="1682">
        <v>41.54</v>
      </c>
      <c r="C52" s="1653">
        <v>240.97367414175034</v>
      </c>
      <c r="D52" s="1658">
        <v>8341</v>
      </c>
      <c r="E52" s="1623"/>
      <c r="F52" s="2356">
        <v>53.039047619047629</v>
      </c>
      <c r="G52" s="2357">
        <v>13.533809523809524</v>
      </c>
      <c r="H52" s="2356">
        <v>57.120322580645158</v>
      </c>
      <c r="I52" s="2357">
        <v>11.477272727272728</v>
      </c>
      <c r="J52" s="1652">
        <v>55.87838637769574</v>
      </c>
      <c r="K52" s="1629">
        <v>7.9829734264964829</v>
      </c>
      <c r="L52" s="1629">
        <v>22.284291399290964</v>
      </c>
      <c r="M52" s="1629">
        <v>31.899421407907433</v>
      </c>
      <c r="N52" s="1654">
        <v>24.00833419872539</v>
      </c>
      <c r="O52" s="1651">
        <v>117.39026041694038</v>
      </c>
      <c r="P52" s="1628">
        <v>117.5771277790254</v>
      </c>
      <c r="Q52" s="1628">
        <v>125.02372645372643</v>
      </c>
      <c r="R52" s="1630">
        <v>109.75454783748363</v>
      </c>
      <c r="S52" s="1625">
        <v>242.24</v>
      </c>
      <c r="T52" s="1626">
        <v>41.95</v>
      </c>
    </row>
    <row r="53" spans="1:20" ht="20.100000000000001" customHeight="1">
      <c r="A53" s="35" t="s">
        <v>1219</v>
      </c>
      <c r="B53" s="1682">
        <v>41.41</v>
      </c>
      <c r="C53" s="1653">
        <v>257.66333124648509</v>
      </c>
      <c r="D53" s="1658">
        <v>8058</v>
      </c>
      <c r="E53" s="1623"/>
      <c r="F53" s="1641">
        <v>47.157499999999999</v>
      </c>
      <c r="G53" s="1627">
        <v>10.002000000000002</v>
      </c>
      <c r="H53" s="1641">
        <v>47.787142857142854</v>
      </c>
      <c r="I53" s="1627">
        <v>9.4849999999999994</v>
      </c>
      <c r="J53" s="1652">
        <v>51.481046950660179</v>
      </c>
      <c r="K53" s="1629">
        <v>7.9241965137177264</v>
      </c>
      <c r="L53" s="1629">
        <v>22.448280461100961</v>
      </c>
      <c r="M53" s="1629">
        <v>31.658671057659074</v>
      </c>
      <c r="N53" s="1654">
        <v>24.197240977113069</v>
      </c>
      <c r="O53" s="1651">
        <v>121.12650073821874</v>
      </c>
      <c r="P53" s="1628">
        <v>121.38181562991248</v>
      </c>
      <c r="Q53" s="1628">
        <v>128.75002457002452</v>
      </c>
      <c r="R53" s="1630">
        <v>107.28935779816516</v>
      </c>
      <c r="S53" s="1625">
        <v>249.06</v>
      </c>
      <c r="T53" s="1626">
        <v>37.6</v>
      </c>
    </row>
    <row r="54" spans="1:20" ht="20.100000000000001" customHeight="1">
      <c r="A54" s="35" t="s">
        <v>1220</v>
      </c>
      <c r="B54" s="1682">
        <v>45.78</v>
      </c>
      <c r="C54" s="1653">
        <v>265.31850072111718</v>
      </c>
      <c r="D54" s="1658">
        <v>7465</v>
      </c>
      <c r="E54" s="1623">
        <v>91.24</v>
      </c>
      <c r="F54" s="1641">
        <v>47.534761904761908</v>
      </c>
      <c r="G54" s="1627">
        <v>12.192380952380953</v>
      </c>
      <c r="H54" s="1641">
        <v>37.194193548387105</v>
      </c>
      <c r="I54" s="1627">
        <v>11.200000000000001</v>
      </c>
      <c r="J54" s="1652">
        <v>47.619968429360668</v>
      </c>
      <c r="K54" s="1629">
        <v>7.8707629566461312</v>
      </c>
      <c r="L54" s="1629">
        <v>22.594048516043173</v>
      </c>
      <c r="M54" s="1629">
        <v>31.869327614126391</v>
      </c>
      <c r="N54" s="1654">
        <v>24.145720946643699</v>
      </c>
      <c r="O54" s="1651">
        <v>119.43916639957689</v>
      </c>
      <c r="P54" s="1628">
        <v>119.78630136986305</v>
      </c>
      <c r="Q54" s="1628">
        <v>127.46509418509416</v>
      </c>
      <c r="R54" s="1630">
        <v>101.93024901703801</v>
      </c>
      <c r="S54" s="1625">
        <v>247.18</v>
      </c>
      <c r="T54" s="1626">
        <v>34.53</v>
      </c>
    </row>
    <row r="55" spans="1:20" ht="20.100000000000001" customHeight="1">
      <c r="A55" s="35" t="s">
        <v>1221</v>
      </c>
      <c r="B55" s="1682">
        <v>50.2</v>
      </c>
      <c r="C55" s="1653">
        <v>280.97421225584475</v>
      </c>
      <c r="D55" s="1658">
        <v>6191</v>
      </c>
      <c r="E55" s="1623"/>
      <c r="F55" s="1641">
        <v>51.858000000000004</v>
      </c>
      <c r="G55" s="1627">
        <v>13.955000000000002</v>
      </c>
      <c r="H55" s="1641">
        <v>33.056666666666658</v>
      </c>
      <c r="I55" s="1627">
        <v>12.913500000000003</v>
      </c>
      <c r="J55" s="1652">
        <v>50.08676859574647</v>
      </c>
      <c r="K55" s="1629">
        <v>7.0532295334507067</v>
      </c>
      <c r="L55" s="1629">
        <v>22.758037577853166</v>
      </c>
      <c r="M55" s="1629">
        <v>31.718858645221164</v>
      </c>
      <c r="N55" s="1654">
        <v>23.441613863562342</v>
      </c>
      <c r="O55" s="1651">
        <v>124.74221717816559</v>
      </c>
      <c r="P55" s="1628">
        <v>125.06377161464188</v>
      </c>
      <c r="Q55" s="1628">
        <v>132.60481572481569</v>
      </c>
      <c r="R55" s="1630">
        <v>106.64626474442989</v>
      </c>
      <c r="S55" s="1625">
        <v>266.08</v>
      </c>
      <c r="T55" s="1626">
        <v>38.340000000000003</v>
      </c>
    </row>
    <row r="56" spans="1:20" ht="20.100000000000001" customHeight="1">
      <c r="A56" s="35" t="s">
        <v>1211</v>
      </c>
      <c r="B56" s="1682">
        <v>56.98</v>
      </c>
      <c r="C56" s="1653">
        <v>310.34093961197192</v>
      </c>
      <c r="D56" s="1658">
        <v>5706</v>
      </c>
      <c r="E56" s="1623"/>
      <c r="F56" s="1641">
        <v>53.377894736842102</v>
      </c>
      <c r="G56" s="1627">
        <v>15.593684210526314</v>
      </c>
      <c r="H56" s="1641">
        <v>30.931612903225815</v>
      </c>
      <c r="I56" s="1627">
        <v>14.533684210526316</v>
      </c>
      <c r="J56" s="1652">
        <v>50.247646867467282</v>
      </c>
      <c r="K56" s="1629">
        <v>7.0104826877934308</v>
      </c>
      <c r="L56" s="1629">
        <v>22.794479591588718</v>
      </c>
      <c r="M56" s="1629">
        <v>31.718858645221164</v>
      </c>
      <c r="N56" s="1654">
        <v>23.235533741684868</v>
      </c>
      <c r="O56" s="1651">
        <v>128.11688585544928</v>
      </c>
      <c r="P56" s="1628">
        <v>128.37753200089833</v>
      </c>
      <c r="Q56" s="1628">
        <v>135.94563472563468</v>
      </c>
      <c r="R56" s="1630">
        <v>106.32471821756225</v>
      </c>
      <c r="S56" s="1625">
        <v>269.83999999999997</v>
      </c>
      <c r="T56" s="1626">
        <v>38.35</v>
      </c>
    </row>
    <row r="57" spans="1:20" ht="20.100000000000001" customHeight="1">
      <c r="A57" s="35" t="s">
        <v>1222</v>
      </c>
      <c r="B57" s="1682">
        <v>68.36</v>
      </c>
      <c r="C57" s="1653">
        <v>346.38118442691064</v>
      </c>
      <c r="D57" s="1658">
        <v>5436</v>
      </c>
      <c r="E57" s="1623">
        <v>76.349999999999994</v>
      </c>
      <c r="F57" s="1641">
        <v>51.818571428571431</v>
      </c>
      <c r="G57" s="1627">
        <v>13.98142857142857</v>
      </c>
      <c r="H57" s="1641">
        <v>33.214333333333329</v>
      </c>
      <c r="I57" s="1627">
        <v>13.11</v>
      </c>
      <c r="J57" s="1652">
        <v>54.698612385076437</v>
      </c>
      <c r="K57" s="1629">
        <v>6.9837659092576319</v>
      </c>
      <c r="L57" s="1629">
        <v>22.794479591588718</v>
      </c>
      <c r="M57" s="1629">
        <v>31.779046232783255</v>
      </c>
      <c r="N57" s="1654">
        <v>23.184013711215503</v>
      </c>
      <c r="O57" s="1651">
        <v>134.74569932868513</v>
      </c>
      <c r="P57" s="1628">
        <v>135.00505277341125</v>
      </c>
      <c r="Q57" s="1628">
        <v>142.49877968877965</v>
      </c>
      <c r="R57" s="1630">
        <v>109.75454783748361</v>
      </c>
      <c r="S57" s="1625">
        <v>323.60000000000002</v>
      </c>
      <c r="T57" s="1626">
        <v>43.48</v>
      </c>
    </row>
    <row r="58" spans="1:20" ht="20.100000000000001" customHeight="1">
      <c r="A58" s="35" t="s">
        <v>1223</v>
      </c>
      <c r="B58" s="1682">
        <v>64.59</v>
      </c>
      <c r="C58" s="1653">
        <v>348.32348283449653</v>
      </c>
      <c r="D58" s="1658">
        <v>4859</v>
      </c>
      <c r="E58" s="1623"/>
      <c r="F58" s="1641">
        <v>49.376521739130439</v>
      </c>
      <c r="G58" s="1627">
        <v>14.355217391304347</v>
      </c>
      <c r="H58" s="1641">
        <v>35.524516129032257</v>
      </c>
      <c r="I58" s="1627">
        <v>13.742173913043478</v>
      </c>
      <c r="J58" s="1652">
        <v>51.588299131807389</v>
      </c>
      <c r="K58" s="1629">
        <v>6.7059114124853307</v>
      </c>
      <c r="L58" s="1629">
        <v>22.812700598456498</v>
      </c>
      <c r="M58" s="1629">
        <v>31.598483470096991</v>
      </c>
      <c r="N58" s="1654">
        <v>22.582946689072877</v>
      </c>
      <c r="O58" s="1651">
        <v>128.59898138077554</v>
      </c>
      <c r="P58" s="1628">
        <v>128.86845946552893</v>
      </c>
      <c r="Q58" s="1628">
        <v>136.97357903357897</v>
      </c>
      <c r="R58" s="1630">
        <v>106.96781127129751</v>
      </c>
      <c r="S58" s="1625">
        <v>319.95999999999998</v>
      </c>
      <c r="T58" s="1626">
        <v>39</v>
      </c>
    </row>
    <row r="59" spans="1:20" ht="20.100000000000001" customHeight="1">
      <c r="A59" s="35" t="s">
        <v>1224</v>
      </c>
      <c r="B59" s="1682">
        <v>71.349999999999994</v>
      </c>
      <c r="C59" s="1653">
        <v>375.58707036454899</v>
      </c>
      <c r="D59" s="1658">
        <v>4679</v>
      </c>
      <c r="E59" s="1623"/>
      <c r="F59" s="1641">
        <v>50.256666666666675</v>
      </c>
      <c r="G59" s="1627">
        <v>15.124285714285712</v>
      </c>
      <c r="H59" s="1641">
        <v>36.072258064516134</v>
      </c>
      <c r="I59" s="1627">
        <v>14.611904761904762</v>
      </c>
      <c r="J59" s="1652">
        <v>56.361021192858175</v>
      </c>
      <c r="K59" s="1629">
        <v>6.636447788292255</v>
      </c>
      <c r="L59" s="1629">
        <v>22.830921605324271</v>
      </c>
      <c r="M59" s="1629">
        <v>31.688764851440119</v>
      </c>
      <c r="N59" s="1654">
        <v>22.497079971623926</v>
      </c>
      <c r="O59" s="1651">
        <v>134.50465156602201</v>
      </c>
      <c r="P59" s="1628">
        <v>134.88232090725359</v>
      </c>
      <c r="Q59" s="1628">
        <v>143.01275184275175</v>
      </c>
      <c r="R59" s="1630">
        <v>112.005373525557</v>
      </c>
      <c r="S59" s="1625">
        <v>350.41</v>
      </c>
      <c r="T59" s="1626">
        <v>43.51</v>
      </c>
    </row>
    <row r="60" spans="1:20" ht="20.100000000000001" customHeight="1">
      <c r="A60" s="35" t="s">
        <v>1225</v>
      </c>
      <c r="B60" s="1682">
        <v>67.17</v>
      </c>
      <c r="C60" s="1653">
        <v>353.56550803244397</v>
      </c>
      <c r="D60" s="1658">
        <v>4691</v>
      </c>
      <c r="E60" s="1623">
        <v>69.36</v>
      </c>
      <c r="F60" s="1641">
        <v>47.81272727272728</v>
      </c>
      <c r="G60" s="1627">
        <v>14.523181818181818</v>
      </c>
      <c r="H60" s="1641">
        <v>39.582999999999991</v>
      </c>
      <c r="I60" s="1627">
        <v>14.112727272727268</v>
      </c>
      <c r="J60" s="1652">
        <v>53.894221026472373</v>
      </c>
      <c r="K60" s="1629">
        <v>6.6043876540492974</v>
      </c>
      <c r="L60" s="1629">
        <v>22.830921605324271</v>
      </c>
      <c r="M60" s="1629">
        <v>31.8091400265643</v>
      </c>
      <c r="N60" s="1654">
        <v>22.497079971623926</v>
      </c>
      <c r="O60" s="1651">
        <v>130.64788736341205</v>
      </c>
      <c r="P60" s="1628">
        <v>130.95490119020891</v>
      </c>
      <c r="Q60" s="1628">
        <v>139.15796068796061</v>
      </c>
      <c r="R60" s="1630">
        <v>109.32581913499342</v>
      </c>
      <c r="S60" s="1625">
        <v>335.83</v>
      </c>
      <c r="T60" s="1626">
        <v>41</v>
      </c>
    </row>
    <row r="61" spans="1:20" ht="20.100000000000001" customHeight="1">
      <c r="A61" s="35" t="s">
        <v>1226</v>
      </c>
      <c r="B61" s="1682">
        <v>72.67</v>
      </c>
      <c r="C61" s="1653">
        <v>363.65646925850376</v>
      </c>
      <c r="D61" s="1658">
        <v>4832</v>
      </c>
      <c r="E61" s="1630"/>
      <c r="F61" s="1641">
        <v>48.229090909090907</v>
      </c>
      <c r="G61" s="1627">
        <v>14.436363636363637</v>
      </c>
      <c r="H61" s="1641">
        <v>44.536129032258074</v>
      </c>
      <c r="I61" s="1627">
        <v>14.072727272727274</v>
      </c>
      <c r="J61" s="1652">
        <v>56.843656008020609</v>
      </c>
      <c r="K61" s="1629">
        <v>6.3799667143485932</v>
      </c>
      <c r="L61" s="1629">
        <v>22.830921605324271</v>
      </c>
      <c r="M61" s="1629">
        <v>31.989702789250568</v>
      </c>
      <c r="N61" s="1654">
        <v>21.981879666930251</v>
      </c>
      <c r="O61" s="1651">
        <v>130.28631571941739</v>
      </c>
      <c r="P61" s="1628">
        <v>130.58670559173598</v>
      </c>
      <c r="Q61" s="1628">
        <v>138.77248157248152</v>
      </c>
      <c r="R61" s="1630">
        <v>112.11255570117953</v>
      </c>
      <c r="S61" s="1625">
        <v>350.12</v>
      </c>
      <c r="T61" s="1626">
        <v>44.94</v>
      </c>
    </row>
    <row r="62" spans="1:20" ht="20.100000000000001" customHeight="1">
      <c r="A62" s="35" t="s">
        <v>1227</v>
      </c>
      <c r="B62" s="1682">
        <v>76.290000000000006</v>
      </c>
      <c r="C62" s="1653">
        <v>381.76090465401927</v>
      </c>
      <c r="D62" s="1658">
        <v>4982</v>
      </c>
      <c r="E62" s="1630"/>
      <c r="F62" s="1641">
        <v>46.265238095238089</v>
      </c>
      <c r="G62" s="1627">
        <v>13.786190476190475</v>
      </c>
      <c r="H62" s="1641">
        <v>35.943666666666672</v>
      </c>
      <c r="I62" s="1627">
        <v>13.526190476190477</v>
      </c>
      <c r="J62" s="1652">
        <v>57.111786460888638</v>
      </c>
      <c r="K62" s="1629">
        <v>6.3585932915199557</v>
      </c>
      <c r="L62" s="1629">
        <v>22.84914261219205</v>
      </c>
      <c r="M62" s="1629">
        <v>31.929515201688481</v>
      </c>
      <c r="N62" s="1654">
        <v>21.861666262501728</v>
      </c>
      <c r="O62" s="1651">
        <v>133.78150827803267</v>
      </c>
      <c r="P62" s="1628">
        <v>134.0231978441501</v>
      </c>
      <c r="Q62" s="1628">
        <v>142.11330057330053</v>
      </c>
      <c r="R62" s="1630">
        <v>113.50592398427258</v>
      </c>
      <c r="S62" s="1625">
        <v>360.01</v>
      </c>
      <c r="T62" s="1626">
        <v>43.88</v>
      </c>
    </row>
    <row r="63" spans="1:20" ht="20.100000000000001" customHeight="1">
      <c r="A63" s="35" t="s">
        <v>1228</v>
      </c>
      <c r="B63" s="1683">
        <v>74.010000000000005</v>
      </c>
      <c r="C63" s="1653">
        <v>375.47131711314552</v>
      </c>
      <c r="D63" s="1658">
        <v>5095</v>
      </c>
      <c r="E63" s="1623">
        <v>73.31</v>
      </c>
      <c r="F63" s="1641">
        <v>44.796499999999995</v>
      </c>
      <c r="G63" s="1627">
        <v>13.767500000000002</v>
      </c>
      <c r="H63" s="1641">
        <v>35.69483870967742</v>
      </c>
      <c r="I63" s="1627">
        <v>13.525</v>
      </c>
      <c r="J63" s="1652">
        <v>55.77113419654853</v>
      </c>
      <c r="K63" s="1629">
        <v>6.2944730230340387</v>
      </c>
      <c r="L63" s="1629">
        <v>22.84914261219205</v>
      </c>
      <c r="M63" s="1629">
        <v>32.260546933279976</v>
      </c>
      <c r="N63" s="1654">
        <v>21.724279514583412</v>
      </c>
      <c r="O63" s="1651">
        <v>132.93784110871175</v>
      </c>
      <c r="P63" s="1628">
        <v>132.67314731641599</v>
      </c>
      <c r="Q63" s="1628">
        <v>140.82837018837012</v>
      </c>
      <c r="R63" s="1630">
        <v>112.54128440366971</v>
      </c>
      <c r="S63" s="1625">
        <v>353.46</v>
      </c>
      <c r="T63" s="1626">
        <v>43.1</v>
      </c>
    </row>
    <row r="64" spans="1:20" ht="20.100000000000001" customHeight="1">
      <c r="A64" s="1661" t="s">
        <v>1212</v>
      </c>
      <c r="B64" s="1839">
        <v>60.862500000000004</v>
      </c>
      <c r="C64" s="2488">
        <v>324.21574507404358</v>
      </c>
      <c r="D64" s="1840">
        <v>5793.7469271625596</v>
      </c>
      <c r="E64" s="1841">
        <v>78.81</v>
      </c>
      <c r="F64" s="2358">
        <v>49.293543364339712</v>
      </c>
      <c r="G64" s="1657">
        <v>13.770920191205947</v>
      </c>
      <c r="H64" s="2363">
        <v>38.888223374295954</v>
      </c>
      <c r="I64" s="2362">
        <v>13.025848386199359</v>
      </c>
      <c r="J64" s="1842">
        <v>53.465212301883547</v>
      </c>
      <c r="K64" s="1631">
        <v>6.9837659092576319</v>
      </c>
      <c r="L64" s="1631">
        <v>22.723113981356594</v>
      </c>
      <c r="M64" s="1631">
        <v>31.826694739603241</v>
      </c>
      <c r="N64" s="1632">
        <v>22.946449126273411</v>
      </c>
      <c r="O64" s="1645">
        <v>128.02649294445064</v>
      </c>
      <c r="P64" s="1631">
        <v>128.26502779025384</v>
      </c>
      <c r="Q64" s="1631">
        <v>136.09554327054323</v>
      </c>
      <c r="R64" s="1632">
        <v>109.01320445609439</v>
      </c>
      <c r="S64" s="2040">
        <v>305.64916666666664</v>
      </c>
      <c r="T64" s="2041">
        <v>40.806666666666665</v>
      </c>
    </row>
    <row r="65" spans="1:20" ht="20.100000000000001" customHeight="1">
      <c r="A65" s="2339">
        <v>2010</v>
      </c>
      <c r="B65" s="2340"/>
      <c r="C65" s="2340"/>
      <c r="D65" s="2340"/>
      <c r="E65" s="2340"/>
      <c r="F65" s="2346"/>
      <c r="G65" s="2346"/>
      <c r="H65" s="2346"/>
      <c r="I65" s="2346"/>
      <c r="J65" s="2340"/>
      <c r="K65" s="2340"/>
      <c r="L65" s="2340"/>
      <c r="M65" s="2340"/>
      <c r="N65" s="2340"/>
      <c r="O65" s="2340"/>
      <c r="P65" s="2340"/>
      <c r="Q65" s="2340"/>
      <c r="R65" s="2340"/>
      <c r="S65" s="2340"/>
      <c r="T65" s="2341"/>
    </row>
    <row r="66" spans="1:20" ht="20.100000000000001" customHeight="1">
      <c r="A66" s="35" t="s">
        <v>1218</v>
      </c>
      <c r="B66" s="1682">
        <v>76.010000000000005</v>
      </c>
      <c r="C66" s="1653">
        <v>399.46042782775237</v>
      </c>
      <c r="D66" s="1658">
        <v>5197.9824909611734</v>
      </c>
      <c r="E66" s="1841"/>
      <c r="F66" s="1641">
        <v>50.468499999999999</v>
      </c>
      <c r="G66" s="1627">
        <v>13.847</v>
      </c>
      <c r="H66" s="1641">
        <v>42.206129032258069</v>
      </c>
      <c r="I66" s="1627">
        <v>12.958499999999997</v>
      </c>
      <c r="J66" s="1652">
        <v>59.79309098956886</v>
      </c>
      <c r="K66" s="1629">
        <v>6.3158464458626788</v>
      </c>
      <c r="L66" s="1629">
        <v>23.122457715208704</v>
      </c>
      <c r="M66" s="1629"/>
      <c r="N66" s="1654">
        <v>21.535372736195733</v>
      </c>
      <c r="O66" s="1651"/>
      <c r="P66" s="1628">
        <v>137.4596900965642</v>
      </c>
      <c r="Q66" s="1628">
        <v>145.45411957411949</v>
      </c>
      <c r="R66" s="1630">
        <v>117.5788466579292</v>
      </c>
      <c r="S66" s="1625">
        <v>371.2</v>
      </c>
      <c r="T66" s="1626">
        <v>46.34</v>
      </c>
    </row>
    <row r="67" spans="1:20" ht="20.100000000000001" customHeight="1">
      <c r="A67" s="35" t="s">
        <v>1219</v>
      </c>
      <c r="B67" s="1682">
        <v>72.989999999999995</v>
      </c>
      <c r="C67" s="1653">
        <v>395.83720277369605</v>
      </c>
      <c r="D67" s="1658">
        <v>5335.0209487145494</v>
      </c>
      <c r="E67" s="1841"/>
      <c r="F67" s="1641">
        <v>47.947500000000005</v>
      </c>
      <c r="G67" s="1627">
        <v>13.496500000000001</v>
      </c>
      <c r="H67" s="1641">
        <v>41.727142857142859</v>
      </c>
      <c r="I67" s="1627">
        <v>12.883000000000001</v>
      </c>
      <c r="J67" s="1652">
        <v>58.559690906375955</v>
      </c>
      <c r="K67" s="1629">
        <v>6.3211898015698393</v>
      </c>
      <c r="L67" s="1629">
        <v>23.177120735812036</v>
      </c>
      <c r="M67" s="1629"/>
      <c r="N67" s="1654">
        <v>21.329292614318266</v>
      </c>
      <c r="O67" s="1651"/>
      <c r="P67" s="1628">
        <v>135.49598023804185</v>
      </c>
      <c r="Q67" s="1628">
        <v>143.26973791973785</v>
      </c>
      <c r="R67" s="1630">
        <v>113.93465268676275</v>
      </c>
      <c r="S67" s="1625">
        <v>362.51</v>
      </c>
      <c r="T67" s="1626">
        <v>46.11</v>
      </c>
    </row>
    <row r="68" spans="1:20" s="755" customFormat="1" ht="20.100000000000001" customHeight="1">
      <c r="A68" s="35" t="s">
        <v>1220</v>
      </c>
      <c r="B68" s="1682">
        <v>77.209999999999994</v>
      </c>
      <c r="C68" s="1653">
        <v>425.49292615467039</v>
      </c>
      <c r="D68" s="1658">
        <v>5388.4472621853747</v>
      </c>
      <c r="E68" s="1654">
        <v>75.06</v>
      </c>
      <c r="F68" s="1641">
        <v>46.156086956521733</v>
      </c>
      <c r="G68" s="1627">
        <v>13.476086956521739</v>
      </c>
      <c r="H68" s="1641">
        <v>39.190645161290327</v>
      </c>
      <c r="I68" s="1627">
        <v>12.882608695652175</v>
      </c>
      <c r="J68" s="1652">
        <v>62.903404242837901</v>
      </c>
      <c r="K68" s="1629">
        <v>6.3211898015698393</v>
      </c>
      <c r="L68" s="1629">
        <v>23.268225770150917</v>
      </c>
      <c r="M68" s="1629"/>
      <c r="N68" s="1654">
        <v>21.346465957808054</v>
      </c>
      <c r="O68" s="1651"/>
      <c r="P68" s="1628">
        <v>143.10535593981592</v>
      </c>
      <c r="Q68" s="1628">
        <v>150.97932022932017</v>
      </c>
      <c r="R68" s="1630">
        <v>121.11585845347312</v>
      </c>
      <c r="S68" s="1625">
        <v>386.52</v>
      </c>
      <c r="T68" s="1626">
        <v>50.25</v>
      </c>
    </row>
    <row r="69" spans="1:20" s="755" customFormat="1" ht="20.100000000000001" customHeight="1">
      <c r="A69" s="35" t="s">
        <v>1221</v>
      </c>
      <c r="B69" s="1682">
        <v>82.33</v>
      </c>
      <c r="C69" s="1653">
        <v>470.95018431361171</v>
      </c>
      <c r="D69" s="1658">
        <v>5378.349685053221</v>
      </c>
      <c r="E69" s="1654"/>
      <c r="F69" s="1641">
        <v>49.509500000000003</v>
      </c>
      <c r="G69" s="1627">
        <v>14.8405</v>
      </c>
      <c r="H69" s="1641">
        <v>40.042000000000002</v>
      </c>
      <c r="I69" s="1627">
        <v>14.243999999999996</v>
      </c>
      <c r="J69" s="1652">
        <v>66.549978401842992</v>
      </c>
      <c r="K69" s="1629">
        <v>6.3372198686913173</v>
      </c>
      <c r="L69" s="1629">
        <v>23.322888790754249</v>
      </c>
      <c r="M69" s="1629"/>
      <c r="N69" s="1654">
        <v>21.2777725838489</v>
      </c>
      <c r="O69" s="1651"/>
      <c r="P69" s="1628">
        <v>145.19179766449591</v>
      </c>
      <c r="Q69" s="1628">
        <v>153.1637018837018</v>
      </c>
      <c r="R69" s="1630">
        <v>124.43850589777193</v>
      </c>
      <c r="S69" s="1625">
        <v>413.84</v>
      </c>
      <c r="T69" s="1626">
        <v>53.56</v>
      </c>
    </row>
    <row r="70" spans="1:20" s="755" customFormat="1" ht="20.100000000000001" customHeight="1">
      <c r="A70" s="35" t="s">
        <v>1211</v>
      </c>
      <c r="B70" s="1682">
        <v>74.48</v>
      </c>
      <c r="C70" s="1653">
        <v>438.4338291555548</v>
      </c>
      <c r="D70" s="1658">
        <v>5488.837968371734</v>
      </c>
      <c r="E70" s="1846"/>
      <c r="F70" s="1641">
        <v>52.39631578947369</v>
      </c>
      <c r="G70" s="1627">
        <v>15.776842105263157</v>
      </c>
      <c r="H70" s="1641">
        <v>41.174193548387102</v>
      </c>
      <c r="I70" s="1627">
        <v>15.283157894736842</v>
      </c>
      <c r="J70" s="1652">
        <v>67.622500213315092</v>
      </c>
      <c r="K70" s="1629">
        <v>6.3372198686913173</v>
      </c>
      <c r="L70" s="1629">
        <v>23.432214831960909</v>
      </c>
      <c r="M70" s="1629"/>
      <c r="N70" s="1654">
        <v>21.106039148951005</v>
      </c>
      <c r="O70" s="1651"/>
      <c r="P70" s="1628">
        <v>144.94633393218061</v>
      </c>
      <c r="Q70" s="1628">
        <v>152.77822276822269</v>
      </c>
      <c r="R70" s="1630">
        <v>125.08159895150719</v>
      </c>
      <c r="S70" s="1625">
        <v>409.13</v>
      </c>
      <c r="T70" s="1626">
        <v>54.31</v>
      </c>
    </row>
    <row r="71" spans="1:20" s="755" customFormat="1" ht="20.100000000000001" customHeight="1">
      <c r="A71" s="35" t="s">
        <v>1222</v>
      </c>
      <c r="B71" s="1682">
        <v>72.95</v>
      </c>
      <c r="C71" s="1653">
        <v>452.83381568513533</v>
      </c>
      <c r="D71" s="1658">
        <v>5625.8186465044464</v>
      </c>
      <c r="E71" s="1654">
        <v>86.34</v>
      </c>
      <c r="F71" s="1641">
        <v>53.613636363636367</v>
      </c>
      <c r="G71" s="1627">
        <v>15.828636363636361</v>
      </c>
      <c r="H71" s="1641">
        <v>43.34533333333335</v>
      </c>
      <c r="I71" s="1627">
        <v>15.33090909090909</v>
      </c>
      <c r="J71" s="1652">
        <v>67.568874122741505</v>
      </c>
      <c r="K71" s="1629">
        <v>6.3372198686913173</v>
      </c>
      <c r="L71" s="1629">
        <v>23.432214831960909</v>
      </c>
      <c r="M71" s="1629"/>
      <c r="N71" s="1654">
        <v>21.106039148951005</v>
      </c>
      <c r="O71" s="1651"/>
      <c r="P71" s="1628">
        <v>144.20994273523473</v>
      </c>
      <c r="Q71" s="1628">
        <v>152.00726453726449</v>
      </c>
      <c r="R71" s="1630">
        <v>124.97441677588463</v>
      </c>
      <c r="S71" s="1625">
        <v>400.86</v>
      </c>
      <c r="T71" s="1626">
        <v>54.3</v>
      </c>
    </row>
    <row r="72" spans="1:20" s="755" customFormat="1" ht="20.100000000000001" customHeight="1">
      <c r="A72" s="35" t="s">
        <v>1223</v>
      </c>
      <c r="B72" s="1682">
        <v>72.510000000000005</v>
      </c>
      <c r="C72" s="1653">
        <v>448.06366835198719</v>
      </c>
      <c r="D72" s="1658">
        <v>5816.5648373295571</v>
      </c>
      <c r="E72" s="1654"/>
      <c r="F72" s="1641">
        <v>50.94136363636364</v>
      </c>
      <c r="G72" s="1627">
        <v>14.638636363636362</v>
      </c>
      <c r="H72" s="1641">
        <v>45.830967741935481</v>
      </c>
      <c r="I72" s="1627">
        <v>14.232272727272727</v>
      </c>
      <c r="J72" s="1652">
        <v>65.262952228076514</v>
      </c>
      <c r="K72" s="1629">
        <v>6.3372198686913173</v>
      </c>
      <c r="L72" s="1629">
        <v>23.468656845696461</v>
      </c>
      <c r="M72" s="1629"/>
      <c r="N72" s="1654">
        <v>21.260599240359106</v>
      </c>
      <c r="O72" s="1651"/>
      <c r="P72" s="1628">
        <v>142.00076914439708</v>
      </c>
      <c r="Q72" s="1628">
        <v>149.43740376740368</v>
      </c>
      <c r="R72" s="1630">
        <v>122.61640891218872</v>
      </c>
      <c r="S72" s="1625">
        <v>403.54</v>
      </c>
      <c r="T72" s="1626">
        <v>52.39</v>
      </c>
    </row>
    <row r="73" spans="1:20" s="755" customFormat="1" ht="20.100000000000001" customHeight="1">
      <c r="A73" s="35" t="s">
        <v>1224</v>
      </c>
      <c r="B73" s="1682">
        <v>74.150000000000006</v>
      </c>
      <c r="C73" s="1653">
        <v>449.41734057846861</v>
      </c>
      <c r="D73" s="1658">
        <v>5775.9865190004602</v>
      </c>
      <c r="E73" s="1846"/>
      <c r="F73" s="1641">
        <v>50.762727272727282</v>
      </c>
      <c r="G73" s="1627">
        <v>15.041363636363638</v>
      </c>
      <c r="H73" s="1641">
        <v>39.79774193548387</v>
      </c>
      <c r="I73" s="1627">
        <v>14.60409090909091</v>
      </c>
      <c r="J73" s="1652">
        <v>65.155700046929297</v>
      </c>
      <c r="K73" s="1629">
        <v>6.3532499358127961</v>
      </c>
      <c r="L73" s="1629">
        <v>23.541540873167566</v>
      </c>
      <c r="M73" s="1629"/>
      <c r="N73" s="1654">
        <v>21.260599240359106</v>
      </c>
      <c r="O73" s="1651"/>
      <c r="P73" s="1628">
        <v>140.650718616663</v>
      </c>
      <c r="Q73" s="1628">
        <v>147.89548730548722</v>
      </c>
      <c r="R73" s="1630">
        <v>121.54458715596328</v>
      </c>
      <c r="S73" s="1625">
        <v>400.99</v>
      </c>
      <c r="T73" s="1626">
        <v>51.33</v>
      </c>
    </row>
    <row r="74" spans="1:20" s="755" customFormat="1" ht="20.100000000000001" customHeight="1">
      <c r="A74" s="35" t="s">
        <v>1225</v>
      </c>
      <c r="B74" s="1682">
        <v>74.63</v>
      </c>
      <c r="C74" s="1653">
        <v>441.52972695098822</v>
      </c>
      <c r="D74" s="1658">
        <v>5851.9982825861398</v>
      </c>
      <c r="E74" s="1654">
        <v>87.97</v>
      </c>
      <c r="F74" s="1641">
        <v>50.084545454545463</v>
      </c>
      <c r="G74" s="1627">
        <v>15.703181818181816</v>
      </c>
      <c r="H74" s="1641">
        <v>45.86033333333333</v>
      </c>
      <c r="I74" s="1627">
        <v>15.310454545454542</v>
      </c>
      <c r="J74" s="1652">
        <v>66.603604492416622</v>
      </c>
      <c r="K74" s="1629">
        <v>6.3639366472271153</v>
      </c>
      <c r="L74" s="1629">
        <v>23.541540873167566</v>
      </c>
      <c r="M74" s="1629"/>
      <c r="N74" s="1654">
        <v>21.260599240359106</v>
      </c>
      <c r="O74" s="1651"/>
      <c r="P74" s="1628">
        <v>140.89618234897824</v>
      </c>
      <c r="Q74" s="1628">
        <v>147.89548730548722</v>
      </c>
      <c r="R74" s="1630">
        <v>123.15231979030142</v>
      </c>
      <c r="S74" s="1625">
        <v>397.06</v>
      </c>
      <c r="T74" s="1626">
        <v>53.75</v>
      </c>
    </row>
    <row r="75" spans="1:20" s="755" customFormat="1" ht="20.100000000000001" customHeight="1">
      <c r="A75" s="35" t="s">
        <v>1226</v>
      </c>
      <c r="B75" s="1682">
        <v>79.86</v>
      </c>
      <c r="C75" s="1653">
        <v>450.77912988739433</v>
      </c>
      <c r="D75" s="1658">
        <v>6177.6255693127223</v>
      </c>
      <c r="E75" s="1654"/>
      <c r="F75" s="1641">
        <v>48.463809523809516</v>
      </c>
      <c r="G75" s="1627">
        <v>15.604761904761904</v>
      </c>
      <c r="H75" s="1641">
        <v>50.301612903225802</v>
      </c>
      <c r="I75" s="1627">
        <v>15.248095238095237</v>
      </c>
      <c r="J75" s="1652">
        <v>66.657230582990223</v>
      </c>
      <c r="K75" s="1629">
        <v>6.4280569157130305</v>
      </c>
      <c r="L75" s="1629">
        <v>23.559761880035342</v>
      </c>
      <c r="M75" s="1629"/>
      <c r="N75" s="1654">
        <v>21.604066110154893</v>
      </c>
      <c r="O75" s="1651"/>
      <c r="P75" s="1628">
        <v>140.77345048282064</v>
      </c>
      <c r="Q75" s="1628">
        <v>147.7669942669942</v>
      </c>
      <c r="R75" s="1630">
        <v>124.4385058977719</v>
      </c>
      <c r="S75" s="1625">
        <v>384.9</v>
      </c>
      <c r="T75" s="1626">
        <v>52.76</v>
      </c>
    </row>
    <row r="76" spans="1:20" s="755" customFormat="1" ht="20.100000000000001" customHeight="1">
      <c r="A76" s="35" t="s">
        <v>1227</v>
      </c>
      <c r="B76" s="1682">
        <v>82.83</v>
      </c>
      <c r="C76" s="1653">
        <v>462.73962355530568</v>
      </c>
      <c r="D76" s="1658">
        <v>6395.8546493676322</v>
      </c>
      <c r="E76" s="1846"/>
      <c r="F76" s="1641">
        <v>48.175000000000004</v>
      </c>
      <c r="G76" s="1627">
        <v>15.082272727272727</v>
      </c>
      <c r="H76" s="1641">
        <v>48.529333333333327</v>
      </c>
      <c r="I76" s="1627">
        <v>14.767272727272724</v>
      </c>
      <c r="J76" s="1652">
        <v>67.944256756756729</v>
      </c>
      <c r="K76" s="1629">
        <v>6.4387436271273506</v>
      </c>
      <c r="L76" s="1629">
        <v>23.577982886903122</v>
      </c>
      <c r="M76" s="1629"/>
      <c r="N76" s="1654">
        <v>21.758626201562997</v>
      </c>
      <c r="O76" s="1651"/>
      <c r="P76" s="1628">
        <v>141.75530541208181</v>
      </c>
      <c r="Q76" s="1628">
        <v>148.92343161343152</v>
      </c>
      <c r="R76" s="1630">
        <v>125.83187418086497</v>
      </c>
      <c r="S76" s="1625">
        <v>399.89</v>
      </c>
      <c r="T76" s="1626">
        <v>55.21</v>
      </c>
    </row>
    <row r="77" spans="1:20" s="755" customFormat="1" ht="20.100000000000001" customHeight="1">
      <c r="A77" s="35" t="s">
        <v>1228</v>
      </c>
      <c r="B77" s="1682">
        <v>88.56</v>
      </c>
      <c r="C77" s="1653">
        <v>506.54173455613073</v>
      </c>
      <c r="D77" s="1658">
        <v>6393.8661650609592</v>
      </c>
      <c r="E77" s="1654">
        <v>92.89</v>
      </c>
      <c r="F77" s="1641">
        <v>50.750476190476192</v>
      </c>
      <c r="G77" s="1627">
        <v>14.584761904761907</v>
      </c>
      <c r="H77" s="1641">
        <v>55.546129032258058</v>
      </c>
      <c r="I77" s="1627">
        <v>14.250952380952382</v>
      </c>
      <c r="J77" s="1652">
        <v>71.644457006335429</v>
      </c>
      <c r="K77" s="1629">
        <v>6.4494303385416698</v>
      </c>
      <c r="L77" s="1629">
        <v>23.577982886903122</v>
      </c>
      <c r="M77" s="1629"/>
      <c r="N77" s="1654">
        <v>21.758626201562997</v>
      </c>
      <c r="O77" s="1651"/>
      <c r="P77" s="1628">
        <v>147.64643498764886</v>
      </c>
      <c r="Q77" s="1628">
        <v>154.57712530712519</v>
      </c>
      <c r="R77" s="1630">
        <v>131.29816513761466</v>
      </c>
      <c r="S77" s="1625">
        <v>415.58</v>
      </c>
      <c r="T77" s="1626">
        <v>57.35</v>
      </c>
    </row>
    <row r="78" spans="1:20" s="755" customFormat="1" ht="20.100000000000001" customHeight="1">
      <c r="A78" s="1661" t="s">
        <v>1212</v>
      </c>
      <c r="B78" s="1915">
        <v>77.375833333333333</v>
      </c>
      <c r="C78" s="2486">
        <v>446.00222688339585</v>
      </c>
      <c r="D78" s="1845">
        <v>5726.2083948425525</v>
      </c>
      <c r="E78" s="1846">
        <v>85.33</v>
      </c>
      <c r="F78" s="2359">
        <v>49.939121765629494</v>
      </c>
      <c r="G78" s="1841">
        <v>14.826711981699971</v>
      </c>
      <c r="H78" s="2359">
        <v>44.4626301843318</v>
      </c>
      <c r="I78" s="2364">
        <v>14.332942850786386</v>
      </c>
      <c r="J78" s="1916">
        <v>65.52214499918226</v>
      </c>
      <c r="K78" s="1917">
        <v>6.3617102490157995</v>
      </c>
      <c r="L78" s="2841">
        <v>23.418549076810077</v>
      </c>
      <c r="M78" s="1917"/>
      <c r="N78" s="1918">
        <v>21.383674868702599</v>
      </c>
      <c r="O78" s="1916"/>
      <c r="P78" s="1917">
        <v>142.01099679991026</v>
      </c>
      <c r="Q78" s="1917">
        <v>149.51235803985799</v>
      </c>
      <c r="R78" s="1918">
        <v>123.00047837483616</v>
      </c>
      <c r="S78" s="2043">
        <v>395.50166666666672</v>
      </c>
      <c r="T78" s="1635">
        <v>52.305000000000007</v>
      </c>
    </row>
    <row r="79" spans="1:20" s="755" customFormat="1" ht="20.100000000000001" customHeight="1">
      <c r="A79" s="349"/>
      <c r="B79" s="1915"/>
      <c r="C79" s="1844"/>
      <c r="D79" s="1845"/>
      <c r="E79" s="1846"/>
      <c r="F79" s="2365"/>
      <c r="G79" s="1846"/>
      <c r="H79" s="2365"/>
      <c r="I79" s="2366"/>
      <c r="J79" s="1989"/>
      <c r="K79" s="1990"/>
      <c r="L79" s="1990"/>
      <c r="M79" s="1990"/>
      <c r="N79" s="1991"/>
      <c r="O79" s="1992"/>
      <c r="P79" s="1993"/>
      <c r="Q79" s="1993"/>
      <c r="R79" s="1991"/>
      <c r="S79" s="399"/>
      <c r="T79" s="2042"/>
    </row>
    <row r="80" spans="1:20" ht="20.100000000000001" customHeight="1">
      <c r="A80" s="2342">
        <v>2011</v>
      </c>
      <c r="B80" s="2343"/>
      <c r="C80" s="2343"/>
      <c r="D80" s="2343"/>
      <c r="E80" s="2343"/>
      <c r="F80" s="2346"/>
      <c r="G80" s="2346"/>
      <c r="H80" s="2346"/>
      <c r="I80" s="2346"/>
      <c r="J80" s="2343"/>
      <c r="K80" s="2343"/>
      <c r="L80" s="2343"/>
      <c r="M80" s="2343"/>
      <c r="N80" s="2343"/>
      <c r="O80" s="2343"/>
      <c r="P80" s="2343"/>
      <c r="Q80" s="2343"/>
      <c r="R80" s="2343"/>
      <c r="S80" s="2343"/>
      <c r="T80" s="2344"/>
    </row>
    <row r="81" spans="1:20" ht="20.100000000000001" customHeight="1">
      <c r="A81" s="35" t="s">
        <v>1218</v>
      </c>
      <c r="B81" s="1682">
        <v>92.83</v>
      </c>
      <c r="C81" s="1653">
        <v>541.0565959950568</v>
      </c>
      <c r="D81" s="1658">
        <v>6586.0830555314587</v>
      </c>
      <c r="E81" s="1841"/>
      <c r="F81" s="4146">
        <v>52.30952380952381</v>
      </c>
      <c r="G81" s="4144">
        <v>14.982857142857148</v>
      </c>
      <c r="H81" s="4146">
        <v>50.129999999999988</v>
      </c>
      <c r="I81" s="1627">
        <v>14.223809523809523</v>
      </c>
      <c r="J81" s="1652">
        <v>75.02290071247252</v>
      </c>
      <c r="K81" s="1629">
        <v>6.5242373184419042</v>
      </c>
      <c r="L81" s="1629">
        <v>24.744127326440832</v>
      </c>
      <c r="M81" s="1629"/>
      <c r="N81" s="1654">
        <v>21.999053010420042</v>
      </c>
      <c r="O81" s="1651"/>
      <c r="P81" s="1628">
        <v>149.73287671232887</v>
      </c>
      <c r="Q81" s="1628">
        <v>156.24753480753469</v>
      </c>
      <c r="R81" s="1630">
        <v>133.87053735255569</v>
      </c>
      <c r="S81" s="1625">
        <v>434.11</v>
      </c>
      <c r="T81" s="1626">
        <v>60.59</v>
      </c>
    </row>
    <row r="82" spans="1:20" ht="20.100000000000001" customHeight="1">
      <c r="A82" s="35" t="s">
        <v>1219</v>
      </c>
      <c r="B82" s="1682">
        <v>100.29</v>
      </c>
      <c r="C82" s="1653">
        <v>562.6354381094302</v>
      </c>
      <c r="D82" s="1658">
        <v>6660.9496156746227</v>
      </c>
      <c r="E82" s="1841"/>
      <c r="F82" s="4146">
        <v>52.373000000000005</v>
      </c>
      <c r="G82" s="4144">
        <v>15.528</v>
      </c>
      <c r="H82" s="4146">
        <v>50.860714285714273</v>
      </c>
      <c r="I82" s="1627">
        <v>14.616499999999998</v>
      </c>
      <c r="J82" s="1652">
        <v>77.275196516563895</v>
      </c>
      <c r="K82" s="1629">
        <v>6.5402673855633839</v>
      </c>
      <c r="L82" s="1629">
        <v>24.871674374515269</v>
      </c>
      <c r="M82" s="1629"/>
      <c r="N82" s="1654">
        <v>22.153613101828149</v>
      </c>
      <c r="O82" s="1651"/>
      <c r="P82" s="1628">
        <v>148.26009431843713</v>
      </c>
      <c r="Q82" s="1628">
        <v>153.93466011466001</v>
      </c>
      <c r="R82" s="1630">
        <v>137.51473132372215</v>
      </c>
      <c r="S82" s="1625">
        <v>465.41</v>
      </c>
      <c r="T82" s="1626">
        <v>62.22</v>
      </c>
    </row>
    <row r="83" spans="1:20" s="755" customFormat="1" ht="20.100000000000001" customHeight="1">
      <c r="A83" s="35" t="s">
        <v>1220</v>
      </c>
      <c r="B83" s="1682">
        <v>109.84</v>
      </c>
      <c r="C83" s="1653">
        <v>607.85831306347859</v>
      </c>
      <c r="D83" s="1658">
        <v>6736.1824129776887</v>
      </c>
      <c r="E83" s="1648">
        <v>105.3</v>
      </c>
      <c r="F83" s="4146">
        <v>56.142173913043457</v>
      </c>
      <c r="G83" s="4144">
        <v>17.190000000000001</v>
      </c>
      <c r="H83" s="4146">
        <v>54.469354838709677</v>
      </c>
      <c r="I83" s="1627">
        <v>15.758695652173911</v>
      </c>
      <c r="J83" s="1652">
        <v>83.549449113675621</v>
      </c>
      <c r="K83" s="1629">
        <v>6.5402673855633839</v>
      </c>
      <c r="L83" s="1629">
        <v>24.981000415721923</v>
      </c>
      <c r="M83" s="1629"/>
      <c r="N83" s="1654">
        <v>22.17078644531794</v>
      </c>
      <c r="O83" s="1651"/>
      <c r="P83" s="1628">
        <v>156.11493375252653</v>
      </c>
      <c r="Q83" s="1628">
        <v>160.616298116298</v>
      </c>
      <c r="R83" s="1630">
        <v>144.37439056356484</v>
      </c>
      <c r="S83" s="1625">
        <v>529.17999999999995</v>
      </c>
      <c r="T83" s="1626">
        <v>67.89</v>
      </c>
    </row>
    <row r="84" spans="1:20" s="755" customFormat="1" ht="20.100000000000001" customHeight="1">
      <c r="A84" s="35" t="s">
        <v>1221</v>
      </c>
      <c r="B84" s="1682">
        <v>118.09</v>
      </c>
      <c r="C84" s="1653">
        <v>626.60834311028043</v>
      </c>
      <c r="D84" s="1658">
        <v>6938.9247700344758</v>
      </c>
      <c r="E84" s="1846"/>
      <c r="F84" s="4146">
        <v>59.086842105263152</v>
      </c>
      <c r="G84" s="4144">
        <v>17.812105263157893</v>
      </c>
      <c r="H84" s="4146">
        <v>51.580000000000005</v>
      </c>
      <c r="I84" s="1627">
        <v>16.306315789473683</v>
      </c>
      <c r="J84" s="1652">
        <v>84.30021438170607</v>
      </c>
      <c r="K84" s="1629">
        <v>6.5562974526848627</v>
      </c>
      <c r="L84" s="1629">
        <v>25.053884443193038</v>
      </c>
      <c r="M84" s="1629"/>
      <c r="N84" s="1654">
        <v>22.359693223705623</v>
      </c>
      <c r="O84" s="1651"/>
      <c r="P84" s="1628">
        <v>160.65601280035946</v>
      </c>
      <c r="Q84" s="1628">
        <v>164.72807534807521</v>
      </c>
      <c r="R84" s="1630">
        <v>146.62521625163825</v>
      </c>
      <c r="S84" s="1625">
        <v>541.49</v>
      </c>
      <c r="T84" s="1626">
        <v>67.930000000000007</v>
      </c>
    </row>
    <row r="85" spans="1:20" s="755" customFormat="1" ht="20.100000000000001" customHeight="1">
      <c r="A85" s="35" t="s">
        <v>1211</v>
      </c>
      <c r="B85" s="1682">
        <v>109.94</v>
      </c>
      <c r="C85" s="1653">
        <v>593.74599609492634</v>
      </c>
      <c r="D85" s="1658">
        <v>7027.209871642186</v>
      </c>
      <c r="E85" s="1846"/>
      <c r="F85" s="4146">
        <v>58.971818181818186</v>
      </c>
      <c r="G85" s="4144">
        <v>17.578636363636363</v>
      </c>
      <c r="H85" s="4146">
        <v>56.831935483870964</v>
      </c>
      <c r="I85" s="1627">
        <v>16.396363636363642</v>
      </c>
      <c r="J85" s="1652">
        <v>79.366614048934466</v>
      </c>
      <c r="K85" s="1629">
        <v>6.5723275198063407</v>
      </c>
      <c r="L85" s="1629">
        <v>25.144989477531915</v>
      </c>
      <c r="M85" s="1629"/>
      <c r="N85" s="1654">
        <v>22.411213254174989</v>
      </c>
      <c r="O85" s="1651"/>
      <c r="P85" s="1628">
        <v>161.14694026499001</v>
      </c>
      <c r="Q85" s="1628">
        <v>164.9850614250613</v>
      </c>
      <c r="R85" s="1630">
        <v>141.58765399737871</v>
      </c>
      <c r="S85" s="1625">
        <v>503.75</v>
      </c>
      <c r="T85" s="1626">
        <v>63.53</v>
      </c>
    </row>
    <row r="86" spans="1:20" s="755" customFormat="1" ht="20.100000000000001" customHeight="1">
      <c r="A86" s="35" t="s">
        <v>1222</v>
      </c>
      <c r="B86" s="1682">
        <v>109.04</v>
      </c>
      <c r="C86" s="1653">
        <v>589.16564106179146</v>
      </c>
      <c r="D86" s="1658">
        <v>6968.0189689697463</v>
      </c>
      <c r="E86" s="1654">
        <v>105.22</v>
      </c>
      <c r="F86" s="4146">
        <v>58.557500000000005</v>
      </c>
      <c r="G86" s="4144">
        <v>15.894</v>
      </c>
      <c r="H86" s="4146">
        <v>52.296000000000006</v>
      </c>
      <c r="I86" s="1627">
        <v>15.019</v>
      </c>
      <c r="J86" s="1652">
        <v>80.38550976983295</v>
      </c>
      <c r="K86" s="1629">
        <v>6.5723275198063407</v>
      </c>
      <c r="L86" s="1629">
        <v>25.144989477531915</v>
      </c>
      <c r="M86" s="1629"/>
      <c r="N86" s="1654">
        <v>22.514253315113724</v>
      </c>
      <c r="O86" s="1651"/>
      <c r="P86" s="1628">
        <v>156.85132494947237</v>
      </c>
      <c r="Q86" s="1628">
        <v>160.23081900081888</v>
      </c>
      <c r="R86" s="1630">
        <v>142.98102228047179</v>
      </c>
      <c r="S86" s="1625">
        <v>522.45000000000005</v>
      </c>
      <c r="T86" s="1626">
        <v>66.19</v>
      </c>
    </row>
    <row r="87" spans="1:20" s="755" customFormat="1" ht="20.100000000000001" customHeight="1">
      <c r="A87" s="35" t="s">
        <v>1223</v>
      </c>
      <c r="B87" s="1682">
        <v>111.62</v>
      </c>
      <c r="C87" s="1653">
        <v>601.06224087981639</v>
      </c>
      <c r="D87" s="1658">
        <v>7120.3576696604996</v>
      </c>
      <c r="E87" s="1846"/>
      <c r="F87" s="4146">
        <v>57.477142857142859</v>
      </c>
      <c r="G87" s="4144">
        <v>13.334285714285713</v>
      </c>
      <c r="H87" s="4146">
        <v>46.398387096774186</v>
      </c>
      <c r="I87" s="1627">
        <v>12.529047619047621</v>
      </c>
      <c r="J87" s="1652">
        <v>81.940666396467478</v>
      </c>
      <c r="K87" s="1629">
        <v>6.6150743654636175</v>
      </c>
      <c r="L87" s="1629">
        <v>25.144989477531915</v>
      </c>
      <c r="M87" s="1629"/>
      <c r="N87" s="1654">
        <v>22.943586902358454</v>
      </c>
      <c r="O87" s="1651"/>
      <c r="P87" s="1628">
        <v>158.07864361104885</v>
      </c>
      <c r="Q87" s="1628">
        <v>161.64424242424229</v>
      </c>
      <c r="R87" s="1630">
        <v>142.98102228047179</v>
      </c>
      <c r="S87" s="1625">
        <v>537.21</v>
      </c>
      <c r="T87" s="1626">
        <v>67.41</v>
      </c>
    </row>
    <row r="88" spans="1:20" s="755" customFormat="1" ht="20.100000000000001" customHeight="1">
      <c r="A88" s="35" t="s">
        <v>1224</v>
      </c>
      <c r="B88" s="1682">
        <v>106.32</v>
      </c>
      <c r="C88" s="1653">
        <v>581.79564222496219</v>
      </c>
      <c r="D88" s="1658">
        <v>7171.0812985558532</v>
      </c>
      <c r="E88" s="1846"/>
      <c r="F88" s="4146">
        <v>57.27000000000001</v>
      </c>
      <c r="G88" s="4144">
        <v>12.865217391304347</v>
      </c>
      <c r="H88" s="4146">
        <v>48.572903225806449</v>
      </c>
      <c r="I88" s="1627">
        <v>12.129565217391304</v>
      </c>
      <c r="J88" s="1652">
        <v>79.581118411228886</v>
      </c>
      <c r="K88" s="1629">
        <v>6.6471344997065769</v>
      </c>
      <c r="L88" s="1629">
        <v>25.163210484399691</v>
      </c>
      <c r="M88" s="1629"/>
      <c r="N88" s="1654">
        <v>23.029453619807398</v>
      </c>
      <c r="O88" s="1651"/>
      <c r="P88" s="1628">
        <v>155.13307882326532</v>
      </c>
      <c r="Q88" s="1628">
        <v>159.20287469287456</v>
      </c>
      <c r="R88" s="1630">
        <v>139.87273918741803</v>
      </c>
      <c r="S88" s="1625">
        <v>495.59</v>
      </c>
      <c r="T88" s="1626">
        <v>64.28</v>
      </c>
    </row>
    <row r="89" spans="1:20" s="755" customFormat="1" ht="20.100000000000001" customHeight="1">
      <c r="A89" s="35" t="s">
        <v>1225</v>
      </c>
      <c r="B89" s="1682">
        <v>107.61</v>
      </c>
      <c r="C89" s="1653">
        <v>593.73029586751295</v>
      </c>
      <c r="D89" s="1658">
        <v>6928.2656641362109</v>
      </c>
      <c r="E89" s="1654">
        <v>106.22</v>
      </c>
      <c r="F89" s="4146">
        <v>57.556363636363649</v>
      </c>
      <c r="G89" s="4144">
        <v>12.304545454545456</v>
      </c>
      <c r="H89" s="4146">
        <v>52.642666666666663</v>
      </c>
      <c r="I89" s="1627">
        <v>11.661818181818184</v>
      </c>
      <c r="J89" s="1652">
        <v>82.423301211629905</v>
      </c>
      <c r="K89" s="1629">
        <v>6.7059114124853325</v>
      </c>
      <c r="L89" s="1629">
        <v>25.163210484399691</v>
      </c>
      <c r="M89" s="1629"/>
      <c r="N89" s="1654">
        <v>23.080973650276768</v>
      </c>
      <c r="O89" s="1651"/>
      <c r="P89" s="1628">
        <v>159.42869413878296</v>
      </c>
      <c r="Q89" s="1628">
        <v>163.70013104013086</v>
      </c>
      <c r="R89" s="1630">
        <v>144.05284403669719</v>
      </c>
      <c r="S89" s="1625">
        <v>521.4</v>
      </c>
      <c r="T89" s="1626">
        <v>67.010000000000005</v>
      </c>
    </row>
    <row r="90" spans="1:20" s="755" customFormat="1" ht="20.100000000000001" customHeight="1">
      <c r="A90" s="35" t="s">
        <v>1226</v>
      </c>
      <c r="B90" s="1682">
        <v>106.29</v>
      </c>
      <c r="C90" s="1653">
        <v>600.17449382983693</v>
      </c>
      <c r="D90" s="1658">
        <v>7366.1841397902208</v>
      </c>
      <c r="E90" s="1846"/>
      <c r="F90" s="4146">
        <v>55.453499999999998</v>
      </c>
      <c r="G90" s="4144">
        <v>10.853499999999999</v>
      </c>
      <c r="H90" s="4146">
        <v>51.653870967741938</v>
      </c>
      <c r="I90" s="1627">
        <v>10.291</v>
      </c>
      <c r="J90" s="1652">
        <v>83.603075204249222</v>
      </c>
      <c r="K90" s="1629">
        <v>6.8501820165786418</v>
      </c>
      <c r="L90" s="1629">
        <v>25.163210484399691</v>
      </c>
      <c r="M90" s="1629"/>
      <c r="N90" s="1654">
        <v>23.733560702888759</v>
      </c>
      <c r="O90" s="1651"/>
      <c r="P90" s="1628">
        <v>157.21952054794534</v>
      </c>
      <c r="Q90" s="1628">
        <v>162.02972153972132</v>
      </c>
      <c r="R90" s="1630">
        <v>145.01748361730012</v>
      </c>
      <c r="S90" s="1625">
        <v>525.42999999999995</v>
      </c>
      <c r="T90" s="1626">
        <v>70.33</v>
      </c>
    </row>
    <row r="91" spans="1:20" s="755" customFormat="1" ht="20.100000000000001" customHeight="1">
      <c r="A91" s="35" t="s">
        <v>1227</v>
      </c>
      <c r="B91" s="1682">
        <v>110.08</v>
      </c>
      <c r="C91" s="1653">
        <v>604.82487162881534</v>
      </c>
      <c r="D91" s="1658">
        <v>8077.5239654411625</v>
      </c>
      <c r="E91" s="1846"/>
      <c r="F91" s="4146">
        <v>54.604999999999997</v>
      </c>
      <c r="G91" s="4144">
        <v>9.70409090909091</v>
      </c>
      <c r="H91" s="4146">
        <v>55.358000000000018</v>
      </c>
      <c r="I91" s="1627">
        <v>9.2086363636363657</v>
      </c>
      <c r="J91" s="1652">
        <v>87.303275453827908</v>
      </c>
      <c r="K91" s="1629">
        <v>6.8715554394072811</v>
      </c>
      <c r="L91" s="1629">
        <v>25.163210484399691</v>
      </c>
      <c r="M91" s="1629"/>
      <c r="N91" s="1654">
        <v>23.870947450807076</v>
      </c>
      <c r="O91" s="1651"/>
      <c r="P91" s="1628">
        <v>155.74673815405359</v>
      </c>
      <c r="Q91" s="1628">
        <v>160.48780507780489</v>
      </c>
      <c r="R91" s="1630">
        <v>147.375491480996</v>
      </c>
      <c r="S91" s="1625">
        <v>541.99</v>
      </c>
      <c r="T91" s="1626">
        <v>72.55</v>
      </c>
    </row>
    <row r="92" spans="1:20" s="755" customFormat="1" ht="20.100000000000001" customHeight="1">
      <c r="A92" s="35" t="s">
        <v>1228</v>
      </c>
      <c r="B92" s="1682">
        <v>107.34</v>
      </c>
      <c r="C92" s="1653">
        <v>611.16999999999996</v>
      </c>
      <c r="D92" s="1658">
        <v>8231.1078395288932</v>
      </c>
      <c r="E92" s="1654">
        <v>110.44</v>
      </c>
      <c r="F92" s="4146">
        <v>52.283684210526317</v>
      </c>
      <c r="G92" s="4144">
        <v>7.8114285714285696</v>
      </c>
      <c r="H92" s="4146">
        <v>42.897741935483879</v>
      </c>
      <c r="I92" s="1627">
        <v>7.404285714285713</v>
      </c>
      <c r="J92" s="1652">
        <v>84.67559701572128</v>
      </c>
      <c r="K92" s="1629">
        <v>6.8929288622359186</v>
      </c>
      <c r="L92" s="1629">
        <v>25.163210484399691</v>
      </c>
      <c r="M92" s="1629"/>
      <c r="N92" s="1654">
        <v>23.88812079429686</v>
      </c>
      <c r="O92" s="1651"/>
      <c r="P92" s="1628">
        <v>153.53756456321594</v>
      </c>
      <c r="Q92" s="1628">
        <v>158.30342342342328</v>
      </c>
      <c r="R92" s="1630">
        <v>143.83847968545209</v>
      </c>
      <c r="S92" s="1625">
        <v>534.14</v>
      </c>
      <c r="T92" s="1626">
        <v>68.22</v>
      </c>
    </row>
    <row r="93" spans="1:20" s="755" customFormat="1" ht="20.100000000000001" customHeight="1">
      <c r="A93" s="1661" t="s">
        <v>1212</v>
      </c>
      <c r="B93" s="1915">
        <v>107.44083333333333</v>
      </c>
      <c r="C93" s="2037">
        <v>592.68264530086196</v>
      </c>
      <c r="D93" s="1845">
        <v>7133.2551844645031</v>
      </c>
      <c r="E93" s="1846">
        <v>106.795</v>
      </c>
      <c r="F93" s="4147">
        <v>56.007212392806785</v>
      </c>
      <c r="G93" s="4148">
        <v>13.821555567525534</v>
      </c>
      <c r="H93" s="4147">
        <v>51.140964541730675</v>
      </c>
      <c r="I93" s="2364">
        <v>12.962086474833329</v>
      </c>
      <c r="J93" s="1989">
        <v>81.618909853025855</v>
      </c>
      <c r="K93" s="2038">
        <v>6.6573759314786329</v>
      </c>
      <c r="L93" s="2038">
        <v>25.075142284538771</v>
      </c>
      <c r="M93" s="2038"/>
      <c r="N93" s="1846">
        <v>22.846271289249646</v>
      </c>
      <c r="O93" s="1992"/>
      <c r="P93" s="1993">
        <v>155.99220188636886</v>
      </c>
      <c r="Q93" s="1993">
        <v>160.50922058422043</v>
      </c>
      <c r="R93" s="1991">
        <v>142.5076343381389</v>
      </c>
      <c r="S93" s="2043">
        <v>512.67916666666667</v>
      </c>
      <c r="T93" s="1635">
        <v>66.512500000000003</v>
      </c>
    </row>
    <row r="94" spans="1:20" s="755" customFormat="1" ht="20.100000000000001" customHeight="1">
      <c r="A94" s="349"/>
      <c r="B94" s="1915"/>
      <c r="C94" s="2037"/>
      <c r="D94" s="1845"/>
      <c r="E94" s="1846"/>
      <c r="F94" s="2365"/>
      <c r="G94" s="1846"/>
      <c r="H94" s="2365"/>
      <c r="I94" s="2366"/>
      <c r="J94" s="1989"/>
      <c r="K94" s="2038"/>
      <c r="L94" s="2038"/>
      <c r="M94" s="2038"/>
      <c r="N94" s="1846"/>
      <c r="O94" s="1992"/>
      <c r="P94" s="1993"/>
      <c r="Q94" s="1993"/>
      <c r="R94" s="1991"/>
      <c r="S94" s="2477"/>
      <c r="T94" s="2478"/>
    </row>
    <row r="95" spans="1:20" ht="20.100000000000001" customHeight="1">
      <c r="A95" s="2342">
        <v>2012</v>
      </c>
      <c r="B95" s="2343"/>
      <c r="C95" s="2343"/>
      <c r="D95" s="2343"/>
      <c r="E95" s="2343"/>
      <c r="F95" s="2346"/>
      <c r="G95" s="2346"/>
      <c r="H95" s="2346"/>
      <c r="I95" s="2346"/>
      <c r="J95" s="2343"/>
      <c r="K95" s="2343"/>
      <c r="L95" s="2343"/>
      <c r="M95" s="2343"/>
      <c r="N95" s="2343"/>
      <c r="O95" s="2343"/>
      <c r="P95" s="2343"/>
      <c r="Q95" s="2343"/>
      <c r="R95" s="2343"/>
      <c r="S95" s="2343"/>
      <c r="T95" s="2344"/>
    </row>
    <row r="96" spans="1:20" ht="20.100000000000001" customHeight="1">
      <c r="A96" s="35" t="s">
        <v>1218</v>
      </c>
      <c r="B96" s="1682">
        <v>111.76</v>
      </c>
      <c r="C96" s="1653">
        <v>633.70894305735339</v>
      </c>
      <c r="D96" s="1658">
        <v>8259.9452039317584</v>
      </c>
      <c r="E96" s="1841"/>
      <c r="F96" s="4146">
        <v>51.661818181818177</v>
      </c>
      <c r="G96" s="4144">
        <v>7.748636363636364</v>
      </c>
      <c r="H96" s="4146">
        <v>42.04774193548387</v>
      </c>
      <c r="I96" s="1627">
        <v>6.8931818181818167</v>
      </c>
      <c r="J96" s="1652">
        <v>87.946788540711154</v>
      </c>
      <c r="K96" s="1629">
        <v>6.9677358421361539</v>
      </c>
      <c r="L96" s="1629">
        <v>25.436525587416341</v>
      </c>
      <c r="M96" s="1629"/>
      <c r="N96" s="1654">
        <v>24.265934351072225</v>
      </c>
      <c r="O96" s="1651"/>
      <c r="P96" s="1628">
        <v>158.20137547720651</v>
      </c>
      <c r="Q96" s="1628">
        <v>160.89856151233181</v>
      </c>
      <c r="R96" s="1630">
        <v>145.63513960804778</v>
      </c>
      <c r="S96" s="1625">
        <v>580.4</v>
      </c>
      <c r="T96" s="1626">
        <v>72.3</v>
      </c>
    </row>
    <row r="97" spans="1:20" ht="20.100000000000001" customHeight="1">
      <c r="A97" s="35" t="s">
        <v>1219</v>
      </c>
      <c r="B97" s="1682">
        <v>117.48</v>
      </c>
      <c r="C97" s="1653">
        <v>676.5090238774535</v>
      </c>
      <c r="D97" s="1658">
        <v>8093.2795267604952</v>
      </c>
      <c r="E97" s="1841"/>
      <c r="F97" s="4146">
        <v>52.661904761904765</v>
      </c>
      <c r="G97" s="4144">
        <v>9.428571428571427</v>
      </c>
      <c r="H97" s="4146">
        <v>54.924482758620677</v>
      </c>
      <c r="I97" s="1627">
        <v>8.4700000000000024</v>
      </c>
      <c r="J97" s="1652">
        <v>90.949849612832992</v>
      </c>
      <c r="K97" s="1629">
        <v>6.9944526206719519</v>
      </c>
      <c r="L97" s="1629">
        <v>25.491188608019677</v>
      </c>
      <c r="M97" s="1629"/>
      <c r="N97" s="1654">
        <v>24.403321098990535</v>
      </c>
      <c r="O97" s="1651"/>
      <c r="P97" s="1628">
        <v>162.12879519425118</v>
      </c>
      <c r="Q97" s="1628">
        <v>164.8353061112918</v>
      </c>
      <c r="R97" s="1630">
        <v>148.19763473311608</v>
      </c>
      <c r="S97" s="1625">
        <v>589.09</v>
      </c>
      <c r="T97" s="1626">
        <v>74.930000000000007</v>
      </c>
    </row>
    <row r="98" spans="1:20" ht="20.100000000000001" customHeight="1">
      <c r="A98" s="35" t="s">
        <v>1220</v>
      </c>
      <c r="B98" s="1682">
        <v>122.97</v>
      </c>
      <c r="C98" s="1653">
        <v>693.79821729548598</v>
      </c>
      <c r="D98" s="1658">
        <v>8231.3117932432069</v>
      </c>
      <c r="E98" s="1654">
        <v>100.21</v>
      </c>
      <c r="F98" s="4146">
        <v>52.322272727272725</v>
      </c>
      <c r="G98" s="4144">
        <v>8.4122727272727271</v>
      </c>
      <c r="H98" s="4146">
        <v>41.129354838709659</v>
      </c>
      <c r="I98" s="1627">
        <v>7.6181818181818191</v>
      </c>
      <c r="J98" s="1652">
        <v>90.735345250538586</v>
      </c>
      <c r="K98" s="1629">
        <v>6.9997959763791116</v>
      </c>
      <c r="L98" s="1629">
        <v>25.600514649226337</v>
      </c>
      <c r="M98" s="1629"/>
      <c r="N98" s="1654">
        <v>24.437667785970117</v>
      </c>
      <c r="O98" s="1651"/>
      <c r="P98" s="1628">
        <v>168.75631596676411</v>
      </c>
      <c r="Q98" s="1628">
        <v>171.18489417413045</v>
      </c>
      <c r="R98" s="1630">
        <v>153.10908372283029</v>
      </c>
      <c r="S98" s="1625">
        <v>618.89</v>
      </c>
      <c r="T98" s="1626">
        <v>75.34</v>
      </c>
    </row>
    <row r="99" spans="1:20" ht="20.100000000000001" customHeight="1">
      <c r="A99" s="35" t="s">
        <v>1221</v>
      </c>
      <c r="B99" s="1682">
        <v>118.18</v>
      </c>
      <c r="C99" s="1653">
        <v>679.46527586397326</v>
      </c>
      <c r="D99" s="1658">
        <v>8289.2027987173551</v>
      </c>
      <c r="E99" s="1846"/>
      <c r="F99" s="4146">
        <v>51.027368421052635</v>
      </c>
      <c r="G99" s="4144">
        <v>7.5468421052631589</v>
      </c>
      <c r="H99" s="4146">
        <v>43.565000000000005</v>
      </c>
      <c r="I99" s="1627">
        <v>6.9510526315789471</v>
      </c>
      <c r="J99" s="1652">
        <v>89.019310352183254</v>
      </c>
      <c r="K99" s="1629">
        <v>7.0051393320862712</v>
      </c>
      <c r="L99" s="1629">
        <v>25.691619683565225</v>
      </c>
      <c r="M99" s="1629"/>
      <c r="N99" s="1654">
        <v>24.626574564357792</v>
      </c>
      <c r="O99" s="1651"/>
      <c r="P99" s="1628">
        <v>171.70188075454763</v>
      </c>
      <c r="Q99" s="1628">
        <v>174.35968820554979</v>
      </c>
      <c r="R99" s="1630">
        <v>152.57523057177443</v>
      </c>
      <c r="S99" s="1625">
        <v>606.88</v>
      </c>
      <c r="T99" s="1626">
        <v>73.3</v>
      </c>
    </row>
    <row r="100" spans="1:20" ht="20.100000000000001" customHeight="1">
      <c r="A100" s="35" t="s">
        <v>1211</v>
      </c>
      <c r="B100" s="1682">
        <v>108.07</v>
      </c>
      <c r="C100" s="1653">
        <v>640.92658890171856</v>
      </c>
      <c r="D100" s="1658">
        <v>8265.6134344175443</v>
      </c>
      <c r="E100" s="1846"/>
      <c r="F100" s="4146">
        <v>49.230000000000004</v>
      </c>
      <c r="G100" s="4144">
        <v>7.1754999999999995</v>
      </c>
      <c r="H100" s="4146">
        <v>38.849999999999994</v>
      </c>
      <c r="I100" s="1627">
        <v>6.6560000000000006</v>
      </c>
      <c r="J100" s="1652">
        <v>86.552510185797459</v>
      </c>
      <c r="K100" s="1629">
        <v>7.0104826877934308</v>
      </c>
      <c r="L100" s="1629">
        <v>25.709840690433001</v>
      </c>
      <c r="M100" s="1629"/>
      <c r="N100" s="1654">
        <v>24.678094594827151</v>
      </c>
      <c r="O100" s="1651"/>
      <c r="P100" s="1628">
        <v>165.81075117898058</v>
      </c>
      <c r="Q100" s="1628">
        <v>168.77205071025173</v>
      </c>
      <c r="R100" s="1630">
        <v>147.77055221227138</v>
      </c>
      <c r="S100" s="1625">
        <v>572.32000000000005</v>
      </c>
      <c r="T100" s="1626">
        <v>70.53</v>
      </c>
    </row>
    <row r="101" spans="1:20" ht="20.100000000000001" customHeight="1">
      <c r="A101" s="35" t="s">
        <v>1222</v>
      </c>
      <c r="B101" s="1682">
        <v>93.98</v>
      </c>
      <c r="C101" s="1653">
        <v>582.65299728983018</v>
      </c>
      <c r="D101" s="1658">
        <v>7901.794771623765</v>
      </c>
      <c r="E101" s="1654">
        <v>93.09</v>
      </c>
      <c r="F101" s="4146">
        <v>48.179047619047623</v>
      </c>
      <c r="G101" s="4144">
        <v>7.69</v>
      </c>
      <c r="H101" s="4146">
        <v>38.808000000000007</v>
      </c>
      <c r="I101" s="1627">
        <v>7.0995238095238093</v>
      </c>
      <c r="J101" s="1652">
        <v>82.852309936218759</v>
      </c>
      <c r="K101" s="1629">
        <v>7.0104826877934308</v>
      </c>
      <c r="L101" s="1629">
        <v>25.782724717904109</v>
      </c>
      <c r="M101" s="1629"/>
      <c r="N101" s="1654">
        <v>24.781134655765893</v>
      </c>
      <c r="O101" s="1651"/>
      <c r="P101" s="1628">
        <v>161.14694026499001</v>
      </c>
      <c r="Q101" s="1628">
        <v>164.32733906626467</v>
      </c>
      <c r="R101" s="1630">
        <v>142.75233259234594</v>
      </c>
      <c r="S101" s="1625">
        <v>524.19000000000005</v>
      </c>
      <c r="T101" s="1626">
        <v>67.44</v>
      </c>
    </row>
    <row r="102" spans="1:20" ht="20.100000000000001" customHeight="1">
      <c r="A102" s="35" t="s">
        <v>1223</v>
      </c>
      <c r="B102" s="1682">
        <v>99.55</v>
      </c>
      <c r="C102" s="1653">
        <v>607.25123485161123</v>
      </c>
      <c r="D102" s="1658">
        <v>7817.9261563372174</v>
      </c>
      <c r="E102" s="1846"/>
      <c r="F102" s="4146">
        <v>48.18272727272727</v>
      </c>
      <c r="G102" s="4144">
        <v>7.9813636363636338</v>
      </c>
      <c r="H102" s="4146">
        <v>41.02000000000001</v>
      </c>
      <c r="I102" s="1627">
        <v>7.4459090909090913</v>
      </c>
      <c r="J102" s="1652">
        <v>86.659762366944662</v>
      </c>
      <c r="K102" s="1629">
        <v>7.0158260435005904</v>
      </c>
      <c r="L102" s="1629">
        <v>25.819166731639665</v>
      </c>
      <c r="M102" s="1629"/>
      <c r="N102" s="1654">
        <v>24.918521403684199</v>
      </c>
      <c r="O102" s="1651"/>
      <c r="P102" s="1628">
        <v>163.11065012351236</v>
      </c>
      <c r="Q102" s="1628">
        <v>166.23221548511628</v>
      </c>
      <c r="R102" s="1630">
        <v>144.78097456635837</v>
      </c>
      <c r="S102" s="1625">
        <v>549.42999999999995</v>
      </c>
      <c r="T102" s="1626">
        <v>71.34</v>
      </c>
    </row>
    <row r="103" spans="1:20" ht="20.100000000000001" customHeight="1">
      <c r="A103" s="35" t="s">
        <v>1224</v>
      </c>
      <c r="B103" s="1682">
        <v>109.52</v>
      </c>
      <c r="C103" s="1653">
        <v>666.30909883332788</v>
      </c>
      <c r="D103" s="1658">
        <v>8021.7569967566969</v>
      </c>
      <c r="E103" s="1846"/>
      <c r="F103" s="4146">
        <v>49.324782608695642</v>
      </c>
      <c r="G103" s="4144">
        <v>8.036086956521741</v>
      </c>
      <c r="H103" s="4146">
        <v>44.898064516129033</v>
      </c>
      <c r="I103" s="1627">
        <v>7.5521739130434762</v>
      </c>
      <c r="J103" s="1652">
        <v>90.359962616523362</v>
      </c>
      <c r="K103" s="1629">
        <v>7.0371994663292279</v>
      </c>
      <c r="L103" s="1629">
        <v>25.892050759110774</v>
      </c>
      <c r="M103" s="1629"/>
      <c r="N103" s="1654">
        <v>24.952868090663781</v>
      </c>
      <c r="O103" s="1651"/>
      <c r="P103" s="1628">
        <v>169.98363462834055</v>
      </c>
      <c r="Q103" s="1628">
        <v>172.70879530921175</v>
      </c>
      <c r="R103" s="1630">
        <v>151.72106553008499</v>
      </c>
      <c r="S103" s="1625">
        <v>602.39</v>
      </c>
      <c r="T103" s="1626">
        <v>75.47</v>
      </c>
    </row>
    <row r="104" spans="1:20" ht="20.100000000000001" customHeight="1">
      <c r="A104" s="35" t="s">
        <v>1225</v>
      </c>
      <c r="B104" s="1682">
        <v>110.67</v>
      </c>
      <c r="C104" s="1653">
        <v>660.02784296292384</v>
      </c>
      <c r="D104" s="1658">
        <v>7910.3358194828306</v>
      </c>
      <c r="E104" s="1654">
        <v>92.01</v>
      </c>
      <c r="F104" s="4146">
        <v>48.405499999999996</v>
      </c>
      <c r="G104" s="4144">
        <v>8.1780000000000008</v>
      </c>
      <c r="H104" s="4146">
        <v>44.671666666666674</v>
      </c>
      <c r="I104" s="1627">
        <v>7.733500000000002</v>
      </c>
      <c r="J104" s="1652">
        <v>91.003475703406593</v>
      </c>
      <c r="K104" s="1629">
        <v>7.0639162448650259</v>
      </c>
      <c r="L104" s="1629">
        <v>25.91027176597855</v>
      </c>
      <c r="M104" s="1629"/>
      <c r="N104" s="1654">
        <v>25.00438812113315</v>
      </c>
      <c r="O104" s="1651"/>
      <c r="P104" s="1628">
        <v>174.27924994385822</v>
      </c>
      <c r="Q104" s="1628">
        <v>176.77253166942847</v>
      </c>
      <c r="R104" s="1630">
        <v>154.39033128536445</v>
      </c>
      <c r="S104" s="1625">
        <v>595.61</v>
      </c>
      <c r="T104" s="1626">
        <v>74.52</v>
      </c>
    </row>
    <row r="105" spans="1:20" ht="20.100000000000001" customHeight="1">
      <c r="A105" s="35" t="s">
        <v>1226</v>
      </c>
      <c r="B105" s="1682">
        <v>108.36</v>
      </c>
      <c r="C105" s="1653">
        <v>637.01078562304895</v>
      </c>
      <c r="D105" s="1658">
        <v>7873.7692131551084</v>
      </c>
      <c r="E105" s="1846"/>
      <c r="F105" s="4146">
        <v>47.361818181818172</v>
      </c>
      <c r="G105" s="4144">
        <v>8.2495454545454532</v>
      </c>
      <c r="H105" s="4146">
        <v>43.931290322580651</v>
      </c>
      <c r="I105" s="1627">
        <v>7.8650000000000011</v>
      </c>
      <c r="J105" s="1652">
        <v>93.041267145203562</v>
      </c>
      <c r="K105" s="1629">
        <v>7.0692596005721864</v>
      </c>
      <c r="L105" s="1629">
        <v>25.928492772846329</v>
      </c>
      <c r="M105" s="1629"/>
      <c r="N105" s="1654">
        <v>25.279161616969777</v>
      </c>
      <c r="O105" s="1651"/>
      <c r="P105" s="1628">
        <v>166.42441050976885</v>
      </c>
      <c r="Q105" s="1628">
        <v>169.28001775527886</v>
      </c>
      <c r="R105" s="1630">
        <v>150.76012985818437</v>
      </c>
      <c r="S105" s="1625">
        <v>544.92999999999995</v>
      </c>
      <c r="T105" s="1626">
        <v>77.3</v>
      </c>
    </row>
    <row r="106" spans="1:20" ht="20.100000000000001" customHeight="1">
      <c r="A106" s="35" t="s">
        <v>1227</v>
      </c>
      <c r="B106" s="1682">
        <v>106.86</v>
      </c>
      <c r="C106" s="1653">
        <v>635.1414433647534</v>
      </c>
      <c r="D106" s="1658">
        <v>8036.344481532703</v>
      </c>
      <c r="E106" s="1846"/>
      <c r="F106" s="4146">
        <v>46.718636363636364</v>
      </c>
      <c r="G106" s="4144">
        <v>7.7872727272727271</v>
      </c>
      <c r="H106" s="4146">
        <v>44.786666666666669</v>
      </c>
      <c r="I106" s="1627">
        <v>7.4445454545454544</v>
      </c>
      <c r="J106" s="1652">
        <v>90.788971341112187</v>
      </c>
      <c r="K106" s="1629">
        <v>7.0746029562793451</v>
      </c>
      <c r="L106" s="1629">
        <v>25.928492772846322</v>
      </c>
      <c r="M106" s="1629"/>
      <c r="N106" s="1654">
        <v>25.313508303949359</v>
      </c>
      <c r="O106" s="1651"/>
      <c r="P106" s="1628">
        <v>160.7787446665171</v>
      </c>
      <c r="Q106" s="1628">
        <v>163.94636378249433</v>
      </c>
      <c r="R106" s="1630">
        <v>150.01273544670616</v>
      </c>
      <c r="S106" s="1625">
        <v>523.64</v>
      </c>
      <c r="T106" s="1626">
        <v>73.73</v>
      </c>
    </row>
    <row r="107" spans="1:20" ht="20.100000000000001" customHeight="1">
      <c r="A107" s="35" t="s">
        <v>1228</v>
      </c>
      <c r="B107" s="1682">
        <v>106.55</v>
      </c>
      <c r="C107" s="1653">
        <v>606.05705455206009</v>
      </c>
      <c r="D107" s="1658">
        <v>7967.4754823250414</v>
      </c>
      <c r="E107" s="1654">
        <v>86.62</v>
      </c>
      <c r="F107" s="4146">
        <v>45.649333333333324</v>
      </c>
      <c r="G107" s="4144">
        <v>6.8729411764705883</v>
      </c>
      <c r="H107" s="4146">
        <v>35.513548387096783</v>
      </c>
      <c r="I107" s="1627">
        <v>6.6264705882352946</v>
      </c>
      <c r="J107" s="1652">
        <v>86.177127551782192</v>
      </c>
      <c r="K107" s="1629">
        <v>7.0746029562793451</v>
      </c>
      <c r="L107" s="1629">
        <v>25.946713779714099</v>
      </c>
      <c r="M107" s="1629"/>
      <c r="N107" s="1654">
        <v>25.313508303949359</v>
      </c>
      <c r="O107" s="1651"/>
      <c r="P107" s="1628">
        <v>159.06049854031005</v>
      </c>
      <c r="Q107" s="1628">
        <v>162.42246264741308</v>
      </c>
      <c r="R107" s="1630">
        <v>146.38253401952608</v>
      </c>
      <c r="S107" s="1625">
        <v>500.21</v>
      </c>
      <c r="T107" s="1626">
        <v>69.069999999999993</v>
      </c>
    </row>
    <row r="108" spans="1:20" s="755" customFormat="1" ht="20.100000000000001" customHeight="1">
      <c r="A108" s="1661" t="s">
        <v>1212</v>
      </c>
      <c r="B108" s="1915">
        <v>109.49583333333332</v>
      </c>
      <c r="C108" s="2037">
        <v>642.7074051300699</v>
      </c>
      <c r="D108" s="1845">
        <v>8067.0330885368921</v>
      </c>
      <c r="E108" s="1846">
        <v>93.02</v>
      </c>
      <c r="F108" s="4147">
        <v>49.227100789275561</v>
      </c>
      <c r="G108" s="4148">
        <v>7.9255860479931508</v>
      </c>
      <c r="H108" s="4147">
        <v>42.845484674329505</v>
      </c>
      <c r="I108" s="2364">
        <v>7.3629615936833082</v>
      </c>
      <c r="J108" s="1989">
        <v>88.840556716937897</v>
      </c>
      <c r="K108" s="2038">
        <v>7.0269580345571727</v>
      </c>
      <c r="L108" s="2038">
        <v>25.761466876558369</v>
      </c>
      <c r="M108" s="2038"/>
      <c r="N108" s="1846">
        <v>24.831223574277775</v>
      </c>
      <c r="O108" s="1992"/>
      <c r="P108" s="1993">
        <v>165.11527060408727</v>
      </c>
      <c r="Q108" s="1993">
        <v>167.97835220239691</v>
      </c>
      <c r="R108" s="1991">
        <v>149.00731201221751</v>
      </c>
      <c r="S108" s="2043">
        <v>567.33166666666671</v>
      </c>
      <c r="T108" s="1635">
        <v>72.939166666666665</v>
      </c>
    </row>
    <row r="109" spans="1:20" s="755" customFormat="1" ht="20.100000000000001" customHeight="1">
      <c r="A109" s="349"/>
      <c r="B109" s="1915"/>
      <c r="C109" s="2037"/>
      <c r="D109" s="1845"/>
      <c r="E109" s="1846"/>
      <c r="F109" s="2365"/>
      <c r="G109" s="1846"/>
      <c r="H109" s="2365"/>
      <c r="I109" s="2366"/>
      <c r="J109" s="1989"/>
      <c r="K109" s="2038"/>
      <c r="L109" s="2038"/>
      <c r="M109" s="2038"/>
      <c r="N109" s="1846"/>
      <c r="O109" s="1992"/>
      <c r="P109" s="1993"/>
      <c r="Q109" s="1993"/>
      <c r="R109" s="1991"/>
      <c r="S109" s="2479"/>
      <c r="T109" s="2480"/>
    </row>
    <row r="110" spans="1:20" ht="20.100000000000001" customHeight="1">
      <c r="A110" s="2342">
        <v>2013</v>
      </c>
      <c r="B110" s="2343"/>
      <c r="C110" s="2343"/>
      <c r="D110" s="2343"/>
      <c r="E110" s="2343"/>
      <c r="F110" s="2347"/>
      <c r="G110" s="2347"/>
      <c r="H110" s="2347"/>
      <c r="I110" s="2347"/>
      <c r="J110" s="2343"/>
      <c r="K110" s="2343"/>
      <c r="L110" s="2343"/>
      <c r="M110" s="2343"/>
      <c r="N110" s="2343"/>
      <c r="O110" s="2343"/>
      <c r="P110" s="2343"/>
      <c r="Q110" s="2343"/>
      <c r="R110" s="2343"/>
      <c r="S110" s="2343"/>
      <c r="T110" s="2344"/>
    </row>
    <row r="111" spans="1:20" ht="20.100000000000001" customHeight="1">
      <c r="A111" s="35" t="s">
        <v>1218</v>
      </c>
      <c r="B111" s="1682">
        <v>109.28</v>
      </c>
      <c r="C111" s="1653">
        <v>630.46278540812921</v>
      </c>
      <c r="D111" s="1658">
        <v>7917.98965271425</v>
      </c>
      <c r="E111" s="1841"/>
      <c r="F111" s="1641">
        <v>43.138181818181813</v>
      </c>
      <c r="G111" s="1627">
        <v>5.6209090909090911</v>
      </c>
      <c r="H111" s="1641">
        <v>43.307096774193539</v>
      </c>
      <c r="I111" s="1627">
        <v>5.2490909090909099</v>
      </c>
      <c r="J111" s="2208">
        <v>85.718738575442927</v>
      </c>
      <c r="K111" s="1629">
        <v>7.1001200093227332</v>
      </c>
      <c r="L111" s="1629">
        <v>28.515695342062024</v>
      </c>
      <c r="M111" s="1629"/>
      <c r="N111" s="1654">
        <v>25.528942417174459</v>
      </c>
      <c r="O111" s="1651"/>
      <c r="P111" s="1628">
        <v>159.20251684257818</v>
      </c>
      <c r="Q111" s="1628">
        <v>162.5702537872196</v>
      </c>
      <c r="R111" s="1630">
        <v>144.91381294240708</v>
      </c>
      <c r="S111" s="1625">
        <v>529.57000000000005</v>
      </c>
      <c r="T111" s="1626">
        <v>69.89</v>
      </c>
    </row>
    <row r="112" spans="1:20" ht="20.100000000000001" customHeight="1">
      <c r="A112" s="35" t="s">
        <v>1219</v>
      </c>
      <c r="B112" s="1682">
        <v>112.75</v>
      </c>
      <c r="C112" s="1653">
        <v>650.97833652966654</v>
      </c>
      <c r="D112" s="1658">
        <v>7841.2126298272797</v>
      </c>
      <c r="E112" s="1841"/>
      <c r="F112" s="1641">
        <v>42.166499999999999</v>
      </c>
      <c r="G112" s="1627">
        <v>4.9560000000000013</v>
      </c>
      <c r="H112" s="1641">
        <v>44.616428571428578</v>
      </c>
      <c r="I112" s="1627">
        <v>4.6150000000000002</v>
      </c>
      <c r="J112" s="2208">
        <v>87.814231038708144</v>
      </c>
      <c r="K112" s="1629">
        <v>7.1001200093227332</v>
      </c>
      <c r="L112" s="1629">
        <v>28.63246723125966</v>
      </c>
      <c r="M112" s="1629"/>
      <c r="N112" s="1654">
        <v>25.572029239819482</v>
      </c>
      <c r="O112" s="1651"/>
      <c r="P112" s="1628">
        <v>163.60508421289035</v>
      </c>
      <c r="Q112" s="1628">
        <v>166.70840570180334</v>
      </c>
      <c r="R112" s="1630">
        <v>146.15770833247066</v>
      </c>
      <c r="S112" s="1625">
        <v>548.35</v>
      </c>
      <c r="T112" s="1626">
        <v>72.599999999999994</v>
      </c>
    </row>
    <row r="113" spans="1:20" ht="20.100000000000001" customHeight="1">
      <c r="A113" s="35" t="s">
        <v>1220</v>
      </c>
      <c r="B113" s="1682">
        <v>106.44</v>
      </c>
      <c r="C113" s="1653">
        <v>628.64666420726883</v>
      </c>
      <c r="D113" s="1658">
        <v>7812.1997953463024</v>
      </c>
      <c r="E113" s="1654">
        <v>84.03</v>
      </c>
      <c r="F113" s="1641">
        <v>41.099000000000018</v>
      </c>
      <c r="G113" s="1627">
        <v>4.3875000000000002</v>
      </c>
      <c r="H113" s="1641">
        <v>39.104516129032262</v>
      </c>
      <c r="I113" s="1627">
        <v>4.1085000000000012</v>
      </c>
      <c r="J113" s="2208">
        <v>85.129381320149577</v>
      </c>
      <c r="K113" s="1629">
        <v>7.1064992725835792</v>
      </c>
      <c r="L113" s="1629">
        <v>28.749239120457293</v>
      </c>
      <c r="M113" s="1629"/>
      <c r="N113" s="1654">
        <v>25.572029239819482</v>
      </c>
      <c r="O113" s="1651"/>
      <c r="P113" s="1628">
        <v>158.0663704244331</v>
      </c>
      <c r="Q113" s="1628">
        <v>161.53571580857363</v>
      </c>
      <c r="R113" s="1630">
        <v>141.05773723320999</v>
      </c>
      <c r="S113" s="1625">
        <v>521.92999999999995</v>
      </c>
      <c r="T113" s="1626">
        <v>69.11</v>
      </c>
    </row>
    <row r="114" spans="1:20" s="755" customFormat="1" ht="20.100000000000001" customHeight="1">
      <c r="A114" s="35" t="s">
        <v>1221</v>
      </c>
      <c r="B114" s="1682">
        <v>101.05</v>
      </c>
      <c r="C114" s="1653">
        <v>598.21880328145642</v>
      </c>
      <c r="D114" s="1658">
        <v>7779.1750519372008</v>
      </c>
      <c r="E114" s="1846"/>
      <c r="F114" s="1641">
        <v>40.103809523809524</v>
      </c>
      <c r="G114" s="1627">
        <v>4.0733333333333341</v>
      </c>
      <c r="H114" s="1641">
        <v>37.917666666666669</v>
      </c>
      <c r="I114" s="1627">
        <v>3.8285714285714287</v>
      </c>
      <c r="J114" s="2208">
        <v>82.444531601591024</v>
      </c>
      <c r="K114" s="1629">
        <v>7.1128785358444278</v>
      </c>
      <c r="L114" s="1629">
        <v>28.866011009654923</v>
      </c>
      <c r="M114" s="1629"/>
      <c r="N114" s="1654">
        <v>25.636659473787009</v>
      </c>
      <c r="O114" s="1992"/>
      <c r="P114" s="1628">
        <v>161.75884628340464</v>
      </c>
      <c r="Q114" s="1628">
        <v>164.78712088431806</v>
      </c>
      <c r="R114" s="1630">
        <v>142.67480124029265</v>
      </c>
      <c r="S114" s="1625">
        <v>497.46</v>
      </c>
      <c r="T114" s="1626">
        <v>65.25</v>
      </c>
    </row>
    <row r="115" spans="1:20" s="755" customFormat="1" ht="20.100000000000001" customHeight="1">
      <c r="A115" s="35" t="s">
        <v>1211</v>
      </c>
      <c r="B115" s="1682">
        <v>100.65</v>
      </c>
      <c r="C115" s="1653">
        <v>593.90852754415175</v>
      </c>
      <c r="D115" s="1658">
        <v>7788.6784035688679</v>
      </c>
      <c r="E115" s="1846"/>
      <c r="F115" s="1641">
        <v>38.660000000000004</v>
      </c>
      <c r="G115" s="1627">
        <v>3.7424999999999997</v>
      </c>
      <c r="H115" s="1641">
        <v>32.063870967741941</v>
      </c>
      <c r="I115" s="1627">
        <v>3.5461904761904761</v>
      </c>
      <c r="J115" s="2208">
        <v>81.462269509435458</v>
      </c>
      <c r="K115" s="1629">
        <v>7.1128785358444278</v>
      </c>
      <c r="L115" s="1629">
        <v>28.889365387494458</v>
      </c>
      <c r="M115" s="1629"/>
      <c r="N115" s="1654">
        <v>25.636659473787009</v>
      </c>
      <c r="O115" s="1992"/>
      <c r="P115" s="1628">
        <v>160.05462665618697</v>
      </c>
      <c r="Q115" s="1628">
        <v>163.457000626059</v>
      </c>
      <c r="R115" s="1630">
        <v>141.80407446724811</v>
      </c>
      <c r="S115" s="1625">
        <v>503.5</v>
      </c>
      <c r="T115" s="1626">
        <v>65.900000000000006</v>
      </c>
    </row>
    <row r="116" spans="1:20" s="755" customFormat="1" ht="20.100000000000001" customHeight="1">
      <c r="A116" s="35" t="s">
        <v>1222</v>
      </c>
      <c r="B116" s="1682">
        <v>101.03</v>
      </c>
      <c r="C116" s="1653">
        <v>588.41207781010792</v>
      </c>
      <c r="D116" s="1658">
        <v>7688.5118651585717</v>
      </c>
      <c r="E116" s="1654">
        <v>80.03</v>
      </c>
      <c r="F116" s="1641">
        <v>37.935000000000002</v>
      </c>
      <c r="G116" s="1627">
        <v>4.464999999999999</v>
      </c>
      <c r="H116" s="1641">
        <v>27.822333333333336</v>
      </c>
      <c r="I116" s="1627">
        <v>4.2485000000000008</v>
      </c>
      <c r="J116" s="2208">
        <v>80.872912254142108</v>
      </c>
      <c r="K116" s="1629">
        <v>7.1256370623661205</v>
      </c>
      <c r="L116" s="1629">
        <v>28.889365387494458</v>
      </c>
      <c r="M116" s="1629"/>
      <c r="N116" s="1654">
        <v>25.615116062464502</v>
      </c>
      <c r="O116" s="1992"/>
      <c r="P116" s="1628">
        <v>160.48068156299138</v>
      </c>
      <c r="Q116" s="1628">
        <v>163.60479176586554</v>
      </c>
      <c r="R116" s="1630">
        <v>141.18212677221632</v>
      </c>
      <c r="S116" s="1625">
        <v>508.85</v>
      </c>
      <c r="T116" s="1626">
        <v>66.650000000000006</v>
      </c>
    </row>
    <row r="117" spans="1:20" s="755" customFormat="1" ht="20.100000000000001" customHeight="1">
      <c r="A117" s="35" t="s">
        <v>1223</v>
      </c>
      <c r="B117" s="1682">
        <v>104.45</v>
      </c>
      <c r="C117" s="1653">
        <v>603.54121540275571</v>
      </c>
      <c r="D117" s="1658">
        <v>7615.8449766366666</v>
      </c>
      <c r="E117" s="1846"/>
      <c r="F117" s="1641">
        <v>37.614782608695663</v>
      </c>
      <c r="G117" s="1627">
        <v>4.3973913043478259</v>
      </c>
      <c r="H117" s="1641">
        <v>36.42354838709678</v>
      </c>
      <c r="I117" s="1627">
        <v>4.2191304347826089</v>
      </c>
      <c r="J117" s="2208">
        <v>83.557761972700661</v>
      </c>
      <c r="K117" s="1629">
        <v>7.1320163256269682</v>
      </c>
      <c r="L117" s="1629">
        <v>28.889365387494458</v>
      </c>
      <c r="M117" s="1629"/>
      <c r="N117" s="1654">
        <v>25.679746296432032</v>
      </c>
      <c r="O117" s="1992"/>
      <c r="P117" s="1628">
        <v>163.32104760835406</v>
      </c>
      <c r="Q117" s="1628">
        <v>166.41282342219023</v>
      </c>
      <c r="R117" s="1630">
        <v>143.91869663035618</v>
      </c>
      <c r="S117" s="1625">
        <v>505.33</v>
      </c>
      <c r="T117" s="1626">
        <v>68.349999999999994</v>
      </c>
    </row>
    <row r="118" spans="1:20" s="755" customFormat="1" ht="20.100000000000001" customHeight="1">
      <c r="A118" s="35" t="s">
        <v>1224</v>
      </c>
      <c r="B118" s="1682">
        <v>107.52</v>
      </c>
      <c r="C118" s="1653">
        <v>621.94480656627718</v>
      </c>
      <c r="D118" s="1658">
        <v>7506.3471222957933</v>
      </c>
      <c r="E118" s="1846"/>
      <c r="F118" s="1641">
        <v>36.519090909090906</v>
      </c>
      <c r="G118" s="1627">
        <v>4.5781818181818172</v>
      </c>
      <c r="H118" s="1641">
        <v>38.234516129032251</v>
      </c>
      <c r="I118" s="1627">
        <v>4.4154545454545451</v>
      </c>
      <c r="J118" s="2208">
        <v>83.03388885688436</v>
      </c>
      <c r="K118" s="1629">
        <v>7.1320163256269682</v>
      </c>
      <c r="L118" s="1629">
        <v>28.912719765333993</v>
      </c>
      <c r="M118" s="1629"/>
      <c r="N118" s="1654">
        <v>25.679746296432032</v>
      </c>
      <c r="O118" s="1992"/>
      <c r="P118" s="1628">
        <v>162.7529743992815</v>
      </c>
      <c r="Q118" s="1628">
        <v>165.96945000277054</v>
      </c>
      <c r="R118" s="1630">
        <v>143.66991755234346</v>
      </c>
      <c r="S118" s="1625">
        <v>502.01</v>
      </c>
      <c r="T118" s="1626">
        <v>68.64</v>
      </c>
    </row>
    <row r="119" spans="1:20" s="755" customFormat="1" ht="20.100000000000001" customHeight="1">
      <c r="A119" s="35" t="s">
        <v>1225</v>
      </c>
      <c r="B119" s="1682">
        <v>108.73</v>
      </c>
      <c r="C119" s="1653">
        <v>618.27947329824417</v>
      </c>
      <c r="D119" s="1658">
        <v>7326.1722379369439</v>
      </c>
      <c r="E119" s="2369">
        <v>75.64</v>
      </c>
      <c r="F119" s="1641">
        <v>38.725238095238097</v>
      </c>
      <c r="G119" s="1627">
        <v>5.3857142857142852</v>
      </c>
      <c r="H119" s="1641">
        <v>41.713000000000001</v>
      </c>
      <c r="I119" s="1627">
        <v>5.2238095238095248</v>
      </c>
      <c r="J119" s="2208">
        <v>85.718738575442927</v>
      </c>
      <c r="K119" s="1629">
        <v>7.1511541154095077</v>
      </c>
      <c r="L119" s="1629">
        <v>28.889365387494472</v>
      </c>
      <c r="M119" s="1629"/>
      <c r="N119" s="1654">
        <v>25.679746296432032</v>
      </c>
      <c r="O119" s="1992"/>
      <c r="P119" s="1628">
        <v>162.04288288794086</v>
      </c>
      <c r="Q119" s="1628">
        <v>165.37828544354429</v>
      </c>
      <c r="R119" s="1630">
        <v>145.53576063743884</v>
      </c>
      <c r="S119" s="1625">
        <v>505.23</v>
      </c>
      <c r="T119" s="1626">
        <v>69.69</v>
      </c>
    </row>
    <row r="120" spans="1:20" s="755" customFormat="1" ht="20.100000000000001" customHeight="1">
      <c r="A120" s="35" t="s">
        <v>1226</v>
      </c>
      <c r="B120" s="1682">
        <v>106.69</v>
      </c>
      <c r="C120" s="1653">
        <v>605.02997294056058</v>
      </c>
      <c r="D120" s="1658">
        <v>7595.8306053789856</v>
      </c>
      <c r="E120" s="1846"/>
      <c r="F120" s="1641">
        <v>37.860909090909097</v>
      </c>
      <c r="G120" s="1627">
        <v>5.0681818181818192</v>
      </c>
      <c r="H120" s="1641">
        <v>37.715806451612899</v>
      </c>
      <c r="I120" s="1627">
        <v>4.8936363636363618</v>
      </c>
      <c r="J120" s="2208">
        <v>83.361309554269553</v>
      </c>
      <c r="K120" s="1629">
        <v>7.1447748521486609</v>
      </c>
      <c r="L120" s="1629">
        <v>28.912719765333993</v>
      </c>
      <c r="M120" s="1629"/>
      <c r="N120" s="1654">
        <v>25.615116062464502</v>
      </c>
      <c r="O120" s="1992"/>
      <c r="P120" s="1628">
        <v>156.78820570401993</v>
      </c>
      <c r="Q120" s="1628">
        <v>160.64896896973426</v>
      </c>
      <c r="R120" s="1630">
        <v>142.55041170128627</v>
      </c>
      <c r="S120" s="1625">
        <v>488.61</v>
      </c>
      <c r="T120" s="1626">
        <v>67.900000000000006</v>
      </c>
    </row>
    <row r="121" spans="1:20" s="755" customFormat="1" ht="20.100000000000001" customHeight="1">
      <c r="A121" s="35" t="s">
        <v>1227</v>
      </c>
      <c r="B121" s="1682">
        <v>104.97</v>
      </c>
      <c r="C121" s="1653">
        <v>596.28616090123933</v>
      </c>
      <c r="D121" s="1658">
        <v>7488.6592415555051</v>
      </c>
      <c r="E121" s="1846"/>
      <c r="F121" s="1641">
        <v>37.549523809523812</v>
      </c>
      <c r="G121" s="1627">
        <v>4.6914285714285722</v>
      </c>
      <c r="H121" s="1641">
        <v>39.215666666666657</v>
      </c>
      <c r="I121" s="1627">
        <v>4.5171428571428569</v>
      </c>
      <c r="J121" s="2208">
        <v>81.200332951527301</v>
      </c>
      <c r="K121" s="1629">
        <v>7.1511541154095077</v>
      </c>
      <c r="L121" s="1629">
        <v>28.889365387494475</v>
      </c>
      <c r="M121" s="1629"/>
      <c r="N121" s="1654">
        <v>25.593572651141987</v>
      </c>
      <c r="O121" s="1992"/>
      <c r="P121" s="1628">
        <v>153.94783965865724</v>
      </c>
      <c r="Q121" s="1628">
        <v>157.98872845321611</v>
      </c>
      <c r="R121" s="1630">
        <v>140.06262092115909</v>
      </c>
      <c r="S121" s="1625">
        <v>482.1</v>
      </c>
      <c r="T121" s="1626">
        <v>66.28</v>
      </c>
    </row>
    <row r="122" spans="1:20" s="755" customFormat="1" ht="20.100000000000001" customHeight="1">
      <c r="A122" s="35" t="s">
        <v>1228</v>
      </c>
      <c r="B122" s="1682">
        <v>107.67</v>
      </c>
      <c r="C122" s="1653">
        <v>602.4992588075072</v>
      </c>
      <c r="D122" s="1658">
        <v>7507.5495413143553</v>
      </c>
      <c r="E122" s="2369">
        <v>76.66</v>
      </c>
      <c r="F122" s="1641">
        <v>37.37277777777777</v>
      </c>
      <c r="G122" s="1627">
        <v>4.9077777777777776</v>
      </c>
      <c r="H122" s="1641">
        <v>35.749677419354839</v>
      </c>
      <c r="I122" s="1627">
        <v>4.7766666666666673</v>
      </c>
      <c r="J122" s="2208">
        <v>81.396785369958408</v>
      </c>
      <c r="K122" s="1629">
        <v>7.1511541154095077</v>
      </c>
      <c r="L122" s="1629">
        <v>28.889365387494475</v>
      </c>
      <c r="M122" s="1629"/>
      <c r="N122" s="1654">
        <v>25.593572651141987</v>
      </c>
      <c r="O122" s="1992"/>
      <c r="P122" s="1628">
        <v>155.5100409836067</v>
      </c>
      <c r="Q122" s="1628">
        <v>159.17105757166863</v>
      </c>
      <c r="R122" s="1630">
        <v>141.67968492824176</v>
      </c>
      <c r="S122" s="1625">
        <v>481.43</v>
      </c>
      <c r="T122" s="1626">
        <v>65.27</v>
      </c>
    </row>
    <row r="123" spans="1:20" s="755" customFormat="1" ht="20.100000000000001" customHeight="1">
      <c r="A123" s="1661" t="s">
        <v>1212</v>
      </c>
      <c r="B123" s="2330">
        <v>105.93583333333335</v>
      </c>
      <c r="C123" s="2331">
        <v>611.41579404113884</v>
      </c>
      <c r="D123" s="2332">
        <v>7655.8509913879434</v>
      </c>
      <c r="E123" s="2370">
        <v>79.09</v>
      </c>
      <c r="F123" s="2360">
        <v>39.062067802768894</v>
      </c>
      <c r="G123" s="2361">
        <v>4.6894931666562103</v>
      </c>
      <c r="H123" s="2360">
        <v>37.823677291346648</v>
      </c>
      <c r="I123" s="2364">
        <v>4.4701411004454492</v>
      </c>
      <c r="J123" s="2334">
        <v>83.475906798354373</v>
      </c>
      <c r="K123" s="2335">
        <v>7.1267002729095958</v>
      </c>
      <c r="L123" s="2335">
        <v>28.827087046589057</v>
      </c>
      <c r="M123" s="2335"/>
      <c r="N123" s="2333">
        <v>25.616911346741375</v>
      </c>
      <c r="O123" s="1992"/>
      <c r="P123" s="2328">
        <v>159.79425976869541</v>
      </c>
      <c r="Q123" s="2328">
        <v>163.18605020308024</v>
      </c>
      <c r="R123" s="2329">
        <v>142.93394611322256</v>
      </c>
      <c r="S123" s="2043">
        <v>506.19749999999999</v>
      </c>
      <c r="T123" s="1635">
        <v>67.960833333333326</v>
      </c>
    </row>
    <row r="124" spans="1:20" s="755" customFormat="1" ht="20.100000000000001" customHeight="1">
      <c r="A124" s="349"/>
      <c r="B124" s="2330"/>
      <c r="C124" s="2331"/>
      <c r="D124" s="2332"/>
      <c r="E124" s="2458"/>
      <c r="F124" s="2334"/>
      <c r="G124" s="2333"/>
      <c r="H124" s="2334"/>
      <c r="I124" s="2459"/>
      <c r="J124" s="2334"/>
      <c r="K124" s="2335"/>
      <c r="L124" s="2335"/>
      <c r="M124" s="2335"/>
      <c r="N124" s="2333"/>
      <c r="O124" s="1992"/>
      <c r="P124" s="2328"/>
      <c r="Q124" s="2328"/>
      <c r="R124" s="2328"/>
      <c r="S124" s="2481"/>
      <c r="T124" s="2482"/>
    </row>
    <row r="125" spans="1:20" ht="20.100000000000001" customHeight="1">
      <c r="A125" s="2342">
        <v>2014</v>
      </c>
      <c r="B125" s="2343"/>
      <c r="C125" s="2343"/>
      <c r="D125" s="2343"/>
      <c r="E125" s="2343"/>
      <c r="F125" s="2347"/>
      <c r="G125" s="2347"/>
      <c r="H125" s="2347"/>
      <c r="I125" s="2347"/>
      <c r="J125" s="2343"/>
      <c r="K125" s="2343"/>
      <c r="L125" s="2343"/>
      <c r="M125" s="2343"/>
      <c r="N125" s="2343"/>
      <c r="O125" s="2343"/>
      <c r="P125" s="2343"/>
      <c r="Q125" s="2343"/>
      <c r="R125" s="2343"/>
      <c r="S125" s="2343"/>
      <c r="T125" s="2344"/>
    </row>
    <row r="126" spans="1:20" ht="20.100000000000001" customHeight="1">
      <c r="A126" s="35" t="s">
        <v>1218</v>
      </c>
      <c r="B126" s="1682">
        <v>104.71</v>
      </c>
      <c r="C126" s="1653">
        <v>598.95255707312515</v>
      </c>
      <c r="D126" s="1658">
        <v>7694.3315560428382</v>
      </c>
      <c r="E126" s="1841"/>
      <c r="F126" s="1641">
        <v>36.37954545454545</v>
      </c>
      <c r="G126" s="1627">
        <v>5.2659090909090907</v>
      </c>
      <c r="H126" s="1641">
        <v>35.874516129032266</v>
      </c>
      <c r="I126" s="1627">
        <v>4.9872727272727273</v>
      </c>
      <c r="J126" s="2208">
        <v>79.628713604078371</v>
      </c>
      <c r="K126" s="1629">
        <v>7.1447748521486609</v>
      </c>
      <c r="L126" s="1629">
        <v>29.216326677247846</v>
      </c>
      <c r="M126" s="1629"/>
      <c r="N126" s="1654">
        <v>25.593572651141987</v>
      </c>
      <c r="O126" s="1992"/>
      <c r="P126" s="1628">
        <v>152.4778117722272</v>
      </c>
      <c r="Q126" s="1628">
        <v>155.25816063399805</v>
      </c>
      <c r="R126" s="1630">
        <v>138.19677783606369</v>
      </c>
      <c r="S126" s="1625">
        <v>469.52</v>
      </c>
      <c r="T126" s="1626">
        <v>63.97</v>
      </c>
    </row>
    <row r="127" spans="1:20" ht="20.100000000000001" customHeight="1">
      <c r="A127" s="35" t="s">
        <v>1219</v>
      </c>
      <c r="B127" s="1682">
        <v>105.38</v>
      </c>
      <c r="C127" s="1653">
        <v>601.32404053339576</v>
      </c>
      <c r="D127" s="1658">
        <v>7382.0885808194216</v>
      </c>
      <c r="E127" s="1841"/>
      <c r="F127" s="1641">
        <v>36.453999999999994</v>
      </c>
      <c r="G127" s="1627">
        <v>6.9079999999999995</v>
      </c>
      <c r="H127" s="1641">
        <v>33.590000000000003</v>
      </c>
      <c r="I127" s="1627">
        <v>6.5100000000000007</v>
      </c>
      <c r="J127" s="2208">
        <v>80.218070859371721</v>
      </c>
      <c r="K127" s="1629">
        <v>7.1447748521486609</v>
      </c>
      <c r="L127" s="1629">
        <v>29.286389810766426</v>
      </c>
      <c r="M127" s="1629"/>
      <c r="N127" s="1654">
        <v>25.593572651141987</v>
      </c>
      <c r="O127" s="1651"/>
      <c r="P127" s="1628">
        <v>153.47346912521749</v>
      </c>
      <c r="Q127" s="1628">
        <v>156.28733404729161</v>
      </c>
      <c r="R127" s="1630">
        <v>138.32116737507008</v>
      </c>
      <c r="S127" s="1625">
        <v>487.47</v>
      </c>
      <c r="T127" s="1626">
        <v>65.19</v>
      </c>
    </row>
    <row r="128" spans="1:20" ht="20.100000000000001" customHeight="1">
      <c r="A128" s="2467" t="s">
        <v>1220</v>
      </c>
      <c r="B128" s="1682">
        <v>104.15</v>
      </c>
      <c r="C128" s="1653">
        <v>584.64277459056507</v>
      </c>
      <c r="D128" s="1658">
        <v>7005.1465568568283</v>
      </c>
      <c r="E128" s="2369">
        <v>75.16</v>
      </c>
      <c r="F128" s="1641">
        <v>35.49</v>
      </c>
      <c r="G128" s="1627">
        <v>6.42</v>
      </c>
      <c r="H128" s="1641">
        <v>31.04</v>
      </c>
      <c r="I128" s="1627">
        <v>6.11</v>
      </c>
      <c r="J128" s="2208">
        <v>78.711935651399841</v>
      </c>
      <c r="K128" s="1629">
        <v>7.1447748521486609</v>
      </c>
      <c r="L128" s="1629">
        <v>29.286389810766426</v>
      </c>
      <c r="M128" s="1629"/>
      <c r="N128" s="1654">
        <v>25.593572651141987</v>
      </c>
      <c r="O128" s="1651"/>
      <c r="P128" s="1628">
        <v>153.18899559579168</v>
      </c>
      <c r="Q128" s="1628">
        <v>155.99328450063632</v>
      </c>
      <c r="R128" s="1630">
        <v>138.07238829705733</v>
      </c>
      <c r="S128" s="1625">
        <v>483.8</v>
      </c>
      <c r="T128" s="1626">
        <v>63.75</v>
      </c>
    </row>
    <row r="129" spans="1:20" ht="20.100000000000001" customHeight="1">
      <c r="A129" s="35" t="s">
        <v>1221</v>
      </c>
      <c r="B129" s="1682">
        <v>104.27</v>
      </c>
      <c r="C129" s="1653">
        <v>579.22918640855562</v>
      </c>
      <c r="D129" s="1658">
        <v>6661.5755003774502</v>
      </c>
      <c r="E129" s="1846"/>
      <c r="F129" s="1641">
        <v>34.43</v>
      </c>
      <c r="G129" s="1627">
        <v>5.46</v>
      </c>
      <c r="H129" s="1641">
        <v>31.58</v>
      </c>
      <c r="I129" s="1627">
        <v>5.21</v>
      </c>
      <c r="J129" s="2208">
        <v>79.366777046170213</v>
      </c>
      <c r="K129" s="1629">
        <v>7.1383955888878141</v>
      </c>
      <c r="L129" s="1629">
        <v>29.379807322124535</v>
      </c>
      <c r="M129" s="1629"/>
      <c r="N129" s="1654">
        <v>25.528942417174459</v>
      </c>
      <c r="O129" s="1651"/>
      <c r="P129" s="1628">
        <v>156.60267794890126</v>
      </c>
      <c r="Q129" s="1628">
        <v>159.08080474051695</v>
      </c>
      <c r="R129" s="1630">
        <v>138.44555691407641</v>
      </c>
      <c r="S129" s="1625">
        <v>485</v>
      </c>
      <c r="T129" s="1626">
        <v>64.98</v>
      </c>
    </row>
    <row r="130" spans="1:20" ht="20.100000000000001" customHeight="1">
      <c r="A130" s="2467" t="s">
        <v>1211</v>
      </c>
      <c r="B130" s="1682">
        <v>105.44</v>
      </c>
      <c r="C130" s="1653">
        <v>592.25049064863606</v>
      </c>
      <c r="D130" s="1658">
        <v>6229.6024795100157</v>
      </c>
      <c r="E130" s="1846"/>
      <c r="F130" s="1641">
        <v>34.450000000000003</v>
      </c>
      <c r="G130" s="1627">
        <v>5.33</v>
      </c>
      <c r="H130" s="1641">
        <v>30.63</v>
      </c>
      <c r="I130" s="1627">
        <v>5.0999999999999996</v>
      </c>
      <c r="J130" s="2208">
        <v>78.973872209307984</v>
      </c>
      <c r="K130" s="1629">
        <v>7.1383955888878141</v>
      </c>
      <c r="L130" s="1629">
        <v>29.403161699964066</v>
      </c>
      <c r="M130" s="1629"/>
      <c r="N130" s="1654">
        <v>25.507399005851951</v>
      </c>
      <c r="O130" s="1651"/>
      <c r="P130" s="1628">
        <v>157.17162500775282</v>
      </c>
      <c r="Q130" s="1628">
        <v>159.81592860715517</v>
      </c>
      <c r="R130" s="1630">
        <v>138.44555691407641</v>
      </c>
      <c r="S130" s="1625">
        <v>487.11</v>
      </c>
      <c r="T130" s="1626">
        <v>65.069999999999993</v>
      </c>
    </row>
    <row r="131" spans="1:20" ht="20.100000000000001" customHeight="1">
      <c r="A131" s="35" t="s">
        <v>1222</v>
      </c>
      <c r="B131" s="1682">
        <v>107.89</v>
      </c>
      <c r="C131" s="1653">
        <v>609.0088378302006</v>
      </c>
      <c r="D131" s="1658">
        <v>6235.7603305456469</v>
      </c>
      <c r="E131" s="2369">
        <v>71.180000000000007</v>
      </c>
      <c r="F131" s="1641">
        <v>34.369999999999997</v>
      </c>
      <c r="G131" s="1627">
        <v>5.81</v>
      </c>
      <c r="H131" s="1641">
        <v>31.52</v>
      </c>
      <c r="I131" s="1627">
        <v>5.58</v>
      </c>
      <c r="J131" s="2208">
        <v>79.301292906693178</v>
      </c>
      <c r="K131" s="1629">
        <v>7.1383955888878141</v>
      </c>
      <c r="L131" s="1629">
        <v>29.403161699964066</v>
      </c>
      <c r="M131" s="1629"/>
      <c r="N131" s="1654">
        <v>25.507399005851951</v>
      </c>
      <c r="O131" s="1651"/>
      <c r="P131" s="1628">
        <v>159.58965000787211</v>
      </c>
      <c r="Q131" s="1628">
        <v>162.16832498039759</v>
      </c>
      <c r="R131" s="1630">
        <v>139.19189414811459</v>
      </c>
      <c r="S131" s="1625">
        <v>496.45</v>
      </c>
      <c r="T131" s="1626">
        <v>66.040000000000006</v>
      </c>
    </row>
    <row r="132" spans="1:20" ht="20.100000000000001" customHeight="1">
      <c r="A132" s="2467" t="s">
        <v>1223</v>
      </c>
      <c r="B132" s="1682">
        <v>105.61</v>
      </c>
      <c r="C132" s="1653">
        <v>588.40914069095629</v>
      </c>
      <c r="D132" s="1658">
        <v>5708.8469200991267</v>
      </c>
      <c r="E132" s="1846"/>
      <c r="F132" s="1641">
        <v>34.869999999999997</v>
      </c>
      <c r="G132" s="1627">
        <v>6.16</v>
      </c>
      <c r="H132" s="1641">
        <v>31.88</v>
      </c>
      <c r="I132" s="1627">
        <v>5.95</v>
      </c>
      <c r="J132" s="2208">
        <v>78.58096737244577</v>
      </c>
      <c r="K132" s="1629">
        <v>7.1383955888878141</v>
      </c>
      <c r="L132" s="1629">
        <v>29.403161699964066</v>
      </c>
      <c r="M132" s="1629"/>
      <c r="N132" s="1654">
        <v>25.421225360561905</v>
      </c>
      <c r="O132" s="1651"/>
      <c r="P132" s="1628">
        <v>159.44741324315919</v>
      </c>
      <c r="Q132" s="1628">
        <v>162.16832498039759</v>
      </c>
      <c r="R132" s="1630">
        <v>137.947998758051</v>
      </c>
      <c r="S132" s="1625">
        <v>474.87</v>
      </c>
      <c r="T132" s="1626">
        <v>63.61</v>
      </c>
    </row>
    <row r="133" spans="1:20" ht="20.100000000000001" customHeight="1">
      <c r="A133" s="35" t="s">
        <v>1224</v>
      </c>
      <c r="B133" s="1682">
        <v>100.75</v>
      </c>
      <c r="C133" s="1653">
        <v>569.8062743349933</v>
      </c>
      <c r="D133" s="1658">
        <v>5604.5957160651378</v>
      </c>
      <c r="E133" s="1846"/>
      <c r="F133" s="1641">
        <v>35.61</v>
      </c>
      <c r="G133" s="1627">
        <v>6.44</v>
      </c>
      <c r="H133" s="1641">
        <v>27.93</v>
      </c>
      <c r="I133" s="1627">
        <v>6.24</v>
      </c>
      <c r="J133" s="2208">
        <v>78.908388069830963</v>
      </c>
      <c r="K133" s="1629">
        <v>7.1383955888878141</v>
      </c>
      <c r="L133" s="1629">
        <v>29.403161699964066</v>
      </c>
      <c r="M133" s="1629"/>
      <c r="N133" s="1654">
        <v>25.399681949239397</v>
      </c>
      <c r="O133" s="1651"/>
      <c r="P133" s="1628">
        <v>155.89149412533672</v>
      </c>
      <c r="Q133" s="1628">
        <v>158.78675519386164</v>
      </c>
      <c r="R133" s="1630">
        <v>137.69921968003825</v>
      </c>
      <c r="S133" s="1625">
        <v>467.88</v>
      </c>
      <c r="T133" s="1626">
        <v>63.77</v>
      </c>
    </row>
    <row r="134" spans="1:20" ht="20.100000000000001" customHeight="1">
      <c r="A134" s="2467" t="s">
        <v>1225</v>
      </c>
      <c r="B134" s="1682">
        <v>95.98</v>
      </c>
      <c r="C134" s="1653">
        <v>558.76815888121109</v>
      </c>
      <c r="D134" s="1658">
        <v>5861.9030981061287</v>
      </c>
      <c r="E134" s="2369">
        <v>71.209999999999994</v>
      </c>
      <c r="F134" s="1641">
        <v>35.11</v>
      </c>
      <c r="G134" s="1627">
        <v>6.16</v>
      </c>
      <c r="H134" s="1641">
        <v>34.79</v>
      </c>
      <c r="I134" s="1627">
        <v>6.01</v>
      </c>
      <c r="J134" s="2208">
        <v>78.973872209307999</v>
      </c>
      <c r="K134" s="1629">
        <v>7.1320163256269664</v>
      </c>
      <c r="L134" s="1629">
        <v>29.403161699964066</v>
      </c>
      <c r="M134" s="1629"/>
      <c r="N134" s="1654">
        <v>25.378138537916886</v>
      </c>
      <c r="O134" s="1651"/>
      <c r="P134" s="1628">
        <v>156.74491471361415</v>
      </c>
      <c r="Q134" s="1628">
        <v>159.52187906049988</v>
      </c>
      <c r="R134" s="1630">
        <v>137.5748301410319</v>
      </c>
      <c r="S134" s="1625">
        <v>468.66</v>
      </c>
      <c r="T134" s="1626">
        <v>63.53</v>
      </c>
    </row>
    <row r="135" spans="1:20" ht="20.100000000000001" customHeight="1">
      <c r="A135" s="35" t="s">
        <v>1226</v>
      </c>
      <c r="B135" s="1682">
        <v>85.06</v>
      </c>
      <c r="C135" s="1653">
        <v>518.53713545506673</v>
      </c>
      <c r="D135" s="1658">
        <v>6345.2309710681984</v>
      </c>
      <c r="E135" s="1846"/>
      <c r="F135" s="1641">
        <v>34.26</v>
      </c>
      <c r="G135" s="1627">
        <v>6.21</v>
      </c>
      <c r="H135" s="1641">
        <v>35.24</v>
      </c>
      <c r="I135" s="1627">
        <v>6.08</v>
      </c>
      <c r="J135" s="2208">
        <v>74.389982445915336</v>
      </c>
      <c r="K135" s="1629">
        <v>7.1383955888878141</v>
      </c>
      <c r="L135" s="1629">
        <v>29.426516077803587</v>
      </c>
      <c r="M135" s="1629"/>
      <c r="N135" s="1654">
        <v>25.356595126594378</v>
      </c>
      <c r="O135" s="1651"/>
      <c r="P135" s="1628">
        <v>153.18899559579168</v>
      </c>
      <c r="Q135" s="1628">
        <v>155.99328450063626</v>
      </c>
      <c r="R135" s="1630">
        <v>134.71387074388568</v>
      </c>
      <c r="S135" s="1625">
        <v>417.88</v>
      </c>
      <c r="T135" s="1626">
        <v>59</v>
      </c>
    </row>
    <row r="136" spans="1:20" ht="20.100000000000001" customHeight="1">
      <c r="A136" s="2467" t="s">
        <v>1227</v>
      </c>
      <c r="B136" s="1682">
        <v>75.569999999999993</v>
      </c>
      <c r="C136" s="1653">
        <v>466.83805506145006</v>
      </c>
      <c r="D136" s="1658">
        <v>6532.1434918801242</v>
      </c>
      <c r="E136" s="1846"/>
      <c r="F136" s="1641">
        <v>35</v>
      </c>
      <c r="G136" s="1627">
        <v>6.97</v>
      </c>
      <c r="H136" s="1641">
        <v>36.369999999999997</v>
      </c>
      <c r="I136" s="1627">
        <v>6.85</v>
      </c>
      <c r="J136" s="2208">
        <v>73.21126793532865</v>
      </c>
      <c r="K136" s="1629">
        <v>7.1383955888878141</v>
      </c>
      <c r="L136" s="1629">
        <v>29.426516077803587</v>
      </c>
      <c r="M136" s="1629"/>
      <c r="N136" s="1654">
        <v>25.356595126594378</v>
      </c>
      <c r="O136" s="1651"/>
      <c r="P136" s="1628">
        <v>148.0684720661273</v>
      </c>
      <c r="Q136" s="1628">
        <v>151.28849175415149</v>
      </c>
      <c r="R136" s="1630">
        <v>132.59924858077761</v>
      </c>
      <c r="S136" s="1625">
        <v>381.61</v>
      </c>
      <c r="T136" s="1626">
        <v>56.98</v>
      </c>
    </row>
    <row r="137" spans="1:20" ht="20.100000000000001" customHeight="1">
      <c r="A137" s="35" t="s">
        <v>1228</v>
      </c>
      <c r="B137" s="1682">
        <v>59.46</v>
      </c>
      <c r="C137" s="1653">
        <v>411.98764947215443</v>
      </c>
      <c r="D137" s="1658">
        <v>6693.9698519486528</v>
      </c>
      <c r="E137" s="2369">
        <v>73.41</v>
      </c>
      <c r="F137" s="1641">
        <v>34.69</v>
      </c>
      <c r="G137" s="1627">
        <v>7</v>
      </c>
      <c r="H137" s="1641">
        <v>32.890322580645162</v>
      </c>
      <c r="I137" s="1627">
        <v>6.9068421052631574</v>
      </c>
      <c r="J137" s="2208">
        <v>62.799289758479595</v>
      </c>
      <c r="K137" s="1629">
        <v>7.0937407460618846</v>
      </c>
      <c r="L137" s="1629">
        <v>29.426516077803587</v>
      </c>
      <c r="M137" s="1629"/>
      <c r="N137" s="1654">
        <v>25.335051715271867</v>
      </c>
      <c r="O137" s="1651"/>
      <c r="P137" s="1628">
        <v>137.54295147737284</v>
      </c>
      <c r="Q137" s="1628">
        <v>141.29080716787132</v>
      </c>
      <c r="R137" s="1630">
        <v>124.26514946735165</v>
      </c>
      <c r="S137" s="1625">
        <v>299.33999999999997</v>
      </c>
      <c r="T137" s="1626">
        <v>46.68</v>
      </c>
    </row>
    <row r="138" spans="1:20" s="755" customFormat="1" ht="20.100000000000001" customHeight="1">
      <c r="A138" s="1661" t="s">
        <v>1212</v>
      </c>
      <c r="B138" s="2330">
        <v>96.189166666666665</v>
      </c>
      <c r="C138" s="2331">
        <v>554.93878798277558</v>
      </c>
      <c r="D138" s="2332">
        <v>6537.511717773591</v>
      </c>
      <c r="E138" s="2370">
        <v>72.740000000000009</v>
      </c>
      <c r="F138" s="2360">
        <v>35.09279545454546</v>
      </c>
      <c r="G138" s="2361">
        <v>6.177825757575758</v>
      </c>
      <c r="H138" s="2360">
        <v>32.777903225806448</v>
      </c>
      <c r="I138" s="2364">
        <v>5.9611762360446567</v>
      </c>
      <c r="J138" s="2334">
        <v>76.922035839027458</v>
      </c>
      <c r="K138" s="2335">
        <v>7.1357375625291288</v>
      </c>
      <c r="L138" s="2335">
        <v>29.372022529511355</v>
      </c>
      <c r="M138" s="2335"/>
      <c r="N138" s="2333">
        <v>25.464312183206928</v>
      </c>
      <c r="O138" s="1992"/>
      <c r="P138" s="2328">
        <v>153.61570588993035</v>
      </c>
      <c r="Q138" s="2328">
        <v>156.47111501395113</v>
      </c>
      <c r="R138" s="2329">
        <v>136.28947157129957</v>
      </c>
      <c r="S138" s="2043">
        <v>451.63249999999999</v>
      </c>
      <c r="T138" s="1635">
        <v>61.880833333333328</v>
      </c>
    </row>
    <row r="139" spans="1:20" ht="20.100000000000001" customHeight="1">
      <c r="A139" s="35"/>
      <c r="B139" s="1682"/>
      <c r="C139" s="1653"/>
      <c r="D139" s="1658"/>
      <c r="E139" s="1846"/>
      <c r="F139" s="1641"/>
      <c r="G139" s="1627"/>
      <c r="H139" s="1641"/>
      <c r="I139" s="1627"/>
      <c r="J139" s="2208"/>
      <c r="K139" s="1629"/>
      <c r="L139" s="1629"/>
      <c r="M139" s="1629"/>
      <c r="N139" s="1654"/>
      <c r="O139" s="1651"/>
      <c r="P139" s="1628"/>
      <c r="Q139" s="1628"/>
      <c r="R139" s="1630"/>
      <c r="S139" s="2567"/>
      <c r="T139" s="2568"/>
    </row>
    <row r="140" spans="1:20" ht="20.100000000000001" customHeight="1">
      <c r="A140" s="2342">
        <v>2015</v>
      </c>
      <c r="B140" s="2343"/>
      <c r="C140" s="2343"/>
      <c r="D140" s="2343"/>
      <c r="E140" s="2343"/>
      <c r="F140" s="2347"/>
      <c r="G140" s="2347"/>
      <c r="H140" s="2347"/>
      <c r="I140" s="2347"/>
      <c r="J140" s="2343"/>
      <c r="K140" s="2343"/>
      <c r="L140" s="2343"/>
      <c r="M140" s="2343"/>
      <c r="N140" s="2343"/>
      <c r="O140" s="2343"/>
      <c r="P140" s="2343"/>
      <c r="Q140" s="2343"/>
      <c r="R140" s="2343"/>
      <c r="S140" s="2343"/>
      <c r="T140" s="2344"/>
    </row>
    <row r="141" spans="1:20" ht="20.100000000000001" customHeight="1">
      <c r="A141" s="35" t="s">
        <v>1218</v>
      </c>
      <c r="B141" s="1682">
        <v>44.38</v>
      </c>
      <c r="C141" s="1653">
        <v>330.16903729206939</v>
      </c>
      <c r="D141" s="1658">
        <v>6400</v>
      </c>
      <c r="E141" s="1846"/>
      <c r="F141" s="1641">
        <v>31.82</v>
      </c>
      <c r="G141" s="1627">
        <v>7.19</v>
      </c>
      <c r="H141" s="1641">
        <v>28.72</v>
      </c>
      <c r="I141" s="1627">
        <v>6.98</v>
      </c>
      <c r="J141" s="2208">
        <v>55.072161300189073</v>
      </c>
      <c r="K141" s="1629">
        <v>7.0937407460618846</v>
      </c>
      <c r="L141" s="1629">
        <v>29.286389810766426</v>
      </c>
      <c r="M141" s="1629"/>
      <c r="N141" s="1654">
        <v>25.227334658659316</v>
      </c>
      <c r="O141" s="1651"/>
      <c r="P141" s="1628">
        <v>129.86216618287631</v>
      </c>
      <c r="Q141" s="1628">
        <v>133.20444463485057</v>
      </c>
      <c r="R141" s="1630">
        <v>115.76411308527926</v>
      </c>
      <c r="S141" s="2567">
        <v>243.67</v>
      </c>
      <c r="T141" s="2568">
        <v>42.09</v>
      </c>
    </row>
    <row r="142" spans="1:20" ht="20.100000000000001" customHeight="1">
      <c r="A142" s="35" t="s">
        <v>1219</v>
      </c>
      <c r="B142" s="1682">
        <v>54.06</v>
      </c>
      <c r="C142" s="1653">
        <v>371.23628609936577</v>
      </c>
      <c r="D142" s="1658">
        <v>6011</v>
      </c>
      <c r="E142" s="1846"/>
      <c r="F142" s="1641">
        <v>32.869999999999997</v>
      </c>
      <c r="G142" s="1627">
        <v>7.46</v>
      </c>
      <c r="H142" s="1641">
        <v>36.72</v>
      </c>
      <c r="I142" s="1627">
        <v>7.26</v>
      </c>
      <c r="J142" s="2208">
        <v>62.537353200571424</v>
      </c>
      <c r="K142" s="1629">
        <v>7.0937407460618846</v>
      </c>
      <c r="L142" s="1629">
        <v>29.263035432926898</v>
      </c>
      <c r="M142" s="1629"/>
      <c r="N142" s="1654">
        <v>25.205791247336808</v>
      </c>
      <c r="O142" s="1651"/>
      <c r="P142" s="1628">
        <v>134.84045294782777</v>
      </c>
      <c r="Q142" s="1628">
        <v>137.46816306135241</v>
      </c>
      <c r="R142" s="1630">
        <v>119.33555912727194</v>
      </c>
      <c r="S142" s="2567">
        <v>300.22000000000003</v>
      </c>
      <c r="T142" s="2568">
        <v>51.96</v>
      </c>
    </row>
    <row r="143" spans="1:20" ht="20.100000000000001" customHeight="1">
      <c r="A143" s="35" t="s">
        <v>1220</v>
      </c>
      <c r="B143" s="1682">
        <v>52.46</v>
      </c>
      <c r="C143" s="1653">
        <v>380.20142946397982</v>
      </c>
      <c r="D143" s="1658">
        <v>6207</v>
      </c>
      <c r="E143" s="2369">
        <v>71.989999999999995</v>
      </c>
      <c r="F143" s="1641">
        <v>32.270000000000003</v>
      </c>
      <c r="G143" s="1627">
        <v>6.93</v>
      </c>
      <c r="H143" s="1641">
        <v>31.32</v>
      </c>
      <c r="I143" s="1627">
        <v>6.8</v>
      </c>
      <c r="J143" s="2208">
        <v>63.716067711158104</v>
      </c>
      <c r="K143" s="1629">
        <v>7.0873614828010369</v>
      </c>
      <c r="L143" s="1629">
        <v>29.216326677247846</v>
      </c>
      <c r="M143" s="1629"/>
      <c r="N143" s="1654">
        <v>25.162704424691785</v>
      </c>
      <c r="O143" s="1651"/>
      <c r="P143" s="1628">
        <v>141.24110735990817</v>
      </c>
      <c r="Q143" s="1628">
        <v>143.64320354111373</v>
      </c>
      <c r="R143" s="1630">
        <v>123.03015848105743</v>
      </c>
      <c r="S143" s="2567">
        <v>308.87</v>
      </c>
      <c r="T143" s="2568">
        <v>49.15</v>
      </c>
    </row>
    <row r="144" spans="1:20" ht="20.100000000000001" customHeight="1">
      <c r="A144" s="35" t="s">
        <v>1221</v>
      </c>
      <c r="B144" s="1682">
        <v>57.3</v>
      </c>
      <c r="C144" s="1653">
        <v>413.30964312130675</v>
      </c>
      <c r="D144" s="1658">
        <v>5863</v>
      </c>
      <c r="E144" s="1846"/>
      <c r="F144" s="1641">
        <v>31.99</v>
      </c>
      <c r="G144" s="1627">
        <v>7.21</v>
      </c>
      <c r="H144" s="1641">
        <v>29.72</v>
      </c>
      <c r="I144" s="1627">
        <v>7.1</v>
      </c>
      <c r="J144" s="2208">
        <v>63.388647013772903</v>
      </c>
      <c r="K144" s="1629">
        <v>7.0746029562793442</v>
      </c>
      <c r="L144" s="1629">
        <v>29.16961792156879</v>
      </c>
      <c r="M144" s="1629"/>
      <c r="N144" s="1654">
        <v>24.925726900144173</v>
      </c>
      <c r="O144" s="1651"/>
      <c r="P144" s="1628">
        <v>145.3659735365822</v>
      </c>
      <c r="Q144" s="1628">
        <v>147.90692196761555</v>
      </c>
      <c r="R144" s="1630">
        <v>123.52277172822882</v>
      </c>
      <c r="S144" s="2567">
        <v>332.69</v>
      </c>
      <c r="T144" s="2568">
        <v>51.57</v>
      </c>
    </row>
    <row r="145" spans="1:20" ht="20.100000000000001" customHeight="1">
      <c r="A145" s="35" t="s">
        <v>1211</v>
      </c>
      <c r="B145" s="1682">
        <v>62.16</v>
      </c>
      <c r="C145" s="1653">
        <v>431.12082384263573</v>
      </c>
      <c r="D145" s="1658">
        <v>5686</v>
      </c>
      <c r="E145" s="1846"/>
      <c r="F145" s="1641">
        <v>31.6</v>
      </c>
      <c r="G145" s="1627">
        <v>7.57</v>
      </c>
      <c r="H145" s="1641">
        <v>25.36</v>
      </c>
      <c r="I145" s="1627">
        <v>7.45</v>
      </c>
      <c r="J145" s="2208">
        <v>65.746076034946299</v>
      </c>
      <c r="K145" s="1629">
        <v>7.0682236930184956</v>
      </c>
      <c r="L145" s="1629">
        <v>29.146263543729255</v>
      </c>
      <c r="M145" s="1629"/>
      <c r="N145" s="1654">
        <v>24.904183488821662</v>
      </c>
      <c r="O145" s="1651"/>
      <c r="P145" s="1628">
        <v>148.77965588969175</v>
      </c>
      <c r="Q145" s="1628">
        <v>151.43551652747917</v>
      </c>
      <c r="R145" s="1630">
        <v>126.23214458767151</v>
      </c>
      <c r="S145" s="2567">
        <v>349.2</v>
      </c>
      <c r="T145" s="2568">
        <v>53.08</v>
      </c>
    </row>
    <row r="146" spans="1:20" ht="20.100000000000001" customHeight="1">
      <c r="A146" s="35" t="s">
        <v>1222</v>
      </c>
      <c r="B146" s="1682">
        <v>60.21</v>
      </c>
      <c r="C146" s="1653">
        <v>412.47768464538683</v>
      </c>
      <c r="D146" s="1658">
        <v>5785</v>
      </c>
      <c r="E146" s="2369">
        <v>69.64</v>
      </c>
      <c r="F146" s="1641">
        <v>31.659545454545455</v>
      </c>
      <c r="G146" s="1627">
        <v>7.58</v>
      </c>
      <c r="H146" s="1641">
        <v>30.07</v>
      </c>
      <c r="I146" s="1627">
        <v>7.47</v>
      </c>
      <c r="J146" s="2208">
        <v>64.043488408543297</v>
      </c>
      <c r="K146" s="1629">
        <v>7.0682236930184956</v>
      </c>
      <c r="L146" s="1629">
        <v>29.146263543729255</v>
      </c>
      <c r="M146" s="1629"/>
      <c r="N146" s="1654">
        <v>24.904183488821662</v>
      </c>
      <c r="O146" s="1651"/>
      <c r="P146" s="1628">
        <v>149.34860294854337</v>
      </c>
      <c r="Q146" s="1628">
        <v>152.0236156207898</v>
      </c>
      <c r="R146" s="1630">
        <v>123.89223166360736</v>
      </c>
      <c r="S146" s="2567">
        <v>332.6</v>
      </c>
      <c r="T146" s="2568">
        <v>50.98</v>
      </c>
    </row>
    <row r="147" spans="1:20" ht="20.100000000000001" customHeight="1">
      <c r="A147" s="35" t="s">
        <v>1223</v>
      </c>
      <c r="B147" s="1682">
        <v>54.19</v>
      </c>
      <c r="C147" s="1653">
        <v>385.14159505034746</v>
      </c>
      <c r="D147" s="1658">
        <v>5499</v>
      </c>
      <c r="E147" s="1846"/>
      <c r="F147" s="1641">
        <v>31.98</v>
      </c>
      <c r="G147" s="1627">
        <v>7.85</v>
      </c>
      <c r="H147" s="1641">
        <v>35</v>
      </c>
      <c r="I147" s="1627">
        <v>7.73</v>
      </c>
      <c r="J147" s="2208">
        <v>60.965733853122501</v>
      </c>
      <c r="K147" s="1629">
        <v>7.0554651664968011</v>
      </c>
      <c r="L147" s="1629">
        <v>29.12290916588973</v>
      </c>
      <c r="M147" s="1629"/>
      <c r="N147" s="1654">
        <v>24.688749375596561</v>
      </c>
      <c r="O147" s="1651"/>
      <c r="P147" s="1628">
        <v>151.05544412509815</v>
      </c>
      <c r="Q147" s="1628">
        <v>153.93493767404922</v>
      </c>
      <c r="R147" s="1630">
        <v>121.55231873954322</v>
      </c>
      <c r="S147" s="2567">
        <v>307.18</v>
      </c>
      <c r="T147" s="2568">
        <v>48.71</v>
      </c>
    </row>
    <row r="148" spans="1:20" ht="20.100000000000001" customHeight="1">
      <c r="A148" s="35" t="s">
        <v>1224</v>
      </c>
      <c r="B148" s="1682">
        <v>45.46</v>
      </c>
      <c r="C148" s="1653">
        <v>330.22385508069982</v>
      </c>
      <c r="D148" s="1658">
        <v>5714</v>
      </c>
      <c r="E148" s="1846"/>
      <c r="F148" s="1641">
        <v>30.75</v>
      </c>
      <c r="G148" s="1627">
        <v>8.1999999999999993</v>
      </c>
      <c r="H148" s="1641">
        <v>31.61</v>
      </c>
      <c r="I148" s="1627">
        <v>8.09</v>
      </c>
      <c r="J148" s="2208">
        <v>57.167653763454283</v>
      </c>
      <c r="K148" s="1629">
        <v>7.0554651664968011</v>
      </c>
      <c r="L148" s="1629">
        <v>29.12290916588973</v>
      </c>
      <c r="M148" s="1629"/>
      <c r="N148" s="1654">
        <v>24.688749375596561</v>
      </c>
      <c r="O148" s="1651"/>
      <c r="P148" s="1628">
        <v>144.79702647773058</v>
      </c>
      <c r="Q148" s="1628">
        <v>147.90692196761557</v>
      </c>
      <c r="R148" s="1630">
        <v>116.87249289141492</v>
      </c>
      <c r="S148" s="2567">
        <v>260.83999999999997</v>
      </c>
      <c r="T148" s="2568">
        <v>44.56</v>
      </c>
    </row>
    <row r="149" spans="1:20" ht="20.100000000000001" customHeight="1">
      <c r="A149" s="35" t="s">
        <v>1225</v>
      </c>
      <c r="B149" s="1682">
        <v>44.83</v>
      </c>
      <c r="C149" s="1653">
        <v>320.25323789008718</v>
      </c>
      <c r="D149" s="1658">
        <v>5374</v>
      </c>
      <c r="E149" s="2369">
        <v>66.099999999999994</v>
      </c>
      <c r="F149" s="1641">
        <v>29.79</v>
      </c>
      <c r="G149" s="1627">
        <v>8.1999999999999993</v>
      </c>
      <c r="H149" s="1641">
        <v>31.88</v>
      </c>
      <c r="I149" s="1627">
        <v>8.1</v>
      </c>
      <c r="J149" s="2208">
        <v>56.971201345023161</v>
      </c>
      <c r="K149" s="1629">
        <v>7.0490859032359552</v>
      </c>
      <c r="L149" s="1629">
        <v>29.12290916588973</v>
      </c>
      <c r="M149" s="1629"/>
      <c r="N149" s="1654">
        <v>24.688749375596561</v>
      </c>
      <c r="O149" s="1651"/>
      <c r="P149" s="1628">
        <v>136.68953088909535</v>
      </c>
      <c r="Q149" s="1628">
        <v>140.26163375457782</v>
      </c>
      <c r="R149" s="1630">
        <v>115.8872663970721</v>
      </c>
      <c r="S149" s="2567">
        <v>238.49</v>
      </c>
      <c r="T149" s="2568">
        <v>43.35</v>
      </c>
    </row>
    <row r="150" spans="1:20" ht="20.100000000000001" customHeight="1">
      <c r="A150" s="35" t="s">
        <v>1226</v>
      </c>
      <c r="B150" s="1682">
        <v>45.02</v>
      </c>
      <c r="C150" s="1653">
        <v>321.03264343770041</v>
      </c>
      <c r="D150" s="1658">
        <v>5163</v>
      </c>
      <c r="E150" s="1846"/>
      <c r="F150" s="1641">
        <v>29.12</v>
      </c>
      <c r="G150" s="1627">
        <v>8.4600000000000009</v>
      </c>
      <c r="H150" s="1641">
        <v>39.369999999999997</v>
      </c>
      <c r="I150" s="1627">
        <v>8.3800000000000008</v>
      </c>
      <c r="J150" s="2208">
        <v>56.185391671298696</v>
      </c>
      <c r="K150" s="1629">
        <v>7.0427066399751075</v>
      </c>
      <c r="L150" s="1629">
        <v>29.099554788050209</v>
      </c>
      <c r="M150" s="1629"/>
      <c r="N150" s="1654">
        <v>24.473315262371457</v>
      </c>
      <c r="O150" s="1651"/>
      <c r="P150" s="1628">
        <v>133.98703235955031</v>
      </c>
      <c r="Q150" s="1628">
        <v>137.76221260800779</v>
      </c>
      <c r="R150" s="1630">
        <v>115.14834652631501</v>
      </c>
      <c r="S150" s="2567">
        <v>247.55</v>
      </c>
      <c r="T150" s="2568">
        <v>42.42</v>
      </c>
    </row>
    <row r="151" spans="1:20" ht="20.100000000000001" customHeight="1">
      <c r="A151" s="35" t="s">
        <v>1227</v>
      </c>
      <c r="B151" s="1682">
        <v>40.5</v>
      </c>
      <c r="C151" s="1653">
        <v>302.96331146857699</v>
      </c>
      <c r="D151" s="1658">
        <v>5084</v>
      </c>
      <c r="E151" s="1846"/>
      <c r="F151" s="1641">
        <v>29.13</v>
      </c>
      <c r="G151" s="1627">
        <v>8.59</v>
      </c>
      <c r="H151" s="1641">
        <v>32.39</v>
      </c>
      <c r="I151" s="1627">
        <v>8.5</v>
      </c>
      <c r="J151" s="2208">
        <v>56.381844089729803</v>
      </c>
      <c r="K151" s="1629">
        <v>7.0427066399751075</v>
      </c>
      <c r="L151" s="1629">
        <v>29.076200410210685</v>
      </c>
      <c r="M151" s="1629"/>
      <c r="N151" s="1654">
        <v>24.473315262371457</v>
      </c>
      <c r="O151" s="1651"/>
      <c r="P151" s="1628">
        <v>135.1249264772535</v>
      </c>
      <c r="Q151" s="1628">
        <v>138.64436124797368</v>
      </c>
      <c r="R151" s="1630">
        <v>116.25672633245068</v>
      </c>
      <c r="S151" s="2567">
        <v>229.75</v>
      </c>
      <c r="T151" s="2568">
        <v>42.76</v>
      </c>
    </row>
    <row r="152" spans="1:20" ht="20.100000000000001" customHeight="1">
      <c r="A152" s="35" t="s">
        <v>1228</v>
      </c>
      <c r="B152" s="1682">
        <v>33.64</v>
      </c>
      <c r="C152" s="1653">
        <v>276.15552658519886</v>
      </c>
      <c r="D152" s="1658">
        <v>4892</v>
      </c>
      <c r="E152" s="2369">
        <v>64.06</v>
      </c>
      <c r="F152" s="1641">
        <v>28.49</v>
      </c>
      <c r="G152" s="1627">
        <v>8.3699999999999992</v>
      </c>
      <c r="H152" s="1641">
        <v>27.78</v>
      </c>
      <c r="I152" s="1627">
        <v>8.2899999999999991</v>
      </c>
      <c r="J152" s="2208">
        <v>48.196326655100037</v>
      </c>
      <c r="K152" s="1629">
        <v>7.029948113453413</v>
      </c>
      <c r="L152" s="1629">
        <v>29.099554788050209</v>
      </c>
      <c r="M152" s="1629"/>
      <c r="N152" s="1654">
        <v>24.473315262371457</v>
      </c>
      <c r="O152" s="1651"/>
      <c r="P152" s="1628">
        <v>129.86216618287622</v>
      </c>
      <c r="Q152" s="1628">
        <v>133.93956850148888</v>
      </c>
      <c r="R152" s="1630">
        <v>108.86752762487966</v>
      </c>
      <c r="S152" s="2567">
        <v>189.72</v>
      </c>
      <c r="T152" s="2568">
        <v>33.67</v>
      </c>
    </row>
    <row r="153" spans="1:20" s="755" customFormat="1" ht="20.100000000000001" customHeight="1">
      <c r="A153" s="1661" t="s">
        <v>1212</v>
      </c>
      <c r="B153" s="2330">
        <v>49.517499999999991</v>
      </c>
      <c r="C153" s="2331">
        <v>355.93157686217654</v>
      </c>
      <c r="D153" s="2332">
        <v>5618</v>
      </c>
      <c r="E153" s="2370">
        <v>67.947499999999991</v>
      </c>
      <c r="F153" s="2360">
        <v>30.955795454545456</v>
      </c>
      <c r="G153" s="2361">
        <v>7.8008333333333342</v>
      </c>
      <c r="H153" s="2360">
        <v>31.661666666666662</v>
      </c>
      <c r="I153" s="2364">
        <v>7.6791666666666671</v>
      </c>
      <c r="J153" s="2334">
        <v>59.19766208724247</v>
      </c>
      <c r="K153" s="2335">
        <v>7.0634392455728614</v>
      </c>
      <c r="L153" s="2335">
        <v>29.155994534495733</v>
      </c>
      <c r="M153" s="2335"/>
      <c r="N153" s="2333">
        <v>24.818009843531616</v>
      </c>
      <c r="O153" s="1992"/>
      <c r="P153" s="2328">
        <v>140.07950711475277</v>
      </c>
      <c r="Q153" s="2328">
        <v>143.17762509224283</v>
      </c>
      <c r="R153" s="2329">
        <v>118.86347143206598</v>
      </c>
      <c r="S153" s="2043">
        <v>278.39833333333337</v>
      </c>
      <c r="T153" s="1635">
        <v>46.19166666666667</v>
      </c>
    </row>
    <row r="154" spans="1:20" s="755" customFormat="1" ht="20.100000000000001" customHeight="1">
      <c r="A154" s="349"/>
      <c r="B154" s="2330"/>
      <c r="C154" s="2331"/>
      <c r="D154" s="2332"/>
      <c r="E154" s="2458"/>
      <c r="F154" s="2360"/>
      <c r="G154" s="2361"/>
      <c r="H154" s="2360"/>
      <c r="I154" s="2364"/>
      <c r="J154" s="2334"/>
      <c r="K154" s="2335"/>
      <c r="L154" s="2335"/>
      <c r="M154" s="2335"/>
      <c r="N154" s="2333"/>
      <c r="O154" s="1992"/>
      <c r="P154" s="2328"/>
      <c r="Q154" s="2328"/>
      <c r="R154" s="2329"/>
      <c r="S154" s="2773"/>
      <c r="T154" s="2774"/>
    </row>
    <row r="155" spans="1:20" ht="20.100000000000001" customHeight="1">
      <c r="A155" s="2342">
        <v>2016</v>
      </c>
      <c r="B155" s="2343"/>
      <c r="C155" s="2343"/>
      <c r="D155" s="2343"/>
      <c r="E155" s="2343"/>
      <c r="F155" s="2347"/>
      <c r="G155" s="2347"/>
      <c r="H155" s="2347"/>
      <c r="I155" s="2347"/>
      <c r="J155" s="2343"/>
      <c r="K155" s="2343"/>
      <c r="L155" s="2343"/>
      <c r="M155" s="2343"/>
      <c r="N155" s="2343"/>
      <c r="O155" s="2343"/>
      <c r="P155" s="2343"/>
      <c r="Q155" s="2343"/>
      <c r="R155" s="2343"/>
      <c r="S155" s="2343"/>
      <c r="T155" s="2344"/>
    </row>
    <row r="156" spans="1:20" ht="20.100000000000001" customHeight="1">
      <c r="A156" s="35" t="s">
        <v>1218</v>
      </c>
      <c r="B156" s="1682">
        <v>26.5</v>
      </c>
      <c r="C156" s="1653">
        <v>224.48022413997523</v>
      </c>
      <c r="D156" s="1658">
        <v>4470.589356511131</v>
      </c>
      <c r="E156" s="1846"/>
      <c r="F156" s="1641">
        <v>24.28</v>
      </c>
      <c r="G156" s="1627">
        <v>6.9565000000000001</v>
      </c>
      <c r="H156" s="1641">
        <v>29.037096774193543</v>
      </c>
      <c r="I156" s="1627">
        <v>6.8120000000000003</v>
      </c>
      <c r="J156" s="2208">
        <v>41.713396846873266</v>
      </c>
      <c r="K156" s="1629">
        <v>6.940638427801554</v>
      </c>
      <c r="L156" s="1629">
        <v>29.216326677247839</v>
      </c>
      <c r="M156" s="1629"/>
      <c r="N156" s="1654">
        <v>24.171707503856322</v>
      </c>
      <c r="O156" s="1651"/>
      <c r="P156" s="1628">
        <v>125.59506324148929</v>
      </c>
      <c r="Q156" s="1628">
        <v>129.5288253016594</v>
      </c>
      <c r="R156" s="1630">
        <v>101.81945647228632</v>
      </c>
      <c r="S156" s="2567">
        <v>144.18</v>
      </c>
      <c r="T156" s="2568">
        <v>29.96</v>
      </c>
    </row>
    <row r="157" spans="1:20" ht="20.100000000000001" customHeight="1">
      <c r="A157" s="35" t="s">
        <v>1219</v>
      </c>
      <c r="B157" s="1682">
        <v>28.72</v>
      </c>
      <c r="C157" s="1653">
        <v>213.75875282865803</v>
      </c>
      <c r="D157" s="1658">
        <v>4356.8164710310266</v>
      </c>
      <c r="E157" s="1846"/>
      <c r="F157" s="1641">
        <v>21.7</v>
      </c>
      <c r="G157" s="1627">
        <v>5.22</v>
      </c>
      <c r="H157" s="1641">
        <v>21.99</v>
      </c>
      <c r="I157" s="1627">
        <v>5.15</v>
      </c>
      <c r="J157" s="2208">
        <v>41.516944428442144</v>
      </c>
      <c r="K157" s="1629">
        <v>6.9278799012798595</v>
      </c>
      <c r="L157" s="1629">
        <v>29.216326677247839</v>
      </c>
      <c r="M157" s="1629"/>
      <c r="N157" s="1654">
        <v>24.085533858566279</v>
      </c>
      <c r="O157" s="1651"/>
      <c r="P157" s="1628">
        <v>122.32361765309263</v>
      </c>
      <c r="Q157" s="1628">
        <v>126.44130506177875</v>
      </c>
      <c r="R157" s="1630">
        <v>101.20975912814089</v>
      </c>
      <c r="S157" s="2567">
        <v>162.63</v>
      </c>
      <c r="T157" s="2568">
        <v>31.19</v>
      </c>
    </row>
    <row r="158" spans="1:20" ht="20.100000000000001" customHeight="1">
      <c r="A158" s="35" t="s">
        <v>1220</v>
      </c>
      <c r="B158" s="1682">
        <v>34.65</v>
      </c>
      <c r="C158" s="1653">
        <v>245.64860258304387</v>
      </c>
      <c r="D158" s="1658">
        <v>4231.0564262068256</v>
      </c>
      <c r="E158" s="2369">
        <v>56.87</v>
      </c>
      <c r="F158" s="1641">
        <v>21.99</v>
      </c>
      <c r="G158" s="1627">
        <v>4.99</v>
      </c>
      <c r="H158" s="1641">
        <v>24.29</v>
      </c>
      <c r="I158" s="1627">
        <v>4.93</v>
      </c>
      <c r="J158" s="2208">
        <v>45.707929354972578</v>
      </c>
      <c r="K158" s="1629">
        <v>6.9278799012798595</v>
      </c>
      <c r="L158" s="1629">
        <v>29.263035432926898</v>
      </c>
      <c r="M158" s="1629"/>
      <c r="N158" s="1654">
        <v>24.085533858566279</v>
      </c>
      <c r="O158" s="1651"/>
      <c r="P158" s="1628">
        <v>122.89256471194423</v>
      </c>
      <c r="Q158" s="1628">
        <v>128.0585775683829</v>
      </c>
      <c r="R158" s="1630">
        <v>105.11182213067165</v>
      </c>
      <c r="S158" s="2567">
        <v>183.55</v>
      </c>
      <c r="T158" s="2568">
        <v>35.020000000000003</v>
      </c>
    </row>
    <row r="159" spans="1:20" ht="20.100000000000001" customHeight="1">
      <c r="A159" s="35" t="s">
        <v>1221</v>
      </c>
      <c r="B159" s="1682">
        <v>37.86</v>
      </c>
      <c r="C159" s="1653">
        <v>257.91730567977504</v>
      </c>
      <c r="D159" s="1658">
        <v>4008.2126633971093</v>
      </c>
      <c r="E159" s="1846"/>
      <c r="F159" s="1641">
        <v>23.5</v>
      </c>
      <c r="G159" s="1627">
        <v>5.75</v>
      </c>
      <c r="H159" s="1641">
        <v>24.21</v>
      </c>
      <c r="I159" s="1627">
        <v>5.69</v>
      </c>
      <c r="J159" s="2208">
        <v>45.249540378633313</v>
      </c>
      <c r="K159" s="1629">
        <v>6.9087421114973191</v>
      </c>
      <c r="L159" s="1629">
        <v>29.403161699964059</v>
      </c>
      <c r="M159" s="1629"/>
      <c r="N159" s="1654">
        <v>23.78392610005114</v>
      </c>
      <c r="O159" s="1651"/>
      <c r="P159" s="1628">
        <v>128.01308824160859</v>
      </c>
      <c r="Q159" s="1628">
        <v>133.49849418150595</v>
      </c>
      <c r="R159" s="1630">
        <v>105.23376159950074</v>
      </c>
      <c r="S159" s="2567">
        <v>189.1</v>
      </c>
      <c r="T159" s="2568">
        <v>36.15</v>
      </c>
    </row>
    <row r="160" spans="1:20" ht="20.100000000000001" customHeight="1">
      <c r="A160" s="35" t="s">
        <v>1211</v>
      </c>
      <c r="B160" s="1682">
        <v>43.21</v>
      </c>
      <c r="C160" s="1653">
        <v>286.61568854304227</v>
      </c>
      <c r="D160" s="1658">
        <v>3615.1371555791584</v>
      </c>
      <c r="E160" s="1846"/>
      <c r="F160" s="1641">
        <v>24.87</v>
      </c>
      <c r="G160" s="1627">
        <v>6.03</v>
      </c>
      <c r="H160" s="1641">
        <v>22.54</v>
      </c>
      <c r="I160" s="1627">
        <v>5.96</v>
      </c>
      <c r="J160" s="2208">
        <v>49.309557026209674</v>
      </c>
      <c r="K160" s="1629">
        <v>6.9023628482364732</v>
      </c>
      <c r="L160" s="1629">
        <v>29.403161699964059</v>
      </c>
      <c r="M160" s="1629"/>
      <c r="N160" s="1654">
        <v>23.78392610005114</v>
      </c>
      <c r="O160" s="1651"/>
      <c r="P160" s="1628">
        <v>131.71124412414397</v>
      </c>
      <c r="Q160" s="1628">
        <v>136.88006396804192</v>
      </c>
      <c r="R160" s="1630">
        <v>109.98940088383507</v>
      </c>
      <c r="S160" s="2567">
        <v>221.78</v>
      </c>
      <c r="T160" s="2568">
        <v>40.36</v>
      </c>
    </row>
    <row r="161" spans="1:20" ht="20.100000000000001" customHeight="1">
      <c r="A161" s="35" t="s">
        <v>1222</v>
      </c>
      <c r="B161" s="1682">
        <v>45.84</v>
      </c>
      <c r="C161" s="1653">
        <v>310.44171722420475</v>
      </c>
      <c r="D161" s="1658">
        <v>4009.9699894808491</v>
      </c>
      <c r="E161" s="2369">
        <v>56.12</v>
      </c>
      <c r="F161" s="1641">
        <v>26.88</v>
      </c>
      <c r="G161" s="1627">
        <v>5.67</v>
      </c>
      <c r="H161" s="1641">
        <v>27.69</v>
      </c>
      <c r="I161" s="1627">
        <v>5.61</v>
      </c>
      <c r="J161" s="2208">
        <v>51.863438465814177</v>
      </c>
      <c r="K161" s="1629">
        <v>6.8832250584539327</v>
      </c>
      <c r="L161" s="1629">
        <v>29.403161699964059</v>
      </c>
      <c r="M161" s="1629"/>
      <c r="N161" s="1654">
        <v>23.78392610005114</v>
      </c>
      <c r="O161" s="1651"/>
      <c r="P161" s="1628">
        <v>135.12492647725352</v>
      </c>
      <c r="Q161" s="1628">
        <v>140.1146089812502</v>
      </c>
      <c r="R161" s="1630">
        <v>113.1598270733913</v>
      </c>
      <c r="S161" s="2567">
        <v>240.23</v>
      </c>
      <c r="T161" s="2568">
        <v>40.270000000000003</v>
      </c>
    </row>
    <row r="162" spans="1:20" s="2384" customFormat="1" ht="20.100000000000001" customHeight="1">
      <c r="A162" s="35" t="s">
        <v>1223</v>
      </c>
      <c r="B162" s="1682">
        <v>42.68</v>
      </c>
      <c r="C162" s="1653">
        <v>299.87536986009184</v>
      </c>
      <c r="D162" s="1658">
        <v>3990.0614848414634</v>
      </c>
      <c r="E162" s="2333"/>
      <c r="F162" s="2828">
        <v>27.46</v>
      </c>
      <c r="G162" s="2366">
        <v>4.6900000000000004</v>
      </c>
      <c r="H162" s="2828">
        <v>27.19</v>
      </c>
      <c r="I162" s="2366">
        <v>4.63</v>
      </c>
      <c r="J162" s="2208">
        <v>49.964398420980061</v>
      </c>
      <c r="K162" s="1629">
        <v>6.8577080054105437</v>
      </c>
      <c r="L162" s="1629">
        <v>29.333098566445475</v>
      </c>
      <c r="M162" s="1629"/>
      <c r="N162" s="1654">
        <v>23.460774930213489</v>
      </c>
      <c r="O162" s="2562"/>
      <c r="P162" s="1628">
        <v>132.13795441828265</v>
      </c>
      <c r="Q162" s="1628">
        <v>137.61518783468017</v>
      </c>
      <c r="R162" s="1630">
        <v>112.06237185392953</v>
      </c>
      <c r="S162" s="2567">
        <v>254.6</v>
      </c>
      <c r="T162" s="2568">
        <v>38.18</v>
      </c>
    </row>
    <row r="163" spans="1:20" s="755" customFormat="1" ht="20.100000000000001" customHeight="1">
      <c r="A163" s="35" t="s">
        <v>1224</v>
      </c>
      <c r="B163" s="1682">
        <v>43.1</v>
      </c>
      <c r="C163" s="1653">
        <v>297.41226745555429</v>
      </c>
      <c r="D163" s="1658">
        <v>3931.6479372039189</v>
      </c>
      <c r="E163" s="1846"/>
      <c r="F163" s="1641">
        <v>26.508260869565216</v>
      </c>
      <c r="G163" s="1627">
        <v>4.7260869565217396</v>
      </c>
      <c r="H163" s="1641">
        <v>27.182903225806452</v>
      </c>
      <c r="I163" s="1627">
        <v>4.686521739130435</v>
      </c>
      <c r="J163" s="2208">
        <v>48.589231491962259</v>
      </c>
      <c r="K163" s="1629">
        <v>6.8449494788888492</v>
      </c>
      <c r="L163" s="1629">
        <v>29.333098566445475</v>
      </c>
      <c r="M163" s="1629"/>
      <c r="N163" s="1654">
        <v>23.374601284923447</v>
      </c>
      <c r="O163" s="1651"/>
      <c r="P163" s="1628">
        <v>130.14663971230209</v>
      </c>
      <c r="Q163" s="1628">
        <v>135.997915328076</v>
      </c>
      <c r="R163" s="1630">
        <v>109.86746141500598</v>
      </c>
      <c r="S163" s="2567">
        <v>245.58</v>
      </c>
      <c r="T163" s="2568">
        <v>39.299999999999997</v>
      </c>
    </row>
    <row r="164" spans="1:20" s="755" customFormat="1" ht="20.100000000000001" customHeight="1">
      <c r="A164" s="35" t="s">
        <v>1225</v>
      </c>
      <c r="B164" s="1682">
        <v>42.89</v>
      </c>
      <c r="C164" s="1653">
        <v>301.34131682930246</v>
      </c>
      <c r="D164" s="1658">
        <v>3971.6407636430176</v>
      </c>
      <c r="E164" s="2369">
        <v>65.03</v>
      </c>
      <c r="F164" s="1641">
        <v>26.678636363636361</v>
      </c>
      <c r="G164" s="1627">
        <v>4.3513636363636357</v>
      </c>
      <c r="H164" s="1641">
        <v>30.494333333333334</v>
      </c>
      <c r="I164" s="1627">
        <v>4.3186363636363625</v>
      </c>
      <c r="J164" s="2208">
        <v>49.833430142025975</v>
      </c>
      <c r="K164" s="1629">
        <v>6.8258116891063096</v>
      </c>
      <c r="L164" s="1629">
        <v>29.333098566445475</v>
      </c>
      <c r="M164" s="1629"/>
      <c r="N164" s="1654">
        <v>23.374601284923447</v>
      </c>
      <c r="O164" s="1651"/>
      <c r="P164" s="1628">
        <v>131.99571765356976</v>
      </c>
      <c r="Q164" s="1628">
        <v>138.05626215466313</v>
      </c>
      <c r="R164" s="1630">
        <v>111.81849291627137</v>
      </c>
      <c r="S164" s="2567">
        <v>261.29000000000002</v>
      </c>
      <c r="T164" s="2568">
        <v>38.33</v>
      </c>
    </row>
    <row r="165" spans="1:20" s="755" customFormat="1" ht="20.100000000000001" customHeight="1">
      <c r="A165" s="2850" t="s">
        <v>1226</v>
      </c>
      <c r="B165" s="1683">
        <v>47.87</v>
      </c>
      <c r="C165" s="1653">
        <v>320.55689086536273</v>
      </c>
      <c r="D165" s="1658">
        <v>4571.3296112740964</v>
      </c>
      <c r="E165" s="2361"/>
      <c r="F165" s="1641">
        <v>31.369999999999997</v>
      </c>
      <c r="G165" s="1627">
        <v>5.7304761904761907</v>
      </c>
      <c r="H165" s="1641">
        <v>37.128709677419359</v>
      </c>
      <c r="I165" s="1627">
        <v>5.6985714285714284</v>
      </c>
      <c r="J165" s="2847">
        <v>55.399581997574209</v>
      </c>
      <c r="K165" s="2848">
        <v>6.7683983197586857</v>
      </c>
      <c r="L165" s="2848">
        <v>29.356452944285007</v>
      </c>
      <c r="M165" s="2848"/>
      <c r="N165" s="1648">
        <v>23.116080349053323</v>
      </c>
      <c r="O165" s="2846"/>
      <c r="P165" s="2849">
        <v>134.84045294782777</v>
      </c>
      <c r="Q165" s="2849">
        <v>141.14378239454376</v>
      </c>
      <c r="R165" s="1623">
        <v>115.84249538763119</v>
      </c>
      <c r="S165" s="1625">
        <v>290.20999999999998</v>
      </c>
      <c r="T165" s="1626">
        <v>44.37</v>
      </c>
    </row>
    <row r="166" spans="1:20" s="755" customFormat="1" ht="20.100000000000001" customHeight="1">
      <c r="A166" s="35" t="s">
        <v>1227</v>
      </c>
      <c r="B166" s="1683">
        <v>43.22</v>
      </c>
      <c r="C166" s="1653">
        <v>310.38808200063932</v>
      </c>
      <c r="D166" s="1658">
        <v>4721.8080030093142</v>
      </c>
      <c r="E166" s="2361"/>
      <c r="F166" s="2844">
        <v>32.71</v>
      </c>
      <c r="G166" s="2845">
        <v>5.67</v>
      </c>
      <c r="H166" s="2844">
        <v>38.22</v>
      </c>
      <c r="I166" s="2845">
        <v>5.64</v>
      </c>
      <c r="J166" s="2847">
        <v>52.583764000061578</v>
      </c>
      <c r="K166" s="2848">
        <v>6.7492605299761452</v>
      </c>
      <c r="L166" s="2848">
        <v>29.356452944285007</v>
      </c>
      <c r="M166" s="2848"/>
      <c r="N166" s="1648">
        <v>23.094536937730815</v>
      </c>
      <c r="O166" s="2846"/>
      <c r="P166" s="2849">
        <v>131.99571765356976</v>
      </c>
      <c r="Q166" s="2849">
        <v>138.49733647464609</v>
      </c>
      <c r="R166" s="1623">
        <v>114.37922176168215</v>
      </c>
      <c r="S166" s="1625">
        <v>257.73</v>
      </c>
      <c r="T166" s="1626">
        <v>40.58</v>
      </c>
    </row>
    <row r="167" spans="1:20" s="755" customFormat="1" ht="20.100000000000001" customHeight="1">
      <c r="A167" s="2850" t="s">
        <v>1228</v>
      </c>
      <c r="B167" s="1683">
        <v>51.67</v>
      </c>
      <c r="C167" s="1653">
        <v>355.85706531380521</v>
      </c>
      <c r="D167" s="1658">
        <v>4889.2475715718356</v>
      </c>
      <c r="E167" s="2947">
        <v>88.28</v>
      </c>
      <c r="F167" s="2844">
        <v>31.07</v>
      </c>
      <c r="G167" s="2845">
        <v>5.24</v>
      </c>
      <c r="H167" s="2844">
        <v>37.479999999999997</v>
      </c>
      <c r="I167" s="2845">
        <v>5.2</v>
      </c>
      <c r="J167" s="2847">
        <v>58.739273110903163</v>
      </c>
      <c r="K167" s="2848">
        <v>6.8258116891063096</v>
      </c>
      <c r="L167" s="2848">
        <v>29.356452944285007</v>
      </c>
      <c r="M167" s="2848"/>
      <c r="N167" s="1648">
        <v>23.094536937730815</v>
      </c>
      <c r="O167" s="2846"/>
      <c r="P167" s="2849">
        <v>136.40505735966966</v>
      </c>
      <c r="Q167" s="2849">
        <v>142.76105490114793</v>
      </c>
      <c r="R167" s="1623">
        <v>118.89098210835832</v>
      </c>
      <c r="S167" s="1625">
        <v>326.22000000000003</v>
      </c>
      <c r="T167" s="1626">
        <v>47.08</v>
      </c>
    </row>
    <row r="168" spans="1:20" s="755" customFormat="1" ht="20.100000000000001" customHeight="1">
      <c r="A168" s="1661" t="s">
        <v>1212</v>
      </c>
      <c r="B168" s="2330">
        <v>40.684166666666663</v>
      </c>
      <c r="C168" s="2331">
        <v>286.36759353476498</v>
      </c>
      <c r="D168" s="2332">
        <v>4274.81392443802</v>
      </c>
      <c r="E168" s="2370">
        <v>67.069999999999993</v>
      </c>
      <c r="F168" s="2360">
        <v>26.584741436100131</v>
      </c>
      <c r="G168" s="2361">
        <v>5.4187022319467966</v>
      </c>
      <c r="H168" s="2360">
        <v>28.95442025089606</v>
      </c>
      <c r="I168" s="2364">
        <v>5.3604774609448524</v>
      </c>
      <c r="J168" s="2334">
        <v>49.205873805371027</v>
      </c>
      <c r="K168" s="2335">
        <v>6.8635556633996542</v>
      </c>
      <c r="L168" s="2335">
        <v>29.331152368292184</v>
      </c>
      <c r="M168" s="2335"/>
      <c r="N168" s="2333">
        <v>23.600807103809803</v>
      </c>
      <c r="O168" s="1992"/>
      <c r="P168" s="2953">
        <v>130.26517034956282</v>
      </c>
      <c r="Q168" s="2953">
        <v>135.71611784586466</v>
      </c>
      <c r="R168" s="2333">
        <v>109.94875439422538</v>
      </c>
      <c r="S168" s="2043">
        <v>231.42499999999995</v>
      </c>
      <c r="T168" s="1635">
        <v>38.399166666666666</v>
      </c>
    </row>
    <row r="169" spans="1:20" s="755" customFormat="1" ht="20.100000000000001" customHeight="1">
      <c r="A169" s="2843"/>
      <c r="B169" s="2829"/>
      <c r="C169" s="2830"/>
      <c r="D169" s="2831"/>
      <c r="E169" s="2832"/>
      <c r="F169" s="2833"/>
      <c r="G169" s="2834"/>
      <c r="H169" s="2833"/>
      <c r="I169" s="2834"/>
      <c r="J169" s="2835"/>
      <c r="K169" s="2836"/>
      <c r="L169" s="2836"/>
      <c r="M169" s="2836"/>
      <c r="N169" s="2832"/>
      <c r="O169" s="2837"/>
      <c r="P169" s="2563"/>
      <c r="Q169" s="2563"/>
      <c r="R169" s="2564"/>
      <c r="S169" s="2565"/>
      <c r="T169" s="2566"/>
    </row>
    <row r="170" spans="1:20" s="755" customFormat="1" ht="20.100000000000001" customHeight="1">
      <c r="A170" s="2887"/>
      <c r="B170" s="2888"/>
      <c r="C170" s="2889"/>
      <c r="D170" s="2890"/>
      <c r="E170" s="2891"/>
      <c r="F170" s="1579"/>
      <c r="G170" s="1579"/>
      <c r="H170" s="1579"/>
      <c r="I170" s="1579"/>
      <c r="J170" s="2891"/>
      <c r="K170" s="2891"/>
      <c r="L170" s="2891"/>
      <c r="M170" s="2891"/>
      <c r="N170" s="2891"/>
      <c r="O170" s="2892"/>
      <c r="P170" s="2892"/>
      <c r="Q170" s="2892"/>
      <c r="R170" s="2892"/>
      <c r="S170" s="2893"/>
      <c r="T170" s="2893"/>
    </row>
    <row r="171" spans="1:20" s="755" customFormat="1" ht="20.100000000000001" customHeight="1">
      <c r="A171" s="2342">
        <v>2017</v>
      </c>
      <c r="B171" s="2343"/>
      <c r="C171" s="2343"/>
      <c r="D171" s="2343"/>
      <c r="E171" s="2343"/>
      <c r="F171" s="2347"/>
      <c r="G171" s="2347"/>
      <c r="H171" s="2347"/>
      <c r="I171" s="2347"/>
      <c r="J171" s="2343"/>
      <c r="K171" s="2343"/>
      <c r="L171" s="2343"/>
      <c r="M171" s="2343"/>
      <c r="N171" s="2343"/>
      <c r="O171" s="2343"/>
      <c r="P171" s="2343"/>
      <c r="Q171" s="2343"/>
      <c r="R171" s="2343"/>
      <c r="S171" s="2343"/>
      <c r="T171" s="2344"/>
    </row>
    <row r="172" spans="1:20" s="755" customFormat="1" ht="20.100000000000001" customHeight="1">
      <c r="A172" s="35" t="s">
        <v>1218</v>
      </c>
      <c r="B172" s="1682">
        <v>52.4</v>
      </c>
      <c r="C172" s="1653">
        <v>377.2937978827544</v>
      </c>
      <c r="D172" s="1658">
        <v>4923</v>
      </c>
      <c r="E172" s="1846"/>
      <c r="F172" s="1641">
        <v>29.88</v>
      </c>
      <c r="G172" s="1627">
        <v>5.28</v>
      </c>
      <c r="H172" s="1641">
        <v>52.37</v>
      </c>
      <c r="I172" s="1627">
        <v>5.23</v>
      </c>
      <c r="J172" s="2208">
        <v>59.459598645150578</v>
      </c>
      <c r="K172" s="1629">
        <v>6.6790886341068276</v>
      </c>
      <c r="L172" s="1629">
        <v>29.636705478359325</v>
      </c>
      <c r="M172" s="1629"/>
      <c r="N172" s="1654">
        <v>22.749842356570653</v>
      </c>
      <c r="O172" s="1651"/>
      <c r="P172" s="1628">
        <v>139.5342661833534</v>
      </c>
      <c r="Q172" s="1628">
        <v>145.70155036770092</v>
      </c>
      <c r="R172" s="1630">
        <v>121.26630141441385</v>
      </c>
      <c r="S172" s="2567"/>
      <c r="T172" s="1626">
        <v>46.6</v>
      </c>
    </row>
    <row r="173" spans="1:20" s="755" customFormat="1" ht="20.100000000000001" customHeight="1">
      <c r="A173" s="35" t="s">
        <v>1219</v>
      </c>
      <c r="B173" s="1682">
        <v>53.37</v>
      </c>
      <c r="C173" s="1653">
        <v>375.36917215458658</v>
      </c>
      <c r="D173" s="1658">
        <v>5041</v>
      </c>
      <c r="E173" s="1846"/>
      <c r="F173" s="1641">
        <v>30.34</v>
      </c>
      <c r="G173" s="1627">
        <v>5.19</v>
      </c>
      <c r="H173" s="1641">
        <v>39.700000000000003</v>
      </c>
      <c r="I173" s="1627">
        <v>5.14</v>
      </c>
      <c r="J173" s="2208">
        <v>59.721535203058735</v>
      </c>
      <c r="K173" s="1629">
        <v>6.6663301075851349</v>
      </c>
      <c r="L173" s="1629">
        <v>29.683414234038374</v>
      </c>
      <c r="M173" s="1629"/>
      <c r="N173" s="1654">
        <v>22.728298945248145</v>
      </c>
      <c r="O173" s="1651"/>
      <c r="P173" s="1628">
        <v>140.10321324220502</v>
      </c>
      <c r="Q173" s="1628">
        <v>146.43667423433916</v>
      </c>
      <c r="R173" s="1630">
        <v>120.76623419208636</v>
      </c>
      <c r="S173" s="2567"/>
      <c r="T173" s="1626">
        <v>47.59</v>
      </c>
    </row>
    <row r="174" spans="1:20" s="755" customFormat="1" ht="20.100000000000001" customHeight="1">
      <c r="A174" s="35" t="s">
        <v>1220</v>
      </c>
      <c r="B174" s="1682">
        <v>50.32</v>
      </c>
      <c r="C174" s="1653">
        <v>358.7876209531189</v>
      </c>
      <c r="D174" s="1658">
        <v>4819</v>
      </c>
      <c r="E174" s="2369">
        <v>95.75</v>
      </c>
      <c r="F174" s="1641">
        <v>29.47</v>
      </c>
      <c r="G174" s="1627">
        <v>5.16</v>
      </c>
      <c r="H174" s="1641">
        <v>31.7</v>
      </c>
      <c r="I174" s="1627">
        <v>5.0999999999999996</v>
      </c>
      <c r="J174" s="2208">
        <v>57.23313790293129</v>
      </c>
      <c r="K174" s="1629">
        <v>6.6535715810634404</v>
      </c>
      <c r="L174" s="1629">
        <v>29.706768611877909</v>
      </c>
      <c r="M174" s="1629"/>
      <c r="N174" s="1654">
        <v>22.706755533925637</v>
      </c>
      <c r="O174" s="1651"/>
      <c r="P174" s="1628">
        <v>136.97400441852122</v>
      </c>
      <c r="Q174" s="1628">
        <v>143.93725308776911</v>
      </c>
      <c r="R174" s="1630">
        <v>119.01599891394019</v>
      </c>
      <c r="S174" s="2567"/>
      <c r="T174" s="1626">
        <v>44.41</v>
      </c>
    </row>
    <row r="175" spans="1:20" s="755" customFormat="1" ht="20.100000000000001" customHeight="1">
      <c r="A175" s="338" t="s">
        <v>1221</v>
      </c>
      <c r="B175" s="1682">
        <v>51.37</v>
      </c>
      <c r="C175" s="1653">
        <v>356.60899940717889</v>
      </c>
      <c r="D175" s="1658">
        <v>4592</v>
      </c>
      <c r="E175" s="2947"/>
      <c r="F175" s="1641">
        <v>29.93</v>
      </c>
      <c r="G175" s="1627">
        <v>4.8099999999999996</v>
      </c>
      <c r="H175" s="1641">
        <v>28.87</v>
      </c>
      <c r="I175" s="1627">
        <v>4.76</v>
      </c>
      <c r="J175" s="2847">
        <v>58.870241389857242</v>
      </c>
      <c r="K175" s="2848">
        <v>6.6408130545417459</v>
      </c>
      <c r="L175" s="2848">
        <v>29.73012298971744</v>
      </c>
      <c r="M175" s="2848"/>
      <c r="N175" s="1648">
        <v>22.814472590538184</v>
      </c>
      <c r="O175" s="2952"/>
      <c r="P175" s="2849">
        <v>140.10321324220499</v>
      </c>
      <c r="Q175" s="2849">
        <v>146.58369900766681</v>
      </c>
      <c r="R175" s="1623">
        <v>119.76609974743141</v>
      </c>
      <c r="S175" s="1625"/>
      <c r="T175" s="1626">
        <v>47.09</v>
      </c>
    </row>
    <row r="176" spans="1:20" s="755" customFormat="1" ht="20.100000000000001" customHeight="1">
      <c r="A176" s="338" t="s">
        <v>1211</v>
      </c>
      <c r="B176" s="1682">
        <v>49.2</v>
      </c>
      <c r="C176" s="1653">
        <v>343.45018253647862</v>
      </c>
      <c r="D176" s="1658">
        <v>4557</v>
      </c>
      <c r="E176" s="1841"/>
      <c r="F176" s="1641">
        <v>29.639545454545445</v>
      </c>
      <c r="G176" s="1627">
        <v>4.7431818181818182</v>
      </c>
      <c r="H176" s="1641">
        <v>30.461612903225809</v>
      </c>
      <c r="I176" s="1627">
        <v>4.6890909090909085</v>
      </c>
      <c r="J176" s="2847">
        <v>55.072161300189023</v>
      </c>
      <c r="K176" s="2848">
        <v>6.6344337912808982</v>
      </c>
      <c r="L176" s="2848">
        <v>29.753477367556968</v>
      </c>
      <c r="M176" s="2848"/>
      <c r="N176" s="1648">
        <v>22.814472590538184</v>
      </c>
      <c r="O176" s="2952"/>
      <c r="P176" s="2849">
        <v>136.68953088909538</v>
      </c>
      <c r="Q176" s="2849">
        <v>143.49617876778615</v>
      </c>
      <c r="R176" s="1623">
        <v>116.14061238555722</v>
      </c>
      <c r="S176" s="1625"/>
      <c r="T176" s="1626">
        <v>43.92</v>
      </c>
    </row>
    <row r="177" spans="1:20" s="755" customFormat="1" ht="20.100000000000001" customHeight="1">
      <c r="A177" s="338" t="s">
        <v>1222</v>
      </c>
      <c r="B177" s="1682">
        <v>45.21</v>
      </c>
      <c r="C177" s="1653">
        <v>315.21412647642023</v>
      </c>
      <c r="D177" s="1658">
        <v>4466</v>
      </c>
      <c r="E177" s="2947">
        <v>86.4</v>
      </c>
      <c r="F177" s="1641">
        <v>30.685909090909096</v>
      </c>
      <c r="G177" s="1627">
        <v>5.0222727272727266</v>
      </c>
      <c r="H177" s="1641">
        <v>30.001666666666669</v>
      </c>
      <c r="I177" s="1627">
        <v>4.9627272727272729</v>
      </c>
      <c r="J177" s="2847">
        <v>52.32182744215342</v>
      </c>
      <c r="K177" s="2848">
        <v>6.6344337912808982</v>
      </c>
      <c r="L177" s="2848">
        <v>29.846894878915069</v>
      </c>
      <c r="M177" s="2848"/>
      <c r="N177" s="1648">
        <v>22.814472590538184</v>
      </c>
      <c r="O177" s="2952"/>
      <c r="P177" s="2849">
        <v>135.12492647725352</v>
      </c>
      <c r="Q177" s="2849">
        <v>142.1729558078373</v>
      </c>
      <c r="R177" s="1623">
        <v>113.39024266275608</v>
      </c>
      <c r="S177" s="1625"/>
      <c r="T177" s="1626">
        <v>40.42</v>
      </c>
    </row>
    <row r="178" spans="1:20" s="755" customFormat="1" ht="20.100000000000001" customHeight="1">
      <c r="A178" s="338" t="s">
        <v>1223</v>
      </c>
      <c r="B178" s="1682">
        <v>46.93</v>
      </c>
      <c r="C178" s="1653">
        <v>320.50555938432655</v>
      </c>
      <c r="D178" s="1658">
        <v>4382</v>
      </c>
      <c r="E178" s="1841"/>
      <c r="F178" s="1641">
        <v>31.460476190476189</v>
      </c>
      <c r="G178" s="1627">
        <v>5.3214285714285712</v>
      </c>
      <c r="H178" s="1641">
        <v>33.009677419354844</v>
      </c>
      <c r="I178" s="1627">
        <v>5.2604761904761901</v>
      </c>
      <c r="J178" s="2847">
        <v>52.649248139538614</v>
      </c>
      <c r="K178" s="2848">
        <v>6.6216752647592054</v>
      </c>
      <c r="L178" s="2848">
        <v>29.893603634594122</v>
      </c>
      <c r="M178" s="2848"/>
      <c r="N178" s="1648">
        <v>22.922189647150734</v>
      </c>
      <c r="O178" s="2952"/>
      <c r="P178" s="2849">
        <v>133.70255883012453</v>
      </c>
      <c r="Q178" s="2849">
        <v>140.99675762121615</v>
      </c>
      <c r="R178" s="1623">
        <v>113.14020905159234</v>
      </c>
      <c r="S178" s="2567"/>
      <c r="T178" s="1626">
        <v>41.84</v>
      </c>
    </row>
    <row r="179" spans="1:20" s="755" customFormat="1" ht="20.100000000000001" customHeight="1">
      <c r="A179" s="338" t="s">
        <v>1224</v>
      </c>
      <c r="B179" s="1682">
        <v>49.6</v>
      </c>
      <c r="C179" s="1653">
        <v>327.71872501129468</v>
      </c>
      <c r="D179" s="1658">
        <v>4540</v>
      </c>
      <c r="E179" s="1846"/>
      <c r="F179" s="2828">
        <v>32.475217391304348</v>
      </c>
      <c r="G179" s="2366">
        <v>5.7065217391304337</v>
      </c>
      <c r="H179" s="2828">
        <v>30.8483870967742</v>
      </c>
      <c r="I179" s="2366">
        <v>5.6495652173913058</v>
      </c>
      <c r="J179" s="2847">
        <v>53.631510231694179</v>
      </c>
      <c r="K179" s="2848">
        <v>6.6280545280200522</v>
      </c>
      <c r="L179" s="2848">
        <v>29.916958012433646</v>
      </c>
      <c r="M179" s="2848"/>
      <c r="N179" s="1648">
        <v>22.922189647150734</v>
      </c>
      <c r="O179" s="2952"/>
      <c r="P179" s="2849">
        <v>134.69821618311482</v>
      </c>
      <c r="Q179" s="2849">
        <v>142.02593103450965</v>
      </c>
      <c r="R179" s="1623">
        <v>114.76542752415665</v>
      </c>
      <c r="S179" s="2567"/>
      <c r="T179" s="1626">
        <v>41.84</v>
      </c>
    </row>
    <row r="180" spans="1:20" s="755" customFormat="1" ht="20.100000000000001" customHeight="1">
      <c r="A180" s="338" t="s">
        <v>1225</v>
      </c>
      <c r="B180" s="1682">
        <v>53.44</v>
      </c>
      <c r="C180" s="1653">
        <v>339.74442579704561</v>
      </c>
      <c r="D180" s="1658">
        <v>4579</v>
      </c>
      <c r="E180" s="2369">
        <v>88.07</v>
      </c>
      <c r="F180" s="2828">
        <v>35.279047619047617</v>
      </c>
      <c r="G180" s="2366">
        <v>6.8400000000000007</v>
      </c>
      <c r="H180" s="2828">
        <v>34.347999999999999</v>
      </c>
      <c r="I180" s="2366">
        <v>6.7942857142857145</v>
      </c>
      <c r="J180" s="2847">
        <v>56.250875810775703</v>
      </c>
      <c r="K180" s="2848">
        <v>6.6280545280200522</v>
      </c>
      <c r="L180" s="2848">
        <v>29.916958012433646</v>
      </c>
      <c r="M180" s="2848"/>
      <c r="N180" s="1648">
        <v>22.943733058473242</v>
      </c>
      <c r="O180" s="1651"/>
      <c r="P180" s="2849">
        <v>137.82742500679859</v>
      </c>
      <c r="Q180" s="2849">
        <v>145.26047604771793</v>
      </c>
      <c r="R180" s="1623">
        <v>116.76569641346654</v>
      </c>
      <c r="S180" s="2567"/>
      <c r="T180" s="1626">
        <v>45.01</v>
      </c>
    </row>
    <row r="181" spans="1:20" s="755" customFormat="1" ht="20.100000000000001" customHeight="1">
      <c r="A181" s="338" t="s">
        <v>1226</v>
      </c>
      <c r="B181" s="1682">
        <v>55.5</v>
      </c>
      <c r="C181" s="1653">
        <v>360.97782500130671</v>
      </c>
      <c r="D181" s="1658">
        <v>4725</v>
      </c>
      <c r="E181" s="1846"/>
      <c r="F181" s="2828">
        <v>35.968636363636364</v>
      </c>
      <c r="G181" s="2366">
        <v>7.3140909090909103</v>
      </c>
      <c r="H181" s="2828">
        <v>28.360322580645164</v>
      </c>
      <c r="I181" s="2366">
        <v>7.2709090909090897</v>
      </c>
      <c r="J181" s="2847">
        <v>57.495074460839412</v>
      </c>
      <c r="K181" s="2848">
        <v>6.6216752647592036</v>
      </c>
      <c r="L181" s="2848">
        <v>29.916958012433646</v>
      </c>
      <c r="M181" s="2848"/>
      <c r="N181" s="1648">
        <v>22.96527646979575</v>
      </c>
      <c r="O181" s="1651"/>
      <c r="P181" s="2849">
        <v>135.40940000667931</v>
      </c>
      <c r="Q181" s="2849">
        <v>142.90807967447554</v>
      </c>
      <c r="R181" s="1623">
        <v>118.64094849719461</v>
      </c>
      <c r="S181" s="2567"/>
      <c r="T181" s="1626">
        <v>45.98</v>
      </c>
    </row>
    <row r="182" spans="1:20" s="755" customFormat="1" ht="20.100000000000001" customHeight="1">
      <c r="A182" s="338" t="s">
        <v>1227</v>
      </c>
      <c r="B182" s="1682">
        <v>60.74</v>
      </c>
      <c r="C182" s="1653">
        <v>396.89234005538981</v>
      </c>
      <c r="D182" s="1658">
        <v>4936</v>
      </c>
      <c r="E182" s="1846"/>
      <c r="F182" s="2828">
        <v>36.78</v>
      </c>
      <c r="G182" s="2366">
        <v>7.63</v>
      </c>
      <c r="H182" s="2828">
        <v>39.090000000000003</v>
      </c>
      <c r="I182" s="2366">
        <v>7.59</v>
      </c>
      <c r="J182" s="2847">
        <v>60.507344876783165</v>
      </c>
      <c r="K182" s="2848">
        <v>6.6216752647592036</v>
      </c>
      <c r="L182" s="2848">
        <v>29.940312390273178</v>
      </c>
      <c r="M182" s="2848"/>
      <c r="N182" s="1648">
        <v>22.96527646979575</v>
      </c>
      <c r="O182" s="1651"/>
      <c r="P182" s="2849">
        <v>139.24979265392759</v>
      </c>
      <c r="Q182" s="2849">
        <v>146.58369900766678</v>
      </c>
      <c r="R182" s="1623">
        <v>121.01626780325014</v>
      </c>
      <c r="S182" s="2567"/>
      <c r="T182" s="1626">
        <v>47.48</v>
      </c>
    </row>
    <row r="183" spans="1:20" s="755" customFormat="1" ht="20.100000000000001" customHeight="1">
      <c r="A183" s="338" t="s">
        <v>1228</v>
      </c>
      <c r="B183" s="1682">
        <v>62.06</v>
      </c>
      <c r="C183" s="1653">
        <v>413.66647996784985</v>
      </c>
      <c r="D183" s="1658">
        <v>5032</v>
      </c>
      <c r="E183" s="2369">
        <v>94.07</v>
      </c>
      <c r="F183" s="2828">
        <v>37.479999999999997</v>
      </c>
      <c r="G183" s="2366">
        <v>7.58</v>
      </c>
      <c r="H183" s="2828">
        <v>30.77</v>
      </c>
      <c r="I183" s="2366">
        <v>7.54</v>
      </c>
      <c r="J183" s="2847">
        <v>61.096702132076501</v>
      </c>
      <c r="K183" s="2848">
        <v>6.6216752647592036</v>
      </c>
      <c r="L183" s="2848">
        <v>29.940312390273178</v>
      </c>
      <c r="M183" s="2848"/>
      <c r="N183" s="1648">
        <v>22.96527646979575</v>
      </c>
      <c r="O183" s="1651"/>
      <c r="P183" s="2849">
        <v>137.54295147737278</v>
      </c>
      <c r="Q183" s="2849">
        <v>144.96642650106261</v>
      </c>
      <c r="R183" s="1623">
        <v>121.51633502557765</v>
      </c>
      <c r="S183" s="2567"/>
      <c r="T183" s="1626">
        <v>48.41</v>
      </c>
    </row>
    <row r="184" spans="1:20" s="755" customFormat="1" ht="20.100000000000001" customHeight="1">
      <c r="A184" s="1661" t="s">
        <v>1212</v>
      </c>
      <c r="B184" s="3024">
        <v>52.511666666666677</v>
      </c>
      <c r="C184" s="3025">
        <v>357.69</v>
      </c>
      <c r="D184" s="2332">
        <v>4729.4191709905281</v>
      </c>
      <c r="E184" s="2333">
        <v>91.82</v>
      </c>
      <c r="F184" s="2360">
        <v>32.449069342493253</v>
      </c>
      <c r="G184" s="2361">
        <v>5.8831246470920391</v>
      </c>
      <c r="H184" s="3027">
        <v>34.127472222222224</v>
      </c>
      <c r="I184" s="3027">
        <v>5.832254532906707</v>
      </c>
      <c r="J184" s="3026">
        <v>57.025771461253981</v>
      </c>
      <c r="K184" s="3027">
        <v>6.6376234229113216</v>
      </c>
      <c r="L184" s="3027">
        <v>29.823540501075541</v>
      </c>
      <c r="M184" s="3028"/>
      <c r="N184" s="3029">
        <v>22.859354697460077</v>
      </c>
      <c r="O184" s="3030"/>
      <c r="P184" s="3027">
        <v>137.24662488422095</v>
      </c>
      <c r="Q184" s="3027">
        <v>144.25580676331236</v>
      </c>
      <c r="R184" s="3029">
        <v>118.01586446928526</v>
      </c>
      <c r="S184" s="3031"/>
      <c r="T184" s="3029">
        <v>45.049166666666672</v>
      </c>
    </row>
    <row r="185" spans="1:20" s="755" customFormat="1" ht="20.100000000000001" customHeight="1">
      <c r="A185" s="350"/>
      <c r="B185" s="2894"/>
      <c r="C185" s="2895"/>
      <c r="D185" s="2896"/>
      <c r="E185" s="2897"/>
      <c r="F185" s="2833">
        <v>22.058999221372119</v>
      </c>
      <c r="G185" s="2834"/>
      <c r="H185" s="2833"/>
      <c r="I185" s="2834"/>
      <c r="J185" s="2898"/>
      <c r="K185" s="2899"/>
      <c r="L185" s="2899"/>
      <c r="M185" s="2899"/>
      <c r="N185" s="2900"/>
      <c r="O185" s="2901"/>
      <c r="P185" s="2902"/>
      <c r="Q185" s="2902"/>
      <c r="R185" s="2903"/>
      <c r="S185" s="2904"/>
      <c r="T185" s="2905"/>
    </row>
    <row r="186" spans="1:20" s="3032" customFormat="1" ht="20.100000000000001" customHeight="1">
      <c r="A186" s="3033" t="s">
        <v>1556</v>
      </c>
      <c r="B186" s="3034">
        <v>29.071506114172223</v>
      </c>
      <c r="C186" s="3034">
        <v>24.905893011450857</v>
      </c>
      <c r="D186" s="3035"/>
      <c r="E186" s="3034"/>
      <c r="F186" s="3036"/>
      <c r="G186" s="3036"/>
      <c r="H186" s="3036"/>
      <c r="I186" s="3036"/>
      <c r="J186" s="3034">
        <v>15.892203615393115</v>
      </c>
      <c r="K186" s="3034">
        <v>-3.2917667105568995</v>
      </c>
      <c r="L186" s="3034">
        <v>1.6787207219162781</v>
      </c>
      <c r="M186" s="3034"/>
      <c r="N186" s="3034">
        <v>-3.1416400425985245</v>
      </c>
      <c r="O186" s="3034"/>
      <c r="P186" s="3034">
        <v>5.3594176524113095</v>
      </c>
      <c r="Q186" s="3034">
        <v>6.2923174144624312</v>
      </c>
      <c r="R186" s="3034">
        <v>7.3371545857945506</v>
      </c>
      <c r="S186" s="3036"/>
      <c r="T186" s="3034">
        <v>17.318084159812514</v>
      </c>
    </row>
    <row r="187" spans="1:20" s="755" customFormat="1" ht="20.100000000000001" customHeight="1">
      <c r="A187" s="2342">
        <v>2018</v>
      </c>
      <c r="B187" s="2343"/>
      <c r="C187" s="2343"/>
      <c r="D187" s="2343"/>
      <c r="E187" s="2343"/>
      <c r="F187" s="2347"/>
      <c r="G187" s="2347"/>
      <c r="H187" s="2347"/>
      <c r="I187" s="2347"/>
      <c r="J187" s="2343"/>
      <c r="K187" s="2343"/>
      <c r="L187" s="2343"/>
      <c r="M187" s="2343"/>
      <c r="N187" s="2343"/>
      <c r="O187" s="2343"/>
      <c r="P187" s="2343"/>
      <c r="Q187" s="2343"/>
      <c r="R187" s="2343"/>
      <c r="S187" s="2343"/>
      <c r="T187" s="2344"/>
    </row>
    <row r="188" spans="1:20" s="755" customFormat="1" ht="20.100000000000001" customHeight="1">
      <c r="A188" s="35" t="s">
        <v>1218</v>
      </c>
      <c r="B188" s="1682">
        <v>66.849999999999994</v>
      </c>
      <c r="C188" s="1653">
        <v>434.68002202792712</v>
      </c>
      <c r="D188" s="1658">
        <v>5064.6537159966938</v>
      </c>
      <c r="E188" s="1846"/>
      <c r="F188" s="1641">
        <v>35.790909090909096</v>
      </c>
      <c r="G188" s="1627">
        <v>8.43</v>
      </c>
      <c r="H188" s="1641">
        <v>29.139354838709679</v>
      </c>
      <c r="I188" s="1627">
        <v>8.3381818181818197</v>
      </c>
      <c r="J188" s="2847">
        <v>62.733805619002453</v>
      </c>
      <c r="K188" s="2848">
        <v>6.5706411586724283</v>
      </c>
      <c r="L188" s="2848">
        <v>30.103793035149874</v>
      </c>
      <c r="M188" s="2848"/>
      <c r="N188" s="1648">
        <v>23.051450115085792</v>
      </c>
      <c r="O188" s="1651"/>
      <c r="P188" s="2849">
        <v>137.54295147737281</v>
      </c>
      <c r="Q188" s="2849">
        <v>144.81940172773497</v>
      </c>
      <c r="R188" s="1623">
        <v>123.01653669256009</v>
      </c>
      <c r="S188" s="2567"/>
      <c r="T188" s="1626">
        <v>50.15</v>
      </c>
    </row>
    <row r="189" spans="1:20" s="755" customFormat="1" ht="20.100000000000001" customHeight="1">
      <c r="A189" s="35" t="s">
        <v>1219</v>
      </c>
      <c r="B189" s="1682">
        <v>63.48</v>
      </c>
      <c r="C189" s="1653">
        <v>453.82676599457835</v>
      </c>
      <c r="D189" s="1658">
        <v>5247.3261998560602</v>
      </c>
      <c r="E189" s="2369"/>
      <c r="F189" s="1641">
        <v>34.112000000000002</v>
      </c>
      <c r="G189" s="1627">
        <v>9.5625000000000018</v>
      </c>
      <c r="H189" s="1641">
        <v>40.115357142857135</v>
      </c>
      <c r="I189" s="1627">
        <v>9.474499999999999</v>
      </c>
      <c r="J189" s="2847">
        <v>59.590566924104628</v>
      </c>
      <c r="K189" s="2848">
        <v>6.5642618954115832</v>
      </c>
      <c r="L189" s="2848">
        <v>30.127147412989398</v>
      </c>
      <c r="M189" s="2848"/>
      <c r="N189" s="1648">
        <v>23.051450115085792</v>
      </c>
      <c r="O189" s="1651"/>
      <c r="P189" s="2849">
        <v>137.96966177151151</v>
      </c>
      <c r="Q189" s="2849">
        <v>145.40750082104557</v>
      </c>
      <c r="R189" s="1623">
        <v>122.01640224790511</v>
      </c>
      <c r="S189" s="2567"/>
      <c r="T189" s="1626">
        <v>46.81</v>
      </c>
    </row>
    <row r="190" spans="1:20" s="755" customFormat="1" ht="20.100000000000001" customHeight="1">
      <c r="A190" s="35" t="s">
        <v>1220</v>
      </c>
      <c r="B190" s="1682">
        <v>63.76</v>
      </c>
      <c r="C190" s="1653">
        <v>404.49224175562523</v>
      </c>
      <c r="D190" s="1658">
        <v>5379.1402380885756</v>
      </c>
      <c r="E190" s="2369">
        <v>89.88</v>
      </c>
      <c r="F190" s="1641">
        <v>34.960476190476186</v>
      </c>
      <c r="G190" s="1627">
        <v>11.637619047619047</v>
      </c>
      <c r="H190" s="1641">
        <v>37.36354838709677</v>
      </c>
      <c r="I190" s="1627">
        <v>11.541904761904764</v>
      </c>
      <c r="J190" s="2847">
        <v>60.310892458352043</v>
      </c>
      <c r="K190" s="2848">
        <v>6.5578826321507337</v>
      </c>
      <c r="L190" s="2848">
        <v>30.150501790828919</v>
      </c>
      <c r="M190" s="2848"/>
      <c r="N190" s="1648">
        <v>23.029906703763285</v>
      </c>
      <c r="O190" s="1651"/>
      <c r="P190" s="2849">
        <v>134.84045294782771</v>
      </c>
      <c r="Q190" s="2849">
        <v>142.46700535449258</v>
      </c>
      <c r="R190" s="1623">
        <v>120.51620058092267</v>
      </c>
      <c r="S190" s="2567"/>
      <c r="T190" s="1626">
        <v>47.7</v>
      </c>
    </row>
    <row r="191" spans="1:20" s="755" customFormat="1" ht="20.100000000000001" customHeight="1">
      <c r="A191" s="338" t="s">
        <v>1221</v>
      </c>
      <c r="B191" s="1682">
        <v>68.430000000000007</v>
      </c>
      <c r="C191" s="1653">
        <v>428.74913529077446</v>
      </c>
      <c r="D191" s="1658">
        <v>4913.1498620601069</v>
      </c>
      <c r="E191" s="2947"/>
      <c r="F191" s="1641">
        <v>37.891000000000005</v>
      </c>
      <c r="G191" s="1627">
        <v>13.521000000000001</v>
      </c>
      <c r="H191" s="1641">
        <v>32.055666666666674</v>
      </c>
      <c r="I191" s="1627">
        <v>13.348999999999998</v>
      </c>
      <c r="J191" s="2847">
        <v>63.585099432203947</v>
      </c>
      <c r="K191" s="2848">
        <v>6.5578826321507337</v>
      </c>
      <c r="L191" s="2848">
        <v>30.197210546507979</v>
      </c>
      <c r="M191" s="2848"/>
      <c r="N191" s="1648">
        <v>23.137623760375831</v>
      </c>
      <c r="O191" s="1651"/>
      <c r="P191" s="2849">
        <v>139.67650294806629</v>
      </c>
      <c r="Q191" s="2849">
        <v>147.02477332764968</v>
      </c>
      <c r="R191" s="1623">
        <v>123.6416207204694</v>
      </c>
      <c r="S191" s="1625"/>
      <c r="T191" s="1626">
        <v>51.59</v>
      </c>
    </row>
    <row r="192" spans="1:20" s="755" customFormat="1" ht="20.100000000000001" customHeight="1">
      <c r="A192" s="338" t="s">
        <v>1211</v>
      </c>
      <c r="B192" s="1682">
        <v>74.11</v>
      </c>
      <c r="C192" s="1653">
        <v>460.65649511831873</v>
      </c>
      <c r="D192" s="1658">
        <v>5103.9621558065137</v>
      </c>
      <c r="E192" s="1841"/>
      <c r="F192" s="1641">
        <v>41.207727272727283</v>
      </c>
      <c r="G192" s="1627">
        <v>15.053181818181816</v>
      </c>
      <c r="H192" s="1641">
        <v>33.543225806451609</v>
      </c>
      <c r="I192" s="1627">
        <v>14.847272727272729</v>
      </c>
      <c r="J192" s="2847">
        <v>68.430925753504766</v>
      </c>
      <c r="K192" s="2848">
        <v>6.5578826321507337</v>
      </c>
      <c r="L192" s="2848">
        <v>30.197210546507979</v>
      </c>
      <c r="M192" s="2848"/>
      <c r="N192" s="1648">
        <v>23.159167171698339</v>
      </c>
      <c r="O192" s="1651"/>
      <c r="P192" s="2849">
        <v>146.3616308895725</v>
      </c>
      <c r="Q192" s="2849">
        <v>153.64088812739394</v>
      </c>
      <c r="R192" s="1623">
        <v>129.89246099956293</v>
      </c>
      <c r="S192" s="1625"/>
      <c r="T192" s="1626">
        <v>56</v>
      </c>
    </row>
    <row r="193" spans="1:20" s="755" customFormat="1" ht="20.100000000000001" customHeight="1">
      <c r="A193" s="338" t="s">
        <v>1222</v>
      </c>
      <c r="B193" s="1682">
        <v>73.22</v>
      </c>
      <c r="C193" s="1653">
        <v>476.81705625249771</v>
      </c>
      <c r="D193" s="1658">
        <v>5255.1800114008292</v>
      </c>
      <c r="E193" s="2369">
        <v>88.25</v>
      </c>
      <c r="F193" s="1641">
        <v>41.815714285714293</v>
      </c>
      <c r="G193" s="1627">
        <v>15.403333333333338</v>
      </c>
      <c r="H193" s="1636">
        <v>42.424333333333337</v>
      </c>
      <c r="I193" s="1627">
        <v>15.153809523809528</v>
      </c>
      <c r="J193" s="2847">
        <v>68.168989195596609</v>
      </c>
      <c r="K193" s="2848">
        <v>6.5132277893248052</v>
      </c>
      <c r="L193" s="2848">
        <v>30.197210546507979</v>
      </c>
      <c r="M193" s="2848"/>
      <c r="N193" s="1648">
        <v>23.159167171698339</v>
      </c>
      <c r="O193" s="1730"/>
      <c r="P193" s="2849">
        <v>148.35294559555305</v>
      </c>
      <c r="Q193" s="2849">
        <v>155.84625972730868</v>
      </c>
      <c r="R193" s="1623">
        <v>132.14276350003658</v>
      </c>
      <c r="S193" s="2567"/>
      <c r="T193" s="1626">
        <v>54.89</v>
      </c>
    </row>
    <row r="194" spans="1:20" s="755" customFormat="1" ht="20.100000000000001" customHeight="1">
      <c r="A194" s="338" t="s">
        <v>1223</v>
      </c>
      <c r="B194" s="1682">
        <v>73.27</v>
      </c>
      <c r="C194" s="1653">
        <v>473.78107850185381</v>
      </c>
      <c r="D194" s="1658">
        <v>5176.7959828770718</v>
      </c>
      <c r="E194" s="1846"/>
      <c r="F194" s="1641">
        <v>44.646818181818176</v>
      </c>
      <c r="G194" s="1627">
        <v>16.629545454545454</v>
      </c>
      <c r="H194" s="1636">
        <v>49.543225806451609</v>
      </c>
      <c r="I194" s="1627">
        <v>16.35409090909091</v>
      </c>
      <c r="J194" s="2847">
        <v>67.645116079780308</v>
      </c>
      <c r="K194" s="2848">
        <v>6.5068485260639592</v>
      </c>
      <c r="L194" s="2848">
        <v>30.197210546507979</v>
      </c>
      <c r="M194" s="2848"/>
      <c r="N194" s="1648">
        <v>23.266884228310889</v>
      </c>
      <c r="O194" s="1730"/>
      <c r="P194" s="2849">
        <v>148.21070883084016</v>
      </c>
      <c r="Q194" s="2849">
        <v>155.55221018065336</v>
      </c>
      <c r="R194" s="1623">
        <v>131.64269627770909</v>
      </c>
      <c r="S194" s="2567"/>
      <c r="T194" s="1626">
        <v>54.02</v>
      </c>
    </row>
    <row r="195" spans="1:20" s="755" customFormat="1" ht="20.100000000000001" customHeight="1">
      <c r="A195" s="338" t="s">
        <v>1224</v>
      </c>
      <c r="B195" s="1682">
        <v>72.260000000000005</v>
      </c>
      <c r="C195" s="1653">
        <v>465.73137504037118</v>
      </c>
      <c r="D195" s="1658">
        <v>5300.1203454622682</v>
      </c>
      <c r="E195" s="1846"/>
      <c r="F195" s="1641">
        <v>47.307826086956517</v>
      </c>
      <c r="G195" s="1627">
        <v>19.174347826086958</v>
      </c>
      <c r="H195" s="1636">
        <v>56.190000000000005</v>
      </c>
      <c r="I195" s="1627">
        <v>18.887826086956522</v>
      </c>
      <c r="J195" s="2847">
        <v>69.544156124614418</v>
      </c>
      <c r="K195" s="2848">
        <v>6.5004692628031115</v>
      </c>
      <c r="L195" s="2848">
        <v>30.220564924347514</v>
      </c>
      <c r="M195" s="2848"/>
      <c r="N195" s="1648">
        <v>23.309971050955909</v>
      </c>
      <c r="O195" s="1730"/>
      <c r="P195" s="2849">
        <v>150.20202353682072</v>
      </c>
      <c r="Q195" s="2849">
        <v>157.61055700724046</v>
      </c>
      <c r="R195" s="1623">
        <v>132.76784752794592</v>
      </c>
      <c r="S195" s="2567"/>
      <c r="T195" s="1626">
        <v>56.38</v>
      </c>
    </row>
    <row r="196" spans="1:20" s="755" customFormat="1" ht="20.100000000000001" customHeight="1">
      <c r="A196" s="338" t="s">
        <v>1225</v>
      </c>
      <c r="B196" s="1682">
        <v>77.180000000000007</v>
      </c>
      <c r="C196" s="1653">
        <v>489.77669378517874</v>
      </c>
      <c r="D196" s="1658">
        <v>5348.2912024188017</v>
      </c>
      <c r="E196" s="2369">
        <v>100.79</v>
      </c>
      <c r="F196" s="1641">
        <v>53.825499999999998</v>
      </c>
      <c r="G196" s="1627">
        <v>21.875499999999999</v>
      </c>
      <c r="H196" s="1636">
        <v>54.832000000000001</v>
      </c>
      <c r="I196" s="3160">
        <v>21.420499999999997</v>
      </c>
      <c r="J196" s="2847">
        <v>76.289022490749332</v>
      </c>
      <c r="K196" s="2848">
        <v>6.5004692628031115</v>
      </c>
      <c r="L196" s="2848">
        <v>30.197210546507986</v>
      </c>
      <c r="M196" s="2848"/>
      <c r="N196" s="1648">
        <v>23.331514462278413</v>
      </c>
      <c r="O196" s="3184"/>
      <c r="P196" s="2849">
        <v>154.042416184069</v>
      </c>
      <c r="Q196" s="2849">
        <v>161.13915156710408</v>
      </c>
      <c r="R196" s="1623">
        <v>137.3934693344751</v>
      </c>
      <c r="S196" s="2567"/>
      <c r="T196" s="1626">
        <v>61.49</v>
      </c>
    </row>
    <row r="197" spans="1:20" s="755" customFormat="1" ht="20.100000000000001" customHeight="1">
      <c r="A197" s="338" t="s">
        <v>1226</v>
      </c>
      <c r="B197" s="1682">
        <v>79.39</v>
      </c>
      <c r="C197" s="1653">
        <v>513.41487859951144</v>
      </c>
      <c r="D197" s="1658">
        <v>5817.3347004962388</v>
      </c>
      <c r="E197" s="1846"/>
      <c r="F197" s="1641">
        <v>53.207391304347823</v>
      </c>
      <c r="G197" s="1627">
        <v>20.140869565217393</v>
      </c>
      <c r="H197" s="1636">
        <v>53.123548387096783</v>
      </c>
      <c r="I197" s="3160">
        <v>19.556956521739128</v>
      </c>
      <c r="J197" s="2847">
        <v>80.414523277802729</v>
      </c>
      <c r="K197" s="2848">
        <v>6.5068485260639592</v>
      </c>
      <c r="L197" s="2848">
        <v>30.220564924347514</v>
      </c>
      <c r="M197" s="2848"/>
      <c r="N197" s="1648">
        <v>23.590035398148537</v>
      </c>
      <c r="O197" s="3184"/>
      <c r="P197" s="2849">
        <v>154.18465294878192</v>
      </c>
      <c r="Q197" s="2849">
        <v>161.28617634043172</v>
      </c>
      <c r="R197" s="1623">
        <v>140.89393989076746</v>
      </c>
      <c r="S197" s="2567"/>
      <c r="T197" s="1626">
        <v>64.08</v>
      </c>
    </row>
    <row r="198" spans="1:20" s="755" customFormat="1" ht="20.100000000000001" customHeight="1">
      <c r="A198" s="338" t="s">
        <v>1227</v>
      </c>
      <c r="B198" s="1682">
        <v>65.33</v>
      </c>
      <c r="C198" s="1653">
        <v>441.4050500215036</v>
      </c>
      <c r="D198" s="1658">
        <v>5584.4209882515715</v>
      </c>
      <c r="E198" s="1846"/>
      <c r="F198" s="1641">
        <v>51.636363636363633</v>
      </c>
      <c r="G198" s="1627">
        <v>19.586818181818177</v>
      </c>
      <c r="H198" s="1636">
        <v>56.676333333333332</v>
      </c>
      <c r="I198" s="3160">
        <v>19.218636363636367</v>
      </c>
      <c r="J198" s="2847">
        <v>85.129381320149463</v>
      </c>
      <c r="K198" s="2848">
        <v>6.5132277893248052</v>
      </c>
      <c r="L198" s="2848">
        <v>30.243919302187038</v>
      </c>
      <c r="M198" s="2848"/>
      <c r="N198" s="1648">
        <v>23.611578809471045</v>
      </c>
      <c r="O198" s="3184"/>
      <c r="P198" s="2849">
        <v>157.59833530189147</v>
      </c>
      <c r="Q198" s="2849">
        <v>164.37369658031236</v>
      </c>
      <c r="R198" s="1623">
        <v>148.1449146145159</v>
      </c>
      <c r="S198" s="2567"/>
      <c r="T198" s="1626">
        <v>66.31</v>
      </c>
    </row>
    <row r="199" spans="1:20" s="755" customFormat="1" ht="20.100000000000001" customHeight="1">
      <c r="A199" s="338" t="s">
        <v>1228</v>
      </c>
      <c r="B199" s="1682">
        <v>56.94</v>
      </c>
      <c r="C199" s="1653">
        <v>382.37358786188207</v>
      </c>
      <c r="D199" s="1658">
        <v>5630.2107728337241</v>
      </c>
      <c r="E199" s="2369">
        <v>100.91</v>
      </c>
      <c r="F199" s="1641">
        <v>54.057500000000005</v>
      </c>
      <c r="G199" s="1627">
        <v>22.702941176470588</v>
      </c>
      <c r="H199" s="1636">
        <v>48.132903225806452</v>
      </c>
      <c r="I199" s="3160">
        <v>22.361176470588234</v>
      </c>
      <c r="J199" s="2847">
        <v>70.919323053632212</v>
      </c>
      <c r="K199" s="2848">
        <v>6.5259863158464988</v>
      </c>
      <c r="L199" s="2848">
        <v>30.243919302187038</v>
      </c>
      <c r="M199" s="2848"/>
      <c r="N199" s="1648">
        <v>23.611578809471045</v>
      </c>
      <c r="O199" s="3184"/>
      <c r="P199" s="2849">
        <v>147.6417617719886</v>
      </c>
      <c r="Q199" s="2849">
        <v>155.11113586067043</v>
      </c>
      <c r="R199" s="1623">
        <v>136.89340211214761</v>
      </c>
      <c r="S199" s="2567"/>
      <c r="T199" s="1626">
        <v>53.87</v>
      </c>
    </row>
    <row r="200" spans="1:20" s="755" customFormat="1" ht="20.100000000000001" customHeight="1">
      <c r="A200" s="1661" t="s">
        <v>1212</v>
      </c>
      <c r="B200" s="3024">
        <v>69.518333333333331</v>
      </c>
      <c r="C200" s="3025">
        <v>451.74531625409054</v>
      </c>
      <c r="D200" s="1658">
        <v>5330.6872481126093</v>
      </c>
      <c r="E200" s="2333">
        <v>95.49</v>
      </c>
      <c r="F200" s="2360">
        <v>44.204935504109415</v>
      </c>
      <c r="G200" s="2361">
        <v>16.143138033606064</v>
      </c>
      <c r="H200" s="3027">
        <v>44.428291410650282</v>
      </c>
      <c r="I200" s="3027">
        <v>15.875321265265001</v>
      </c>
      <c r="J200" s="3026">
        <v>69.396816810791066</v>
      </c>
      <c r="K200" s="3027">
        <v>6.5313023685638711</v>
      </c>
      <c r="L200" s="3027">
        <v>30.191371952048097</v>
      </c>
      <c r="M200" s="3028"/>
      <c r="N200" s="3029">
        <v>23.275860649695272</v>
      </c>
      <c r="O200" s="3030"/>
      <c r="P200" s="3027">
        <v>146.38533701702463</v>
      </c>
      <c r="Q200" s="3027">
        <v>153.68989638516982</v>
      </c>
      <c r="R200" s="3029">
        <v>131.58018787491815</v>
      </c>
      <c r="S200" s="3031"/>
      <c r="T200" s="3029">
        <v>55.274166666666673</v>
      </c>
    </row>
    <row r="201" spans="1:20" s="755" customFormat="1" ht="20.100000000000001" customHeight="1">
      <c r="A201" s="350"/>
      <c r="B201" s="2894"/>
      <c r="C201" s="2895"/>
      <c r="D201" s="2896"/>
      <c r="E201" s="2897"/>
      <c r="F201" s="2833"/>
      <c r="G201" s="2834"/>
      <c r="H201" s="2833"/>
      <c r="I201" s="2834"/>
      <c r="J201" s="2898"/>
      <c r="K201" s="2899"/>
      <c r="L201" s="2899"/>
      <c r="M201" s="2899"/>
      <c r="N201" s="2900"/>
      <c r="O201" s="2901"/>
      <c r="P201" s="2902"/>
      <c r="Q201" s="2902"/>
      <c r="R201" s="2903"/>
      <c r="S201" s="2904"/>
      <c r="T201" s="2905"/>
    </row>
    <row r="202" spans="1:20" s="755" customFormat="1" ht="20.100000000000001" customHeight="1">
      <c r="A202" s="3033"/>
      <c r="B202" s="3034"/>
      <c r="C202" s="3034"/>
      <c r="D202" s="3035"/>
      <c r="E202" s="3034"/>
      <c r="F202" s="3036"/>
      <c r="G202" s="3036"/>
      <c r="H202" s="3036"/>
      <c r="I202" s="3036"/>
      <c r="J202" s="3034"/>
      <c r="K202" s="3034"/>
      <c r="L202" s="3034"/>
      <c r="M202" s="3034"/>
      <c r="N202" s="3034"/>
      <c r="O202" s="3034"/>
      <c r="P202" s="3034"/>
      <c r="Q202" s="3034"/>
      <c r="R202" s="3034"/>
      <c r="S202" s="3036"/>
      <c r="T202" s="3034"/>
    </row>
    <row r="203" spans="1:20" s="755" customFormat="1" ht="20.100000000000001" customHeight="1">
      <c r="A203" s="2342">
        <v>2019</v>
      </c>
      <c r="B203" s="2343"/>
      <c r="C203" s="2343"/>
      <c r="D203" s="2343"/>
      <c r="E203" s="2343"/>
      <c r="F203" s="2347"/>
      <c r="G203" s="2347"/>
      <c r="H203" s="2347"/>
      <c r="I203" s="2347"/>
      <c r="J203" s="2343"/>
      <c r="K203" s="2343"/>
      <c r="L203" s="2343"/>
      <c r="M203" s="2343"/>
      <c r="N203" s="2343"/>
      <c r="O203" s="2343"/>
      <c r="P203" s="2343"/>
      <c r="Q203" s="2343"/>
      <c r="R203" s="2343"/>
      <c r="S203" s="2343"/>
      <c r="T203" s="2344"/>
    </row>
    <row r="204" spans="1:20" s="755" customFormat="1" ht="20.100000000000001" customHeight="1">
      <c r="A204" s="35" t="s">
        <v>1218</v>
      </c>
      <c r="B204" s="1682">
        <v>58.74</v>
      </c>
      <c r="C204" s="1653">
        <v>389.43373639016198</v>
      </c>
      <c r="D204" s="1658">
        <v>6023.1538254407378</v>
      </c>
      <c r="E204" s="1846"/>
      <c r="F204" s="1641">
        <v>49.63045454545454</v>
      </c>
      <c r="G204" s="1627">
        <v>23.894090909090906</v>
      </c>
      <c r="H204" s="1641">
        <v>49.393548387096779</v>
      </c>
      <c r="I204" s="1627">
        <v>23.23681818181818</v>
      </c>
      <c r="J204" s="2847">
        <v>67.199158730252677</v>
      </c>
      <c r="K204" s="2848">
        <v>6.7104163639030299</v>
      </c>
      <c r="L204" s="2848">
        <v>30.858157508517724</v>
      </c>
      <c r="M204" s="2848"/>
      <c r="N204" s="1648">
        <v>24.033214145354453</v>
      </c>
      <c r="O204" s="1651"/>
      <c r="P204" s="2849">
        <v>136.30623314304921</v>
      </c>
      <c r="Q204" s="2849">
        <v>144.66545973721199</v>
      </c>
      <c r="R204" s="1623">
        <v>126.85056737204246</v>
      </c>
      <c r="S204" s="2567"/>
      <c r="T204" s="1626">
        <v>51.88</v>
      </c>
    </row>
    <row r="205" spans="1:20" s="755" customFormat="1" ht="20.100000000000001" customHeight="1">
      <c r="A205" s="35" t="s">
        <v>1219</v>
      </c>
      <c r="B205" s="1682">
        <v>63.83</v>
      </c>
      <c r="C205" s="1653">
        <v>418.68670336969251</v>
      </c>
      <c r="D205" s="1658">
        <v>5604.9066112305081</v>
      </c>
      <c r="E205" s="2369"/>
      <c r="F205" s="1641">
        <v>47.141500000000001</v>
      </c>
      <c r="G205" s="1627">
        <v>21.422999999999998</v>
      </c>
      <c r="H205" s="1641">
        <v>42.820714285714295</v>
      </c>
      <c r="I205" s="1627">
        <v>20.994</v>
      </c>
      <c r="J205" s="2847">
        <v>67.966811685870667</v>
      </c>
      <c r="K205" s="2848">
        <v>6.7246032906766091</v>
      </c>
      <c r="L205" s="2848">
        <v>31.004404700501226</v>
      </c>
      <c r="M205" s="2848"/>
      <c r="N205" s="1648">
        <v>24.132422459679958</v>
      </c>
      <c r="O205" s="1651"/>
      <c r="P205" s="2849">
        <v>135.3266195578322</v>
      </c>
      <c r="Q205" s="2849">
        <v>143.66381956098996</v>
      </c>
      <c r="R205" s="1623">
        <v>128.04614293634069</v>
      </c>
      <c r="S205" s="2567"/>
      <c r="T205" s="1626">
        <v>54.3</v>
      </c>
    </row>
    <row r="206" spans="1:20" s="755" customFormat="1" ht="20.100000000000001" customHeight="1">
      <c r="A206" s="35" t="s">
        <v>1220</v>
      </c>
      <c r="B206" s="1682">
        <v>66.37</v>
      </c>
      <c r="C206" s="1653">
        <v>440.79999782610838</v>
      </c>
      <c r="D206" s="1658">
        <v>5156.4886953864952</v>
      </c>
      <c r="E206" s="2369">
        <v>91.646165139900702</v>
      </c>
      <c r="F206" s="1641">
        <v>47.151904761904753</v>
      </c>
      <c r="G206" s="1627">
        <v>22.303333333333335</v>
      </c>
      <c r="H206" s="1641">
        <v>30.624516129032266</v>
      </c>
      <c r="I206" s="1627">
        <v>21.945238095238096</v>
      </c>
      <c r="J206" s="2847">
        <v>68.321113050002054</v>
      </c>
      <c r="K206" s="2848">
        <v>6.7387902174501901</v>
      </c>
      <c r="L206" s="2848">
        <v>31.033654138897916</v>
      </c>
      <c r="M206" s="2848"/>
      <c r="N206" s="1648">
        <v>24.182026616842709</v>
      </c>
      <c r="O206" s="1651"/>
      <c r="P206" s="2849">
        <v>137.56573632404246</v>
      </c>
      <c r="Q206" s="2849">
        <v>145.66709991343399</v>
      </c>
      <c r="R206" s="1623">
        <v>129.71994872635818</v>
      </c>
      <c r="S206" s="2567"/>
      <c r="T206" s="1626">
        <v>54.06</v>
      </c>
    </row>
    <row r="207" spans="1:20" s="755" customFormat="1" ht="20.100000000000001" customHeight="1">
      <c r="A207" s="35" t="s">
        <v>1221</v>
      </c>
      <c r="B207" s="1682">
        <v>70.78</v>
      </c>
      <c r="C207" s="1653">
        <v>465.34302243388868</v>
      </c>
      <c r="D207" s="1658">
        <v>4569.0818592464075</v>
      </c>
      <c r="E207" s="2333"/>
      <c r="F207" s="3266">
        <v>49.556500000000007</v>
      </c>
      <c r="G207" s="2947">
        <v>26.045999999999999</v>
      </c>
      <c r="H207" s="3267">
        <v>36.956000000000003</v>
      </c>
      <c r="I207" s="3267">
        <v>25.656500000000001</v>
      </c>
      <c r="J207" s="2847">
        <v>69.443067369751432</v>
      </c>
      <c r="K207" s="2848">
        <v>6.7742575343841374</v>
      </c>
      <c r="L207" s="2848">
        <v>31.150651892484717</v>
      </c>
      <c r="M207" s="2848"/>
      <c r="N207" s="1648">
        <v>24.355641166912349</v>
      </c>
      <c r="O207" s="1651"/>
      <c r="P207" s="2849">
        <v>146.94203778254791</v>
      </c>
      <c r="Q207" s="2849">
        <v>154.39567859194037</v>
      </c>
      <c r="R207" s="1623">
        <v>130.7959667342266</v>
      </c>
      <c r="S207" s="3031"/>
      <c r="T207" s="1626">
        <v>55.67</v>
      </c>
    </row>
    <row r="208" spans="1:20" s="755" customFormat="1" ht="20.100000000000001" customHeight="1">
      <c r="A208" s="35" t="s">
        <v>1211</v>
      </c>
      <c r="B208" s="1682">
        <v>69.97</v>
      </c>
      <c r="C208" s="1653">
        <v>474.44573344125723</v>
      </c>
      <c r="D208" s="1658">
        <v>4262.2244802434898</v>
      </c>
      <c r="E208" s="2333"/>
      <c r="F208" s="3279">
        <v>48.799090909090907</v>
      </c>
      <c r="G208" s="2369">
        <v>25.84</v>
      </c>
      <c r="H208" s="3280">
        <v>37.843548387096767</v>
      </c>
      <c r="I208" s="3281">
        <v>25.509545454545457</v>
      </c>
      <c r="J208" s="2847">
        <v>70.860272826276969</v>
      </c>
      <c r="K208" s="2848">
        <v>6.781350997770927</v>
      </c>
      <c r="L208" s="2848">
        <v>31.209150769278114</v>
      </c>
      <c r="M208" s="2848"/>
      <c r="N208" s="1648">
        <v>24.430047402656477</v>
      </c>
      <c r="O208" s="1651"/>
      <c r="P208" s="2849">
        <v>153.79933287906678</v>
      </c>
      <c r="Q208" s="2849">
        <v>161.12097691800267</v>
      </c>
      <c r="R208" s="1623">
        <v>133.904463201402</v>
      </c>
      <c r="S208" s="3031"/>
      <c r="T208" s="1626">
        <v>56.65</v>
      </c>
    </row>
    <row r="209" spans="1:20" s="755" customFormat="1" ht="20.100000000000001" customHeight="1">
      <c r="A209" s="35" t="s">
        <v>1222</v>
      </c>
      <c r="B209" s="1682">
        <v>62.92</v>
      </c>
      <c r="C209" s="1653">
        <v>438.80938362239584</v>
      </c>
      <c r="D209" s="1658">
        <v>3911.8071077748832</v>
      </c>
      <c r="E209" s="2369">
        <v>80.220897214431503</v>
      </c>
      <c r="F209" s="3279">
        <v>47.849499999999992</v>
      </c>
      <c r="G209" s="2369">
        <v>25.552</v>
      </c>
      <c r="H209" s="3280">
        <v>32.517333333333326</v>
      </c>
      <c r="I209" s="3281">
        <v>25.178999999999995</v>
      </c>
      <c r="J209" s="2847">
        <v>65.722903046371883</v>
      </c>
      <c r="K209" s="2848">
        <v>6.7884444611577166</v>
      </c>
      <c r="L209" s="2848">
        <v>31.238400207674811</v>
      </c>
      <c r="M209" s="2848"/>
      <c r="N209" s="1648">
        <v>24.454849481237851</v>
      </c>
      <c r="O209" s="1651"/>
      <c r="P209" s="2849">
        <v>151.56021611285655</v>
      </c>
      <c r="Q209" s="2849">
        <v>158.97460511181254</v>
      </c>
      <c r="R209" s="1623">
        <v>129.60039116992837</v>
      </c>
      <c r="S209" s="3031"/>
      <c r="T209" s="1626">
        <v>52.03</v>
      </c>
    </row>
    <row r="210" spans="1:20" s="755" customFormat="1" ht="20.100000000000001" customHeight="1">
      <c r="A210" s="35" t="s">
        <v>1223</v>
      </c>
      <c r="B210" s="1682">
        <v>64.709999999999994</v>
      </c>
      <c r="C210" s="1653">
        <v>424.40424294361964</v>
      </c>
      <c r="D210" s="1658">
        <v>3631.5113814553788</v>
      </c>
      <c r="E210" s="2333"/>
      <c r="F210" s="3279">
        <v>51.251304347826085</v>
      </c>
      <c r="G210" s="2369">
        <v>28.350869565217387</v>
      </c>
      <c r="H210" s="3280">
        <v>39.6841935483871</v>
      </c>
      <c r="I210" s="3281">
        <v>27.932173913043474</v>
      </c>
      <c r="J210" s="2847">
        <v>67.199158730252648</v>
      </c>
      <c r="K210" s="2848">
        <v>6.8026313879312976</v>
      </c>
      <c r="L210" s="2848">
        <v>31.326148522864912</v>
      </c>
      <c r="M210" s="2848"/>
      <c r="N210" s="1648">
        <v>24.4052453240751</v>
      </c>
      <c r="O210" s="1651"/>
      <c r="P210" s="2849">
        <v>149.46104414453444</v>
      </c>
      <c r="Q210" s="2849">
        <v>157.11441621311445</v>
      </c>
      <c r="R210" s="1623">
        <v>129.12216094420907</v>
      </c>
      <c r="S210" s="3031"/>
      <c r="T210" s="1626">
        <v>53.62</v>
      </c>
    </row>
    <row r="211" spans="1:20" s="755" customFormat="1" ht="20.100000000000001" customHeight="1">
      <c r="A211" s="35" t="s">
        <v>1224</v>
      </c>
      <c r="B211" s="1682">
        <v>59.62</v>
      </c>
      <c r="C211" s="1653">
        <v>401.65076797241608</v>
      </c>
      <c r="D211" s="1658">
        <v>3388.5175260138358</v>
      </c>
      <c r="E211" s="2333"/>
      <c r="F211" s="3279">
        <v>49.182272727272725</v>
      </c>
      <c r="G211" s="2369">
        <v>27.236363636363638</v>
      </c>
      <c r="H211" s="3280">
        <v>36.848709677419343</v>
      </c>
      <c r="I211" s="3281">
        <v>26.932272727272728</v>
      </c>
      <c r="J211" s="2847">
        <v>65.841003501082341</v>
      </c>
      <c r="K211" s="2848">
        <v>6.8097248513180855</v>
      </c>
      <c r="L211" s="2848">
        <v>31.355397961261609</v>
      </c>
      <c r="M211" s="2848"/>
      <c r="N211" s="1648">
        <v>24.430047402656477</v>
      </c>
      <c r="O211" s="1651"/>
      <c r="P211" s="2849">
        <v>145.40264500577837</v>
      </c>
      <c r="Q211" s="2849">
        <v>152.96476405448027</v>
      </c>
      <c r="R211" s="1623">
        <v>127.20924004133192</v>
      </c>
      <c r="S211" s="3031"/>
      <c r="T211" s="1626">
        <v>52.1</v>
      </c>
    </row>
    <row r="212" spans="1:20" s="755" customFormat="1" ht="20.100000000000001" customHeight="1">
      <c r="A212" s="35" t="s">
        <v>1225</v>
      </c>
      <c r="B212" s="1682">
        <v>62.36</v>
      </c>
      <c r="C212" s="1653">
        <v>410.26611276252606</v>
      </c>
      <c r="D212" s="1658">
        <v>3571.2628723226326</v>
      </c>
      <c r="E212" s="2369">
        <v>72.393872120405106</v>
      </c>
      <c r="F212" s="3279">
        <v>49.133809523809532</v>
      </c>
      <c r="G212" s="2369">
        <v>25.984761904761907</v>
      </c>
      <c r="H212" s="3280">
        <v>35.751999999999995</v>
      </c>
      <c r="I212" s="3281">
        <v>25.740476190476194</v>
      </c>
      <c r="J212" s="2847">
        <v>68.203012595291582</v>
      </c>
      <c r="K212" s="2848">
        <v>6.8168183147048769</v>
      </c>
      <c r="L212" s="2848">
        <v>31.384647399658309</v>
      </c>
      <c r="M212" s="2848"/>
      <c r="N212" s="1648">
        <v>24.430047402656477</v>
      </c>
      <c r="O212" s="1651"/>
      <c r="P212" s="2849">
        <v>143.16352823956808</v>
      </c>
      <c r="Q212" s="2849">
        <v>150.81839224829019</v>
      </c>
      <c r="R212" s="1623">
        <v>128.76348827491961</v>
      </c>
      <c r="S212" s="3031"/>
      <c r="T212" s="1626">
        <v>54.75</v>
      </c>
    </row>
    <row r="213" spans="1:20" s="755" customFormat="1" ht="20.100000000000001" customHeight="1">
      <c r="A213" s="35" t="s">
        <v>1226</v>
      </c>
      <c r="B213" s="1682">
        <v>59.91</v>
      </c>
      <c r="C213" s="1653">
        <v>404.3784283509803</v>
      </c>
      <c r="D213" s="1658">
        <v>4111.5618024974365</v>
      </c>
      <c r="E213" s="2333"/>
      <c r="F213" s="3279">
        <v>47.476521739130426</v>
      </c>
      <c r="G213" s="2369">
        <v>24.919565217391302</v>
      </c>
      <c r="H213" s="3485">
        <v>36.957741935483881</v>
      </c>
      <c r="I213" s="3486">
        <v>24.724782608695655</v>
      </c>
      <c r="J213" s="2847">
        <v>67.671560549094508</v>
      </c>
      <c r="K213" s="2848">
        <v>6.8451921682520362</v>
      </c>
      <c r="L213" s="2848">
        <v>31.384647399658309</v>
      </c>
      <c r="M213" s="2848"/>
      <c r="N213" s="1648">
        <v>24.380443245493723</v>
      </c>
      <c r="O213" s="1651"/>
      <c r="P213" s="2849">
        <v>142.32385945223925</v>
      </c>
      <c r="Q213" s="2849">
        <v>150.10293497956016</v>
      </c>
      <c r="R213" s="1623">
        <v>129.83950628278799</v>
      </c>
      <c r="S213" s="3031"/>
      <c r="T213" s="1626">
        <v>52.94</v>
      </c>
    </row>
    <row r="214" spans="1:20" s="755" customFormat="1" ht="20.100000000000001" customHeight="1">
      <c r="A214" s="1395" t="s">
        <v>1227</v>
      </c>
      <c r="B214" s="1682">
        <v>62.94</v>
      </c>
      <c r="C214" s="1653">
        <v>423.16338341587004</v>
      </c>
      <c r="D214" s="1658">
        <v>4688.0486071813029</v>
      </c>
      <c r="E214" s="2947"/>
      <c r="F214" s="3266">
        <v>46.010476190476197</v>
      </c>
      <c r="G214" s="2947">
        <v>24.703333333333333</v>
      </c>
      <c r="H214" s="3504">
        <v>41.001333333333335</v>
      </c>
      <c r="I214" s="3505">
        <v>24.553333333333335</v>
      </c>
      <c r="J214" s="2847">
        <v>66.490556001989887</v>
      </c>
      <c r="K214" s="2848">
        <v>6.8522856316388259</v>
      </c>
      <c r="L214" s="2848">
        <v>31.41389683805501</v>
      </c>
      <c r="M214" s="2848"/>
      <c r="N214" s="1648">
        <v>24.380443245493723</v>
      </c>
      <c r="O214" s="2952"/>
      <c r="P214" s="2849">
        <v>142.1839146543511</v>
      </c>
      <c r="Q214" s="2849">
        <v>150.10293497956016</v>
      </c>
      <c r="R214" s="1623">
        <v>129.48083361349853</v>
      </c>
      <c r="S214" s="1625"/>
      <c r="T214" s="1626">
        <v>52.65</v>
      </c>
    </row>
    <row r="215" spans="1:20" s="755" customFormat="1" ht="20.100000000000001" customHeight="1">
      <c r="A215" s="35" t="s">
        <v>1228</v>
      </c>
      <c r="B215" s="1682">
        <v>66.48</v>
      </c>
      <c r="C215" s="1653">
        <v>450.98511171591775</v>
      </c>
      <c r="D215" s="1658">
        <v>4375</v>
      </c>
      <c r="E215" s="2947">
        <v>72.343255261169148</v>
      </c>
      <c r="F215" s="3266">
        <v>43.556111111111115</v>
      </c>
      <c r="G215" s="2947">
        <v>25.413888888888891</v>
      </c>
      <c r="H215" s="3504">
        <v>31.967741935483875</v>
      </c>
      <c r="I215" s="3505">
        <v>25.261111111111109</v>
      </c>
      <c r="J215" s="2847">
        <v>66.549606229345116</v>
      </c>
      <c r="K215" s="2848">
        <v>6.8664725584124033</v>
      </c>
      <c r="L215" s="2848">
        <v>31.472395714848407</v>
      </c>
      <c r="M215" s="2848"/>
      <c r="N215" s="1648">
        <v>24.380443245493723</v>
      </c>
      <c r="O215" s="2952"/>
      <c r="P215" s="2849">
        <v>141.34424586702227</v>
      </c>
      <c r="Q215" s="2849">
        <v>149.10129480333811</v>
      </c>
      <c r="R215" s="1623">
        <v>129.12216094420907</v>
      </c>
      <c r="S215" s="1625"/>
      <c r="T215" s="1626">
        <v>53.58</v>
      </c>
    </row>
    <row r="216" spans="1:20" s="755" customFormat="1" ht="20.100000000000001" customHeight="1">
      <c r="A216" s="1661" t="s">
        <v>1212</v>
      </c>
      <c r="B216" s="3024">
        <v>64.052500000000009</v>
      </c>
      <c r="C216" s="3543">
        <v>427.86688698545731</v>
      </c>
      <c r="D216" s="3616">
        <v>4492.9686288947441</v>
      </c>
      <c r="E216" s="2361">
        <v>79.151047433976615</v>
      </c>
      <c r="F216" s="2360">
        <v>48.061620488006355</v>
      </c>
      <c r="G216" s="2361">
        <v>25.138933899031727</v>
      </c>
      <c r="H216" s="3026">
        <v>37.697281746031749</v>
      </c>
      <c r="I216" s="3029">
        <v>24.80543763462785</v>
      </c>
      <c r="J216" s="2360">
        <v>67.622352026298486</v>
      </c>
      <c r="K216" s="3028">
        <v>6.7925823148000104</v>
      </c>
      <c r="L216" s="3028">
        <v>31.235962754475086</v>
      </c>
      <c r="M216" s="3028"/>
      <c r="N216" s="2361">
        <v>24.332905928212753</v>
      </c>
      <c r="O216" s="2360"/>
      <c r="P216" s="3028">
        <v>143.78161776357405</v>
      </c>
      <c r="Q216" s="3028">
        <v>151.55769809264456</v>
      </c>
      <c r="R216" s="2361">
        <v>129.37123918677122</v>
      </c>
      <c r="S216" s="1639"/>
      <c r="T216" s="2361">
        <v>53.685833333333335</v>
      </c>
    </row>
    <row r="217" spans="1:20" s="3032" customFormat="1" ht="20.100000000000001" customHeight="1">
      <c r="A217" s="3489"/>
      <c r="B217" s="2894"/>
      <c r="C217" s="2895"/>
      <c r="D217" s="2896"/>
      <c r="E217" s="2897"/>
      <c r="F217" s="3484"/>
      <c r="G217" s="2897"/>
      <c r="H217" s="3487"/>
      <c r="I217" s="3488"/>
      <c r="J217" s="2898"/>
      <c r="K217" s="2899"/>
      <c r="L217" s="2899"/>
      <c r="M217" s="2899"/>
      <c r="N217" s="2900"/>
      <c r="O217" s="2901"/>
      <c r="P217" s="2902"/>
      <c r="Q217" s="2902"/>
      <c r="R217" s="2903"/>
      <c r="S217" s="2904"/>
      <c r="T217" s="2905"/>
    </row>
    <row r="218" spans="1:20" s="3032" customFormat="1" ht="20.100000000000001" customHeight="1">
      <c r="A218" s="3033"/>
      <c r="B218" s="3034"/>
      <c r="C218" s="3034"/>
      <c r="D218" s="3035"/>
      <c r="E218" s="3034"/>
      <c r="F218" s="3036"/>
      <c r="G218" s="3036"/>
      <c r="H218" s="3036"/>
      <c r="I218" s="3036"/>
      <c r="J218" s="3034"/>
      <c r="K218" s="3034"/>
      <c r="L218" s="3034"/>
      <c r="M218" s="3034"/>
      <c r="N218" s="3034"/>
      <c r="O218" s="3034"/>
      <c r="P218" s="3034"/>
      <c r="Q218" s="3034"/>
      <c r="R218" s="3034"/>
      <c r="S218" s="3036"/>
      <c r="T218" s="3034"/>
    </row>
    <row r="219" spans="1:20" s="3032" customFormat="1" ht="20.100000000000001" customHeight="1">
      <c r="A219" s="2342">
        <v>2020</v>
      </c>
      <c r="B219" s="2343"/>
      <c r="C219" s="2343"/>
      <c r="D219" s="2343"/>
      <c r="E219" s="2343"/>
      <c r="F219" s="2347"/>
      <c r="G219" s="2347"/>
      <c r="H219" s="2347"/>
      <c r="I219" s="2347"/>
      <c r="J219" s="2343"/>
      <c r="K219" s="2343"/>
      <c r="L219" s="2343"/>
      <c r="M219" s="2343"/>
      <c r="N219" s="2343"/>
      <c r="O219" s="2343"/>
      <c r="P219" s="2343"/>
      <c r="Q219" s="2343"/>
      <c r="R219" s="2343"/>
      <c r="S219" s="2343"/>
      <c r="T219" s="2344"/>
    </row>
    <row r="220" spans="1:20" s="3032" customFormat="1" ht="20.100000000000001" customHeight="1">
      <c r="A220" s="35" t="s">
        <v>1218</v>
      </c>
      <c r="B220" s="1682">
        <v>65.099999999999994</v>
      </c>
      <c r="C220" s="1653">
        <v>436.1005953616484</v>
      </c>
      <c r="D220" s="1658">
        <v>4199</v>
      </c>
      <c r="E220" s="1846"/>
      <c r="F220" s="1641">
        <v>43.350000000000009</v>
      </c>
      <c r="G220" s="1627">
        <v>24.697727272727267</v>
      </c>
      <c r="H220" s="1641">
        <v>35.034717741935488</v>
      </c>
      <c r="I220" s="1627">
        <v>24.40818181818182</v>
      </c>
      <c r="J220" s="2847">
        <v>66.667706684055574</v>
      </c>
      <c r="K220" s="2848">
        <v>6.8806594851859861</v>
      </c>
      <c r="L220" s="2848">
        <v>32.057384482782389</v>
      </c>
      <c r="M220" s="2848"/>
      <c r="N220" s="1648">
        <v>24.430047402656477</v>
      </c>
      <c r="O220" s="2952"/>
      <c r="P220" s="2849">
        <v>143.10765776363579</v>
      </c>
      <c r="Q220" s="2849">
        <v>155.18982317552522</v>
      </c>
      <c r="R220" s="1623">
        <v>133.1653801252904</v>
      </c>
      <c r="S220" s="3542"/>
      <c r="T220" s="1626">
        <v>51.62</v>
      </c>
    </row>
    <row r="221" spans="1:20" s="3032" customFormat="1" ht="20.100000000000001" customHeight="1">
      <c r="A221" s="35" t="s">
        <v>1219</v>
      </c>
      <c r="B221" s="1682">
        <v>55.53</v>
      </c>
      <c r="C221" s="1653">
        <v>395.13</v>
      </c>
      <c r="D221" s="1658">
        <v>3674</v>
      </c>
      <c r="E221" s="2369"/>
      <c r="F221" s="1641">
        <v>41.431000000000004</v>
      </c>
      <c r="G221" s="1627">
        <v>24.372999999999998</v>
      </c>
      <c r="H221" s="1641">
        <v>21.919008620689656</v>
      </c>
      <c r="I221" s="1627">
        <v>24.129499999999997</v>
      </c>
      <c r="J221" s="2847">
        <v>61.116985312663878</v>
      </c>
      <c r="K221" s="2848">
        <v>6.8877529485727731</v>
      </c>
      <c r="L221" s="2848">
        <v>32.379128305146089</v>
      </c>
      <c r="M221" s="2848"/>
      <c r="N221" s="1648">
        <v>24.430047402656477</v>
      </c>
      <c r="O221" s="2952"/>
      <c r="P221" s="2849">
        <v>141.28908537758764</v>
      </c>
      <c r="Q221" s="2849">
        <v>154.01302830784351</v>
      </c>
      <c r="R221" s="1623">
        <v>126.1877980405727</v>
      </c>
      <c r="S221" s="2567"/>
      <c r="T221" s="1626">
        <v>48.59</v>
      </c>
    </row>
    <row r="222" spans="1:20" s="3032" customFormat="1" ht="20.100000000000001" customHeight="1">
      <c r="A222" s="35" t="s">
        <v>1220</v>
      </c>
      <c r="B222" s="1682">
        <v>33.92</v>
      </c>
      <c r="C222" s="1653">
        <v>243.64139592773307</v>
      </c>
      <c r="D222" s="1658">
        <v>3534</v>
      </c>
      <c r="E222" s="2369">
        <v>67.827370445567396</v>
      </c>
      <c r="F222" s="1641">
        <v>37.281363636363636</v>
      </c>
      <c r="G222" s="1627">
        <v>20.167272727272728</v>
      </c>
      <c r="H222" s="1641">
        <v>22.479932795698922</v>
      </c>
      <c r="I222" s="1627">
        <v>19.823181818181819</v>
      </c>
      <c r="J222" s="2847">
        <v>54.916711440364644</v>
      </c>
      <c r="K222" s="2848">
        <v>6.8948464119595627</v>
      </c>
      <c r="L222" s="2848">
        <v>32.43762718193949</v>
      </c>
      <c r="M222" s="2848"/>
      <c r="N222" s="1648">
        <v>24.454849481237854</v>
      </c>
      <c r="O222" s="2952"/>
      <c r="P222" s="2849">
        <v>134.85413693464801</v>
      </c>
      <c r="Q222" s="2849">
        <v>148.12905396943498</v>
      </c>
      <c r="R222" s="1623">
        <v>119.21021595585499</v>
      </c>
      <c r="S222" s="2567"/>
      <c r="T222" s="1626">
        <v>37.299999999999997</v>
      </c>
    </row>
    <row r="223" spans="1:20" s="3032" customFormat="1" ht="20.100000000000001" customHeight="1">
      <c r="A223" s="35" t="s">
        <v>1221</v>
      </c>
      <c r="B223" s="1682">
        <v>17.66</v>
      </c>
      <c r="C223" s="1653">
        <v>152.44999999999999</v>
      </c>
      <c r="D223" s="1658">
        <v>2844</v>
      </c>
      <c r="E223" s="2333"/>
      <c r="F223" s="1641">
        <v>37.482500000000009</v>
      </c>
      <c r="G223" s="1627">
        <v>20.4695</v>
      </c>
      <c r="H223" s="1641">
        <v>17.093124999999997</v>
      </c>
      <c r="I223" s="1627">
        <v>19.975789473684216</v>
      </c>
      <c r="J223" s="2847">
        <v>52.968053937642026</v>
      </c>
      <c r="K223" s="2848">
        <v>6.8948464119595627</v>
      </c>
      <c r="L223" s="2848">
        <v>32.525375497129581</v>
      </c>
      <c r="M223" s="2848"/>
      <c r="N223" s="1648">
        <v>24.355641166912349</v>
      </c>
      <c r="O223" s="1651"/>
      <c r="P223" s="2849">
        <v>122.4039105993952</v>
      </c>
      <c r="Q223" s="2849">
        <v>136.06690657569746</v>
      </c>
      <c r="R223" s="1623">
        <v>111.75957745861407</v>
      </c>
      <c r="S223" s="3031"/>
      <c r="T223" s="1626">
        <v>32.630000000000003</v>
      </c>
    </row>
    <row r="224" spans="1:20" s="3032" customFormat="1" ht="20.100000000000001" customHeight="1">
      <c r="A224" s="35" t="s">
        <v>1211</v>
      </c>
      <c r="B224" s="1682">
        <v>25.17</v>
      </c>
      <c r="C224" s="1653">
        <v>189.5</v>
      </c>
      <c r="D224" s="1658">
        <v>2585</v>
      </c>
      <c r="E224" s="2333"/>
      <c r="F224" s="1641">
        <v>36.580500000000001</v>
      </c>
      <c r="G224" s="1627">
        <v>20.466000000000001</v>
      </c>
      <c r="H224" s="1641">
        <v>17.596505376344087</v>
      </c>
      <c r="I224" s="1627">
        <v>20.017499999999998</v>
      </c>
      <c r="J224" s="2847">
        <v>49.247889614262483</v>
      </c>
      <c r="K224" s="2848">
        <v>6.8948464119595627</v>
      </c>
      <c r="L224" s="2848">
        <v>32.525375497129581</v>
      </c>
      <c r="M224" s="2848"/>
      <c r="N224" s="1648">
        <v>24.330839088330972</v>
      </c>
      <c r="O224" s="1651"/>
      <c r="P224" s="2849">
        <v>120.16566766272057</v>
      </c>
      <c r="Q224" s="2849">
        <v>133.86041619879427</v>
      </c>
      <c r="R224" s="1623">
        <v>106.79248512712009</v>
      </c>
      <c r="S224" s="3031"/>
      <c r="T224" s="1626">
        <v>29.97</v>
      </c>
    </row>
    <row r="225" spans="1:20" s="3032" customFormat="1" ht="20.100000000000001" customHeight="1">
      <c r="A225" s="35" t="s">
        <v>1222</v>
      </c>
      <c r="B225" s="1682">
        <v>37.049999999999997</v>
      </c>
      <c r="C225" s="1653">
        <v>252.12</v>
      </c>
      <c r="D225" s="1658">
        <v>2551</v>
      </c>
      <c r="E225" s="2369">
        <v>62.102793966859458</v>
      </c>
      <c r="F225" s="1641">
        <v>39.015000000000008</v>
      </c>
      <c r="G225" s="1627">
        <v>23.885909090909092</v>
      </c>
      <c r="H225" s="3280">
        <v>26.184888888888889</v>
      </c>
      <c r="I225" s="3281">
        <v>23.478636363636369</v>
      </c>
      <c r="J225" s="2847">
        <v>48.303085976578785</v>
      </c>
      <c r="K225" s="2848">
        <v>6.8877529485727731</v>
      </c>
      <c r="L225" s="2848">
        <v>32.525375497129581</v>
      </c>
      <c r="M225" s="2848"/>
      <c r="N225" s="1648">
        <v>24.330839088330976</v>
      </c>
      <c r="O225" s="1651"/>
      <c r="P225" s="2849">
        <v>127.16017683982885</v>
      </c>
      <c r="Q225" s="2849">
        <v>140.77408604642432</v>
      </c>
      <c r="R225" s="1623">
        <v>110.34040822104433</v>
      </c>
      <c r="S225" s="3031"/>
      <c r="T225" s="1626">
        <v>32.58</v>
      </c>
    </row>
    <row r="226" spans="1:20" s="3032" customFormat="1" ht="19.5" customHeight="1">
      <c r="A226" s="35" t="s">
        <v>1223</v>
      </c>
      <c r="B226" s="1682">
        <v>43.42</v>
      </c>
      <c r="C226" s="1653">
        <v>282.56</v>
      </c>
      <c r="D226" s="1658">
        <v>2407</v>
      </c>
      <c r="E226" s="2333"/>
      <c r="F226" s="1641">
        <v>41.082173913043491</v>
      </c>
      <c r="G226" s="1627">
        <v>27.883478260869563</v>
      </c>
      <c r="H226" s="3280">
        <v>30.062862903225799</v>
      </c>
      <c r="I226" s="3281">
        <v>27.452608695652174</v>
      </c>
      <c r="J226" s="2847">
        <v>46.17727779179048</v>
      </c>
      <c r="K226" s="2848">
        <v>6.745883680836978</v>
      </c>
      <c r="L226" s="2848">
        <v>31.969636167592292</v>
      </c>
      <c r="M226" s="2848"/>
      <c r="N226" s="1648">
        <v>23.661182966633799</v>
      </c>
      <c r="O226" s="1651"/>
      <c r="P226" s="2849">
        <v>129.81809032712999</v>
      </c>
      <c r="Q226" s="2849">
        <v>143.42187449870818</v>
      </c>
      <c r="R226" s="1623">
        <v>110.57693642730598</v>
      </c>
      <c r="S226" s="3031"/>
      <c r="T226" s="1626">
        <v>34.4</v>
      </c>
    </row>
    <row r="227" spans="1:20" s="3032" customFormat="1" ht="20.100000000000001" customHeight="1">
      <c r="A227" s="35" t="s">
        <v>1224</v>
      </c>
      <c r="B227" s="1682">
        <v>45.19</v>
      </c>
      <c r="C227" s="1653">
        <v>283.75</v>
      </c>
      <c r="D227" s="1658">
        <v>2817</v>
      </c>
      <c r="E227" s="2333"/>
      <c r="F227" s="1641">
        <v>40.228571428571435</v>
      </c>
      <c r="G227" s="1627">
        <v>27.211904761904758</v>
      </c>
      <c r="H227" s="3280">
        <v>34.863951612903229</v>
      </c>
      <c r="I227" s="3281">
        <v>26.816666666666659</v>
      </c>
      <c r="J227" s="2847">
        <v>44.287670516423098</v>
      </c>
      <c r="K227" s="2848">
        <v>6.7600706076105581</v>
      </c>
      <c r="L227" s="2848">
        <v>31.998885605988985</v>
      </c>
      <c r="M227" s="2848"/>
      <c r="N227" s="1648">
        <v>23.636380888052418</v>
      </c>
      <c r="O227" s="1651"/>
      <c r="P227" s="2849">
        <v>128.69896885879265</v>
      </c>
      <c r="Q227" s="2849">
        <v>142.09798027256622</v>
      </c>
      <c r="R227" s="1623">
        <v>110.69520053043678</v>
      </c>
      <c r="S227" s="3031"/>
      <c r="T227" s="1626">
        <v>34.020000000000003</v>
      </c>
    </row>
    <row r="228" spans="1:20" s="3032" customFormat="1" ht="20.100000000000001" customHeight="1">
      <c r="A228" s="35" t="s">
        <v>1225</v>
      </c>
      <c r="B228" s="1682">
        <v>41.54</v>
      </c>
      <c r="C228" s="1653">
        <v>260.10000000000002</v>
      </c>
      <c r="D228" s="1658">
        <v>3399</v>
      </c>
      <c r="E228" s="2369">
        <v>59.478619442674869</v>
      </c>
      <c r="F228" s="1641">
        <v>41.577272727272735</v>
      </c>
      <c r="G228" s="1627">
        <v>28.086363636363636</v>
      </c>
      <c r="H228" s="3280">
        <v>43.690194444444437</v>
      </c>
      <c r="I228" s="3281">
        <v>27.772272727272728</v>
      </c>
      <c r="J228" s="2847">
        <v>41.217058693951095</v>
      </c>
      <c r="K228" s="2848">
        <v>6.745883680836978</v>
      </c>
      <c r="L228" s="2848">
        <v>31.969636167592281</v>
      </c>
      <c r="M228" s="2848"/>
      <c r="N228" s="1648">
        <v>23.636380888052418</v>
      </c>
      <c r="O228" s="1651"/>
      <c r="P228" s="2849">
        <v>128.41918849170833</v>
      </c>
      <c r="Q228" s="2849">
        <v>142.09798027256622</v>
      </c>
      <c r="R228" s="1623">
        <v>107.38380564277412</v>
      </c>
      <c r="S228" s="3031"/>
      <c r="T228" s="1626">
        <v>30.16</v>
      </c>
    </row>
    <row r="229" spans="1:20" s="3032" customFormat="1" ht="20.100000000000001" customHeight="1">
      <c r="A229" s="35" t="s">
        <v>1226</v>
      </c>
      <c r="B229" s="1682">
        <v>40.08</v>
      </c>
      <c r="C229" s="1653">
        <v>254.1</v>
      </c>
      <c r="D229" s="1658">
        <v>3913</v>
      </c>
      <c r="E229" s="2333"/>
      <c r="F229" s="1641">
        <v>39.710454545454553</v>
      </c>
      <c r="G229" s="1627">
        <v>25.368636363636366</v>
      </c>
      <c r="H229" s="3280">
        <v>34.106388888888894</v>
      </c>
      <c r="I229" s="3281">
        <v>25.167727272727276</v>
      </c>
      <c r="J229" s="2847">
        <v>42.516163695766174</v>
      </c>
      <c r="K229" s="2848">
        <v>6.745883680836978</v>
      </c>
      <c r="L229" s="2848">
        <v>31.969636167592281</v>
      </c>
      <c r="M229" s="2848"/>
      <c r="N229" s="1648">
        <v>23.338755945075892</v>
      </c>
      <c r="O229" s="1651"/>
      <c r="P229" s="2849">
        <v>129.39841977650346</v>
      </c>
      <c r="Q229" s="2849">
        <v>143.56897385716837</v>
      </c>
      <c r="R229" s="1623">
        <v>107.38380564277413</v>
      </c>
      <c r="S229" s="3031"/>
      <c r="T229" s="1626">
        <v>32.729999999999997</v>
      </c>
    </row>
    <row r="230" spans="1:20">
      <c r="A230" s="1395" t="s">
        <v>1227</v>
      </c>
      <c r="B230" s="1682">
        <v>42.61</v>
      </c>
      <c r="C230" s="1653">
        <v>263.62</v>
      </c>
      <c r="D230" s="1658">
        <v>4064</v>
      </c>
      <c r="E230" s="2947"/>
      <c r="F230" s="1641">
        <v>39.45428571428571</v>
      </c>
      <c r="G230" s="1627">
        <v>26.719999999999995</v>
      </c>
      <c r="H230" s="3280">
        <v>38.785708333333339</v>
      </c>
      <c r="I230" s="3281">
        <v>26.561904761904763</v>
      </c>
      <c r="J230" s="2847">
        <v>43.165716196673706</v>
      </c>
      <c r="K230" s="2848">
        <v>6.72460329067661</v>
      </c>
      <c r="L230" s="2848">
        <v>31.940386729195584</v>
      </c>
      <c r="M230" s="2848"/>
      <c r="N230" s="1648">
        <v>23.289151787913141</v>
      </c>
      <c r="O230" s="1651"/>
      <c r="P230" s="2849">
        <v>124.64215353606981</v>
      </c>
      <c r="Q230" s="2849">
        <v>138.56759566952115</v>
      </c>
      <c r="R230" s="1623">
        <v>107.14727743651252</v>
      </c>
      <c r="S230" s="1625"/>
      <c r="T230" s="1626">
        <v>32.520000000000003</v>
      </c>
    </row>
    <row r="231" spans="1:20" s="755" customFormat="1" ht="20.100000000000001" customHeight="1">
      <c r="A231" s="35" t="s">
        <v>1228</v>
      </c>
      <c r="B231" s="1682">
        <v>49.17</v>
      </c>
      <c r="C231" s="1653">
        <v>294.63</v>
      </c>
      <c r="D231" s="1658">
        <v>4253</v>
      </c>
      <c r="E231" s="2947">
        <v>62.846661982234004</v>
      </c>
      <c r="F231" s="1641">
        <v>44.998947368421057</v>
      </c>
      <c r="G231" s="1627">
        <v>31.027499999999993</v>
      </c>
      <c r="H231" s="3280">
        <v>43.519744623655917</v>
      </c>
      <c r="I231" s="3281">
        <v>30.891904761904758</v>
      </c>
      <c r="J231" s="2847">
        <v>50.901295980208943</v>
      </c>
      <c r="K231" s="2848">
        <v>6.7316967540634005</v>
      </c>
      <c r="L231" s="2848">
        <v>31.911137290798884</v>
      </c>
      <c r="M231" s="2848"/>
      <c r="N231" s="1648">
        <v>23.363558023657276</v>
      </c>
      <c r="O231" s="1651"/>
      <c r="P231" s="2849">
        <v>127.02028665628663</v>
      </c>
      <c r="Q231" s="2849">
        <v>140.77408604642432</v>
      </c>
      <c r="R231" s="1623">
        <v>111.75957745861407</v>
      </c>
      <c r="S231" s="1625"/>
      <c r="T231" s="1626">
        <v>36.979999999999997</v>
      </c>
    </row>
    <row r="232" spans="1:20" s="755" customFormat="1" ht="20.100000000000001" customHeight="1">
      <c r="A232" s="1661" t="s">
        <v>1212</v>
      </c>
      <c r="B232" s="3024">
        <v>41.370000000000005</v>
      </c>
      <c r="C232" s="3543">
        <v>278.40135929505652</v>
      </c>
      <c r="D232" s="3616">
        <v>3412</v>
      </c>
      <c r="E232" s="2361">
        <v>63.063861459333928</v>
      </c>
      <c r="F232" s="2360">
        <v>40.182672444451057</v>
      </c>
      <c r="G232" s="2361">
        <v>25.029774342806949</v>
      </c>
      <c r="H232" s="3026">
        <v>30.444752435834058</v>
      </c>
      <c r="I232" s="3029">
        <v>24.707989529984381</v>
      </c>
      <c r="J232" s="2360">
        <v>50.123801320031738</v>
      </c>
      <c r="K232" s="3028">
        <v>6.816227192755977</v>
      </c>
      <c r="L232" s="3028">
        <v>32.184132049168085</v>
      </c>
      <c r="M232" s="3028"/>
      <c r="N232" s="2361">
        <v>23.938139510792507</v>
      </c>
      <c r="O232" s="2360"/>
      <c r="P232" s="3028">
        <v>129.74814523535892</v>
      </c>
      <c r="Q232" s="3028">
        <v>143.21348374088953</v>
      </c>
      <c r="R232" s="2361">
        <v>113.53353900557619</v>
      </c>
      <c r="S232" s="1639"/>
      <c r="T232" s="2361">
        <v>36.125</v>
      </c>
    </row>
    <row r="233" spans="1:20">
      <c r="A233" s="3489"/>
      <c r="B233" s="2894"/>
      <c r="C233" s="2895"/>
      <c r="D233" s="2896"/>
      <c r="E233" s="2897"/>
      <c r="F233" s="3484"/>
      <c r="G233" s="2897"/>
      <c r="H233" s="3487"/>
      <c r="I233" s="3488"/>
      <c r="J233" s="2898"/>
      <c r="K233" s="2899"/>
      <c r="L233" s="2899"/>
      <c r="M233" s="2899"/>
      <c r="N233" s="2900"/>
      <c r="O233" s="2901"/>
      <c r="P233" s="2902"/>
      <c r="Q233" s="2902"/>
      <c r="R233" s="2903"/>
      <c r="S233" s="2904"/>
      <c r="T233" s="2905"/>
    </row>
    <row r="234" spans="1:20">
      <c r="A234" s="144"/>
      <c r="B234" s="3226"/>
      <c r="C234" s="3227"/>
      <c r="D234" s="3228"/>
      <c r="E234" s="3229"/>
      <c r="F234" s="3229"/>
      <c r="G234" s="3229"/>
      <c r="H234" s="3806"/>
      <c r="I234" s="3806"/>
      <c r="J234" s="3230"/>
      <c r="K234" s="3230"/>
      <c r="L234" s="3230"/>
      <c r="M234" s="3230"/>
      <c r="N234" s="3230"/>
      <c r="O234" s="3231"/>
      <c r="P234" s="3231"/>
      <c r="Q234" s="3231"/>
      <c r="R234" s="3231"/>
      <c r="S234" s="3232"/>
      <c r="T234" s="3232"/>
    </row>
    <row r="235" spans="1:20">
      <c r="A235" s="2342">
        <v>2021</v>
      </c>
      <c r="B235" s="2343"/>
      <c r="C235" s="2343"/>
      <c r="D235" s="2343"/>
      <c r="E235" s="2343"/>
      <c r="F235" s="2347"/>
      <c r="G235" s="2347"/>
      <c r="H235" s="2347"/>
      <c r="I235" s="2347"/>
      <c r="J235" s="2343"/>
      <c r="K235" s="2343"/>
      <c r="L235" s="2343"/>
      <c r="M235" s="2343"/>
      <c r="N235" s="2343"/>
      <c r="O235" s="2343"/>
      <c r="P235" s="2343"/>
      <c r="Q235" s="2343"/>
      <c r="R235" s="2343"/>
      <c r="S235" s="2343"/>
      <c r="T235" s="2344"/>
    </row>
    <row r="236" spans="1:20">
      <c r="A236" s="35" t="s">
        <v>1218</v>
      </c>
      <c r="B236" s="1682">
        <v>54.38</v>
      </c>
      <c r="C236" s="1653">
        <v>327.56715959274879</v>
      </c>
      <c r="D236" s="1658">
        <v>4158.5274433475734</v>
      </c>
      <c r="E236" s="1846"/>
      <c r="F236" s="1641">
        <v>49.986000000000004</v>
      </c>
      <c r="G236" s="1627">
        <v>33.755999999999993</v>
      </c>
      <c r="H236" s="3280">
        <v>52.806223118279583</v>
      </c>
      <c r="I236" s="3281">
        <v>33.435499999999998</v>
      </c>
      <c r="J236" s="2847">
        <v>57.987323262836647</v>
      </c>
      <c r="K236" s="2848">
        <v>7.0154352895349898</v>
      </c>
      <c r="L236" s="2848">
        <v>32.437627181939476</v>
      </c>
      <c r="M236" s="2848"/>
      <c r="N236" s="1648">
        <v>23.710787123796557</v>
      </c>
      <c r="O236" s="2952"/>
      <c r="P236" s="2849">
        <v>138.70031301548542</v>
      </c>
      <c r="Q236" s="2849">
        <v>155.47338820388228</v>
      </c>
      <c r="R236" s="1623">
        <v>124.87969861170642</v>
      </c>
      <c r="S236" s="3542"/>
      <c r="T236" s="1626">
        <v>45.95</v>
      </c>
    </row>
    <row r="237" spans="1:20">
      <c r="A237" s="35" t="s">
        <v>1219</v>
      </c>
      <c r="B237" s="1682">
        <v>61.05</v>
      </c>
      <c r="C237" s="1653">
        <v>366.58283672710559</v>
      </c>
      <c r="D237" s="1658">
        <v>4349.5389108777981</v>
      </c>
      <c r="E237" s="2369"/>
      <c r="F237" s="1641">
        <v>52.304500000000004</v>
      </c>
      <c r="G237" s="1627">
        <v>38.224500000000013</v>
      </c>
      <c r="H237" s="3280">
        <v>48.704940476190487</v>
      </c>
      <c r="I237" s="3281">
        <v>37.913000000000004</v>
      </c>
      <c r="J237" s="2847">
        <v>61.766537813571411</v>
      </c>
      <c r="K237" s="2848">
        <v>7.0296222163085673</v>
      </c>
      <c r="L237" s="2848">
        <v>32.46687662033618</v>
      </c>
      <c r="M237" s="2848"/>
      <c r="N237" s="1648">
        <v>23.760391280959308</v>
      </c>
      <c r="O237" s="2952"/>
      <c r="P237" s="2849">
        <v>142.99144046406829</v>
      </c>
      <c r="Q237" s="2849">
        <v>160.08551742332759</v>
      </c>
      <c r="R237" s="1623">
        <v>128.64255205386709</v>
      </c>
      <c r="S237" s="2567"/>
      <c r="T237" s="1626">
        <v>50.36</v>
      </c>
    </row>
    <row r="238" spans="1:20">
      <c r="A238" s="35" t="s">
        <v>1220</v>
      </c>
      <c r="B238" s="1682">
        <v>64.56</v>
      </c>
      <c r="C238" s="1653">
        <v>398.25499381230401</v>
      </c>
      <c r="D238" s="1658">
        <v>4278.8264631427819</v>
      </c>
      <c r="E238" s="2369">
        <v>69.676532930917759</v>
      </c>
      <c r="F238" s="1641">
        <v>54.988695652173917</v>
      </c>
      <c r="G238" s="1627">
        <v>41.301304347826083</v>
      </c>
      <c r="H238" s="3280">
        <v>47.138481182795708</v>
      </c>
      <c r="I238" s="3281">
        <v>40.86347826086957</v>
      </c>
      <c r="J238" s="2847">
        <v>65.545752364306182</v>
      </c>
      <c r="K238" s="2848">
        <v>7.0438091430821457</v>
      </c>
      <c r="L238" s="2848">
        <v>32.46687662033618</v>
      </c>
      <c r="M238" s="2848"/>
      <c r="N238" s="1648">
        <v>23.785193359540688</v>
      </c>
      <c r="O238" s="2952"/>
      <c r="P238" s="2849">
        <v>150.46630763256749</v>
      </c>
      <c r="Q238" s="2849">
        <v>168.11954896687749</v>
      </c>
      <c r="R238" s="1623">
        <v>134.05165387697301</v>
      </c>
      <c r="S238" s="2567"/>
      <c r="T238" s="1626">
        <v>53.36</v>
      </c>
    </row>
    <row r="239" spans="1:20">
      <c r="A239" s="35" t="s">
        <v>1221</v>
      </c>
      <c r="B239" s="1682">
        <v>63.24</v>
      </c>
      <c r="C239" s="1653">
        <v>395.32665735659867</v>
      </c>
      <c r="D239" s="1658">
        <v>4481.7301129219604</v>
      </c>
      <c r="E239" s="2333"/>
      <c r="F239" s="1641">
        <v>58.005999999999993</v>
      </c>
      <c r="G239" s="1627">
        <v>45.737999999999985</v>
      </c>
      <c r="H239" s="3280">
        <v>53.613138888888898</v>
      </c>
      <c r="I239" s="3281">
        <v>45.236000000000004</v>
      </c>
      <c r="J239" s="2847">
        <v>64.128546907780645</v>
      </c>
      <c r="K239" s="2848">
        <v>7.0367156796953561</v>
      </c>
      <c r="L239" s="2848">
        <v>32.46687662033618</v>
      </c>
      <c r="M239" s="2848"/>
      <c r="N239" s="1648">
        <v>23.834797516703439</v>
      </c>
      <c r="O239" s="2952"/>
      <c r="P239" s="2849">
        <v>151.29684842906741</v>
      </c>
      <c r="Q239" s="2849">
        <v>169.30977586221823</v>
      </c>
      <c r="R239" s="1623">
        <v>133.11094051643283</v>
      </c>
      <c r="S239" s="3031"/>
      <c r="T239" s="1626">
        <v>51.83</v>
      </c>
    </row>
    <row r="240" spans="1:20">
      <c r="A240" s="35" t="s">
        <v>1211</v>
      </c>
      <c r="B240" s="1682">
        <v>66.91</v>
      </c>
      <c r="C240" s="1653">
        <v>409.26564900208558</v>
      </c>
      <c r="D240" s="1658">
        <v>4988.2957936314333</v>
      </c>
      <c r="E240" s="2333"/>
      <c r="F240" s="1641">
        <v>64.308095238095234</v>
      </c>
      <c r="G240" s="1627">
        <v>52.815714285714293</v>
      </c>
      <c r="H240" s="3280">
        <v>53.348938172042999</v>
      </c>
      <c r="I240" s="3281">
        <v>52.141428571428563</v>
      </c>
      <c r="J240" s="2847">
        <v>66.667706684055588</v>
      </c>
      <c r="K240" s="2848">
        <v>7.0438091430821457</v>
      </c>
      <c r="L240" s="2848">
        <v>32.496126058732877</v>
      </c>
      <c r="M240" s="2848"/>
      <c r="N240" s="1648">
        <v>23.834797516703439</v>
      </c>
      <c r="O240" s="2952"/>
      <c r="P240" s="2849">
        <v>152.54265962381729</v>
      </c>
      <c r="Q240" s="2849">
        <v>170.50000275755895</v>
      </c>
      <c r="R240" s="1623">
        <v>134.99236723751315</v>
      </c>
      <c r="S240" s="3031"/>
      <c r="T240" s="1626">
        <v>53.18</v>
      </c>
    </row>
    <row r="241" spans="1:20">
      <c r="A241" s="35" t="s">
        <v>1222</v>
      </c>
      <c r="B241" s="1682">
        <v>71.89</v>
      </c>
      <c r="C241" s="1653">
        <v>428.06434650710997</v>
      </c>
      <c r="D241" s="1658">
        <v>5341.5827547726376</v>
      </c>
      <c r="E241" s="2369">
        <v>73.341459424774825</v>
      </c>
      <c r="F241" s="1641">
        <v>66.65636363636365</v>
      </c>
      <c r="G241" s="1627">
        <v>53.334545454545449</v>
      </c>
      <c r="H241" s="3280">
        <v>74.079958333333323</v>
      </c>
      <c r="I241" s="3281">
        <v>52.828636363636377</v>
      </c>
      <c r="J241" s="2847">
        <v>68.852565096199115</v>
      </c>
      <c r="K241" s="2848">
        <v>7.0509026064689353</v>
      </c>
      <c r="L241" s="2848">
        <v>32.525375497129581</v>
      </c>
      <c r="M241" s="2848"/>
      <c r="N241" s="1648">
        <v>23.834797516703439</v>
      </c>
      <c r="O241" s="2952"/>
      <c r="P241" s="2849">
        <v>154.8958585472337</v>
      </c>
      <c r="Q241" s="2849">
        <v>172.7316781863228</v>
      </c>
      <c r="R241" s="1623">
        <v>137.93209648920114</v>
      </c>
      <c r="S241" s="3031"/>
      <c r="T241" s="1626">
        <v>55.53</v>
      </c>
    </row>
    <row r="242" spans="1:20">
      <c r="A242" s="35" t="s">
        <v>1223</v>
      </c>
      <c r="B242" s="1682">
        <v>73.53</v>
      </c>
      <c r="C242" s="1653"/>
      <c r="D242" s="1658"/>
      <c r="E242" s="2333"/>
      <c r="F242" s="1641">
        <v>72.165454545454537</v>
      </c>
      <c r="G242" s="1627">
        <v>53.786818181818177</v>
      </c>
      <c r="H242" s="3280">
        <v>81.369247311827991</v>
      </c>
      <c r="I242" s="3281">
        <v>53.303181818181834</v>
      </c>
      <c r="J242" s="2847">
        <v>70.919323053632198</v>
      </c>
      <c r="K242" s="2848">
        <v>7.0650895332425145</v>
      </c>
      <c r="L242" s="2848">
        <v>32.496126058732877</v>
      </c>
      <c r="M242" s="2848"/>
      <c r="N242" s="1648">
        <v>24.107620381098592</v>
      </c>
      <c r="O242" s="2952"/>
      <c r="P242" s="2849">
        <v>159.1869859958166</v>
      </c>
      <c r="Q242" s="2849">
        <v>177.1950290438505</v>
      </c>
      <c r="R242" s="1623">
        <v>140.87182574088914</v>
      </c>
      <c r="S242" s="3031"/>
      <c r="T242" s="1626">
        <v>57.23</v>
      </c>
    </row>
    <row r="243" spans="1:20">
      <c r="A243" s="35" t="s">
        <v>1224</v>
      </c>
      <c r="B243" s="1682">
        <v>70.33</v>
      </c>
      <c r="C243" s="1653"/>
      <c r="D243" s="1658"/>
      <c r="E243" s="2333"/>
      <c r="F243" s="1641">
        <v>81.456818181818164</v>
      </c>
      <c r="G243" s="1627">
        <v>57.000909090909083</v>
      </c>
      <c r="H243" s="3280">
        <v>82.696881720430113</v>
      </c>
      <c r="I243" s="3281">
        <v>56.591363636363646</v>
      </c>
      <c r="J243" s="2847"/>
      <c r="K243" s="2848"/>
      <c r="L243" s="2848"/>
      <c r="M243" s="2848"/>
      <c r="N243" s="1648"/>
      <c r="O243" s="1651"/>
      <c r="P243" s="2849"/>
      <c r="Q243" s="2849"/>
      <c r="R243" s="1623"/>
      <c r="S243" s="3031"/>
      <c r="T243" s="1626"/>
    </row>
    <row r="244" spans="1:20">
      <c r="A244" s="35" t="s">
        <v>1225</v>
      </c>
      <c r="B244" s="1682"/>
      <c r="C244" s="1653"/>
      <c r="D244" s="1658"/>
      <c r="E244" s="2369"/>
      <c r="F244" s="1641"/>
      <c r="G244" s="1627"/>
      <c r="H244" s="3280"/>
      <c r="I244" s="3281"/>
      <c r="J244" s="2847"/>
      <c r="K244" s="2848"/>
      <c r="L244" s="2848"/>
      <c r="M244" s="2848"/>
      <c r="N244" s="1648"/>
      <c r="O244" s="1651"/>
      <c r="P244" s="2849"/>
      <c r="Q244" s="2849"/>
      <c r="R244" s="1623"/>
      <c r="S244" s="3031"/>
      <c r="T244" s="1626"/>
    </row>
    <row r="245" spans="1:20">
      <c r="A245" s="35" t="s">
        <v>1226</v>
      </c>
      <c r="B245" s="1682"/>
      <c r="C245" s="1653"/>
      <c r="D245" s="1658"/>
      <c r="E245" s="2333"/>
      <c r="F245" s="1641"/>
      <c r="G245" s="1627"/>
      <c r="H245" s="3280"/>
      <c r="I245" s="3281"/>
      <c r="J245" s="2847"/>
      <c r="K245" s="2848"/>
      <c r="L245" s="2848"/>
      <c r="M245" s="2848"/>
      <c r="N245" s="1648"/>
      <c r="O245" s="1651"/>
      <c r="P245" s="2849"/>
      <c r="Q245" s="2849"/>
      <c r="R245" s="1623"/>
      <c r="S245" s="3031"/>
      <c r="T245" s="1626"/>
    </row>
    <row r="246" spans="1:20">
      <c r="A246" s="1395" t="s">
        <v>1227</v>
      </c>
      <c r="B246" s="1682"/>
      <c r="C246" s="1653"/>
      <c r="D246" s="1658"/>
      <c r="E246" s="2947"/>
      <c r="F246" s="1641"/>
      <c r="G246" s="1627"/>
      <c r="H246" s="3280"/>
      <c r="I246" s="3281"/>
      <c r="J246" s="2847"/>
      <c r="K246" s="2848"/>
      <c r="L246" s="2848"/>
      <c r="M246" s="2848"/>
      <c r="N246" s="1648"/>
      <c r="O246" s="1651"/>
      <c r="P246" s="2849"/>
      <c r="Q246" s="2849"/>
      <c r="R246" s="1623"/>
      <c r="S246" s="1625"/>
      <c r="T246" s="1626"/>
    </row>
    <row r="247" spans="1:20">
      <c r="A247" s="35" t="s">
        <v>1228</v>
      </c>
      <c r="B247" s="1682"/>
      <c r="C247" s="3503"/>
      <c r="D247" s="1731"/>
      <c r="E247" s="2947"/>
      <c r="F247" s="1641"/>
      <c r="G247" s="1627"/>
      <c r="H247" s="3280"/>
      <c r="I247" s="3281"/>
      <c r="J247" s="2847"/>
      <c r="K247" s="2848"/>
      <c r="L247" s="2848"/>
      <c r="M247" s="2848"/>
      <c r="N247" s="1648"/>
      <c r="O247" s="1651"/>
      <c r="P247" s="2849"/>
      <c r="Q247" s="2849"/>
      <c r="R247" s="1623"/>
      <c r="S247" s="1625"/>
      <c r="T247" s="1626"/>
    </row>
    <row r="248" spans="1:20">
      <c r="A248" s="1661" t="s">
        <v>1212</v>
      </c>
      <c r="B248" s="3024">
        <v>65.736249999999998</v>
      </c>
      <c r="C248" s="3026">
        <v>387.51027383299214</v>
      </c>
      <c r="D248" s="3027">
        <v>4599.7502464490308</v>
      </c>
      <c r="E248" s="3029">
        <v>71.508996177846285</v>
      </c>
      <c r="F248" s="2360"/>
      <c r="G248" s="2361"/>
      <c r="H248" s="3026"/>
      <c r="I248" s="3029"/>
      <c r="J248" s="2360">
        <v>65.123965026054535</v>
      </c>
      <c r="K248" s="3028">
        <v>7.04076908734495</v>
      </c>
      <c r="L248" s="3028">
        <v>32.479412093934762</v>
      </c>
      <c r="M248" s="3028"/>
      <c r="N248" s="2361">
        <v>23.838340670786497</v>
      </c>
      <c r="O248" s="2360"/>
      <c r="P248" s="3028">
        <v>150.01148767257948</v>
      </c>
      <c r="Q248" s="3028">
        <v>167.6307057777197</v>
      </c>
      <c r="R248" s="2361">
        <v>133.49730493236896</v>
      </c>
      <c r="S248" s="1639"/>
      <c r="T248" s="2361">
        <v>52.491428571428578</v>
      </c>
    </row>
    <row r="249" spans="1:20">
      <c r="A249" s="3489"/>
      <c r="B249" s="2894"/>
      <c r="C249" s="2895"/>
      <c r="D249" s="2896"/>
      <c r="E249" s="2897"/>
      <c r="F249" s="3484"/>
      <c r="G249" s="2897"/>
      <c r="H249" s="3487"/>
      <c r="I249" s="3488"/>
      <c r="J249" s="2898"/>
      <c r="K249" s="2899"/>
      <c r="L249" s="2899"/>
      <c r="M249" s="2899"/>
      <c r="N249" s="2900"/>
      <c r="O249" s="2901"/>
      <c r="P249" s="2902"/>
      <c r="Q249" s="2902"/>
      <c r="R249" s="2903"/>
      <c r="S249" s="2904"/>
      <c r="T249" s="2905"/>
    </row>
    <row r="250" spans="1:20">
      <c r="A250" s="144"/>
      <c r="B250" s="3226"/>
      <c r="C250" s="3227"/>
      <c r="D250" s="3228"/>
      <c r="E250" s="3229"/>
      <c r="F250" s="3229"/>
      <c r="G250" s="3229"/>
      <c r="H250" s="3806"/>
      <c r="I250" s="3806"/>
      <c r="J250" s="3230"/>
      <c r="K250" s="3230"/>
      <c r="L250" s="3230"/>
      <c r="M250" s="3230"/>
      <c r="N250" s="3230"/>
      <c r="O250" s="3231"/>
      <c r="P250" s="3231"/>
      <c r="Q250" s="3231"/>
      <c r="R250" s="3231"/>
      <c r="S250" s="3232"/>
      <c r="T250" s="3232"/>
    </row>
    <row r="251" spans="1:20">
      <c r="A251" s="144"/>
      <c r="B251" s="3226"/>
      <c r="C251" s="3227"/>
      <c r="D251" s="3228"/>
      <c r="E251" s="3229"/>
      <c r="F251" s="3229"/>
      <c r="G251" s="3229"/>
      <c r="H251" s="3806"/>
      <c r="I251" s="3806"/>
      <c r="J251" s="3230"/>
      <c r="K251" s="3230"/>
      <c r="L251" s="3230"/>
      <c r="M251" s="3230"/>
      <c r="N251" s="3230"/>
      <c r="O251" s="3231"/>
      <c r="P251" s="3231"/>
      <c r="Q251" s="3231"/>
      <c r="R251" s="3231"/>
      <c r="S251" s="3232"/>
      <c r="T251" s="3232"/>
    </row>
    <row r="252" spans="1:20">
      <c r="A252" s="144"/>
      <c r="B252" s="3226"/>
      <c r="C252" s="3227"/>
      <c r="D252" s="3228"/>
      <c r="E252" s="3229"/>
      <c r="F252" s="3229"/>
      <c r="G252" s="3229"/>
      <c r="H252" s="3806"/>
      <c r="I252" s="3806"/>
      <c r="J252" s="3230"/>
      <c r="K252" s="3230"/>
      <c r="L252" s="3230"/>
      <c r="M252" s="3230"/>
      <c r="N252" s="3230"/>
      <c r="O252" s="3231"/>
      <c r="P252" s="3231"/>
      <c r="Q252" s="3231"/>
      <c r="R252" s="3231"/>
      <c r="S252" s="3232"/>
      <c r="T252" s="3232"/>
    </row>
    <row r="253" spans="1:20">
      <c r="A253" s="144"/>
      <c r="B253" s="3226"/>
      <c r="C253" s="3227"/>
      <c r="D253" s="3228"/>
      <c r="E253" s="3229"/>
      <c r="F253" s="3229"/>
      <c r="G253" s="3229"/>
      <c r="H253" s="3806"/>
      <c r="I253" s="3806"/>
      <c r="J253" s="3230"/>
      <c r="K253" s="3230"/>
      <c r="L253" s="3230"/>
      <c r="M253" s="3230"/>
      <c r="N253" s="3230"/>
      <c r="O253" s="3231"/>
      <c r="P253" s="3231"/>
      <c r="Q253" s="3231"/>
      <c r="R253" s="3231"/>
      <c r="S253" s="3232"/>
      <c r="T253" s="3232"/>
    </row>
    <row r="254" spans="1:20">
      <c r="A254" s="108" t="s">
        <v>1239</v>
      </c>
      <c r="B254" s="755"/>
      <c r="C254" s="755"/>
      <c r="D254" s="755"/>
      <c r="E254" s="755"/>
      <c r="H254" s="755"/>
      <c r="L254" s="61"/>
    </row>
    <row r="255" spans="1:20">
      <c r="A255" s="108" t="s">
        <v>1242</v>
      </c>
      <c r="B255" s="755"/>
      <c r="C255" s="755"/>
      <c r="D255" s="755"/>
      <c r="E255" s="755"/>
      <c r="F255" s="755"/>
      <c r="G255" s="755"/>
      <c r="H255" s="755"/>
      <c r="I255" s="755"/>
      <c r="J255" s="755"/>
      <c r="K255" s="755"/>
    </row>
    <row r="256" spans="1:20">
      <c r="A256" s="108" t="s">
        <v>1234</v>
      </c>
      <c r="B256" s="438"/>
      <c r="C256" s="755"/>
      <c r="D256" s="755"/>
      <c r="E256" s="755"/>
      <c r="F256" s="755"/>
      <c r="G256" s="755"/>
      <c r="H256" s="755"/>
      <c r="I256" s="755"/>
      <c r="J256" s="755"/>
      <c r="K256" s="755"/>
    </row>
    <row r="257" spans="1:11">
      <c r="A257" s="108" t="s">
        <v>1235</v>
      </c>
      <c r="B257" s="755"/>
      <c r="C257" s="755"/>
      <c r="D257" s="755"/>
      <c r="E257" s="755"/>
      <c r="F257" s="755"/>
      <c r="G257" s="755"/>
      <c r="H257" s="755"/>
      <c r="I257" s="755"/>
      <c r="J257" s="755"/>
      <c r="K257" s="755"/>
    </row>
    <row r="258" spans="1:11">
      <c r="A258" s="108" t="s">
        <v>1238</v>
      </c>
      <c r="B258" s="755"/>
      <c r="C258" s="755"/>
      <c r="D258" s="755"/>
      <c r="E258" s="755"/>
      <c r="F258" s="755"/>
      <c r="G258" s="755"/>
      <c r="H258" s="755"/>
      <c r="I258" s="755"/>
      <c r="J258" s="755"/>
      <c r="K258" s="755"/>
    </row>
    <row r="259" spans="1:11">
      <c r="A259" s="108" t="s">
        <v>1365</v>
      </c>
      <c r="B259" s="755"/>
      <c r="C259" s="755"/>
      <c r="D259" s="755"/>
      <c r="E259" s="755"/>
      <c r="F259" s="755"/>
      <c r="G259" s="755"/>
      <c r="H259" s="755"/>
      <c r="I259" s="755"/>
      <c r="J259" s="755"/>
      <c r="K259" s="755"/>
    </row>
    <row r="260" spans="1:11">
      <c r="A260" s="108" t="s">
        <v>1366</v>
      </c>
      <c r="B260" s="755"/>
      <c r="C260" s="755"/>
      <c r="D260" s="755"/>
      <c r="E260" s="755"/>
      <c r="F260" s="755"/>
      <c r="G260" s="755"/>
      <c r="H260" s="755"/>
      <c r="I260" s="755"/>
      <c r="J260" s="755"/>
      <c r="K260" s="755"/>
    </row>
    <row r="261" spans="1:11">
      <c r="A261" s="108" t="s">
        <v>1372</v>
      </c>
      <c r="B261" s="755"/>
      <c r="C261" s="755"/>
      <c r="D261" s="755"/>
      <c r="E261" s="755"/>
      <c r="F261" s="755"/>
      <c r="G261" s="755"/>
      <c r="H261" s="755"/>
      <c r="I261" s="755"/>
      <c r="J261" s="755"/>
      <c r="K261" s="755"/>
    </row>
    <row r="262" spans="1:11">
      <c r="A262" s="108" t="s">
        <v>1576</v>
      </c>
      <c r="B262" s="755"/>
      <c r="C262" s="755"/>
      <c r="D262" s="755"/>
      <c r="E262" s="755"/>
      <c r="F262" s="755"/>
      <c r="G262" s="755"/>
      <c r="H262" s="755"/>
    </row>
    <row r="263" spans="1:11">
      <c r="A263" s="108" t="s">
        <v>1621</v>
      </c>
    </row>
  </sheetData>
  <mergeCells count="12">
    <mergeCell ref="H6:I6"/>
    <mergeCell ref="B2:R2"/>
    <mergeCell ref="B3:R3"/>
    <mergeCell ref="B4:R4"/>
    <mergeCell ref="S6:T6"/>
    <mergeCell ref="S2:T2"/>
    <mergeCell ref="S3:T3"/>
    <mergeCell ref="S4:T4"/>
    <mergeCell ref="C6:E6"/>
    <mergeCell ref="J6:N6"/>
    <mergeCell ref="O6:R6"/>
    <mergeCell ref="F6:G6"/>
  </mergeCells>
  <phoneticPr fontId="21" type="noConversion"/>
  <printOptions horizontalCentered="1" verticalCentered="1"/>
  <pageMargins left="0.43307086614173229" right="0.39370078740157483" top="0.27559055118110237" bottom="0.23622047244094491" header="0.15748031496062992" footer="0.15748031496062992"/>
  <pageSetup paperSize="9" scale="16" orientation="portrait" r:id="rId1"/>
  <headerFooter alignWithMargins="0"/>
  <rowBreaks count="1" manualBreakCount="1">
    <brk id="265" max="16383" man="1"/>
  </rowBreaks>
  <colBreaks count="1" manualBreakCount="1">
    <brk id="6"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Tabelle38">
    <tabColor indexed="50"/>
    <pageSetUpPr fitToPage="1"/>
  </sheetPr>
  <dimension ref="A1:AP152"/>
  <sheetViews>
    <sheetView showGridLines="0" zoomScale="50" zoomScaleNormal="50"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RowHeight="12.75"/>
  <cols>
    <col min="1" max="1" width="76.125" style="158" customWidth="1"/>
    <col min="2" max="23" width="18.625" style="158" customWidth="1"/>
    <col min="24" max="24" width="21.375" style="158" customWidth="1"/>
    <col min="25" max="25" width="10.125" style="158" customWidth="1"/>
    <col min="26" max="26" width="7.375" style="158" customWidth="1"/>
    <col min="27" max="27" width="7.125" style="158" customWidth="1"/>
    <col min="28" max="29" width="7.375" style="158" bestFit="1" customWidth="1"/>
    <col min="30" max="30" width="7.375" style="158" customWidth="1"/>
    <col min="31" max="31" width="7.375" style="158" bestFit="1" customWidth="1"/>
    <col min="32" max="32" width="7.125" style="158" customWidth="1"/>
    <col min="33" max="37" width="7.375" style="158" customWidth="1"/>
    <col min="38" max="16384" width="11" style="158"/>
  </cols>
  <sheetData>
    <row r="1" spans="1:42" s="708" customFormat="1" ht="24.95" customHeight="1">
      <c r="A1" s="705"/>
      <c r="B1" s="2173"/>
      <c r="C1" s="2173"/>
      <c r="D1" s="2173"/>
      <c r="E1" s="2173"/>
      <c r="F1" s="2173"/>
      <c r="G1" s="2173"/>
      <c r="H1" s="2173"/>
      <c r="I1" s="2173"/>
      <c r="J1" s="2173"/>
      <c r="K1" s="2173"/>
      <c r="L1" s="2173"/>
      <c r="M1" s="2173"/>
      <c r="N1" s="2173"/>
      <c r="O1" s="2173"/>
      <c r="P1" s="2173"/>
      <c r="Q1" s="2173"/>
      <c r="R1" s="2173"/>
      <c r="S1" s="2173"/>
      <c r="T1" s="2173"/>
      <c r="U1" s="2173"/>
      <c r="V1" s="2174"/>
      <c r="W1" s="706"/>
      <c r="X1" s="707"/>
      <c r="Y1"/>
      <c r="Z1"/>
      <c r="AA1"/>
      <c r="AB1"/>
      <c r="AC1"/>
      <c r="AD1"/>
      <c r="AE1"/>
      <c r="AF1"/>
      <c r="AG1"/>
      <c r="AH1"/>
      <c r="AI1"/>
      <c r="AJ1"/>
      <c r="AK1"/>
      <c r="AL1"/>
      <c r="AM1"/>
      <c r="AN1"/>
      <c r="AO1"/>
      <c r="AP1"/>
    </row>
    <row r="2" spans="1:42" s="708" customFormat="1" ht="24.95" customHeight="1">
      <c r="A2" s="709"/>
      <c r="B2" s="2175" t="s">
        <v>995</v>
      </c>
      <c r="C2" s="2176"/>
      <c r="D2" s="2176"/>
      <c r="E2" s="2176"/>
      <c r="F2" s="2176"/>
      <c r="G2" s="2176"/>
      <c r="H2" s="2176"/>
      <c r="I2" s="2176"/>
      <c r="J2" s="2176"/>
      <c r="K2" s="2176"/>
      <c r="L2" s="2176"/>
      <c r="M2" s="2176"/>
      <c r="N2" s="2176"/>
      <c r="O2" s="2176"/>
      <c r="P2" s="2176"/>
      <c r="Q2" s="2176"/>
      <c r="R2" s="2176"/>
      <c r="S2" s="2176"/>
      <c r="T2" s="2176"/>
      <c r="U2" s="2176"/>
      <c r="V2" s="2177"/>
      <c r="W2" s="1985" t="s">
        <v>112</v>
      </c>
      <c r="X2" s="539"/>
      <c r="Y2"/>
      <c r="Z2"/>
      <c r="AA2"/>
      <c r="AB2"/>
      <c r="AC2"/>
      <c r="AD2"/>
      <c r="AE2"/>
      <c r="AF2"/>
      <c r="AG2"/>
      <c r="AH2"/>
      <c r="AI2"/>
      <c r="AJ2"/>
      <c r="AK2"/>
      <c r="AL2"/>
      <c r="AM2"/>
      <c r="AN2"/>
      <c r="AO2"/>
      <c r="AP2"/>
    </row>
    <row r="3" spans="1:42" s="708" customFormat="1" ht="24.95" customHeight="1">
      <c r="A3" s="710"/>
      <c r="B3" s="2175" t="s">
        <v>996</v>
      </c>
      <c r="C3" s="2176"/>
      <c r="D3" s="2176"/>
      <c r="E3" s="2176"/>
      <c r="F3" s="2176"/>
      <c r="G3" s="2176"/>
      <c r="H3" s="2176"/>
      <c r="I3" s="2176"/>
      <c r="J3" s="2176"/>
      <c r="K3" s="2176"/>
      <c r="L3" s="2176"/>
      <c r="M3" s="2176"/>
      <c r="N3" s="2176"/>
      <c r="O3" s="2176"/>
      <c r="P3" s="2176"/>
      <c r="Q3" s="2176"/>
      <c r="R3" s="2176"/>
      <c r="S3" s="2176"/>
      <c r="T3" s="2176"/>
      <c r="U3" s="2176"/>
      <c r="V3" s="2177"/>
      <c r="W3" s="1985" t="s">
        <v>997</v>
      </c>
      <c r="X3" s="539"/>
      <c r="Y3"/>
      <c r="Z3"/>
      <c r="AA3"/>
      <c r="AB3"/>
      <c r="AC3"/>
      <c r="AD3"/>
      <c r="AE3"/>
      <c r="AF3"/>
      <c r="AG3"/>
      <c r="AH3"/>
      <c r="AI3"/>
      <c r="AJ3"/>
      <c r="AK3"/>
      <c r="AL3"/>
      <c r="AM3"/>
      <c r="AN3"/>
      <c r="AO3"/>
      <c r="AP3"/>
    </row>
    <row r="4" spans="1:42" s="708" customFormat="1" ht="24.95" customHeight="1">
      <c r="A4" s="232"/>
      <c r="B4" s="2178" t="s">
        <v>104</v>
      </c>
      <c r="C4" s="2179"/>
      <c r="D4" s="2179"/>
      <c r="E4" s="2179"/>
      <c r="F4" s="2179"/>
      <c r="G4" s="2179"/>
      <c r="H4" s="2179"/>
      <c r="I4" s="2179"/>
      <c r="J4" s="2179"/>
      <c r="K4" s="2179"/>
      <c r="L4" s="2179"/>
      <c r="M4" s="2179"/>
      <c r="N4" s="2179"/>
      <c r="O4" s="2179"/>
      <c r="P4" s="2179"/>
      <c r="Q4" s="2179"/>
      <c r="R4" s="2179"/>
      <c r="S4" s="2179"/>
      <c r="T4" s="2179"/>
      <c r="U4" s="2179"/>
      <c r="V4" s="2179"/>
      <c r="W4" s="1986">
        <v>44382</v>
      </c>
      <c r="X4" s="544"/>
      <c r="Y4"/>
      <c r="Z4"/>
      <c r="AA4"/>
      <c r="AB4"/>
      <c r="AC4"/>
      <c r="AD4"/>
      <c r="AE4"/>
      <c r="AF4"/>
      <c r="AG4"/>
      <c r="AH4"/>
      <c r="AI4"/>
      <c r="AJ4"/>
      <c r="AK4"/>
      <c r="AL4"/>
      <c r="AM4"/>
      <c r="AN4"/>
      <c r="AO4"/>
      <c r="AP4"/>
    </row>
    <row r="5" spans="1:42" s="708" customFormat="1" ht="24.95" customHeight="1">
      <c r="A5" s="711"/>
      <c r="B5" s="2180"/>
      <c r="C5" s="2180"/>
      <c r="D5" s="2180"/>
      <c r="E5" s="2180"/>
      <c r="F5" s="2180"/>
      <c r="G5" s="2180"/>
      <c r="H5" s="2180"/>
      <c r="I5" s="2180"/>
      <c r="J5" s="2180"/>
      <c r="K5" s="2180"/>
      <c r="L5" s="2180"/>
      <c r="M5" s="2180"/>
      <c r="N5" s="2180"/>
      <c r="O5" s="2180"/>
      <c r="P5" s="2180"/>
      <c r="Q5" s="2180"/>
      <c r="R5" s="2180"/>
      <c r="S5" s="2180"/>
      <c r="T5" s="2180"/>
      <c r="U5" s="2180"/>
      <c r="V5" s="2180"/>
      <c r="W5" s="712"/>
      <c r="X5" s="713"/>
      <c r="Y5"/>
      <c r="Z5"/>
      <c r="AA5"/>
      <c r="AB5"/>
      <c r="AC5"/>
      <c r="AD5"/>
      <c r="AE5"/>
      <c r="AF5"/>
      <c r="AG5"/>
      <c r="AH5"/>
      <c r="AI5"/>
      <c r="AJ5"/>
      <c r="AK5"/>
      <c r="AL5"/>
      <c r="AM5"/>
      <c r="AN5"/>
      <c r="AO5"/>
      <c r="AP5"/>
    </row>
    <row r="6" spans="1:42" ht="24.95" customHeight="1">
      <c r="A6" s="156"/>
      <c r="B6" s="156"/>
      <c r="C6" s="156"/>
      <c r="D6" s="156"/>
      <c r="E6" s="156"/>
      <c r="F6" s="156"/>
      <c r="G6" s="156"/>
      <c r="H6" s="156"/>
      <c r="I6" s="156"/>
      <c r="J6" s="156"/>
      <c r="K6" s="156"/>
      <c r="L6" s="157"/>
      <c r="M6" s="157"/>
      <c r="N6"/>
      <c r="O6"/>
      <c r="P6"/>
      <c r="Q6"/>
      <c r="R6"/>
      <c r="S6"/>
      <c r="T6"/>
      <c r="U6"/>
      <c r="V6"/>
      <c r="W6"/>
      <c r="X6"/>
      <c r="Y6"/>
      <c r="Z6"/>
      <c r="AA6"/>
      <c r="AB6"/>
      <c r="AC6"/>
      <c r="AD6"/>
      <c r="AE6"/>
    </row>
    <row r="7" spans="1:42" ht="24.95" customHeight="1">
      <c r="A7" s="1972" t="s">
        <v>559</v>
      </c>
      <c r="B7" s="1983" t="s">
        <v>557</v>
      </c>
      <c r="C7" s="1896"/>
      <c r="D7" s="1896"/>
      <c r="E7" s="1896"/>
      <c r="F7" s="1896"/>
      <c r="G7" s="1896"/>
      <c r="H7" s="1896"/>
      <c r="I7" s="1896"/>
      <c r="J7" s="1896"/>
      <c r="K7" s="1896"/>
      <c r="L7" s="1896"/>
      <c r="M7" s="1896"/>
      <c r="N7" s="1897"/>
      <c r="O7" s="1897"/>
      <c r="P7" s="1897"/>
      <c r="Q7" s="1897"/>
      <c r="R7" s="1897"/>
      <c r="S7" s="1897"/>
      <c r="T7" s="1897"/>
      <c r="U7" s="1897"/>
      <c r="V7" s="1897"/>
      <c r="W7" s="1897"/>
      <c r="X7" s="1897"/>
      <c r="Y7"/>
      <c r="Z7"/>
      <c r="AA7"/>
      <c r="AB7"/>
      <c r="AC7"/>
      <c r="AD7"/>
      <c r="AE7"/>
      <c r="AF7"/>
      <c r="AG7"/>
      <c r="AH7"/>
      <c r="AI7"/>
      <c r="AJ7"/>
      <c r="AK7"/>
      <c r="AL7"/>
      <c r="AM7"/>
    </row>
    <row r="8" spans="1:42" ht="24.95" customHeight="1">
      <c r="A8" s="1973"/>
      <c r="B8" s="1984" t="s">
        <v>998</v>
      </c>
      <c r="C8" s="1898"/>
      <c r="D8" s="1898"/>
      <c r="E8" s="1898"/>
      <c r="F8" s="1898"/>
      <c r="G8" s="1898"/>
      <c r="H8" s="1898"/>
      <c r="I8" s="1898"/>
      <c r="J8" s="1898"/>
      <c r="K8" s="1898"/>
      <c r="L8" s="1898"/>
      <c r="M8" s="1898"/>
      <c r="N8" s="1899"/>
      <c r="O8" s="1899"/>
      <c r="P8" s="1899"/>
      <c r="Q8" s="1899"/>
      <c r="R8" s="1899"/>
      <c r="S8" s="1899"/>
      <c r="T8" s="1899"/>
      <c r="U8" s="1899"/>
      <c r="V8" s="1899"/>
      <c r="W8" s="1899"/>
      <c r="X8" s="1899"/>
      <c r="Y8"/>
      <c r="Z8"/>
      <c r="AA8"/>
      <c r="AB8"/>
      <c r="AC8"/>
      <c r="AD8"/>
      <c r="AE8"/>
      <c r="AF8"/>
      <c r="AG8"/>
      <c r="AH8"/>
      <c r="AI8"/>
      <c r="AJ8"/>
      <c r="AK8"/>
      <c r="AL8"/>
      <c r="AM8"/>
    </row>
    <row r="9" spans="1:42" s="714" customFormat="1" ht="24.95" customHeight="1">
      <c r="A9" s="1974"/>
      <c r="B9" s="1937">
        <v>1997</v>
      </c>
      <c r="C9" s="1938">
        <v>1998</v>
      </c>
      <c r="D9" s="1950">
        <v>1999</v>
      </c>
      <c r="E9" s="1938">
        <v>2000</v>
      </c>
      <c r="F9" s="1938">
        <v>2001</v>
      </c>
      <c r="G9" s="1939">
        <v>2002</v>
      </c>
      <c r="H9" s="1938">
        <v>2003</v>
      </c>
      <c r="I9" s="1940">
        <v>2004</v>
      </c>
      <c r="J9" s="1940">
        <v>2005</v>
      </c>
      <c r="K9" s="1940">
        <v>2006</v>
      </c>
      <c r="L9" s="1940">
        <v>2007</v>
      </c>
      <c r="M9" s="1940">
        <v>2008</v>
      </c>
      <c r="N9" s="2012">
        <v>2009</v>
      </c>
      <c r="O9" s="2012">
        <v>2010</v>
      </c>
      <c r="P9" s="2077">
        <v>2011</v>
      </c>
      <c r="Q9" s="2077">
        <v>2012</v>
      </c>
      <c r="R9" s="2077">
        <v>2013</v>
      </c>
      <c r="S9" s="2077">
        <v>2014</v>
      </c>
      <c r="T9" s="2012">
        <v>2015</v>
      </c>
      <c r="U9" s="2012">
        <v>2016</v>
      </c>
      <c r="V9" s="2012">
        <v>2017</v>
      </c>
      <c r="W9" s="2012">
        <v>2018</v>
      </c>
      <c r="X9" s="3915">
        <v>2019</v>
      </c>
      <c r="Y9"/>
      <c r="Z9"/>
      <c r="AA9"/>
      <c r="AB9"/>
      <c r="AC9"/>
      <c r="AD9"/>
      <c r="AE9"/>
    </row>
    <row r="10" spans="1:42" ht="24.95" customHeight="1">
      <c r="A10" s="2181" t="s">
        <v>999</v>
      </c>
      <c r="B10" s="2182">
        <f>'[20]42251BJ001'!G11/1000</f>
        <v>12917.892</v>
      </c>
      <c r="C10" s="2183">
        <f>'[20]42251BJ001'!H11/1000</f>
        <v>12692.607</v>
      </c>
      <c r="D10" s="2183">
        <f>'[20]42251BJ001'!I11/1000</f>
        <v>12793.09</v>
      </c>
      <c r="E10" s="2183">
        <f>'[20]42251BJ001'!J11/1000</f>
        <v>13454.519</v>
      </c>
      <c r="F10" s="2183">
        <f>'[20]42251BJ001'!K11/1000</f>
        <v>12758.428</v>
      </c>
      <c r="G10" s="2183">
        <f>'[20]42251BJ001'!L11/1000</f>
        <v>13057.002</v>
      </c>
      <c r="H10" s="2183">
        <f>'[20]42251BJ001'!M11/1000</f>
        <v>13598.948</v>
      </c>
      <c r="I10" s="2183">
        <f>'[20]42251BJ001'!N11/1000</f>
        <v>12582.037</v>
      </c>
      <c r="J10" s="2183">
        <f>'[20]42251BJ001'!O11/1000</f>
        <v>11427.655000000001</v>
      </c>
      <c r="K10" s="2183">
        <f>'[20]42251BJ001'!P11/1000</f>
        <v>12576.728999999999</v>
      </c>
      <c r="L10" s="2183">
        <f>'[20]42251BJ001'!Q11/1000</f>
        <v>13058.554</v>
      </c>
      <c r="M10" s="2183">
        <f>[21]Tabelle1!C32/1000</f>
        <v>12513.620999999999</v>
      </c>
      <c r="N10" s="2183">
        <f>[21]Tabelle1!D32/1000</f>
        <v>10636.134</v>
      </c>
      <c r="O10" s="2183">
        <f>[21]Tabelle1!E32/1000</f>
        <v>11351.106</v>
      </c>
      <c r="P10" s="2183">
        <f>[21]Tabelle1!F32/1000</f>
        <v>11477.989</v>
      </c>
      <c r="Q10" s="2183">
        <f>[21]Tabelle1!G32/1000</f>
        <v>10852.114</v>
      </c>
      <c r="R10" s="2183">
        <f>[21]Tabelle1!H32/1000</f>
        <v>10756.984</v>
      </c>
      <c r="S10" s="2183">
        <f>[21]Tabelle1!I32/1000</f>
        <v>10729.717000000001</v>
      </c>
      <c r="T10" s="2183">
        <f>[21]Tabelle1!J32/1000</f>
        <v>10586.73</v>
      </c>
      <c r="U10" s="2183">
        <f>[21]Tabelle1!K32/1000</f>
        <v>9890.3240000000005</v>
      </c>
      <c r="V10" s="2183">
        <f>[21]Tabelle1!L32/1000</f>
        <v>10392.491</v>
      </c>
      <c r="W10" s="2183">
        <f>[21]Tabelle1!M32/1000</f>
        <v>10397.950999999999</v>
      </c>
      <c r="X10" s="2183">
        <f>[21]Tabelle1!N32/1000</f>
        <v>9413.5990000000002</v>
      </c>
      <c r="Y10"/>
      <c r="Z10"/>
      <c r="AA10"/>
      <c r="AB10"/>
      <c r="AC10"/>
      <c r="AD10"/>
      <c r="AE10"/>
    </row>
    <row r="11" spans="1:42" ht="24.95" customHeight="1">
      <c r="A11" s="1976" t="s">
        <v>1000</v>
      </c>
      <c r="B11" s="1970">
        <f>'[20]42251BJ001'!G7/1000</f>
        <v>7078.0190000000002</v>
      </c>
      <c r="C11" s="1942">
        <f>'[20]42251BJ001'!H7/1000</f>
        <v>6788.7179999999998</v>
      </c>
      <c r="D11" s="1942">
        <f>'[20]42251BJ001'!I7/1000</f>
        <v>5786.6310000000003</v>
      </c>
      <c r="E11" s="1942">
        <f>'[20]42251BJ001'!J7/1000</f>
        <v>5444.5860000000002</v>
      </c>
      <c r="F11" s="1942">
        <f>'[20]42251BJ001'!K7/1000</f>
        <v>3670.1149999999998</v>
      </c>
      <c r="G11" s="1942">
        <f>'[20]42251BJ001'!L7/1000</f>
        <v>3737.7629999999999</v>
      </c>
      <c r="H11" s="1942">
        <f>'[20]42251BJ001'!M7/1000</f>
        <v>3514.17</v>
      </c>
      <c r="I11" s="1942">
        <f>'[20]42251BJ001'!N7/1000</f>
        <v>3936.866</v>
      </c>
      <c r="J11" s="1942">
        <f>'[20]42251BJ001'!O7/1000</f>
        <v>4250.7340000000004</v>
      </c>
      <c r="K11" s="1942">
        <f>'[20]42251BJ001'!P7/1000</f>
        <v>4193.3710000000001</v>
      </c>
      <c r="L11" s="1942">
        <f>'[20]42251BJ001'!Q7/1000</f>
        <v>4279.2790000000005</v>
      </c>
      <c r="M11" s="1942">
        <f>[21]Tabelle1!C2/1000</f>
        <v>4016.056</v>
      </c>
      <c r="N11" s="1942">
        <f>[21]Tabelle1!D2/1000</f>
        <v>3147.8130000000001</v>
      </c>
      <c r="O11" s="1942">
        <f>[21]Tabelle1!E2/1000</f>
        <v>3944.819</v>
      </c>
      <c r="P11" s="1942">
        <f>[21]Tabelle1!F2/1000</f>
        <v>3207.86</v>
      </c>
      <c r="Q11" s="1942">
        <f>[21]Tabelle1!G2/1000</f>
        <v>2865.4470000000001</v>
      </c>
      <c r="R11" s="1942">
        <f>[21]Tabelle1!H2/1000</f>
        <v>2391.0830000000001</v>
      </c>
      <c r="S11" s="1942">
        <f>[21]Tabelle1!I2/1000</f>
        <v>2351.8229999999999</v>
      </c>
      <c r="T11" s="1942">
        <f>[21]Tabelle1!J2/1000</f>
        <v>2195.3649999999998</v>
      </c>
      <c r="U11" s="1942">
        <f>[21]Tabelle1!K2/1000</f>
        <v>1948.627</v>
      </c>
      <c r="V11" s="1942">
        <f>[21]Tabelle1!L2/1000</f>
        <v>2041.7380000000001</v>
      </c>
      <c r="W11" s="1942">
        <f>[21]Tabelle1!M2/1000</f>
        <v>1916.2529999999999</v>
      </c>
      <c r="X11" s="1942">
        <f>[21]Tabelle1!N2/1000</f>
        <v>1541.78</v>
      </c>
      <c r="Y11"/>
      <c r="Z11"/>
      <c r="AA11"/>
      <c r="AB11"/>
      <c r="AC11"/>
      <c r="AD11"/>
      <c r="AE11"/>
    </row>
    <row r="12" spans="1:42" ht="24.95" customHeight="1">
      <c r="A12" s="1976" t="s">
        <v>1001</v>
      </c>
      <c r="B12" s="1970">
        <f>'[20]42251BJ001'!G8/1000</f>
        <v>1844.367</v>
      </c>
      <c r="C12" s="1942">
        <f>'[20]42251BJ001'!H8/1000</f>
        <v>1871.0319999999999</v>
      </c>
      <c r="D12" s="1942">
        <f>'[20]42251BJ001'!I8/1000</f>
        <v>2906.0740000000001</v>
      </c>
      <c r="E12" s="1942">
        <f>'[20]42251BJ001'!J8/1000</f>
        <v>3855.712</v>
      </c>
      <c r="F12" s="1942">
        <f>'[20]42251BJ001'!K8/1000</f>
        <v>4978.5209999999997</v>
      </c>
      <c r="G12" s="1942">
        <f>'[20]42251BJ001'!L8/1000</f>
        <v>4941.7950000000001</v>
      </c>
      <c r="H12" s="1942">
        <f>'[20]42251BJ001'!M8/1000</f>
        <v>6126.5739999999996</v>
      </c>
      <c r="I12" s="1942">
        <f>'[20]42251BJ001'!N8/1000</f>
        <v>4610.4290000000001</v>
      </c>
      <c r="J12" s="1942">
        <f>'[20]42251BJ001'!O8/1000</f>
        <v>3066.8890000000001</v>
      </c>
      <c r="K12" s="1942">
        <f>'[20]42251BJ001'!P8/1000</f>
        <v>3954.31</v>
      </c>
      <c r="L12" s="1942">
        <f>'[20]42251BJ001'!Q7/1000</f>
        <v>4279.2790000000005</v>
      </c>
      <c r="M12" s="1942">
        <f>[21]Tabelle1!C3/1000</f>
        <v>3844.4079999999999</v>
      </c>
      <c r="N12" s="1942">
        <f>[21]Tabelle1!D3/1000</f>
        <v>2943.3890000000001</v>
      </c>
      <c r="O12" s="1942">
        <f>[21]Tabelle1!E3/1000</f>
        <v>2786.6640000000002</v>
      </c>
      <c r="P12" s="1942">
        <f>[21]Tabelle1!F3/1000</f>
        <v>3166.6489999999999</v>
      </c>
      <c r="Q12" s="1942">
        <f>[21]Tabelle1!G3/1000</f>
        <v>3246.3870000000002</v>
      </c>
      <c r="R12" s="1942">
        <f>[21]Tabelle1!H3/1000</f>
        <v>3455.1149999999998</v>
      </c>
      <c r="S12" s="1942">
        <f>[21]Tabelle1!I3/1000</f>
        <v>3288.76</v>
      </c>
      <c r="T12" s="1942">
        <f>[21]Tabelle1!J3/1000</f>
        <v>2987.1179999999999</v>
      </c>
      <c r="U12" s="1942">
        <f>[21]Tabelle1!K3/1000</f>
        <v>2479.3389999999999</v>
      </c>
      <c r="V12" s="1942">
        <f>[21]Tabelle1!L3/1000</f>
        <v>2623.3159999999998</v>
      </c>
      <c r="W12" s="1942">
        <f>[21]Tabelle1!M3/1000</f>
        <v>2977.9630000000002</v>
      </c>
      <c r="X12" s="1942">
        <f>[21]Tabelle1!N3/1000</f>
        <v>2374.1869999999999</v>
      </c>
      <c r="Y12"/>
      <c r="Z12"/>
      <c r="AA12"/>
      <c r="AB12"/>
      <c r="AC12"/>
      <c r="AD12"/>
      <c r="AE12"/>
    </row>
    <row r="13" spans="1:42" ht="24.95" customHeight="1">
      <c r="A13" s="1976" t="s">
        <v>1002</v>
      </c>
      <c r="B13" s="1970">
        <f>'[20]42251BJ001'!G10/1000</f>
        <v>3995.5059999999999</v>
      </c>
      <c r="C13" s="1942">
        <f>'[20]42251BJ001'!H10/1000</f>
        <v>4032.857</v>
      </c>
      <c r="D13" s="1942">
        <f>'[20]42251BJ001'!I10/1000</f>
        <v>4100.3850000000002</v>
      </c>
      <c r="E13" s="1942">
        <f>'[20]42251BJ001'!J10/1000</f>
        <v>4154.2209999999995</v>
      </c>
      <c r="F13" s="1942">
        <f>'[20]42251BJ001'!K10/1000</f>
        <v>4109.7920000000004</v>
      </c>
      <c r="G13" s="1942">
        <f>'[20]42251BJ001'!L10/1000</f>
        <v>4377.4440000000004</v>
      </c>
      <c r="H13" s="1942">
        <f>'[20]42251BJ001'!M10/1000</f>
        <v>3958.2040000000002</v>
      </c>
      <c r="I13" s="1942">
        <f>'[20]42251BJ001'!N10/1000</f>
        <v>4034.7420000000002</v>
      </c>
      <c r="J13" s="1942">
        <f>'[20]42251BJ001'!O10/1000</f>
        <v>4110.0320000000002</v>
      </c>
      <c r="K13" s="1942">
        <f>'[20]42251BJ001'!P10/1000</f>
        <v>4429.0479999999998</v>
      </c>
      <c r="L13" s="1942">
        <f>'[20]42251BJ001'!Q10/1000</f>
        <v>4411.3339999999998</v>
      </c>
      <c r="M13" s="1942">
        <f>[21]Tabelle1!C5/1000</f>
        <v>4653.1570000000002</v>
      </c>
      <c r="N13" s="1942">
        <f>[21]Tabelle1!D5/1000</f>
        <v>4544.9319999999998</v>
      </c>
      <c r="O13" s="1942">
        <f>[21]Tabelle1!E5/1000</f>
        <v>4619.6229999999996</v>
      </c>
      <c r="P13" s="1942">
        <f>[21]Tabelle1!F5/1000</f>
        <v>5103.4799999999996</v>
      </c>
      <c r="Q13" s="1942">
        <f>[21]Tabelle1!G5/1000</f>
        <v>4740.28</v>
      </c>
      <c r="R13" s="1942">
        <f>[21]Tabelle1!H5/1000</f>
        <v>4910.7860000000001</v>
      </c>
      <c r="S13" s="1942">
        <f>[21]Tabelle1!I5/1000</f>
        <v>5089.134</v>
      </c>
      <c r="T13" s="1942">
        <f>[21]Tabelle1!J5/1000</f>
        <v>5404.2470000000003</v>
      </c>
      <c r="U13" s="1942">
        <f>[21]Tabelle1!K5/1000</f>
        <v>5462.3580000000002</v>
      </c>
      <c r="V13" s="1942">
        <f>[21]Tabelle1!L5/1000</f>
        <v>5727.4369999999999</v>
      </c>
      <c r="W13" s="1942">
        <f>[21]Tabelle1!M5/1000</f>
        <v>5503.7349999999997</v>
      </c>
      <c r="X13" s="1942">
        <f>[21]Tabelle1!N5/1000</f>
        <v>5497.6319999999996</v>
      </c>
      <c r="Y13"/>
      <c r="Z13"/>
      <c r="AA13"/>
      <c r="AB13"/>
      <c r="AC13"/>
      <c r="AD13"/>
      <c r="AE13"/>
    </row>
    <row r="14" spans="1:42" ht="24.95" customHeight="1">
      <c r="A14" s="1977"/>
      <c r="B14" s="1944"/>
      <c r="C14" s="1944"/>
      <c r="D14" s="1944"/>
      <c r="E14" s="1944"/>
      <c r="F14" s="1944"/>
      <c r="G14" s="1944"/>
      <c r="H14" s="1944"/>
      <c r="I14" s="1944"/>
      <c r="J14" s="1944"/>
      <c r="K14" s="1945"/>
      <c r="L14" s="1945"/>
      <c r="M14" s="1945"/>
      <c r="N14" s="1945"/>
      <c r="O14" s="1945"/>
      <c r="P14" s="1945"/>
      <c r="Q14" s="1945"/>
      <c r="R14" s="1945"/>
      <c r="S14" s="1945"/>
      <c r="T14" s="1945"/>
      <c r="U14" s="1945"/>
      <c r="V14" s="1945"/>
      <c r="W14" s="1945"/>
      <c r="X14" s="1945"/>
      <c r="Y14"/>
      <c r="Z14"/>
      <c r="AA14"/>
      <c r="AB14"/>
      <c r="AC14"/>
      <c r="AD14"/>
      <c r="AE14"/>
    </row>
    <row r="15" spans="1:42" ht="24.95" customHeight="1">
      <c r="A15" s="2181" t="s">
        <v>561</v>
      </c>
      <c r="B15" s="2185">
        <f>'[20]42251BJ001'!G35/1000</f>
        <v>1131639.5060000001</v>
      </c>
      <c r="C15" s="2185">
        <f>'[20]42251BJ001'!H35/1000</f>
        <v>1187623.324</v>
      </c>
      <c r="D15" s="2185">
        <f>'[20]42251BJ001'!I35/1000</f>
        <v>1226242.871</v>
      </c>
      <c r="E15" s="2185">
        <f>'[20]42251BJ001'!J35/1000</f>
        <v>1348822.9639999999</v>
      </c>
      <c r="F15" s="2185">
        <f>'[20]42251BJ001'!K35/1000</f>
        <v>1394943.0449999999</v>
      </c>
      <c r="G15" s="2185">
        <f>'[20]42251BJ001'!L35/1000</f>
        <v>1391200.888</v>
      </c>
      <c r="H15" s="2185">
        <f>'[20]42251BJ001'!M35/1000</f>
        <v>1413192.2080000001</v>
      </c>
      <c r="I15" s="2185">
        <f>'[20]42251BJ001'!N35/1000</f>
        <v>1487158.996</v>
      </c>
      <c r="J15" s="2185">
        <f>'[20]42251BJ001'!O35/1000</f>
        <v>1551130.2039999999</v>
      </c>
      <c r="K15" s="2186">
        <f>'[20]42251BJ001'!P35/1000</f>
        <v>1676458.65</v>
      </c>
      <c r="L15" s="2186">
        <f>'[20]42251BJ001'!Q35/1000</f>
        <v>1790784.9879999999</v>
      </c>
      <c r="M15" s="2186">
        <f>[21]Tabelle1!C33/1000</f>
        <v>1764807.0349999999</v>
      </c>
      <c r="N15" s="2186">
        <f>[21]Tabelle1!D33/1000</f>
        <v>1426434.456</v>
      </c>
      <c r="O15" s="2186">
        <f>[21]Tabelle1!E33/1000</f>
        <v>1629257.132</v>
      </c>
      <c r="P15" s="2186">
        <f>[21]Tabelle1!F33/1000</f>
        <v>1833044.2620000001</v>
      </c>
      <c r="Q15" s="2186">
        <f>[21]Tabelle1!G33/1000</f>
        <v>1846797.6070000001</v>
      </c>
      <c r="R15" s="2186">
        <f>[21]Tabelle1!H33/1000</f>
        <v>1851549.6869999999</v>
      </c>
      <c r="S15" s="2186">
        <f>[21]Tabelle1!I33/1000</f>
        <v>1897917.1140000001</v>
      </c>
      <c r="T15" s="2186">
        <f>[21]Tabelle1!J33/1000</f>
        <v>1938091.5730000001</v>
      </c>
      <c r="U15" s="2186">
        <f>[21]Tabelle1!K33/1000</f>
        <v>1977955.6669999999</v>
      </c>
      <c r="V15" s="2186">
        <f>[21]Tabelle1!L33/1000</f>
        <v>2079317.1159999999</v>
      </c>
      <c r="W15" s="2186">
        <f>[21]Tabelle1!M33/1000</f>
        <v>2140729.08</v>
      </c>
      <c r="X15" s="2186">
        <f>[21]Tabelle1!N33/1000</f>
        <v>2127695.2949999999</v>
      </c>
      <c r="Y15"/>
      <c r="Z15"/>
      <c r="AA15"/>
      <c r="AB15"/>
      <c r="AC15"/>
      <c r="AD15"/>
      <c r="AE15"/>
    </row>
    <row r="16" spans="1:42" ht="24.95" customHeight="1">
      <c r="A16" s="1976" t="s">
        <v>1003</v>
      </c>
      <c r="B16" s="1941">
        <f>'[20]42251BJ001'!G12/1000</f>
        <v>119502.164</v>
      </c>
      <c r="C16" s="1941">
        <f>'[20]42251BJ001'!H12/1000</f>
        <v>116958.579</v>
      </c>
      <c r="D16" s="1941">
        <f>'[20]42251BJ001'!I12/1000</f>
        <v>118588.41800000001</v>
      </c>
      <c r="E16" s="1941">
        <f>'[20]42251BJ001'!J12/1000</f>
        <v>122022.304</v>
      </c>
      <c r="F16" s="1941">
        <f>'[20]42251BJ001'!K12/1000</f>
        <v>128475.034</v>
      </c>
      <c r="G16" s="1941">
        <f>'[20]42251BJ001'!L12/1000</f>
        <v>130124.466</v>
      </c>
      <c r="H16" s="1941">
        <f>'[20]42251BJ001'!M12/1000</f>
        <v>130765.12300000001</v>
      </c>
      <c r="I16" s="1941">
        <f>'[20]42251BJ001'!N12/1000</f>
        <v>134379.266</v>
      </c>
      <c r="J16" s="1941">
        <f>'[20]42251BJ001'!O12/1000</f>
        <v>136455.48699999999</v>
      </c>
      <c r="K16" s="1942">
        <f>'[20]42251BJ001'!P12/1000</f>
        <v>138589.79399999999</v>
      </c>
      <c r="L16" s="1942">
        <f>'[20]42251BJ001'!Q12/1000</f>
        <v>150820.95600000001</v>
      </c>
      <c r="M16" s="1942">
        <f>([21]Tabelle1!C7+[21]Tabelle1!C8)/1000</f>
        <v>161682.948</v>
      </c>
      <c r="N16" s="1942">
        <f>([21]Tabelle1!D7+[21]Tabelle1!D8)/1000</f>
        <v>147697.035</v>
      </c>
      <c r="O16" s="1942">
        <f>([21]Tabelle1!E7+[21]Tabelle1!E8)/1000</f>
        <v>153579.81099999999</v>
      </c>
      <c r="P16" s="1942">
        <f>([21]Tabelle1!F7+[21]Tabelle1!F8)/1000</f>
        <v>164690.65100000001</v>
      </c>
      <c r="Q16" s="1942">
        <f>([21]Tabelle1!G7+[21]Tabelle1!G8)/1000</f>
        <v>172994.72399999999</v>
      </c>
      <c r="R16" s="1942">
        <f>([21]Tabelle1!H7+[21]Tabelle1!H8)/1000</f>
        <v>179813.43400000001</v>
      </c>
      <c r="S16" s="1942">
        <f>([21]Tabelle1!I7+[21]Tabelle1!I8)/1000</f>
        <v>180453.42</v>
      </c>
      <c r="T16" s="1942">
        <f>([21]Tabelle1!J7+[21]Tabelle1!J8)/1000</f>
        <v>175296.64799999999</v>
      </c>
      <c r="U16" s="1942">
        <f>([21]Tabelle1!K7+[21]Tabelle1!K8)/1000</f>
        <v>180984.389</v>
      </c>
      <c r="V16" s="1942">
        <f>([21]Tabelle1!L7+[21]Tabelle1!L8)/1000</f>
        <v>191225.98699999999</v>
      </c>
      <c r="W16" s="1942">
        <f>([21]Tabelle1!M7+[21]Tabelle1!M8)/1000</f>
        <v>191215.948</v>
      </c>
      <c r="X16" s="1942">
        <f>([21]Tabelle1!N7+[21]Tabelle1!N8)/1000</f>
        <v>196193.739</v>
      </c>
      <c r="Y16"/>
      <c r="Z16"/>
      <c r="AA16"/>
      <c r="AB16"/>
      <c r="AC16"/>
      <c r="AD16"/>
      <c r="AE16"/>
    </row>
    <row r="17" spans="1:31" ht="24.95" customHeight="1">
      <c r="A17" s="1976" t="s">
        <v>1004</v>
      </c>
      <c r="B17" s="1941">
        <f>'[20]42251BJ001'!G13/1000</f>
        <v>14835.493</v>
      </c>
      <c r="C17" s="1941">
        <f>'[20]42251BJ001'!H13/1000</f>
        <v>15327.329</v>
      </c>
      <c r="D17" s="1941">
        <f>'[20]42251BJ001'!I13/1000</f>
        <v>16306.641</v>
      </c>
      <c r="E17" s="1941">
        <f>'[20]42251BJ001'!J13/1000</f>
        <v>17421.215</v>
      </c>
      <c r="F17" s="1941">
        <f>'[20]42251BJ001'!K13/1000</f>
        <v>17669.787</v>
      </c>
      <c r="G17" s="1941">
        <f>'[20]42251BJ001'!L13/1000</f>
        <v>18665.255000000001</v>
      </c>
      <c r="H17" s="1941">
        <f>'[20]42251BJ001'!M13/1000</f>
        <v>18974.205999999998</v>
      </c>
      <c r="I17" s="1941">
        <f>'[20]42251BJ001'!N13/1000</f>
        <v>18539.269</v>
      </c>
      <c r="J17" s="1941">
        <f>'[20]42251BJ001'!O13/1000</f>
        <v>20425.455999999998</v>
      </c>
      <c r="K17" s="1942">
        <f>'[20]42251BJ001'!P13/1000</f>
        <v>20862.697</v>
      </c>
      <c r="L17" s="1942">
        <f>'[20]42251BJ001'!Q13/1000</f>
        <v>19173.006000000001</v>
      </c>
      <c r="M17" s="1942">
        <f>[21]Tabelle1!C9/1000</f>
        <v>17287.152999999998</v>
      </c>
      <c r="N17" s="1942">
        <f>[21]Tabelle1!D9/1000</f>
        <v>16958.527999999998</v>
      </c>
      <c r="O17" s="1942">
        <f>[21]Tabelle1!E9/1000</f>
        <v>16857.59</v>
      </c>
      <c r="P17" s="1942">
        <f>[21]Tabelle1!F9/1000</f>
        <v>17898.695</v>
      </c>
      <c r="Q17" s="1942">
        <f>[21]Tabelle1!G9/1000</f>
        <v>17720.706999999999</v>
      </c>
      <c r="R17" s="1942">
        <f>[21]Tabelle1!H9/1000</f>
        <v>17353.62</v>
      </c>
      <c r="S17" s="1942">
        <f>[21]Tabelle1!I9/1000</f>
        <v>17881.468000000001</v>
      </c>
      <c r="T17" s="1942">
        <f>[21]Tabelle1!J9/1000</f>
        <v>18675.642</v>
      </c>
      <c r="U17" s="1942">
        <f>[21]Tabelle1!K9/1000</f>
        <v>17953.326000000001</v>
      </c>
      <c r="V17" s="1942">
        <f>[21]Tabelle1!L9/1000</f>
        <v>18508.041000000001</v>
      </c>
      <c r="W17" s="1942">
        <f>[21]Tabelle1!M9/1000</f>
        <v>18274.857</v>
      </c>
      <c r="X17" s="1942">
        <f>[21]Tabelle1!N9/1000</f>
        <v>18315.659</v>
      </c>
      <c r="Y17"/>
      <c r="Z17"/>
      <c r="AA17"/>
      <c r="AB17"/>
      <c r="AC17"/>
      <c r="AD17"/>
      <c r="AE17"/>
    </row>
    <row r="18" spans="1:31" ht="24.95" customHeight="1">
      <c r="A18" s="1976" t="s">
        <v>1005</v>
      </c>
      <c r="B18" s="1941">
        <f>'[20]42251BJ001'!G14/1000</f>
        <v>16188.824000000001</v>
      </c>
      <c r="C18" s="1941">
        <f>'[20]42251BJ001'!H14/1000</f>
        <v>16078.531000000001</v>
      </c>
      <c r="D18" s="1941">
        <f>'[20]42251BJ001'!I14/1000</f>
        <v>15155.763000000001</v>
      </c>
      <c r="E18" s="1941">
        <f>'[20]42251BJ001'!J14/1000</f>
        <v>15736.62</v>
      </c>
      <c r="F18" s="1941">
        <f>'[20]42251BJ001'!K14/1000</f>
        <v>15446.512000000001</v>
      </c>
      <c r="G18" s="1941">
        <f>'[20]42251BJ001'!L14/1000</f>
        <v>14163.659</v>
      </c>
      <c r="H18" s="1941">
        <f>'[20]42251BJ001'!M14/1000</f>
        <v>13396.03</v>
      </c>
      <c r="I18" s="1941">
        <f>'[20]42251BJ001'!N14/1000</f>
        <v>13336.373</v>
      </c>
      <c r="J18" s="1941">
        <f>'[20]42251BJ001'!O14/1000</f>
        <v>13032.231</v>
      </c>
      <c r="K18" s="1942">
        <f>'[20]42251BJ001'!P14/1000</f>
        <v>13183.419</v>
      </c>
      <c r="L18" s="1942">
        <f>'[20]42251BJ001'!Q14/1000</f>
        <v>13606.541999999999</v>
      </c>
      <c r="M18" s="1942">
        <f>[21]Tabelle1!C10/1000</f>
        <v>11620.915000000001</v>
      </c>
      <c r="N18" s="1942">
        <f>[21]Tabelle1!D10/1000</f>
        <v>9251.3430000000008</v>
      </c>
      <c r="O18" s="1942">
        <f>[21]Tabelle1!E10/1000</f>
        <v>11002.233</v>
      </c>
      <c r="P18" s="1942">
        <f>[21]Tabelle1!F10/1000</f>
        <v>11950.653</v>
      </c>
      <c r="Q18" s="1942">
        <f>[21]Tabelle1!G10/1000</f>
        <v>11006.763999999999</v>
      </c>
      <c r="R18" s="1942">
        <f>[21]Tabelle1!H10/1000</f>
        <v>11161.44</v>
      </c>
      <c r="S18" s="1942">
        <f>[21]Tabelle1!I10/1000</f>
        <v>11521.512000000001</v>
      </c>
      <c r="T18" s="1942">
        <f>[21]Tabelle1!J10/1000</f>
        <v>11858.194</v>
      </c>
      <c r="U18" s="1942">
        <f>[21]Tabelle1!K10/1000</f>
        <v>12002.027</v>
      </c>
      <c r="V18" s="1942">
        <f>[21]Tabelle1!L10/1000</f>
        <v>12227.842000000001</v>
      </c>
      <c r="W18" s="1942">
        <f>[21]Tabelle1!M10/1000</f>
        <v>12212.116</v>
      </c>
      <c r="X18" s="1942">
        <f>[21]Tabelle1!N10/1000</f>
        <v>11621.739</v>
      </c>
      <c r="Y18"/>
      <c r="Z18"/>
      <c r="AA18"/>
      <c r="AB18"/>
      <c r="AC18"/>
      <c r="AD18"/>
      <c r="AE18"/>
    </row>
    <row r="19" spans="1:31" ht="24.95" customHeight="1">
      <c r="A19" s="1976" t="s">
        <v>1006</v>
      </c>
      <c r="B19" s="1941">
        <f>'[20]42251BJ001'!G15/1000</f>
        <v>11247.751</v>
      </c>
      <c r="C19" s="1941">
        <f>'[20]42251BJ001'!H15/1000</f>
        <v>11395.989</v>
      </c>
      <c r="D19" s="1941">
        <f>'[20]42251BJ001'!I15/1000</f>
        <v>10773.982</v>
      </c>
      <c r="E19" s="1941">
        <f>'[20]42251BJ001'!J15/1000</f>
        <v>10730.627</v>
      </c>
      <c r="F19" s="1941">
        <f>'[20]42251BJ001'!K15/1000</f>
        <v>10575.646000000001</v>
      </c>
      <c r="G19" s="1941">
        <f>'[20]42251BJ001'!L15/1000</f>
        <v>9980.8469999999998</v>
      </c>
      <c r="H19" s="1941">
        <f>'[20]42251BJ001'!M15/1000</f>
        <v>9401.3860000000004</v>
      </c>
      <c r="I19" s="1941">
        <f>'[20]42251BJ001'!N15/1000</f>
        <v>9192.0679999999993</v>
      </c>
      <c r="J19" s="1941">
        <f>'[20]42251BJ001'!O15/1000</f>
        <v>9260.0480000000007</v>
      </c>
      <c r="K19" s="1942">
        <f>'[20]42251BJ001'!P15/1000</f>
        <v>9253.8950000000004</v>
      </c>
      <c r="L19" s="1942">
        <f>'[20]42251BJ001'!Q15/1000</f>
        <v>9232.6550000000007</v>
      </c>
      <c r="M19" s="1942">
        <f>[21]Tabelle1!C11/1000</f>
        <v>8453.8979999999992</v>
      </c>
      <c r="N19" s="1942">
        <f>[21]Tabelle1!D11/1000</f>
        <v>7484.5590000000002</v>
      </c>
      <c r="O19" s="1942">
        <f>[21]Tabelle1!E11/1000</f>
        <v>7612.5290000000005</v>
      </c>
      <c r="P19" s="1942">
        <f>[21]Tabelle1!F11/1000</f>
        <v>8527.3850000000002</v>
      </c>
      <c r="Q19" s="1942">
        <f>[21]Tabelle1!G11/1000</f>
        <v>8206.4580000000005</v>
      </c>
      <c r="R19" s="1942">
        <f>[21]Tabelle1!H11/1000</f>
        <v>8023.3360000000002</v>
      </c>
      <c r="S19" s="1942">
        <f>[21]Tabelle1!I11/1000</f>
        <v>8021.8410000000003</v>
      </c>
      <c r="T19" s="1942">
        <f>[21]Tabelle1!J11/1000</f>
        <v>7805.6869999999999</v>
      </c>
      <c r="U19" s="1942">
        <f>[21]Tabelle1!K11/1000</f>
        <v>7769.9939999999997</v>
      </c>
      <c r="V19" s="1942">
        <f>[21]Tabelle1!L11/1000</f>
        <v>7750.5439999999999</v>
      </c>
      <c r="W19" s="1942">
        <f>[21]Tabelle1!M11/1000</f>
        <v>7546.4210000000003</v>
      </c>
      <c r="X19" s="1942">
        <f>[21]Tabelle1!N11/1000</f>
        <v>7238.6040000000003</v>
      </c>
      <c r="Y19"/>
      <c r="Z19"/>
      <c r="AA19"/>
      <c r="AB19"/>
      <c r="AC19"/>
      <c r="AD19"/>
      <c r="AE19"/>
    </row>
    <row r="20" spans="1:31" ht="24.95" customHeight="1">
      <c r="A20" s="1976" t="s">
        <v>1007</v>
      </c>
      <c r="B20" s="1941">
        <f>'[20]42251BJ001'!G16/1000</f>
        <v>3659.3359999999998</v>
      </c>
      <c r="C20" s="1941">
        <f>'[20]42251BJ001'!H16/1000</f>
        <v>3647.69</v>
      </c>
      <c r="D20" s="1941">
        <f>'[20]42251BJ001'!I16/1000</f>
        <v>3578.2849999999999</v>
      </c>
      <c r="E20" s="1941">
        <f>'[20]42251BJ001'!J16/1000</f>
        <v>3577.5430000000001</v>
      </c>
      <c r="F20" s="1941">
        <f>'[20]42251BJ001'!K16/1000</f>
        <v>3772.0259999999998</v>
      </c>
      <c r="G20" s="1941">
        <f>'[20]42251BJ001'!L16/1000</f>
        <v>3608.8739999999998</v>
      </c>
      <c r="H20" s="1941">
        <f>'[20]42251BJ001'!M16/1000</f>
        <v>3217.1190000000001</v>
      </c>
      <c r="I20" s="1941">
        <f>'[20]42251BJ001'!N16/1000</f>
        <v>3150.509</v>
      </c>
      <c r="J20" s="1941">
        <f>'[20]42251BJ001'!O16/1000</f>
        <v>3115.962</v>
      </c>
      <c r="K20" s="1942">
        <f>'[20]42251BJ001'!P16/1000</f>
        <v>3021.857</v>
      </c>
      <c r="L20" s="1942">
        <f>'[20]42251BJ001'!Q16/1000</f>
        <v>3260.8910000000001</v>
      </c>
      <c r="M20" s="1942">
        <f>[21]Tabelle1!C12/1000</f>
        <v>2583.2759999999998</v>
      </c>
      <c r="N20" s="1942">
        <f>[21]Tabelle1!D12/1000</f>
        <v>2131.0039999999999</v>
      </c>
      <c r="O20" s="1942">
        <f>[21]Tabelle1!E12/1000</f>
        <v>2399.085</v>
      </c>
      <c r="P20" s="1942">
        <f>[21]Tabelle1!F12/1000</f>
        <v>2623.58</v>
      </c>
      <c r="Q20" s="1942">
        <f>[21]Tabelle1!G12/1000</f>
        <v>2495.9029999999998</v>
      </c>
      <c r="R20" s="1942">
        <f>[21]Tabelle1!H12/1000</f>
        <v>2535.511</v>
      </c>
      <c r="S20" s="1942">
        <f>[21]Tabelle1!I12/1000</f>
        <v>2736.1529999999998</v>
      </c>
      <c r="T20" s="1942">
        <f>[21]Tabelle1!J12/1000</f>
        <v>2727.652</v>
      </c>
      <c r="U20" s="1942">
        <f>[21]Tabelle1!K12/1000</f>
        <v>2592.7069999999999</v>
      </c>
      <c r="V20" s="1942">
        <f>[21]Tabelle1!L12/1000</f>
        <v>2466.5079999999998</v>
      </c>
      <c r="W20" s="1942">
        <f>[21]Tabelle1!M12/1000</f>
        <v>3950.05</v>
      </c>
      <c r="X20" s="1942">
        <f>[21]Tabelle1!N12/1000</f>
        <v>2508.7719999999999</v>
      </c>
      <c r="Y20"/>
      <c r="Z20"/>
      <c r="AA20"/>
      <c r="AB20"/>
      <c r="AC20"/>
      <c r="AD20"/>
      <c r="AE20"/>
    </row>
    <row r="21" spans="1:31" ht="24.95" customHeight="1">
      <c r="A21" s="1976" t="s">
        <v>1008</v>
      </c>
      <c r="B21" s="1941">
        <f>'[20]42251BJ001'!G17/1000</f>
        <v>15743.513000000001</v>
      </c>
      <c r="C21" s="1941">
        <f>'[20]42251BJ001'!H17/1000</f>
        <v>16059.093000000001</v>
      </c>
      <c r="D21" s="1941">
        <f>'[20]42251BJ001'!I17/1000</f>
        <v>16181.053</v>
      </c>
      <c r="E21" s="1941">
        <f>'[20]42251BJ001'!J17/1000</f>
        <v>16386.793000000001</v>
      </c>
      <c r="F21" s="1941">
        <f>'[20]42251BJ001'!K17/1000</f>
        <v>15437.153</v>
      </c>
      <c r="G21" s="1941">
        <f>'[20]42251BJ001'!L17/1000</f>
        <v>15569.31</v>
      </c>
      <c r="H21" s="1941">
        <f>'[20]42251BJ001'!M17/1000</f>
        <v>14971.418</v>
      </c>
      <c r="I21" s="1941">
        <f>'[20]42251BJ001'!N17/1000</f>
        <v>15466.880999999999</v>
      </c>
      <c r="J21" s="1941">
        <f>'[20]42251BJ001'!O17/1000</f>
        <v>15679.344999999999</v>
      </c>
      <c r="K21" s="1942">
        <f>'[20]42251BJ001'!P17/1000</f>
        <v>17556.756000000001</v>
      </c>
      <c r="L21" s="1942">
        <f>'[20]42251BJ001'!Q17/1000</f>
        <v>19507.274000000001</v>
      </c>
      <c r="M21" s="1942">
        <f>[21]Tabelle1!C13/1000</f>
        <v>18315.710999999999</v>
      </c>
      <c r="N21" s="1942">
        <f>[21]Tabelle1!D13/1000</f>
        <v>15714.203</v>
      </c>
      <c r="O21" s="1942">
        <f>[21]Tabelle1!E13/1000</f>
        <v>17181.398000000001</v>
      </c>
      <c r="P21" s="1942">
        <f>[21]Tabelle1!F13/1000</f>
        <v>19082.845000000001</v>
      </c>
      <c r="Q21" s="1942">
        <f>[21]Tabelle1!G13/1000</f>
        <v>19112.227999999999</v>
      </c>
      <c r="R21" s="1942">
        <f>[21]Tabelle1!H13/1000</f>
        <v>19807.491999999998</v>
      </c>
      <c r="S21" s="1942">
        <f>[21]Tabelle1!I13/1000</f>
        <v>20207.596000000001</v>
      </c>
      <c r="T21" s="1942">
        <f>[21]Tabelle1!J13/1000</f>
        <v>20417.830000000002</v>
      </c>
      <c r="U21" s="1942">
        <f>[21]Tabelle1!K13/1000</f>
        <v>19989.848999999998</v>
      </c>
      <c r="V21" s="1942">
        <f>[21]Tabelle1!L13/1000</f>
        <v>20468.764999999999</v>
      </c>
      <c r="W21" s="1942">
        <f>[21]Tabelle1!M13/1000</f>
        <v>21569.776999999998</v>
      </c>
      <c r="X21" s="1942">
        <f>[21]Tabelle1!N13/1000</f>
        <v>21260.591</v>
      </c>
      <c r="Y21"/>
      <c r="Z21"/>
      <c r="AA21"/>
      <c r="AB21"/>
      <c r="AC21"/>
      <c r="AD21"/>
      <c r="AE21"/>
    </row>
    <row r="22" spans="1:31" ht="24.95" customHeight="1">
      <c r="A22" s="1976" t="s">
        <v>1009</v>
      </c>
      <c r="B22" s="1941">
        <f>'[20]42251BJ001'!G18/1000</f>
        <v>27461.182000000001</v>
      </c>
      <c r="C22" s="1941">
        <f>'[20]42251BJ001'!H18/1000</f>
        <v>27680.803</v>
      </c>
      <c r="D22" s="1941">
        <f>'[20]42251BJ001'!I18/1000</f>
        <v>28718.561000000002</v>
      </c>
      <c r="E22" s="1941">
        <f>'[20]42251BJ001'!J18/1000</f>
        <v>32950.232000000004</v>
      </c>
      <c r="F22" s="1941">
        <f>'[20]42251BJ001'!K18/1000</f>
        <v>32010.012999999999</v>
      </c>
      <c r="G22" s="1941">
        <f>'[20]42251BJ001'!L18/1000</f>
        <v>32065.080999999998</v>
      </c>
      <c r="H22" s="1941">
        <f>'[20]42251BJ001'!M18/1000</f>
        <v>31293.244999999999</v>
      </c>
      <c r="I22" s="1941">
        <f>'[20]42251BJ001'!N18/1000</f>
        <v>31855.98</v>
      </c>
      <c r="J22" s="1941">
        <f>'[20]42251BJ001'!O18/1000</f>
        <v>32594.675999999999</v>
      </c>
      <c r="K22" s="1942">
        <f>'[20]42251BJ001'!P18/1000</f>
        <v>34921.796999999999</v>
      </c>
      <c r="L22" s="1942">
        <f>'[20]42251BJ001'!Q18/1000</f>
        <v>37740.945</v>
      </c>
      <c r="M22" s="1942">
        <f>[21]Tabelle1!C14/1000</f>
        <v>38620.345999999998</v>
      </c>
      <c r="N22" s="1942">
        <f>[21]Tabelle1!D14/1000</f>
        <v>34116.364000000001</v>
      </c>
      <c r="O22" s="1942">
        <f>[21]Tabelle1!E14/1000</f>
        <v>38876.084000000003</v>
      </c>
      <c r="P22" s="1942">
        <f>[21]Tabelle1!F14/1000</f>
        <v>41282.091</v>
      </c>
      <c r="Q22" s="1942">
        <f>[21]Tabelle1!G14/1000</f>
        <v>39850.741999999998</v>
      </c>
      <c r="R22" s="1942">
        <f>[21]Tabelle1!H14/1000</f>
        <v>39204.169000000002</v>
      </c>
      <c r="S22" s="1942">
        <f>[21]Tabelle1!I14/1000</f>
        <v>39134.832000000002</v>
      </c>
      <c r="T22" s="1942">
        <f>[21]Tabelle1!J14/1000</f>
        <v>39808.836000000003</v>
      </c>
      <c r="U22" s="1942">
        <f>[21]Tabelle1!K14/1000</f>
        <v>40035.351000000002</v>
      </c>
      <c r="V22" s="1942">
        <f>[21]Tabelle1!L14/1000</f>
        <v>42103.264000000003</v>
      </c>
      <c r="W22" s="1942">
        <f>[21]Tabelle1!M14/1000</f>
        <v>43847.258999999998</v>
      </c>
      <c r="X22" s="1942">
        <f>[21]Tabelle1!N14/1000</f>
        <v>42175.432000000001</v>
      </c>
      <c r="Y22"/>
      <c r="Z22"/>
      <c r="AA22"/>
      <c r="AB22"/>
      <c r="AC22"/>
      <c r="AD22"/>
      <c r="AE22"/>
    </row>
    <row r="23" spans="1:31" ht="24.95" customHeight="1">
      <c r="A23" s="1976" t="s">
        <v>1010</v>
      </c>
      <c r="B23" s="1941">
        <f>'[20]42251BJ001'!G19/1000</f>
        <v>38434.813000000002</v>
      </c>
      <c r="C23" s="1941">
        <f>'[20]42251BJ001'!H19/1000</f>
        <v>39678.423000000003</v>
      </c>
      <c r="D23" s="1941">
        <f>'[20]42251BJ001'!I19/1000</f>
        <v>41937.387999999999</v>
      </c>
      <c r="E23" s="1941">
        <f>'[20]42251BJ001'!J19/1000</f>
        <v>44009.684999999998</v>
      </c>
      <c r="F23" s="1941">
        <f>'[20]42251BJ001'!K19/1000</f>
        <v>42673.635000000002</v>
      </c>
      <c r="G23" s="1941">
        <f>'[20]42251BJ001'!L19/1000</f>
        <v>41681.635000000002</v>
      </c>
      <c r="H23" s="1941">
        <f>'[20]42251BJ001'!M19/1000</f>
        <v>39907.601000000002</v>
      </c>
      <c r="I23" s="1941">
        <f>'[20]42251BJ001'!N19/1000</f>
        <v>41041.953000000001</v>
      </c>
      <c r="J23" s="1941">
        <f>'[20]42251BJ001'!O19/1000</f>
        <v>41744.898000000001</v>
      </c>
      <c r="K23" s="1942">
        <f>'[20]42251BJ001'!P19/1000</f>
        <v>42403.194000000003</v>
      </c>
      <c r="L23" s="1942">
        <f>'[20]42251BJ001'!Q19/1000</f>
        <v>41800.775999999998</v>
      </c>
      <c r="M23" s="1942">
        <f>[21]Tabelle1!C15/1000</f>
        <v>17964.772000000001</v>
      </c>
      <c r="N23" s="1942">
        <f>[21]Tabelle1!D15/1000</f>
        <v>17169.026000000002</v>
      </c>
      <c r="O23" s="1942">
        <f>[21]Tabelle1!E15/1000</f>
        <v>16526.830000000002</v>
      </c>
      <c r="P23" s="1942">
        <f>[21]Tabelle1!F15/1000</f>
        <v>16784.248</v>
      </c>
      <c r="Q23" s="1942">
        <f>[21]Tabelle1!G15/1000</f>
        <v>16178.644</v>
      </c>
      <c r="R23" s="1942">
        <f>[21]Tabelle1!H15/1000</f>
        <v>15518.166999999999</v>
      </c>
      <c r="S23" s="1942">
        <f>[21]Tabelle1!I15/1000</f>
        <v>15190.495999999999</v>
      </c>
      <c r="T23" s="1942">
        <f>[21]Tabelle1!J15/1000</f>
        <v>14898.531000000001</v>
      </c>
      <c r="U23" s="1942">
        <f>[21]Tabelle1!K15/1000</f>
        <v>15000.694</v>
      </c>
      <c r="V23" s="1942">
        <f>[21]Tabelle1!L15/1000</f>
        <v>14674.24</v>
      </c>
      <c r="W23" s="1942">
        <f>[21]Tabelle1!M15/1000</f>
        <v>14106.925999999999</v>
      </c>
      <c r="X23" s="1942">
        <f>[21]Tabelle1!N15/1000</f>
        <v>13750.876</v>
      </c>
      <c r="Y23"/>
      <c r="Z23"/>
      <c r="AA23"/>
      <c r="AB23"/>
      <c r="AC23"/>
      <c r="AD23"/>
      <c r="AE23"/>
    </row>
    <row r="24" spans="1:31" s="715" customFormat="1" ht="24.95" customHeight="1">
      <c r="A24" s="1978" t="s">
        <v>380</v>
      </c>
      <c r="B24" s="1941">
        <f>'[20]42251BJ001'!G20/1000</f>
        <v>56803.588000000003</v>
      </c>
      <c r="C24" s="1941">
        <f>'[20]42251BJ001'!H20/1000</f>
        <v>55495.252</v>
      </c>
      <c r="D24" s="1941">
        <f>'[20]42251BJ001'!I20/1000</f>
        <v>58795.597999999998</v>
      </c>
      <c r="E24" s="1941">
        <f>'[20]42251BJ001'!J20/1000</f>
        <v>75603.305999999997</v>
      </c>
      <c r="F24" s="1941">
        <f>'[20]42251BJ001'!K20/1000</f>
        <v>89741.577999999994</v>
      </c>
      <c r="G24" s="1941">
        <f>'[20]42251BJ001'!L20/1000</f>
        <v>98797.923999999999</v>
      </c>
      <c r="H24" s="1941">
        <f>'[20]42251BJ001'!M20/1000</f>
        <v>110641.71799999999</v>
      </c>
      <c r="I24" s="1941">
        <f>'[20]42251BJ001'!N20/1000</f>
        <v>116449.10400000001</v>
      </c>
      <c r="J24" s="1941">
        <f>'[20]42251BJ001'!O20/1000</f>
        <v>117757.38099999999</v>
      </c>
      <c r="K24" s="1942">
        <f>'[20]42251BJ001'!P20/1000</f>
        <v>124639.33900000001</v>
      </c>
      <c r="L24" s="1942">
        <f>'[20]42251BJ001'!Q20/1000</f>
        <v>120032.109</v>
      </c>
      <c r="M24" s="1942">
        <f>[21]Tabelle1!C16/1000</f>
        <v>134177.535</v>
      </c>
      <c r="N24" s="1942">
        <f>[21]Tabelle1!D16/1000</f>
        <v>103548.164</v>
      </c>
      <c r="O24" s="1942">
        <f>[21]Tabelle1!E16/1000</f>
        <v>120943.145</v>
      </c>
      <c r="P24" s="1942">
        <f>[21]Tabelle1!F16/1000</f>
        <v>138444.478</v>
      </c>
      <c r="Q24" s="1942">
        <f>[21]Tabelle1!G16/1000</f>
        <v>147136.655</v>
      </c>
      <c r="R24" s="1942">
        <f>[21]Tabelle1!H16/1000</f>
        <v>139613.348</v>
      </c>
      <c r="S24" s="1942">
        <f>[21]Tabelle1!I16/1000</f>
        <v>130596.611</v>
      </c>
      <c r="T24" s="1942">
        <f>[21]Tabelle1!J16/1000</f>
        <v>107214.68</v>
      </c>
      <c r="U24" s="1942">
        <f>[21]Tabelle1!K16/1000</f>
        <v>98158.952999999994</v>
      </c>
      <c r="V24" s="1942">
        <f>[21]Tabelle1!L16/1000</f>
        <v>95999.228000000003</v>
      </c>
      <c r="W24" s="1942">
        <f>[21]Tabelle1!M16/1000</f>
        <v>103027.28200000001</v>
      </c>
      <c r="X24" s="1942">
        <f>[21]Tabelle1!N16/1000</f>
        <v>100585.57399999999</v>
      </c>
      <c r="Y24"/>
      <c r="Z24"/>
      <c r="AA24"/>
      <c r="AB24"/>
      <c r="AC24"/>
      <c r="AD24"/>
      <c r="AE24"/>
    </row>
    <row r="25" spans="1:31" ht="24.95" customHeight="1">
      <c r="A25" s="1976" t="s">
        <v>1013</v>
      </c>
      <c r="B25" s="1941">
        <f>'[20]42251BJ001'!G21/1000</f>
        <v>120633.83900000001</v>
      </c>
      <c r="C25" s="1941">
        <f>'[20]42251BJ001'!H21/1000</f>
        <v>120483.52499999999</v>
      </c>
      <c r="D25" s="1941">
        <f>'[20]42251BJ001'!I21/1000</f>
        <v>122955.197</v>
      </c>
      <c r="E25" s="1941">
        <f>'[20]42251BJ001'!J21/1000</f>
        <v>139797.35200000001</v>
      </c>
      <c r="F25" s="1941">
        <f>'[20]42251BJ001'!K21/1000</f>
        <v>139804.63500000001</v>
      </c>
      <c r="G25" s="1941">
        <f>'[20]42251BJ001'!L21/1000</f>
        <v>136985.685</v>
      </c>
      <c r="H25" s="1941">
        <f>'[20]42251BJ001'!M21/1000</f>
        <v>140102.611</v>
      </c>
      <c r="I25" s="1941">
        <f>'[20]42251BJ001'!N21/1000</f>
        <v>144659.50899999999</v>
      </c>
      <c r="J25" s="1941">
        <f>'[20]42251BJ001'!O21/1000</f>
        <v>152332.80499999999</v>
      </c>
      <c r="K25" s="1942">
        <f>'[20]42251BJ001'!P21/1000</f>
        <v>163599.924</v>
      </c>
      <c r="L25" s="1942">
        <f>'[20]42251BJ001'!Q21/1000</f>
        <v>176092.15</v>
      </c>
      <c r="M25" s="1942">
        <f>[21]Tabelle1!C17/1000</f>
        <v>137555.99299999999</v>
      </c>
      <c r="N25" s="1942">
        <f>[21]Tabelle1!D17/1000</f>
        <v>120020.754</v>
      </c>
      <c r="O25" s="1942">
        <f>[21]Tabelle1!E17/1000</f>
        <v>148187.12100000001</v>
      </c>
      <c r="P25" s="1942">
        <f>[21]Tabelle1!F17/1000</f>
        <v>162376.636</v>
      </c>
      <c r="Q25" s="1942">
        <f>[21]Tabelle1!G17/1000</f>
        <v>159600.886</v>
      </c>
      <c r="R25" s="1942">
        <f>[21]Tabelle1!H17/1000</f>
        <v>162618.29699999999</v>
      </c>
      <c r="S25" s="1942">
        <f>[21]Tabelle1!I17/1000</f>
        <v>159967.75</v>
      </c>
      <c r="T25" s="1942">
        <f>[21]Tabelle1!J17/1000</f>
        <v>161115.734</v>
      </c>
      <c r="U25" s="1942">
        <f>[21]Tabelle1!K17/1000</f>
        <v>159061.48199999999</v>
      </c>
      <c r="V25" s="1942">
        <f>[21]Tabelle1!L17/1000</f>
        <v>178842.16699999999</v>
      </c>
      <c r="W25" s="1942">
        <f>[21]Tabelle1!M17/1000</f>
        <v>167767.95199999999</v>
      </c>
      <c r="X25" s="1942">
        <f>[21]Tabelle1!N17/1000</f>
        <v>163248.70600000001</v>
      </c>
      <c r="Y25"/>
      <c r="Z25"/>
      <c r="AA25"/>
      <c r="AB25"/>
      <c r="AC25"/>
      <c r="AD25"/>
      <c r="AE25"/>
    </row>
    <row r="26" spans="1:31" ht="24.95" customHeight="1">
      <c r="A26" s="1976" t="s">
        <v>20</v>
      </c>
      <c r="B26" s="1941">
        <f>'[20]42251BJ001'!G22/1000</f>
        <v>47330.398000000001</v>
      </c>
      <c r="C26" s="1941">
        <f>'[20]42251BJ001'!H22/1000</f>
        <v>48926.656999999999</v>
      </c>
      <c r="D26" s="1941">
        <f>'[20]42251BJ001'!I22/1000</f>
        <v>50480.864999999998</v>
      </c>
      <c r="E26" s="1941">
        <f>'[20]42251BJ001'!J22/1000</f>
        <v>53356.212</v>
      </c>
      <c r="F26" s="1941">
        <f>'[20]42251BJ001'!K22/1000</f>
        <v>54141.129000000001</v>
      </c>
      <c r="G26" s="1941">
        <f>'[20]42251BJ001'!L22/1000</f>
        <v>55150.656000000003</v>
      </c>
      <c r="H26" s="1941">
        <f>'[20]42251BJ001'!M22/1000</f>
        <v>55753.053999999996</v>
      </c>
      <c r="I26" s="1941">
        <f>'[20]42251BJ001'!N22/1000</f>
        <v>58269.127999999997</v>
      </c>
      <c r="J26" s="1941">
        <f>'[20]42251BJ001'!O22/1000</f>
        <v>59761.690999999999</v>
      </c>
      <c r="K26" s="1942">
        <f>'[20]42251BJ001'!P22/1000</f>
        <v>65614.069000000003</v>
      </c>
      <c r="L26" s="1942">
        <f>'[20]42251BJ001'!Q22/1000</f>
        <v>69862.937999999995</v>
      </c>
      <c r="M26" s="1942">
        <f>[21]Tabelle1!C19/1000</f>
        <v>69841.846000000005</v>
      </c>
      <c r="N26" s="1942">
        <f>[21]Tabelle1!D19/1000</f>
        <v>58352.337</v>
      </c>
      <c r="O26" s="1942">
        <f>[21]Tabelle1!E19/1000</f>
        <v>67577.570999999996</v>
      </c>
      <c r="P26" s="1942">
        <f>[21]Tabelle1!F19/1000</f>
        <v>75710.952999999994</v>
      </c>
      <c r="Q26" s="1942">
        <f>[21]Tabelle1!G19/1000</f>
        <v>75792.649000000005</v>
      </c>
      <c r="R26" s="1942">
        <f>[21]Tabelle1!H19/1000</f>
        <v>76910.720000000001</v>
      </c>
      <c r="S26" s="1942">
        <f>[21]Tabelle1!I19/1000</f>
        <v>79124.485000000001</v>
      </c>
      <c r="T26" s="1942">
        <f>[21]Tabelle1!J19/1000</f>
        <v>80862.917000000001</v>
      </c>
      <c r="U26" s="1942">
        <f>[21]Tabelle1!K19/1000</f>
        <v>83746.320999999996</v>
      </c>
      <c r="V26" s="1942">
        <f>[21]Tabelle1!L19/1000</f>
        <v>88250.601999999999</v>
      </c>
      <c r="W26" s="1942">
        <f>[21]Tabelle1!M19/1000</f>
        <v>90678.82</v>
      </c>
      <c r="X26" s="1942">
        <f>[21]Tabelle1!N19/1000</f>
        <v>88481.453999999998</v>
      </c>
      <c r="Y26"/>
      <c r="Z26"/>
      <c r="AA26"/>
      <c r="AB26"/>
      <c r="AC26"/>
      <c r="AD26"/>
      <c r="AE26"/>
    </row>
    <row r="27" spans="1:31" s="715" customFormat="1" ht="24.95" customHeight="1">
      <c r="A27" s="1977" t="s">
        <v>379</v>
      </c>
      <c r="B27" s="1941">
        <f>'[20]42251BJ001'!G23/1000</f>
        <v>35990.356</v>
      </c>
      <c r="C27" s="1941">
        <f>'[20]42251BJ001'!H23/1000</f>
        <v>36071.879000000001</v>
      </c>
      <c r="D27" s="1941">
        <f>'[20]42251BJ001'!I23/1000</f>
        <v>37280.317999999999</v>
      </c>
      <c r="E27" s="1941">
        <f>'[20]42251BJ001'!J23/1000</f>
        <v>37610.453000000001</v>
      </c>
      <c r="F27" s="1941">
        <f>'[20]42251BJ001'!K23/1000</f>
        <v>35493.462</v>
      </c>
      <c r="G27" s="1941">
        <f>'[20]42251BJ001'!L23/1000</f>
        <v>33485.154999999999</v>
      </c>
      <c r="H27" s="1941">
        <f>'[20]42251BJ001'!M23/1000</f>
        <v>32803.817999999999</v>
      </c>
      <c r="I27" s="1941">
        <f>'[20]42251BJ001'!N23/1000</f>
        <v>33808.379999999997</v>
      </c>
      <c r="J27" s="1941">
        <f>'[20]42251BJ001'!O23/1000</f>
        <v>33746.074000000001</v>
      </c>
      <c r="K27" s="1942">
        <f>'[20]42251BJ001'!P23/1000</f>
        <v>36685.47</v>
      </c>
      <c r="L27" s="1942">
        <f>'[20]42251BJ001'!Q23/1000</f>
        <v>39106.57</v>
      </c>
      <c r="M27" s="1942">
        <f>[21]Tabelle1!C20/1000</f>
        <v>39201.271000000001</v>
      </c>
      <c r="N27" s="1942">
        <f>[21]Tabelle1!D20/1000</f>
        <v>34691.932999999997</v>
      </c>
      <c r="O27" s="1942">
        <f>[21]Tabelle1!E20/1000</f>
        <v>36496.493999999999</v>
      </c>
      <c r="P27" s="1942">
        <f>[21]Tabelle1!F20/1000</f>
        <v>40557.207999999999</v>
      </c>
      <c r="Q27" s="1942">
        <f>[21]Tabelle1!G20/1000</f>
        <v>41180.872000000003</v>
      </c>
      <c r="R27" s="1942">
        <f>[21]Tabelle1!H20/1000</f>
        <v>41532.474000000002</v>
      </c>
      <c r="S27" s="1942">
        <f>[21]Tabelle1!I20/1000</f>
        <v>42570.163</v>
      </c>
      <c r="T27" s="1942">
        <f>[21]Tabelle1!J20/1000</f>
        <v>42154.262000000002</v>
      </c>
      <c r="U27" s="1942">
        <f>[21]Tabelle1!K20/1000</f>
        <v>43213.877999999997</v>
      </c>
      <c r="V27" s="1942">
        <f>[21]Tabelle1!L20/1000</f>
        <v>45549.953999999998</v>
      </c>
      <c r="W27" s="1942">
        <f>[21]Tabelle1!M20/1000</f>
        <v>48133.161999999997</v>
      </c>
      <c r="X27" s="1942">
        <f>[21]Tabelle1!N20/1000</f>
        <v>48348.445</v>
      </c>
      <c r="Y27"/>
      <c r="Z27"/>
      <c r="AA27"/>
      <c r="AB27"/>
      <c r="AC27"/>
      <c r="AD27"/>
      <c r="AE27"/>
    </row>
    <row r="28" spans="1:31" ht="24.95" customHeight="1">
      <c r="A28" s="1976" t="s">
        <v>1014</v>
      </c>
      <c r="B28" s="1941">
        <f>'[20]42251BJ001'!G24/1000</f>
        <v>53175.175999999999</v>
      </c>
      <c r="C28" s="1941">
        <f>'[20]42251BJ001'!H24/1000</f>
        <v>55221.555999999997</v>
      </c>
      <c r="D28" s="1941">
        <f>'[20]42251BJ001'!I24/1000</f>
        <v>49631.66</v>
      </c>
      <c r="E28" s="1941">
        <f>'[20]42251BJ001'!J24/1000</f>
        <v>59493.775999999998</v>
      </c>
      <c r="F28" s="1941">
        <f>'[20]42251BJ001'!K24/1000</f>
        <v>61321.771999999997</v>
      </c>
      <c r="G28" s="1941">
        <f>'[20]42251BJ001'!L24/1000</f>
        <v>62505.644999999997</v>
      </c>
      <c r="H28" s="1941">
        <f>'[20]42251BJ001'!M24/1000</f>
        <v>62271.83</v>
      </c>
      <c r="I28" s="1941">
        <f>'[20]42251BJ001'!N24/1000</f>
        <v>71928.159</v>
      </c>
      <c r="J28" s="1941">
        <f>'[20]42251BJ001'!O24/1000</f>
        <v>82140.498999999996</v>
      </c>
      <c r="K28" s="1942">
        <f>'[20]42251BJ001'!P24/1000</f>
        <v>99069.842999999993</v>
      </c>
      <c r="L28" s="1942">
        <f>'[20]42251BJ001'!Q24/1000</f>
        <v>112280.171</v>
      </c>
      <c r="M28" s="1942">
        <f>[21]Tabelle1!C21/1000</f>
        <v>116297.838</v>
      </c>
      <c r="N28" s="1942">
        <f>[21]Tabelle1!D21/1000</f>
        <v>72693.813999999998</v>
      </c>
      <c r="O28" s="1942">
        <f>[21]Tabelle1!E21/1000</f>
        <v>93254.358999999997</v>
      </c>
      <c r="P28" s="1942">
        <f>[21]Tabelle1!F21/1000</f>
        <v>113998.136</v>
      </c>
      <c r="Q28" s="1942">
        <f>[21]Tabelle1!G21/1000</f>
        <v>108779.10400000001</v>
      </c>
      <c r="R28" s="1942">
        <f>[21]Tabelle1!H21/1000</f>
        <v>99565.963000000003</v>
      </c>
      <c r="S28" s="1942">
        <f>[21]Tabelle1!I21/1000</f>
        <v>97761.17</v>
      </c>
      <c r="T28" s="1942">
        <f>[21]Tabelle1!J21/1000</f>
        <v>98016.597999999998</v>
      </c>
      <c r="U28" s="1942">
        <f>[21]Tabelle1!K21/1000</f>
        <v>92294.212</v>
      </c>
      <c r="V28" s="1942">
        <f>[21]Tabelle1!L21/1000</f>
        <v>104320.144</v>
      </c>
      <c r="W28" s="1942">
        <f>[21]Tabelle1!M21/1000</f>
        <v>108873.334</v>
      </c>
      <c r="X28" s="1942">
        <f>[21]Tabelle1!N21/1000</f>
        <v>102936.34299999999</v>
      </c>
      <c r="Y28"/>
      <c r="Z28"/>
      <c r="AA28"/>
      <c r="AB28"/>
      <c r="AC28"/>
      <c r="AD28"/>
      <c r="AE28"/>
    </row>
    <row r="29" spans="1:31" ht="24.95" customHeight="1">
      <c r="A29" s="1976" t="s">
        <v>1015</v>
      </c>
      <c r="B29" s="1941">
        <f>'[20]42251BJ001'!G25/1000</f>
        <v>67339.775999999998</v>
      </c>
      <c r="C29" s="1941">
        <f>'[20]42251BJ001'!H25/1000</f>
        <v>71402.19</v>
      </c>
      <c r="D29" s="1941">
        <f>'[20]42251BJ001'!I25/1000</f>
        <v>72615.197</v>
      </c>
      <c r="E29" s="1941">
        <f>'[20]42251BJ001'!J25/1000</f>
        <v>76753.415999999997</v>
      </c>
      <c r="F29" s="1941">
        <f>'[20]42251BJ001'!K25/1000</f>
        <v>77075.680999999997</v>
      </c>
      <c r="G29" s="1941">
        <f>'[20]42251BJ001'!L25/1000</f>
        <v>75309.899999999994</v>
      </c>
      <c r="H29" s="1941">
        <f>'[20]42251BJ001'!M25/1000</f>
        <v>75666.692999999999</v>
      </c>
      <c r="I29" s="1941">
        <f>'[20]42251BJ001'!N25/1000</f>
        <v>81972.176999999996</v>
      </c>
      <c r="J29" s="1941">
        <f>'[20]42251BJ001'!O25/1000</f>
        <v>84720.312000000005</v>
      </c>
      <c r="K29" s="1942">
        <f>'[20]42251BJ001'!P25/1000</f>
        <v>93834.017000000007</v>
      </c>
      <c r="L29" s="1942">
        <f>'[20]42251BJ001'!Q25/1000</f>
        <v>104503.842</v>
      </c>
      <c r="M29" s="1942">
        <f>[21]Tabelle1!C22/1000</f>
        <v>105792.607</v>
      </c>
      <c r="N29" s="1942">
        <f>[21]Tabelle1!D22/1000</f>
        <v>80601.258000000002</v>
      </c>
      <c r="O29" s="1942">
        <f>[21]Tabelle1!E22/1000</f>
        <v>93542.35</v>
      </c>
      <c r="P29" s="1942">
        <f>[21]Tabelle1!F22/1000</f>
        <v>107447.436</v>
      </c>
      <c r="Q29" s="1942">
        <f>[21]Tabelle1!G22/1000</f>
        <v>106354.768</v>
      </c>
      <c r="R29" s="1942">
        <f>[21]Tabelle1!H22/1000</f>
        <v>106093.235</v>
      </c>
      <c r="S29" s="1942">
        <f>[21]Tabelle1!I22/1000</f>
        <v>108609.481</v>
      </c>
      <c r="T29" s="1942">
        <f>[21]Tabelle1!J22/1000</f>
        <v>110529.894</v>
      </c>
      <c r="U29" s="1942">
        <f>[21]Tabelle1!K22/1000</f>
        <v>113993.993</v>
      </c>
      <c r="V29" s="1942">
        <f>[21]Tabelle1!L22/1000</f>
        <v>121530.15700000001</v>
      </c>
      <c r="W29" s="1942">
        <f>[21]Tabelle1!M22/1000</f>
        <v>125772.553</v>
      </c>
      <c r="X29" s="1942">
        <f>[21]Tabelle1!N22/1000</f>
        <v>122280.795</v>
      </c>
      <c r="Y29"/>
      <c r="Z29"/>
      <c r="AA29"/>
      <c r="AB29"/>
      <c r="AC29"/>
      <c r="AD29"/>
      <c r="AE29"/>
    </row>
    <row r="30" spans="1:31" ht="24.95" customHeight="1">
      <c r="A30" s="1976" t="s">
        <v>1016</v>
      </c>
      <c r="B30" s="1941">
        <f>'[20]42251BJ001'!G26/1000</f>
        <v>136640.07399999999</v>
      </c>
      <c r="C30" s="1941">
        <f>'[20]42251BJ001'!H26/1000</f>
        <v>145795.18599999999</v>
      </c>
      <c r="D30" s="1941">
        <f>'[20]42251BJ001'!I26/1000</f>
        <v>144169.761</v>
      </c>
      <c r="E30" s="1941">
        <f>'[20]42251BJ001'!J26/1000</f>
        <v>155280.85699999999</v>
      </c>
      <c r="F30" s="1941">
        <f>'[20]42251BJ001'!K26/1000</f>
        <v>162438.95000000001</v>
      </c>
      <c r="G30" s="1941">
        <f>'[20]42251BJ001'!L26/1000</f>
        <v>161208.59599999999</v>
      </c>
      <c r="H30" s="1941">
        <f>'[20]42251BJ001'!M26/1000</f>
        <v>162818.00700000001</v>
      </c>
      <c r="I30" s="1941">
        <f>'[20]42251BJ001'!N26/1000</f>
        <v>169975.842</v>
      </c>
      <c r="J30" s="1941">
        <f>'[20]42251BJ001'!O26/1000</f>
        <v>178662.899</v>
      </c>
      <c r="K30" s="1942">
        <f>'[20]42251BJ001'!P26/1000</f>
        <v>198389.739</v>
      </c>
      <c r="L30" s="1942">
        <f>'[20]42251BJ001'!Q26/1000</f>
        <v>221578.378</v>
      </c>
      <c r="M30" s="1942">
        <f>[21]Tabelle1!C25/1000</f>
        <v>237709.171</v>
      </c>
      <c r="N30" s="1942">
        <f>[21]Tabelle1!D25/1000</f>
        <v>181107.375</v>
      </c>
      <c r="O30" s="1942">
        <f>[21]Tabelle1!E25/1000</f>
        <v>201847.304</v>
      </c>
      <c r="P30" s="1942">
        <f>[21]Tabelle1!F25/1000</f>
        <v>232357.492</v>
      </c>
      <c r="Q30" s="1942">
        <f>[21]Tabelle1!G25/1000</f>
        <v>235745.52499999999</v>
      </c>
      <c r="R30" s="1942">
        <f>[21]Tabelle1!H25/1000</f>
        <v>238406.80300000001</v>
      </c>
      <c r="S30" s="1942">
        <f>[21]Tabelle1!I25/1000</f>
        <v>245786.98499999999</v>
      </c>
      <c r="T30" s="1942">
        <f>[21]Tabelle1!J25/1000</f>
        <v>252155.495</v>
      </c>
      <c r="U30" s="1942">
        <f>[21]Tabelle1!K25/1000</f>
        <v>261773.481</v>
      </c>
      <c r="V30" s="1942">
        <f>[21]Tabelle1!L25/1000</f>
        <v>281189.80300000001</v>
      </c>
      <c r="W30" s="1942">
        <f>[21]Tabelle1!M25/1000</f>
        <v>293315.91499999998</v>
      </c>
      <c r="X30" s="1942">
        <f>[21]Tabelle1!N25/1000</f>
        <v>288991.95799999998</v>
      </c>
      <c r="Y30"/>
      <c r="Z30"/>
      <c r="AA30"/>
      <c r="AB30"/>
      <c r="AC30"/>
      <c r="AD30"/>
      <c r="AE30"/>
    </row>
    <row r="31" spans="1:31" ht="24.95" customHeight="1">
      <c r="A31" s="1976" t="s">
        <v>1017</v>
      </c>
      <c r="B31" s="1941">
        <f>'[20]42251BJ001'!G27/1000</f>
        <v>15656.155000000001</v>
      </c>
      <c r="C31" s="1941">
        <f>'[20]42251BJ001'!H27/1000</f>
        <v>16302.392</v>
      </c>
      <c r="D31" s="1941">
        <f>'[20]42251BJ001'!I27/1000</f>
        <v>14513.653</v>
      </c>
      <c r="E31" s="1941">
        <f>'[20]42251BJ001'!J27/1000</f>
        <v>17800.788</v>
      </c>
      <c r="F31" s="1941">
        <f>'[20]42251BJ001'!K27/1000</f>
        <v>16597.743999999999</v>
      </c>
      <c r="G31" s="1941">
        <f>'[20]42251BJ001'!L27/1000</f>
        <v>14590.921</v>
      </c>
      <c r="H31" s="1941">
        <f>'[20]42251BJ001'!M27/1000</f>
        <v>15354.419</v>
      </c>
      <c r="I31" s="1941">
        <f>'[20]42251BJ001'!N27/1000</f>
        <v>16137.991</v>
      </c>
      <c r="J31" s="1941">
        <f>'[20]42251BJ001'!O27/1000</f>
        <v>16534.300999999999</v>
      </c>
      <c r="K31" s="1942">
        <f>'[20]42251BJ001'!P27/1000</f>
        <v>16517.447</v>
      </c>
      <c r="L31" s="1942">
        <f>'[20]42251BJ001'!Q27/1000</f>
        <v>17374.005000000001</v>
      </c>
      <c r="M31" s="1942">
        <f>[21]Tabelle1!C23/1000</f>
        <v>80640.7</v>
      </c>
      <c r="N31" s="1942">
        <f>[21]Tabelle1!D23/1000</f>
        <v>55324.512000000002</v>
      </c>
      <c r="O31" s="1942">
        <f>[21]Tabelle1!E23/1000</f>
        <v>64320.154999999999</v>
      </c>
      <c r="P31" s="1942">
        <f>[21]Tabelle1!F23/1000</f>
        <v>70285.23</v>
      </c>
      <c r="Q31" s="1942">
        <f>[21]Tabelle1!G23/1000</f>
        <v>64804.644999999997</v>
      </c>
      <c r="R31" s="1942">
        <f>[21]Tabelle1!H23/1000</f>
        <v>64693.631000000001</v>
      </c>
      <c r="S31" s="1942">
        <f>[21]Tabelle1!I23/1000</f>
        <v>67993.731</v>
      </c>
      <c r="T31" s="1942">
        <f>[21]Tabelle1!J23/1000</f>
        <v>79130.91</v>
      </c>
      <c r="U31" s="1942">
        <f>[21]Tabelle1!K23/1000</f>
        <v>84009.601999999999</v>
      </c>
      <c r="V31" s="1942">
        <f>[21]Tabelle1!L23/1000</f>
        <v>84971.433999999994</v>
      </c>
      <c r="W31" s="1942">
        <f>[21]Tabelle1!M23/1000</f>
        <v>90366.006999999998</v>
      </c>
      <c r="X31" s="1942">
        <f>[21]Tabelle1!N23/1000</f>
        <v>91264.979000000007</v>
      </c>
      <c r="Y31"/>
      <c r="Z31"/>
      <c r="AA31"/>
      <c r="AB31"/>
      <c r="AC31"/>
      <c r="AD31"/>
      <c r="AE31"/>
    </row>
    <row r="32" spans="1:31" ht="24.95" customHeight="1">
      <c r="A32" s="1978" t="s">
        <v>1018</v>
      </c>
      <c r="B32" s="1941">
        <f>'[20]42251BJ001'!G28/1000</f>
        <v>77560.827999999994</v>
      </c>
      <c r="C32" s="1941">
        <f>'[20]42251BJ001'!H28/1000</f>
        <v>81614.582999999999</v>
      </c>
      <c r="D32" s="1941">
        <f>'[20]42251BJ001'!I28/1000</f>
        <v>82914.695999999996</v>
      </c>
      <c r="E32" s="1941">
        <f>'[20]42251BJ001'!J28/1000</f>
        <v>87929.81</v>
      </c>
      <c r="F32" s="1941">
        <f>'[20]42251BJ001'!K28/1000</f>
        <v>91113.285000000003</v>
      </c>
      <c r="G32" s="1941">
        <f>'[20]42251BJ001'!L28/1000</f>
        <v>85122.479000000007</v>
      </c>
      <c r="H32" s="1941">
        <f>'[20]42251BJ001'!M28/1000</f>
        <v>85124.933000000005</v>
      </c>
      <c r="I32" s="1941">
        <f>'[20]42251BJ001'!N28/1000</f>
        <v>92836.672000000006</v>
      </c>
      <c r="J32" s="1941">
        <f>'[20]42251BJ001'!O28/1000</f>
        <v>93876.4</v>
      </c>
      <c r="K32" s="1942">
        <f>'[20]42251BJ001'!P28/1000</f>
        <v>104748.04</v>
      </c>
      <c r="L32" s="1942">
        <f>'[20]42251BJ001'!Q28/1000</f>
        <v>100532.253</v>
      </c>
      <c r="M32" s="1942">
        <f>[21]Tabelle1!C24/1000</f>
        <v>106844.183</v>
      </c>
      <c r="N32" s="1942">
        <f>[21]Tabelle1!D24/1000</f>
        <v>92956.396999999997</v>
      </c>
      <c r="O32" s="1942">
        <f>[21]Tabelle1!E24/1000</f>
        <v>103091.693</v>
      </c>
      <c r="P32" s="1942">
        <f>[21]Tabelle1!F24/1000</f>
        <v>113979.694</v>
      </c>
      <c r="Q32" s="1942">
        <f>[21]Tabelle1!G24/1000</f>
        <v>111301.766</v>
      </c>
      <c r="R32" s="1942">
        <f>[21]Tabelle1!H24/1000</f>
        <v>110505.40700000001</v>
      </c>
      <c r="S32" s="1942">
        <f>[21]Tabelle1!I24/1000</f>
        <v>114747.645</v>
      </c>
      <c r="T32" s="1942">
        <f>[21]Tabelle1!J24/1000</f>
        <v>111461.785</v>
      </c>
      <c r="U32" s="1942">
        <f>[21]Tabelle1!K24/1000</f>
        <v>114646.836</v>
      </c>
      <c r="V32" s="1942">
        <f>[21]Tabelle1!L24/1000</f>
        <v>121234.795</v>
      </c>
      <c r="W32" s="1942">
        <f>[21]Tabelle1!M24/1000</f>
        <v>120888.69500000001</v>
      </c>
      <c r="X32" s="1942">
        <f>[21]Tabelle1!N24/1000</f>
        <v>118948.751</v>
      </c>
      <c r="Y32"/>
      <c r="Z32"/>
      <c r="AA32"/>
      <c r="AB32"/>
      <c r="AC32"/>
      <c r="AD32"/>
      <c r="AE32"/>
    </row>
    <row r="33" spans="1:33" ht="24.95" customHeight="1">
      <c r="A33" s="1976" t="s">
        <v>1019</v>
      </c>
      <c r="B33" s="1941">
        <f>'[20]42251BJ001'!G29/1000</f>
        <v>25217.526000000002</v>
      </c>
      <c r="C33" s="1941">
        <f>'[20]42251BJ001'!H29/1000</f>
        <v>26787.909</v>
      </c>
      <c r="D33" s="1941">
        <f>'[20]42251BJ001'!I29/1000</f>
        <v>35681.131000000001</v>
      </c>
      <c r="E33" s="1941">
        <f>'[20]42251BJ001'!J29/1000</f>
        <v>47247.822999999997</v>
      </c>
      <c r="F33" s="1941">
        <f>'[20]42251BJ001'!K29/1000</f>
        <v>43652.767</v>
      </c>
      <c r="G33" s="1941">
        <f>'[20]42251BJ001'!L29/1000</f>
        <v>41368.997000000003</v>
      </c>
      <c r="H33" s="1941">
        <f>'[20]42251BJ001'!M29/1000</f>
        <v>41100.915999999997</v>
      </c>
      <c r="I33" s="1941">
        <f>'[20]42251BJ001'!N29/1000</f>
        <v>44633.38</v>
      </c>
      <c r="J33" s="1941">
        <f>'[20]42251BJ001'!O29/1000</f>
        <v>46129.425999999999</v>
      </c>
      <c r="K33" s="1942">
        <f>'[20]42251BJ001'!P29/1000</f>
        <v>49451.114000000001</v>
      </c>
      <c r="L33" s="1942">
        <f>'[20]42251BJ001'!Q29/1000</f>
        <v>53945.472999999998</v>
      </c>
      <c r="M33" s="1942"/>
      <c r="N33" s="1942"/>
      <c r="O33" s="1942"/>
      <c r="P33" s="1942"/>
      <c r="Q33" s="1942"/>
      <c r="R33" s="1942"/>
      <c r="S33" s="1942"/>
      <c r="T33" s="1942"/>
      <c r="U33" s="1942"/>
      <c r="V33" s="1942"/>
      <c r="W33" s="1942"/>
      <c r="X33" s="1942"/>
      <c r="Y33"/>
      <c r="Z33"/>
      <c r="AA33"/>
      <c r="AB33"/>
      <c r="AC33"/>
      <c r="AD33"/>
      <c r="AE33"/>
    </row>
    <row r="34" spans="1:33" ht="24.95" customHeight="1">
      <c r="A34" s="1976" t="s">
        <v>1020</v>
      </c>
      <c r="B34" s="1941">
        <f>'[20]42251BJ001'!G30/1000</f>
        <v>24301.724999999999</v>
      </c>
      <c r="C34" s="1941">
        <f>'[20]42251BJ001'!H30/1000</f>
        <v>25911.449000000001</v>
      </c>
      <c r="D34" s="1941">
        <f>'[20]42251BJ001'!I30/1000</f>
        <v>27068.723999999998</v>
      </c>
      <c r="E34" s="1941">
        <f>'[20]42251BJ001'!J30/1000</f>
        <v>31859.715</v>
      </c>
      <c r="F34" s="1941">
        <f>'[20]42251BJ001'!K30/1000</f>
        <v>32189.721000000001</v>
      </c>
      <c r="G34" s="1941">
        <f>'[20]42251BJ001'!L30/1000</f>
        <v>32172.585999999999</v>
      </c>
      <c r="H34" s="1941">
        <f>'[20]42251BJ001'!M30/1000</f>
        <v>32976.807999999997</v>
      </c>
      <c r="I34" s="1941">
        <f>'[20]42251BJ001'!N30/1000</f>
        <v>33783.351999999999</v>
      </c>
      <c r="J34" s="1941">
        <f>'[20]42251BJ001'!O30/1000</f>
        <v>35649.1</v>
      </c>
      <c r="K34" s="1942">
        <f>'[20]42251BJ001'!P30/1000</f>
        <v>39753.173999999999</v>
      </c>
      <c r="L34" s="1942">
        <f>'[20]42251BJ001'!Q30/1000</f>
        <v>43292.445</v>
      </c>
      <c r="M34" s="1942"/>
      <c r="N34" s="1942"/>
      <c r="O34" s="1942"/>
      <c r="P34" s="1942"/>
      <c r="Q34" s="1942"/>
      <c r="R34" s="1942"/>
      <c r="S34" s="1942"/>
      <c r="T34" s="1942"/>
      <c r="U34" s="1942"/>
      <c r="V34" s="1942"/>
      <c r="W34" s="1942"/>
      <c r="X34" s="1942"/>
      <c r="Y34"/>
      <c r="Z34"/>
      <c r="AA34"/>
      <c r="AB34"/>
      <c r="AC34"/>
      <c r="AD34"/>
      <c r="AE34"/>
    </row>
    <row r="35" spans="1:33" ht="24.95" customHeight="1">
      <c r="A35" s="1976" t="s">
        <v>1021</v>
      </c>
      <c r="B35" s="1941">
        <f>'[20]42251BJ001'!G31/1000</f>
        <v>174946.54500000001</v>
      </c>
      <c r="C35" s="1941">
        <f>'[20]42251BJ001'!H31/1000</f>
        <v>205384.27499999999</v>
      </c>
      <c r="D35" s="1941">
        <f>'[20]42251BJ001'!I31/1000</f>
        <v>224688.40700000001</v>
      </c>
      <c r="E35" s="1941">
        <f>'[20]42251BJ001'!J31/1000</f>
        <v>245851.872</v>
      </c>
      <c r="F35" s="1941">
        <f>'[20]42251BJ001'!K31/1000</f>
        <v>265768.68900000001</v>
      </c>
      <c r="G35" s="1941">
        <f>'[20]42251BJ001'!L31/1000</f>
        <v>272436.18800000002</v>
      </c>
      <c r="H35" s="1941">
        <f>'[20]42251BJ001'!M31/1000</f>
        <v>280225.24900000001</v>
      </c>
      <c r="I35" s="1941">
        <f>'[20]42251BJ001'!N31/1000</f>
        <v>298352.57400000002</v>
      </c>
      <c r="J35" s="1941">
        <f>'[20]42251BJ001'!O31/1000</f>
        <v>315322.533</v>
      </c>
      <c r="K35" s="1942">
        <f>'[20]42251BJ001'!P31/1000</f>
        <v>337516.49900000001</v>
      </c>
      <c r="L35" s="1942">
        <f>'[20]42251BJ001'!Q31/1000</f>
        <v>364905.57299999997</v>
      </c>
      <c r="M35" s="1942">
        <f>[21]Tabelle1!C26/1000</f>
        <v>343992.223</v>
      </c>
      <c r="N35" s="1942">
        <f>[21]Tabelle1!D26/1000</f>
        <v>269830.01699999999</v>
      </c>
      <c r="O35" s="1942">
        <f>[21]Tabelle1!E26/1000</f>
        <v>324031.03999999998</v>
      </c>
      <c r="P35" s="1942">
        <f>[21]Tabelle1!F26/1000</f>
        <v>376637.57799999998</v>
      </c>
      <c r="Q35" s="1942">
        <f>[21]Tabelle1!G26/1000</f>
        <v>384857.10700000002</v>
      </c>
      <c r="R35" s="1942">
        <f>[21]Tabelle1!H26/1000</f>
        <v>389278.28700000001</v>
      </c>
      <c r="S35" s="1942">
        <f>[21]Tabelle1!I26/1000</f>
        <v>420293.57500000001</v>
      </c>
      <c r="T35" s="1942">
        <f>[21]Tabelle1!J26/1000</f>
        <v>462510.13799999998</v>
      </c>
      <c r="U35" s="1942">
        <f>[21]Tabelle1!K26/1000</f>
        <v>482732.89199999999</v>
      </c>
      <c r="V35" s="1942">
        <f>[21]Tabelle1!L26/1000</f>
        <v>497845.74800000002</v>
      </c>
      <c r="W35" s="1942">
        <f>[21]Tabelle1!M26/1000</f>
        <v>511945.01699999999</v>
      </c>
      <c r="X35" s="1942">
        <f>[21]Tabelle1!N26/1000</f>
        <v>519062.15500000003</v>
      </c>
      <c r="Y35"/>
      <c r="Z35"/>
      <c r="AA35"/>
      <c r="AB35"/>
      <c r="AC35"/>
      <c r="AD35"/>
      <c r="AE35"/>
    </row>
    <row r="36" spans="1:33" ht="24.95" customHeight="1">
      <c r="A36" s="1976" t="s">
        <v>1022</v>
      </c>
      <c r="B36" s="1941">
        <f>'[20]42251BJ001'!G32/1000</f>
        <v>20730.38</v>
      </c>
      <c r="C36" s="1941">
        <f>'[20]42251BJ001'!H32/1000</f>
        <v>21896.675999999999</v>
      </c>
      <c r="D36" s="1941">
        <f>'[20]42251BJ001'!I32/1000</f>
        <v>24559.99</v>
      </c>
      <c r="E36" s="1941">
        <f>'[20]42251BJ001'!J32/1000</f>
        <v>26456.370999999999</v>
      </c>
      <c r="F36" s="1941">
        <f>'[20]42251BJ001'!K32/1000</f>
        <v>29774.657999999999</v>
      </c>
      <c r="G36" s="1941">
        <f>'[20]42251BJ001'!L32/1000</f>
        <v>27746.292000000001</v>
      </c>
      <c r="H36" s="1941">
        <f>'[20]42251BJ001'!M32/1000</f>
        <v>28653.623</v>
      </c>
      <c r="I36" s="1941">
        <f>'[20]42251BJ001'!N32/1000</f>
        <v>28165.042000000001</v>
      </c>
      <c r="J36" s="1941">
        <f>'[20]42251BJ001'!O32/1000</f>
        <v>32105.498</v>
      </c>
      <c r="K36" s="1942">
        <f>'[20]42251BJ001'!P32/1000</f>
        <v>33761.472999999998</v>
      </c>
      <c r="L36" s="1942">
        <f>'[20]42251BJ001'!Q32/1000</f>
        <v>36602.057999999997</v>
      </c>
      <c r="M36" s="1942">
        <f>[21]Tabelle1!C27/1000</f>
        <v>31621.756000000001</v>
      </c>
      <c r="N36" s="1942">
        <f>[21]Tabelle1!D27/1000</f>
        <v>30346.544000000002</v>
      </c>
      <c r="O36" s="1942">
        <f>[21]Tabelle1!E27/1000</f>
        <v>32369.888999999999</v>
      </c>
      <c r="P36" s="1942">
        <f>[21]Tabelle1!F27/1000</f>
        <v>33147.180999999997</v>
      </c>
      <c r="Q36" s="1942">
        <f>[21]Tabelle1!G27/1000</f>
        <v>35501.51</v>
      </c>
      <c r="R36" s="1942">
        <f>[21]Tabelle1!H27/1000</f>
        <v>37716.620000000003</v>
      </c>
      <c r="S36" s="1942">
        <f>[21]Tabelle1!I27/1000</f>
        <v>41102.025999999998</v>
      </c>
      <c r="T36" s="1942">
        <f>[21]Tabelle1!J27/1000</f>
        <v>43211.197</v>
      </c>
      <c r="U36" s="1942">
        <f>[21]Tabelle1!K27/1000</f>
        <v>45337.705000000002</v>
      </c>
      <c r="V36" s="1942">
        <f>[21]Tabelle1!L27/1000</f>
        <v>53380.748</v>
      </c>
      <c r="W36" s="1942">
        <f>[21]Tabelle1!M27/1000</f>
        <v>50959.296999999999</v>
      </c>
      <c r="X36" s="1942">
        <f>[21]Tabelle1!N27/1000</f>
        <v>55733.26</v>
      </c>
      <c r="Y36"/>
      <c r="Z36"/>
      <c r="AA36"/>
      <c r="AB36"/>
      <c r="AC36"/>
      <c r="AD36"/>
      <c r="AE36"/>
    </row>
    <row r="37" spans="1:33" s="715" customFormat="1" ht="24.95" customHeight="1">
      <c r="A37" s="1977" t="s">
        <v>381</v>
      </c>
      <c r="B37" s="1941">
        <f>'[20]42251BJ001'!G33/1000</f>
        <v>26781.718000000001</v>
      </c>
      <c r="C37" s="1941">
        <f>'[20]42251BJ001'!H33/1000</f>
        <v>28129.554</v>
      </c>
      <c r="D37" s="1941">
        <f>'[20]42251BJ001'!I33/1000</f>
        <v>28032.423999999999</v>
      </c>
      <c r="E37" s="1941">
        <f>'[20]42251BJ001'!J33/1000</f>
        <v>28566.202000000001</v>
      </c>
      <c r="F37" s="1941">
        <f>'[20]42251BJ001'!K33/1000</f>
        <v>27375.449000000001</v>
      </c>
      <c r="G37" s="1941">
        <f>'[20]42251BJ001'!L33/1000</f>
        <v>25840.848000000002</v>
      </c>
      <c r="H37" s="1941">
        <f>'[20]42251BJ001'!M33/1000</f>
        <v>24747.817999999999</v>
      </c>
      <c r="I37" s="1941">
        <f>'[20]42251BJ001'!N33/1000</f>
        <v>24984.492999999999</v>
      </c>
      <c r="J37" s="1941">
        <f>'[20]42251BJ001'!O33/1000</f>
        <v>25845.938999999998</v>
      </c>
      <c r="K37" s="1942">
        <f>'[20]42251BJ001'!P33/1000</f>
        <v>27515.159</v>
      </c>
      <c r="L37" s="1942">
        <f>'[20]42251BJ001'!Q33/1000</f>
        <v>29048.675999999999</v>
      </c>
      <c r="M37" s="1942">
        <f>[21]Tabelle1!C28/1000</f>
        <v>20209.121999999999</v>
      </c>
      <c r="N37" s="1942">
        <f>[21]Tabelle1!D28/1000</f>
        <v>16096.027</v>
      </c>
      <c r="O37" s="1942">
        <f>[21]Tabelle1!E28/1000</f>
        <v>16435.613000000001</v>
      </c>
      <c r="P37" s="1942">
        <f>[21]Tabelle1!F28/1000</f>
        <v>17462.266</v>
      </c>
      <c r="Q37" s="1942">
        <f>[21]Tabelle1!G28/1000</f>
        <v>17908.682000000001</v>
      </c>
      <c r="R37" s="1942">
        <f>[21]Tabelle1!H28/1000</f>
        <v>17236.992999999999</v>
      </c>
      <c r="S37" s="1942">
        <f>[21]Tabelle1!I28/1000</f>
        <v>17645.647000000001</v>
      </c>
      <c r="T37" s="1942">
        <f>[21]Tabelle1!J28/1000</f>
        <v>18629.031999999999</v>
      </c>
      <c r="U37" s="1942">
        <f>[21]Tabelle1!K28/1000</f>
        <v>19359.936000000002</v>
      </c>
      <c r="V37" s="1942">
        <f>[21]Tabelle1!L28/1000</f>
        <v>19418.77</v>
      </c>
      <c r="W37" s="1942">
        <f>[21]Tabelle1!M28/1000</f>
        <v>19572.971000000001</v>
      </c>
      <c r="X37" s="1942">
        <f>[21]Tabelle1!N28/1000</f>
        <v>19787.223000000002</v>
      </c>
      <c r="Y37"/>
      <c r="Z37"/>
      <c r="AA37"/>
      <c r="AB37"/>
      <c r="AC37"/>
      <c r="AD37"/>
      <c r="AE37"/>
    </row>
    <row r="38" spans="1:33" ht="24.95" customHeight="1">
      <c r="A38" s="1979" t="s">
        <v>1023</v>
      </c>
      <c r="B38" s="1971">
        <f>'[20]42251BJ001'!G34/1000</f>
        <v>1458.346</v>
      </c>
      <c r="C38" s="1948">
        <f>'[20]42251BJ001'!H34/1000</f>
        <v>1373.8040000000001</v>
      </c>
      <c r="D38" s="1948">
        <f>'[20]42251BJ001'!I34/1000</f>
        <v>1615.1590000000001</v>
      </c>
      <c r="E38" s="1948">
        <f>'[20]42251BJ001'!J34/1000</f>
        <v>2379.9920000000002</v>
      </c>
      <c r="F38" s="1948">
        <f>'[20]42251BJ001'!K34/1000</f>
        <v>2393.7190000000001</v>
      </c>
      <c r="G38" s="1948">
        <f>'[20]42251BJ001'!L34/1000</f>
        <v>2619.8890000000001</v>
      </c>
      <c r="H38" s="1948">
        <f>'[20]42251BJ001'!M34/1000</f>
        <v>3024.5830000000001</v>
      </c>
      <c r="I38" s="1948">
        <f>'[20]42251BJ001'!N34/1000</f>
        <v>4240.8940000000002</v>
      </c>
      <c r="J38" s="1948">
        <f>'[20]42251BJ001'!O34/1000</f>
        <v>4237.2430000000004</v>
      </c>
      <c r="K38" s="1948">
        <f>'[20]42251BJ001'!P34/1000</f>
        <v>5569.9340000000002</v>
      </c>
      <c r="L38" s="1948">
        <f>'[20]42251BJ001'!$Q$34/1000</f>
        <v>6485.3019999999997</v>
      </c>
      <c r="M38" s="1948"/>
      <c r="N38" s="1948"/>
      <c r="O38" s="1948"/>
      <c r="P38" s="1948"/>
      <c r="Q38" s="1948"/>
      <c r="R38" s="1948"/>
      <c r="S38" s="1948"/>
      <c r="T38" s="1948"/>
      <c r="U38" s="1948"/>
      <c r="V38" s="1948"/>
      <c r="W38" s="1948"/>
      <c r="X38" s="1948"/>
    </row>
    <row r="39" spans="1:33" ht="24.95" customHeight="1">
      <c r="A39" s="1900"/>
      <c r="B39" s="1900"/>
      <c r="C39" s="1900"/>
      <c r="D39" s="1900"/>
      <c r="E39" s="1900"/>
      <c r="F39" s="1900"/>
      <c r="G39" s="1900"/>
      <c r="H39" s="1900"/>
      <c r="I39" s="1900"/>
      <c r="J39" s="1900"/>
      <c r="K39" s="1900"/>
      <c r="L39" s="1901"/>
      <c r="M39" s="1901"/>
      <c r="N39" s="704"/>
      <c r="O39" s="704"/>
      <c r="P39" s="704"/>
      <c r="Q39" s="704"/>
      <c r="R39" s="704"/>
      <c r="S39" s="704"/>
      <c r="T39" s="704"/>
      <c r="U39" s="704"/>
      <c r="V39" s="704"/>
      <c r="AG39" s="1586"/>
    </row>
    <row r="40" spans="1:33" ht="24.95" customHeight="1">
      <c r="A40" s="1900"/>
      <c r="B40" s="1900"/>
      <c r="C40" s="1900"/>
      <c r="D40" s="1900"/>
      <c r="E40" s="1900"/>
      <c r="F40" s="1900"/>
      <c r="G40" s="1900"/>
      <c r="H40" s="1900"/>
      <c r="I40" s="1900"/>
      <c r="J40" s="1900"/>
      <c r="K40" s="1900"/>
      <c r="L40" s="1900"/>
      <c r="M40" s="1900"/>
    </row>
    <row r="41" spans="1:33" ht="24.95" customHeight="1">
      <c r="A41" s="1900"/>
      <c r="B41" s="1900"/>
      <c r="C41" s="1900"/>
      <c r="D41" s="1900"/>
      <c r="E41" s="1900"/>
      <c r="F41" s="1900"/>
      <c r="G41" s="1900"/>
      <c r="H41" s="1900"/>
      <c r="I41" s="1900"/>
      <c r="J41" s="1900"/>
      <c r="K41" s="1900"/>
      <c r="L41" s="1900"/>
      <c r="M41" s="1900"/>
    </row>
    <row r="42" spans="1:33" ht="24.95" customHeight="1">
      <c r="A42" s="1900"/>
      <c r="B42" s="1900"/>
      <c r="C42" s="1900"/>
      <c r="D42" s="1900"/>
      <c r="E42" s="1900"/>
      <c r="F42" s="1900"/>
      <c r="G42" s="1900"/>
      <c r="H42" s="1900"/>
      <c r="I42" s="1900"/>
      <c r="J42" s="1900"/>
      <c r="K42" s="1900"/>
      <c r="L42" s="1900"/>
      <c r="M42" s="1900"/>
    </row>
    <row r="43" spans="1:33" ht="24.95" customHeight="1">
      <c r="A43" s="1900"/>
      <c r="B43" s="1983" t="s">
        <v>558</v>
      </c>
      <c r="C43" s="1896"/>
      <c r="D43" s="1896"/>
      <c r="E43" s="1896"/>
      <c r="F43" s="1896"/>
      <c r="G43" s="1896"/>
      <c r="H43" s="1896"/>
      <c r="I43" s="1896"/>
      <c r="J43" s="1896"/>
      <c r="K43" s="1896"/>
      <c r="L43" s="1896"/>
      <c r="M43" s="1896"/>
      <c r="N43" s="1897"/>
      <c r="O43" s="1897"/>
      <c r="P43" s="1897"/>
      <c r="Q43" s="1897"/>
      <c r="R43" s="1897"/>
      <c r="S43" s="1897"/>
      <c r="T43" s="1897"/>
      <c r="U43" s="1897"/>
      <c r="V43" s="1897"/>
      <c r="W43" s="1897"/>
      <c r="X43" s="1897"/>
    </row>
    <row r="44" spans="1:33" ht="24.95" customHeight="1">
      <c r="A44" s="1900"/>
      <c r="B44" s="1984" t="s">
        <v>998</v>
      </c>
      <c r="C44" s="1898"/>
      <c r="D44" s="1898"/>
      <c r="E44" s="1898"/>
      <c r="F44" s="1898"/>
      <c r="G44" s="1898"/>
      <c r="H44" s="1898"/>
      <c r="I44" s="1898"/>
      <c r="J44" s="1898"/>
      <c r="K44" s="1898"/>
      <c r="L44" s="1898"/>
      <c r="M44" s="1898"/>
      <c r="N44" s="1899"/>
      <c r="O44" s="1899"/>
      <c r="P44" s="1899"/>
      <c r="Q44" s="1899"/>
      <c r="R44" s="1899"/>
      <c r="S44" s="1899"/>
      <c r="T44" s="1899"/>
      <c r="U44" s="1899"/>
      <c r="V44" s="1899"/>
      <c r="W44" s="1899"/>
      <c r="X44" s="1899"/>
    </row>
    <row r="45" spans="1:33" ht="24.95" customHeight="1">
      <c r="A45" s="1633"/>
      <c r="B45" s="2011">
        <v>1997</v>
      </c>
      <c r="C45" s="2011">
        <v>1998</v>
      </c>
      <c r="D45" s="2011">
        <v>1999</v>
      </c>
      <c r="E45" s="2011">
        <v>2000</v>
      </c>
      <c r="F45" s="2011">
        <v>2001</v>
      </c>
      <c r="G45" s="2011">
        <v>2002</v>
      </c>
      <c r="H45" s="2011">
        <v>2003</v>
      </c>
      <c r="I45" s="2012">
        <v>2004</v>
      </c>
      <c r="J45" s="2012">
        <v>2005</v>
      </c>
      <c r="K45" s="2012">
        <v>2006</v>
      </c>
      <c r="L45" s="2012">
        <v>2007</v>
      </c>
      <c r="M45" s="2012">
        <v>2008</v>
      </c>
      <c r="N45" s="2076">
        <v>2009</v>
      </c>
      <c r="O45" s="2077">
        <v>2010</v>
      </c>
      <c r="P45" s="2077">
        <v>2011</v>
      </c>
      <c r="Q45" s="2077">
        <v>2012</v>
      </c>
      <c r="R45" s="2077">
        <v>2013</v>
      </c>
      <c r="S45" s="2970">
        <v>2014</v>
      </c>
      <c r="T45" s="2077">
        <v>2015</v>
      </c>
      <c r="U45" s="2012">
        <v>2016</v>
      </c>
      <c r="V45" s="2077">
        <v>2017</v>
      </c>
      <c r="W45" s="2012">
        <v>2018</v>
      </c>
      <c r="X45" s="2012">
        <v>2019</v>
      </c>
    </row>
    <row r="46" spans="1:33" ht="24.95" customHeight="1">
      <c r="A46" s="2181" t="s">
        <v>999</v>
      </c>
      <c r="B46" s="2183">
        <f>[22]Tabelle1!G11/1000</f>
        <v>1062.810506</v>
      </c>
      <c r="C46" s="2183">
        <f>[22]Tabelle1!H11/1000</f>
        <v>1029.8690829999998</v>
      </c>
      <c r="D46" s="2183">
        <f>[22]Tabelle1!I11/1000</f>
        <v>793.00557100000003</v>
      </c>
      <c r="E46" s="2183">
        <f>[22]Tabelle1!J11/1000</f>
        <v>777.56892999999991</v>
      </c>
      <c r="F46" s="2183">
        <f>[22]Tabelle1!K11/1000</f>
        <v>711.43582800000001</v>
      </c>
      <c r="G46" s="2183">
        <f>[22]Tabelle1!L11/1000</f>
        <v>612.25227000000007</v>
      </c>
      <c r="H46" s="2183">
        <f>[22]Tabelle1!M11/1000</f>
        <v>560.29406199999994</v>
      </c>
      <c r="I46" s="2183">
        <f>[22]Tabelle1!N11/1000</f>
        <v>589.35971499999994</v>
      </c>
      <c r="J46" s="2183">
        <f>[22]Tabelle1!O11/1000</f>
        <v>610.11974299999997</v>
      </c>
      <c r="K46" s="2183">
        <f>[22]Tabelle1!P11/1000</f>
        <v>697.42923900000005</v>
      </c>
      <c r="L46" s="2183">
        <f>[22]Tabelle1!Q11/1000</f>
        <v>737.11669900000004</v>
      </c>
      <c r="M46" s="2183">
        <f>[22]Tabelle1!R11/1000</f>
        <v>747.70930799999996</v>
      </c>
      <c r="N46" s="2231">
        <f>[23]Tabelle1!D63/1000</f>
        <v>667.56572500000004</v>
      </c>
      <c r="O46" s="2231">
        <f>[23]Tabelle1!E63/1000</f>
        <v>717.41473900000005</v>
      </c>
      <c r="P46" s="2231">
        <f>[23]Tabelle1!F63/1000</f>
        <v>765.40435600000001</v>
      </c>
      <c r="Q46" s="2231">
        <f>[23]Tabelle1!G63/1000</f>
        <v>714.73862100000008</v>
      </c>
      <c r="R46" s="2231">
        <f>[23]Tabelle1!H63/1000</f>
        <v>721.32465200000001</v>
      </c>
      <c r="S46" s="2231">
        <f>[23]Tabelle1!I63/1000</f>
        <v>754.74957299999983</v>
      </c>
      <c r="T46" s="2231">
        <f>[23]Tabelle1!J63/1000</f>
        <v>637.13650900000005</v>
      </c>
      <c r="U46" s="2231">
        <f>[23]Tabelle1!K63/1000</f>
        <v>617.04428399999995</v>
      </c>
      <c r="V46" s="2231">
        <f>[23]Tabelle1!L63/1000</f>
        <v>662.96590100000003</v>
      </c>
      <c r="W46" s="2231">
        <f>[24]Tabelle1!M63/1000</f>
        <v>686.70861500000001</v>
      </c>
      <c r="X46" s="2184">
        <f>[24]Tabelle1!N63/1000</f>
        <v>589.84430199999997</v>
      </c>
    </row>
    <row r="47" spans="1:33" ht="24.95" customHeight="1">
      <c r="A47" s="1976" t="s">
        <v>1000</v>
      </c>
      <c r="B47" s="1942">
        <f>[22]Tabelle1!G7/1000</f>
        <v>721.95793800000001</v>
      </c>
      <c r="C47" s="1942">
        <f>[22]Tabelle1!H7/1000</f>
        <v>685.66051799999991</v>
      </c>
      <c r="D47" s="1942">
        <f>[22]Tabelle1!I7/1000</f>
        <v>468.71711099999999</v>
      </c>
      <c r="E47" s="1942">
        <f>[22]Tabelle1!J7/1000</f>
        <v>413.78853599999997</v>
      </c>
      <c r="F47" s="1942">
        <f>[22]Tabelle1!K7/1000</f>
        <v>341.32069500000006</v>
      </c>
      <c r="G47" s="1942">
        <f>[22]Tabelle1!L7/1000</f>
        <v>205.576965</v>
      </c>
      <c r="H47" s="1942">
        <f>[22]Tabelle1!M7/1000</f>
        <v>196.79351999999997</v>
      </c>
      <c r="I47" s="1942">
        <f>[22]Tabelle1!N7/1000</f>
        <v>196.84330000000003</v>
      </c>
      <c r="J47" s="1942">
        <f>[22]Tabelle1!O7/1000</f>
        <v>216.78743399999999</v>
      </c>
      <c r="K47" s="1942">
        <f>[22]Tabelle1!P7/1000</f>
        <v>247.40888899999999</v>
      </c>
      <c r="L47" s="1942">
        <f>[22]Tabelle1!Q7/1000</f>
        <v>252.47746100000001</v>
      </c>
      <c r="M47" s="2008">
        <f>[23]Tabelle1!C33/1000</f>
        <v>220.88307999999998</v>
      </c>
      <c r="N47" s="2008">
        <f>[23]Tabelle1!D33/1000</f>
        <v>198.312219</v>
      </c>
      <c r="O47" s="2008">
        <f>[23]Tabelle1!E33/1000</f>
        <v>220.909864</v>
      </c>
      <c r="P47" s="2008">
        <f>[23]Tabelle1!F33/1000</f>
        <v>189.26373999999998</v>
      </c>
      <c r="Q47" s="2008">
        <f>[23]Tabelle1!G33/1000</f>
        <v>180.52316099999999</v>
      </c>
      <c r="R47" s="2008">
        <f>[23]Tabelle1!H33/1000</f>
        <v>179.33122500000002</v>
      </c>
      <c r="S47" s="2008">
        <f>[23]Tabelle1!I33/1000</f>
        <v>171.68307899999999</v>
      </c>
      <c r="T47" s="2008">
        <f>[23]Tabelle1!J33/1000</f>
        <v>105.37752</v>
      </c>
      <c r="U47" s="2008">
        <f>[23]Tabelle1!K33/1000</f>
        <v>109.12311199999999</v>
      </c>
      <c r="V47" s="2008">
        <f>[23]Tabelle1!L33/1000</f>
        <v>118.420804</v>
      </c>
      <c r="W47" s="2008">
        <f>[24]Tabelle1!M33/1000</f>
        <v>176.29527599999997</v>
      </c>
      <c r="X47" s="1943">
        <f>[24]Tabelle1!N33/1000</f>
        <v>103.29925999999999</v>
      </c>
    </row>
    <row r="48" spans="1:33" ht="24.95" customHeight="1">
      <c r="A48" s="1976" t="s">
        <v>1001</v>
      </c>
      <c r="B48" s="1942">
        <f>[22]Tabelle1!G8/1000</f>
        <v>33.198605999999998</v>
      </c>
      <c r="C48" s="1942">
        <f>[22]Tabelle1!H8/1000</f>
        <v>33.678576</v>
      </c>
      <c r="D48" s="1942">
        <f>[22]Tabelle1!I8/1000</f>
        <v>29.060740000000003</v>
      </c>
      <c r="E48" s="1942">
        <f>[22]Tabelle1!J8/1000</f>
        <v>23.134271999999999</v>
      </c>
      <c r="F48" s="1942">
        <f>[22]Tabelle1!K8/1000</f>
        <v>24.892605</v>
      </c>
      <c r="G48" s="1942">
        <f>[22]Tabelle1!L8/1000</f>
        <v>34.592564999999993</v>
      </c>
      <c r="H48" s="1942">
        <f>[22]Tabelle1!M8/1000</f>
        <v>42.886017999999993</v>
      </c>
      <c r="I48" s="1942">
        <f>[22]Tabelle1!N8/1000</f>
        <v>41.493861000000003</v>
      </c>
      <c r="J48" s="1942">
        <f>[22]Tabelle1!O8/1000</f>
        <v>39.869557</v>
      </c>
      <c r="K48" s="1942">
        <f>[22]Tabelle1!P8/1000</f>
        <v>51.406030000000001</v>
      </c>
      <c r="L48" s="1942">
        <f>[22]Tabelle1!Q8/1000</f>
        <v>61.151173999999997</v>
      </c>
      <c r="M48" s="2008">
        <f>[23]Tabelle1!C34/1000</f>
        <v>61.510528000000008</v>
      </c>
      <c r="N48" s="2008">
        <f>[23]Tabelle1!D34/1000</f>
        <v>64.754558000000003</v>
      </c>
      <c r="O48" s="2008">
        <f>[23]Tabelle1!E34/1000</f>
        <v>66.879936000000001</v>
      </c>
      <c r="P48" s="2008">
        <f>[23]Tabelle1!F34/1000</f>
        <v>75.999576000000005</v>
      </c>
      <c r="Q48" s="2008">
        <f>[23]Tabelle1!G34/1000</f>
        <v>64.92774</v>
      </c>
      <c r="R48" s="2008">
        <f>[23]Tabelle1!H34/1000</f>
        <v>65.647184999999993</v>
      </c>
      <c r="S48" s="2008">
        <f>[23]Tabelle1!I34/1000</f>
        <v>69.063960000000009</v>
      </c>
      <c r="T48" s="2008">
        <f>[23]Tabelle1!J34/1000</f>
        <v>50.781005999999998</v>
      </c>
      <c r="U48" s="2008">
        <f>[23]Tabelle1!K34/1000</f>
        <v>54.545458000000004</v>
      </c>
      <c r="V48" s="2008">
        <f>[23]Tabelle1!L34/1000</f>
        <v>57.712952000000001</v>
      </c>
      <c r="W48" s="2008">
        <f>[24]Tabelle1!M34/1000</f>
        <v>53.603334000000004</v>
      </c>
      <c r="X48" s="1943">
        <f>[24]Tabelle1!N34/1000</f>
        <v>52.232114000000003</v>
      </c>
    </row>
    <row r="49" spans="1:24" ht="24.95" customHeight="1">
      <c r="A49" s="1976" t="s">
        <v>1002</v>
      </c>
      <c r="B49" s="1942">
        <f>[22]Tabelle1!G10/1000</f>
        <v>307.65396199999998</v>
      </c>
      <c r="C49" s="1942">
        <f>[22]Tabelle1!H10/1000</f>
        <v>310.529989</v>
      </c>
      <c r="D49" s="1942">
        <f>[22]Tabelle1!I10/1000</f>
        <v>295.22771999999998</v>
      </c>
      <c r="E49" s="1942">
        <f>[22]Tabelle1!J10/1000</f>
        <v>340.64612199999999</v>
      </c>
      <c r="F49" s="1942">
        <f>[22]Tabelle1!K10/1000</f>
        <v>345.22252800000001</v>
      </c>
      <c r="G49" s="1942">
        <f>[22]Tabelle1!L10/1000</f>
        <v>372.08274</v>
      </c>
      <c r="H49" s="1942">
        <f>[22]Tabelle1!M10/1000</f>
        <v>320.61452399999996</v>
      </c>
      <c r="I49" s="1942">
        <f>[22]Tabelle1!N10/1000</f>
        <v>351.02255399999996</v>
      </c>
      <c r="J49" s="1942">
        <f>[22]Tabelle1!O10/1000</f>
        <v>353.46275199999997</v>
      </c>
      <c r="K49" s="1942">
        <f>[22]Tabelle1!P10/1000</f>
        <v>398.61432000000002</v>
      </c>
      <c r="L49" s="1942">
        <f>[22]Tabelle1!Q10/1000</f>
        <v>423.48806399999995</v>
      </c>
      <c r="M49" s="2008">
        <f>[23]Tabelle1!C36/1000</f>
        <v>465.31569999999999</v>
      </c>
      <c r="N49" s="2008">
        <f>[23]Tabelle1!D36/1000</f>
        <v>404.49894800000004</v>
      </c>
      <c r="O49" s="2008">
        <f>[23]Tabelle1!E36/1000</f>
        <v>429.6249390000001</v>
      </c>
      <c r="P49" s="2008">
        <f>[23]Tabelle1!F36/1000</f>
        <v>500.14104000000003</v>
      </c>
      <c r="Q49" s="2008">
        <f>[23]Tabelle1!G36/1000</f>
        <v>469.28772000000004</v>
      </c>
      <c r="R49" s="2008">
        <f>[23]Tabelle1!H36/1000</f>
        <v>476.34624199999996</v>
      </c>
      <c r="S49" s="2008">
        <f>[23]Tabelle1!I36/1000</f>
        <v>514.00253399999997</v>
      </c>
      <c r="T49" s="2008">
        <f>[23]Tabelle1!J36/1000</f>
        <v>480.97798299999999</v>
      </c>
      <c r="U49" s="2008">
        <f>[23]Tabelle1!K36/1000</f>
        <v>453.37571400000002</v>
      </c>
      <c r="V49" s="2008">
        <f>[23]Tabelle1!L36/1000</f>
        <v>486.83214500000003</v>
      </c>
      <c r="W49" s="2008">
        <f>[24]Tabelle1!M36/1000</f>
        <v>456.81000499999999</v>
      </c>
      <c r="X49" s="1943">
        <f>[24]Tabelle1!N36/1000</f>
        <v>434.312928</v>
      </c>
    </row>
    <row r="50" spans="1:24" ht="24.95" customHeight="1">
      <c r="A50" s="1977"/>
      <c r="B50" s="1945"/>
      <c r="C50" s="1945"/>
      <c r="D50" s="1945"/>
      <c r="E50" s="1945"/>
      <c r="F50" s="1945"/>
      <c r="G50" s="1945"/>
      <c r="H50" s="1945"/>
      <c r="I50" s="1945"/>
      <c r="J50" s="1945"/>
      <c r="K50" s="1945"/>
      <c r="L50" s="1945"/>
      <c r="M50" s="2009"/>
      <c r="N50" s="2009"/>
      <c r="O50" s="2009"/>
      <c r="P50" s="2009"/>
      <c r="Q50" s="2009"/>
      <c r="R50" s="2009"/>
      <c r="S50" s="2009"/>
      <c r="T50" s="2009"/>
      <c r="U50" s="2009"/>
      <c r="V50" s="2009"/>
      <c r="W50" s="2009"/>
      <c r="X50" s="1946"/>
    </row>
    <row r="51" spans="1:24" ht="24.95" customHeight="1">
      <c r="A51" s="2181" t="s">
        <v>561</v>
      </c>
      <c r="B51" s="2186">
        <f>[22]Tabelle1!G35/1000</f>
        <v>20864.321002000008</v>
      </c>
      <c r="C51" s="2186">
        <f>[22]Tabelle1!H35/1000</f>
        <v>20660.665137</v>
      </c>
      <c r="D51" s="2186">
        <f>[22]Tabelle1!I35/1000</f>
        <v>18294.885608000001</v>
      </c>
      <c r="E51" s="2186">
        <f>[22]Tabelle1!J35/1000</f>
        <v>21085.009694999997</v>
      </c>
      <c r="F51" s="2186">
        <f>[22]Tabelle1!K35/1000</f>
        <v>21213.516659000001</v>
      </c>
      <c r="G51" s="2186">
        <f>[22]Tabelle1!L35/1000</f>
        <v>20467.252968999997</v>
      </c>
      <c r="H51" s="2186">
        <f>[22]Tabelle1!M35/1000</f>
        <v>22229.945884000004</v>
      </c>
      <c r="I51" s="2186">
        <f>[22]Tabelle1!N35/1000</f>
        <v>23940.193976000006</v>
      </c>
      <c r="J51" s="2186">
        <f>[22]Tabelle1!O35/1000</f>
        <v>26182.383372</v>
      </c>
      <c r="K51" s="2186">
        <f>[22]Tabelle1!P35/1000</f>
        <v>30476.140554000009</v>
      </c>
      <c r="L51" s="2186">
        <f>[22]Tabelle1!Q35/1000</f>
        <v>32732.395272000005</v>
      </c>
      <c r="M51" s="2232">
        <f>[23]Tabelle1!C64/1000</f>
        <v>37581.207166</v>
      </c>
      <c r="N51" s="2232">
        <f>[23]Tabelle1!D64/1000</f>
        <v>34115.730202000006</v>
      </c>
      <c r="O51" s="2232">
        <f>[23]Tabelle1!E64/1000</f>
        <v>36981.163052999997</v>
      </c>
      <c r="P51" s="2232">
        <f>[23]Tabelle1!F64/1000</f>
        <v>38433.020467000009</v>
      </c>
      <c r="Q51" s="2232">
        <f>[23]Tabelle1!G64/1000</f>
        <v>39501.115495999991</v>
      </c>
      <c r="R51" s="2232">
        <f>[23]Tabelle1!H64/1000</f>
        <v>39998.448024000012</v>
      </c>
      <c r="S51" s="2232">
        <f>[23]Tabelle1!I64/1000</f>
        <v>37362.688758999997</v>
      </c>
      <c r="T51" s="2232">
        <f>[23]Tabelle1!J64/1000</f>
        <v>35399.037124000009</v>
      </c>
      <c r="U51" s="2232">
        <f>[23]Tabelle1!K64/1000</f>
        <v>32427.278469000004</v>
      </c>
      <c r="V51" s="2232">
        <f>[23]Tabelle1!L64/1000</f>
        <v>33730.412931999992</v>
      </c>
      <c r="W51" s="2232">
        <f>[24]Tabelle1!M64/1000</f>
        <v>35864.373205000004</v>
      </c>
      <c r="X51" s="2187">
        <f>[24]Tabelle1!N64/1000</f>
        <v>34614.417204999991</v>
      </c>
    </row>
    <row r="52" spans="1:24" ht="24.95" customHeight="1">
      <c r="A52" s="1976" t="s">
        <v>1003</v>
      </c>
      <c r="B52" s="1942">
        <f>[22]Tabelle1!G12/1000</f>
        <v>2031.5367879999997</v>
      </c>
      <c r="C52" s="1942">
        <f>[22]Tabelle1!H12/1000</f>
        <v>1871.3372640000002</v>
      </c>
      <c r="D52" s="1942">
        <f>[22]Tabelle1!I12/1000</f>
        <v>1778.82627</v>
      </c>
      <c r="E52" s="1942">
        <f>[22]Tabelle1!J12/1000</f>
        <v>1952.3568640000001</v>
      </c>
      <c r="F52" s="1942">
        <f>[22]Tabelle1!K12/1000</f>
        <v>2055.6005440000004</v>
      </c>
      <c r="G52" s="1942">
        <f>[22]Tabelle1!L12/1000</f>
        <v>2081.9914560000002</v>
      </c>
      <c r="H52" s="1942">
        <f>[22]Tabelle1!M12/1000</f>
        <v>2223.0070909999999</v>
      </c>
      <c r="I52" s="1942">
        <f>[22]Tabelle1!N12/1000</f>
        <v>2418.8267879999999</v>
      </c>
      <c r="J52" s="1942">
        <f>[22]Tabelle1!O12/1000</f>
        <v>2729.1097400000003</v>
      </c>
      <c r="K52" s="1942">
        <f>[22]Tabelle1!P12/1000</f>
        <v>3048.9754680000005</v>
      </c>
      <c r="L52" s="1942">
        <f>[22]Tabelle1!Q12/1000</f>
        <v>3468.8819880000001</v>
      </c>
      <c r="M52" s="2008">
        <f>([23]Tabelle1!C38+[23]Tabelle1!C39)/1000</f>
        <v>3959.9717400000004</v>
      </c>
      <c r="N52" s="2008">
        <f>([23]Tabelle1!D38+[23]Tabelle1!D39)/1000</f>
        <v>3877.499186</v>
      </c>
      <c r="O52" s="2008">
        <f>([23]Tabelle1!E38+[23]Tabelle1!E39)/1000</f>
        <v>3913.5030070000003</v>
      </c>
      <c r="P52" s="2008">
        <f>([23]Tabelle1!F38+[23]Tabelle1!F39)/1000</f>
        <v>4065.3330959999994</v>
      </c>
      <c r="Q52" s="2008">
        <f>([23]Tabelle1!G38+[23]Tabelle1!G39)/1000</f>
        <v>4227.7538280000008</v>
      </c>
      <c r="R52" s="2008">
        <f>([23]Tabelle1!H38+[23]Tabelle1!H39)/1000</f>
        <v>4411.3269659999996</v>
      </c>
      <c r="S52" s="2008">
        <f>([23]Tabelle1!I38+[23]Tabelle1!I39)/1000</f>
        <v>4246.1159900000002</v>
      </c>
      <c r="T52" s="2008">
        <f>([23]Tabelle1!J38+[23]Tabelle1!J39)/1000</f>
        <v>4109.2312959999999</v>
      </c>
      <c r="U52" s="2008">
        <f>([23]Tabelle1!K38+[23]Tabelle1!K39)/1000</f>
        <v>3879.7907210000003</v>
      </c>
      <c r="V52" s="2008">
        <f>([23]Tabelle1!L38+[23]Tabelle1!L39)/1000</f>
        <v>3923.7728950000001</v>
      </c>
      <c r="W52" s="2008">
        <f>([24]Tabelle1!M38+[24]Tabelle1!M39)/1000</f>
        <v>4061.0609340000005</v>
      </c>
      <c r="X52" s="1943">
        <f>([24]Tabelle1!N38+[24]Tabelle1!N39)/1000</f>
        <v>3992.748834</v>
      </c>
    </row>
    <row r="53" spans="1:24" ht="24.95" customHeight="1">
      <c r="A53" s="1976" t="s">
        <v>1004</v>
      </c>
      <c r="B53" s="1942">
        <f>[22]Tabelle1!G13/1000</f>
        <v>29.670985999999999</v>
      </c>
      <c r="C53" s="1942">
        <f>[22]Tabelle1!H13/1000</f>
        <v>30.654658000000005</v>
      </c>
      <c r="D53" s="1942">
        <f>[22]Tabelle1!I13/1000</f>
        <v>32.613282000000005</v>
      </c>
      <c r="E53" s="1942">
        <f>[22]Tabelle1!J13/1000</f>
        <v>34.84243</v>
      </c>
      <c r="F53" s="1942">
        <f>[22]Tabelle1!K13/1000</f>
        <v>35.339573999999999</v>
      </c>
      <c r="G53" s="1942">
        <f>[22]Tabelle1!L13/1000</f>
        <v>55.995764999999992</v>
      </c>
      <c r="H53" s="1942">
        <f>[22]Tabelle1!M13/1000</f>
        <v>37.948412000000005</v>
      </c>
      <c r="I53" s="1942">
        <f>[22]Tabelle1!N13/1000</f>
        <v>37.078538000000002</v>
      </c>
      <c r="J53" s="1942">
        <f>[22]Tabelle1!O13/1000</f>
        <v>40.850912000000001</v>
      </c>
      <c r="K53" s="1942">
        <f>[22]Tabelle1!P13/1000</f>
        <v>41.725394000000001</v>
      </c>
      <c r="L53" s="1942">
        <f>[22]Tabelle1!Q13/1000</f>
        <v>57.519017999999996</v>
      </c>
      <c r="M53" s="2008">
        <f>[23]Tabelle1!C40/1000</f>
        <v>51.861458999999996</v>
      </c>
      <c r="N53" s="2008">
        <f>[23]Tabelle1!D40/1000</f>
        <v>50.875583999999996</v>
      </c>
      <c r="O53" s="2008">
        <f>[23]Tabelle1!E40/1000</f>
        <v>50.572769999999998</v>
      </c>
      <c r="P53" s="2008">
        <f>[23]Tabelle1!F40/1000</f>
        <v>71.594780000000014</v>
      </c>
      <c r="Q53" s="2008">
        <f>[23]Tabelle1!G40/1000</f>
        <v>53.162120999999999</v>
      </c>
      <c r="R53" s="2008">
        <f>[23]Tabelle1!H40/1000</f>
        <v>52.060859999999998</v>
      </c>
      <c r="S53" s="2008">
        <f>[23]Tabelle1!I40/1000</f>
        <v>53.644403999999994</v>
      </c>
      <c r="T53" s="2008">
        <f>[23]Tabelle1!J40/1000</f>
        <v>56.026925999999996</v>
      </c>
      <c r="U53" s="2008">
        <f>[23]Tabelle1!K40/1000</f>
        <v>35.906652000000001</v>
      </c>
      <c r="V53" s="2008">
        <f>[23]Tabelle1!L40/1000</f>
        <v>37.016082000000004</v>
      </c>
      <c r="W53" s="2008">
        <f>[24]Tabelle1!M40/1000</f>
        <v>54.824571000000006</v>
      </c>
      <c r="X53" s="1943">
        <f>[24]Tabelle1!N40/1000</f>
        <v>36.631318</v>
      </c>
    </row>
    <row r="54" spans="1:24" ht="24.95" customHeight="1">
      <c r="A54" s="1976" t="s">
        <v>1005</v>
      </c>
      <c r="B54" s="1942">
        <f>[22]Tabelle1!G14/1000</f>
        <v>437.09824800000001</v>
      </c>
      <c r="C54" s="1942">
        <f>[22]Tabelle1!H14/1000</f>
        <v>401.96327500000001</v>
      </c>
      <c r="D54" s="1942">
        <f>[22]Tabelle1!I14/1000</f>
        <v>348.58254899999997</v>
      </c>
      <c r="E54" s="1942">
        <f>[22]Tabelle1!J14/1000</f>
        <v>346.20564000000007</v>
      </c>
      <c r="F54" s="1942">
        <f>[22]Tabelle1!K14/1000</f>
        <v>386.1628</v>
      </c>
      <c r="G54" s="1942">
        <f>[22]Tabelle1!L14/1000</f>
        <v>368.255134</v>
      </c>
      <c r="H54" s="1942">
        <f>[22]Tabelle1!M14/1000</f>
        <v>348.29677999999996</v>
      </c>
      <c r="I54" s="1942">
        <f>[22]Tabelle1!N14/1000</f>
        <v>333.40932500000002</v>
      </c>
      <c r="J54" s="1942">
        <f>[22]Tabelle1!O14/1000</f>
        <v>364.902468</v>
      </c>
      <c r="K54" s="1942">
        <f>[22]Tabelle1!P14/1000</f>
        <v>408.68598900000001</v>
      </c>
      <c r="L54" s="1942">
        <f>[22]Tabelle1!Q14/1000</f>
        <v>408.19626</v>
      </c>
      <c r="M54" s="2008">
        <f>[23]Tabelle1!C41/1000</f>
        <v>429.97385499999996</v>
      </c>
      <c r="N54" s="2008">
        <f>[23]Tabelle1!D41/1000</f>
        <v>360.80237699999998</v>
      </c>
      <c r="O54" s="2008">
        <f>[23]Tabelle1!E41/1000</f>
        <v>407.08262100000002</v>
      </c>
      <c r="P54" s="2008">
        <f>[23]Tabelle1!F41/1000</f>
        <v>442.17416100000003</v>
      </c>
      <c r="Q54" s="2008">
        <f>[23]Tabelle1!G41/1000</f>
        <v>429.26379599999996</v>
      </c>
      <c r="R54" s="2008">
        <f>[23]Tabelle1!H41/1000</f>
        <v>424.13471999999996</v>
      </c>
      <c r="S54" s="2008">
        <f>[23]Tabelle1!I41/1000</f>
        <v>380.20989599999996</v>
      </c>
      <c r="T54" s="2008">
        <f>[23]Tabelle1!J41/1000</f>
        <v>379.46220800000003</v>
      </c>
      <c r="U54" s="2008">
        <f>[23]Tabelle1!K41/1000</f>
        <v>348.05878300000001</v>
      </c>
      <c r="V54" s="2008">
        <f>[23]Tabelle1!L41/1000</f>
        <v>342.37957599999999</v>
      </c>
      <c r="W54" s="2008">
        <f>[24]Tabelle1!M41/1000</f>
        <v>329.72713200000004</v>
      </c>
      <c r="X54" s="1943">
        <f>[24]Tabelle1!N41/1000</f>
        <v>325.40869199999997</v>
      </c>
    </row>
    <row r="55" spans="1:24" ht="24.95" customHeight="1">
      <c r="A55" s="1976" t="s">
        <v>1006</v>
      </c>
      <c r="B55" s="1942">
        <f>[22]Tabelle1!G15/1000</f>
        <v>56.238754999999998</v>
      </c>
      <c r="C55" s="1942">
        <f>[22]Tabelle1!H15/1000</f>
        <v>56.979945000000001</v>
      </c>
      <c r="D55" s="1942">
        <f>[22]Tabelle1!I15/1000</f>
        <v>43.095928000000008</v>
      </c>
      <c r="E55" s="1942">
        <f>[22]Tabelle1!J15/1000</f>
        <v>42.922508000000001</v>
      </c>
      <c r="F55" s="1942">
        <f>[22]Tabelle1!K15/1000</f>
        <v>42.302584000000003</v>
      </c>
      <c r="G55" s="1942">
        <f>[22]Tabelle1!L15/1000</f>
        <v>39.923388000000003</v>
      </c>
      <c r="H55" s="1942">
        <f>[22]Tabelle1!M15/1000</f>
        <v>37.605544000000002</v>
      </c>
      <c r="I55" s="1942">
        <f>[22]Tabelle1!N15/1000</f>
        <v>36.768271999999996</v>
      </c>
      <c r="J55" s="1942">
        <f>[22]Tabelle1!O15/1000</f>
        <v>46.300239999999995</v>
      </c>
      <c r="K55" s="1942">
        <f>[22]Tabelle1!P15/1000</f>
        <v>46.269475</v>
      </c>
      <c r="L55" s="1942">
        <f>[22]Tabelle1!Q15/1000</f>
        <v>46.163274999999999</v>
      </c>
      <c r="M55" s="2008">
        <f>[23]Tabelle1!C42/1000</f>
        <v>50.723388</v>
      </c>
      <c r="N55" s="2008">
        <f>[23]Tabelle1!D42/1000</f>
        <v>44.907353999999998</v>
      </c>
      <c r="O55" s="2008">
        <f>[23]Tabelle1!E42/1000</f>
        <v>45.675173999999991</v>
      </c>
      <c r="P55" s="2008">
        <f>[23]Tabelle1!F42/1000</f>
        <v>51.164310000000008</v>
      </c>
      <c r="Q55" s="2008">
        <f>[23]Tabelle1!G42/1000</f>
        <v>49.238748000000001</v>
      </c>
      <c r="R55" s="2008">
        <f>[23]Tabelle1!H42/1000</f>
        <v>48.140015999999996</v>
      </c>
      <c r="S55" s="2008">
        <f>[23]Tabelle1!I42/1000</f>
        <v>56.152887</v>
      </c>
      <c r="T55" s="2008">
        <f>[23]Tabelle1!J42/1000</f>
        <v>46.834121999999994</v>
      </c>
      <c r="U55" s="2008">
        <f>[23]Tabelle1!K42/1000</f>
        <v>38.849969999999999</v>
      </c>
      <c r="V55" s="2008">
        <f>[23]Tabelle1!L42/1000</f>
        <v>46.503264000000001</v>
      </c>
      <c r="W55" s="2008">
        <f>[24]Tabelle1!M42/1000</f>
        <v>37.732105000000004</v>
      </c>
      <c r="X55" s="1943">
        <f>[24]Tabelle1!N42/1000</f>
        <v>36.193019999999997</v>
      </c>
    </row>
    <row r="56" spans="1:24" ht="24.95" customHeight="1">
      <c r="A56" s="1976" t="s">
        <v>1007</v>
      </c>
      <c r="B56" s="1942">
        <f>[22]Tabelle1!G16/1000</f>
        <v>32.934024000000008</v>
      </c>
      <c r="C56" s="1942">
        <f>[22]Tabelle1!H16/1000</f>
        <v>29.181520000000003</v>
      </c>
      <c r="D56" s="1942">
        <f>[22]Tabelle1!I16/1000</f>
        <v>25.047995</v>
      </c>
      <c r="E56" s="1942">
        <f>[22]Tabelle1!J16/1000</f>
        <v>25.042801000000001</v>
      </c>
      <c r="F56" s="1942">
        <f>[22]Tabelle1!K16/1000</f>
        <v>26.404182000000002</v>
      </c>
      <c r="G56" s="1942">
        <f>[22]Tabelle1!L16/1000</f>
        <v>25.262117999999997</v>
      </c>
      <c r="H56" s="1942">
        <f>[22]Tabelle1!M16/1000</f>
        <v>22.519832999999998</v>
      </c>
      <c r="I56" s="1942">
        <f>[22]Tabelle1!N16/1000</f>
        <v>22.053562999999997</v>
      </c>
      <c r="J56" s="1942">
        <f>[22]Tabelle1!O16/1000</f>
        <v>24.927696000000001</v>
      </c>
      <c r="K56" s="1942">
        <f>[22]Tabelle1!P16/1000</f>
        <v>24.174855999999998</v>
      </c>
      <c r="L56" s="1942">
        <f>[22]Tabelle1!Q16/1000</f>
        <v>26.087128</v>
      </c>
      <c r="M56" s="2008">
        <f>[23]Tabelle1!C43/1000</f>
        <v>25.832759999999997</v>
      </c>
      <c r="N56" s="2008">
        <f>[23]Tabelle1!D43/1000</f>
        <v>21.310040000000001</v>
      </c>
      <c r="O56" s="2008">
        <f>[23]Tabelle1!E43/1000</f>
        <v>21.591764999999999</v>
      </c>
      <c r="P56" s="2008">
        <f>[23]Tabelle1!F43/1000</f>
        <v>23.612220000000001</v>
      </c>
      <c r="Q56" s="2008">
        <f>[23]Tabelle1!G43/1000</f>
        <v>24.959029999999998</v>
      </c>
      <c r="R56" s="2008">
        <f>[23]Tabelle1!H43/1000</f>
        <v>27.890621000000003</v>
      </c>
      <c r="S56" s="2008">
        <f>[23]Tabelle1!I43/1000</f>
        <v>24.625377</v>
      </c>
      <c r="T56" s="2008">
        <f>[23]Tabelle1!J43/1000</f>
        <v>24.548868000000002</v>
      </c>
      <c r="U56" s="2008">
        <f>[23]Tabelle1!K43/1000</f>
        <v>25.927070000000001</v>
      </c>
      <c r="V56" s="2008">
        <f>[23]Tabelle1!L43/1000</f>
        <v>24.665080000000003</v>
      </c>
      <c r="W56" s="2008">
        <f>[24]Tabelle1!M43/1000</f>
        <v>47.400599999999997</v>
      </c>
      <c r="X56" s="1943">
        <f>[24]Tabelle1!N43/1000</f>
        <v>25.087720000000001</v>
      </c>
    </row>
    <row r="57" spans="1:24" ht="24.95" customHeight="1">
      <c r="A57" s="1976" t="s">
        <v>1008</v>
      </c>
      <c r="B57" s="1942">
        <f>[22]Tabelle1!G17/1000</f>
        <v>346.35728600000004</v>
      </c>
      <c r="C57" s="1942">
        <f>[22]Tabelle1!H17/1000</f>
        <v>321.18185999999997</v>
      </c>
      <c r="D57" s="1942">
        <f>[22]Tabelle1!I17/1000</f>
        <v>275.077901</v>
      </c>
      <c r="E57" s="1942">
        <f>[22]Tabelle1!J17/1000</f>
        <v>278.57548099999997</v>
      </c>
      <c r="F57" s="1942">
        <f>[22]Tabelle1!K17/1000</f>
        <v>308.74306000000001</v>
      </c>
      <c r="G57" s="1942">
        <f>[22]Tabelle1!L17/1000</f>
        <v>358.09413000000001</v>
      </c>
      <c r="H57" s="1942">
        <f>[22]Tabelle1!M17/1000</f>
        <v>374.28544999999997</v>
      </c>
      <c r="I57" s="1942">
        <f>[22]Tabelle1!N17/1000</f>
        <v>402.13890600000002</v>
      </c>
      <c r="J57" s="1942">
        <f>[22]Tabelle1!O17/1000</f>
        <v>454.70100500000001</v>
      </c>
      <c r="K57" s="1942">
        <f>[22]Tabelle1!P17/1000</f>
        <v>544.25943599999994</v>
      </c>
      <c r="L57" s="1942">
        <f>[22]Tabelle1!Q17/1000</f>
        <v>585.21821999999997</v>
      </c>
      <c r="M57" s="2008">
        <f>[23]Tabelle1!C44/1000</f>
        <v>622.73417399999994</v>
      </c>
      <c r="N57" s="2008">
        <f>[23]Tabelle1!D44/1000</f>
        <v>597.13971399999991</v>
      </c>
      <c r="O57" s="2008">
        <f>[23]Tabelle1!E44/1000</f>
        <v>635.711726</v>
      </c>
      <c r="P57" s="2008">
        <f>[23]Tabelle1!F44/1000</f>
        <v>706.06526500000018</v>
      </c>
      <c r="Q57" s="2008">
        <f>[23]Tabelle1!G44/1000</f>
        <v>649.81575199999997</v>
      </c>
      <c r="R57" s="2008">
        <f>[23]Tabelle1!H44/1000</f>
        <v>693.26222000000007</v>
      </c>
      <c r="S57" s="2008">
        <f>[23]Tabelle1!I44/1000</f>
        <v>687.05826400000001</v>
      </c>
      <c r="T57" s="2008">
        <f>[23]Tabelle1!J44/1000</f>
        <v>632.95272999999997</v>
      </c>
      <c r="U57" s="2008">
        <f>[23]Tabelle1!K44/1000</f>
        <v>559.7157719999999</v>
      </c>
      <c r="V57" s="2008">
        <f>[23]Tabelle1!L44/1000</f>
        <v>552.656655</v>
      </c>
      <c r="W57" s="2008">
        <f>[24]Tabelle1!M44/1000</f>
        <v>582.38397900000007</v>
      </c>
      <c r="X57" s="1943">
        <f>[24]Tabelle1!N44/1000</f>
        <v>595.29654799999992</v>
      </c>
    </row>
    <row r="58" spans="1:24" ht="24.95" customHeight="1">
      <c r="A58" s="1976" t="s">
        <v>1009</v>
      </c>
      <c r="B58" s="1942">
        <f>[22]Tabelle1!G18/1000</f>
        <v>1290.6755539999999</v>
      </c>
      <c r="C58" s="1942">
        <f>[22]Tabelle1!H18/1000</f>
        <v>1190.274529</v>
      </c>
      <c r="D58" s="1942">
        <f>[22]Tabelle1!I18/1000</f>
        <v>1120.0238789999999</v>
      </c>
      <c r="E58" s="1942">
        <f>[22]Tabelle1!J18/1000</f>
        <v>1219.158584</v>
      </c>
      <c r="F58" s="1942">
        <f>[22]Tabelle1!K18/1000</f>
        <v>1376.4305589999999</v>
      </c>
      <c r="G58" s="1942">
        <f>[22]Tabelle1!L18/1000</f>
        <v>1378.798483</v>
      </c>
      <c r="H58" s="1942">
        <f>[22]Tabelle1!M18/1000</f>
        <v>1533.369005</v>
      </c>
      <c r="I58" s="1942">
        <f>[22]Tabelle1!N18/1000</f>
        <v>1624.6549799999998</v>
      </c>
      <c r="J58" s="1942">
        <f>[22]Tabelle1!O18/1000</f>
        <v>1857.8965320000002</v>
      </c>
      <c r="K58" s="1942">
        <f>[22]Tabelle1!P18/1000</f>
        <v>2269.9168049999998</v>
      </c>
      <c r="L58" s="1942">
        <f>[22]Tabelle1!Q18/1000</f>
        <v>2339.9385900000002</v>
      </c>
      <c r="M58" s="2008">
        <f>[23]Tabelle1!C45/1000</f>
        <v>2742.044566</v>
      </c>
      <c r="N58" s="2008">
        <f>[23]Tabelle1!D45/1000</f>
        <v>2490.4945720000001</v>
      </c>
      <c r="O58" s="2008">
        <f>[23]Tabelle1!E45/1000</f>
        <v>2565.8215440000004</v>
      </c>
      <c r="P58" s="2008">
        <f>[23]Tabelle1!F45/1000</f>
        <v>2642.0538240000001</v>
      </c>
      <c r="Q58" s="2008">
        <f>[23]Tabelle1!G45/1000</f>
        <v>2709.8504559999997</v>
      </c>
      <c r="R58" s="2008">
        <f>[23]Tabelle1!H45/1000</f>
        <v>2587.4751540000002</v>
      </c>
      <c r="S58" s="2008">
        <f>[23]Tabelle1!I45/1000</f>
        <v>2348.0899199999999</v>
      </c>
      <c r="T58" s="2008">
        <f>[23]Tabelle1!J45/1000</f>
        <v>2189.4859799999999</v>
      </c>
      <c r="U58" s="2008">
        <f>[23]Tabelle1!K45/1000</f>
        <v>1881.6614970000003</v>
      </c>
      <c r="V58" s="2008">
        <f>[23]Tabelle1!L45/1000</f>
        <v>1894.64688</v>
      </c>
      <c r="W58" s="2008">
        <f>[24]Tabelle1!M45/1000</f>
        <v>2104.6684319999999</v>
      </c>
      <c r="X58" s="1943">
        <f>[24]Tabelle1!N45/1000</f>
        <v>1897.89444</v>
      </c>
    </row>
    <row r="59" spans="1:24" ht="24.95" customHeight="1">
      <c r="A59" s="1976" t="s">
        <v>1010</v>
      </c>
      <c r="B59" s="1942">
        <f>[22]Tabelle1!G19/1000</f>
        <v>345.91331700000006</v>
      </c>
      <c r="C59" s="1942">
        <f>[22]Tabelle1!H19/1000</f>
        <v>357.10580699999997</v>
      </c>
      <c r="D59" s="1942">
        <f>[22]Tabelle1!I19/1000</f>
        <v>335.49910400000005</v>
      </c>
      <c r="E59" s="1942">
        <f>[22]Tabelle1!J19/1000</f>
        <v>308.06779499999999</v>
      </c>
      <c r="F59" s="1942">
        <f>[22]Tabelle1!K19/1000</f>
        <v>341.38908000000004</v>
      </c>
      <c r="G59" s="1942">
        <f>[22]Tabelle1!L19/1000</f>
        <v>333.45308</v>
      </c>
      <c r="H59" s="1942">
        <f>[22]Tabelle1!M19/1000</f>
        <v>399.07601</v>
      </c>
      <c r="I59" s="1942">
        <f>[22]Tabelle1!N19/1000</f>
        <v>410.41953000000001</v>
      </c>
      <c r="J59" s="1942">
        <f>[22]Tabelle1!O19/1000</f>
        <v>459.19387800000004</v>
      </c>
      <c r="K59" s="1942">
        <f>[22]Tabelle1!P19/1000</f>
        <v>466.43513400000001</v>
      </c>
      <c r="L59" s="1942">
        <f>[22]Tabelle1!Q19/1000</f>
        <v>501.60931199999999</v>
      </c>
      <c r="M59" s="2008">
        <f>[23]Tabelle1!C46/1000</f>
        <v>431.15452799999997</v>
      </c>
      <c r="N59" s="2008">
        <f>[23]Tabelle1!D46/1000</f>
        <v>412.056624</v>
      </c>
      <c r="O59" s="2008">
        <f>[23]Tabelle1!E46/1000</f>
        <v>396.64391999999998</v>
      </c>
      <c r="P59" s="2008">
        <f>[23]Tabelle1!F46/1000</f>
        <v>419.6062</v>
      </c>
      <c r="Q59" s="2008">
        <f>[23]Tabelle1!G46/1000</f>
        <v>420.644744</v>
      </c>
      <c r="R59" s="2008">
        <f>[23]Tabelle1!H46/1000</f>
        <v>450.02684300000004</v>
      </c>
      <c r="S59" s="2008">
        <f>[23]Tabelle1!I46/1000</f>
        <v>425.333888</v>
      </c>
      <c r="T59" s="2008">
        <f>[23]Tabelle1!J46/1000</f>
        <v>387.361806</v>
      </c>
      <c r="U59" s="2008">
        <f>[23]Tabelle1!K46/1000</f>
        <v>375.01734999999996</v>
      </c>
      <c r="V59" s="2008">
        <f>[23]Tabelle1!L46/1000</f>
        <v>381.53023999999999</v>
      </c>
      <c r="W59" s="2008">
        <f>[24]Tabelle1!M46/1000</f>
        <v>352.67315000000002</v>
      </c>
      <c r="X59" s="1943">
        <f>[24]Tabelle1!N46/1000</f>
        <v>343.77190000000002</v>
      </c>
    </row>
    <row r="60" spans="1:24" ht="24.95" customHeight="1">
      <c r="A60" s="1978" t="s">
        <v>380</v>
      </c>
      <c r="B60" s="1942">
        <f>[22]Tabelle1!G20/1000</f>
        <v>397.62511599999999</v>
      </c>
      <c r="C60" s="1942">
        <f>[22]Tabelle1!H20/1000</f>
        <v>388.46676399999996</v>
      </c>
      <c r="D60" s="1942">
        <f>[22]Tabelle1!I20/1000</f>
        <v>529.16038200000003</v>
      </c>
      <c r="E60" s="1942">
        <f>[22]Tabelle1!J20/1000</f>
        <v>529.22314199999994</v>
      </c>
      <c r="F60" s="1942">
        <f>[22]Tabelle1!K20/1000</f>
        <v>628.19104600000003</v>
      </c>
      <c r="G60" s="1942">
        <f>[22]Tabelle1!L20/1000</f>
        <v>395.19169599999998</v>
      </c>
      <c r="H60" s="1942">
        <f>[22]Tabelle1!M20/1000</f>
        <v>663.85030799999993</v>
      </c>
      <c r="I60" s="1942">
        <f>[22]Tabelle1!N20/1000</f>
        <v>931.59283200000004</v>
      </c>
      <c r="J60" s="1942">
        <f>[22]Tabelle1!O20/1000</f>
        <v>824.30166700000007</v>
      </c>
      <c r="K60" s="1942">
        <f>[22]Tabelle1!P20/1000</f>
        <v>872.47537299999988</v>
      </c>
      <c r="L60" s="1942">
        <f>[22]Tabelle1!Q20/1000</f>
        <v>720.19265399999995</v>
      </c>
      <c r="M60" s="2008">
        <f>[23]Tabelle1!C47/1000</f>
        <v>805.06521000000009</v>
      </c>
      <c r="N60" s="2008">
        <f>[23]Tabelle1!D47/1000</f>
        <v>828.385312</v>
      </c>
      <c r="O60" s="2008">
        <f>[23]Tabelle1!E47/1000</f>
        <v>967.54516000000001</v>
      </c>
      <c r="P60" s="2008">
        <f>[23]Tabelle1!F47/1000</f>
        <v>1246.0003020000001</v>
      </c>
      <c r="Q60" s="2008">
        <f>[23]Tabelle1!G47/1000</f>
        <v>1177.0932399999999</v>
      </c>
      <c r="R60" s="2008">
        <f>[23]Tabelle1!H47/1000</f>
        <v>977.29343599999982</v>
      </c>
      <c r="S60" s="2008">
        <f>[23]Tabelle1!I47/1000</f>
        <v>1044.7728880000002</v>
      </c>
      <c r="T60" s="2008">
        <f>[23]Tabelle1!J47/1000</f>
        <v>857.71744000000001</v>
      </c>
      <c r="U60" s="2008">
        <f>[23]Tabelle1!K47/1000</f>
        <v>588.95371799999998</v>
      </c>
      <c r="V60" s="2008">
        <f>[23]Tabelle1!L47/1000</f>
        <v>863.99305200000003</v>
      </c>
      <c r="W60" s="2008">
        <f>[24]Tabelle1!M47/1000</f>
        <v>1030.2728199999999</v>
      </c>
      <c r="X60" s="1943">
        <f>[24]Tabelle1!N47/1000</f>
        <v>1005.85574</v>
      </c>
    </row>
    <row r="61" spans="1:24" ht="24.95" customHeight="1">
      <c r="A61" s="1976" t="s">
        <v>1013</v>
      </c>
      <c r="B61" s="1942">
        <f>[22]Tabelle1!G21/1000</f>
        <v>4101.550526</v>
      </c>
      <c r="C61" s="1942">
        <f>[22]Tabelle1!H21/1000</f>
        <v>3855.4728000000005</v>
      </c>
      <c r="D61" s="1942">
        <f>[22]Tabelle1!I21/1000</f>
        <v>3319.7903190000002</v>
      </c>
      <c r="E61" s="1942">
        <f>[22]Tabelle1!J21/1000</f>
        <v>3634.7311520000003</v>
      </c>
      <c r="F61" s="1942">
        <f>[22]Tabelle1!K21/1000</f>
        <v>4194.1390500000007</v>
      </c>
      <c r="G61" s="1942">
        <f>[22]Tabelle1!L21/1000</f>
        <v>3972.5848650000003</v>
      </c>
      <c r="H61" s="1942">
        <f>[22]Tabelle1!M21/1000</f>
        <v>4062.975719</v>
      </c>
      <c r="I61" s="1942">
        <f>[22]Tabelle1!N21/1000</f>
        <v>4195.1257610000002</v>
      </c>
      <c r="J61" s="1942">
        <f>[22]Tabelle1!O21/1000</f>
        <v>4569.9841500000002</v>
      </c>
      <c r="K61" s="1942">
        <f>[22]Tabelle1!P21/1000</f>
        <v>5562.3974159999998</v>
      </c>
      <c r="L61" s="1942">
        <f>[22]Tabelle1!Q21/1000</f>
        <v>5987.1331</v>
      </c>
      <c r="M61" s="2008">
        <f>[23]Tabelle1!C48/1000</f>
        <v>6877.799649999999</v>
      </c>
      <c r="N61" s="2008">
        <f>[23]Tabelle1!D48/1000</f>
        <v>6121.058454</v>
      </c>
      <c r="O61" s="2008">
        <f>[23]Tabelle1!E48/1000</f>
        <v>7112.9818079999995</v>
      </c>
      <c r="P61" s="2008">
        <f>[23]Tabelle1!F48/1000</f>
        <v>7144.5719840000011</v>
      </c>
      <c r="Q61" s="2008">
        <f>[23]Tabelle1!G48/1000</f>
        <v>7341.6407559999998</v>
      </c>
      <c r="R61" s="2008">
        <f>[23]Tabelle1!H48/1000</f>
        <v>7480.4416619999993</v>
      </c>
      <c r="S61" s="2008">
        <f>[23]Tabelle1!I48/1000</f>
        <v>6718.6454999999996</v>
      </c>
      <c r="T61" s="2008">
        <f>[23]Tabelle1!J48/1000</f>
        <v>5961.2821580000009</v>
      </c>
      <c r="U61" s="2008">
        <f>[23]Tabelle1!K48/1000</f>
        <v>5089.9674240000004</v>
      </c>
      <c r="V61" s="2008">
        <f>[23]Tabelle1!L48/1000</f>
        <v>5544.1071769999999</v>
      </c>
      <c r="W61" s="2008">
        <f>[24]Tabelle1!M48/1000</f>
        <v>6039.646272</v>
      </c>
      <c r="X61" s="1943">
        <f>[24]Tabelle1!N48/1000</f>
        <v>5713.70471</v>
      </c>
    </row>
    <row r="62" spans="1:24" ht="24.95" customHeight="1">
      <c r="A62" s="1976" t="s">
        <v>20</v>
      </c>
      <c r="B62" s="1942">
        <f>[22]Tabelle1!G22/1000</f>
        <v>993.93835799999999</v>
      </c>
      <c r="C62" s="1942">
        <f>[22]Tabelle1!H22/1000</f>
        <v>978.53314</v>
      </c>
      <c r="D62" s="1942">
        <f>[22]Tabelle1!I22/1000</f>
        <v>858.17470500000013</v>
      </c>
      <c r="E62" s="1942">
        <f>[22]Tabelle1!J22/1000</f>
        <v>853.69939199999999</v>
      </c>
      <c r="F62" s="1942">
        <f>[22]Tabelle1!K22/1000</f>
        <v>920.39919300000008</v>
      </c>
      <c r="G62" s="1942">
        <f>[22]Tabelle1!L22/1000</f>
        <v>937.56115200000011</v>
      </c>
      <c r="H62" s="1942">
        <f>[22]Tabelle1!M22/1000</f>
        <v>1059.3080260000002</v>
      </c>
      <c r="I62" s="1942">
        <f>[22]Tabelle1!N22/1000</f>
        <v>1107.1134320000001</v>
      </c>
      <c r="J62" s="1942">
        <f>[22]Tabelle1!O22/1000</f>
        <v>1254.9955110000001</v>
      </c>
      <c r="K62" s="1942">
        <f>[22]Tabelle1!P22/1000</f>
        <v>1443.5095179999998</v>
      </c>
      <c r="L62" s="1942">
        <f>[22]Tabelle1!Q22/1000</f>
        <v>1676.7105119999999</v>
      </c>
      <c r="M62" s="2008">
        <f>[23]Tabelle1!C50/1000</f>
        <v>1815.8879959999999</v>
      </c>
      <c r="N62" s="2008">
        <f>[23]Tabelle1!D50/1000</f>
        <v>1750.5701099999999</v>
      </c>
      <c r="O62" s="2008">
        <f>[23]Tabelle1!E50/1000</f>
        <v>1824.594417</v>
      </c>
      <c r="P62" s="2008">
        <f>[23]Tabelle1!F50/1000</f>
        <v>2119.906684</v>
      </c>
      <c r="Q62" s="2008">
        <f>[23]Tabelle1!G50/1000</f>
        <v>2122.194172</v>
      </c>
      <c r="R62" s="2008">
        <f>[23]Tabelle1!H50/1000</f>
        <v>2230.4108799999999</v>
      </c>
      <c r="S62" s="2008">
        <f>[23]Tabelle1!I50/1000</f>
        <v>2215.4855799999996</v>
      </c>
      <c r="T62" s="2008">
        <f>[23]Tabelle1!J50/1000</f>
        <v>2183.2987590000002</v>
      </c>
      <c r="U62" s="2008">
        <f>[23]Tabelle1!K50/1000</f>
        <v>2009.9117039999999</v>
      </c>
      <c r="V62" s="2008">
        <f>[23]Tabelle1!L50/1000</f>
        <v>2118.0144479999999</v>
      </c>
      <c r="W62" s="2008">
        <f>[24]Tabelle1!M50/1000</f>
        <v>2176.2916799999998</v>
      </c>
      <c r="X62" s="1943">
        <f>[24]Tabelle1!N50/1000</f>
        <v>2123.5548960000001</v>
      </c>
    </row>
    <row r="63" spans="1:24" ht="24.95" customHeight="1">
      <c r="A63" s="1977" t="s">
        <v>379</v>
      </c>
      <c r="B63" s="1942">
        <f>[22]Tabelle1!G23/1000</f>
        <v>1979.4695800000002</v>
      </c>
      <c r="C63" s="1942">
        <f>[22]Tabelle1!H23/1000</f>
        <v>1839.6658289999996</v>
      </c>
      <c r="D63" s="1942">
        <f>[22]Tabelle1!I23/1000</f>
        <v>1565.7733560000001</v>
      </c>
      <c r="E63" s="1942">
        <f>[22]Tabelle1!J23/1000</f>
        <v>1692.4703850000003</v>
      </c>
      <c r="F63" s="1942">
        <f>[22]Tabelle1!K23/1000</f>
        <v>1774.6731000000002</v>
      </c>
      <c r="G63" s="1942">
        <f>[22]Tabelle1!L23/1000</f>
        <v>1640.7725949999999</v>
      </c>
      <c r="H63" s="1942">
        <f>[22]Tabelle1!M23/1000</f>
        <v>1837.0138079999997</v>
      </c>
      <c r="I63" s="1942">
        <f>[22]Tabelle1!N23/1000</f>
        <v>1893.2692799999998</v>
      </c>
      <c r="J63" s="1942">
        <f>[22]Tabelle1!O23/1000</f>
        <v>2024.7644399999999</v>
      </c>
      <c r="K63" s="1942">
        <f>[22]Tabelle1!P23/1000</f>
        <v>2457.9264900000003</v>
      </c>
      <c r="L63" s="1942">
        <f>[22]Tabelle1!Q23/1000</f>
        <v>2620.1401900000001</v>
      </c>
      <c r="M63" s="2008">
        <f>[23]Tabelle1!C51/1000</f>
        <v>2822.4915120000001</v>
      </c>
      <c r="N63" s="2008">
        <f>[23]Tabelle1!D51/1000</f>
        <v>2567.2030420000006</v>
      </c>
      <c r="O63" s="2008">
        <f>[23]Tabelle1!E51/1000</f>
        <v>2664.2440619999998</v>
      </c>
      <c r="P63" s="2008">
        <f>[23]Tabelle1!F51/1000</f>
        <v>2920.1189760000002</v>
      </c>
      <c r="Q63" s="2008">
        <f>[23]Tabelle1!G51/1000</f>
        <v>3088.5654</v>
      </c>
      <c r="R63" s="2008">
        <f>[23]Tabelle1!H51/1000</f>
        <v>3031.870602</v>
      </c>
      <c r="S63" s="2008">
        <f>[23]Tabelle1!I51/1000</f>
        <v>2937.3412469999998</v>
      </c>
      <c r="T63" s="2008">
        <f>[23]Tabelle1!J51/1000</f>
        <v>2655.7185060000002</v>
      </c>
      <c r="U63" s="2008">
        <f>[23]Tabelle1!K51/1000</f>
        <v>2419.9771679999999</v>
      </c>
      <c r="V63" s="2008">
        <f>[23]Tabelle1!L51/1000</f>
        <v>2414.1475620000001</v>
      </c>
      <c r="W63" s="2008">
        <f>[24]Tabelle1!M51/1000</f>
        <v>2599.190748</v>
      </c>
      <c r="X63" s="1943">
        <f>[24]Tabelle1!N51/1000</f>
        <v>2562.4675849999999</v>
      </c>
    </row>
    <row r="64" spans="1:24" ht="24.95" customHeight="1">
      <c r="A64" s="1976" t="s">
        <v>1014</v>
      </c>
      <c r="B64" s="1942">
        <f>[22]Tabelle1!G24/1000</f>
        <v>3562.7367920000002</v>
      </c>
      <c r="C64" s="1942">
        <f>[22]Tabelle1!H24/1000</f>
        <v>3865.5089200000002</v>
      </c>
      <c r="D64" s="1942">
        <f>[22]Tabelle1!I24/1000</f>
        <v>3077.1629199999998</v>
      </c>
      <c r="E64" s="1942">
        <f>[22]Tabelle1!J24/1000</f>
        <v>3450.6390080000001</v>
      </c>
      <c r="F64" s="1942">
        <f>[22]Tabelle1!K24/1000</f>
        <v>3863.2716359999999</v>
      </c>
      <c r="G64" s="1942">
        <f>[22]Tabelle1!L24/1000</f>
        <v>3687.8330550000001</v>
      </c>
      <c r="H64" s="1942">
        <f>[22]Tabelle1!M24/1000</f>
        <v>3923.1252899999999</v>
      </c>
      <c r="I64" s="1942">
        <f>[22]Tabelle1!N24/1000</f>
        <v>4459.5458580000004</v>
      </c>
      <c r="J64" s="1942">
        <f>[22]Tabelle1!O24/1000</f>
        <v>4517.7274450000004</v>
      </c>
      <c r="K64" s="1942">
        <f>[22]Tabelle1!P24/1000</f>
        <v>5349.7715220000009</v>
      </c>
      <c r="L64" s="1942">
        <f>[22]Tabelle1!Q24/1000</f>
        <v>5838.5688920000002</v>
      </c>
      <c r="M64" s="2008">
        <f>[23]Tabelle1!C52/1000</f>
        <v>6977.8702799999992</v>
      </c>
      <c r="N64" s="2008">
        <f>[23]Tabelle1!D52/1000</f>
        <v>6033.5865620000004</v>
      </c>
      <c r="O64" s="2008">
        <f>[23]Tabelle1!E52/1000</f>
        <v>6621.0594889999993</v>
      </c>
      <c r="P64" s="2008">
        <f>[23]Tabelle1!F52/1000</f>
        <v>5813.9049359999999</v>
      </c>
      <c r="Q64" s="2008">
        <f>[23]Tabelle1!G52/1000</f>
        <v>5874.0716160000002</v>
      </c>
      <c r="R64" s="2008">
        <f>[23]Tabelle1!H52/1000</f>
        <v>5973.9577800000006</v>
      </c>
      <c r="S64" s="2008">
        <f>[23]Tabelle1!I52/1000</f>
        <v>4692.5361599999997</v>
      </c>
      <c r="T64" s="2008">
        <f>[23]Tabelle1!J52/1000</f>
        <v>4998.8464979999999</v>
      </c>
      <c r="U64" s="2008">
        <f>[23]Tabelle1!K52/1000</f>
        <v>4707.0048120000001</v>
      </c>
      <c r="V64" s="2008">
        <f>[23]Tabelle1!L52/1000</f>
        <v>5111.6870559999998</v>
      </c>
      <c r="W64" s="2008">
        <f>[24]Tabelle1!M52/1000</f>
        <v>5117.046698000001</v>
      </c>
      <c r="X64" s="1943">
        <f>[24]Tabelle1!N52/1000</f>
        <v>5043.8808070000014</v>
      </c>
    </row>
    <row r="65" spans="1:24" ht="24.95" customHeight="1">
      <c r="A65" s="1976" t="s">
        <v>1015</v>
      </c>
      <c r="B65" s="1942">
        <f>[22]Tabelle1!G25/1000</f>
        <v>1010.09664</v>
      </c>
      <c r="C65" s="1942">
        <f>[22]Tabelle1!H25/1000</f>
        <v>1071.0328500000001</v>
      </c>
      <c r="D65" s="1942">
        <f>[22]Tabelle1!I25/1000</f>
        <v>943.99756100000002</v>
      </c>
      <c r="E65" s="1942">
        <f>[22]Tabelle1!J25/1000</f>
        <v>921.04099199999996</v>
      </c>
      <c r="F65" s="1942">
        <f>[22]Tabelle1!K25/1000</f>
        <v>1001.9838530000001</v>
      </c>
      <c r="G65" s="1942">
        <f>[22]Tabelle1!L25/1000</f>
        <v>979.02870000000007</v>
      </c>
      <c r="H65" s="1942">
        <f>[22]Tabelle1!M25/1000</f>
        <v>1135.000395</v>
      </c>
      <c r="I65" s="1942">
        <f>[22]Tabelle1!N25/1000</f>
        <v>1229.5826549999999</v>
      </c>
      <c r="J65" s="1942">
        <f>[22]Tabelle1!O25/1000</f>
        <v>1355.5249920000001</v>
      </c>
      <c r="K65" s="1942">
        <f>[22]Tabelle1!P25/1000</f>
        <v>1595.1782890000002</v>
      </c>
      <c r="L65" s="1942">
        <f>[22]Tabelle1!Q25/1000</f>
        <v>1776.5653139999999</v>
      </c>
      <c r="M65" s="2008">
        <f>[23]Tabelle1!C53/1000</f>
        <v>2010.0595330000001</v>
      </c>
      <c r="N65" s="2008">
        <f>[23]Tabelle1!D53/1000</f>
        <v>1773.227676</v>
      </c>
      <c r="O65" s="2008">
        <f>[23]Tabelle1!E53/1000</f>
        <v>2057.9317000000001</v>
      </c>
      <c r="P65" s="2008">
        <f>[23]Tabelle1!F53/1000</f>
        <v>2363.8435920000006</v>
      </c>
      <c r="Q65" s="2008">
        <f>[23]Tabelle1!G53/1000</f>
        <v>2339.8048960000001</v>
      </c>
      <c r="R65" s="2008">
        <f>[23]Tabelle1!H53/1000</f>
        <v>2546.2376400000003</v>
      </c>
      <c r="S65" s="2008">
        <f>[23]Tabelle1!I53/1000</f>
        <v>2606.6275440000004</v>
      </c>
      <c r="T65" s="2008">
        <f>[23]Tabelle1!J53/1000</f>
        <v>2431.6576680000003</v>
      </c>
      <c r="U65" s="2008">
        <f>[23]Tabelle1!K53/1000</f>
        <v>2393.8738530000001</v>
      </c>
      <c r="V65" s="2008">
        <f>[23]Tabelle1!L53/1000</f>
        <v>2552.1332970000003</v>
      </c>
      <c r="W65" s="2008">
        <f>[24]Tabelle1!M53/1000</f>
        <v>2641.2236130000006</v>
      </c>
      <c r="X65" s="1943">
        <f>[24]Tabelle1!N53/1000</f>
        <v>2567.8966949999999</v>
      </c>
    </row>
    <row r="66" spans="1:24" ht="24.95" customHeight="1">
      <c r="A66" s="1976" t="s">
        <v>1016</v>
      </c>
      <c r="B66" s="1942">
        <f>[22]Tabelle1!G26/1000</f>
        <v>1229.7606659999999</v>
      </c>
      <c r="C66" s="1942">
        <f>[22]Tabelle1!H26/1000</f>
        <v>1312.1566740000001</v>
      </c>
      <c r="D66" s="1942">
        <f>[22]Tabelle1!I26/1000</f>
        <v>1153.3580880000002</v>
      </c>
      <c r="E66" s="1942">
        <f>[22]Tabelle1!J26/1000</f>
        <v>931.68514200000004</v>
      </c>
      <c r="F66" s="1942">
        <f>[22]Tabelle1!K26/1000</f>
        <v>1137.0726499999998</v>
      </c>
      <c r="G66" s="1942">
        <f>[22]Tabelle1!L26/1000</f>
        <v>1128.4601719999998</v>
      </c>
      <c r="H66" s="1942">
        <f>[22]Tabelle1!M26/1000</f>
        <v>1302.5440560000002</v>
      </c>
      <c r="I66" s="1942">
        <f>[22]Tabelle1!N26/1000</f>
        <v>1359.806736</v>
      </c>
      <c r="J66" s="1942">
        <f>[22]Tabelle1!O26/1000</f>
        <v>1607.966091</v>
      </c>
      <c r="K66" s="1942">
        <f>[22]Tabelle1!P26/1000</f>
        <v>1785.5076509999999</v>
      </c>
      <c r="L66" s="1942">
        <f>[22]Tabelle1!Q26/1000</f>
        <v>1772.6270239999999</v>
      </c>
      <c r="M66" s="2008">
        <f>[23]Tabelle1!C56/1000</f>
        <v>2139.3825389999997</v>
      </c>
      <c r="N66" s="2008">
        <f>[23]Tabelle1!D56/1000</f>
        <v>1811.07375</v>
      </c>
      <c r="O66" s="2008">
        <f>[23]Tabelle1!E56/1000</f>
        <v>2018.4730400000001</v>
      </c>
      <c r="P66" s="2008">
        <f>[23]Tabelle1!F56/1000</f>
        <v>2323.57492</v>
      </c>
      <c r="Q66" s="2008">
        <f>[23]Tabelle1!G56/1000</f>
        <v>2357.45525</v>
      </c>
      <c r="R66" s="2008">
        <f>[23]Tabelle1!H56/1000</f>
        <v>2384.0680299999999</v>
      </c>
      <c r="S66" s="2008">
        <f>[23]Tabelle1!I56/1000</f>
        <v>2457.86985</v>
      </c>
      <c r="T66" s="2008">
        <f>[23]Tabelle1!J56/1000</f>
        <v>2269.3994550000002</v>
      </c>
      <c r="U66" s="2008">
        <f>[23]Tabelle1!K56/1000</f>
        <v>2355.9613289999998</v>
      </c>
      <c r="V66" s="2008">
        <f>[23]Tabelle1!L56/1000</f>
        <v>2249.5184240000003</v>
      </c>
      <c r="W66" s="2008">
        <f>[24]Tabelle1!M56/1000</f>
        <v>2346.5273199999997</v>
      </c>
      <c r="X66" s="1943">
        <f>[24]Tabelle1!N56/1000</f>
        <v>2311.9356640000005</v>
      </c>
    </row>
    <row r="67" spans="1:24" ht="24.95" customHeight="1">
      <c r="A67" s="1976" t="s">
        <v>1017</v>
      </c>
      <c r="B67" s="1942">
        <f>[22]Tabelle1!G27/1000</f>
        <v>46.968464999999995</v>
      </c>
      <c r="C67" s="1942">
        <f>[22]Tabelle1!H27/1000</f>
        <v>48.907176</v>
      </c>
      <c r="D67" s="1942">
        <f>[22]Tabelle1!I27/1000</f>
        <v>43.540958999999994</v>
      </c>
      <c r="E67" s="1942">
        <f>[22]Tabelle1!J27/1000</f>
        <v>35.601576000000001</v>
      </c>
      <c r="F67" s="1942">
        <f>[22]Tabelle1!K27/1000</f>
        <v>49.793231999999996</v>
      </c>
      <c r="G67" s="1942">
        <f>[22]Tabelle1!L27/1000</f>
        <v>29.181842</v>
      </c>
      <c r="H67" s="1942">
        <f>[22]Tabelle1!M27/1000</f>
        <v>30.708838000000004</v>
      </c>
      <c r="I67" s="1942">
        <f>[22]Tabelle1!N27/1000</f>
        <v>32.275982000000006</v>
      </c>
      <c r="J67" s="1942">
        <f>[22]Tabelle1!O27/1000</f>
        <v>33.068602000000006</v>
      </c>
      <c r="K67" s="1942">
        <f>[22]Tabelle1!P27/1000</f>
        <v>33.034894000000001</v>
      </c>
      <c r="L67" s="1942">
        <f>[22]Tabelle1!Q27/1000</f>
        <v>52.12201499999999</v>
      </c>
      <c r="M67" s="2008">
        <f>[23]Tabelle1!C54/1000</f>
        <v>645.12560000000008</v>
      </c>
      <c r="N67" s="2008">
        <f>[23]Tabelle1!D54/1000</f>
        <v>553.24512000000004</v>
      </c>
      <c r="O67" s="2008">
        <f>[23]Tabelle1!E54/1000</f>
        <v>643.20155</v>
      </c>
      <c r="P67" s="2008">
        <f>[23]Tabelle1!F54/1000</f>
        <v>702.85230000000001</v>
      </c>
      <c r="Q67" s="2008">
        <f>[23]Tabelle1!G54/1000</f>
        <v>712.85109499999999</v>
      </c>
      <c r="R67" s="2008">
        <f>[23]Tabelle1!H54/1000</f>
        <v>711.62994100000014</v>
      </c>
      <c r="S67" s="2008">
        <f>[23]Tabelle1!I54/1000</f>
        <v>747.93104100000005</v>
      </c>
      <c r="T67" s="2008">
        <f>[23]Tabelle1!J54/1000</f>
        <v>712.17818999999997</v>
      </c>
      <c r="U67" s="2008">
        <f>[23]Tabelle1!K54/1000</f>
        <v>756.08641800000009</v>
      </c>
      <c r="V67" s="2008">
        <f>[23]Tabelle1!L54/1000</f>
        <v>679.77147200000002</v>
      </c>
      <c r="W67" s="2008">
        <f>[24]Tabelle1!M54/1000</f>
        <v>722.92805599999997</v>
      </c>
      <c r="X67" s="1943">
        <f>[24]Tabelle1!N54/1000</f>
        <v>821.38481100000013</v>
      </c>
    </row>
    <row r="68" spans="1:24" ht="24.95" customHeight="1">
      <c r="A68" s="1978" t="s">
        <v>1018</v>
      </c>
      <c r="B68" s="1942">
        <f>[22]Tabelle1!G28/1000</f>
        <v>620.48662400000012</v>
      </c>
      <c r="C68" s="1942">
        <f>[22]Tabelle1!H28/1000</f>
        <v>652.91666399999997</v>
      </c>
      <c r="D68" s="1942">
        <f>[22]Tabelle1!I28/1000</f>
        <v>580.402872</v>
      </c>
      <c r="E68" s="1942">
        <f>[22]Tabelle1!J28/1000</f>
        <v>527.57885999999996</v>
      </c>
      <c r="F68" s="1942">
        <f>[22]Tabelle1!K28/1000</f>
        <v>546.67971</v>
      </c>
      <c r="G68" s="1942">
        <f>[22]Tabelle1!L28/1000</f>
        <v>595.85735299999999</v>
      </c>
      <c r="H68" s="1942">
        <f>[22]Tabelle1!M28/1000</f>
        <v>595.87453099999993</v>
      </c>
      <c r="I68" s="1942">
        <f>[22]Tabelle1!N28/1000</f>
        <v>649.85670399999992</v>
      </c>
      <c r="J68" s="1942">
        <f>[22]Tabelle1!O28/1000</f>
        <v>657.13479999999993</v>
      </c>
      <c r="K68" s="1942">
        <f>[22]Tabelle1!P28/1000</f>
        <v>837.98432000000003</v>
      </c>
      <c r="L68" s="1942">
        <f>[22]Tabelle1!Q28/1000</f>
        <v>804.25802400000009</v>
      </c>
      <c r="M68" s="2008">
        <f>[23]Tabelle1!C55/1000</f>
        <v>961.59764700000017</v>
      </c>
      <c r="N68" s="2008">
        <f>[23]Tabelle1!D55/1000</f>
        <v>929.56396999999993</v>
      </c>
      <c r="O68" s="2008">
        <f>[23]Tabelle1!E55/1000</f>
        <v>927.82523700000013</v>
      </c>
      <c r="P68" s="2008">
        <f>[23]Tabelle1!F55/1000</f>
        <v>1139.7969399999999</v>
      </c>
      <c r="Q68" s="2008">
        <f>[23]Tabelle1!G55/1000</f>
        <v>1113.01766</v>
      </c>
      <c r="R68" s="2008">
        <f>[23]Tabelle1!H55/1000</f>
        <v>1105.0540700000001</v>
      </c>
      <c r="S68" s="2008">
        <f>[23]Tabelle1!I55/1000</f>
        <v>1032.728805</v>
      </c>
      <c r="T68" s="2008">
        <f>[23]Tabelle1!J55/1000</f>
        <v>1003.156065</v>
      </c>
      <c r="U68" s="2008">
        <f>[23]Tabelle1!K55/1000</f>
        <v>917.17468800000006</v>
      </c>
      <c r="V68" s="2008">
        <f>[23]Tabelle1!L55/1000</f>
        <v>969.87835999999993</v>
      </c>
      <c r="W68" s="2008">
        <f>[24]Tabelle1!M55/1000</f>
        <v>846.22086499999989</v>
      </c>
      <c r="X68" s="1943">
        <f>[24]Tabelle1!N55/1000</f>
        <v>951.59000800000001</v>
      </c>
    </row>
    <row r="69" spans="1:24" ht="24.95" customHeight="1">
      <c r="A69" s="1976" t="s">
        <v>1019</v>
      </c>
      <c r="B69" s="1942">
        <f>[22]Tabelle1!G29/1000</f>
        <v>226.95773400000002</v>
      </c>
      <c r="C69" s="1942">
        <f>[22]Tabelle1!H29/1000</f>
        <v>214.30327200000002</v>
      </c>
      <c r="D69" s="1942">
        <f>[22]Tabelle1!I29/1000</f>
        <v>214.08678599999999</v>
      </c>
      <c r="E69" s="1942">
        <f>[22]Tabelle1!J29/1000</f>
        <v>236.239115</v>
      </c>
      <c r="F69" s="1942">
        <f>[22]Tabelle1!K29/1000</f>
        <v>261.91660200000001</v>
      </c>
      <c r="G69" s="1942">
        <f>[22]Tabelle1!L29/1000</f>
        <v>206.84498499999998</v>
      </c>
      <c r="H69" s="1942">
        <f>[22]Tabelle1!M29/1000</f>
        <v>246.60549599999999</v>
      </c>
      <c r="I69" s="1942">
        <f>[22]Tabelle1!N29/1000</f>
        <v>267.80027999999999</v>
      </c>
      <c r="J69" s="1942">
        <f>[22]Tabelle1!O29/1000</f>
        <v>322.90598199999994</v>
      </c>
      <c r="K69" s="1942">
        <f>[22]Tabelle1!P29/1000</f>
        <v>346.15779800000001</v>
      </c>
      <c r="L69" s="1942">
        <f>[22]Tabelle1!Q29/1000</f>
        <v>431.563784</v>
      </c>
      <c r="M69" s="2008"/>
      <c r="N69" s="2008"/>
      <c r="O69" s="2008"/>
      <c r="P69" s="2008"/>
      <c r="Q69" s="2008"/>
      <c r="R69" s="2008"/>
      <c r="S69" s="2008"/>
      <c r="T69" s="2008"/>
      <c r="U69" s="2008"/>
      <c r="V69" s="2008"/>
      <c r="W69" s="2008"/>
      <c r="X69" s="1943"/>
    </row>
    <row r="70" spans="1:24" ht="24.95" customHeight="1">
      <c r="A70" s="1976" t="s">
        <v>1020</v>
      </c>
      <c r="B70" s="1942">
        <f>[22]Tabelle1!G30/1000</f>
        <v>170.11207499999998</v>
      </c>
      <c r="C70" s="1942">
        <f>[22]Tabelle1!H30/1000</f>
        <v>181.38014299999998</v>
      </c>
      <c r="D70" s="1942">
        <f>[22]Tabelle1!I30/1000</f>
        <v>162.41234399999999</v>
      </c>
      <c r="E70" s="1942">
        <f>[22]Tabelle1!J30/1000</f>
        <v>159.298575</v>
      </c>
      <c r="F70" s="1942">
        <f>[22]Tabelle1!K30/1000</f>
        <v>160.94860500000001</v>
      </c>
      <c r="G70" s="1942">
        <f>[22]Tabelle1!L30/1000</f>
        <v>160.86293000000001</v>
      </c>
      <c r="H70" s="1942">
        <f>[22]Tabelle1!M30/1000</f>
        <v>197.860848</v>
      </c>
      <c r="I70" s="1942">
        <f>[22]Tabelle1!N30/1000</f>
        <v>202.70011199999999</v>
      </c>
      <c r="J70" s="1942">
        <f>[22]Tabelle1!O30/1000</f>
        <v>213.8946</v>
      </c>
      <c r="K70" s="1942">
        <f>[22]Tabelle1!P30/1000</f>
        <v>278.27221800000001</v>
      </c>
      <c r="L70" s="1942">
        <f>[22]Tabelle1!Q30/1000</f>
        <v>303.04711499999996</v>
      </c>
      <c r="M70" s="2008"/>
      <c r="N70" s="2008"/>
      <c r="O70" s="2008"/>
      <c r="P70" s="2008"/>
      <c r="Q70" s="2008"/>
      <c r="R70" s="2008"/>
      <c r="S70" s="2008"/>
      <c r="T70" s="2008"/>
      <c r="U70" s="2008"/>
      <c r="V70" s="2008"/>
      <c r="W70" s="2008"/>
      <c r="X70" s="1943"/>
    </row>
    <row r="71" spans="1:24" ht="24.95" customHeight="1">
      <c r="A71" s="1976" t="s">
        <v>1021</v>
      </c>
      <c r="B71" s="1942">
        <f>[22]Tabelle1!G31/1000</f>
        <v>1399.5723600000001</v>
      </c>
      <c r="C71" s="1942">
        <f>[22]Tabelle1!H31/1000</f>
        <v>1437.6899249999999</v>
      </c>
      <c r="D71" s="1942">
        <f>[22]Tabelle1!I31/1000</f>
        <v>1348.1304419999999</v>
      </c>
      <c r="E71" s="1942">
        <f>[22]Tabelle1!J31/1000</f>
        <v>3441.9262080000003</v>
      </c>
      <c r="F71" s="1942">
        <f>[22]Tabelle1!K31/1000</f>
        <v>1594.612134</v>
      </c>
      <c r="G71" s="1942">
        <f>[22]Tabelle1!L31/1000</f>
        <v>1634.6171279999999</v>
      </c>
      <c r="H71" s="1942">
        <f>[22]Tabelle1!M31/1000</f>
        <v>1681.3514940000002</v>
      </c>
      <c r="I71" s="1942">
        <f>[22]Tabelle1!N31/1000</f>
        <v>1790.115444</v>
      </c>
      <c r="J71" s="1942">
        <f>[22]Tabelle1!O31/1000</f>
        <v>2207.2577309999997</v>
      </c>
      <c r="K71" s="1942">
        <f>[22]Tabelle1!P31/1000</f>
        <v>2362.6154929999998</v>
      </c>
      <c r="L71" s="1942">
        <f>[22]Tabelle1!Q31/1000</f>
        <v>2554.339011</v>
      </c>
      <c r="M71" s="2008">
        <f>[23]Tabelle1!C57/1000</f>
        <v>2751.9377840000002</v>
      </c>
      <c r="N71" s="2008">
        <f>[23]Tabelle1!D57/1000</f>
        <v>2428.4701529999998</v>
      </c>
      <c r="O71" s="2008">
        <f>[23]Tabelle1!E57/1000</f>
        <v>2592.2483200000001</v>
      </c>
      <c r="P71" s="2008">
        <f>[23]Tabelle1!F57/1000</f>
        <v>2636.4630459999998</v>
      </c>
      <c r="Q71" s="2008">
        <f>[23]Tabelle1!G57/1000</f>
        <v>3078.8568560000003</v>
      </c>
      <c r="R71" s="2008">
        <f>[23]Tabelle1!H57/1000</f>
        <v>3114.2262960000003</v>
      </c>
      <c r="S71" s="2008">
        <f>[23]Tabelle1!I57/1000</f>
        <v>2942.0550250000001</v>
      </c>
      <c r="T71" s="2008">
        <f>[23]Tabelle1!J57/1000</f>
        <v>2775.0608279999997</v>
      </c>
      <c r="U71" s="2008">
        <f>[23]Tabelle1!K57/1000</f>
        <v>2413.66446</v>
      </c>
      <c r="V71" s="2008">
        <f>[23]Tabelle1!L57/1000</f>
        <v>2489.22874</v>
      </c>
      <c r="W71" s="2008">
        <f>[24]Tabelle1!M57/1000</f>
        <v>3071.670102</v>
      </c>
      <c r="X71" s="1943">
        <f>[24]Tabelle1!N57/1000</f>
        <v>2595.3107749999999</v>
      </c>
    </row>
    <row r="72" spans="1:24" ht="24.95" customHeight="1">
      <c r="A72" s="1976" t="s">
        <v>1022</v>
      </c>
      <c r="B72" s="1942">
        <f>[22]Tabelle1!G32/1000</f>
        <v>186.57341999999997</v>
      </c>
      <c r="C72" s="1942">
        <f>[22]Tabelle1!H32/1000</f>
        <v>197.07008400000001</v>
      </c>
      <c r="D72" s="1942">
        <f>[22]Tabelle1!I32/1000</f>
        <v>221.03990999999999</v>
      </c>
      <c r="E72" s="1942">
        <f>[22]Tabelle1!J32/1000</f>
        <v>185.19459700000002</v>
      </c>
      <c r="F72" s="1942">
        <f>[22]Tabelle1!K32/1000</f>
        <v>208.422606</v>
      </c>
      <c r="G72" s="1942">
        <f>[22]Tabelle1!L32/1000</f>
        <v>166.47775199999998</v>
      </c>
      <c r="H72" s="1942">
        <f>[22]Tabelle1!M32/1000</f>
        <v>200.57536099999999</v>
      </c>
      <c r="I72" s="1942">
        <f>[22]Tabelle1!N32/1000</f>
        <v>197.15529399999997</v>
      </c>
      <c r="J72" s="1942">
        <f>[22]Tabelle1!O32/1000</f>
        <v>224.73848599999997</v>
      </c>
      <c r="K72" s="1942">
        <f>[22]Tabelle1!P32/1000</f>
        <v>270.09178399999996</v>
      </c>
      <c r="L72" s="1942">
        <f>[22]Tabelle1!Q32/1000</f>
        <v>292.81646400000005</v>
      </c>
      <c r="M72" s="2008">
        <f>[23]Tabelle1!C58/1000</f>
        <v>252.97404800000001</v>
      </c>
      <c r="N72" s="2008">
        <f>[23]Tabelle1!D58/1000</f>
        <v>242.77235200000001</v>
      </c>
      <c r="O72" s="2008">
        <f>[23]Tabelle1!E58/1000</f>
        <v>258.959112</v>
      </c>
      <c r="P72" s="2008">
        <f>[23]Tabelle1!F58/1000</f>
        <v>298.32462900000002</v>
      </c>
      <c r="Q72" s="2008">
        <f>[23]Tabelle1!G58/1000</f>
        <v>319.51358999999997</v>
      </c>
      <c r="R72" s="2008">
        <f>[23]Tabelle1!H58/1000</f>
        <v>339.44958000000003</v>
      </c>
      <c r="S72" s="2008">
        <f>[23]Tabelle1!I58/1000</f>
        <v>328.81620800000002</v>
      </c>
      <c r="T72" s="2008">
        <f>[23]Tabelle1!J58/1000</f>
        <v>388.90077299999996</v>
      </c>
      <c r="U72" s="2008">
        <f>[23]Tabelle1!K58/1000</f>
        <v>272.02623</v>
      </c>
      <c r="V72" s="2008">
        <f>[23]Tabelle1!L58/1000</f>
        <v>266.90373999999997</v>
      </c>
      <c r="W72" s="2008">
        <f>[24]Tabelle1!M58/1000</f>
        <v>254.79648499999999</v>
      </c>
      <c r="X72" s="1943">
        <f>[24]Tabelle1!N58/1000</f>
        <v>278.66629999999998</v>
      </c>
    </row>
    <row r="73" spans="1:24" ht="24.95" customHeight="1">
      <c r="A73" s="1977" t="s">
        <v>381</v>
      </c>
      <c r="B73" s="1942">
        <f>[22]Tabelle1!G33/1000</f>
        <v>321.38061599999997</v>
      </c>
      <c r="C73" s="1942">
        <f>[22]Tabelle1!H33/1000</f>
        <v>309.425094</v>
      </c>
      <c r="D73" s="1942">
        <f>[22]Tabelle1!I33/1000</f>
        <v>280.32423999999997</v>
      </c>
      <c r="E73" s="1942">
        <f>[22]Tabelle1!J33/1000</f>
        <v>228.52961600000003</v>
      </c>
      <c r="F73" s="1942">
        <f>[22]Tabelle1!K33/1000</f>
        <v>246.379041</v>
      </c>
      <c r="G73" s="1942">
        <f>[22]Tabelle1!L33/1000</f>
        <v>232.567632</v>
      </c>
      <c r="H73" s="1942">
        <f>[22]Tabelle1!M33/1000</f>
        <v>247.47817999999998</v>
      </c>
      <c r="I73" s="1942">
        <f>[22]Tabelle1!N33/1000</f>
        <v>249.84493000000001</v>
      </c>
      <c r="J73" s="1942">
        <f>[22]Tabelle1!O33/1000</f>
        <v>284.30532900000003</v>
      </c>
      <c r="K73" s="1942">
        <f>[22]Tabelle1!P33/1000</f>
        <v>302.6667490000001</v>
      </c>
      <c r="L73" s="1942">
        <f>[22]Tabelle1!Q33/1000</f>
        <v>319.53543600000006</v>
      </c>
      <c r="M73" s="2008">
        <f>[23]Tabelle1!C59/1000</f>
        <v>262.71858600000002</v>
      </c>
      <c r="N73" s="2008">
        <f>[23]Tabelle1!D59/1000</f>
        <v>225.34437799999998</v>
      </c>
      <c r="O73" s="2008">
        <f>[23]Tabelle1!E59/1000</f>
        <v>246.53419500000001</v>
      </c>
      <c r="P73" s="2008">
        <f>[23]Tabelle1!F59/1000</f>
        <v>261.93398999999999</v>
      </c>
      <c r="Q73" s="2008">
        <f>[23]Tabelle1!G59/1000</f>
        <v>268.63022999999998</v>
      </c>
      <c r="R73" s="2008">
        <f>[23]Tabelle1!H59/1000</f>
        <v>258.55489499999999</v>
      </c>
      <c r="S73" s="2008">
        <f>[23]Tabelle1!I59/1000</f>
        <v>264.68470500000001</v>
      </c>
      <c r="T73" s="2008">
        <f>[23]Tabelle1!J59/1000</f>
        <v>260.80644799999999</v>
      </c>
      <c r="U73" s="2008">
        <f>[23]Tabelle1!K59/1000</f>
        <v>232.319232</v>
      </c>
      <c r="V73" s="2008">
        <f>[23]Tabelle1!L59/1000</f>
        <v>233.02524000000003</v>
      </c>
      <c r="W73" s="2008">
        <f>[24]Tabelle1!M59/1000</f>
        <v>254.448623</v>
      </c>
      <c r="X73" s="1943">
        <f>[24]Tabelle1!N59/1000</f>
        <v>237.446676</v>
      </c>
    </row>
    <row r="74" spans="1:24" ht="24.95" customHeight="1">
      <c r="A74" s="1979" t="s">
        <v>1023</v>
      </c>
      <c r="B74" s="1948">
        <f>[22]Tabelle1!G34/1000</f>
        <v>46.667071999999997</v>
      </c>
      <c r="C74" s="1948">
        <f>[22]Tabelle1!H34/1000</f>
        <v>49.456944</v>
      </c>
      <c r="D74" s="1948">
        <f>[22]Tabelle1!I34/1000</f>
        <v>38.763815999999998</v>
      </c>
      <c r="E74" s="1948">
        <f>[22]Tabelle1!J34/1000</f>
        <v>49.979831999999995</v>
      </c>
      <c r="F74" s="1948">
        <f>[22]Tabelle1!K34/1000</f>
        <v>52.661817999999997</v>
      </c>
      <c r="G74" s="1948">
        <f>[22]Tabelle1!L34/1000</f>
        <v>57.637558000000006</v>
      </c>
      <c r="H74" s="1948">
        <f>[22]Tabelle1!M34/1000</f>
        <v>69.565409000000002</v>
      </c>
      <c r="I74" s="1948">
        <f>[22]Tabelle1!N34/1000</f>
        <v>89.058774</v>
      </c>
      <c r="J74" s="1948">
        <f>[22]Tabelle1!O34/1000</f>
        <v>105.93107499999999</v>
      </c>
      <c r="K74" s="1948">
        <f>[22]Tabelle1!P34/1000</f>
        <v>128.10848199999998</v>
      </c>
      <c r="L74" s="1948">
        <f>[22]Tabelle1!Q34/1000</f>
        <v>149.16194599999997</v>
      </c>
      <c r="M74" s="2010"/>
      <c r="N74" s="2010"/>
      <c r="O74" s="2010"/>
      <c r="P74" s="2010"/>
      <c r="Q74" s="2010"/>
      <c r="R74" s="2010"/>
      <c r="S74" s="2010"/>
      <c r="T74" s="2010"/>
      <c r="U74" s="2010"/>
      <c r="V74" s="2010"/>
      <c r="W74" s="2010"/>
      <c r="X74" s="1949"/>
    </row>
    <row r="75" spans="1:24" ht="24.95" customHeight="1">
      <c r="A75" s="1900"/>
      <c r="B75" s="1900"/>
      <c r="C75" s="1900"/>
      <c r="D75" s="1900"/>
      <c r="E75" s="1900"/>
      <c r="F75" s="1900"/>
      <c r="G75" s="1900"/>
      <c r="H75" s="1900"/>
      <c r="I75" s="1900"/>
      <c r="J75" s="1900"/>
      <c r="K75" s="1900"/>
      <c r="L75" s="1900"/>
      <c r="M75" s="1900"/>
    </row>
    <row r="76" spans="1:24" ht="24.95" customHeight="1">
      <c r="A76" s="1900"/>
      <c r="B76" s="1900"/>
      <c r="C76" s="1900"/>
      <c r="D76" s="1900"/>
      <c r="E76" s="1900"/>
      <c r="F76" s="1900"/>
      <c r="G76" s="1900"/>
      <c r="H76" s="1900"/>
      <c r="I76" s="1900"/>
      <c r="J76" s="1900"/>
      <c r="K76" s="1900"/>
      <c r="L76" s="1900"/>
      <c r="M76" s="1900"/>
    </row>
    <row r="77" spans="1:24" ht="24.95" customHeight="1">
      <c r="A77" s="1900"/>
      <c r="B77" s="1983" t="s">
        <v>558</v>
      </c>
      <c r="C77" s="1902"/>
      <c r="D77" s="1896"/>
      <c r="E77" s="1896"/>
      <c r="F77" s="1896"/>
      <c r="G77" s="1896"/>
      <c r="H77" s="1896"/>
      <c r="I77" s="1896"/>
      <c r="J77" s="1896"/>
      <c r="K77" s="1896"/>
      <c r="L77" s="1896"/>
      <c r="M77" s="1903"/>
      <c r="N77" s="1903"/>
      <c r="O77" s="1903"/>
      <c r="P77" s="1903"/>
      <c r="Q77" s="1903"/>
      <c r="R77" s="1903"/>
      <c r="S77" s="1903"/>
      <c r="T77" s="1903"/>
      <c r="U77" s="1903"/>
      <c r="V77" s="1903"/>
      <c r="W77" s="1903"/>
      <c r="X77" s="1904"/>
    </row>
    <row r="78" spans="1:24" ht="24.95" customHeight="1">
      <c r="A78" s="1900"/>
      <c r="B78" s="1984" t="s">
        <v>560</v>
      </c>
      <c r="C78" s="1905"/>
      <c r="D78" s="1898"/>
      <c r="E78" s="1898"/>
      <c r="F78" s="1898"/>
      <c r="G78" s="1898"/>
      <c r="H78" s="1898"/>
      <c r="I78" s="1898"/>
      <c r="J78" s="1898"/>
      <c r="K78" s="1898"/>
      <c r="L78" s="1898"/>
      <c r="M78" s="1906"/>
      <c r="N78" s="1906"/>
      <c r="O78" s="1906"/>
      <c r="P78" s="1906"/>
      <c r="Q78" s="1906"/>
      <c r="R78" s="1906"/>
      <c r="S78" s="1906"/>
      <c r="T78" s="1906"/>
      <c r="U78" s="1906"/>
      <c r="V78" s="1906"/>
      <c r="W78" s="1906"/>
      <c r="X78" s="1907"/>
    </row>
    <row r="79" spans="1:24" ht="24.95" customHeight="1">
      <c r="A79" s="1633"/>
      <c r="B79" s="2011">
        <v>1997</v>
      </c>
      <c r="C79" s="2011">
        <v>1998</v>
      </c>
      <c r="D79" s="2011">
        <v>1999</v>
      </c>
      <c r="E79" s="2011">
        <v>2000</v>
      </c>
      <c r="F79" s="2011">
        <v>2001</v>
      </c>
      <c r="G79" s="2011">
        <v>2002</v>
      </c>
      <c r="H79" s="2012">
        <v>2003</v>
      </c>
      <c r="I79" s="2012">
        <v>2004</v>
      </c>
      <c r="J79" s="2012">
        <v>2005</v>
      </c>
      <c r="K79" s="2012">
        <v>2006</v>
      </c>
      <c r="L79" s="2012">
        <v>2007</v>
      </c>
      <c r="M79" s="2012">
        <v>2008</v>
      </c>
      <c r="N79" s="2012">
        <v>2009</v>
      </c>
      <c r="O79" s="2012">
        <v>2010</v>
      </c>
      <c r="P79" s="2012">
        <v>2011</v>
      </c>
      <c r="Q79" s="2012">
        <v>2012</v>
      </c>
      <c r="R79" s="2012">
        <v>2013</v>
      </c>
      <c r="S79" s="2012">
        <v>2014</v>
      </c>
      <c r="T79" s="2012">
        <v>2015</v>
      </c>
      <c r="U79" s="2076">
        <v>2016</v>
      </c>
      <c r="V79" s="2012">
        <v>2017</v>
      </c>
      <c r="W79" s="3916">
        <v>2018</v>
      </c>
      <c r="X79" s="2012">
        <v>2019</v>
      </c>
    </row>
    <row r="80" spans="1:24" ht="24.95" customHeight="1">
      <c r="A80" s="1975" t="s">
        <v>999</v>
      </c>
      <c r="B80" s="1951">
        <v>8.227429877877908</v>
      </c>
      <c r="C80" s="1951">
        <v>8.1139287066872843</v>
      </c>
      <c r="D80" s="1951">
        <v>6.1987023541615045</v>
      </c>
      <c r="E80" s="1951">
        <v>5.7792398970189867</v>
      </c>
      <c r="F80" s="1951">
        <v>5.5762028676260114</v>
      </c>
      <c r="G80" s="1951">
        <v>4.6890723460102102</v>
      </c>
      <c r="H80" s="1951">
        <v>4.1201279834293061</v>
      </c>
      <c r="I80" s="1951">
        <v>4.684135923300814</v>
      </c>
      <c r="J80" s="1951">
        <v>5.338975870377606</v>
      </c>
      <c r="K80" s="1951">
        <v>5.5453945059959553</v>
      </c>
      <c r="L80" s="1951">
        <v>5.6447038393378017</v>
      </c>
      <c r="M80" s="1951">
        <v>5.9751634478940989</v>
      </c>
      <c r="N80" s="1951">
        <v>6.2763944587384852</v>
      </c>
      <c r="O80" s="1951">
        <v>6.3202188315394112</v>
      </c>
      <c r="P80" s="1951">
        <v>6.6684534721195492</v>
      </c>
      <c r="Q80" s="1951">
        <v>6.5861694873459689</v>
      </c>
      <c r="R80" s="1951">
        <v>6.7056402798405204</v>
      </c>
      <c r="S80" s="1951">
        <v>7.0341983204216838</v>
      </c>
      <c r="T80" s="1951">
        <v>6.0182559581664981</v>
      </c>
      <c r="U80" s="1951">
        <v>6.2388682514344325</v>
      </c>
      <c r="V80" s="1951">
        <v>6.3792780864568472</v>
      </c>
      <c r="W80" s="3923">
        <v>6.6042686198463523</v>
      </c>
      <c r="X80" s="1952">
        <v>6.2658745289660205</v>
      </c>
    </row>
    <row r="81" spans="1:24" ht="24.95" customHeight="1">
      <c r="A81" s="1980"/>
      <c r="B81" s="1953"/>
      <c r="C81" s="1953"/>
      <c r="D81" s="1953"/>
      <c r="E81" s="1953"/>
      <c r="F81" s="1953"/>
      <c r="G81" s="1953"/>
      <c r="H81" s="1953"/>
      <c r="I81" s="1953"/>
      <c r="J81" s="1953"/>
      <c r="K81" s="1954"/>
      <c r="L81" s="1954"/>
      <c r="M81" s="1954"/>
      <c r="N81" s="1954"/>
      <c r="O81" s="1954"/>
      <c r="P81" s="1954"/>
      <c r="Q81" s="1954"/>
      <c r="R81" s="1954"/>
      <c r="S81" s="1954"/>
      <c r="T81" s="1954"/>
      <c r="U81" s="1954"/>
      <c r="V81" s="1954"/>
      <c r="W81" s="3924"/>
      <c r="X81" s="3716"/>
    </row>
    <row r="82" spans="1:24" ht="24.95" customHeight="1">
      <c r="A82" s="1976" t="s">
        <v>1000</v>
      </c>
      <c r="B82" s="1955">
        <v>10.199999999999999</v>
      </c>
      <c r="C82" s="1955">
        <v>10.1</v>
      </c>
      <c r="D82" s="1955">
        <v>8.1</v>
      </c>
      <c r="E82" s="1955">
        <v>7.6</v>
      </c>
      <c r="F82" s="1955">
        <v>9.3000000000000007</v>
      </c>
      <c r="G82" s="1955">
        <v>5.5</v>
      </c>
      <c r="H82" s="1955">
        <v>5.6</v>
      </c>
      <c r="I82" s="1955">
        <v>5</v>
      </c>
      <c r="J82" s="1955">
        <v>5.0999999999999996</v>
      </c>
      <c r="K82" s="1956">
        <v>5.9</v>
      </c>
      <c r="L82" s="1956">
        <v>5.9</v>
      </c>
      <c r="M82" s="1956">
        <v>5.5</v>
      </c>
      <c r="N82" s="1956">
        <v>6.3</v>
      </c>
      <c r="O82" s="1956">
        <v>5.6</v>
      </c>
      <c r="P82" s="1956">
        <v>5.9</v>
      </c>
      <c r="Q82" s="1956">
        <v>6.3</v>
      </c>
      <c r="R82" s="1956">
        <v>7.5</v>
      </c>
      <c r="S82" s="1956">
        <v>7.3</v>
      </c>
      <c r="T82" s="1956">
        <v>4.8</v>
      </c>
      <c r="U82" s="1956">
        <v>5.6</v>
      </c>
      <c r="V82" s="1956">
        <v>5.8</v>
      </c>
      <c r="W82" s="3925">
        <v>9.1999999999999993</v>
      </c>
      <c r="X82" s="1957">
        <v>6.7</v>
      </c>
    </row>
    <row r="83" spans="1:24" ht="24.95" customHeight="1">
      <c r="A83" s="1976" t="s">
        <v>1001</v>
      </c>
      <c r="B83" s="1955">
        <v>1.8</v>
      </c>
      <c r="C83" s="1955">
        <v>1.8</v>
      </c>
      <c r="D83" s="1955">
        <v>1</v>
      </c>
      <c r="E83" s="1955">
        <v>0.6</v>
      </c>
      <c r="F83" s="1955">
        <v>0.5</v>
      </c>
      <c r="G83" s="1955">
        <v>0.7</v>
      </c>
      <c r="H83" s="1955">
        <v>0.7</v>
      </c>
      <c r="I83" s="1955">
        <v>0.9</v>
      </c>
      <c r="J83" s="1955">
        <v>1.3</v>
      </c>
      <c r="K83" s="1956">
        <v>1.3</v>
      </c>
      <c r="L83" s="1956">
        <v>1.4</v>
      </c>
      <c r="M83" s="1956">
        <v>1.6</v>
      </c>
      <c r="N83" s="1956">
        <v>2.2000000000000002</v>
      </c>
      <c r="O83" s="1956">
        <v>2.4</v>
      </c>
      <c r="P83" s="1956">
        <v>2.4</v>
      </c>
      <c r="Q83" s="1956">
        <v>2</v>
      </c>
      <c r="R83" s="1956">
        <v>1.9</v>
      </c>
      <c r="S83" s="1956">
        <v>2.1</v>
      </c>
      <c r="T83" s="1956">
        <v>1.7</v>
      </c>
      <c r="U83" s="1956">
        <v>2.2000000000000002</v>
      </c>
      <c r="V83" s="1956">
        <v>2.2000000000000002</v>
      </c>
      <c r="W83" s="3925">
        <v>1.8</v>
      </c>
      <c r="X83" s="1957">
        <v>2.2000000000000002</v>
      </c>
    </row>
    <row r="84" spans="1:24" ht="24.95" customHeight="1">
      <c r="A84" s="1976" t="s">
        <v>1002</v>
      </c>
      <c r="B84" s="1955">
        <v>7.7</v>
      </c>
      <c r="C84" s="1955">
        <v>7.7</v>
      </c>
      <c r="D84" s="1955">
        <v>7.2</v>
      </c>
      <c r="E84" s="1955">
        <v>8.1999999999999993</v>
      </c>
      <c r="F84" s="1955">
        <v>8.4</v>
      </c>
      <c r="G84" s="1955">
        <v>8.5</v>
      </c>
      <c r="H84" s="1955">
        <v>8.1</v>
      </c>
      <c r="I84" s="1955">
        <v>8.6999999999999993</v>
      </c>
      <c r="J84" s="1955">
        <v>8.6</v>
      </c>
      <c r="K84" s="1956">
        <v>9</v>
      </c>
      <c r="L84" s="1956">
        <v>9.6</v>
      </c>
      <c r="M84" s="1956">
        <v>10</v>
      </c>
      <c r="N84" s="1956">
        <v>8.9</v>
      </c>
      <c r="O84" s="1956">
        <v>9.3000000000000007</v>
      </c>
      <c r="P84" s="1956">
        <v>9.8000000000000007</v>
      </c>
      <c r="Q84" s="1956">
        <v>9.9</v>
      </c>
      <c r="R84" s="1956">
        <v>9.6999999999999993</v>
      </c>
      <c r="S84" s="1956">
        <v>10.1</v>
      </c>
      <c r="T84" s="1956">
        <v>8.9</v>
      </c>
      <c r="U84" s="1956">
        <v>8.3000000000000007</v>
      </c>
      <c r="V84" s="1956">
        <v>8.5</v>
      </c>
      <c r="W84" s="3925">
        <v>8.3000000000000007</v>
      </c>
      <c r="X84" s="1957">
        <v>7.9</v>
      </c>
    </row>
    <row r="85" spans="1:24" ht="24.95" customHeight="1">
      <c r="A85" s="1977"/>
      <c r="B85" s="1958"/>
      <c r="C85" s="1958"/>
      <c r="D85" s="1958"/>
      <c r="E85" s="1958"/>
      <c r="F85" s="1958"/>
      <c r="G85" s="1958"/>
      <c r="H85" s="1958"/>
      <c r="I85" s="1958"/>
      <c r="J85" s="1958"/>
      <c r="K85" s="1959"/>
      <c r="L85" s="1959"/>
      <c r="M85" s="1959"/>
      <c r="N85" s="1959"/>
      <c r="O85" s="1959"/>
      <c r="P85" s="1959"/>
      <c r="Q85" s="1959"/>
      <c r="R85" s="1959"/>
      <c r="S85" s="1959"/>
      <c r="T85" s="1959"/>
      <c r="U85" s="1959"/>
      <c r="V85" s="1959"/>
      <c r="W85" s="3926"/>
      <c r="X85" s="3717"/>
    </row>
    <row r="86" spans="1:24" ht="24.95" customHeight="1">
      <c r="A86" s="1975" t="s">
        <v>561</v>
      </c>
      <c r="B86" s="1960">
        <v>1.8437250459511625</v>
      </c>
      <c r="C86" s="1960">
        <v>1.7396648179166274</v>
      </c>
      <c r="D86" s="1960">
        <v>1.4919463379290057</v>
      </c>
      <c r="E86" s="1960">
        <v>1.5632155040177678</v>
      </c>
      <c r="F86" s="1960">
        <v>1.5207442866601053</v>
      </c>
      <c r="G86" s="1960">
        <v>1.4711932076483838</v>
      </c>
      <c r="H86" s="1960">
        <v>1.5730306010857937</v>
      </c>
      <c r="I86" s="1960">
        <v>1.609793844531201</v>
      </c>
      <c r="J86" s="1960">
        <v>1.6879552280319081</v>
      </c>
      <c r="K86" s="1960">
        <v>1.8178879958655709</v>
      </c>
      <c r="L86" s="1960">
        <v>1.827823858885286</v>
      </c>
      <c r="M86" s="1960">
        <v>2.129479677986438</v>
      </c>
      <c r="N86" s="1960">
        <v>2.391678780507529</v>
      </c>
      <c r="O86" s="1960">
        <v>2.2698174724331968</v>
      </c>
      <c r="P86" s="1960">
        <v>2.0966771650710969</v>
      </c>
      <c r="Q86" s="1960">
        <v>2.1388979142206561</v>
      </c>
      <c r="R86" s="1960">
        <v>2.1602686822198152</v>
      </c>
      <c r="S86" s="1960">
        <v>1.9686154091447852</v>
      </c>
      <c r="T86" s="1960">
        <v>1.8264893990125208</v>
      </c>
      <c r="U86" s="1960">
        <v>1.6394340383868677</v>
      </c>
      <c r="V86" s="1960">
        <v>1.6221870474902582</v>
      </c>
      <c r="W86" s="3927">
        <v>1.6753345175747323</v>
      </c>
      <c r="X86" s="1961">
        <v>1.6268502960147773</v>
      </c>
    </row>
    <row r="87" spans="1:24" ht="24.95" customHeight="1">
      <c r="A87" s="1980"/>
      <c r="B87" s="1953"/>
      <c r="C87" s="1953"/>
      <c r="D87" s="1953"/>
      <c r="E87" s="1953"/>
      <c r="F87" s="1953"/>
      <c r="G87" s="1953"/>
      <c r="H87" s="1953"/>
      <c r="I87" s="1953"/>
      <c r="J87" s="1953"/>
      <c r="K87" s="1954"/>
      <c r="L87" s="1954"/>
      <c r="M87" s="1954"/>
      <c r="N87" s="1954"/>
      <c r="O87" s="1954"/>
      <c r="P87" s="1954"/>
      <c r="Q87" s="1954"/>
      <c r="R87" s="1954"/>
      <c r="S87" s="1954"/>
      <c r="T87" s="1954"/>
      <c r="U87" s="1954"/>
      <c r="V87" s="1954"/>
      <c r="W87" s="3924"/>
      <c r="X87" s="3716"/>
    </row>
    <row r="88" spans="1:24" ht="24.95" customHeight="1">
      <c r="A88" s="1976" t="s">
        <v>1003</v>
      </c>
      <c r="B88" s="1962">
        <v>1.7</v>
      </c>
      <c r="C88" s="1962">
        <v>1.6</v>
      </c>
      <c r="D88" s="1962">
        <v>1.5</v>
      </c>
      <c r="E88" s="1962">
        <v>1.6</v>
      </c>
      <c r="F88" s="1962">
        <v>1.6</v>
      </c>
      <c r="G88" s="1962">
        <v>1.6</v>
      </c>
      <c r="H88" s="1962">
        <v>1.7</v>
      </c>
      <c r="I88" s="1962">
        <v>1.8</v>
      </c>
      <c r="J88" s="1962">
        <v>2</v>
      </c>
      <c r="K88" s="1963">
        <v>2.2000000000000002</v>
      </c>
      <c r="L88" s="1963">
        <v>2.2999999999999998</v>
      </c>
      <c r="M88" s="1963">
        <v>2.4492203964514556</v>
      </c>
      <c r="N88" s="1963">
        <v>2.6253060435505695</v>
      </c>
      <c r="O88" s="1963">
        <v>2.5481884510197763</v>
      </c>
      <c r="P88" s="1963">
        <v>2.4684662252018175</v>
      </c>
      <c r="Q88" s="1963">
        <v>2.4438628706387604</v>
      </c>
      <c r="R88" s="1963">
        <v>2.4532799735085424</v>
      </c>
      <c r="S88" s="1963">
        <v>2.3530260551448681</v>
      </c>
      <c r="T88" s="1963">
        <v>2.3441585123749769</v>
      </c>
      <c r="U88" s="1963">
        <v>2.1437156775991326</v>
      </c>
      <c r="V88" s="1963">
        <v>2.051903591429757</v>
      </c>
      <c r="W88" s="3928">
        <v>2.1238086971699661</v>
      </c>
      <c r="X88" s="1964">
        <v>2.0351051233087514</v>
      </c>
    </row>
    <row r="89" spans="1:24" ht="24.95" customHeight="1">
      <c r="A89" s="1976" t="s">
        <v>1004</v>
      </c>
      <c r="B89" s="1962">
        <v>0.2</v>
      </c>
      <c r="C89" s="1962">
        <v>0.2</v>
      </c>
      <c r="D89" s="1962">
        <v>0.2</v>
      </c>
      <c r="E89" s="1962">
        <v>0.2</v>
      </c>
      <c r="F89" s="1962">
        <v>0.2</v>
      </c>
      <c r="G89" s="1962">
        <v>0.3</v>
      </c>
      <c r="H89" s="1962">
        <v>0.2</v>
      </c>
      <c r="I89" s="1962">
        <v>0.2</v>
      </c>
      <c r="J89" s="1962">
        <v>0.2</v>
      </c>
      <c r="K89" s="1963">
        <v>0.2</v>
      </c>
      <c r="L89" s="1963">
        <v>0.3</v>
      </c>
      <c r="M89" s="1963">
        <v>0.3</v>
      </c>
      <c r="N89" s="1963">
        <v>0.3</v>
      </c>
      <c r="O89" s="1963">
        <v>0.3</v>
      </c>
      <c r="P89" s="1963">
        <v>0.4</v>
      </c>
      <c r="Q89" s="1963">
        <v>0.3</v>
      </c>
      <c r="R89" s="1963">
        <v>0.3</v>
      </c>
      <c r="S89" s="1963">
        <v>0.3</v>
      </c>
      <c r="T89" s="1963">
        <v>0.3</v>
      </c>
      <c r="U89" s="1963">
        <v>0.2</v>
      </c>
      <c r="V89" s="1963">
        <v>0.2</v>
      </c>
      <c r="W89" s="3928">
        <v>0.3</v>
      </c>
      <c r="X89" s="1964">
        <v>0.2</v>
      </c>
    </row>
    <row r="90" spans="1:24" ht="24.95" customHeight="1">
      <c r="A90" s="1976" t="s">
        <v>1005</v>
      </c>
      <c r="B90" s="1962">
        <v>2.7</v>
      </c>
      <c r="C90" s="1962">
        <v>2.5</v>
      </c>
      <c r="D90" s="1962">
        <v>2.2999999999999998</v>
      </c>
      <c r="E90" s="1962">
        <v>2.2000000000000002</v>
      </c>
      <c r="F90" s="1962">
        <v>2.5</v>
      </c>
      <c r="G90" s="1962">
        <v>2.6</v>
      </c>
      <c r="H90" s="1962">
        <v>2.6</v>
      </c>
      <c r="I90" s="1962">
        <v>2.5</v>
      </c>
      <c r="J90" s="1962">
        <v>2.8</v>
      </c>
      <c r="K90" s="1963">
        <v>3.1</v>
      </c>
      <c r="L90" s="1963">
        <v>3</v>
      </c>
      <c r="M90" s="1963">
        <v>3.7</v>
      </c>
      <c r="N90" s="1963">
        <v>3.9</v>
      </c>
      <c r="O90" s="1963">
        <v>3.7</v>
      </c>
      <c r="P90" s="1963">
        <v>3.7</v>
      </c>
      <c r="Q90" s="1963">
        <v>3.9</v>
      </c>
      <c r="R90" s="1963">
        <v>3.8</v>
      </c>
      <c r="S90" s="1963">
        <v>3.3</v>
      </c>
      <c r="T90" s="1963">
        <v>3.2</v>
      </c>
      <c r="U90" s="1963">
        <v>2.9</v>
      </c>
      <c r="V90" s="1963">
        <v>2.8</v>
      </c>
      <c r="W90" s="3928">
        <v>2.7</v>
      </c>
      <c r="X90" s="1964">
        <v>2.8</v>
      </c>
    </row>
    <row r="91" spans="1:24" ht="24.95" customHeight="1">
      <c r="A91" s="1976" t="s">
        <v>1006</v>
      </c>
      <c r="B91" s="1962">
        <v>0.5</v>
      </c>
      <c r="C91" s="1962">
        <v>0.5</v>
      </c>
      <c r="D91" s="1962">
        <v>0.4</v>
      </c>
      <c r="E91" s="1962">
        <v>0.4</v>
      </c>
      <c r="F91" s="1962">
        <v>0.4</v>
      </c>
      <c r="G91" s="1962">
        <v>0.4</v>
      </c>
      <c r="H91" s="1962">
        <v>0.4</v>
      </c>
      <c r="I91" s="1962">
        <v>0.4</v>
      </c>
      <c r="J91" s="1962">
        <v>0.5</v>
      </c>
      <c r="K91" s="1963">
        <v>0.5</v>
      </c>
      <c r="L91" s="1963">
        <v>0.5</v>
      </c>
      <c r="M91" s="1963">
        <v>0.6</v>
      </c>
      <c r="N91" s="1963">
        <v>0.6</v>
      </c>
      <c r="O91" s="1963">
        <v>0.6</v>
      </c>
      <c r="P91" s="1963">
        <v>0.6</v>
      </c>
      <c r="Q91" s="1963">
        <v>0.6</v>
      </c>
      <c r="R91" s="1963">
        <v>0.6</v>
      </c>
      <c r="S91" s="1963">
        <v>0.7</v>
      </c>
      <c r="T91" s="1963">
        <v>0.6</v>
      </c>
      <c r="U91" s="1963">
        <v>0.5</v>
      </c>
      <c r="V91" s="1963">
        <v>0.6</v>
      </c>
      <c r="W91" s="3928">
        <v>0.5</v>
      </c>
      <c r="X91" s="1964">
        <v>0.5</v>
      </c>
    </row>
    <row r="92" spans="1:24" ht="24.95" customHeight="1">
      <c r="A92" s="1976" t="s">
        <v>1007</v>
      </c>
      <c r="B92" s="1962">
        <v>0.9</v>
      </c>
      <c r="C92" s="1962">
        <v>0.8</v>
      </c>
      <c r="D92" s="1962">
        <v>0.7</v>
      </c>
      <c r="E92" s="1962">
        <v>0.7</v>
      </c>
      <c r="F92" s="1962">
        <v>0.7</v>
      </c>
      <c r="G92" s="1962">
        <v>0.7</v>
      </c>
      <c r="H92" s="1962">
        <v>0.7</v>
      </c>
      <c r="I92" s="1962">
        <v>0.7</v>
      </c>
      <c r="J92" s="1962">
        <v>0.8</v>
      </c>
      <c r="K92" s="1963">
        <v>0.8</v>
      </c>
      <c r="L92" s="1963">
        <v>0.8</v>
      </c>
      <c r="M92" s="1963">
        <v>1</v>
      </c>
      <c r="N92" s="1963">
        <v>1</v>
      </c>
      <c r="O92" s="1963">
        <v>0.9</v>
      </c>
      <c r="P92" s="1963">
        <v>0.9</v>
      </c>
      <c r="Q92" s="1963">
        <v>1</v>
      </c>
      <c r="R92" s="1963">
        <v>1.1000000000000001</v>
      </c>
      <c r="S92" s="1963">
        <v>0.9</v>
      </c>
      <c r="T92" s="1963">
        <v>0.9</v>
      </c>
      <c r="U92" s="1963">
        <v>1</v>
      </c>
      <c r="V92" s="1963">
        <v>1</v>
      </c>
      <c r="W92" s="3928">
        <v>1.2</v>
      </c>
      <c r="X92" s="1964">
        <v>1</v>
      </c>
    </row>
    <row r="93" spans="1:24" ht="24.95" customHeight="1">
      <c r="A93" s="1976" t="s">
        <v>1008</v>
      </c>
      <c r="B93" s="1962">
        <v>2.2000000000000002</v>
      </c>
      <c r="C93" s="1962">
        <v>2</v>
      </c>
      <c r="D93" s="1962">
        <v>1.7</v>
      </c>
      <c r="E93" s="1962">
        <v>1.7</v>
      </c>
      <c r="F93" s="1962">
        <v>2</v>
      </c>
      <c r="G93" s="1962">
        <v>2.2999999999999998</v>
      </c>
      <c r="H93" s="1962">
        <v>2.5</v>
      </c>
      <c r="I93" s="1962">
        <v>2.6</v>
      </c>
      <c r="J93" s="1962">
        <v>2.9</v>
      </c>
      <c r="K93" s="1963">
        <v>3.1</v>
      </c>
      <c r="L93" s="1963">
        <v>3</v>
      </c>
      <c r="M93" s="1963">
        <v>3.4</v>
      </c>
      <c r="N93" s="1963">
        <v>3.8</v>
      </c>
      <c r="O93" s="1963">
        <v>3.7</v>
      </c>
      <c r="P93" s="1963">
        <v>3.7</v>
      </c>
      <c r="Q93" s="1963">
        <v>3.4</v>
      </c>
      <c r="R93" s="1963">
        <v>3.5</v>
      </c>
      <c r="S93" s="1963">
        <v>3.4</v>
      </c>
      <c r="T93" s="1963">
        <v>3.1</v>
      </c>
      <c r="U93" s="1963">
        <v>2.8</v>
      </c>
      <c r="V93" s="1963">
        <v>2.7</v>
      </c>
      <c r="W93" s="3928">
        <v>2.7</v>
      </c>
      <c r="X93" s="1964">
        <v>2.8</v>
      </c>
    </row>
    <row r="94" spans="1:24" ht="24.95" customHeight="1">
      <c r="A94" s="1976" t="s">
        <v>1009</v>
      </c>
      <c r="B94" s="1962">
        <v>4.7</v>
      </c>
      <c r="C94" s="1962">
        <v>4.3</v>
      </c>
      <c r="D94" s="1962">
        <v>3.9</v>
      </c>
      <c r="E94" s="1962">
        <v>3.7</v>
      </c>
      <c r="F94" s="1962">
        <v>4.3</v>
      </c>
      <c r="G94" s="1962">
        <v>4.3</v>
      </c>
      <c r="H94" s="1962">
        <v>4.9000000000000004</v>
      </c>
      <c r="I94" s="1962">
        <v>5.0999999999999996</v>
      </c>
      <c r="J94" s="1962">
        <v>5.7</v>
      </c>
      <c r="K94" s="1963">
        <v>6.5</v>
      </c>
      <c r="L94" s="1963">
        <v>6.2</v>
      </c>
      <c r="M94" s="1963">
        <v>7.1</v>
      </c>
      <c r="N94" s="1963">
        <v>7.3</v>
      </c>
      <c r="O94" s="1963">
        <v>6.6</v>
      </c>
      <c r="P94" s="1963">
        <v>6.4</v>
      </c>
      <c r="Q94" s="1963">
        <v>6.8</v>
      </c>
      <c r="R94" s="1963">
        <v>6.6</v>
      </c>
      <c r="S94" s="1963">
        <v>6</v>
      </c>
      <c r="T94" s="1963">
        <v>5.5</v>
      </c>
      <c r="U94" s="1963">
        <v>4.7</v>
      </c>
      <c r="V94" s="1963">
        <v>4.5</v>
      </c>
      <c r="W94" s="3928">
        <v>4.8</v>
      </c>
      <c r="X94" s="1964">
        <v>4.5</v>
      </c>
    </row>
    <row r="95" spans="1:24" ht="24.95" customHeight="1">
      <c r="A95" s="1976" t="s">
        <v>1010</v>
      </c>
      <c r="B95" s="1962">
        <v>0.9</v>
      </c>
      <c r="C95" s="1962">
        <v>0.9</v>
      </c>
      <c r="D95" s="1962">
        <v>0.8</v>
      </c>
      <c r="E95" s="1962">
        <v>0.7</v>
      </c>
      <c r="F95" s="1962">
        <v>0.8</v>
      </c>
      <c r="G95" s="1962">
        <v>0.8</v>
      </c>
      <c r="H95" s="1962">
        <v>1</v>
      </c>
      <c r="I95" s="1962">
        <v>1</v>
      </c>
      <c r="J95" s="1962">
        <v>1.1000000000000001</v>
      </c>
      <c r="K95" s="1963">
        <v>1.1000000000000001</v>
      </c>
      <c r="L95" s="1963">
        <v>1.2</v>
      </c>
      <c r="M95" s="1963">
        <v>2.4</v>
      </c>
      <c r="N95" s="1963">
        <v>2.4</v>
      </c>
      <c r="O95" s="1963">
        <v>2.4</v>
      </c>
      <c r="P95" s="1963">
        <v>2.5</v>
      </c>
      <c r="Q95" s="1963">
        <v>2.6</v>
      </c>
      <c r="R95" s="1963">
        <v>2.9</v>
      </c>
      <c r="S95" s="1963">
        <v>2.8</v>
      </c>
      <c r="T95" s="1963">
        <v>2.6</v>
      </c>
      <c r="U95" s="1963">
        <v>2.5</v>
      </c>
      <c r="V95" s="1963">
        <v>2.6</v>
      </c>
      <c r="W95" s="3928">
        <v>2.5</v>
      </c>
      <c r="X95" s="1964">
        <v>2.5</v>
      </c>
    </row>
    <row r="96" spans="1:24" ht="24.95" customHeight="1">
      <c r="A96" s="1978" t="s">
        <v>380</v>
      </c>
      <c r="B96" s="1962">
        <v>0.7</v>
      </c>
      <c r="C96" s="1962">
        <v>0.7</v>
      </c>
      <c r="D96" s="1962">
        <v>0.9</v>
      </c>
      <c r="E96" s="1962">
        <v>0.7</v>
      </c>
      <c r="F96" s="1962">
        <v>0.7</v>
      </c>
      <c r="G96" s="1962">
        <v>0.4</v>
      </c>
      <c r="H96" s="1962">
        <v>0.6</v>
      </c>
      <c r="I96" s="1962">
        <v>0.8</v>
      </c>
      <c r="J96" s="1962">
        <v>0.7</v>
      </c>
      <c r="K96" s="1963">
        <v>0.7</v>
      </c>
      <c r="L96" s="1963">
        <v>0.6</v>
      </c>
      <c r="M96" s="1963">
        <v>0.6</v>
      </c>
      <c r="N96" s="1963">
        <v>0.8</v>
      </c>
      <c r="O96" s="1963">
        <v>0.8</v>
      </c>
      <c r="P96" s="1963">
        <v>0.9</v>
      </c>
      <c r="Q96" s="1963">
        <v>0.8</v>
      </c>
      <c r="R96" s="1963">
        <v>0.7</v>
      </c>
      <c r="S96" s="1963">
        <v>0.8</v>
      </c>
      <c r="T96" s="1963">
        <v>0.8</v>
      </c>
      <c r="U96" s="1963">
        <v>0.6</v>
      </c>
      <c r="V96" s="1963">
        <v>0.9</v>
      </c>
      <c r="W96" s="3928">
        <v>1</v>
      </c>
      <c r="X96" s="1964">
        <v>1</v>
      </c>
    </row>
    <row r="97" spans="1:24" ht="24.95" customHeight="1">
      <c r="A97" s="1976" t="s">
        <v>1013</v>
      </c>
      <c r="B97" s="1955">
        <v>3.4</v>
      </c>
      <c r="C97" s="1955">
        <v>3.2</v>
      </c>
      <c r="D97" s="1955">
        <v>2.7</v>
      </c>
      <c r="E97" s="1955">
        <v>2.6</v>
      </c>
      <c r="F97" s="1955">
        <v>3</v>
      </c>
      <c r="G97" s="1955">
        <v>2.9</v>
      </c>
      <c r="H97" s="1955">
        <v>2.9</v>
      </c>
      <c r="I97" s="1955">
        <v>2.9</v>
      </c>
      <c r="J97" s="1955">
        <v>3</v>
      </c>
      <c r="K97" s="1956">
        <v>3.4</v>
      </c>
      <c r="L97" s="1956">
        <v>3.4</v>
      </c>
      <c r="M97" s="1956">
        <v>5</v>
      </c>
      <c r="N97" s="1956">
        <v>5.0999999999999996</v>
      </c>
      <c r="O97" s="1956">
        <v>4.8</v>
      </c>
      <c r="P97" s="1956">
        <v>4.4000000000000004</v>
      </c>
      <c r="Q97" s="1956">
        <v>4.5999999999999996</v>
      </c>
      <c r="R97" s="1956">
        <v>4.5999999999999996</v>
      </c>
      <c r="S97" s="1956">
        <v>4.2</v>
      </c>
      <c r="T97" s="1956">
        <v>3.7</v>
      </c>
      <c r="U97" s="1956">
        <v>3.2</v>
      </c>
      <c r="V97" s="1956">
        <v>3.1</v>
      </c>
      <c r="W97" s="3925">
        <v>3.6</v>
      </c>
      <c r="X97" s="1957">
        <v>3.5</v>
      </c>
    </row>
    <row r="98" spans="1:24" ht="24.95" customHeight="1">
      <c r="A98" s="1976" t="s">
        <v>20</v>
      </c>
      <c r="B98" s="1955">
        <v>2.1</v>
      </c>
      <c r="C98" s="1955">
        <v>2</v>
      </c>
      <c r="D98" s="1955">
        <v>1.7</v>
      </c>
      <c r="E98" s="1955">
        <v>1.6</v>
      </c>
      <c r="F98" s="1955">
        <v>1.7</v>
      </c>
      <c r="G98" s="1955">
        <v>1.7</v>
      </c>
      <c r="H98" s="1955">
        <v>1.9</v>
      </c>
      <c r="I98" s="1955">
        <v>1.9</v>
      </c>
      <c r="J98" s="1955">
        <v>2.1</v>
      </c>
      <c r="K98" s="1956">
        <v>2.2000000000000002</v>
      </c>
      <c r="L98" s="1956">
        <v>2.4</v>
      </c>
      <c r="M98" s="1956">
        <v>2.6</v>
      </c>
      <c r="N98" s="1956">
        <v>3</v>
      </c>
      <c r="O98" s="1956">
        <v>2.7</v>
      </c>
      <c r="P98" s="1956">
        <v>2.8</v>
      </c>
      <c r="Q98" s="1956">
        <v>2.8</v>
      </c>
      <c r="R98" s="1956">
        <v>2.9</v>
      </c>
      <c r="S98" s="1956">
        <v>2.8</v>
      </c>
      <c r="T98" s="1956">
        <v>2.7</v>
      </c>
      <c r="U98" s="1956">
        <v>2.4</v>
      </c>
      <c r="V98" s="1956">
        <v>2.4</v>
      </c>
      <c r="W98" s="3925">
        <v>2.4</v>
      </c>
      <c r="X98" s="1957">
        <v>2.4</v>
      </c>
    </row>
    <row r="99" spans="1:24" ht="24.95" customHeight="1">
      <c r="A99" s="1977" t="s">
        <v>379</v>
      </c>
      <c r="B99" s="1965">
        <v>5.5</v>
      </c>
      <c r="C99" s="1965">
        <v>5.0999999999999996</v>
      </c>
      <c r="D99" s="1965">
        <v>4.2</v>
      </c>
      <c r="E99" s="1965">
        <v>4.5</v>
      </c>
      <c r="F99" s="1965">
        <v>5</v>
      </c>
      <c r="G99" s="1965">
        <v>4.9000000000000004</v>
      </c>
      <c r="H99" s="1965">
        <v>5.6</v>
      </c>
      <c r="I99" s="1965">
        <v>5.6</v>
      </c>
      <c r="J99" s="1965">
        <v>6</v>
      </c>
      <c r="K99" s="1966">
        <v>6.7</v>
      </c>
      <c r="L99" s="1966">
        <v>6.7</v>
      </c>
      <c r="M99" s="1966">
        <v>7.2</v>
      </c>
      <c r="N99" s="1966">
        <v>7.4</v>
      </c>
      <c r="O99" s="1966">
        <v>7.3</v>
      </c>
      <c r="P99" s="1966">
        <v>7.2</v>
      </c>
      <c r="Q99" s="1966">
        <v>7.5</v>
      </c>
      <c r="R99" s="1966">
        <v>7.3</v>
      </c>
      <c r="S99" s="1966">
        <v>6.9</v>
      </c>
      <c r="T99" s="1966">
        <v>6.3</v>
      </c>
      <c r="U99" s="1966">
        <v>5.6</v>
      </c>
      <c r="V99" s="1966">
        <v>5.3</v>
      </c>
      <c r="W99" s="3929">
        <v>5.4</v>
      </c>
      <c r="X99" s="1967">
        <v>5.3</v>
      </c>
    </row>
    <row r="100" spans="1:24" ht="24.95" customHeight="1">
      <c r="A100" s="1976" t="s">
        <v>1014</v>
      </c>
      <c r="B100" s="1955">
        <v>6.7</v>
      </c>
      <c r="C100" s="1955">
        <v>7</v>
      </c>
      <c r="D100" s="1955">
        <v>6.2</v>
      </c>
      <c r="E100" s="1955">
        <v>5.8</v>
      </c>
      <c r="F100" s="1955">
        <v>6.3</v>
      </c>
      <c r="G100" s="1955">
        <v>5.9</v>
      </c>
      <c r="H100" s="1955">
        <v>6.3</v>
      </c>
      <c r="I100" s="1955">
        <v>6.2</v>
      </c>
      <c r="J100" s="1955">
        <v>5.5</v>
      </c>
      <c r="K100" s="1956">
        <v>5.4</v>
      </c>
      <c r="L100" s="1956">
        <v>5.2</v>
      </c>
      <c r="M100" s="1956">
        <v>6</v>
      </c>
      <c r="N100" s="1956">
        <v>8.3000000000000007</v>
      </c>
      <c r="O100" s="1956">
        <v>7.1</v>
      </c>
      <c r="P100" s="1956">
        <v>5.0999999999999996</v>
      </c>
      <c r="Q100" s="1956">
        <v>5.4</v>
      </c>
      <c r="R100" s="1956">
        <v>6</v>
      </c>
      <c r="S100" s="1956">
        <v>4.8</v>
      </c>
      <c r="T100" s="1956">
        <v>5.0999999999999996</v>
      </c>
      <c r="U100" s="1956">
        <v>5.0999999999999996</v>
      </c>
      <c r="V100" s="1956">
        <v>4.9000000000000004</v>
      </c>
      <c r="W100" s="3925">
        <v>4.7</v>
      </c>
      <c r="X100" s="1957">
        <v>4.9000000000000004</v>
      </c>
    </row>
    <row r="101" spans="1:24" ht="24.95" customHeight="1">
      <c r="A101" s="1976" t="s">
        <v>1015</v>
      </c>
      <c r="B101" s="1955">
        <v>1.5</v>
      </c>
      <c r="C101" s="1955">
        <v>1.5</v>
      </c>
      <c r="D101" s="1955">
        <v>1.3</v>
      </c>
      <c r="E101" s="1955">
        <v>1.2</v>
      </c>
      <c r="F101" s="1955">
        <v>1.3</v>
      </c>
      <c r="G101" s="1955">
        <v>1.3</v>
      </c>
      <c r="H101" s="1955">
        <v>1.5</v>
      </c>
      <c r="I101" s="1955">
        <v>1.5</v>
      </c>
      <c r="J101" s="1955">
        <v>1.6</v>
      </c>
      <c r="K101" s="1956">
        <v>1.7</v>
      </c>
      <c r="L101" s="1956">
        <v>1.7</v>
      </c>
      <c r="M101" s="1956">
        <v>1.9</v>
      </c>
      <c r="N101" s="1956">
        <v>2.2000000000000002</v>
      </c>
      <c r="O101" s="1956">
        <v>2.2000000000000002</v>
      </c>
      <c r="P101" s="1956">
        <v>2.2000000000000002</v>
      </c>
      <c r="Q101" s="1956">
        <v>2.2000000000000002</v>
      </c>
      <c r="R101" s="1956">
        <v>2.4</v>
      </c>
      <c r="S101" s="1956">
        <v>2.4</v>
      </c>
      <c r="T101" s="1956">
        <v>2.2000000000000002</v>
      </c>
      <c r="U101" s="1956">
        <v>2.1</v>
      </c>
      <c r="V101" s="1956">
        <v>2.1</v>
      </c>
      <c r="W101" s="3925">
        <v>2.1</v>
      </c>
      <c r="X101" s="1957">
        <v>2.1</v>
      </c>
    </row>
    <row r="102" spans="1:24" ht="24.95" customHeight="1">
      <c r="A102" s="1976" t="s">
        <v>1016</v>
      </c>
      <c r="B102" s="1955">
        <v>0.9</v>
      </c>
      <c r="C102" s="1955">
        <v>0.9</v>
      </c>
      <c r="D102" s="1955">
        <v>0.8</v>
      </c>
      <c r="E102" s="1955">
        <v>0.6</v>
      </c>
      <c r="F102" s="1955">
        <v>0.7</v>
      </c>
      <c r="G102" s="1955">
        <v>0.7</v>
      </c>
      <c r="H102" s="1955">
        <v>0.8</v>
      </c>
      <c r="I102" s="1955">
        <v>0.8</v>
      </c>
      <c r="J102" s="1955">
        <v>0.9</v>
      </c>
      <c r="K102" s="1956">
        <v>0.9</v>
      </c>
      <c r="L102" s="1956">
        <v>0.8</v>
      </c>
      <c r="M102" s="1956">
        <v>0.9</v>
      </c>
      <c r="N102" s="1956">
        <v>1</v>
      </c>
      <c r="O102" s="1956">
        <v>1</v>
      </c>
      <c r="P102" s="1956">
        <v>1</v>
      </c>
      <c r="Q102" s="1956">
        <v>1</v>
      </c>
      <c r="R102" s="1956">
        <v>1</v>
      </c>
      <c r="S102" s="1956">
        <v>1</v>
      </c>
      <c r="T102" s="1956">
        <v>0.9</v>
      </c>
      <c r="U102" s="1956">
        <v>0.9</v>
      </c>
      <c r="V102" s="1956">
        <v>0.8</v>
      </c>
      <c r="W102" s="3925">
        <v>0.8</v>
      </c>
      <c r="X102" s="1957">
        <v>0.8</v>
      </c>
    </row>
    <row r="103" spans="1:24" ht="24.95" customHeight="1">
      <c r="A103" s="1976" t="s">
        <v>1017</v>
      </c>
      <c r="B103" s="1955">
        <v>0.3</v>
      </c>
      <c r="C103" s="1955">
        <v>0.3</v>
      </c>
      <c r="D103" s="1955">
        <v>0.3</v>
      </c>
      <c r="E103" s="1955">
        <v>0.2</v>
      </c>
      <c r="F103" s="1955">
        <v>0.3</v>
      </c>
      <c r="G103" s="1955">
        <v>0.2</v>
      </c>
      <c r="H103" s="1955">
        <v>0.2</v>
      </c>
      <c r="I103" s="1955">
        <v>0.2</v>
      </c>
      <c r="J103" s="1955">
        <v>0.2</v>
      </c>
      <c r="K103" s="1956">
        <v>0.2</v>
      </c>
      <c r="L103" s="1956">
        <v>0.3</v>
      </c>
      <c r="M103" s="1956">
        <v>0.8</v>
      </c>
      <c r="N103" s="1956">
        <v>1</v>
      </c>
      <c r="O103" s="1956">
        <v>1</v>
      </c>
      <c r="P103" s="1956">
        <v>1</v>
      </c>
      <c r="Q103" s="1956">
        <v>1.1000000000000001</v>
      </c>
      <c r="R103" s="1956">
        <v>1.1000000000000001</v>
      </c>
      <c r="S103" s="1956">
        <v>1.1000000000000001</v>
      </c>
      <c r="T103" s="1956">
        <v>0.9</v>
      </c>
      <c r="U103" s="1956">
        <v>0.9</v>
      </c>
      <c r="V103" s="1956">
        <v>0.8</v>
      </c>
      <c r="W103" s="3925">
        <v>0.8</v>
      </c>
      <c r="X103" s="1957">
        <v>0.9</v>
      </c>
    </row>
    <row r="104" spans="1:24" ht="24.95" customHeight="1">
      <c r="A104" s="1978" t="s">
        <v>1018</v>
      </c>
      <c r="B104" s="1955">
        <v>0.8</v>
      </c>
      <c r="C104" s="1955">
        <v>0.8</v>
      </c>
      <c r="D104" s="1955">
        <v>0.7</v>
      </c>
      <c r="E104" s="1955">
        <v>0.6</v>
      </c>
      <c r="F104" s="1955">
        <v>0.6</v>
      </c>
      <c r="G104" s="1955">
        <v>0.7</v>
      </c>
      <c r="H104" s="1955">
        <v>0.7</v>
      </c>
      <c r="I104" s="1955">
        <v>0.7</v>
      </c>
      <c r="J104" s="1955">
        <v>0.7</v>
      </c>
      <c r="K104" s="1956">
        <v>0.8</v>
      </c>
      <c r="L104" s="1956">
        <v>0.8</v>
      </c>
      <c r="M104" s="1956">
        <v>0.9</v>
      </c>
      <c r="N104" s="1956">
        <v>1</v>
      </c>
      <c r="O104" s="1956">
        <v>0.9</v>
      </c>
      <c r="P104" s="1956">
        <v>1</v>
      </c>
      <c r="Q104" s="1956">
        <v>1</v>
      </c>
      <c r="R104" s="1956">
        <v>1</v>
      </c>
      <c r="S104" s="1956">
        <v>0.9</v>
      </c>
      <c r="T104" s="1956">
        <v>0.9</v>
      </c>
      <c r="U104" s="1956">
        <v>0.8</v>
      </c>
      <c r="V104" s="1956">
        <v>0.8</v>
      </c>
      <c r="W104" s="3925">
        <v>0.7</v>
      </c>
      <c r="X104" s="1957">
        <v>0.8</v>
      </c>
    </row>
    <row r="105" spans="1:24" ht="24.95" customHeight="1">
      <c r="A105" s="1976" t="s">
        <v>1019</v>
      </c>
      <c r="B105" s="1955">
        <v>0.9</v>
      </c>
      <c r="C105" s="1955">
        <v>0.8</v>
      </c>
      <c r="D105" s="1955">
        <v>0.6</v>
      </c>
      <c r="E105" s="1955">
        <v>0.5</v>
      </c>
      <c r="F105" s="1955">
        <v>0.6</v>
      </c>
      <c r="G105" s="1955">
        <v>0.5</v>
      </c>
      <c r="H105" s="1955">
        <v>0.6</v>
      </c>
      <c r="I105" s="1955">
        <v>0.6</v>
      </c>
      <c r="J105" s="1955">
        <v>0.7</v>
      </c>
      <c r="K105" s="1956">
        <v>0.7</v>
      </c>
      <c r="L105" s="1956">
        <v>0.8</v>
      </c>
      <c r="M105" s="1956"/>
      <c r="N105" s="1956"/>
      <c r="O105" s="1956"/>
      <c r="P105" s="1956"/>
      <c r="Q105" s="1956"/>
      <c r="R105" s="1956"/>
      <c r="S105" s="1956"/>
      <c r="T105" s="1956"/>
      <c r="U105" s="1956"/>
      <c r="V105" s="1956"/>
      <c r="W105" s="3925"/>
      <c r="X105" s="1957"/>
    </row>
    <row r="106" spans="1:24" ht="24.95" customHeight="1">
      <c r="A106" s="1976" t="s">
        <v>1020</v>
      </c>
      <c r="B106" s="1955">
        <v>0.7</v>
      </c>
      <c r="C106" s="1955">
        <v>0.7</v>
      </c>
      <c r="D106" s="1955">
        <v>0.6</v>
      </c>
      <c r="E106" s="1955">
        <v>0.5</v>
      </c>
      <c r="F106" s="1955">
        <v>0.5</v>
      </c>
      <c r="G106" s="1955">
        <v>0.5</v>
      </c>
      <c r="H106" s="1955">
        <v>0.6</v>
      </c>
      <c r="I106" s="1955">
        <v>0.6</v>
      </c>
      <c r="J106" s="1955">
        <v>0.6</v>
      </c>
      <c r="K106" s="1956">
        <v>0.7</v>
      </c>
      <c r="L106" s="1956">
        <v>0.7</v>
      </c>
      <c r="M106" s="1956"/>
      <c r="N106" s="1956"/>
      <c r="O106" s="1956"/>
      <c r="P106" s="1956"/>
      <c r="Q106" s="1956"/>
      <c r="R106" s="1956"/>
      <c r="S106" s="1956"/>
      <c r="T106" s="1956"/>
      <c r="U106" s="1956"/>
      <c r="V106" s="1956"/>
      <c r="W106" s="3925"/>
      <c r="X106" s="1957"/>
    </row>
    <row r="107" spans="1:24" ht="24.95" customHeight="1">
      <c r="A107" s="1976" t="s">
        <v>1021</v>
      </c>
      <c r="B107" s="1955">
        <v>0.8</v>
      </c>
      <c r="C107" s="1955">
        <v>0.7</v>
      </c>
      <c r="D107" s="1955">
        <v>0.6</v>
      </c>
      <c r="E107" s="1955">
        <v>1.4</v>
      </c>
      <c r="F107" s="1955">
        <v>0.6</v>
      </c>
      <c r="G107" s="1955">
        <v>0.6</v>
      </c>
      <c r="H107" s="1955">
        <v>0.6</v>
      </c>
      <c r="I107" s="1955">
        <v>0.6</v>
      </c>
      <c r="J107" s="1955">
        <v>0.7</v>
      </c>
      <c r="K107" s="1956">
        <v>0.7</v>
      </c>
      <c r="L107" s="1956">
        <v>0.7</v>
      </c>
      <c r="M107" s="1956">
        <v>0.8</v>
      </c>
      <c r="N107" s="1956">
        <v>0.9</v>
      </c>
      <c r="O107" s="1956">
        <v>0.8</v>
      </c>
      <c r="P107" s="1956">
        <v>0.7</v>
      </c>
      <c r="Q107" s="1956">
        <v>0.8</v>
      </c>
      <c r="R107" s="1956">
        <v>0.8</v>
      </c>
      <c r="S107" s="1956">
        <v>0.7</v>
      </c>
      <c r="T107" s="1956">
        <v>0.6</v>
      </c>
      <c r="U107" s="1956">
        <v>0.5</v>
      </c>
      <c r="V107" s="1956">
        <v>0.5</v>
      </c>
      <c r="W107" s="3925">
        <v>0.6</v>
      </c>
      <c r="X107" s="1957">
        <v>0.5</v>
      </c>
    </row>
    <row r="108" spans="1:24" ht="24.95" customHeight="1">
      <c r="A108" s="1976" t="s">
        <v>1022</v>
      </c>
      <c r="B108" s="1955">
        <v>0.9</v>
      </c>
      <c r="C108" s="1955">
        <v>0.9</v>
      </c>
      <c r="D108" s="1955">
        <v>0.9</v>
      </c>
      <c r="E108" s="1955">
        <v>0.7</v>
      </c>
      <c r="F108" s="1955">
        <v>0.7</v>
      </c>
      <c r="G108" s="1955">
        <v>0.6</v>
      </c>
      <c r="H108" s="1955">
        <v>0.7</v>
      </c>
      <c r="I108" s="1955">
        <v>0.7</v>
      </c>
      <c r="J108" s="1955">
        <v>0.7</v>
      </c>
      <c r="K108" s="1956">
        <v>0.8</v>
      </c>
      <c r="L108" s="1956">
        <v>0.8</v>
      </c>
      <c r="M108" s="1956">
        <v>0.8</v>
      </c>
      <c r="N108" s="1956">
        <v>0.8</v>
      </c>
      <c r="O108" s="1956">
        <v>0.8</v>
      </c>
      <c r="P108" s="1956">
        <v>0.9</v>
      </c>
      <c r="Q108" s="1956">
        <v>0.9</v>
      </c>
      <c r="R108" s="1956">
        <v>0.9</v>
      </c>
      <c r="S108" s="1956">
        <v>0.8</v>
      </c>
      <c r="T108" s="1956">
        <v>0.9</v>
      </c>
      <c r="U108" s="1956">
        <v>0.6</v>
      </c>
      <c r="V108" s="1956">
        <v>0.5</v>
      </c>
      <c r="W108" s="3925">
        <v>0.5</v>
      </c>
      <c r="X108" s="1957">
        <v>0.5</v>
      </c>
    </row>
    <row r="109" spans="1:24" ht="24.95" customHeight="1">
      <c r="A109" s="1977" t="s">
        <v>381</v>
      </c>
      <c r="B109" s="1962">
        <v>1.2</v>
      </c>
      <c r="C109" s="1962">
        <v>1.1000000000000001</v>
      </c>
      <c r="D109" s="1962">
        <v>1</v>
      </c>
      <c r="E109" s="1962">
        <v>0.8</v>
      </c>
      <c r="F109" s="1962">
        <v>0.9</v>
      </c>
      <c r="G109" s="1962">
        <v>0.9</v>
      </c>
      <c r="H109" s="1962">
        <v>1</v>
      </c>
      <c r="I109" s="1962">
        <v>1</v>
      </c>
      <c r="J109" s="1962">
        <v>1.1000000000000001</v>
      </c>
      <c r="K109" s="1963">
        <v>1.1000000000000001</v>
      </c>
      <c r="L109" s="1963">
        <v>1.1000000000000001</v>
      </c>
      <c r="M109" s="1963">
        <v>1.3</v>
      </c>
      <c r="N109" s="1963">
        <v>1.4</v>
      </c>
      <c r="O109" s="1963">
        <v>1.5</v>
      </c>
      <c r="P109" s="1963">
        <v>1.5</v>
      </c>
      <c r="Q109" s="1963">
        <v>1.5</v>
      </c>
      <c r="R109" s="1963">
        <v>1.5</v>
      </c>
      <c r="S109" s="1963">
        <v>1.5</v>
      </c>
      <c r="T109" s="1963">
        <v>1.4</v>
      </c>
      <c r="U109" s="1963">
        <v>1.2</v>
      </c>
      <c r="V109" s="1963">
        <v>1.2</v>
      </c>
      <c r="W109" s="3928">
        <v>1.3</v>
      </c>
      <c r="X109" s="1964">
        <v>1.2</v>
      </c>
    </row>
    <row r="110" spans="1:24" ht="24.95" customHeight="1">
      <c r="A110" s="1979" t="s">
        <v>1023</v>
      </c>
      <c r="B110" s="1968">
        <v>3.2</v>
      </c>
      <c r="C110" s="1968">
        <v>3.6</v>
      </c>
      <c r="D110" s="1968">
        <v>2.4</v>
      </c>
      <c r="E110" s="1968">
        <v>2.1</v>
      </c>
      <c r="F110" s="1968">
        <v>2.2000000000000002</v>
      </c>
      <c r="G110" s="1968">
        <v>2.2000000000000002</v>
      </c>
      <c r="H110" s="1968">
        <v>2.2999999999999998</v>
      </c>
      <c r="I110" s="1968">
        <v>2.1</v>
      </c>
      <c r="J110" s="1968">
        <v>2.5</v>
      </c>
      <c r="K110" s="1969">
        <v>2.2999999999999998</v>
      </c>
      <c r="L110" s="1969">
        <v>2.2999999999999998</v>
      </c>
      <c r="M110" s="1969"/>
      <c r="N110" s="1969"/>
      <c r="O110" s="1969"/>
      <c r="P110" s="1969"/>
      <c r="Q110" s="1969"/>
      <c r="R110" s="1969"/>
      <c r="S110" s="1969"/>
      <c r="T110" s="1969"/>
      <c r="U110" s="1969"/>
      <c r="V110" s="1969"/>
      <c r="W110" s="3930"/>
      <c r="X110" s="3718"/>
    </row>
    <row r="111" spans="1:24" ht="24.95" customHeight="1">
      <c r="A111" s="1981"/>
    </row>
    <row r="112" spans="1:24" ht="24.95" customHeight="1"/>
    <row r="113" spans="1:24" ht="24.95" customHeight="1"/>
    <row r="116" spans="1:24" ht="24.95" customHeight="1">
      <c r="A116" s="1900"/>
      <c r="B116" s="2605" t="s">
        <v>1481</v>
      </c>
      <c r="C116" s="1902"/>
      <c r="D116" s="1896"/>
      <c r="E116" s="1896"/>
      <c r="F116" s="1896"/>
      <c r="G116" s="1896"/>
      <c r="H116" s="1896"/>
      <c r="I116" s="1896"/>
      <c r="J116" s="1896"/>
      <c r="K116" s="1896"/>
      <c r="L116" s="1896"/>
      <c r="M116" s="1903"/>
      <c r="N116" s="1903"/>
      <c r="O116" s="1903"/>
      <c r="P116" s="1903"/>
      <c r="Q116" s="1903"/>
      <c r="R116" s="1903"/>
      <c r="S116" s="1903"/>
      <c r="T116" s="1903"/>
      <c r="U116" s="1903"/>
      <c r="V116" s="1903"/>
      <c r="W116" s="1903"/>
      <c r="X116" s="1904"/>
    </row>
    <row r="117" spans="1:24" ht="24.95" customHeight="1">
      <c r="A117" s="1900"/>
      <c r="B117" s="2604" t="s">
        <v>1480</v>
      </c>
      <c r="C117" s="1905"/>
      <c r="D117" s="1898"/>
      <c r="E117" s="1898"/>
      <c r="F117" s="1898"/>
      <c r="G117" s="1898"/>
      <c r="H117" s="1898"/>
      <c r="I117" s="1898"/>
      <c r="J117" s="1898"/>
      <c r="K117" s="1898"/>
      <c r="L117" s="1898"/>
      <c r="M117" s="1906"/>
      <c r="N117" s="1906"/>
      <c r="O117" s="1906"/>
      <c r="P117" s="1906"/>
      <c r="Q117" s="1906"/>
      <c r="R117" s="1906"/>
      <c r="S117" s="1906"/>
      <c r="T117" s="1906"/>
      <c r="U117" s="1906"/>
      <c r="V117" s="1906"/>
      <c r="W117" s="1906"/>
      <c r="X117" s="1907"/>
    </row>
    <row r="118" spans="1:24" ht="24.95" customHeight="1">
      <c r="A118" s="1633"/>
      <c r="B118" s="2011">
        <v>1997</v>
      </c>
      <c r="C118" s="2011">
        <v>1998</v>
      </c>
      <c r="D118" s="2011">
        <v>1999</v>
      </c>
      <c r="E118" s="2011">
        <v>2000</v>
      </c>
      <c r="F118" s="2011">
        <v>2001</v>
      </c>
      <c r="G118" s="2011">
        <v>2002</v>
      </c>
      <c r="H118" s="2012">
        <v>2003</v>
      </c>
      <c r="I118" s="2012">
        <v>2004</v>
      </c>
      <c r="J118" s="2012">
        <v>2005</v>
      </c>
      <c r="K118" s="2012">
        <v>2006</v>
      </c>
      <c r="L118" s="2012">
        <v>2007</v>
      </c>
      <c r="M118" s="2012">
        <v>2008</v>
      </c>
      <c r="N118" s="2012">
        <v>2009</v>
      </c>
      <c r="O118" s="2012">
        <v>2010</v>
      </c>
      <c r="P118" s="2012">
        <v>2011</v>
      </c>
      <c r="Q118" s="2012">
        <v>2012</v>
      </c>
      <c r="R118" s="2012">
        <v>2013</v>
      </c>
      <c r="S118" s="2012">
        <v>2014</v>
      </c>
      <c r="T118" s="2012">
        <v>2015</v>
      </c>
      <c r="U118" s="2012">
        <v>2016</v>
      </c>
      <c r="V118" s="2012">
        <v>2017</v>
      </c>
      <c r="W118" s="3916">
        <v>2018</v>
      </c>
      <c r="X118" s="2012">
        <v>2019</v>
      </c>
    </row>
    <row r="119" spans="1:24" ht="24.95" customHeight="1">
      <c r="A119" s="2181" t="s">
        <v>999</v>
      </c>
      <c r="B119" s="2185">
        <v>82.274298778779084</v>
      </c>
      <c r="C119" s="2185">
        <v>81.139287066872853</v>
      </c>
      <c r="D119" s="2185">
        <v>61.987023541615052</v>
      </c>
      <c r="E119" s="2185">
        <v>57.792398970189865</v>
      </c>
      <c r="F119" s="2185">
        <v>55.762028676260115</v>
      </c>
      <c r="G119" s="2185">
        <v>46.890723460102102</v>
      </c>
      <c r="H119" s="2185">
        <v>41.201279834293061</v>
      </c>
      <c r="I119" s="2185">
        <v>46.841359233008134</v>
      </c>
      <c r="J119" s="2185">
        <v>53.389758703776053</v>
      </c>
      <c r="K119" s="2183">
        <v>55.453945059959558</v>
      </c>
      <c r="L119" s="2183">
        <v>56.447038393378008</v>
      </c>
      <c r="M119" s="2231">
        <v>59.751634478940993</v>
      </c>
      <c r="N119" s="2183">
        <v>62.763944587384856</v>
      </c>
      <c r="O119" s="2183">
        <v>63.202188315394118</v>
      </c>
      <c r="P119" s="2183">
        <v>66.684534721195504</v>
      </c>
      <c r="Q119" s="2183">
        <v>65.861694873459683</v>
      </c>
      <c r="R119" s="2231">
        <v>67.056402798405202</v>
      </c>
      <c r="S119" s="2231">
        <v>70.341983204216831</v>
      </c>
      <c r="T119" s="2231">
        <v>60.182559581664982</v>
      </c>
      <c r="U119" s="2231">
        <v>62.388682514344318</v>
      </c>
      <c r="V119" s="2231">
        <v>63.792780864568471</v>
      </c>
      <c r="W119" s="2231">
        <v>66.042686198463528</v>
      </c>
      <c r="X119" s="2184">
        <v>62.658745289660203</v>
      </c>
    </row>
    <row r="120" spans="1:24" ht="24.95" customHeight="1">
      <c r="A120" s="1976"/>
      <c r="B120" s="1941"/>
      <c r="C120" s="1941"/>
      <c r="D120" s="1941"/>
      <c r="E120" s="1941"/>
      <c r="F120" s="1941"/>
      <c r="G120" s="1941"/>
      <c r="H120" s="1941"/>
      <c r="I120" s="1941"/>
      <c r="J120" s="1941"/>
      <c r="K120" s="1942"/>
      <c r="L120" s="1942"/>
      <c r="M120" s="2008"/>
      <c r="N120" s="1942"/>
      <c r="O120" s="1942"/>
      <c r="P120" s="1942"/>
      <c r="Q120" s="1942"/>
      <c r="R120" s="2008"/>
      <c r="S120" s="2008"/>
      <c r="T120" s="2008"/>
      <c r="U120" s="2008"/>
      <c r="V120" s="2008"/>
      <c r="W120" s="2008"/>
      <c r="X120" s="1943"/>
    </row>
    <row r="121" spans="1:24" ht="24.95" customHeight="1">
      <c r="A121" s="1976" t="s">
        <v>1000</v>
      </c>
      <c r="B121" s="1941">
        <v>102</v>
      </c>
      <c r="C121" s="1941">
        <v>100.99999999999999</v>
      </c>
      <c r="D121" s="1941">
        <v>80.999999999999986</v>
      </c>
      <c r="E121" s="1941">
        <v>75.999999999999986</v>
      </c>
      <c r="F121" s="1941">
        <v>93.000000000000028</v>
      </c>
      <c r="G121" s="1941">
        <v>55.000000000000007</v>
      </c>
      <c r="H121" s="1941">
        <v>55.999999999999993</v>
      </c>
      <c r="I121" s="1941">
        <v>50.000000000000007</v>
      </c>
      <c r="J121" s="1941">
        <v>50.999999999999993</v>
      </c>
      <c r="K121" s="1942">
        <v>59</v>
      </c>
      <c r="L121" s="1942">
        <v>58.999999999999993</v>
      </c>
      <c r="M121" s="2008">
        <v>55</v>
      </c>
      <c r="N121" s="1942">
        <v>62.999999999999993</v>
      </c>
      <c r="O121" s="1942">
        <v>56</v>
      </c>
      <c r="P121" s="1942">
        <v>58.999999999999993</v>
      </c>
      <c r="Q121" s="1942">
        <v>62.999999999999993</v>
      </c>
      <c r="R121" s="2008">
        <v>75</v>
      </c>
      <c r="S121" s="2008">
        <v>73</v>
      </c>
      <c r="T121" s="2008">
        <v>48.000000000000007</v>
      </c>
      <c r="U121" s="2008">
        <v>56</v>
      </c>
      <c r="V121" s="2008">
        <v>58</v>
      </c>
      <c r="W121" s="2008">
        <v>91.999999999999986</v>
      </c>
      <c r="X121" s="1943">
        <v>67</v>
      </c>
    </row>
    <row r="122" spans="1:24" ht="24.95" customHeight="1">
      <c r="A122" s="1976" t="s">
        <v>1001</v>
      </c>
      <c r="B122" s="1941">
        <v>18</v>
      </c>
      <c r="C122" s="1941">
        <v>18</v>
      </c>
      <c r="D122" s="1941">
        <v>10</v>
      </c>
      <c r="E122" s="1941">
        <v>6</v>
      </c>
      <c r="F122" s="1941">
        <v>5</v>
      </c>
      <c r="G122" s="1941">
        <v>6.9999999999999991</v>
      </c>
      <c r="H122" s="1941">
        <v>6.9999999999999991</v>
      </c>
      <c r="I122" s="1941">
        <v>9</v>
      </c>
      <c r="J122" s="1941">
        <v>13</v>
      </c>
      <c r="K122" s="1942">
        <v>13</v>
      </c>
      <c r="L122" s="1942">
        <v>14.290064751562118</v>
      </c>
      <c r="M122" s="2008">
        <v>16.000000000000004</v>
      </c>
      <c r="N122" s="1942">
        <v>22</v>
      </c>
      <c r="O122" s="1942">
        <v>24</v>
      </c>
      <c r="P122" s="1942">
        <v>24</v>
      </c>
      <c r="Q122" s="1942">
        <v>19.999999999999996</v>
      </c>
      <c r="R122" s="2008">
        <v>19</v>
      </c>
      <c r="S122" s="2008">
        <v>21</v>
      </c>
      <c r="T122" s="2008">
        <v>17</v>
      </c>
      <c r="U122" s="2008">
        <v>22.000000000000004</v>
      </c>
      <c r="V122" s="2008">
        <v>22</v>
      </c>
      <c r="W122" s="2008">
        <v>18</v>
      </c>
      <c r="X122" s="1943">
        <v>22</v>
      </c>
    </row>
    <row r="123" spans="1:24" ht="24.95" customHeight="1">
      <c r="A123" s="1977" t="s">
        <v>1002</v>
      </c>
      <c r="B123" s="1944">
        <v>77</v>
      </c>
      <c r="C123" s="1944">
        <v>77</v>
      </c>
      <c r="D123" s="1944">
        <v>71.999999999999986</v>
      </c>
      <c r="E123" s="1944">
        <v>82</v>
      </c>
      <c r="F123" s="1944">
        <v>83.999999999999986</v>
      </c>
      <c r="G123" s="1944">
        <v>84.999999999999986</v>
      </c>
      <c r="H123" s="1944">
        <v>80.999999999999986</v>
      </c>
      <c r="I123" s="1944">
        <v>86.999999999999972</v>
      </c>
      <c r="J123" s="1944">
        <v>85.999999999999986</v>
      </c>
      <c r="K123" s="1945">
        <v>90.000000000000014</v>
      </c>
      <c r="L123" s="1945">
        <v>95.999999999999986</v>
      </c>
      <c r="M123" s="2009">
        <v>100</v>
      </c>
      <c r="N123" s="1945">
        <v>89</v>
      </c>
      <c r="O123" s="1945">
        <v>93.000000000000028</v>
      </c>
      <c r="P123" s="1945">
        <v>98.000000000000014</v>
      </c>
      <c r="Q123" s="1945">
        <v>99.000000000000014</v>
      </c>
      <c r="R123" s="2009">
        <v>97</v>
      </c>
      <c r="S123" s="2009">
        <v>101</v>
      </c>
      <c r="T123" s="2009">
        <v>88.999999999999986</v>
      </c>
      <c r="U123" s="2009">
        <v>83</v>
      </c>
      <c r="V123" s="2009">
        <v>85</v>
      </c>
      <c r="W123" s="2009">
        <v>83</v>
      </c>
      <c r="X123" s="1946">
        <v>79.000000000000014</v>
      </c>
    </row>
    <row r="124" spans="1:24" s="708" customFormat="1" ht="24.95" customHeight="1">
      <c r="A124" s="1980"/>
      <c r="B124" s="3295"/>
      <c r="C124" s="3295"/>
      <c r="D124" s="3295"/>
      <c r="E124" s="3295"/>
      <c r="F124" s="3295"/>
      <c r="G124" s="3295"/>
      <c r="H124" s="3295"/>
      <c r="I124" s="3295"/>
      <c r="J124" s="3295"/>
      <c r="K124" s="3299"/>
      <c r="L124" s="3299"/>
      <c r="M124" s="3300"/>
      <c r="N124" s="3299"/>
      <c r="O124" s="3299"/>
      <c r="P124" s="3299"/>
      <c r="Q124" s="3299"/>
      <c r="R124" s="3300"/>
      <c r="S124" s="3300"/>
      <c r="T124" s="3300"/>
      <c r="U124" s="3300"/>
      <c r="V124" s="3300"/>
      <c r="W124" s="3300"/>
      <c r="X124" s="3301"/>
    </row>
    <row r="125" spans="1:24" s="3302" customFormat="1" ht="24.75" customHeight="1">
      <c r="A125" s="3303" t="s">
        <v>561</v>
      </c>
      <c r="B125" s="3304">
        <v>18.437250459511624</v>
      </c>
      <c r="C125" s="3304">
        <v>17.396648179166277</v>
      </c>
      <c r="D125" s="3304">
        <v>14.919463379290054</v>
      </c>
      <c r="E125" s="3304">
        <v>15.632155040177681</v>
      </c>
      <c r="F125" s="3304">
        <v>15.207442866601053</v>
      </c>
      <c r="G125" s="3304">
        <v>14.711932076483835</v>
      </c>
      <c r="H125" s="3304">
        <v>15.730306010857939</v>
      </c>
      <c r="I125" s="3304">
        <v>16.097938445312007</v>
      </c>
      <c r="J125" s="3304">
        <v>16.879552280319082</v>
      </c>
      <c r="K125" s="3305">
        <v>18.178879958655713</v>
      </c>
      <c r="L125" s="3305">
        <v>18.278238588852862</v>
      </c>
      <c r="M125" s="3306">
        <v>21.294796779864381</v>
      </c>
      <c r="N125" s="3305">
        <v>23.916787805075291</v>
      </c>
      <c r="O125" s="3305">
        <v>22.69817472433197</v>
      </c>
      <c r="P125" s="3305">
        <v>20.966771650710967</v>
      </c>
      <c r="Q125" s="3305">
        <v>21.388979142206562</v>
      </c>
      <c r="R125" s="3306">
        <v>21.602686822198152</v>
      </c>
      <c r="S125" s="3306">
        <v>19.68615409144785</v>
      </c>
      <c r="T125" s="3306">
        <v>18.264893990125206</v>
      </c>
      <c r="U125" s="3306">
        <v>16.394340383868677</v>
      </c>
      <c r="V125" s="3306">
        <v>16.221870474902587</v>
      </c>
      <c r="W125" s="3306">
        <v>16.75334517574732</v>
      </c>
      <c r="X125" s="3307">
        <v>16.268502960147774</v>
      </c>
    </row>
    <row r="126" spans="1:24" ht="24.95" customHeight="1">
      <c r="A126" s="1976"/>
      <c r="B126" s="1941"/>
      <c r="C126" s="1941"/>
      <c r="D126" s="1941"/>
      <c r="E126" s="1941"/>
      <c r="F126" s="1941"/>
      <c r="G126" s="1941"/>
      <c r="H126" s="1941"/>
      <c r="I126" s="1941"/>
      <c r="J126" s="1941"/>
      <c r="K126" s="1942"/>
      <c r="L126" s="1942"/>
      <c r="M126" s="2008"/>
      <c r="N126" s="1942"/>
      <c r="O126" s="1942"/>
      <c r="P126" s="1942"/>
      <c r="Q126" s="1942"/>
      <c r="R126" s="2008"/>
      <c r="S126" s="2008"/>
      <c r="T126" s="2008"/>
      <c r="U126" s="2008"/>
      <c r="V126" s="2008"/>
      <c r="W126" s="2008"/>
      <c r="X126" s="1943"/>
    </row>
    <row r="127" spans="1:24" ht="24.95" customHeight="1">
      <c r="A127" s="1976" t="s">
        <v>1003</v>
      </c>
      <c r="B127" s="1941">
        <v>16.999999999999996</v>
      </c>
      <c r="C127" s="1941">
        <v>16.000000000000004</v>
      </c>
      <c r="D127" s="1941">
        <v>15</v>
      </c>
      <c r="E127" s="1941">
        <v>16</v>
      </c>
      <c r="F127" s="1941">
        <v>16.000000000000004</v>
      </c>
      <c r="G127" s="1941">
        <v>16</v>
      </c>
      <c r="H127" s="1941">
        <v>16.999999999999996</v>
      </c>
      <c r="I127" s="1941">
        <v>18</v>
      </c>
      <c r="J127" s="1941">
        <v>20</v>
      </c>
      <c r="K127" s="1942">
        <v>22.000000000000007</v>
      </c>
      <c r="L127" s="1942">
        <v>23</v>
      </c>
      <c r="M127" s="2008">
        <v>24.492203964514552</v>
      </c>
      <c r="N127" s="1942">
        <v>26.253060435505695</v>
      </c>
      <c r="O127" s="1942">
        <v>25.481884510197769</v>
      </c>
      <c r="P127" s="1942">
        <v>24.684662252018175</v>
      </c>
      <c r="Q127" s="1942">
        <v>24.438628706387608</v>
      </c>
      <c r="R127" s="2008">
        <v>24.532799735085419</v>
      </c>
      <c r="S127" s="2008">
        <v>23.530260551448677</v>
      </c>
      <c r="T127" s="2008">
        <v>23.441585123749775</v>
      </c>
      <c r="U127" s="2008">
        <v>21.43715677599133</v>
      </c>
      <c r="V127" s="2008">
        <v>20.519035914297568</v>
      </c>
      <c r="W127" s="2008">
        <v>21.238086971699666</v>
      </c>
      <c r="X127" s="1943">
        <v>20.351051233087514</v>
      </c>
    </row>
    <row r="128" spans="1:24" ht="24.95" customHeight="1">
      <c r="A128" s="1976" t="s">
        <v>1004</v>
      </c>
      <c r="B128" s="1941">
        <v>2</v>
      </c>
      <c r="C128" s="1941">
        <v>2.0000000000000004</v>
      </c>
      <c r="D128" s="1941">
        <v>2.0000000000000004</v>
      </c>
      <c r="E128" s="1941">
        <v>2</v>
      </c>
      <c r="F128" s="1941">
        <v>2</v>
      </c>
      <c r="G128" s="1941">
        <v>2.9999999999999991</v>
      </c>
      <c r="H128" s="1941">
        <v>2.0000000000000004</v>
      </c>
      <c r="I128" s="1941">
        <v>2</v>
      </c>
      <c r="J128" s="1941">
        <v>2.0000000000000004</v>
      </c>
      <c r="K128" s="1942">
        <v>2</v>
      </c>
      <c r="L128" s="1942">
        <v>2.9999999999999996</v>
      </c>
      <c r="M128" s="2008">
        <v>3</v>
      </c>
      <c r="N128" s="1942">
        <v>3</v>
      </c>
      <c r="O128" s="1942">
        <v>2.9999999999999996</v>
      </c>
      <c r="P128" s="1942">
        <v>4.0000000000000009</v>
      </c>
      <c r="Q128" s="1942">
        <v>3.0000000000000004</v>
      </c>
      <c r="R128" s="2008">
        <v>3</v>
      </c>
      <c r="S128" s="2008">
        <v>2.9999999999999996</v>
      </c>
      <c r="T128" s="2008">
        <v>3</v>
      </c>
      <c r="U128" s="2008">
        <v>2</v>
      </c>
      <c r="V128" s="2008">
        <v>2</v>
      </c>
      <c r="W128" s="2008">
        <v>3</v>
      </c>
      <c r="X128" s="1943">
        <v>2</v>
      </c>
    </row>
    <row r="129" spans="1:24" ht="24.95" customHeight="1">
      <c r="A129" s="1976" t="s">
        <v>1005</v>
      </c>
      <c r="B129" s="1941">
        <v>27</v>
      </c>
      <c r="C129" s="1941">
        <v>24.999999999999996</v>
      </c>
      <c r="D129" s="1941">
        <v>22.999999999999996</v>
      </c>
      <c r="E129" s="1941">
        <v>22.000000000000004</v>
      </c>
      <c r="F129" s="1941">
        <v>25</v>
      </c>
      <c r="G129" s="1941">
        <v>26</v>
      </c>
      <c r="H129" s="1941">
        <v>25.999999999999993</v>
      </c>
      <c r="I129" s="1941">
        <v>25</v>
      </c>
      <c r="J129" s="1941">
        <v>28</v>
      </c>
      <c r="K129" s="1942">
        <v>31</v>
      </c>
      <c r="L129" s="1942">
        <v>30</v>
      </c>
      <c r="M129" s="2008">
        <v>36.999999999999993</v>
      </c>
      <c r="N129" s="1942">
        <v>38.999999999999993</v>
      </c>
      <c r="O129" s="1942">
        <v>37</v>
      </c>
      <c r="P129" s="1942">
        <v>37</v>
      </c>
      <c r="Q129" s="1942">
        <v>39</v>
      </c>
      <c r="R129" s="2008">
        <v>37.999999999999993</v>
      </c>
      <c r="S129" s="2008">
        <v>32.999999999999993</v>
      </c>
      <c r="T129" s="2008">
        <v>32.000000000000007</v>
      </c>
      <c r="U129" s="2008">
        <v>29</v>
      </c>
      <c r="V129" s="2008">
        <v>27.999999999999996</v>
      </c>
      <c r="W129" s="2008">
        <v>27.000000000000004</v>
      </c>
      <c r="X129" s="1943">
        <v>27.999999999999996</v>
      </c>
    </row>
    <row r="130" spans="1:24" ht="24.95" customHeight="1">
      <c r="A130" s="1976" t="s">
        <v>1006</v>
      </c>
      <c r="B130" s="1941">
        <v>4.9999999999999991</v>
      </c>
      <c r="C130" s="1941">
        <v>5</v>
      </c>
      <c r="D130" s="1941">
        <v>4.0000000000000009</v>
      </c>
      <c r="E130" s="1941">
        <v>4</v>
      </c>
      <c r="F130" s="1941">
        <v>4</v>
      </c>
      <c r="G130" s="1941">
        <v>4.0000000000000009</v>
      </c>
      <c r="H130" s="1941">
        <v>4</v>
      </c>
      <c r="I130" s="1941">
        <v>4</v>
      </c>
      <c r="J130" s="1941">
        <v>4.9999999999999991</v>
      </c>
      <c r="K130" s="1942">
        <v>5</v>
      </c>
      <c r="L130" s="1942">
        <v>4.9999999999999991</v>
      </c>
      <c r="M130" s="2008">
        <v>6.0000000000000009</v>
      </c>
      <c r="N130" s="1942">
        <v>6</v>
      </c>
      <c r="O130" s="1942">
        <v>5.9999999999999982</v>
      </c>
      <c r="P130" s="1942">
        <v>6</v>
      </c>
      <c r="Q130" s="1942">
        <v>5.9999999999999991</v>
      </c>
      <c r="R130" s="2008">
        <v>5.9999999999999991</v>
      </c>
      <c r="S130" s="2008">
        <v>7</v>
      </c>
      <c r="T130" s="2008">
        <v>5.9999999999999991</v>
      </c>
      <c r="U130" s="2008">
        <v>5</v>
      </c>
      <c r="V130" s="2008">
        <v>6.0000000000000009</v>
      </c>
      <c r="W130" s="2008">
        <v>5</v>
      </c>
      <c r="X130" s="1943">
        <v>4.9999999999999991</v>
      </c>
    </row>
    <row r="131" spans="1:24" ht="24.95" customHeight="1">
      <c r="A131" s="1976" t="s">
        <v>1007</v>
      </c>
      <c r="B131" s="1941">
        <v>9.0000000000000036</v>
      </c>
      <c r="C131" s="1941">
        <v>8.0000000000000018</v>
      </c>
      <c r="D131" s="1941">
        <v>7.0000000000000009</v>
      </c>
      <c r="E131" s="1941">
        <v>7</v>
      </c>
      <c r="F131" s="1941">
        <v>7.0000000000000009</v>
      </c>
      <c r="G131" s="1941">
        <v>7</v>
      </c>
      <c r="H131" s="1941">
        <v>6.9999999999999991</v>
      </c>
      <c r="I131" s="1941">
        <v>6.9999999999999991</v>
      </c>
      <c r="J131" s="1941">
        <v>8</v>
      </c>
      <c r="K131" s="1942">
        <v>8</v>
      </c>
      <c r="L131" s="1942">
        <v>8</v>
      </c>
      <c r="M131" s="2008">
        <v>10</v>
      </c>
      <c r="N131" s="1942">
        <v>10</v>
      </c>
      <c r="O131" s="1942">
        <v>9</v>
      </c>
      <c r="P131" s="1942">
        <v>9</v>
      </c>
      <c r="Q131" s="1942">
        <v>10</v>
      </c>
      <c r="R131" s="2008">
        <v>11</v>
      </c>
      <c r="S131" s="2008">
        <v>9</v>
      </c>
      <c r="T131" s="2008">
        <v>9.0000000000000018</v>
      </c>
      <c r="U131" s="2008">
        <v>10</v>
      </c>
      <c r="V131" s="2008">
        <v>10.000000000000002</v>
      </c>
      <c r="W131" s="2008">
        <v>11.999999999999998</v>
      </c>
      <c r="X131" s="1943">
        <v>10</v>
      </c>
    </row>
    <row r="132" spans="1:24" ht="24.95" customHeight="1">
      <c r="A132" s="1976" t="s">
        <v>1008</v>
      </c>
      <c r="B132" s="1941">
        <v>22.000000000000004</v>
      </c>
      <c r="C132" s="1941">
        <v>19.999999999999996</v>
      </c>
      <c r="D132" s="1941">
        <v>17</v>
      </c>
      <c r="E132" s="1941">
        <v>16.999999999999996</v>
      </c>
      <c r="F132" s="1941">
        <v>20</v>
      </c>
      <c r="G132" s="1941">
        <v>23</v>
      </c>
      <c r="H132" s="1941">
        <v>24.999999999999996</v>
      </c>
      <c r="I132" s="1941">
        <v>26.000000000000004</v>
      </c>
      <c r="J132" s="1941">
        <v>29</v>
      </c>
      <c r="K132" s="1942">
        <v>30.999999999999996</v>
      </c>
      <c r="L132" s="1942">
        <v>29.999999999999996</v>
      </c>
      <c r="M132" s="2008">
        <v>33.999999999999993</v>
      </c>
      <c r="N132" s="1942">
        <v>37.999999999999993</v>
      </c>
      <c r="O132" s="1942">
        <v>37</v>
      </c>
      <c r="P132" s="1942">
        <v>37.000000000000007</v>
      </c>
      <c r="Q132" s="1942">
        <v>34</v>
      </c>
      <c r="R132" s="2008">
        <v>35.000000000000007</v>
      </c>
      <c r="S132" s="2008">
        <v>34</v>
      </c>
      <c r="T132" s="2008">
        <v>30.999999999999996</v>
      </c>
      <c r="U132" s="2008">
        <v>27.999999999999996</v>
      </c>
      <c r="V132" s="2008">
        <v>27.000000000000004</v>
      </c>
      <c r="W132" s="2008">
        <v>27.000000000000004</v>
      </c>
      <c r="X132" s="1943">
        <v>27.999999999999993</v>
      </c>
    </row>
    <row r="133" spans="1:24" ht="24.95" customHeight="1">
      <c r="A133" s="1978" t="s">
        <v>1009</v>
      </c>
      <c r="B133" s="1941">
        <v>46.999999999999993</v>
      </c>
      <c r="C133" s="1941">
        <v>43</v>
      </c>
      <c r="D133" s="1941">
        <v>38.999999999999993</v>
      </c>
      <c r="E133" s="1941">
        <v>36.999999999999993</v>
      </c>
      <c r="F133" s="1941">
        <v>42.999999999999993</v>
      </c>
      <c r="G133" s="1941">
        <v>43</v>
      </c>
      <c r="H133" s="1941">
        <v>49</v>
      </c>
      <c r="I133" s="1941">
        <v>50.999999999999993</v>
      </c>
      <c r="J133" s="1941">
        <v>57.000000000000007</v>
      </c>
      <c r="K133" s="1942">
        <v>65</v>
      </c>
      <c r="L133" s="1942">
        <v>62.000000000000014</v>
      </c>
      <c r="M133" s="2008">
        <v>71</v>
      </c>
      <c r="N133" s="1942">
        <v>72.999999999999986</v>
      </c>
      <c r="O133" s="1942">
        <v>66</v>
      </c>
      <c r="P133" s="1942">
        <v>64</v>
      </c>
      <c r="Q133" s="1942">
        <v>68</v>
      </c>
      <c r="R133" s="2008">
        <v>66</v>
      </c>
      <c r="S133" s="2008">
        <v>59.999999999999993</v>
      </c>
      <c r="T133" s="2008">
        <v>55</v>
      </c>
      <c r="U133" s="2008">
        <v>47</v>
      </c>
      <c r="V133" s="2008">
        <v>45</v>
      </c>
      <c r="W133" s="2008">
        <v>48</v>
      </c>
      <c r="X133" s="1943">
        <v>45</v>
      </c>
    </row>
    <row r="134" spans="1:24" ht="24.95" customHeight="1">
      <c r="A134" s="1976" t="s">
        <v>1010</v>
      </c>
      <c r="B134" s="1941">
        <v>9</v>
      </c>
      <c r="C134" s="1941">
        <v>8.9999999999999982</v>
      </c>
      <c r="D134" s="1941">
        <v>8.0000000000000018</v>
      </c>
      <c r="E134" s="1941">
        <v>7</v>
      </c>
      <c r="F134" s="1941">
        <v>8</v>
      </c>
      <c r="G134" s="1941">
        <v>8</v>
      </c>
      <c r="H134" s="1941">
        <v>10</v>
      </c>
      <c r="I134" s="1941">
        <v>10</v>
      </c>
      <c r="J134" s="1941">
        <v>11.000000000000002</v>
      </c>
      <c r="K134" s="1942">
        <v>10.999999999999998</v>
      </c>
      <c r="L134" s="1942">
        <v>12</v>
      </c>
      <c r="M134" s="2008">
        <v>24</v>
      </c>
      <c r="N134" s="1942">
        <v>23.999999999999996</v>
      </c>
      <c r="O134" s="1942">
        <v>24</v>
      </c>
      <c r="P134" s="1942">
        <v>25.000000000000004</v>
      </c>
      <c r="Q134" s="1942">
        <v>26.000000000000004</v>
      </c>
      <c r="R134" s="2008">
        <v>29.000000000000004</v>
      </c>
      <c r="S134" s="2008">
        <v>28</v>
      </c>
      <c r="T134" s="2008">
        <v>26</v>
      </c>
      <c r="U134" s="2008">
        <v>25</v>
      </c>
      <c r="V134" s="2008">
        <v>26</v>
      </c>
      <c r="W134" s="2008">
        <v>25.000000000000004</v>
      </c>
      <c r="X134" s="1943">
        <v>25</v>
      </c>
    </row>
    <row r="135" spans="1:24" ht="24.95" customHeight="1">
      <c r="A135" s="1976" t="s">
        <v>380</v>
      </c>
      <c r="B135" s="1941">
        <v>6.9999999999999991</v>
      </c>
      <c r="C135" s="1941">
        <v>6.9999999999999991</v>
      </c>
      <c r="D135" s="1941">
        <v>9</v>
      </c>
      <c r="E135" s="1941">
        <v>6.9999999999999991</v>
      </c>
      <c r="F135" s="1941">
        <v>7.0000000000000009</v>
      </c>
      <c r="G135" s="1941">
        <v>4</v>
      </c>
      <c r="H135" s="1941">
        <v>5.9999999999999991</v>
      </c>
      <c r="I135" s="1941">
        <v>8</v>
      </c>
      <c r="J135" s="1941">
        <v>7.0000000000000009</v>
      </c>
      <c r="K135" s="1942">
        <v>6.9999999999999982</v>
      </c>
      <c r="L135" s="1942">
        <v>6</v>
      </c>
      <c r="M135" s="2008">
        <v>6</v>
      </c>
      <c r="N135" s="1942">
        <v>8</v>
      </c>
      <c r="O135" s="1942">
        <v>8</v>
      </c>
      <c r="P135" s="1942">
        <v>9</v>
      </c>
      <c r="Q135" s="1942">
        <v>8</v>
      </c>
      <c r="R135" s="2008">
        <v>6.9999999999999982</v>
      </c>
      <c r="S135" s="2008">
        <v>8.0000000000000018</v>
      </c>
      <c r="T135" s="2008">
        <v>8.0000000000000018</v>
      </c>
      <c r="U135" s="2008">
        <v>6</v>
      </c>
      <c r="V135" s="2008">
        <v>9</v>
      </c>
      <c r="W135" s="2008">
        <v>10</v>
      </c>
      <c r="X135" s="1943">
        <v>10</v>
      </c>
    </row>
    <row r="136" spans="1:24" ht="24.95" customHeight="1">
      <c r="A136" s="1977" t="s">
        <v>1013</v>
      </c>
      <c r="B136" s="1941">
        <v>34</v>
      </c>
      <c r="C136" s="1941">
        <v>32.000000000000007</v>
      </c>
      <c r="D136" s="1941">
        <v>27.000000000000004</v>
      </c>
      <c r="E136" s="1941">
        <v>26</v>
      </c>
      <c r="F136" s="1941">
        <v>30</v>
      </c>
      <c r="G136" s="1941">
        <v>29.000000000000004</v>
      </c>
      <c r="H136" s="1941">
        <v>29</v>
      </c>
      <c r="I136" s="1941">
        <v>29.000000000000004</v>
      </c>
      <c r="J136" s="1941">
        <v>30.000000000000007</v>
      </c>
      <c r="K136" s="1942">
        <v>34</v>
      </c>
      <c r="L136" s="1942">
        <v>34</v>
      </c>
      <c r="M136" s="2008">
        <v>49.999999999999993</v>
      </c>
      <c r="N136" s="1942">
        <v>51</v>
      </c>
      <c r="O136" s="1942">
        <v>47.999999999999993</v>
      </c>
      <c r="P136" s="1942">
        <v>44.000000000000007</v>
      </c>
      <c r="Q136" s="1942">
        <v>46</v>
      </c>
      <c r="R136" s="2008">
        <v>46</v>
      </c>
      <c r="S136" s="2008">
        <v>42</v>
      </c>
      <c r="T136" s="2008">
        <v>37.000000000000007</v>
      </c>
      <c r="U136" s="2008">
        <v>32.000000000000007</v>
      </c>
      <c r="V136" s="2008">
        <v>31</v>
      </c>
      <c r="W136" s="2008">
        <v>36.000000000000007</v>
      </c>
      <c r="X136" s="1943">
        <v>35</v>
      </c>
    </row>
    <row r="137" spans="1:24" ht="24.95" customHeight="1">
      <c r="A137" s="1976" t="s">
        <v>20</v>
      </c>
      <c r="B137" s="1941">
        <v>21</v>
      </c>
      <c r="C137" s="1941">
        <v>20</v>
      </c>
      <c r="D137" s="1941">
        <v>17.000000000000004</v>
      </c>
      <c r="E137" s="1941">
        <v>16</v>
      </c>
      <c r="F137" s="1941">
        <v>17</v>
      </c>
      <c r="G137" s="1941">
        <v>17</v>
      </c>
      <c r="H137" s="1941">
        <v>19.000000000000004</v>
      </c>
      <c r="I137" s="1941">
        <v>19.000000000000004</v>
      </c>
      <c r="J137" s="1941">
        <v>21</v>
      </c>
      <c r="K137" s="1942">
        <v>21.999999999999996</v>
      </c>
      <c r="L137" s="1942">
        <v>24</v>
      </c>
      <c r="M137" s="2008">
        <v>25.999999999999996</v>
      </c>
      <c r="N137" s="1942">
        <v>30</v>
      </c>
      <c r="O137" s="1942">
        <v>27.000000000000004</v>
      </c>
      <c r="P137" s="1942">
        <v>28.000000000000004</v>
      </c>
      <c r="Q137" s="1942">
        <v>27.999999999999996</v>
      </c>
      <c r="R137" s="2008">
        <v>29</v>
      </c>
      <c r="S137" s="2008">
        <v>27.999999999999993</v>
      </c>
      <c r="T137" s="2008">
        <v>27.000000000000004</v>
      </c>
      <c r="U137" s="2008">
        <v>24</v>
      </c>
      <c r="V137" s="2008">
        <v>24</v>
      </c>
      <c r="W137" s="2008">
        <v>23.999999999999996</v>
      </c>
      <c r="X137" s="1943">
        <v>24</v>
      </c>
    </row>
    <row r="138" spans="1:24" ht="24.95" customHeight="1">
      <c r="A138" s="1976" t="s">
        <v>379</v>
      </c>
      <c r="B138" s="1941">
        <v>55.000000000000007</v>
      </c>
      <c r="C138" s="1941">
        <v>50.999999999999986</v>
      </c>
      <c r="D138" s="1941">
        <v>42</v>
      </c>
      <c r="E138" s="1941">
        <v>45.000000000000007</v>
      </c>
      <c r="F138" s="1941">
        <v>50.000000000000007</v>
      </c>
      <c r="G138" s="1941">
        <v>49</v>
      </c>
      <c r="H138" s="1941">
        <v>55.999999999999993</v>
      </c>
      <c r="I138" s="1941">
        <v>55.999999999999993</v>
      </c>
      <c r="J138" s="1941">
        <v>60</v>
      </c>
      <c r="K138" s="1942">
        <v>67</v>
      </c>
      <c r="L138" s="1942">
        <v>67</v>
      </c>
      <c r="M138" s="2008">
        <v>72</v>
      </c>
      <c r="N138" s="1942">
        <v>74.000000000000014</v>
      </c>
      <c r="O138" s="1942">
        <v>73</v>
      </c>
      <c r="P138" s="1942">
        <v>72.000000000000014</v>
      </c>
      <c r="Q138" s="1942">
        <v>75</v>
      </c>
      <c r="R138" s="2008">
        <v>73</v>
      </c>
      <c r="S138" s="2008">
        <v>69</v>
      </c>
      <c r="T138" s="2008">
        <v>63</v>
      </c>
      <c r="U138" s="2008">
        <v>56.000000000000007</v>
      </c>
      <c r="V138" s="2008">
        <v>53</v>
      </c>
      <c r="W138" s="2008">
        <v>54</v>
      </c>
      <c r="X138" s="1943">
        <v>53</v>
      </c>
    </row>
    <row r="139" spans="1:24" ht="24.95" customHeight="1">
      <c r="A139" s="1976" t="s">
        <v>1014</v>
      </c>
      <c r="B139" s="1941">
        <v>67</v>
      </c>
      <c r="C139" s="1941">
        <v>70</v>
      </c>
      <c r="D139" s="1941">
        <v>61.999999999999993</v>
      </c>
      <c r="E139" s="1941">
        <v>58.000000000000007</v>
      </c>
      <c r="F139" s="1941">
        <v>63</v>
      </c>
      <c r="G139" s="1941">
        <v>59.000000000000007</v>
      </c>
      <c r="H139" s="1941">
        <v>63</v>
      </c>
      <c r="I139" s="1941">
        <v>62.000000000000014</v>
      </c>
      <c r="J139" s="1941">
        <v>55.000000000000014</v>
      </c>
      <c r="K139" s="1942">
        <v>54.000000000000014</v>
      </c>
      <c r="L139" s="1942">
        <v>52.000000000000007</v>
      </c>
      <c r="M139" s="2008">
        <v>59.999999999999993</v>
      </c>
      <c r="N139" s="1942">
        <v>83</v>
      </c>
      <c r="O139" s="1942">
        <v>71</v>
      </c>
      <c r="P139" s="1942">
        <v>51</v>
      </c>
      <c r="Q139" s="1942">
        <v>54</v>
      </c>
      <c r="R139" s="2008">
        <v>60.000000000000007</v>
      </c>
      <c r="S139" s="2008">
        <v>48</v>
      </c>
      <c r="T139" s="2008">
        <v>51</v>
      </c>
      <c r="U139" s="2008">
        <v>51</v>
      </c>
      <c r="V139" s="2008">
        <v>49</v>
      </c>
      <c r="W139" s="2008">
        <v>47.000000000000007</v>
      </c>
      <c r="X139" s="1943">
        <v>49.000000000000014</v>
      </c>
    </row>
    <row r="140" spans="1:24" ht="24.95" customHeight="1">
      <c r="A140" s="1976" t="s">
        <v>1015</v>
      </c>
      <c r="B140" s="1941">
        <v>15</v>
      </c>
      <c r="C140" s="1941">
        <v>15</v>
      </c>
      <c r="D140" s="1941">
        <v>13.000000000000002</v>
      </c>
      <c r="E140" s="1941">
        <v>12</v>
      </c>
      <c r="F140" s="1941">
        <v>13</v>
      </c>
      <c r="G140" s="1941">
        <v>13.000000000000002</v>
      </c>
      <c r="H140" s="1941">
        <v>15.000000000000002</v>
      </c>
      <c r="I140" s="1941">
        <v>14.999999999999998</v>
      </c>
      <c r="J140" s="1941">
        <v>16</v>
      </c>
      <c r="K140" s="1942">
        <v>17</v>
      </c>
      <c r="L140" s="1942">
        <v>17</v>
      </c>
      <c r="M140" s="2008">
        <v>19</v>
      </c>
      <c r="N140" s="1942">
        <v>22</v>
      </c>
      <c r="O140" s="1942">
        <v>22</v>
      </c>
      <c r="P140" s="1942">
        <v>22.000000000000007</v>
      </c>
      <c r="Q140" s="1942">
        <v>22.000000000000004</v>
      </c>
      <c r="R140" s="2008">
        <v>24</v>
      </c>
      <c r="S140" s="2008">
        <v>24.000000000000004</v>
      </c>
      <c r="T140" s="2008">
        <v>22.000000000000004</v>
      </c>
      <c r="U140" s="2008">
        <v>21</v>
      </c>
      <c r="V140" s="2008">
        <v>21.000000000000004</v>
      </c>
      <c r="W140" s="2008">
        <v>21.000000000000004</v>
      </c>
      <c r="X140" s="1943">
        <v>21</v>
      </c>
    </row>
    <row r="141" spans="1:24" ht="24.95" customHeight="1">
      <c r="A141" s="1978" t="s">
        <v>1016</v>
      </c>
      <c r="B141" s="1941">
        <v>9</v>
      </c>
      <c r="C141" s="1941">
        <v>9</v>
      </c>
      <c r="D141" s="1941">
        <v>8.0000000000000018</v>
      </c>
      <c r="E141" s="1941">
        <v>6</v>
      </c>
      <c r="F141" s="1941">
        <v>6.9999999999999991</v>
      </c>
      <c r="G141" s="1941">
        <v>6.9999999999999991</v>
      </c>
      <c r="H141" s="1941">
        <v>8</v>
      </c>
      <c r="I141" s="1941">
        <v>8</v>
      </c>
      <c r="J141" s="1941">
        <v>9</v>
      </c>
      <c r="K141" s="1942">
        <v>9</v>
      </c>
      <c r="L141" s="1942">
        <v>8</v>
      </c>
      <c r="M141" s="2008">
        <v>8.9999999999999982</v>
      </c>
      <c r="N141" s="1942">
        <v>10</v>
      </c>
      <c r="O141" s="1942">
        <v>10</v>
      </c>
      <c r="P141" s="1942">
        <v>10</v>
      </c>
      <c r="Q141" s="1942">
        <v>10</v>
      </c>
      <c r="R141" s="2008">
        <v>9.9999999999999982</v>
      </c>
      <c r="S141" s="2008">
        <v>10</v>
      </c>
      <c r="T141" s="2008">
        <v>9</v>
      </c>
      <c r="U141" s="2008">
        <v>8.9999999999999982</v>
      </c>
      <c r="V141" s="2008">
        <v>8</v>
      </c>
      <c r="W141" s="2008">
        <v>8</v>
      </c>
      <c r="X141" s="1943">
        <v>8.0000000000000018</v>
      </c>
    </row>
    <row r="142" spans="1:24" ht="24.95" customHeight="1">
      <c r="A142" s="1976" t="s">
        <v>1017</v>
      </c>
      <c r="B142" s="1941">
        <v>2.9999999999999996</v>
      </c>
      <c r="C142" s="1941">
        <v>3</v>
      </c>
      <c r="D142" s="1941">
        <v>2.9999999999999996</v>
      </c>
      <c r="E142" s="1941">
        <v>2</v>
      </c>
      <c r="F142" s="1941">
        <v>3</v>
      </c>
      <c r="G142" s="1941">
        <v>2</v>
      </c>
      <c r="H142" s="1941">
        <v>2.0000000000000004</v>
      </c>
      <c r="I142" s="1941">
        <v>2.0000000000000004</v>
      </c>
      <c r="J142" s="1941">
        <v>2.0000000000000004</v>
      </c>
      <c r="K142" s="1942">
        <v>2</v>
      </c>
      <c r="L142" s="1942">
        <v>2.9999999999999996</v>
      </c>
      <c r="M142" s="2008">
        <v>8.0000000000000018</v>
      </c>
      <c r="N142" s="1942">
        <v>10</v>
      </c>
      <c r="O142" s="1942">
        <v>10</v>
      </c>
      <c r="P142" s="1942">
        <v>10</v>
      </c>
      <c r="Q142" s="1942">
        <v>11</v>
      </c>
      <c r="R142" s="2008">
        <v>11.000000000000004</v>
      </c>
      <c r="S142" s="2008">
        <v>11.000000000000002</v>
      </c>
      <c r="T142" s="2008">
        <v>9</v>
      </c>
      <c r="U142" s="2008">
        <v>9.0000000000000018</v>
      </c>
      <c r="V142" s="2008">
        <v>8.0000000000000018</v>
      </c>
      <c r="W142" s="2008">
        <v>8</v>
      </c>
      <c r="X142" s="1943">
        <v>9</v>
      </c>
    </row>
    <row r="143" spans="1:24" ht="24.95" customHeight="1">
      <c r="A143" s="1976" t="s">
        <v>1018</v>
      </c>
      <c r="B143" s="1941">
        <v>8.0000000000000018</v>
      </c>
      <c r="C143" s="1941">
        <v>8</v>
      </c>
      <c r="D143" s="1941">
        <v>7.0000000000000009</v>
      </c>
      <c r="E143" s="1941">
        <v>5.9999999999999991</v>
      </c>
      <c r="F143" s="1941">
        <v>6</v>
      </c>
      <c r="G143" s="1941">
        <v>6.9999999999999991</v>
      </c>
      <c r="H143" s="1941">
        <v>6.9999999999999991</v>
      </c>
      <c r="I143" s="1941">
        <v>6.9999999999999982</v>
      </c>
      <c r="J143" s="1941">
        <v>7</v>
      </c>
      <c r="K143" s="1942">
        <v>8.0000000000000018</v>
      </c>
      <c r="L143" s="1942">
        <v>8.0000000000000018</v>
      </c>
      <c r="M143" s="2008">
        <v>9.0000000000000018</v>
      </c>
      <c r="N143" s="1942">
        <v>10</v>
      </c>
      <c r="O143" s="1942">
        <v>9.0000000000000018</v>
      </c>
      <c r="P143" s="1942">
        <v>9.9999999999999982</v>
      </c>
      <c r="Q143" s="1942">
        <v>10</v>
      </c>
      <c r="R143" s="2008">
        <v>10</v>
      </c>
      <c r="S143" s="2008">
        <v>9</v>
      </c>
      <c r="T143" s="2008">
        <v>9</v>
      </c>
      <c r="U143" s="2008">
        <v>8.0000000000000018</v>
      </c>
      <c r="V143" s="2008">
        <v>8</v>
      </c>
      <c r="W143" s="2008">
        <v>6.9999999999999982</v>
      </c>
      <c r="X143" s="1943">
        <v>8</v>
      </c>
    </row>
    <row r="144" spans="1:24" ht="24.95" customHeight="1">
      <c r="A144" s="1976" t="s">
        <v>1019</v>
      </c>
      <c r="B144" s="1941">
        <v>9</v>
      </c>
      <c r="C144" s="1941">
        <v>8.0000000000000018</v>
      </c>
      <c r="D144" s="1941">
        <v>6</v>
      </c>
      <c r="E144" s="1941">
        <v>5</v>
      </c>
      <c r="F144" s="1941">
        <v>6.0000000000000009</v>
      </c>
      <c r="G144" s="1941">
        <v>4.9999999999999991</v>
      </c>
      <c r="H144" s="1941">
        <v>6</v>
      </c>
      <c r="I144" s="1941">
        <v>6</v>
      </c>
      <c r="J144" s="1941">
        <v>6.9999999999999982</v>
      </c>
      <c r="K144" s="1942">
        <v>7</v>
      </c>
      <c r="L144" s="1942">
        <v>8</v>
      </c>
      <c r="M144" s="2008"/>
      <c r="N144" s="1942"/>
      <c r="O144" s="1942"/>
      <c r="P144" s="1942"/>
      <c r="Q144" s="1942"/>
      <c r="R144" s="2008"/>
      <c r="S144" s="2008"/>
      <c r="T144" s="2008"/>
      <c r="U144" s="2008"/>
      <c r="V144" s="2008"/>
      <c r="W144" s="2008"/>
      <c r="X144" s="1943"/>
    </row>
    <row r="145" spans="1:24" ht="24.95" customHeight="1">
      <c r="A145" s="1976" t="s">
        <v>1020</v>
      </c>
      <c r="B145" s="1941">
        <v>7</v>
      </c>
      <c r="C145" s="1941">
        <v>6.9999999999999991</v>
      </c>
      <c r="D145" s="1941">
        <v>6</v>
      </c>
      <c r="E145" s="1941">
        <v>5</v>
      </c>
      <c r="F145" s="1941">
        <v>5.0000000000000009</v>
      </c>
      <c r="G145" s="1941">
        <v>5</v>
      </c>
      <c r="H145" s="1941">
        <v>6</v>
      </c>
      <c r="I145" s="1941">
        <v>6</v>
      </c>
      <c r="J145" s="1941">
        <v>6</v>
      </c>
      <c r="K145" s="1942">
        <v>7</v>
      </c>
      <c r="L145" s="1942">
        <v>6.9999999999999991</v>
      </c>
      <c r="M145" s="2008"/>
      <c r="N145" s="1942"/>
      <c r="O145" s="1942"/>
      <c r="P145" s="1942"/>
      <c r="Q145" s="1942"/>
      <c r="R145" s="2008"/>
      <c r="S145" s="2008"/>
      <c r="T145" s="2008"/>
      <c r="U145" s="2008"/>
      <c r="V145" s="2008"/>
      <c r="W145" s="2008"/>
      <c r="X145" s="1943"/>
    </row>
    <row r="146" spans="1:24" ht="24.95" customHeight="1">
      <c r="A146" s="1977" t="s">
        <v>1021</v>
      </c>
      <c r="B146" s="1941">
        <v>8</v>
      </c>
      <c r="C146" s="1941">
        <v>6.9999999999999991</v>
      </c>
      <c r="D146" s="1941">
        <v>5.9999999999999991</v>
      </c>
      <c r="E146" s="1941">
        <v>14</v>
      </c>
      <c r="F146" s="1941">
        <v>6</v>
      </c>
      <c r="G146" s="1941">
        <v>5.9999999999999991</v>
      </c>
      <c r="H146" s="1941">
        <v>6</v>
      </c>
      <c r="I146" s="1941">
        <v>6</v>
      </c>
      <c r="J146" s="1941">
        <v>6.9999999999999982</v>
      </c>
      <c r="K146" s="1942">
        <v>6.9999999999999991</v>
      </c>
      <c r="L146" s="1942">
        <v>7.0000000000000009</v>
      </c>
      <c r="M146" s="2008">
        <v>8</v>
      </c>
      <c r="N146" s="1942">
        <v>9</v>
      </c>
      <c r="O146" s="1942">
        <v>8.0000000000000018</v>
      </c>
      <c r="P146" s="1942">
        <v>7</v>
      </c>
      <c r="Q146" s="1942">
        <v>8</v>
      </c>
      <c r="R146" s="2008">
        <v>8</v>
      </c>
      <c r="S146" s="2008">
        <v>7</v>
      </c>
      <c r="T146" s="2008">
        <v>5.9999999999999991</v>
      </c>
      <c r="U146" s="2008">
        <v>5</v>
      </c>
      <c r="V146" s="2008">
        <v>5</v>
      </c>
      <c r="W146" s="2008">
        <v>6</v>
      </c>
      <c r="X146" s="1943">
        <v>4.9999999999999991</v>
      </c>
    </row>
    <row r="147" spans="1:24" ht="24.95" customHeight="1">
      <c r="A147" s="1978" t="s">
        <v>1022</v>
      </c>
      <c r="B147" s="3736">
        <v>8.9999999999999982</v>
      </c>
      <c r="C147" s="3736">
        <v>9</v>
      </c>
      <c r="D147" s="3736">
        <v>8.9999999999999982</v>
      </c>
      <c r="E147" s="3736">
        <v>7</v>
      </c>
      <c r="F147" s="3736">
        <v>7</v>
      </c>
      <c r="G147" s="3736">
        <v>5.9999999999999991</v>
      </c>
      <c r="H147" s="3736">
        <v>7</v>
      </c>
      <c r="I147" s="3736">
        <v>6.9999999999999991</v>
      </c>
      <c r="J147" s="3736">
        <v>7</v>
      </c>
      <c r="K147" s="3737">
        <v>8</v>
      </c>
      <c r="L147" s="3737">
        <v>8.0000000000000018</v>
      </c>
      <c r="M147" s="3738">
        <v>8</v>
      </c>
      <c r="N147" s="3737">
        <v>8</v>
      </c>
      <c r="O147" s="3737">
        <v>8</v>
      </c>
      <c r="P147" s="3737">
        <v>9.0000000000000018</v>
      </c>
      <c r="Q147" s="3737">
        <v>8.9999999999999982</v>
      </c>
      <c r="R147" s="3738">
        <v>9</v>
      </c>
      <c r="S147" s="3738">
        <v>8.0000000000000018</v>
      </c>
      <c r="T147" s="3738">
        <v>9</v>
      </c>
      <c r="U147" s="3738">
        <v>6</v>
      </c>
      <c r="V147" s="3738">
        <v>5</v>
      </c>
      <c r="W147" s="3738">
        <v>5</v>
      </c>
      <c r="X147" s="3739">
        <v>4.9999999999999991</v>
      </c>
    </row>
    <row r="148" spans="1:24" s="3298" customFormat="1" ht="24.75" customHeight="1">
      <c r="A148" s="3296" t="s">
        <v>381</v>
      </c>
      <c r="B148" s="3297">
        <v>11.999999999999998</v>
      </c>
      <c r="C148" s="3297">
        <v>11</v>
      </c>
      <c r="D148" s="3297">
        <v>10</v>
      </c>
      <c r="E148" s="3297">
        <v>8.0000000000000018</v>
      </c>
      <c r="F148" s="3297">
        <v>9</v>
      </c>
      <c r="G148" s="3297">
        <v>9</v>
      </c>
      <c r="H148" s="3297">
        <v>10</v>
      </c>
      <c r="I148" s="3297">
        <v>10.000000000000002</v>
      </c>
      <c r="J148" s="3297">
        <v>11.000000000000002</v>
      </c>
      <c r="K148" s="3733">
        <v>11.000000000000004</v>
      </c>
      <c r="L148" s="3733">
        <v>11.000000000000002</v>
      </c>
      <c r="M148" s="3734">
        <v>13</v>
      </c>
      <c r="N148" s="3733">
        <v>14</v>
      </c>
      <c r="O148" s="3733">
        <v>15</v>
      </c>
      <c r="P148" s="3733">
        <v>15</v>
      </c>
      <c r="Q148" s="3733">
        <v>14.999999999999996</v>
      </c>
      <c r="R148" s="3734">
        <v>15</v>
      </c>
      <c r="S148" s="3734">
        <v>15</v>
      </c>
      <c r="T148" s="3734">
        <v>14</v>
      </c>
      <c r="U148" s="3734">
        <v>12</v>
      </c>
      <c r="V148" s="3734">
        <v>12</v>
      </c>
      <c r="W148" s="3734">
        <v>12.999999999999998</v>
      </c>
      <c r="X148" s="3735">
        <v>12</v>
      </c>
    </row>
    <row r="149" spans="1:24" ht="24.95" customHeight="1">
      <c r="A149" s="1979" t="s">
        <v>1023</v>
      </c>
      <c r="B149" s="1947">
        <v>32</v>
      </c>
      <c r="C149" s="1947">
        <v>36</v>
      </c>
      <c r="D149" s="1947">
        <v>24</v>
      </c>
      <c r="E149" s="1947">
        <v>20.999999999999996</v>
      </c>
      <c r="F149" s="1947">
        <v>22</v>
      </c>
      <c r="G149" s="1947">
        <v>22</v>
      </c>
      <c r="H149" s="1947">
        <v>23</v>
      </c>
      <c r="I149" s="1947">
        <v>21</v>
      </c>
      <c r="J149" s="1947">
        <v>24.999999999999996</v>
      </c>
      <c r="K149" s="1948">
        <v>22.999999999999996</v>
      </c>
      <c r="L149" s="1948">
        <v>22.999999999999996</v>
      </c>
      <c r="M149" s="2010"/>
      <c r="N149" s="1948"/>
      <c r="O149" s="1948"/>
      <c r="P149" s="1948"/>
      <c r="Q149" s="1948"/>
      <c r="R149" s="2010"/>
      <c r="S149" s="2010"/>
      <c r="T149" s="2010"/>
      <c r="U149" s="2010"/>
      <c r="V149" s="2010"/>
      <c r="W149" s="2010"/>
      <c r="X149" s="1949"/>
    </row>
    <row r="151" spans="1:24" ht="20.25">
      <c r="A151" s="1981" t="s">
        <v>599</v>
      </c>
    </row>
    <row r="152" spans="1:24" ht="20.25">
      <c r="A152" s="1982" t="s">
        <v>519</v>
      </c>
    </row>
  </sheetData>
  <phoneticPr fontId="21" type="noConversion"/>
  <printOptions horizontalCentered="1" verticalCentered="1"/>
  <pageMargins left="0.17" right="0.17" top="0.55118110236220474" bottom="0.47244094488188981" header="0.51181102362204722" footer="0.43307086614173229"/>
  <pageSetup paperSize="9" scale="18"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Tabelle27">
    <tabColor indexed="50"/>
    <pageSetUpPr fitToPage="1"/>
  </sheetPr>
  <dimension ref="A1:AS61"/>
  <sheetViews>
    <sheetView showGridLines="0" zoomScaleNormal="100" zoomScaleSheetLayoutView="78"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5.75"/>
  <cols>
    <col min="1" max="1" width="41.625" style="2686" customWidth="1"/>
    <col min="2" max="13" width="8.625" style="2686" customWidth="1"/>
    <col min="14" max="15" width="8.625" customWidth="1"/>
    <col min="16" max="25" width="9" customWidth="1"/>
    <col min="26" max="26" width="9" style="3186" customWidth="1"/>
    <col min="27" max="27" width="9" style="3474" customWidth="1"/>
    <col min="28" max="28" width="9" style="3731" customWidth="1"/>
    <col min="29" max="29" width="9" style="3942" customWidth="1"/>
    <col min="30" max="30" width="9" customWidth="1"/>
    <col min="31" max="16384" width="9" style="2686"/>
  </cols>
  <sheetData>
    <row r="1" spans="1:45" s="2670" customFormat="1" ht="13.15" customHeight="1">
      <c r="A1" s="2664"/>
      <c r="B1" s="2665"/>
      <c r="C1" s="2665"/>
      <c r="D1" s="2665"/>
      <c r="E1" s="2665"/>
      <c r="F1" s="2665"/>
      <c r="G1" s="2666"/>
      <c r="H1" s="2666"/>
      <c r="I1" s="2666"/>
      <c r="J1" s="2666"/>
      <c r="K1" s="2666"/>
      <c r="L1" s="2666"/>
      <c r="M1" s="2666"/>
      <c r="N1" s="2666"/>
      <c r="O1" s="2666"/>
      <c r="P1" s="2666"/>
      <c r="Q1" s="2666"/>
      <c r="R1" s="2666"/>
      <c r="S1" s="2666"/>
      <c r="T1" s="2666"/>
      <c r="U1" s="2666"/>
      <c r="V1" s="2666"/>
      <c r="W1" s="2666"/>
      <c r="X1" s="2666"/>
      <c r="Y1" s="2666"/>
      <c r="Z1" s="2666"/>
      <c r="AA1" s="2667"/>
      <c r="AB1" s="2668"/>
      <c r="AC1" s="2669"/>
      <c r="AD1" s="3021"/>
      <c r="AE1" s="3021"/>
      <c r="AF1" s="3021"/>
      <c r="AG1" s="3021"/>
      <c r="AH1"/>
      <c r="AI1"/>
      <c r="AJ1"/>
      <c r="AK1"/>
      <c r="AL1"/>
      <c r="AM1"/>
      <c r="AN1"/>
      <c r="AO1"/>
      <c r="AP1"/>
      <c r="AQ1"/>
      <c r="AR1"/>
      <c r="AS1"/>
    </row>
    <row r="2" spans="1:45" s="2670" customFormat="1" ht="18" customHeight="1">
      <c r="A2" s="2671"/>
      <c r="B2" s="2672" t="s">
        <v>100</v>
      </c>
      <c r="C2" s="2673"/>
      <c r="D2" s="2673"/>
      <c r="E2" s="2673"/>
      <c r="F2" s="2673"/>
      <c r="G2" s="2188"/>
      <c r="H2" s="2157"/>
      <c r="I2" s="2157"/>
      <c r="J2" s="2157"/>
      <c r="K2" s="2157"/>
      <c r="L2" s="2157"/>
      <c r="M2" s="2157"/>
      <c r="N2" s="2157"/>
      <c r="O2" s="2157"/>
      <c r="P2" s="2157"/>
      <c r="Q2" s="2157"/>
      <c r="R2" s="2157"/>
      <c r="S2" s="2157"/>
      <c r="T2" s="2157"/>
      <c r="U2" s="2157"/>
      <c r="V2" s="2157"/>
      <c r="W2" s="2157"/>
      <c r="X2" s="2157"/>
      <c r="Y2" s="2157"/>
      <c r="Z2" s="2157"/>
      <c r="AA2" s="2158"/>
      <c r="AB2" s="4274" t="s">
        <v>112</v>
      </c>
      <c r="AC2" s="4275"/>
      <c r="AD2" s="3187"/>
      <c r="AE2" s="3187"/>
      <c r="AF2" s="3187"/>
      <c r="AG2" s="1406"/>
      <c r="AH2"/>
      <c r="AI2"/>
      <c r="AJ2"/>
      <c r="AK2"/>
      <c r="AL2"/>
      <c r="AM2"/>
      <c r="AN2"/>
      <c r="AO2"/>
      <c r="AP2"/>
      <c r="AQ2"/>
      <c r="AR2"/>
      <c r="AS2"/>
    </row>
    <row r="3" spans="1:45" s="2670" customFormat="1" ht="18" customHeight="1">
      <c r="A3" s="2671"/>
      <c r="B3" s="2674"/>
      <c r="C3" s="2675"/>
      <c r="D3" s="2675"/>
      <c r="E3" s="2675"/>
      <c r="F3" s="2675"/>
      <c r="G3" s="2675"/>
      <c r="H3" s="2675"/>
      <c r="I3" s="2675"/>
      <c r="J3" s="2675"/>
      <c r="K3" s="2675"/>
      <c r="L3" s="2675"/>
      <c r="M3" s="2675"/>
      <c r="N3" s="2675"/>
      <c r="O3" s="2675"/>
      <c r="P3" s="2675"/>
      <c r="Q3" s="2675"/>
      <c r="R3" s="2675"/>
      <c r="S3" s="2675"/>
      <c r="T3" s="2675"/>
      <c r="U3" s="2675"/>
      <c r="V3" s="2675"/>
      <c r="W3" s="2675"/>
      <c r="X3" s="2675"/>
      <c r="Y3" s="2675"/>
      <c r="Z3" s="2675"/>
      <c r="AA3" s="2676"/>
      <c r="AB3" s="4274" t="s">
        <v>668</v>
      </c>
      <c r="AC3" s="4275"/>
      <c r="AD3" s="3187"/>
      <c r="AE3" s="3187"/>
      <c r="AF3" s="3187"/>
      <c r="AG3" s="1406"/>
      <c r="AH3"/>
      <c r="AI3"/>
      <c r="AJ3"/>
      <c r="AK3"/>
      <c r="AL3"/>
      <c r="AM3"/>
      <c r="AN3"/>
      <c r="AO3"/>
      <c r="AP3"/>
      <c r="AQ3"/>
      <c r="AR3"/>
      <c r="AS3"/>
    </row>
    <row r="4" spans="1:45" s="2670" customFormat="1" ht="18" customHeight="1">
      <c r="A4" s="2671"/>
      <c r="B4" s="2677" t="s">
        <v>104</v>
      </c>
      <c r="C4" s="2678"/>
      <c r="D4" s="2678"/>
      <c r="E4" s="2678"/>
      <c r="F4" s="2678"/>
      <c r="G4" s="2188"/>
      <c r="H4" s="2157"/>
      <c r="I4" s="2157"/>
      <c r="J4" s="2157"/>
      <c r="K4" s="2157"/>
      <c r="L4" s="2157"/>
      <c r="M4" s="2157"/>
      <c r="N4" s="2157"/>
      <c r="O4" s="2157"/>
      <c r="P4" s="2157"/>
      <c r="Q4" s="2157"/>
      <c r="R4" s="2157"/>
      <c r="S4" s="2157"/>
      <c r="T4" s="2157"/>
      <c r="U4" s="2157"/>
      <c r="V4" s="2157"/>
      <c r="W4" s="2157"/>
      <c r="X4" s="2157"/>
      <c r="Y4" s="2157"/>
      <c r="Z4" s="2157"/>
      <c r="AA4" s="2158"/>
      <c r="AB4" s="4276" t="s">
        <v>1682</v>
      </c>
      <c r="AC4" s="4277"/>
      <c r="AD4" s="3188"/>
      <c r="AE4" s="3188"/>
      <c r="AF4" s="3188"/>
      <c r="AG4" s="3022"/>
      <c r="AH4"/>
      <c r="AI4"/>
      <c r="AJ4"/>
      <c r="AK4"/>
      <c r="AL4"/>
      <c r="AM4"/>
      <c r="AN4"/>
      <c r="AO4"/>
      <c r="AP4"/>
      <c r="AQ4"/>
      <c r="AR4"/>
      <c r="AS4"/>
    </row>
    <row r="5" spans="1:45" s="2670" customFormat="1" ht="13.15" customHeight="1">
      <c r="A5" s="2679"/>
      <c r="B5" s="2680"/>
      <c r="C5" s="2680"/>
      <c r="D5" s="2680"/>
      <c r="E5" s="2680"/>
      <c r="F5" s="2680"/>
      <c r="G5" s="2681"/>
      <c r="H5" s="2681"/>
      <c r="I5" s="2681"/>
      <c r="J5" s="2681"/>
      <c r="K5" s="2681"/>
      <c r="L5" s="2681"/>
      <c r="M5" s="2681"/>
      <c r="N5" s="2681"/>
      <c r="O5" s="2681"/>
      <c r="P5" s="2681"/>
      <c r="Q5" s="2681"/>
      <c r="R5" s="2681"/>
      <c r="S5" s="2681"/>
      <c r="T5" s="2681"/>
      <c r="U5" s="2681"/>
      <c r="V5" s="2681"/>
      <c r="W5" s="2681"/>
      <c r="X5" s="2681"/>
      <c r="Y5" s="2681"/>
      <c r="Z5" s="2681"/>
      <c r="AA5" s="2682"/>
      <c r="AB5" s="2683"/>
      <c r="AC5" s="2684"/>
      <c r="AD5" s="3021"/>
      <c r="AE5" s="3021"/>
      <c r="AF5" s="3021"/>
      <c r="AG5" s="3021"/>
      <c r="AH5"/>
      <c r="AI5"/>
      <c r="AJ5"/>
      <c r="AK5"/>
      <c r="AL5"/>
      <c r="AM5"/>
      <c r="AN5"/>
      <c r="AO5"/>
      <c r="AP5"/>
      <c r="AQ5"/>
      <c r="AR5"/>
      <c r="AS5"/>
    </row>
    <row r="6" spans="1:45" ht="8.1" customHeight="1">
      <c r="A6" s="2685"/>
      <c r="B6" s="2685"/>
      <c r="C6" s="2685"/>
      <c r="D6" s="2685"/>
      <c r="E6" s="2685"/>
      <c r="F6" s="2685"/>
      <c r="G6" s="2685"/>
      <c r="H6" s="2685"/>
      <c r="I6" s="2685"/>
      <c r="J6" s="2685"/>
      <c r="K6" s="2685"/>
    </row>
    <row r="7" spans="1:45" ht="16.149999999999999" customHeight="1">
      <c r="A7" s="2687"/>
      <c r="B7" s="2688" t="s">
        <v>458</v>
      </c>
      <c r="C7" s="2688" t="s">
        <v>459</v>
      </c>
      <c r="D7" s="2688" t="s">
        <v>460</v>
      </c>
      <c r="E7" s="2688">
        <v>1996</v>
      </c>
      <c r="F7" s="2688">
        <v>1997</v>
      </c>
      <c r="G7" s="2688">
        <v>1998</v>
      </c>
      <c r="H7" s="2688">
        <v>1999</v>
      </c>
      <c r="I7" s="2689">
        <v>2000</v>
      </c>
      <c r="J7" s="2690">
        <v>2001</v>
      </c>
      <c r="K7" s="2688">
        <v>2002</v>
      </c>
      <c r="L7" s="2689">
        <v>2003</v>
      </c>
      <c r="M7" s="2688">
        <v>2004</v>
      </c>
      <c r="N7" s="2691">
        <v>2005</v>
      </c>
      <c r="O7" s="2692">
        <v>2006</v>
      </c>
      <c r="P7" s="2693">
        <v>2007</v>
      </c>
      <c r="Q7" s="2692">
        <v>2008</v>
      </c>
      <c r="R7" s="2693">
        <v>2009</v>
      </c>
      <c r="S7" s="2692">
        <v>2010</v>
      </c>
      <c r="T7" s="2693">
        <v>2011</v>
      </c>
      <c r="U7" s="2692">
        <v>2012</v>
      </c>
      <c r="V7" s="2693">
        <v>2013</v>
      </c>
      <c r="W7" s="2692">
        <v>2014</v>
      </c>
      <c r="X7" s="2693">
        <v>2015</v>
      </c>
      <c r="Y7" s="2692">
        <v>2016</v>
      </c>
      <c r="Z7" s="2693">
        <v>2017</v>
      </c>
      <c r="AA7" s="2692">
        <v>2018</v>
      </c>
      <c r="AB7" s="2692">
        <v>2019</v>
      </c>
      <c r="AC7" s="2692">
        <v>2020</v>
      </c>
    </row>
    <row r="8" spans="1:45" ht="8.1" customHeight="1">
      <c r="A8" s="2685"/>
      <c r="B8" s="2694"/>
      <c r="C8" s="2694"/>
      <c r="D8" s="2694"/>
      <c r="E8" s="2694"/>
      <c r="F8" s="2694"/>
      <c r="G8" s="2694"/>
      <c r="H8" s="2694"/>
      <c r="I8" s="2694"/>
      <c r="J8" s="2694"/>
      <c r="K8" s="2694"/>
      <c r="L8" s="2695"/>
      <c r="M8" s="2695"/>
      <c r="N8" s="1447"/>
      <c r="O8" s="1447"/>
    </row>
    <row r="9" spans="1:45" s="2685" customFormat="1" ht="15" customHeight="1">
      <c r="A9" s="2696" t="s">
        <v>669</v>
      </c>
      <c r="K9" s="2697"/>
      <c r="L9" s="2697"/>
      <c r="M9" s="2697"/>
      <c r="N9" s="1448"/>
      <c r="O9" s="1448"/>
      <c r="P9"/>
      <c r="Q9"/>
      <c r="R9"/>
      <c r="S9"/>
      <c r="T9"/>
      <c r="U9"/>
      <c r="V9"/>
      <c r="W9"/>
      <c r="X9"/>
      <c r="Y9"/>
      <c r="Z9" s="3186"/>
      <c r="AA9" s="3474"/>
      <c r="AB9" s="3731"/>
      <c r="AC9" s="3942"/>
      <c r="AD9"/>
    </row>
    <row r="10" spans="1:45" s="718" customFormat="1" ht="15" customHeight="1">
      <c r="A10" s="2698" t="s">
        <v>176</v>
      </c>
      <c r="B10" s="2699">
        <v>14678.875015471607</v>
      </c>
      <c r="C10" s="2699">
        <v>17632.670381611617</v>
      </c>
      <c r="D10" s="2700">
        <v>16754.71717142978</v>
      </c>
      <c r="E10" s="2699">
        <v>25483.350882625175</v>
      </c>
      <c r="F10" s="2699">
        <v>24476.228832835186</v>
      </c>
      <c r="G10" s="2699">
        <v>23931.420259995033</v>
      </c>
      <c r="H10" s="2699">
        <v>22852.79330024372</v>
      </c>
      <c r="I10" s="2699">
        <v>26072.823232314204</v>
      </c>
      <c r="J10" s="2699">
        <v>32307.932626539034</v>
      </c>
      <c r="K10" s="2699">
        <v>28951.714310051491</v>
      </c>
      <c r="L10" s="2699">
        <v>30692.805566545852</v>
      </c>
      <c r="M10" s="2699">
        <v>31213.112290528894</v>
      </c>
      <c r="N10" s="2699">
        <v>34319.638742619703</v>
      </c>
      <c r="O10" s="2699">
        <v>39178.394332718963</v>
      </c>
      <c r="P10" s="2699">
        <v>31536.017972795245</v>
      </c>
      <c r="Q10" s="2699">
        <v>41029.801027939102</v>
      </c>
      <c r="R10" s="2699">
        <v>35492.678532142898</v>
      </c>
      <c r="S10" s="2699">
        <v>39234.102382040517</v>
      </c>
      <c r="T10" s="2699">
        <v>37138.097798038609</v>
      </c>
      <c r="U10" s="2699">
        <v>41684.892734908673</v>
      </c>
      <c r="V10" s="2699">
        <v>44813.253187892042</v>
      </c>
      <c r="W10" s="2699">
        <v>36604.625454686829</v>
      </c>
      <c r="X10" s="2699">
        <v>36262.026229707313</v>
      </c>
      <c r="Y10" s="3189">
        <v>35802.168017963078</v>
      </c>
      <c r="Z10" s="2700">
        <v>36042.402040510067</v>
      </c>
      <c r="AA10" s="2700">
        <v>36970.41819122585</v>
      </c>
      <c r="AB10" s="2700">
        <v>39591.263128347033</v>
      </c>
      <c r="AC10" s="3198">
        <v>36731.153778654829</v>
      </c>
      <c r="AD10"/>
    </row>
    <row r="11" spans="1:45" s="718" customFormat="1" ht="15" customHeight="1">
      <c r="A11" s="2701" t="s">
        <v>177</v>
      </c>
      <c r="B11" s="2702">
        <v>2567.6997428946579</v>
      </c>
      <c r="C11" s="2702">
        <v>2858.8209375524311</v>
      </c>
      <c r="D11" s="2703">
        <v>3118.4646618360448</v>
      </c>
      <c r="E11" s="2702">
        <v>3576.6673216853192</v>
      </c>
      <c r="F11" s="2702">
        <v>3595.224001422092</v>
      </c>
      <c r="G11" s="2702">
        <v>3768.6333701824365</v>
      </c>
      <c r="H11" s="2702">
        <v>3881.5269796613384</v>
      </c>
      <c r="I11" s="2702">
        <v>3678.5629422018415</v>
      </c>
      <c r="J11" s="2702">
        <v>3955.4951712956713</v>
      </c>
      <c r="K11" s="2702">
        <v>4205.4043443756427</v>
      </c>
      <c r="L11" s="2702">
        <v>4624.7200446587412</v>
      </c>
      <c r="M11" s="2702">
        <v>4797.0019598141062</v>
      </c>
      <c r="N11" s="2702">
        <v>5158.1984599333564</v>
      </c>
      <c r="O11" s="2702">
        <v>5543.8640339682643</v>
      </c>
      <c r="P11" s="2702">
        <v>5896.049753490337</v>
      </c>
      <c r="Q11" s="2702">
        <v>8199.3364465775157</v>
      </c>
      <c r="R11" s="2702">
        <v>8689.3598664024103</v>
      </c>
      <c r="S11" s="2702">
        <v>9187.1987805037643</v>
      </c>
      <c r="T11" s="2702">
        <v>9743.8028577564892</v>
      </c>
      <c r="U11" s="2702">
        <v>10122.158089149605</v>
      </c>
      <c r="V11" s="2702">
        <v>11160.565906803524</v>
      </c>
      <c r="W11" s="2702">
        <v>11063.346050045639</v>
      </c>
      <c r="X11" s="2702">
        <v>10907.102262734126</v>
      </c>
      <c r="Y11" s="3190">
        <v>11335.771513213303</v>
      </c>
      <c r="Z11" s="2703">
        <v>11543.428004400697</v>
      </c>
      <c r="AA11" s="2703">
        <v>11605.238412899267</v>
      </c>
      <c r="AB11" s="2703">
        <v>12075.260659930716</v>
      </c>
      <c r="AC11" s="3199">
        <v>12435.391951028489</v>
      </c>
      <c r="AD11"/>
    </row>
    <row r="12" spans="1:45" s="718" customFormat="1" ht="15" customHeight="1">
      <c r="A12" s="2701" t="s">
        <v>178</v>
      </c>
      <c r="B12" s="2702">
        <v>6042.4890038028307</v>
      </c>
      <c r="C12" s="2702">
        <v>6508.5964226653332</v>
      </c>
      <c r="D12" s="2703">
        <v>6946.140512479652</v>
      </c>
      <c r="E12" s="2702">
        <v>9411.7236602740741</v>
      </c>
      <c r="F12" s="2702">
        <v>9449.8507945641013</v>
      </c>
      <c r="G12" s="2702">
        <v>9576.4004317820618</v>
      </c>
      <c r="H12" s="2702">
        <v>9883.8511529718435</v>
      </c>
      <c r="I12" s="2702">
        <v>9234.0674387950185</v>
      </c>
      <c r="J12" s="2702">
        <v>9552.8751787094898</v>
      </c>
      <c r="K12" s="2702">
        <v>9947.9810739692275</v>
      </c>
      <c r="L12" s="2702">
        <v>10430.924521363551</v>
      </c>
      <c r="M12" s="2702">
        <v>11689.284070779733</v>
      </c>
      <c r="N12" s="2702">
        <v>12613.993331206011</v>
      </c>
      <c r="O12" s="2702">
        <v>13241.015514827046</v>
      </c>
      <c r="P12" s="2702">
        <v>14601.124640180315</v>
      </c>
      <c r="Q12" s="2702">
        <v>14508.408374134602</v>
      </c>
      <c r="R12" s="2702">
        <v>15178.83925742182</v>
      </c>
      <c r="S12" s="2702">
        <v>16798.38649963947</v>
      </c>
      <c r="T12" s="2702">
        <v>17430.744803684458</v>
      </c>
      <c r="U12" s="2702">
        <v>18073.744081523535</v>
      </c>
      <c r="V12" s="2702">
        <v>19776.198101776521</v>
      </c>
      <c r="W12" s="2702">
        <v>19620.350936340579</v>
      </c>
      <c r="X12" s="2702">
        <v>19322.396152421734</v>
      </c>
      <c r="Y12" s="3190">
        <v>18961.669440860864</v>
      </c>
      <c r="Z12" s="2703">
        <v>19288.268253582763</v>
      </c>
      <c r="AA12" s="2703">
        <v>19452.392167592076</v>
      </c>
      <c r="AB12" s="2703">
        <v>20088.95416947587</v>
      </c>
      <c r="AC12" s="3199">
        <v>20685.109408115906</v>
      </c>
      <c r="AD12"/>
    </row>
    <row r="13" spans="1:45" s="2707" customFormat="1" ht="15" customHeight="1">
      <c r="A13" s="2704" t="s">
        <v>625</v>
      </c>
      <c r="B13" s="2705">
        <v>23289.063762169106</v>
      </c>
      <c r="C13" s="2705">
        <v>27000.087741829375</v>
      </c>
      <c r="D13" s="2706">
        <v>26819.322345745477</v>
      </c>
      <c r="E13" s="2705">
        <v>38471.741864584568</v>
      </c>
      <c r="F13" s="2705">
        <v>37521.303628821377</v>
      </c>
      <c r="G13" s="2705">
        <v>37276.454061959528</v>
      </c>
      <c r="H13" s="2705">
        <v>36618.171432876894</v>
      </c>
      <c r="I13" s="2705">
        <v>38985.453613311067</v>
      </c>
      <c r="J13" s="2705">
        <v>45816.30297654419</v>
      </c>
      <c r="K13" s="2705">
        <v>43105.099728396373</v>
      </c>
      <c r="L13" s="2705">
        <v>45748.450132568149</v>
      </c>
      <c r="M13" s="2705">
        <v>47699.398321122724</v>
      </c>
      <c r="N13" s="2705">
        <v>52091.830533759057</v>
      </c>
      <c r="O13" s="2705">
        <v>57963.273881514266</v>
      </c>
      <c r="P13" s="2705">
        <v>52033.192366465897</v>
      </c>
      <c r="Q13" s="2705">
        <v>63737.545848651214</v>
      </c>
      <c r="R13" s="2705">
        <v>59360.877655967124</v>
      </c>
      <c r="S13" s="2705">
        <v>65219.687662183758</v>
      </c>
      <c r="T13" s="2705">
        <v>64312.645459479565</v>
      </c>
      <c r="U13" s="2705">
        <v>69880.794905581817</v>
      </c>
      <c r="V13" s="2705">
        <v>75750.017196472079</v>
      </c>
      <c r="W13" s="2705">
        <v>67288.322441073062</v>
      </c>
      <c r="X13" s="2705">
        <v>66491.524644863195</v>
      </c>
      <c r="Y13" s="3191">
        <v>66099.60897203724</v>
      </c>
      <c r="Z13" s="2706">
        <v>66874.098298493525</v>
      </c>
      <c r="AA13" s="2706">
        <v>68028.048771717193</v>
      </c>
      <c r="AB13" s="2706">
        <v>71755.477957753625</v>
      </c>
      <c r="AC13" s="3200">
        <v>69851.655137799229</v>
      </c>
      <c r="AD13"/>
    </row>
    <row r="14" spans="1:45" s="2708" customFormat="1" ht="15" customHeight="1">
      <c r="A14" s="2701" t="s">
        <v>179</v>
      </c>
      <c r="B14" s="2702">
        <v>20150</v>
      </c>
      <c r="C14" s="2702">
        <v>22000.889647873282</v>
      </c>
      <c r="D14" s="2703">
        <v>23242.817627298897</v>
      </c>
      <c r="E14" s="2702">
        <v>30840</v>
      </c>
      <c r="F14" s="2702">
        <v>31780</v>
      </c>
      <c r="G14" s="2702">
        <v>30610</v>
      </c>
      <c r="H14" s="2702">
        <v>33000</v>
      </c>
      <c r="I14" s="2702">
        <v>37610</v>
      </c>
      <c r="J14" s="2702">
        <v>36750</v>
      </c>
      <c r="K14" s="2702">
        <v>36610</v>
      </c>
      <c r="L14" s="2702">
        <v>36480</v>
      </c>
      <c r="M14" s="2702">
        <v>38141.938614668601</v>
      </c>
      <c r="N14" s="2702">
        <v>39752.612999053767</v>
      </c>
      <c r="O14" s="2702">
        <v>41432.318803078961</v>
      </c>
      <c r="P14" s="2702">
        <v>42418.179421773792</v>
      </c>
      <c r="Q14" s="2702">
        <v>44678.565503962986</v>
      </c>
      <c r="R14" s="2702">
        <v>39444.262884840675</v>
      </c>
      <c r="S14" s="2702">
        <v>43644.007109190636</v>
      </c>
      <c r="T14" s="2702">
        <v>49030.161071631075</v>
      </c>
      <c r="U14" s="2702">
        <v>50613.471946270693</v>
      </c>
      <c r="V14" s="2702">
        <v>48953.482254259397</v>
      </c>
      <c r="W14" s="2702">
        <v>47603.596109609636</v>
      </c>
      <c r="X14" s="2702">
        <v>42839.260309384474</v>
      </c>
      <c r="Y14" s="3190">
        <v>40297.84849666994</v>
      </c>
      <c r="Z14" s="2703">
        <v>43468.746703680023</v>
      </c>
      <c r="AA14" s="2703">
        <v>47054.436634243044</v>
      </c>
      <c r="AB14" s="2703">
        <v>46657.877847801406</v>
      </c>
      <c r="AC14" s="3199">
        <v>36012.929427530056</v>
      </c>
      <c r="AD14"/>
    </row>
    <row r="15" spans="1:45" s="2712" customFormat="1" ht="15" customHeight="1">
      <c r="A15" s="2709" t="s">
        <v>604</v>
      </c>
      <c r="B15" s="2710">
        <v>43439.063762169106</v>
      </c>
      <c r="C15" s="2710">
        <v>49000.977389702661</v>
      </c>
      <c r="D15" s="2711">
        <v>50062.139973044374</v>
      </c>
      <c r="E15" s="2710">
        <v>69311.741864584561</v>
      </c>
      <c r="F15" s="2710">
        <v>69301.303628821377</v>
      </c>
      <c r="G15" s="2710">
        <v>67886.454061959521</v>
      </c>
      <c r="H15" s="2710">
        <v>69618.171432876901</v>
      </c>
      <c r="I15" s="2710">
        <v>76595.453613311067</v>
      </c>
      <c r="J15" s="2710">
        <v>82566.30297654419</v>
      </c>
      <c r="K15" s="2710">
        <v>79715.099728396366</v>
      </c>
      <c r="L15" s="2710">
        <v>82228.450132568149</v>
      </c>
      <c r="M15" s="2710">
        <v>85841.336935791333</v>
      </c>
      <c r="N15" s="2710">
        <v>91844.443532812817</v>
      </c>
      <c r="O15" s="2710">
        <v>99395.592684593226</v>
      </c>
      <c r="P15" s="2710">
        <v>94451.371788239689</v>
      </c>
      <c r="Q15" s="2710">
        <v>108416.1113526142</v>
      </c>
      <c r="R15" s="2710">
        <v>98805.140540807799</v>
      </c>
      <c r="S15" s="2710">
        <v>108863.6947713744</v>
      </c>
      <c r="T15" s="2710">
        <v>113342.80653111063</v>
      </c>
      <c r="U15" s="2710">
        <v>120494.2668518525</v>
      </c>
      <c r="V15" s="2710">
        <v>124703.49945073147</v>
      </c>
      <c r="W15" s="2710">
        <v>114891.91855068269</v>
      </c>
      <c r="X15" s="2710">
        <v>109330.78495424768</v>
      </c>
      <c r="Y15" s="3192">
        <v>106397.45746870717</v>
      </c>
      <c r="Z15" s="2711">
        <v>110342.84500217355</v>
      </c>
      <c r="AA15" s="2711">
        <v>115082.48540596024</v>
      </c>
      <c r="AB15" s="2711">
        <v>118413.35580555504</v>
      </c>
      <c r="AC15" s="3201">
        <v>105864.58456532928</v>
      </c>
      <c r="AD15"/>
    </row>
    <row r="16" spans="1:45" ht="8.1" customHeight="1">
      <c r="A16" s="2713"/>
      <c r="B16" s="2714"/>
      <c r="C16" s="2714"/>
      <c r="D16" s="2714"/>
      <c r="E16" s="2483"/>
      <c r="F16" s="2483"/>
      <c r="G16" s="2483"/>
      <c r="H16" s="2483"/>
      <c r="I16" s="2483"/>
      <c r="J16" s="2483"/>
      <c r="K16" s="2483"/>
      <c r="L16" s="2483"/>
      <c r="M16" s="2483"/>
      <c r="N16" s="2483"/>
      <c r="O16" s="2483"/>
      <c r="P16" s="2483"/>
      <c r="Q16" s="2483"/>
      <c r="R16" s="2483"/>
      <c r="S16" s="2483"/>
      <c r="T16" s="2483"/>
      <c r="U16" s="2483"/>
      <c r="V16" s="2483"/>
      <c r="W16" s="2483"/>
      <c r="X16" s="2483"/>
      <c r="Y16" s="8"/>
      <c r="Z16" s="2827"/>
      <c r="AA16" s="2827"/>
      <c r="AB16" s="2827"/>
      <c r="AC16" s="2237"/>
    </row>
    <row r="17" spans="1:30" ht="15" customHeight="1">
      <c r="A17" s="2696" t="s">
        <v>670</v>
      </c>
      <c r="B17" s="2715"/>
      <c r="C17" s="2715"/>
      <c r="D17" s="2715"/>
      <c r="E17" s="2483"/>
      <c r="F17" s="2483"/>
      <c r="G17" s="2483"/>
      <c r="H17" s="2483"/>
      <c r="I17" s="2483"/>
      <c r="J17" s="2483"/>
      <c r="K17" s="2483"/>
      <c r="L17" s="2483"/>
      <c r="M17" s="2483"/>
      <c r="N17" s="2483"/>
      <c r="O17" s="2483"/>
      <c r="P17" s="2483"/>
      <c r="Q17" s="2483"/>
      <c r="R17" s="2483"/>
      <c r="S17" s="2483"/>
      <c r="T17" s="2483"/>
      <c r="U17" s="2483"/>
      <c r="V17" s="2483"/>
      <c r="W17" s="2483"/>
      <c r="X17" s="2483"/>
      <c r="Y17" s="8"/>
      <c r="Z17" s="2827"/>
      <c r="AA17" s="2827"/>
      <c r="AB17" s="2827"/>
      <c r="AC17" s="2237"/>
    </row>
    <row r="18" spans="1:30" ht="15" customHeight="1">
      <c r="A18" s="2716" t="s">
        <v>176</v>
      </c>
      <c r="B18" s="2699">
        <v>520.52748281814206</v>
      </c>
      <c r="C18" s="2699">
        <v>643.52811611721233</v>
      </c>
      <c r="D18" s="2700">
        <v>600.52749718386303</v>
      </c>
      <c r="E18" s="2699">
        <v>683.54794352686827</v>
      </c>
      <c r="F18" s="2699">
        <v>653.44872341178382</v>
      </c>
      <c r="G18" s="2699">
        <v>637.62709847583483</v>
      </c>
      <c r="H18" s="2699">
        <v>604.66723025463614</v>
      </c>
      <c r="I18" s="2699">
        <v>683.89526892021331</v>
      </c>
      <c r="J18" s="2699">
        <v>840.14907363253235</v>
      </c>
      <c r="K18" s="2699">
        <v>747.71989437116451</v>
      </c>
      <c r="L18" s="2699">
        <v>788.14692156602848</v>
      </c>
      <c r="M18" s="2699">
        <v>797.84040413396281</v>
      </c>
      <c r="N18" s="2699">
        <v>875.99261684158705</v>
      </c>
      <c r="O18" s="2699">
        <v>985.24819144269998</v>
      </c>
      <c r="P18" s="2699">
        <v>793.93816804197388</v>
      </c>
      <c r="Q18" s="2699">
        <v>1023.7742602475012</v>
      </c>
      <c r="R18" s="2699">
        <v>883.14410739612572</v>
      </c>
      <c r="S18" s="2699">
        <v>973.52677060223118</v>
      </c>
      <c r="T18" s="2699">
        <v>918.37329800535656</v>
      </c>
      <c r="U18" s="2699">
        <v>1049.8121926841284</v>
      </c>
      <c r="V18" s="2699">
        <v>1122.211033177874</v>
      </c>
      <c r="W18" s="2699">
        <v>910.0421513732648</v>
      </c>
      <c r="X18" s="2699">
        <v>889.34189016793334</v>
      </c>
      <c r="Y18" s="3189">
        <v>874.07636762605182</v>
      </c>
      <c r="Z18" s="2700">
        <v>872.6128714049504</v>
      </c>
      <c r="AA18" s="2700">
        <v>893.48006649006368</v>
      </c>
      <c r="AB18" s="2700">
        <v>953.86843175316892</v>
      </c>
      <c r="AC18" s="3198">
        <v>882.23097591340377</v>
      </c>
    </row>
    <row r="19" spans="1:30" ht="15" customHeight="1">
      <c r="A19" s="2717" t="s">
        <v>177</v>
      </c>
      <c r="B19" s="2702">
        <v>91.053182372150999</v>
      </c>
      <c r="C19" s="2702">
        <v>104.33653056760697</v>
      </c>
      <c r="D19" s="2703">
        <v>111.77292694752849</v>
      </c>
      <c r="E19" s="2702">
        <v>95.938073594735087</v>
      </c>
      <c r="F19" s="2702">
        <v>95.982700200819394</v>
      </c>
      <c r="G19" s="2702">
        <v>100.41120564271652</v>
      </c>
      <c r="H19" s="2702">
        <v>102.70220086948557</v>
      </c>
      <c r="I19" s="2702">
        <v>96.489427714873628</v>
      </c>
      <c r="J19" s="2702">
        <v>102.86036071500901</v>
      </c>
      <c r="K19" s="2702">
        <v>108.61064938986681</v>
      </c>
      <c r="L19" s="2702">
        <v>118.75613190197828</v>
      </c>
      <c r="M19" s="2702">
        <v>122.61648074776612</v>
      </c>
      <c r="N19" s="2702">
        <v>131.66058655197702</v>
      </c>
      <c r="O19" s="2702">
        <v>139.41566789810801</v>
      </c>
      <c r="P19" s="2702">
        <v>148.43658904585325</v>
      </c>
      <c r="Q19" s="2702">
        <v>204.58957623019475</v>
      </c>
      <c r="R19" s="2702">
        <v>216.21239310265025</v>
      </c>
      <c r="S19" s="2702">
        <v>227.96453637636199</v>
      </c>
      <c r="T19" s="2702">
        <v>240.9506381897794</v>
      </c>
      <c r="U19" s="2702">
        <v>254.92125038783104</v>
      </c>
      <c r="V19" s="2702">
        <v>279.4822804899087</v>
      </c>
      <c r="W19" s="2702">
        <v>275.05024612897193</v>
      </c>
      <c r="X19" s="2702">
        <v>267.501404393342</v>
      </c>
      <c r="Y19" s="3190">
        <v>276.75223420930917</v>
      </c>
      <c r="Z19" s="2703">
        <v>279.47482094714064</v>
      </c>
      <c r="AA19" s="2703">
        <v>280.46880982404338</v>
      </c>
      <c r="AB19" s="2703">
        <v>290.92807449358446</v>
      </c>
      <c r="AC19" s="3199">
        <v>298.68073415099036</v>
      </c>
    </row>
    <row r="20" spans="1:30" ht="15" customHeight="1">
      <c r="A20" s="2717" t="s">
        <v>178</v>
      </c>
      <c r="B20" s="2702">
        <v>214.27265970932024</v>
      </c>
      <c r="C20" s="2702">
        <v>237.54001542574207</v>
      </c>
      <c r="D20" s="2703">
        <v>248.96560976629578</v>
      </c>
      <c r="E20" s="2702">
        <v>252.4536267877491</v>
      </c>
      <c r="F20" s="2702">
        <v>252.28530834194149</v>
      </c>
      <c r="G20" s="2702">
        <v>255.15294766551375</v>
      </c>
      <c r="H20" s="2702">
        <v>261.5190546904758</v>
      </c>
      <c r="I20" s="2702">
        <v>242.21140066087034</v>
      </c>
      <c r="J20" s="2702">
        <v>248.41698553398751</v>
      </c>
      <c r="K20" s="2702">
        <v>256.92099881118872</v>
      </c>
      <c r="L20" s="2702">
        <v>267.85107776400253</v>
      </c>
      <c r="M20" s="2702">
        <v>298.79055443943901</v>
      </c>
      <c r="N20" s="2702">
        <v>321.96623950191457</v>
      </c>
      <c r="O20" s="2702">
        <v>332.98165509435546</v>
      </c>
      <c r="P20" s="2702">
        <v>367.5920706976238</v>
      </c>
      <c r="Q20" s="2702">
        <v>362.01333368601945</v>
      </c>
      <c r="R20" s="2702">
        <v>377.68641313348974</v>
      </c>
      <c r="S20" s="2702">
        <v>416.82306889753283</v>
      </c>
      <c r="T20" s="2702">
        <v>431.03797828048317</v>
      </c>
      <c r="U20" s="2702">
        <v>455.17777927125042</v>
      </c>
      <c r="V20" s="2702">
        <v>495.23447028213559</v>
      </c>
      <c r="W20" s="2702">
        <v>487.78934779455983</v>
      </c>
      <c r="X20" s="2702">
        <v>473.89012979893397</v>
      </c>
      <c r="Y20" s="3190">
        <v>462.93138283351715</v>
      </c>
      <c r="Z20" s="2703">
        <v>466.98305862828693</v>
      </c>
      <c r="AA20" s="2703">
        <v>470.11436433834587</v>
      </c>
      <c r="AB20" s="2703">
        <v>484.00120872827705</v>
      </c>
      <c r="AC20" s="3199">
        <v>496.8274171284674</v>
      </c>
    </row>
    <row r="21" spans="1:30" s="2719" customFormat="1" ht="15" customHeight="1">
      <c r="A21" s="2718" t="s">
        <v>626</v>
      </c>
      <c r="B21" s="2705">
        <v>825.85332489961365</v>
      </c>
      <c r="C21" s="2705">
        <v>985.40466211056116</v>
      </c>
      <c r="D21" s="2706">
        <v>961.26603389768729</v>
      </c>
      <c r="E21" s="2705">
        <v>1031.9396439093525</v>
      </c>
      <c r="F21" s="2705">
        <v>1001.7167319545447</v>
      </c>
      <c r="G21" s="2705">
        <v>993.191251784065</v>
      </c>
      <c r="H21" s="2705">
        <v>968.88848581459717</v>
      </c>
      <c r="I21" s="2705">
        <v>1022.5960972959572</v>
      </c>
      <c r="J21" s="2705">
        <v>1191.4264198815288</v>
      </c>
      <c r="K21" s="2705">
        <v>1113.2515425722204</v>
      </c>
      <c r="L21" s="2705">
        <v>1174.7541312320093</v>
      </c>
      <c r="M21" s="2705">
        <v>1219.2474393211678</v>
      </c>
      <c r="N21" s="2705">
        <v>1329.6194428954782</v>
      </c>
      <c r="O21" s="2705">
        <v>1457.6455144351632</v>
      </c>
      <c r="P21" s="2705">
        <v>1309.966827785451</v>
      </c>
      <c r="Q21" s="2705">
        <v>1590.3771701637152</v>
      </c>
      <c r="R21" s="2705">
        <v>1477.0429136322657</v>
      </c>
      <c r="S21" s="2705">
        <v>1618.3143758761262</v>
      </c>
      <c r="T21" s="2705">
        <v>1590.3619144756192</v>
      </c>
      <c r="U21" s="2705">
        <v>1759.9112223432098</v>
      </c>
      <c r="V21" s="2705">
        <v>1896.927783949918</v>
      </c>
      <c r="W21" s="2705">
        <v>1672.8817452967969</v>
      </c>
      <c r="X21" s="2705">
        <v>1630.7334243602097</v>
      </c>
      <c r="Y21" s="3191">
        <v>1613.7599846688781</v>
      </c>
      <c r="Z21" s="2706">
        <v>1619.0707509803779</v>
      </c>
      <c r="AA21" s="2706">
        <v>1644.0632406524526</v>
      </c>
      <c r="AB21" s="2706">
        <v>1728.7977149750309</v>
      </c>
      <c r="AC21" s="3200">
        <v>1677.7391271928616</v>
      </c>
      <c r="AD21"/>
    </row>
    <row r="22" spans="1:30" ht="15" customHeight="1">
      <c r="A22" s="2717" t="s">
        <v>179</v>
      </c>
      <c r="B22" s="2720">
        <v>714.53900709219863</v>
      </c>
      <c r="C22" s="2720">
        <v>802.95217692968185</v>
      </c>
      <c r="D22" s="2721">
        <v>833.07590062003214</v>
      </c>
      <c r="E22" s="2720">
        <v>827.2310292105899</v>
      </c>
      <c r="F22" s="2720">
        <v>848.43954401046528</v>
      </c>
      <c r="G22" s="2720">
        <v>815.57071299158054</v>
      </c>
      <c r="H22" s="2720">
        <v>873.1544689633273</v>
      </c>
      <c r="I22" s="2720">
        <v>986.51767915224025</v>
      </c>
      <c r="J22" s="2720">
        <v>955.66246261864512</v>
      </c>
      <c r="K22" s="2720">
        <v>945.50619834710744</v>
      </c>
      <c r="L22" s="2720">
        <v>936.75371697095738</v>
      </c>
      <c r="M22" s="2720">
        <v>974.94858684802932</v>
      </c>
      <c r="N22" s="2720">
        <v>1014.6667261997487</v>
      </c>
      <c r="O22" s="2720">
        <v>1041.9293047423353</v>
      </c>
      <c r="P22" s="2720">
        <v>1067.9031097347445</v>
      </c>
      <c r="Q22" s="2720">
        <v>1114.8181127320654</v>
      </c>
      <c r="R22" s="2720">
        <v>981.46913047950125</v>
      </c>
      <c r="S22" s="2720">
        <v>1082.9509716679645</v>
      </c>
      <c r="T22" s="2720">
        <v>1212.4474163958325</v>
      </c>
      <c r="U22" s="2720">
        <v>1274.6737841254867</v>
      </c>
      <c r="V22" s="2720">
        <v>1225.8904228146996</v>
      </c>
      <c r="W22" s="2720">
        <v>1183.4919352014927</v>
      </c>
      <c r="X22" s="2720">
        <v>1050.6514030849187</v>
      </c>
      <c r="Y22" s="3193">
        <v>983.83419181323086</v>
      </c>
      <c r="Z22" s="2721">
        <v>1052.4100983846606</v>
      </c>
      <c r="AA22" s="2721">
        <v>1137.184896182586</v>
      </c>
      <c r="AB22" s="2721">
        <v>1124.1236892931481</v>
      </c>
      <c r="AC22" s="3202">
        <v>864.98023083646046</v>
      </c>
    </row>
    <row r="23" spans="1:30" s="2719" customFormat="1" ht="15" customHeight="1">
      <c r="A23" s="2722" t="s">
        <v>627</v>
      </c>
      <c r="B23" s="2723">
        <v>1540.3923319918122</v>
      </c>
      <c r="C23" s="2723">
        <v>1788.3568390402429</v>
      </c>
      <c r="D23" s="2724">
        <v>1794.3419345177194</v>
      </c>
      <c r="E23" s="2723">
        <v>1859.1706731199424</v>
      </c>
      <c r="F23" s="2723">
        <v>1850.1562759650101</v>
      </c>
      <c r="G23" s="2723">
        <v>1808.7619647756455</v>
      </c>
      <c r="H23" s="2723">
        <v>1842.0429547779245</v>
      </c>
      <c r="I23" s="2723">
        <v>2009.1137764481973</v>
      </c>
      <c r="J23" s="2723">
        <v>2147.0888825001739</v>
      </c>
      <c r="K23" s="2723">
        <v>2058.7577409193277</v>
      </c>
      <c r="L23" s="2723">
        <v>2111.5078482029667</v>
      </c>
      <c r="M23" s="2723">
        <v>2194.196026169197</v>
      </c>
      <c r="N23" s="2723">
        <v>2344.2861690952268</v>
      </c>
      <c r="O23" s="2723">
        <v>2499.5748191774983</v>
      </c>
      <c r="P23" s="2723">
        <v>2377.8699375201954</v>
      </c>
      <c r="Q23" s="2723">
        <v>2705.1952828957806</v>
      </c>
      <c r="R23" s="2723">
        <v>2458.512044111767</v>
      </c>
      <c r="S23" s="2723">
        <v>2701.2653475440907</v>
      </c>
      <c r="T23" s="2723">
        <v>2802.8093308714515</v>
      </c>
      <c r="U23" s="2723">
        <v>3034.5850064686965</v>
      </c>
      <c r="V23" s="2723">
        <v>3122.8182067646176</v>
      </c>
      <c r="W23" s="2723">
        <v>2856.3736804982896</v>
      </c>
      <c r="X23" s="2723">
        <v>2681.3848274451284</v>
      </c>
      <c r="Y23" s="3194">
        <v>2597.5941764821091</v>
      </c>
      <c r="Z23" s="2724">
        <v>2671.4808493650385</v>
      </c>
      <c r="AA23" s="2724">
        <v>2781.2481368350386</v>
      </c>
      <c r="AB23" s="2724">
        <v>2852.9214042681788</v>
      </c>
      <c r="AC23" s="3203">
        <v>2542.7193580293219</v>
      </c>
      <c r="AD23"/>
    </row>
    <row r="24" spans="1:30" s="2727" customFormat="1" ht="8.1" customHeight="1">
      <c r="A24" s="2725"/>
      <c r="B24" s="2726"/>
      <c r="C24" s="2726"/>
      <c r="D24" s="2726"/>
      <c r="E24" s="2483"/>
      <c r="F24" s="2483"/>
      <c r="G24" s="2483"/>
      <c r="H24" s="2483"/>
      <c r="I24" s="2483"/>
      <c r="J24" s="2483"/>
      <c r="K24" s="2483"/>
      <c r="L24" s="2483"/>
      <c r="M24" s="2483"/>
      <c r="N24" s="2483"/>
      <c r="O24" s="2483"/>
      <c r="P24" s="2483"/>
      <c r="Q24" s="2483"/>
      <c r="R24" s="2483"/>
      <c r="S24" s="2483"/>
      <c r="T24" s="2483"/>
      <c r="U24" s="2483"/>
      <c r="V24" s="2483"/>
      <c r="W24" s="2483"/>
      <c r="X24" s="2483"/>
      <c r="Y24" s="8"/>
      <c r="Z24" s="2827"/>
      <c r="AA24" s="2827"/>
      <c r="AB24" s="2827"/>
      <c r="AC24" s="2237"/>
      <c r="AD24"/>
    </row>
    <row r="25" spans="1:30" ht="15" customHeight="1">
      <c r="A25" s="2728" t="s">
        <v>672</v>
      </c>
      <c r="B25" s="2729">
        <v>6.3203369047143108</v>
      </c>
      <c r="C25" s="2729">
        <v>7.4983214815475323</v>
      </c>
      <c r="D25" s="2730">
        <v>7.0243200156586827</v>
      </c>
      <c r="E25" s="2729">
        <v>8.4549550264316018</v>
      </c>
      <c r="F25" s="2729">
        <v>7.9673846012014424</v>
      </c>
      <c r="G25" s="2729">
        <v>7.6487716042179876</v>
      </c>
      <c r="H25" s="2729">
        <v>7.1815060768066799</v>
      </c>
      <c r="I25" s="2729">
        <v>8.0632091397390759</v>
      </c>
      <c r="J25" s="2729">
        <v>9.8566070274410773</v>
      </c>
      <c r="K25" s="2729">
        <v>8.7357821655704182</v>
      </c>
      <c r="L25" s="2729">
        <v>9.1653269374848527</v>
      </c>
      <c r="M25" s="2729">
        <v>9.226920957056727</v>
      </c>
      <c r="N25" s="2729">
        <v>10.047296425109455</v>
      </c>
      <c r="O25" s="2729">
        <v>11.369032236187937</v>
      </c>
      <c r="P25" s="2729">
        <v>9.0811331510668989</v>
      </c>
      <c r="Q25" s="2729">
        <v>11.741337035359861</v>
      </c>
      <c r="R25" s="2729">
        <v>10.104224512942386</v>
      </c>
      <c r="S25" s="2729">
        <v>11.113199326881587</v>
      </c>
      <c r="T25" s="2729">
        <v>10.458489945941597</v>
      </c>
      <c r="U25" s="2729">
        <v>11.663372337691291</v>
      </c>
      <c r="V25" s="2729">
        <v>12.455045355167327</v>
      </c>
      <c r="W25" s="2729">
        <v>10.100614087937867</v>
      </c>
      <c r="X25" s="2729">
        <v>9.940248418231171</v>
      </c>
      <c r="Y25" s="3195">
        <v>9.7473912382148331</v>
      </c>
      <c r="Z25" s="2730">
        <v>9.7438232064098589</v>
      </c>
      <c r="AA25" s="2730">
        <v>9.9249444808660012</v>
      </c>
      <c r="AB25" s="2730">
        <v>10.554341322409311</v>
      </c>
      <c r="AC25" s="3204" t="e">
        <v>#DIV/0!</v>
      </c>
    </row>
    <row r="26" spans="1:30" ht="8.1" customHeight="1">
      <c r="A26" s="2731"/>
      <c r="B26" s="2732"/>
      <c r="C26" s="2732"/>
      <c r="D26" s="2732"/>
      <c r="E26" s="2483"/>
      <c r="F26" s="2483"/>
      <c r="G26" s="2483"/>
      <c r="H26" s="2483"/>
      <c r="I26" s="2483"/>
      <c r="J26" s="2483"/>
      <c r="K26" s="2483"/>
      <c r="L26" s="2483"/>
      <c r="M26" s="2483"/>
      <c r="N26" s="2483"/>
      <c r="O26" s="2483"/>
      <c r="P26" s="2483"/>
      <c r="Q26" s="2483"/>
      <c r="R26" s="2483"/>
      <c r="S26" s="2483"/>
      <c r="T26" s="2483"/>
      <c r="U26" s="2483"/>
      <c r="V26" s="2483"/>
      <c r="W26" s="2483"/>
      <c r="X26" s="2483"/>
      <c r="Y26" s="8"/>
      <c r="Z26" s="2827"/>
      <c r="AA26" s="2827"/>
      <c r="AB26" s="2827"/>
      <c r="AC26" s="2237"/>
    </row>
    <row r="27" spans="1:30" ht="15" customHeight="1">
      <c r="A27" s="2728" t="s">
        <v>21</v>
      </c>
      <c r="B27" s="2733">
        <v>5.0172054041402525</v>
      </c>
      <c r="C27" s="2733">
        <v>5.4194055270462433</v>
      </c>
      <c r="D27" s="2734">
        <v>5.6625301491469218</v>
      </c>
      <c r="E27" s="2733">
        <v>5.716685624240899</v>
      </c>
      <c r="F27" s="2733">
        <v>5.8556105183979437</v>
      </c>
      <c r="G27" s="2733">
        <v>5.5575870866480797</v>
      </c>
      <c r="H27" s="2733">
        <v>5.828103384845762</v>
      </c>
      <c r="I27" s="2733">
        <v>6.7224676996185471</v>
      </c>
      <c r="J27" s="2733">
        <v>6.3853161036730119</v>
      </c>
      <c r="K27" s="2733">
        <v>6.273558395642266</v>
      </c>
      <c r="L27" s="2733">
        <v>6.3130776437310958</v>
      </c>
      <c r="M27" s="2733">
        <v>6.4602573688501641</v>
      </c>
      <c r="N27" s="2733">
        <v>6.8756627615221033</v>
      </c>
      <c r="O27" s="2733">
        <v>7.0957267730465841</v>
      </c>
      <c r="P27" s="2733">
        <v>7.2195875550873385</v>
      </c>
      <c r="Q27" s="2733">
        <v>7.6427311331487564</v>
      </c>
      <c r="R27" s="2733">
        <v>6.7583399777330673</v>
      </c>
      <c r="S27" s="2733">
        <v>7.4336233904264652</v>
      </c>
      <c r="T27" s="2733">
        <v>8.2281752136625173</v>
      </c>
      <c r="U27" s="2733">
        <v>8.48929559933684</v>
      </c>
      <c r="V27" s="2733">
        <v>8.144390288316357</v>
      </c>
      <c r="W27" s="2733">
        <v>7.7624175517766041</v>
      </c>
      <c r="X27" s="2733">
        <v>6.8838774737554269</v>
      </c>
      <c r="Y27" s="3196">
        <v>6.3272408939600089</v>
      </c>
      <c r="Z27" s="2734">
        <v>6.8694065293590594</v>
      </c>
      <c r="AA27" s="2734">
        <v>7.4384618895327028</v>
      </c>
      <c r="AB27" s="2734">
        <v>7.3451357982945424</v>
      </c>
      <c r="AC27" s="3205">
        <v>0</v>
      </c>
    </row>
    <row r="28" spans="1:30" ht="8.1" customHeight="1">
      <c r="A28" s="2713" t="s">
        <v>88</v>
      </c>
      <c r="B28" s="2735"/>
      <c r="C28" s="2735"/>
      <c r="D28" s="2735"/>
      <c r="E28" s="2483"/>
      <c r="F28" s="2483"/>
      <c r="G28" s="2483"/>
      <c r="H28" s="2483"/>
      <c r="I28" s="2483"/>
      <c r="J28" s="2483"/>
      <c r="K28" s="2483"/>
      <c r="L28" s="2483"/>
      <c r="M28" s="2483"/>
      <c r="N28" s="2483"/>
      <c r="O28" s="2483"/>
      <c r="P28" s="2483"/>
      <c r="Q28" s="2483"/>
      <c r="R28" s="2483"/>
      <c r="S28" s="2483"/>
      <c r="T28" s="2483"/>
      <c r="U28" s="2483"/>
      <c r="V28" s="2483"/>
      <c r="W28" s="2483"/>
      <c r="X28" s="2483"/>
      <c r="Y28" s="8"/>
      <c r="Z28" s="2827"/>
      <c r="AA28" s="2827"/>
      <c r="AB28" s="2827"/>
      <c r="AC28" s="2237"/>
    </row>
    <row r="29" spans="1:30" ht="15" customHeight="1">
      <c r="A29" s="2696" t="s">
        <v>684</v>
      </c>
      <c r="B29" s="2736"/>
      <c r="C29" s="2736"/>
      <c r="D29" s="2736"/>
      <c r="E29" s="2483"/>
      <c r="F29" s="2483"/>
      <c r="G29" s="2483"/>
      <c r="H29" s="2483"/>
      <c r="I29" s="2483"/>
      <c r="J29" s="2483"/>
      <c r="K29" s="2483"/>
      <c r="L29" s="2483"/>
      <c r="M29" s="2483"/>
      <c r="N29" s="2483"/>
      <c r="O29" s="2483"/>
      <c r="P29" s="2483"/>
      <c r="Q29" s="2483"/>
      <c r="R29" s="2483"/>
      <c r="S29" s="2483"/>
      <c r="T29" s="2483"/>
      <c r="U29" s="2483"/>
      <c r="V29" s="2483"/>
      <c r="W29" s="2483"/>
      <c r="X29" s="2483"/>
      <c r="Y29" s="8"/>
      <c r="Z29" s="2827"/>
      <c r="AA29" s="2827"/>
      <c r="AB29" s="2827"/>
      <c r="AC29" s="2237"/>
    </row>
    <row r="30" spans="1:30" ht="15" customHeight="1">
      <c r="A30" s="2716" t="s">
        <v>176</v>
      </c>
      <c r="B30" s="2699">
        <v>43.377290234845169</v>
      </c>
      <c r="C30" s="2699">
        <v>53.627343009767692</v>
      </c>
      <c r="D30" s="2700">
        <v>50.043958098655253</v>
      </c>
      <c r="E30" s="2699">
        <v>56.962328627239025</v>
      </c>
      <c r="F30" s="2699">
        <v>54.454060284315318</v>
      </c>
      <c r="G30" s="2699">
        <v>53.1355915396529</v>
      </c>
      <c r="H30" s="2699">
        <v>50.388935854553011</v>
      </c>
      <c r="I30" s="2699">
        <v>56.991272410017778</v>
      </c>
      <c r="J30" s="2699">
        <v>70.012422802711029</v>
      </c>
      <c r="K30" s="2699">
        <v>62.309991197597043</v>
      </c>
      <c r="L30" s="2699">
        <v>65.678910130502373</v>
      </c>
      <c r="M30" s="2699">
        <v>66.486700344496896</v>
      </c>
      <c r="N30" s="2699">
        <v>72.999384736798916</v>
      </c>
      <c r="O30" s="2699">
        <v>82.104015953558331</v>
      </c>
      <c r="P30" s="2699">
        <v>66.161514003497828</v>
      </c>
      <c r="Q30" s="2699">
        <v>85.314521687291759</v>
      </c>
      <c r="R30" s="2699">
        <v>73.595342283010481</v>
      </c>
      <c r="S30" s="2699">
        <v>81.12723088351926</v>
      </c>
      <c r="T30" s="2699">
        <v>76.531108167113047</v>
      </c>
      <c r="U30" s="2699">
        <v>87.484349390344036</v>
      </c>
      <c r="V30" s="2699">
        <v>93.517586098156173</v>
      </c>
      <c r="W30" s="2699">
        <v>75.836845947772062</v>
      </c>
      <c r="X30" s="2699">
        <v>74.111824180661117</v>
      </c>
      <c r="Y30" s="3189">
        <v>72.83969730217099</v>
      </c>
      <c r="Z30" s="2700">
        <v>72.717739283745871</v>
      </c>
      <c r="AA30" s="2700">
        <v>74.456672207505306</v>
      </c>
      <c r="AB30" s="2700">
        <v>79.489035979430739</v>
      </c>
      <c r="AC30" s="3198">
        <v>73.519247992783647</v>
      </c>
    </row>
    <row r="31" spans="1:30" ht="15" customHeight="1">
      <c r="A31" s="2717" t="s">
        <v>177</v>
      </c>
      <c r="B31" s="2702">
        <v>7.58776519767925</v>
      </c>
      <c r="C31" s="2702">
        <v>8.6947108806339148</v>
      </c>
      <c r="D31" s="2703">
        <v>9.3144105789607075</v>
      </c>
      <c r="E31" s="2702">
        <v>7.9948394662279236</v>
      </c>
      <c r="F31" s="2702">
        <v>7.9985583500682829</v>
      </c>
      <c r="G31" s="2702">
        <v>8.3676004702263764</v>
      </c>
      <c r="H31" s="2702">
        <v>8.5585167391237977</v>
      </c>
      <c r="I31" s="2702">
        <v>8.0407856429061351</v>
      </c>
      <c r="J31" s="2702">
        <v>8.5716967262507513</v>
      </c>
      <c r="K31" s="2702">
        <v>9.0508874491555673</v>
      </c>
      <c r="L31" s="2702">
        <v>9.896344325164856</v>
      </c>
      <c r="M31" s="2702">
        <v>10.218040062313843</v>
      </c>
      <c r="N31" s="2702">
        <v>10.971715545998086</v>
      </c>
      <c r="O31" s="2702">
        <v>11.617972324842334</v>
      </c>
      <c r="P31" s="2702">
        <v>12.369715753821104</v>
      </c>
      <c r="Q31" s="2702">
        <v>17.04913135251623</v>
      </c>
      <c r="R31" s="2702">
        <v>18.017699425220854</v>
      </c>
      <c r="S31" s="2702">
        <v>18.997044698030166</v>
      </c>
      <c r="T31" s="2702">
        <v>20.079219849148284</v>
      </c>
      <c r="U31" s="2702">
        <v>21.243437532319252</v>
      </c>
      <c r="V31" s="2702">
        <v>23.290190040825724</v>
      </c>
      <c r="W31" s="2702">
        <v>22.920853844080995</v>
      </c>
      <c r="X31" s="2702">
        <v>22.291783699445165</v>
      </c>
      <c r="Y31" s="3190">
        <v>23.062686184109097</v>
      </c>
      <c r="Z31" s="2703">
        <v>23.289568412261719</v>
      </c>
      <c r="AA31" s="2703">
        <v>23.372400818670283</v>
      </c>
      <c r="AB31" s="2703">
        <v>24.244006207798705</v>
      </c>
      <c r="AC31" s="3199">
        <v>24.890061179249198</v>
      </c>
    </row>
    <row r="32" spans="1:30" ht="15" customHeight="1">
      <c r="A32" s="2717" t="s">
        <v>178</v>
      </c>
      <c r="B32" s="2702">
        <v>17.856054975776686</v>
      </c>
      <c r="C32" s="2702">
        <v>19.795001285478506</v>
      </c>
      <c r="D32" s="2703">
        <v>20.747134147191314</v>
      </c>
      <c r="E32" s="2702">
        <v>21.037802232312426</v>
      </c>
      <c r="F32" s="2702">
        <v>21.023775695161792</v>
      </c>
      <c r="G32" s="2702">
        <v>21.262745638792811</v>
      </c>
      <c r="H32" s="2702">
        <v>21.793254557539651</v>
      </c>
      <c r="I32" s="2702">
        <v>20.184283388405863</v>
      </c>
      <c r="J32" s="2702">
        <v>20.701415461165627</v>
      </c>
      <c r="K32" s="2702">
        <v>21.410083234265727</v>
      </c>
      <c r="L32" s="2702">
        <v>22.320923147000212</v>
      </c>
      <c r="M32" s="2702">
        <v>24.899212869953249</v>
      </c>
      <c r="N32" s="2702">
        <v>26.830519958492882</v>
      </c>
      <c r="O32" s="2702">
        <v>27.748471257862956</v>
      </c>
      <c r="P32" s="2702">
        <v>30.632672558135315</v>
      </c>
      <c r="Q32" s="2702">
        <v>30.167777807168289</v>
      </c>
      <c r="R32" s="2702">
        <v>31.473867761124144</v>
      </c>
      <c r="S32" s="2702">
        <v>34.735255741461067</v>
      </c>
      <c r="T32" s="2702">
        <v>35.919831523373595</v>
      </c>
      <c r="U32" s="2702">
        <v>37.931481605937535</v>
      </c>
      <c r="V32" s="2702">
        <v>41.269539190177966</v>
      </c>
      <c r="W32" s="2702">
        <v>40.649112316213319</v>
      </c>
      <c r="X32" s="2702">
        <v>39.490844149911162</v>
      </c>
      <c r="Y32" s="3190">
        <v>38.577615236126427</v>
      </c>
      <c r="Z32" s="2703">
        <v>38.91525488569058</v>
      </c>
      <c r="AA32" s="2703">
        <v>39.176197028195489</v>
      </c>
      <c r="AB32" s="2703">
        <v>40.333434060689754</v>
      </c>
      <c r="AC32" s="3199">
        <v>41.402284760705619</v>
      </c>
    </row>
    <row r="33" spans="1:30" s="2719" customFormat="1" ht="15" customHeight="1">
      <c r="A33" s="2718" t="s">
        <v>626</v>
      </c>
      <c r="B33" s="2705">
        <v>68.821110408301138</v>
      </c>
      <c r="C33" s="2705">
        <v>82.117055175880097</v>
      </c>
      <c r="D33" s="2706">
        <v>80.105502824807274</v>
      </c>
      <c r="E33" s="2705">
        <v>85.994970325779377</v>
      </c>
      <c r="F33" s="2705">
        <v>83.476394329545386</v>
      </c>
      <c r="G33" s="2705">
        <v>82.765937648672079</v>
      </c>
      <c r="H33" s="2705">
        <v>80.740707151216426</v>
      </c>
      <c r="I33" s="2705">
        <v>85.21634144132976</v>
      </c>
      <c r="J33" s="2705">
        <v>99.285534990127402</v>
      </c>
      <c r="K33" s="2705">
        <v>92.770961881018366</v>
      </c>
      <c r="L33" s="2705">
        <v>97.896177602667436</v>
      </c>
      <c r="M33" s="2705">
        <v>101.60395327676399</v>
      </c>
      <c r="N33" s="2705">
        <v>110.80162024128985</v>
      </c>
      <c r="O33" s="2705">
        <v>121.4704595362636</v>
      </c>
      <c r="P33" s="2705">
        <v>109.16390231545425</v>
      </c>
      <c r="Q33" s="2705">
        <v>132.53143084697626</v>
      </c>
      <c r="R33" s="2705">
        <v>123.08690946935548</v>
      </c>
      <c r="S33" s="2705">
        <v>134.85953132301051</v>
      </c>
      <c r="T33" s="2705">
        <v>132.53015953963492</v>
      </c>
      <c r="U33" s="2705">
        <v>146.65926852860082</v>
      </c>
      <c r="V33" s="2705">
        <v>158.07731532915983</v>
      </c>
      <c r="W33" s="2705">
        <v>139.40681210806642</v>
      </c>
      <c r="X33" s="2705">
        <v>135.89445203001748</v>
      </c>
      <c r="Y33" s="3191">
        <v>134.47999872240652</v>
      </c>
      <c r="Z33" s="2706">
        <v>134.92256258169814</v>
      </c>
      <c r="AA33" s="2706">
        <v>137.00527005437104</v>
      </c>
      <c r="AB33" s="2706">
        <v>144.06647624791924</v>
      </c>
      <c r="AC33" s="3200">
        <v>139.81159393273848</v>
      </c>
      <c r="AD33"/>
    </row>
    <row r="34" spans="1:30" ht="15" customHeight="1">
      <c r="A34" s="2717" t="s">
        <v>179</v>
      </c>
      <c r="B34" s="2720">
        <v>59.544917257683217</v>
      </c>
      <c r="C34" s="2720">
        <v>66.912681410806826</v>
      </c>
      <c r="D34" s="2721">
        <v>69.422991718336007</v>
      </c>
      <c r="E34" s="2720">
        <v>68.935919100882487</v>
      </c>
      <c r="F34" s="2720">
        <v>70.703295334205436</v>
      </c>
      <c r="G34" s="2720">
        <v>67.964226082631711</v>
      </c>
      <c r="H34" s="2720">
        <v>72.762872413610609</v>
      </c>
      <c r="I34" s="2720">
        <v>82.209806596020016</v>
      </c>
      <c r="J34" s="2720">
        <v>79.638538551553765</v>
      </c>
      <c r="K34" s="2720">
        <v>78.792183195592287</v>
      </c>
      <c r="L34" s="2720">
        <v>78.062809747579777</v>
      </c>
      <c r="M34" s="2720">
        <v>81.245715570669105</v>
      </c>
      <c r="N34" s="2720">
        <v>84.555560516645727</v>
      </c>
      <c r="O34" s="2720">
        <v>86.827442061861277</v>
      </c>
      <c r="P34" s="2720">
        <v>88.991925811228711</v>
      </c>
      <c r="Q34" s="2720">
        <v>92.901509394338788</v>
      </c>
      <c r="R34" s="2720">
        <v>81.789094206625109</v>
      </c>
      <c r="S34" s="2720">
        <v>90.245914305663703</v>
      </c>
      <c r="T34" s="2720">
        <v>101.03728469965272</v>
      </c>
      <c r="U34" s="2720">
        <v>106.22281534379056</v>
      </c>
      <c r="V34" s="2720">
        <v>102.1575352345583</v>
      </c>
      <c r="W34" s="2720">
        <v>98.624327933457721</v>
      </c>
      <c r="X34" s="2720">
        <v>87.554283590409895</v>
      </c>
      <c r="Y34" s="3193">
        <v>81.986182651102567</v>
      </c>
      <c r="Z34" s="2721">
        <v>87.700841532055051</v>
      </c>
      <c r="AA34" s="2721">
        <v>94.765408015215499</v>
      </c>
      <c r="AB34" s="2721">
        <v>93.676974107762348</v>
      </c>
      <c r="AC34" s="3202">
        <v>72.081685903038377</v>
      </c>
    </row>
    <row r="35" spans="1:30" s="2719" customFormat="1" ht="15" customHeight="1">
      <c r="A35" s="2722" t="s">
        <v>627</v>
      </c>
      <c r="B35" s="2723">
        <v>128.36602766598435</v>
      </c>
      <c r="C35" s="2723">
        <v>149.02973658668691</v>
      </c>
      <c r="D35" s="2724">
        <v>149.52849454314327</v>
      </c>
      <c r="E35" s="2723">
        <v>154.93088942666185</v>
      </c>
      <c r="F35" s="2723">
        <v>154.17968966375082</v>
      </c>
      <c r="G35" s="2723">
        <v>150.73016373130378</v>
      </c>
      <c r="H35" s="2723">
        <v>153.50357956482702</v>
      </c>
      <c r="I35" s="2723">
        <v>167.42614803734978</v>
      </c>
      <c r="J35" s="2723">
        <v>178.92407354168117</v>
      </c>
      <c r="K35" s="2723">
        <v>171.56314507661065</v>
      </c>
      <c r="L35" s="2723">
        <v>175.95898735024721</v>
      </c>
      <c r="M35" s="2723">
        <v>182.84966884743309</v>
      </c>
      <c r="N35" s="2723">
        <v>195.35718075793557</v>
      </c>
      <c r="O35" s="2723">
        <v>208.29790159812489</v>
      </c>
      <c r="P35" s="2723">
        <v>198.15582812668296</v>
      </c>
      <c r="Q35" s="2723">
        <v>225.43294024131507</v>
      </c>
      <c r="R35" s="2723">
        <v>204.8760036759806</v>
      </c>
      <c r="S35" s="2723">
        <v>225.1054456286742</v>
      </c>
      <c r="T35" s="2723">
        <v>233.56744423928762</v>
      </c>
      <c r="U35" s="2723">
        <v>252.88208387239138</v>
      </c>
      <c r="V35" s="2723">
        <v>260.23485056371811</v>
      </c>
      <c r="W35" s="2723">
        <v>238.03114004152414</v>
      </c>
      <c r="X35" s="2723">
        <v>223.44873562042739</v>
      </c>
      <c r="Y35" s="3194">
        <v>216.46618137350907</v>
      </c>
      <c r="Z35" s="2724">
        <v>222.6234041137532</v>
      </c>
      <c r="AA35" s="2724">
        <v>231.77067806958655</v>
      </c>
      <c r="AB35" s="2724">
        <v>237.7434503556816</v>
      </c>
      <c r="AC35" s="3203">
        <v>211.89327983577687</v>
      </c>
      <c r="AD35"/>
    </row>
    <row r="36" spans="1:30" ht="8.1" customHeight="1">
      <c r="A36" s="2713"/>
      <c r="B36" s="2737"/>
      <c r="C36" s="2738"/>
      <c r="D36" s="2738"/>
      <c r="E36" s="2483"/>
      <c r="F36" s="2483"/>
      <c r="G36" s="2483"/>
      <c r="H36" s="2483"/>
      <c r="I36" s="2483"/>
      <c r="J36" s="2483"/>
      <c r="K36" s="2483"/>
      <c r="L36" s="2483"/>
      <c r="M36" s="2483"/>
      <c r="N36" s="2483"/>
      <c r="O36" s="2483"/>
      <c r="P36" s="2483"/>
      <c r="Q36" s="2483"/>
      <c r="R36" s="2483"/>
      <c r="S36" s="2483"/>
      <c r="T36" s="2483"/>
      <c r="U36" s="2483"/>
      <c r="V36" s="2483"/>
      <c r="W36" s="2483"/>
      <c r="X36" s="2483"/>
      <c r="Y36" s="8"/>
      <c r="Z36" s="2827"/>
      <c r="AA36" s="2827"/>
      <c r="AB36" s="2237"/>
      <c r="AC36" s="8"/>
    </row>
    <row r="37" spans="1:30" ht="15" customHeight="1">
      <c r="A37" s="2739" t="s">
        <v>685</v>
      </c>
      <c r="B37" s="2740"/>
      <c r="C37" s="2740"/>
      <c r="D37" s="2741"/>
      <c r="E37" s="2740">
        <v>1081.943</v>
      </c>
      <c r="F37" s="2740">
        <v>1102.0039999999999</v>
      </c>
      <c r="G37" s="2740">
        <v>1121.076</v>
      </c>
      <c r="H37" s="2740">
        <v>1157.3710000000001</v>
      </c>
      <c r="I37" s="2740">
        <v>1187.402</v>
      </c>
      <c r="J37" s="2740">
        <v>1226.704</v>
      </c>
      <c r="K37" s="2740">
        <v>1225.271</v>
      </c>
      <c r="L37" s="2740">
        <v>1248.729</v>
      </c>
      <c r="M37" s="2740">
        <v>1270.2470000000001</v>
      </c>
      <c r="N37" s="2740">
        <v>1293.777</v>
      </c>
      <c r="O37" s="2740">
        <v>1328.1420000000001</v>
      </c>
      <c r="P37" s="2740">
        <v>1349.605</v>
      </c>
      <c r="Q37" s="2740">
        <v>1380.826</v>
      </c>
      <c r="R37" s="2740">
        <v>1380.3879999999999</v>
      </c>
      <c r="S37" s="2740">
        <v>1413.2070000000001</v>
      </c>
      <c r="T37" s="2740">
        <v>1464.9380000000001</v>
      </c>
      <c r="U37" s="2740">
        <v>1507.366</v>
      </c>
      <c r="V37" s="2740">
        <v>1533.7840000000001</v>
      </c>
      <c r="W37" s="2740">
        <v>1563.8989999999999</v>
      </c>
      <c r="X37" s="2740">
        <v>1602.9690000000001</v>
      </c>
      <c r="Y37" s="2741">
        <v>1653.7159999999999</v>
      </c>
      <c r="Z37" s="2741">
        <v>1702.4649999999999</v>
      </c>
      <c r="AA37" s="2741">
        <v>1752.057</v>
      </c>
      <c r="AB37" s="2741">
        <v>1802.913</v>
      </c>
      <c r="AC37" s="3023">
        <v>1707.9780000000001</v>
      </c>
    </row>
    <row r="38" spans="1:30" ht="29.85" customHeight="1">
      <c r="A38" s="2742" t="s">
        <v>686</v>
      </c>
      <c r="B38" s="2743"/>
      <c r="C38" s="2743" t="s">
        <v>88</v>
      </c>
      <c r="D38" s="2744" t="s">
        <v>88</v>
      </c>
      <c r="E38" s="2743">
        <v>6.4062285965697416</v>
      </c>
      <c r="F38" s="2743">
        <v>6.2886617134621456</v>
      </c>
      <c r="G38" s="2743">
        <v>6.0554729618651653</v>
      </c>
      <c r="H38" s="2743">
        <v>6.0151992259074145</v>
      </c>
      <c r="I38" s="2743">
        <v>6.4506758126827366</v>
      </c>
      <c r="J38" s="2743">
        <v>6.7307437634950391</v>
      </c>
      <c r="K38" s="2743">
        <v>6.505915811962935</v>
      </c>
      <c r="L38" s="2743">
        <v>6.5849716097382336</v>
      </c>
      <c r="M38" s="2743">
        <v>6.7578460674019567</v>
      </c>
      <c r="N38" s="2743">
        <v>7.0989392710500194</v>
      </c>
      <c r="O38" s="2743">
        <v>7.483807656454899</v>
      </c>
      <c r="P38" s="2743">
        <v>6.9984456035832485</v>
      </c>
      <c r="Q38" s="2743">
        <v>7.8515404078873221</v>
      </c>
      <c r="R38" s="2743">
        <v>7.1577803154481057</v>
      </c>
      <c r="S38" s="2743">
        <v>7.7033084871058808</v>
      </c>
      <c r="T38" s="2743">
        <v>7.7370377811969266</v>
      </c>
      <c r="U38" s="2743">
        <v>7.9936967433159891</v>
      </c>
      <c r="V38" s="2743">
        <v>8.130447276196092</v>
      </c>
      <c r="W38" s="2743">
        <v>7.3465050205085305</v>
      </c>
      <c r="X38" s="2743">
        <v>6.8205177364158436</v>
      </c>
      <c r="Y38" s="3197">
        <v>6.4338409659643601</v>
      </c>
      <c r="Z38" s="2744">
        <v>6.4813576198144185</v>
      </c>
      <c r="AA38" s="2744">
        <v>6.5684213131171099</v>
      </c>
      <c r="AB38" s="2744">
        <v>6.5678907304764591</v>
      </c>
      <c r="AC38" s="3206">
        <v>6.1982405256583677</v>
      </c>
    </row>
    <row r="39" spans="1:30" s="2685" customFormat="1" ht="2.85" customHeight="1">
      <c r="A39" s="2713"/>
      <c r="B39" s="2737"/>
      <c r="C39" s="2737"/>
      <c r="D39" s="2737"/>
      <c r="E39" s="2737"/>
      <c r="F39" s="2737"/>
      <c r="G39" s="2737"/>
      <c r="H39" s="2737"/>
      <c r="I39" s="2737"/>
      <c r="J39" s="2737"/>
      <c r="K39" s="2745"/>
      <c r="N39"/>
      <c r="O39"/>
      <c r="P39"/>
      <c r="Q39"/>
      <c r="R39"/>
      <c r="S39"/>
      <c r="T39"/>
      <c r="U39"/>
      <c r="V39"/>
      <c r="W39"/>
      <c r="X39"/>
      <c r="Y39"/>
      <c r="Z39" s="3186"/>
      <c r="AA39" s="3474"/>
      <c r="AB39" s="3731"/>
      <c r="AC39" s="3942"/>
      <c r="AD39"/>
    </row>
    <row r="40" spans="1:30" s="2746" customFormat="1" ht="13.15" customHeight="1">
      <c r="A40" s="2746" t="s">
        <v>687</v>
      </c>
      <c r="B40" s="2747"/>
      <c r="C40" s="2747"/>
      <c r="D40" s="2747"/>
      <c r="E40" s="2747"/>
      <c r="F40" s="2747"/>
      <c r="G40" s="2747"/>
      <c r="H40" s="2747"/>
      <c r="I40" s="2747"/>
      <c r="J40" s="2747"/>
      <c r="K40" s="2748"/>
      <c r="N40" s="15"/>
      <c r="O40" s="15"/>
      <c r="P40" s="15"/>
      <c r="Q40" s="15"/>
      <c r="R40" s="15"/>
      <c r="S40" s="15"/>
      <c r="T40"/>
      <c r="U40" s="15"/>
      <c r="V40" s="15"/>
      <c r="W40" s="15"/>
      <c r="X40" s="15"/>
      <c r="Y40" s="15"/>
      <c r="Z40" s="15"/>
      <c r="AA40" s="15"/>
      <c r="AB40" s="15"/>
      <c r="AC40" s="15"/>
      <c r="AD40" s="15"/>
    </row>
    <row r="41" spans="1:30" s="2746" customFormat="1" ht="13.15" customHeight="1">
      <c r="A41" s="2619" t="s">
        <v>1482</v>
      </c>
      <c r="B41" s="2747"/>
      <c r="C41" s="2747"/>
      <c r="D41" s="2747"/>
      <c r="E41" s="2747"/>
      <c r="F41" s="2747"/>
      <c r="G41" s="2747"/>
      <c r="H41" s="2747"/>
      <c r="I41" s="2747"/>
      <c r="J41" s="2747"/>
      <c r="K41" s="2748"/>
      <c r="N41" s="15"/>
      <c r="O41" s="15"/>
      <c r="P41" s="15"/>
      <c r="Q41" s="15"/>
      <c r="R41" s="15"/>
      <c r="S41" s="15"/>
      <c r="T41"/>
      <c r="U41" s="15"/>
      <c r="V41" s="15"/>
      <c r="W41" s="15"/>
      <c r="X41" s="15"/>
      <c r="Y41" s="15"/>
      <c r="Z41" s="15"/>
      <c r="AA41" s="15"/>
      <c r="AB41" s="15"/>
      <c r="AC41" s="15"/>
      <c r="AD41" s="15"/>
    </row>
    <row r="42" spans="1:30" s="2685" customFormat="1" ht="15" customHeight="1">
      <c r="A42"/>
      <c r="B42" s="2726"/>
      <c r="C42" s="2726"/>
      <c r="D42" s="2726"/>
      <c r="E42" s="2726"/>
      <c r="F42" s="2737"/>
      <c r="G42" s="2737"/>
      <c r="H42" s="2737"/>
      <c r="I42" s="2737"/>
      <c r="J42" s="2737"/>
      <c r="K42" s="2745"/>
      <c r="N42"/>
      <c r="O42"/>
      <c r="P42"/>
      <c r="Q42"/>
      <c r="R42"/>
      <c r="S42"/>
      <c r="T42"/>
      <c r="U42"/>
      <c r="V42"/>
      <c r="W42"/>
      <c r="X42"/>
      <c r="Y42"/>
      <c r="Z42" s="3186"/>
      <c r="AA42" s="3474"/>
      <c r="AB42" s="3731"/>
      <c r="AC42" s="3942"/>
      <c r="AD42"/>
    </row>
    <row r="43" spans="1:30" ht="16.149999999999999" customHeight="1">
      <c r="A43"/>
      <c r="B43"/>
      <c r="C43"/>
      <c r="D43"/>
      <c r="E43"/>
      <c r="F43"/>
      <c r="G43">
        <f>G37/'1'!J11</f>
        <v>29.869871043376317</v>
      </c>
      <c r="H43"/>
      <c r="I43"/>
      <c r="J43"/>
      <c r="K43"/>
      <c r="L43"/>
      <c r="M43"/>
    </row>
    <row r="44" spans="1:30" ht="16.149999999999999" customHeight="1">
      <c r="A44"/>
      <c r="B44"/>
      <c r="C44"/>
      <c r="D44"/>
      <c r="E44"/>
      <c r="F44"/>
      <c r="G44"/>
      <c r="H44"/>
      <c r="I44"/>
      <c r="J44"/>
      <c r="K44"/>
      <c r="L44"/>
      <c r="M44"/>
    </row>
    <row r="45" spans="1:30" ht="16.149999999999999" customHeight="1">
      <c r="A45"/>
      <c r="B45"/>
      <c r="C45"/>
      <c r="D45"/>
      <c r="E45"/>
      <c r="F45"/>
      <c r="G45"/>
      <c r="H45"/>
      <c r="I45"/>
      <c r="J45"/>
      <c r="K45"/>
      <c r="L45"/>
      <c r="M45"/>
    </row>
    <row r="46" spans="1:30" ht="16.149999999999999" customHeight="1">
      <c r="A46"/>
      <c r="B46"/>
      <c r="C46"/>
      <c r="D46"/>
      <c r="E46"/>
      <c r="F46"/>
      <c r="G46"/>
      <c r="H46"/>
      <c r="I46"/>
      <c r="J46"/>
      <c r="K46"/>
      <c r="L46"/>
      <c r="M46"/>
    </row>
    <row r="47" spans="1:30" ht="16.149999999999999" customHeight="1">
      <c r="A47"/>
      <c r="B47"/>
      <c r="C47"/>
      <c r="D47"/>
      <c r="E47"/>
      <c r="F47"/>
      <c r="G47"/>
      <c r="H47"/>
      <c r="I47"/>
      <c r="J47"/>
      <c r="K47"/>
      <c r="L47"/>
      <c r="M47"/>
    </row>
    <row r="48" spans="1:30" ht="16.149999999999999" customHeight="1">
      <c r="A48"/>
      <c r="B48"/>
      <c r="C48"/>
      <c r="D48"/>
      <c r="E48"/>
      <c r="F48"/>
      <c r="G48"/>
      <c r="H48"/>
      <c r="I48"/>
      <c r="J48"/>
      <c r="K48"/>
      <c r="L48"/>
      <c r="M48"/>
    </row>
    <row r="49" spans="1:13" ht="16.149999999999999" customHeight="1">
      <c r="A49"/>
      <c r="B49"/>
      <c r="C49"/>
      <c r="D49"/>
      <c r="E49"/>
      <c r="F49"/>
      <c r="G49"/>
      <c r="H49"/>
      <c r="I49"/>
      <c r="J49"/>
      <c r="K49"/>
      <c r="L49"/>
      <c r="M49"/>
    </row>
    <row r="50" spans="1:13" ht="16.149999999999999" customHeight="1">
      <c r="A50"/>
      <c r="B50"/>
      <c r="C50"/>
      <c r="D50"/>
      <c r="E50"/>
      <c r="F50"/>
      <c r="G50"/>
      <c r="H50"/>
      <c r="I50"/>
      <c r="J50"/>
      <c r="K50"/>
      <c r="L50"/>
      <c r="M50"/>
    </row>
    <row r="51" spans="1:13" ht="16.149999999999999" customHeight="1">
      <c r="A51"/>
      <c r="B51"/>
      <c r="C51"/>
      <c r="D51"/>
      <c r="E51"/>
      <c r="F51"/>
      <c r="G51"/>
      <c r="H51"/>
      <c r="I51"/>
      <c r="J51"/>
      <c r="K51"/>
      <c r="L51"/>
      <c r="M51"/>
    </row>
    <row r="52" spans="1:13" ht="16.149999999999999" customHeight="1">
      <c r="A52"/>
      <c r="B52"/>
      <c r="C52"/>
      <c r="D52"/>
      <c r="E52"/>
      <c r="F52"/>
      <c r="G52"/>
      <c r="H52"/>
      <c r="I52"/>
      <c r="J52"/>
      <c r="K52"/>
      <c r="L52"/>
      <c r="M52"/>
    </row>
    <row r="53" spans="1:13">
      <c r="A53"/>
      <c r="B53"/>
      <c r="C53"/>
      <c r="D53"/>
      <c r="E53"/>
      <c r="F53"/>
      <c r="G53"/>
      <c r="H53"/>
      <c r="I53"/>
      <c r="J53"/>
      <c r="K53"/>
      <c r="L53"/>
      <c r="M53"/>
    </row>
    <row r="54" spans="1:13">
      <c r="A54"/>
      <c r="B54"/>
      <c r="C54"/>
      <c r="D54"/>
      <c r="E54"/>
      <c r="F54"/>
      <c r="G54"/>
      <c r="H54"/>
      <c r="I54"/>
      <c r="J54"/>
      <c r="K54"/>
      <c r="L54"/>
      <c r="M54"/>
    </row>
    <row r="55" spans="1:13">
      <c r="A55"/>
      <c r="B55"/>
      <c r="C55"/>
      <c r="D55"/>
      <c r="E55"/>
      <c r="F55"/>
      <c r="G55"/>
      <c r="H55"/>
      <c r="I55"/>
      <c r="J55"/>
      <c r="K55"/>
      <c r="L55"/>
      <c r="M55"/>
    </row>
    <row r="56" spans="1:13">
      <c r="A56"/>
      <c r="B56"/>
      <c r="C56"/>
      <c r="D56"/>
      <c r="E56"/>
      <c r="F56"/>
      <c r="G56"/>
      <c r="H56"/>
      <c r="I56"/>
      <c r="J56"/>
      <c r="K56"/>
      <c r="L56"/>
      <c r="M56"/>
    </row>
    <row r="57" spans="1:13">
      <c r="A57"/>
      <c r="B57"/>
      <c r="C57"/>
      <c r="D57"/>
      <c r="E57"/>
      <c r="F57"/>
      <c r="G57"/>
      <c r="H57"/>
      <c r="I57"/>
      <c r="J57"/>
      <c r="K57"/>
      <c r="L57"/>
      <c r="M57"/>
    </row>
    <row r="58" spans="1:13">
      <c r="A58"/>
      <c r="B58"/>
      <c r="C58"/>
      <c r="D58"/>
      <c r="E58"/>
      <c r="F58"/>
      <c r="G58"/>
      <c r="H58"/>
      <c r="I58"/>
      <c r="J58"/>
      <c r="K58"/>
      <c r="L58"/>
      <c r="M58"/>
    </row>
    <row r="59" spans="1:13">
      <c r="A59"/>
      <c r="B59"/>
      <c r="C59"/>
      <c r="D59"/>
      <c r="E59"/>
      <c r="F59"/>
      <c r="G59"/>
      <c r="H59"/>
      <c r="I59"/>
      <c r="J59"/>
      <c r="K59"/>
      <c r="L59"/>
      <c r="M59"/>
    </row>
    <row r="60" spans="1:13">
      <c r="A60"/>
      <c r="B60"/>
      <c r="C60"/>
      <c r="D60"/>
      <c r="E60"/>
      <c r="F60"/>
      <c r="G60"/>
      <c r="H60"/>
      <c r="I60"/>
      <c r="J60"/>
      <c r="K60"/>
      <c r="L60"/>
      <c r="M60"/>
    </row>
    <row r="61" spans="1:13">
      <c r="B61"/>
      <c r="C61"/>
      <c r="D61"/>
      <c r="E61"/>
      <c r="F61"/>
      <c r="G61"/>
      <c r="H61"/>
      <c r="I61"/>
      <c r="J61"/>
      <c r="K61"/>
      <c r="L61"/>
      <c r="M61"/>
    </row>
  </sheetData>
  <mergeCells count="3">
    <mergeCell ref="AB2:AC2"/>
    <mergeCell ref="AB3:AC3"/>
    <mergeCell ref="AB4:AC4"/>
  </mergeCells>
  <phoneticPr fontId="21" type="noConversion"/>
  <printOptions horizontalCentered="1" verticalCentered="1"/>
  <pageMargins left="0.17" right="0.17" top="0.55118110236220474" bottom="0.62992125984251968" header="0.51181102362204722" footer="0.59055118110236227"/>
  <pageSetup paperSize="9" scale="47" orientation="landscape"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Tabelle30">
    <tabColor indexed="50"/>
    <pageSetUpPr fitToPage="1"/>
  </sheetPr>
  <dimension ref="A1:AA105"/>
  <sheetViews>
    <sheetView showGridLines="0" zoomScale="85" zoomScaleNormal="85" workbookViewId="0">
      <pane xSplit="1" ySplit="8" topLeftCell="B9" activePane="bottomRight" state="frozen"/>
      <selection activeCell="Y83" sqref="Y83"/>
      <selection pane="topRight" activeCell="Y83" sqref="Y83"/>
      <selection pane="bottomLeft" activeCell="Y83" sqref="Y83"/>
      <selection pane="bottomRight" activeCell="A5" sqref="A5"/>
    </sheetView>
  </sheetViews>
  <sheetFormatPr baseColWidth="10" defaultColWidth="9" defaultRowHeight="15.75"/>
  <cols>
    <col min="1" max="1" width="15.75" style="10" customWidth="1"/>
    <col min="2" max="18" width="5.625" style="10" customWidth="1"/>
    <col min="19" max="19" width="5.5" style="10" customWidth="1"/>
    <col min="20" max="35" width="6.5" style="10" customWidth="1"/>
    <col min="36" max="16384" width="9" style="10"/>
  </cols>
  <sheetData>
    <row r="1" spans="1:27" s="111" customFormat="1" ht="13.15" customHeight="1">
      <c r="A1" s="369" t="s">
        <v>88</v>
      </c>
      <c r="B1" s="2189"/>
      <c r="C1" s="2190"/>
      <c r="D1" s="2190"/>
      <c r="E1" s="2190"/>
      <c r="F1" s="2190"/>
      <c r="G1" s="2190"/>
      <c r="H1" s="2190"/>
      <c r="I1" s="2190"/>
      <c r="J1" s="2190"/>
      <c r="K1" s="2190"/>
      <c r="L1" s="2190"/>
      <c r="M1" s="2190"/>
      <c r="N1" s="2190"/>
      <c r="O1" s="2190"/>
      <c r="P1" s="2190"/>
      <c r="Q1" s="2190"/>
      <c r="R1" s="2190"/>
      <c r="S1" s="2190"/>
      <c r="T1" s="2190"/>
      <c r="U1" s="2190"/>
      <c r="V1" s="2190"/>
      <c r="W1" s="2190"/>
      <c r="X1" s="2191"/>
      <c r="Y1" s="1544"/>
      <c r="Z1" s="326"/>
      <c r="AA1" s="213"/>
    </row>
    <row r="2" spans="1:27" s="111" customFormat="1" ht="18" customHeight="1">
      <c r="A2" s="465"/>
      <c r="B2" s="2192" t="s">
        <v>688</v>
      </c>
      <c r="C2" s="2193"/>
      <c r="D2" s="2193"/>
      <c r="E2" s="2193"/>
      <c r="F2" s="2193"/>
      <c r="G2" s="2193"/>
      <c r="H2" s="2193"/>
      <c r="I2" s="2193"/>
      <c r="J2" s="2193"/>
      <c r="K2" s="2193"/>
      <c r="L2" s="2193"/>
      <c r="M2" s="2193"/>
      <c r="N2" s="2193"/>
      <c r="O2" s="2193"/>
      <c r="P2" s="2193"/>
      <c r="Q2" s="2193"/>
      <c r="R2" s="2193"/>
      <c r="S2" s="2193"/>
      <c r="T2" s="2193"/>
      <c r="U2" s="2193"/>
      <c r="V2" s="2193"/>
      <c r="W2" s="2193"/>
      <c r="X2" s="2194"/>
      <c r="Y2" s="370" t="s">
        <v>112</v>
      </c>
      <c r="Z2" s="1555"/>
      <c r="AA2" s="539"/>
    </row>
    <row r="3" spans="1:27" s="111" customFormat="1" ht="18" customHeight="1">
      <c r="A3" s="465"/>
      <c r="B3" s="2192" t="s">
        <v>689</v>
      </c>
      <c r="C3" s="2193"/>
      <c r="D3" s="2193"/>
      <c r="E3" s="2193"/>
      <c r="F3" s="2193"/>
      <c r="G3" s="2193"/>
      <c r="H3" s="2193"/>
      <c r="I3" s="2193"/>
      <c r="J3" s="2193"/>
      <c r="K3" s="2193"/>
      <c r="L3" s="2193"/>
      <c r="M3" s="2193"/>
      <c r="N3" s="2193"/>
      <c r="O3" s="2193"/>
      <c r="P3" s="2193"/>
      <c r="Q3" s="2193"/>
      <c r="R3" s="2193"/>
      <c r="S3" s="2193"/>
      <c r="T3" s="2193"/>
      <c r="U3" s="2193"/>
      <c r="V3" s="2193"/>
      <c r="W3" s="2193"/>
      <c r="X3" s="2194"/>
      <c r="Y3" s="370" t="s">
        <v>279</v>
      </c>
      <c r="Z3" s="1555"/>
      <c r="AA3" s="539"/>
    </row>
    <row r="4" spans="1:27" s="111" customFormat="1" ht="18" customHeight="1">
      <c r="A4" s="232"/>
      <c r="B4" s="2192"/>
      <c r="C4" s="2193"/>
      <c r="D4" s="2193"/>
      <c r="E4" s="2193"/>
      <c r="F4" s="2193"/>
      <c r="G4" s="2193"/>
      <c r="H4" s="2193"/>
      <c r="I4" s="2193"/>
      <c r="J4" s="2193"/>
      <c r="K4" s="2193"/>
      <c r="L4" s="2193"/>
      <c r="M4" s="2193"/>
      <c r="N4" s="2193"/>
      <c r="O4" s="2193"/>
      <c r="P4" s="2193"/>
      <c r="Q4" s="2193"/>
      <c r="R4" s="2193"/>
      <c r="S4" s="2193"/>
      <c r="T4" s="2193"/>
      <c r="U4" s="2193"/>
      <c r="V4" s="2193"/>
      <c r="W4" s="2193"/>
      <c r="X4" s="2194"/>
      <c r="Y4" s="720" t="s">
        <v>1659</v>
      </c>
      <c r="Z4" s="1556"/>
      <c r="AA4" s="539"/>
    </row>
    <row r="5" spans="1:27" s="111" customFormat="1" ht="12.2" customHeight="1">
      <c r="A5" s="331"/>
      <c r="B5" s="2195"/>
      <c r="C5" s="2196"/>
      <c r="D5" s="2196"/>
      <c r="E5" s="2196"/>
      <c r="F5" s="2196"/>
      <c r="G5" s="2196"/>
      <c r="H5" s="2196"/>
      <c r="I5" s="2196"/>
      <c r="J5" s="2196"/>
      <c r="K5" s="2196"/>
      <c r="L5" s="2196"/>
      <c r="M5" s="2196"/>
      <c r="N5" s="2196"/>
      <c r="O5" s="2196"/>
      <c r="P5" s="2196"/>
      <c r="Q5" s="2196"/>
      <c r="R5" s="2196"/>
      <c r="S5" s="2196"/>
      <c r="T5" s="2196"/>
      <c r="U5" s="2196"/>
      <c r="V5" s="2196"/>
      <c r="W5" s="2196"/>
      <c r="X5" s="2197"/>
      <c r="Y5" s="1545"/>
      <c r="Z5" s="332"/>
      <c r="AA5" s="219"/>
    </row>
    <row r="6" spans="1:27" ht="8.1" customHeight="1">
      <c r="B6" s="9"/>
    </row>
    <row r="7" spans="1:27" ht="14.65" customHeight="1">
      <c r="A7" s="1546" t="s">
        <v>433</v>
      </c>
      <c r="B7" s="49"/>
      <c r="C7" s="49"/>
      <c r="D7" s="49"/>
      <c r="E7" s="49"/>
      <c r="F7" s="49"/>
      <c r="G7" s="49"/>
      <c r="H7" s="49"/>
      <c r="I7" s="49"/>
      <c r="J7" s="49"/>
      <c r="K7" s="49"/>
      <c r="L7" s="49"/>
      <c r="M7" s="49"/>
      <c r="N7" s="49"/>
      <c r="O7" s="49"/>
      <c r="P7" s="49"/>
    </row>
    <row r="8" spans="1:27">
      <c r="A8" s="170"/>
      <c r="B8" s="1547">
        <v>1995</v>
      </c>
      <c r="C8" s="1548">
        <v>1996</v>
      </c>
      <c r="D8" s="1547">
        <v>1997</v>
      </c>
      <c r="E8" s="1548">
        <v>1998</v>
      </c>
      <c r="F8" s="1547">
        <v>1999</v>
      </c>
      <c r="G8" s="1548">
        <v>2000</v>
      </c>
      <c r="H8" s="1547">
        <v>2001</v>
      </c>
      <c r="I8" s="1548">
        <v>2002</v>
      </c>
      <c r="J8" s="1547">
        <v>2003</v>
      </c>
      <c r="K8" s="1548">
        <v>2004</v>
      </c>
      <c r="L8" s="1547">
        <v>2005</v>
      </c>
      <c r="M8" s="1548">
        <v>2006</v>
      </c>
      <c r="N8" s="1739">
        <v>2007</v>
      </c>
      <c r="O8" s="1796">
        <v>2008</v>
      </c>
      <c r="P8" s="1547">
        <v>2009</v>
      </c>
      <c r="Q8" s="1796">
        <v>2010</v>
      </c>
      <c r="R8" s="1796">
        <v>2011</v>
      </c>
      <c r="S8" s="1796">
        <v>2012</v>
      </c>
      <c r="T8" s="1796">
        <v>2013</v>
      </c>
      <c r="U8" s="1796">
        <v>2014</v>
      </c>
      <c r="V8" s="1796">
        <v>2015</v>
      </c>
      <c r="W8" s="1796">
        <v>2016</v>
      </c>
      <c r="X8" s="1796" t="s">
        <v>1582</v>
      </c>
      <c r="Y8" s="1796" t="s">
        <v>1597</v>
      </c>
      <c r="Z8" s="1796" t="s">
        <v>1637</v>
      </c>
      <c r="AA8" s="1796">
        <v>2020</v>
      </c>
    </row>
    <row r="9" spans="1:27">
      <c r="A9" s="1743" t="s">
        <v>1555</v>
      </c>
      <c r="B9" s="1547"/>
      <c r="C9" s="1548"/>
      <c r="D9" s="1547"/>
      <c r="E9" s="1548"/>
      <c r="F9" s="1547"/>
      <c r="G9" s="1548"/>
      <c r="H9" s="1547"/>
      <c r="I9" s="1548"/>
      <c r="J9" s="1547"/>
      <c r="K9" s="1548"/>
      <c r="L9" s="1547"/>
      <c r="M9" s="1548"/>
      <c r="N9" s="1739"/>
      <c r="O9" s="2877">
        <v>3.25</v>
      </c>
      <c r="P9" s="2877">
        <v>2.8650000000000002</v>
      </c>
      <c r="Q9" s="2877">
        <v>2.78</v>
      </c>
      <c r="R9" s="2877">
        <v>3.04</v>
      </c>
      <c r="S9" s="2877">
        <v>3.3350000000000004</v>
      </c>
      <c r="T9" s="2877">
        <v>3.4299999999999997</v>
      </c>
      <c r="U9" s="2877">
        <v>3.1949999999999998</v>
      </c>
      <c r="V9" s="2877">
        <v>2.9649999999999999</v>
      </c>
      <c r="W9" s="2877">
        <v>2.4449999999999998</v>
      </c>
      <c r="X9" s="2877">
        <v>2.36</v>
      </c>
      <c r="Y9" s="2877">
        <v>2.5550000000000002</v>
      </c>
      <c r="Z9" s="2877">
        <v>2.5299999999999998</v>
      </c>
      <c r="AA9" s="2877"/>
    </row>
    <row r="10" spans="1:27">
      <c r="A10" s="1743" t="s">
        <v>1550</v>
      </c>
      <c r="B10" s="1547"/>
      <c r="C10" s="1548"/>
      <c r="D10" s="1547"/>
      <c r="E10" s="1548"/>
      <c r="F10" s="1547"/>
      <c r="G10" s="1548"/>
      <c r="H10" s="1547"/>
      <c r="I10" s="1548"/>
      <c r="J10" s="1547"/>
      <c r="K10" s="1548"/>
      <c r="L10" s="1547"/>
      <c r="M10" s="1548"/>
      <c r="N10" s="1739"/>
      <c r="O10" s="2877">
        <v>3.2549999999999994</v>
      </c>
      <c r="P10" s="2877">
        <v>2.87</v>
      </c>
      <c r="Q10" s="2877">
        <v>2.7749999999999999</v>
      </c>
      <c r="R10" s="2877">
        <v>3.0350000000000001</v>
      </c>
      <c r="S10" s="2877">
        <v>3.3350000000000004</v>
      </c>
      <c r="T10" s="2877">
        <v>3.4299999999999997</v>
      </c>
      <c r="U10" s="2877">
        <v>3.19</v>
      </c>
      <c r="V10" s="2877">
        <v>2.9649999999999999</v>
      </c>
      <c r="W10" s="2877">
        <v>2.4750000000000001</v>
      </c>
      <c r="X10" s="2877">
        <v>2.41</v>
      </c>
      <c r="Y10" s="2877">
        <v>2.5950000000000002</v>
      </c>
      <c r="Z10" s="2877">
        <v>2.5750000000000002</v>
      </c>
      <c r="AA10" s="2877">
        <v>2.2050000000000001</v>
      </c>
    </row>
    <row r="11" spans="1:27">
      <c r="A11" s="1743" t="s">
        <v>1551</v>
      </c>
      <c r="B11" s="1547"/>
      <c r="C11" s="1548"/>
      <c r="D11" s="1547"/>
      <c r="E11" s="1548"/>
      <c r="F11" s="1547"/>
      <c r="G11" s="1548"/>
      <c r="H11" s="1547"/>
      <c r="I11" s="1548"/>
      <c r="J11" s="1547"/>
      <c r="K11" s="1548"/>
      <c r="L11" s="1547"/>
      <c r="M11" s="1548"/>
      <c r="N11" s="1739"/>
      <c r="O11" s="2877">
        <v>3.39</v>
      </c>
      <c r="P11" s="2877">
        <v>3.01</v>
      </c>
      <c r="Q11" s="2877">
        <v>2.88</v>
      </c>
      <c r="R11" s="2877">
        <v>3.125</v>
      </c>
      <c r="S11" s="2877">
        <v>3.375</v>
      </c>
      <c r="T11" s="2877">
        <v>3.4950000000000001</v>
      </c>
      <c r="U11" s="2877">
        <v>3.2399999999999998</v>
      </c>
      <c r="V11" s="2877">
        <v>2.9950000000000001</v>
      </c>
      <c r="W11" s="2877">
        <v>2.5</v>
      </c>
      <c r="X11" s="2877">
        <v>2.4250000000000003</v>
      </c>
      <c r="Y11" s="2877">
        <v>2.6049999999999995</v>
      </c>
      <c r="Z11" s="2877">
        <v>2.5649999999999999</v>
      </c>
      <c r="AA11" s="2877">
        <v>2.21</v>
      </c>
    </row>
    <row r="12" spans="1:27">
      <c r="A12" s="1743" t="s">
        <v>691</v>
      </c>
      <c r="B12" s="1550">
        <v>1.0929591256326996</v>
      </c>
      <c r="C12" s="1550">
        <v>1.0404711676230658</v>
      </c>
      <c r="D12" s="1550">
        <v>1.1587130730295414</v>
      </c>
      <c r="E12" s="1550">
        <v>1.1035791171367062</v>
      </c>
      <c r="F12" s="1550">
        <v>0.87591529926776057</v>
      </c>
      <c r="G12" s="1550">
        <v>1.3676209059032751</v>
      </c>
      <c r="H12" s="1550">
        <v>1.779910576071539</v>
      </c>
      <c r="I12" s="1550">
        <v>1.479598816320947</v>
      </c>
      <c r="J12" s="1550">
        <v>1.5580787535369971</v>
      </c>
      <c r="K12" s="1550">
        <v>1.4324928540057167</v>
      </c>
      <c r="L12" s="1550"/>
      <c r="M12" s="1550">
        <v>2.4047980761615388</v>
      </c>
      <c r="N12" s="1740">
        <v>2.24999820000144</v>
      </c>
      <c r="O12" s="2877">
        <v>3.35</v>
      </c>
      <c r="P12" s="2877">
        <v>3.16</v>
      </c>
      <c r="Q12" s="2877">
        <v>2.44</v>
      </c>
      <c r="R12" s="2877">
        <v>2.7199999999999998</v>
      </c>
      <c r="S12" s="2877">
        <v>2.8850000000000002</v>
      </c>
      <c r="T12" s="2877">
        <v>3.0049999999999999</v>
      </c>
      <c r="U12" s="2877">
        <v>2.69</v>
      </c>
      <c r="V12" s="2877">
        <v>2.5500000000000003</v>
      </c>
      <c r="W12" s="2877">
        <v>2.0950000000000002</v>
      </c>
      <c r="X12" s="2877">
        <v>1.9799999999999998</v>
      </c>
      <c r="Y12" s="2877">
        <v>2.11</v>
      </c>
      <c r="Z12" s="2877">
        <v>1.9549999999999998</v>
      </c>
      <c r="AA12" s="2877">
        <v>1.7000000000000002</v>
      </c>
    </row>
    <row r="13" spans="1:27">
      <c r="A13" s="1743" t="s">
        <v>692</v>
      </c>
      <c r="B13" s="1550"/>
      <c r="C13" s="1550"/>
      <c r="D13" s="1550"/>
      <c r="E13" s="1550"/>
      <c r="F13" s="1550"/>
      <c r="G13" s="1550"/>
      <c r="H13" s="1550"/>
      <c r="I13" s="1550"/>
      <c r="J13" s="1550"/>
      <c r="K13" s="1550">
        <v>1.206593034725572</v>
      </c>
      <c r="L13" s="1550">
        <v>1.2639589888328089</v>
      </c>
      <c r="M13" s="1550">
        <v>1.692124646300283</v>
      </c>
      <c r="N13" s="1740">
        <v>1.7151286278970974</v>
      </c>
      <c r="O13" s="2877">
        <v>2.2149999999999999</v>
      </c>
      <c r="P13" s="2877">
        <v>2.4050000000000002</v>
      </c>
      <c r="Q13" s="2877">
        <v>2.4500000000000002</v>
      </c>
      <c r="R13" s="2877">
        <v>2.79</v>
      </c>
      <c r="S13" s="2877">
        <v>3.5100000000000007</v>
      </c>
      <c r="T13" s="2877">
        <v>3.2250000000000001</v>
      </c>
      <c r="U13" s="2877">
        <v>3.1149999999999998</v>
      </c>
      <c r="V13" s="2877">
        <v>2.5649999999999999</v>
      </c>
      <c r="W13" s="2877">
        <v>1.7000000000000002</v>
      </c>
      <c r="X13" s="2877">
        <v>1.855</v>
      </c>
      <c r="Y13" s="2877">
        <v>2.1999999999999997</v>
      </c>
      <c r="Z13" s="2877">
        <v>2.395</v>
      </c>
      <c r="AA13" s="2877">
        <v>1.6300000000000001</v>
      </c>
    </row>
    <row r="14" spans="1:27">
      <c r="A14" s="1743" t="s">
        <v>732</v>
      </c>
      <c r="B14" s="1550"/>
      <c r="C14" s="1550"/>
      <c r="D14" s="1550"/>
      <c r="E14" s="1550"/>
      <c r="F14" s="1550"/>
      <c r="G14" s="1550">
        <v>1.1310470951623237</v>
      </c>
      <c r="H14" s="1550">
        <v>1.4367588505929194</v>
      </c>
      <c r="I14" s="1550">
        <v>1.5852407318074144</v>
      </c>
      <c r="J14" s="1550">
        <v>1.45299483760413</v>
      </c>
      <c r="K14" s="1550">
        <v>1.4120448703641035</v>
      </c>
      <c r="L14" s="1550">
        <v>1.7621985902411275</v>
      </c>
      <c r="M14" s="1550">
        <v>2.5281699774640178</v>
      </c>
      <c r="N14" s="1740">
        <v>2.1184723052221552</v>
      </c>
      <c r="O14" s="2877">
        <v>3.32</v>
      </c>
      <c r="P14" s="2877">
        <v>2.7250000000000001</v>
      </c>
      <c r="Q14" s="2877">
        <v>2.9450000000000003</v>
      </c>
      <c r="R14" s="2877">
        <v>3.1100000000000003</v>
      </c>
      <c r="S14" s="2877">
        <v>3.1799999999999997</v>
      </c>
      <c r="T14" s="2877">
        <v>3.0750000000000002</v>
      </c>
      <c r="U14" s="2877">
        <v>2.9</v>
      </c>
      <c r="V14" s="2877">
        <v>2.6749999999999998</v>
      </c>
      <c r="W14" s="2877">
        <v>2.2699999999999996</v>
      </c>
      <c r="X14" s="2877">
        <v>2.29</v>
      </c>
      <c r="Y14" s="2877">
        <v>2.4950000000000001</v>
      </c>
      <c r="Z14" s="2877">
        <v>2.5299999999999998</v>
      </c>
      <c r="AA14" s="2877">
        <v>2.1449999999999996</v>
      </c>
    </row>
    <row r="15" spans="1:27">
      <c r="A15" s="1743" t="s">
        <v>479</v>
      </c>
      <c r="B15" s="1550">
        <v>1.1484350812519348</v>
      </c>
      <c r="C15" s="1550">
        <v>1.1412890869687302</v>
      </c>
      <c r="D15" s="1550">
        <v>1.2677209858232115</v>
      </c>
      <c r="E15" s="1550">
        <v>1.1557250754199397</v>
      </c>
      <c r="F15" s="1550">
        <v>1.0887291290166967</v>
      </c>
      <c r="G15" s="1550">
        <v>1.7656185875051298</v>
      </c>
      <c r="H15" s="1550">
        <v>1.8832844933724051</v>
      </c>
      <c r="I15" s="1550">
        <v>1.6664386668490663</v>
      </c>
      <c r="J15" s="1550">
        <v>1.8574365140507887</v>
      </c>
      <c r="K15" s="1550"/>
      <c r="L15" s="1550"/>
      <c r="M15" s="1550"/>
      <c r="N15" s="1740"/>
      <c r="O15" s="2877">
        <v>2.8499999999999996</v>
      </c>
      <c r="P15" s="2877">
        <v>2.2949999999999999</v>
      </c>
      <c r="Q15" s="2877">
        <v>3.0300000000000002</v>
      </c>
      <c r="R15" s="2877">
        <v>3.605</v>
      </c>
      <c r="S15" s="2877">
        <v>3.6249999999999996</v>
      </c>
      <c r="T15" s="2877">
        <v>3.875</v>
      </c>
      <c r="U15" s="2877">
        <v>3.1749999999999998</v>
      </c>
      <c r="V15" s="2877">
        <v>3.0400000000000005</v>
      </c>
      <c r="W15" s="2877">
        <v>2.5500000000000003</v>
      </c>
      <c r="X15" s="2877">
        <v>2.76</v>
      </c>
      <c r="Y15" s="2877">
        <v>3.2349999999999999</v>
      </c>
      <c r="Z15" s="2877">
        <v>2.5149999999999997</v>
      </c>
      <c r="AA15" s="2877">
        <v>2.0999999999999996</v>
      </c>
    </row>
    <row r="16" spans="1:27">
      <c r="A16" s="1744" t="s">
        <v>104</v>
      </c>
      <c r="B16" s="1550">
        <v>1.4947368042105564</v>
      </c>
      <c r="C16" s="1550">
        <v>1.4762508189993446</v>
      </c>
      <c r="D16" s="1550">
        <v>1.6694806644154683</v>
      </c>
      <c r="E16" s="1550">
        <v>1.5579167536665968</v>
      </c>
      <c r="F16" s="1550">
        <v>1.3804908956072834</v>
      </c>
      <c r="G16" s="1550">
        <v>1.7587425930059253</v>
      </c>
      <c r="H16" s="1550">
        <v>2.4526600378719694</v>
      </c>
      <c r="I16" s="1550">
        <v>2.1491982806413752</v>
      </c>
      <c r="J16" s="1550">
        <v>2.4373780500975601</v>
      </c>
      <c r="K16" s="1550">
        <v>2.3068781544974764</v>
      </c>
      <c r="L16" s="1550">
        <v>2.7575977939217649</v>
      </c>
      <c r="M16" s="1550">
        <v>3.5945971243223003</v>
      </c>
      <c r="N16" s="1740">
        <v>3.6161971070423142</v>
      </c>
      <c r="O16" s="2877">
        <v>3.9150000000000005</v>
      </c>
      <c r="P16" s="2877">
        <v>3.44</v>
      </c>
      <c r="Q16" s="2877">
        <v>3.4000000000000004</v>
      </c>
      <c r="R16" s="2877">
        <v>3.6150000000000002</v>
      </c>
      <c r="S16" s="2877">
        <v>3.47</v>
      </c>
      <c r="T16" s="2877">
        <v>3.7549999999999999</v>
      </c>
      <c r="U16" s="2877">
        <v>3.3649999999999998</v>
      </c>
      <c r="V16" s="2877">
        <v>3.0750000000000002</v>
      </c>
      <c r="W16" s="2877">
        <v>2.645</v>
      </c>
      <c r="X16" s="2877">
        <v>2.58</v>
      </c>
      <c r="Y16" s="2877">
        <v>2.61</v>
      </c>
      <c r="Z16" s="2877">
        <v>2.59</v>
      </c>
      <c r="AA16" s="2877">
        <v>2.3199999999999998</v>
      </c>
    </row>
    <row r="17" spans="1:27">
      <c r="A17" s="1744" t="s">
        <v>716</v>
      </c>
      <c r="B17" s="1550"/>
      <c r="C17" s="1550"/>
      <c r="D17" s="1550"/>
      <c r="E17" s="1550"/>
      <c r="F17" s="1550"/>
      <c r="G17" s="1550"/>
      <c r="H17" s="1550"/>
      <c r="I17" s="1550"/>
      <c r="J17" s="1550"/>
      <c r="K17" s="1550"/>
      <c r="L17" s="1550"/>
      <c r="M17" s="1550"/>
      <c r="N17" s="1740"/>
      <c r="O17" s="2877">
        <v>2.58</v>
      </c>
      <c r="P17" s="2877">
        <v>2.3850000000000002</v>
      </c>
      <c r="Q17" s="2877">
        <v>2.75</v>
      </c>
      <c r="R17" s="2877">
        <v>2.855</v>
      </c>
      <c r="S17" s="2877">
        <v>3.5049999999999999</v>
      </c>
      <c r="T17" s="2877">
        <v>3.4950000000000001</v>
      </c>
      <c r="U17" s="2877">
        <v>3.53</v>
      </c>
      <c r="V17" s="2877">
        <v>2.98</v>
      </c>
      <c r="W17" s="2877">
        <v>2.34</v>
      </c>
      <c r="X17" s="2877">
        <v>2.67</v>
      </c>
      <c r="Y17" s="2877">
        <v>3.1550000000000002</v>
      </c>
      <c r="Z17" s="2877">
        <v>3.1649999999999996</v>
      </c>
      <c r="AA17" s="2877">
        <v>2.31</v>
      </c>
    </row>
    <row r="18" spans="1:27">
      <c r="A18" s="1744" t="s">
        <v>260</v>
      </c>
      <c r="B18" s="1550"/>
      <c r="C18" s="1550"/>
      <c r="D18" s="1550"/>
      <c r="E18" s="1550"/>
      <c r="F18" s="1550"/>
      <c r="G18" s="1550"/>
      <c r="H18" s="1550"/>
      <c r="I18" s="1550"/>
      <c r="J18" s="1550"/>
      <c r="K18" s="1550"/>
      <c r="L18" s="1550"/>
      <c r="M18" s="1550"/>
      <c r="N18" s="1740"/>
      <c r="O18" s="2877">
        <v>3.08</v>
      </c>
      <c r="P18" s="2877">
        <v>2.7249999999999996</v>
      </c>
      <c r="Q18" s="2877">
        <v>2.4050000000000002</v>
      </c>
      <c r="R18" s="2877">
        <v>2.78</v>
      </c>
      <c r="S18" s="2877">
        <v>3.1849999999999996</v>
      </c>
      <c r="T18" s="2877">
        <v>3.5350000000000001</v>
      </c>
      <c r="U18" s="2877">
        <v>3.2</v>
      </c>
      <c r="V18" s="2877">
        <v>3</v>
      </c>
      <c r="W18" s="2877">
        <v>2.5099999999999998</v>
      </c>
      <c r="X18" s="2877">
        <v>2.42</v>
      </c>
      <c r="Y18" s="2877">
        <v>2.7650000000000001</v>
      </c>
      <c r="Z18" s="2877">
        <v>2.5649999999999999</v>
      </c>
      <c r="AA18" s="2877">
        <v>2.1350000000000002</v>
      </c>
    </row>
    <row r="19" spans="1:27">
      <c r="A19" s="2972" t="s">
        <v>717</v>
      </c>
      <c r="B19" s="1550"/>
      <c r="C19" s="1550"/>
      <c r="D19" s="1550"/>
      <c r="E19" s="1550"/>
      <c r="F19" s="1550"/>
      <c r="G19" s="1550"/>
      <c r="H19" s="1550"/>
      <c r="I19" s="1550"/>
      <c r="J19" s="1550"/>
      <c r="K19" s="1550"/>
      <c r="L19" s="1550"/>
      <c r="M19" s="1550"/>
      <c r="N19" s="1740"/>
      <c r="O19" s="2877"/>
      <c r="P19" s="2877">
        <v>0</v>
      </c>
      <c r="Q19" s="2877">
        <v>0</v>
      </c>
      <c r="R19" s="2877">
        <v>0</v>
      </c>
      <c r="S19" s="2877">
        <v>5.3199999999999994</v>
      </c>
      <c r="T19" s="2877">
        <v>4.7249999999999996</v>
      </c>
      <c r="U19" s="2877">
        <v>4.32</v>
      </c>
      <c r="V19" s="2877">
        <v>3.4950000000000001</v>
      </c>
      <c r="W19" s="2877">
        <v>2.5100000000000002</v>
      </c>
      <c r="X19" s="2877">
        <v>2.61</v>
      </c>
      <c r="Y19" s="2877">
        <v>2.8149999999999999</v>
      </c>
      <c r="Z19" s="2877">
        <v>3.0150000000000001</v>
      </c>
      <c r="AA19" s="2877">
        <v>1.9550000000000001</v>
      </c>
    </row>
    <row r="20" spans="1:27">
      <c r="A20" s="1743" t="s">
        <v>480</v>
      </c>
      <c r="B20" s="1550">
        <v>1.0246491802806557</v>
      </c>
      <c r="C20" s="1550">
        <v>1.0746351402918877</v>
      </c>
      <c r="D20" s="1550">
        <v>1.1473370821303344</v>
      </c>
      <c r="E20" s="1550">
        <v>1.120499103600717</v>
      </c>
      <c r="F20" s="1550">
        <v>0.96033523173181456</v>
      </c>
      <c r="G20" s="1550">
        <v>1.5024407980473613</v>
      </c>
      <c r="H20" s="1550">
        <v>1.7492026006379195</v>
      </c>
      <c r="I20" s="1550">
        <v>1.4308728553017156</v>
      </c>
      <c r="J20" s="1550">
        <v>1.5530207575833939</v>
      </c>
      <c r="K20" s="1550">
        <v>1.4347068522345183</v>
      </c>
      <c r="L20" s="1550">
        <v>1.564342748525801</v>
      </c>
      <c r="M20" s="1550">
        <v>2.2836581730734613</v>
      </c>
      <c r="N20" s="1740">
        <v>2.3800660959471229</v>
      </c>
      <c r="O20" s="2877">
        <v>2.8049999999999997</v>
      </c>
      <c r="P20" s="2877">
        <v>2.5149999999999997</v>
      </c>
      <c r="Q20" s="2877">
        <v>2.4800000000000004</v>
      </c>
      <c r="R20" s="2877">
        <v>2.895</v>
      </c>
      <c r="S20" s="2877">
        <v>3.4350000000000005</v>
      </c>
      <c r="T20" s="2877">
        <v>3.4299999999999997</v>
      </c>
      <c r="U20" s="2877">
        <v>3.415</v>
      </c>
      <c r="V20" s="2877">
        <v>3.0449999999999999</v>
      </c>
      <c r="W20" s="2877">
        <v>2.415</v>
      </c>
      <c r="X20" s="2877">
        <v>2.41</v>
      </c>
      <c r="Y20" s="2877">
        <v>2.625</v>
      </c>
      <c r="Z20" s="2877">
        <v>2.7850000000000001</v>
      </c>
      <c r="AA20" s="2877">
        <v>2.1749999999999998</v>
      </c>
    </row>
    <row r="21" spans="1:27">
      <c r="A21" s="1743" t="s">
        <v>476</v>
      </c>
      <c r="B21" s="1550">
        <v>1.0098531921174463</v>
      </c>
      <c r="C21" s="1550">
        <v>1.0452411638070687</v>
      </c>
      <c r="D21" s="1550">
        <v>1.1258810992951205</v>
      </c>
      <c r="E21" s="1550">
        <v>1.1043171165463066</v>
      </c>
      <c r="F21" s="1550">
        <v>1.0024011980790415</v>
      </c>
      <c r="G21" s="1550">
        <v>1.4497008402393279</v>
      </c>
      <c r="H21" s="1550">
        <v>1.8066945546443562</v>
      </c>
      <c r="I21" s="1550">
        <v>1.5245987803209757</v>
      </c>
      <c r="J21" s="1550">
        <v>1.6217987025610379</v>
      </c>
      <c r="K21" s="1550">
        <v>1.5929987256010194</v>
      </c>
      <c r="L21" s="1550">
        <v>2.1167983065613547</v>
      </c>
      <c r="M21" s="1550">
        <v>2.6333978932816851</v>
      </c>
      <c r="N21" s="1740">
        <v>2.3741981006415194</v>
      </c>
      <c r="O21" s="2877">
        <v>3.2350000000000003</v>
      </c>
      <c r="P21" s="2877">
        <v>2.87</v>
      </c>
      <c r="Q21" s="2877">
        <v>2.75</v>
      </c>
      <c r="R21" s="2877">
        <v>2.79</v>
      </c>
      <c r="S21" s="2877">
        <v>3.0550000000000002</v>
      </c>
      <c r="T21" s="2877">
        <v>3.25</v>
      </c>
      <c r="U21" s="2877">
        <v>3.1</v>
      </c>
      <c r="V21" s="2877">
        <v>2.9749999999999996</v>
      </c>
      <c r="W21" s="2877">
        <v>2.395</v>
      </c>
      <c r="X21" s="2877">
        <v>2.4149999999999996</v>
      </c>
      <c r="Y21" s="2877">
        <v>2.76</v>
      </c>
      <c r="Z21" s="2877">
        <v>2.5950000000000002</v>
      </c>
      <c r="AA21" s="2877">
        <v>2.1150000000000002</v>
      </c>
    </row>
    <row r="22" spans="1:27">
      <c r="A22" s="2971" t="s">
        <v>1400</v>
      </c>
      <c r="B22" s="1550"/>
      <c r="C22" s="1550"/>
      <c r="D22" s="1550"/>
      <c r="E22" s="1550"/>
      <c r="F22" s="1550"/>
      <c r="G22" s="1550"/>
      <c r="H22" s="1550"/>
      <c r="I22" s="1550"/>
      <c r="J22" s="1550"/>
      <c r="K22" s="1550"/>
      <c r="L22" s="1550"/>
      <c r="M22" s="1550"/>
      <c r="N22" s="1740"/>
      <c r="O22" s="2877">
        <v>2.31</v>
      </c>
      <c r="P22" s="2877">
        <v>2.6599999999999997</v>
      </c>
      <c r="Q22" s="2877">
        <v>3.6699999999999995</v>
      </c>
      <c r="R22" s="2877">
        <v>4.1849999999999996</v>
      </c>
      <c r="S22" s="2877">
        <v>4.2249999999999996</v>
      </c>
      <c r="T22" s="2877">
        <v>3.8900000000000006</v>
      </c>
      <c r="U22" s="2877">
        <v>3.4549999999999996</v>
      </c>
      <c r="V22" s="2877">
        <v>3.2250000000000001</v>
      </c>
      <c r="W22" s="2877">
        <v>2.5</v>
      </c>
      <c r="X22" s="2877">
        <v>2.2350000000000003</v>
      </c>
      <c r="Y22" s="2877">
        <v>2.5</v>
      </c>
      <c r="Z22" s="2877">
        <v>2.6500000000000004</v>
      </c>
      <c r="AA22" s="2877">
        <v>2.42</v>
      </c>
    </row>
    <row r="23" spans="1:27">
      <c r="A23" s="1743" t="s">
        <v>478</v>
      </c>
      <c r="B23" s="1550">
        <v>1.115639107488714</v>
      </c>
      <c r="C23" s="1550">
        <v>1.2482270014183987</v>
      </c>
      <c r="D23" s="1550">
        <v>1.4029548776360976</v>
      </c>
      <c r="E23" s="1550">
        <v>1.3171489462808428</v>
      </c>
      <c r="F23" s="1550">
        <v>1.1319110944711244</v>
      </c>
      <c r="G23" s="1550">
        <v>1.5400247679801853</v>
      </c>
      <c r="H23" s="1550">
        <v>2.0420983663213068</v>
      </c>
      <c r="I23" s="1550">
        <v>1.7593185925451256</v>
      </c>
      <c r="J23" s="1550">
        <v>1.8399585280331774</v>
      </c>
      <c r="K23" s="1550">
        <v>1.7881185695051443</v>
      </c>
      <c r="L23" s="1550">
        <v>2.0674783460173232</v>
      </c>
      <c r="M23" s="1550">
        <v>2.5358379713296229</v>
      </c>
      <c r="N23" s="1740">
        <v>2.802237758209793</v>
      </c>
      <c r="O23" s="2877">
        <v>3.34</v>
      </c>
      <c r="P23" s="2877">
        <v>2.8650000000000002</v>
      </c>
      <c r="Q23" s="2877">
        <v>2.64</v>
      </c>
      <c r="R23" s="2877">
        <v>2.93</v>
      </c>
      <c r="S23" s="2877">
        <v>3.5450000000000004</v>
      </c>
      <c r="T23" s="2877">
        <v>3.3649999999999998</v>
      </c>
      <c r="U23" s="2877">
        <v>3.06</v>
      </c>
      <c r="V23" s="2877">
        <v>2.8449999999999998</v>
      </c>
      <c r="W23" s="2877">
        <v>2.4149999999999996</v>
      </c>
      <c r="X23" s="2877">
        <v>2.25</v>
      </c>
      <c r="Y23" s="2877">
        <v>2.5500000000000003</v>
      </c>
      <c r="Z23" s="2877">
        <v>2.64</v>
      </c>
      <c r="AA23" s="2877">
        <v>2.2399999999999998</v>
      </c>
    </row>
    <row r="24" spans="1:27">
      <c r="A24" s="1743" t="s">
        <v>693</v>
      </c>
      <c r="B24" s="1550"/>
      <c r="C24" s="1550"/>
      <c r="D24" s="1550"/>
      <c r="E24" s="1550"/>
      <c r="F24" s="1550"/>
      <c r="G24" s="1550"/>
      <c r="H24" s="1550"/>
      <c r="I24" s="1550"/>
      <c r="J24" s="1550"/>
      <c r="K24" s="1550">
        <v>1.253104997516002</v>
      </c>
      <c r="L24" s="1550">
        <v>1.1944790444167643</v>
      </c>
      <c r="M24" s="1550">
        <v>1.4741268206985434</v>
      </c>
      <c r="N24" s="1740">
        <v>1.8382125294299765</v>
      </c>
      <c r="O24" s="2877">
        <v>3.3100000000000005</v>
      </c>
      <c r="P24" s="2877">
        <v>3.105</v>
      </c>
      <c r="Q24" s="2877">
        <v>2.7250000000000001</v>
      </c>
      <c r="R24" s="2877">
        <v>3.0350000000000001</v>
      </c>
      <c r="S24" s="2877">
        <v>3.6750000000000007</v>
      </c>
      <c r="T24" s="2877">
        <v>3.56</v>
      </c>
      <c r="U24" s="2877">
        <v>3.335</v>
      </c>
      <c r="V24" s="2877">
        <v>3.05</v>
      </c>
      <c r="W24" s="2877">
        <v>2.41</v>
      </c>
      <c r="X24" s="2877">
        <v>2.59</v>
      </c>
      <c r="Y24" s="2877">
        <v>2.8850000000000002</v>
      </c>
      <c r="Z24" s="2877">
        <v>2.6599999999999997</v>
      </c>
      <c r="AA24" s="2877">
        <v>2.0099999999999998</v>
      </c>
    </row>
    <row r="25" spans="1:27">
      <c r="A25" s="1743" t="s">
        <v>694</v>
      </c>
      <c r="B25" s="1550"/>
      <c r="C25" s="1550"/>
      <c r="D25" s="1550"/>
      <c r="E25" s="1550"/>
      <c r="F25" s="1550"/>
      <c r="G25" s="1550"/>
      <c r="H25" s="1550"/>
      <c r="I25" s="1550"/>
      <c r="J25" s="1550">
        <v>1.370518903584877</v>
      </c>
      <c r="K25" s="1550">
        <v>1.2839389728488215</v>
      </c>
      <c r="L25" s="1550">
        <v>1.1397050882359292</v>
      </c>
      <c r="M25" s="1550">
        <v>1.5214127828697734</v>
      </c>
      <c r="N25" s="1740">
        <v>1.9973324021340779</v>
      </c>
      <c r="O25" s="2877">
        <v>3.375</v>
      </c>
      <c r="P25" s="2877">
        <v>2.4449999999999998</v>
      </c>
      <c r="Q25" s="2877">
        <v>3.0049999999999999</v>
      </c>
      <c r="R25" s="2877">
        <v>3.7549999999999999</v>
      </c>
      <c r="S25" s="2877">
        <v>4.4950000000000001</v>
      </c>
      <c r="T25" s="2877">
        <v>4.2050000000000001</v>
      </c>
      <c r="U25" s="2877">
        <v>3.4750000000000005</v>
      </c>
      <c r="V25" s="2877">
        <v>1.9349999999999998</v>
      </c>
      <c r="W25" s="2877">
        <v>1.9849999999999999</v>
      </c>
      <c r="X25" s="2877">
        <v>2.62</v>
      </c>
      <c r="Y25" s="2877">
        <v>3.2399999999999998</v>
      </c>
      <c r="Z25" s="2877">
        <v>2.5649999999999999</v>
      </c>
      <c r="AA25" s="2877">
        <v>1.8849999999999998</v>
      </c>
    </row>
    <row r="26" spans="1:27">
      <c r="A26" s="1743" t="s">
        <v>695</v>
      </c>
      <c r="B26" s="1550">
        <v>1.370158903872877</v>
      </c>
      <c r="C26" s="1550">
        <v>1.5148067881545693</v>
      </c>
      <c r="D26" s="1550">
        <v>1.6983346413322868</v>
      </c>
      <c r="E26" s="1550">
        <v>1.5404387676489857</v>
      </c>
      <c r="F26" s="1550">
        <v>1.3724449020440783</v>
      </c>
      <c r="G26" s="1550">
        <v>1.9496504402796477</v>
      </c>
      <c r="H26" s="1550">
        <v>2.425012059990352</v>
      </c>
      <c r="I26" s="1550">
        <v>1.897198482241214</v>
      </c>
      <c r="J26" s="1550">
        <v>1.5016127987097609</v>
      </c>
      <c r="K26" s="1550">
        <v>1.3458949232840614</v>
      </c>
      <c r="L26" s="1550">
        <v>1.5739367408506071</v>
      </c>
      <c r="M26" s="1550">
        <v>2.0321263742989006</v>
      </c>
      <c r="N26" s="1740">
        <v>1.9827344138124687</v>
      </c>
      <c r="O26" s="2877">
        <v>2.3250000000000002</v>
      </c>
      <c r="P26" s="2877">
        <v>2.605</v>
      </c>
      <c r="Q26" s="2877">
        <v>2.6149999999999998</v>
      </c>
      <c r="R26" s="2877">
        <v>3.5449999999999995</v>
      </c>
      <c r="S26" s="2877">
        <v>3.8249999999999997</v>
      </c>
      <c r="T26" s="2877">
        <v>3.83</v>
      </c>
      <c r="U26" s="2877">
        <v>3.2100000000000004</v>
      </c>
      <c r="V26" s="2877">
        <v>3.0550000000000002</v>
      </c>
      <c r="W26" s="2877">
        <v>2.5049999999999999</v>
      </c>
      <c r="X26" s="2877">
        <v>2.21</v>
      </c>
      <c r="Y26" s="2877">
        <v>2.3800000000000003</v>
      </c>
      <c r="Z26" s="2877">
        <v>2.0999999999999996</v>
      </c>
      <c r="AA26" s="2877">
        <v>1.8500000000000003</v>
      </c>
    </row>
    <row r="27" spans="1:27">
      <c r="A27" s="1743" t="s">
        <v>696</v>
      </c>
      <c r="B27" s="1550">
        <v>0.66592746725802621</v>
      </c>
      <c r="C27" s="1550">
        <v>0.64684748252201396</v>
      </c>
      <c r="D27" s="1550">
        <v>0.8360813311349351</v>
      </c>
      <c r="E27" s="1550">
        <v>0.87371930102455919</v>
      </c>
      <c r="F27" s="1550">
        <v>0.77536737970609615</v>
      </c>
      <c r="G27" s="1550">
        <v>0.76908538473169219</v>
      </c>
      <c r="H27" s="1550">
        <v>1.2548149961480031</v>
      </c>
      <c r="I27" s="1550">
        <v>1.4327088538329169</v>
      </c>
      <c r="J27" s="1550">
        <v>1.4347068522345183</v>
      </c>
      <c r="K27" s="1550">
        <v>1.5480707615433908</v>
      </c>
      <c r="L27" s="1550">
        <v>1.7187286250170999</v>
      </c>
      <c r="M27" s="1550">
        <v>2.3545061163951067</v>
      </c>
      <c r="N27" s="1740">
        <v>2.8933176853458518</v>
      </c>
      <c r="O27" s="2877">
        <v>3.2399999999999998</v>
      </c>
      <c r="P27" s="2877">
        <v>3.16</v>
      </c>
      <c r="Q27" s="2877">
        <v>3.1</v>
      </c>
      <c r="R27" s="2877">
        <v>3.7600000000000002</v>
      </c>
      <c r="S27" s="2877">
        <v>4.335</v>
      </c>
      <c r="T27" s="2877">
        <v>4.0650000000000004</v>
      </c>
      <c r="U27" s="2877">
        <v>3.09</v>
      </c>
      <c r="V27" s="2877">
        <v>2.855</v>
      </c>
      <c r="W27" s="2877">
        <v>2.63</v>
      </c>
      <c r="X27" s="2877">
        <v>2.4250000000000003</v>
      </c>
      <c r="Y27" s="2877">
        <v>2.64</v>
      </c>
      <c r="Z27" s="2877">
        <v>2.5500000000000003</v>
      </c>
      <c r="AA27" s="2877">
        <v>2.0500000000000003</v>
      </c>
    </row>
    <row r="28" spans="1:27">
      <c r="A28" s="1743" t="s">
        <v>281</v>
      </c>
      <c r="B28" s="1550">
        <v>1.1192931045655163</v>
      </c>
      <c r="C28" s="1550">
        <v>1.1104911116071108</v>
      </c>
      <c r="D28" s="1550">
        <v>1.1599730720215424</v>
      </c>
      <c r="E28" s="1550">
        <v>1.1274110980711216</v>
      </c>
      <c r="F28" s="1550">
        <v>0.98423921260862979</v>
      </c>
      <c r="G28" s="1550">
        <v>1.3232149414280467</v>
      </c>
      <c r="H28" s="1550"/>
      <c r="I28" s="1550"/>
      <c r="J28" s="1550"/>
      <c r="K28" s="1550">
        <v>1.4201988638409089</v>
      </c>
      <c r="L28" s="1550">
        <v>1.657798673761061</v>
      </c>
      <c r="M28" s="1550">
        <v>2.1635982691213846</v>
      </c>
      <c r="N28" s="1740">
        <v>2.289598168321465</v>
      </c>
      <c r="O28" s="2877">
        <v>3.145</v>
      </c>
      <c r="P28" s="2877">
        <v>3.0249999999999999</v>
      </c>
      <c r="Q28" s="2877">
        <v>2.5700000000000003</v>
      </c>
      <c r="R28" s="2877">
        <v>2.7499999999999996</v>
      </c>
      <c r="S28" s="2877">
        <v>3.0049999999999999</v>
      </c>
      <c r="T28" s="2877">
        <v>3.19</v>
      </c>
      <c r="U28" s="2877">
        <v>2.895</v>
      </c>
      <c r="V28" s="2877">
        <v>2.8400000000000003</v>
      </c>
      <c r="W28" s="2877">
        <v>2.4649999999999999</v>
      </c>
      <c r="X28" s="2877">
        <v>2.4149999999999996</v>
      </c>
      <c r="Y28" s="2877">
        <v>2.5649999999999999</v>
      </c>
      <c r="Z28" s="2877">
        <v>2.35</v>
      </c>
      <c r="AA28" s="2877">
        <v>2.2749999999999999</v>
      </c>
    </row>
    <row r="29" spans="1:27">
      <c r="A29" s="1743" t="s">
        <v>481</v>
      </c>
      <c r="B29" s="1550"/>
      <c r="C29" s="1550"/>
      <c r="D29" s="1550"/>
      <c r="E29" s="1550"/>
      <c r="F29" s="1550"/>
      <c r="G29" s="1550"/>
      <c r="H29" s="1550"/>
      <c r="I29" s="1550"/>
      <c r="J29" s="1550"/>
      <c r="K29" s="1550"/>
      <c r="L29" s="1550"/>
      <c r="M29" s="1550"/>
      <c r="N29" s="1740"/>
      <c r="O29" s="2877"/>
      <c r="P29" s="2877">
        <v>2.5950000000000002</v>
      </c>
      <c r="Q29" s="2877">
        <v>2.6149999999999998</v>
      </c>
      <c r="R29" s="2877">
        <v>3</v>
      </c>
      <c r="S29" s="2877">
        <v>3.7350000000000003</v>
      </c>
      <c r="T29" s="2877">
        <v>3.7949999999999999</v>
      </c>
      <c r="U29" s="2877">
        <v>3.5350000000000001</v>
      </c>
      <c r="V29" s="2877">
        <v>3.335</v>
      </c>
      <c r="W29" s="2877">
        <v>2.9049999999999998</v>
      </c>
      <c r="X29" s="2877">
        <v>2.78</v>
      </c>
      <c r="Y29" s="2877">
        <v>2.83</v>
      </c>
      <c r="Z29" s="2877">
        <v>2.62</v>
      </c>
      <c r="AA29" s="2877">
        <v>2.37</v>
      </c>
    </row>
    <row r="30" spans="1:27">
      <c r="A30" s="1743" t="s">
        <v>483</v>
      </c>
      <c r="B30" s="1550"/>
      <c r="C30" s="1550"/>
      <c r="D30" s="1550"/>
      <c r="E30" s="1550"/>
      <c r="F30" s="1550"/>
      <c r="G30" s="1550">
        <v>1.1805110555911555</v>
      </c>
      <c r="H30" s="1550">
        <v>1.5256787794569766</v>
      </c>
      <c r="I30" s="1550">
        <v>1.6015487187610251</v>
      </c>
      <c r="J30" s="1550">
        <v>1.3823628941096846</v>
      </c>
      <c r="K30" s="1550">
        <v>1.3339609328312536</v>
      </c>
      <c r="L30" s="1550">
        <v>1.5419867664105866</v>
      </c>
      <c r="M30" s="1550">
        <v>1.931416454866836</v>
      </c>
      <c r="N30" s="1740">
        <v>2.2256802194558243</v>
      </c>
      <c r="O30" s="2877">
        <v>2.8250000000000002</v>
      </c>
      <c r="P30" s="2877">
        <v>2.5250000000000004</v>
      </c>
      <c r="Q30" s="2877">
        <v>2.7549999999999999</v>
      </c>
      <c r="R30" s="2877">
        <v>2.8049999999999997</v>
      </c>
      <c r="S30" s="2877">
        <v>3.2</v>
      </c>
      <c r="T30" s="2877">
        <v>3.2350000000000003</v>
      </c>
      <c r="U30" s="2877">
        <v>3.2199999999999998</v>
      </c>
      <c r="V30" s="2877">
        <v>3.0750000000000002</v>
      </c>
      <c r="W30" s="2877">
        <v>2.2150000000000003</v>
      </c>
      <c r="X30" s="2877">
        <v>2.2650000000000001</v>
      </c>
      <c r="Y30" s="2877">
        <v>2.52</v>
      </c>
      <c r="Z30" s="2877">
        <v>2.69</v>
      </c>
      <c r="AA30" s="2877">
        <v>2.3050000000000002</v>
      </c>
    </row>
    <row r="31" spans="1:27">
      <c r="A31" s="1743" t="s">
        <v>754</v>
      </c>
      <c r="B31" s="1550"/>
      <c r="C31" s="1550"/>
      <c r="D31" s="1550"/>
      <c r="E31" s="1550"/>
      <c r="F31" s="1550"/>
      <c r="G31" s="1550"/>
      <c r="H31" s="1550"/>
      <c r="I31" s="1550">
        <v>1.4975988019209583</v>
      </c>
      <c r="J31" s="1550">
        <v>1.3481989214408627</v>
      </c>
      <c r="K31" s="1550">
        <v>1.2419990064007949</v>
      </c>
      <c r="L31" s="1550">
        <v>1.5551987558409952</v>
      </c>
      <c r="M31" s="1550">
        <v>2.0573983540813168</v>
      </c>
      <c r="N31" s="1740">
        <v>1.9565984347212522</v>
      </c>
      <c r="O31" s="2877">
        <v>2.4899999999999998</v>
      </c>
      <c r="P31" s="2877">
        <v>2.4300000000000002</v>
      </c>
      <c r="Q31" s="2877">
        <v>2.75</v>
      </c>
      <c r="R31" s="2877">
        <v>3.1150000000000002</v>
      </c>
      <c r="S31" s="2877">
        <v>3.6250000000000004</v>
      </c>
      <c r="T31" s="2877">
        <v>3.6350000000000002</v>
      </c>
      <c r="U31" s="2877">
        <v>3.7250000000000005</v>
      </c>
      <c r="V31" s="2877">
        <v>3.4099999999999997</v>
      </c>
      <c r="W31" s="2877">
        <v>2.5700000000000003</v>
      </c>
      <c r="X31" s="2877">
        <v>2.34</v>
      </c>
      <c r="Y31" s="2877">
        <v>2.5500000000000003</v>
      </c>
      <c r="Z31" s="2877">
        <v>2.7149999999999999</v>
      </c>
      <c r="AA31" s="2877">
        <v>2.1749999999999998</v>
      </c>
    </row>
    <row r="32" spans="1:27">
      <c r="A32" s="1743" t="s">
        <v>697</v>
      </c>
      <c r="B32" s="1550"/>
      <c r="C32" s="1550"/>
      <c r="D32" s="1550"/>
      <c r="E32" s="1550"/>
      <c r="F32" s="1550"/>
      <c r="G32" s="1550"/>
      <c r="H32" s="1550"/>
      <c r="I32" s="1550"/>
      <c r="J32" s="1550">
        <v>0.86147931081655127</v>
      </c>
      <c r="K32" s="1550">
        <v>1.0305171755862594</v>
      </c>
      <c r="L32" s="1550">
        <v>1.592242726205819</v>
      </c>
      <c r="M32" s="1550">
        <v>2.2757921793662561</v>
      </c>
      <c r="N32" s="1740">
        <v>2.6544218764624987</v>
      </c>
      <c r="O32" s="2877">
        <v>2.5250000000000004</v>
      </c>
      <c r="P32" s="2877">
        <v>1.9949999999999999</v>
      </c>
      <c r="Q32" s="2877">
        <v>1.9849999999999999</v>
      </c>
      <c r="R32" s="2877">
        <v>2.2149999999999999</v>
      </c>
      <c r="S32" s="2877">
        <v>2.5500000000000003</v>
      </c>
      <c r="T32" s="2877">
        <v>2.4500000000000002</v>
      </c>
      <c r="U32" s="2877">
        <v>2.71</v>
      </c>
      <c r="V32" s="2877">
        <v>2.54</v>
      </c>
      <c r="W32" s="2877">
        <v>2.35</v>
      </c>
      <c r="X32" s="2877">
        <v>2.1949999999999998</v>
      </c>
      <c r="Y32" s="2877">
        <v>2.3899999999999997</v>
      </c>
      <c r="Z32" s="2877">
        <v>2.7650000000000001</v>
      </c>
      <c r="AA32" s="2877">
        <v>2.1749999999999998</v>
      </c>
    </row>
    <row r="33" spans="1:27">
      <c r="A33" s="1743" t="s">
        <v>698</v>
      </c>
      <c r="B33" s="1550">
        <v>1.3055569555544353</v>
      </c>
      <c r="C33" s="1550">
        <v>1.1913110469511623</v>
      </c>
      <c r="D33" s="1550">
        <v>1.3154209476632417</v>
      </c>
      <c r="E33" s="1550">
        <v>1.2593869924904058</v>
      </c>
      <c r="F33" s="1550">
        <v>1.0926531258774992</v>
      </c>
      <c r="G33" s="1550">
        <v>1.3744429004456795</v>
      </c>
      <c r="H33" s="1550">
        <v>2.043754364996508</v>
      </c>
      <c r="I33" s="1550">
        <v>1.6865266507786794</v>
      </c>
      <c r="J33" s="1550">
        <v>1.6363066909546473</v>
      </c>
      <c r="K33" s="1550">
        <v>1.5816227347018121</v>
      </c>
      <c r="L33" s="1550">
        <v>2.013964388828489</v>
      </c>
      <c r="M33" s="1550">
        <v>2.6500118799904957</v>
      </c>
      <c r="N33" s="1740">
        <v>2.6081979134416691</v>
      </c>
      <c r="O33" s="2877">
        <v>3.75</v>
      </c>
      <c r="P33" s="2877">
        <v>2.7199999999999998</v>
      </c>
      <c r="Q33" s="2877">
        <v>3.83</v>
      </c>
      <c r="R33" s="2877">
        <v>0</v>
      </c>
      <c r="S33" s="2877">
        <v>4.7299999999999995</v>
      </c>
      <c r="T33" s="2877">
        <v>4.0649999999999995</v>
      </c>
      <c r="U33" s="2877">
        <v>3.61</v>
      </c>
      <c r="V33" s="2877">
        <v>3.125</v>
      </c>
      <c r="W33" s="2877">
        <v>2.59</v>
      </c>
      <c r="X33" s="2877">
        <v>2.5</v>
      </c>
      <c r="Y33" s="2877">
        <v>2.645</v>
      </c>
      <c r="Z33" s="2877">
        <v>2.69</v>
      </c>
      <c r="AA33" s="2877">
        <v>2.48</v>
      </c>
    </row>
    <row r="34" spans="1:27">
      <c r="A34" s="1743" t="s">
        <v>711</v>
      </c>
      <c r="B34" s="1550"/>
      <c r="C34" s="1550"/>
      <c r="D34" s="1550"/>
      <c r="E34" s="1550"/>
      <c r="F34" s="1550"/>
      <c r="G34" s="1550"/>
      <c r="H34" s="1550"/>
      <c r="I34" s="1550"/>
      <c r="J34" s="1550"/>
      <c r="K34" s="1550"/>
      <c r="L34" s="1550"/>
      <c r="M34" s="1550"/>
      <c r="N34" s="1740"/>
      <c r="O34" s="2877">
        <v>3.7249999999999996</v>
      </c>
      <c r="P34" s="2877">
        <v>3.2800000000000002</v>
      </c>
      <c r="Q34" s="2877">
        <v>2.9950000000000001</v>
      </c>
      <c r="R34" s="2877">
        <v>3.145</v>
      </c>
      <c r="S34" s="2877">
        <v>3.27</v>
      </c>
      <c r="T34" s="2877">
        <v>3.52</v>
      </c>
      <c r="U34" s="2877">
        <v>3.4250000000000003</v>
      </c>
      <c r="V34" s="2877">
        <v>3.2250000000000001</v>
      </c>
      <c r="W34" s="2877">
        <v>2.79</v>
      </c>
      <c r="X34" s="2877">
        <v>2.4849999999999999</v>
      </c>
      <c r="Y34" s="2877">
        <v>2.5700000000000003</v>
      </c>
      <c r="Z34" s="2877">
        <v>2.78</v>
      </c>
      <c r="AA34" s="2877">
        <v>2.54</v>
      </c>
    </row>
    <row r="35" spans="1:27">
      <c r="A35" s="1743" t="s">
        <v>640</v>
      </c>
      <c r="B35" s="1550">
        <v>0.92761125791099364</v>
      </c>
      <c r="C35" s="1550">
        <v>1.0390671687462649</v>
      </c>
      <c r="D35" s="1550">
        <v>1.126691098647121</v>
      </c>
      <c r="E35" s="1550">
        <v>1.1084931132055091</v>
      </c>
      <c r="F35" s="1550">
        <v>1.044143164685468</v>
      </c>
      <c r="G35" s="1550">
        <v>1.4685828251337396</v>
      </c>
      <c r="H35" s="1550">
        <v>1.6556746754602594</v>
      </c>
      <c r="I35" s="1550">
        <v>1.5857987313610149</v>
      </c>
      <c r="J35" s="1550">
        <v>1.6433986852810518</v>
      </c>
      <c r="K35" s="1550">
        <v>1.6217987025610379</v>
      </c>
      <c r="L35" s="1550">
        <v>1.7225986219211022</v>
      </c>
      <c r="M35" s="1550">
        <v>2.0933983252813397</v>
      </c>
      <c r="N35" s="1740">
        <v>2.1131983094413522</v>
      </c>
      <c r="O35" s="2877">
        <v>2.9499999999999997</v>
      </c>
      <c r="P35" s="2877">
        <v>2.88</v>
      </c>
      <c r="Q35" s="2877">
        <v>3.05</v>
      </c>
      <c r="R35" s="2877">
        <v>4.3950000000000005</v>
      </c>
      <c r="S35" s="2877">
        <v>4.63</v>
      </c>
      <c r="T35" s="2877">
        <v>4.7450000000000001</v>
      </c>
      <c r="U35" s="2877">
        <v>4.4149999999999991</v>
      </c>
      <c r="V35" s="2877">
        <v>4.1300000000000008</v>
      </c>
      <c r="W35" s="2877">
        <v>4.03</v>
      </c>
      <c r="X35" s="2877">
        <v>4.5199999999999996</v>
      </c>
      <c r="Y35" s="2877"/>
      <c r="Z35" s="2877"/>
      <c r="AA35" s="2877"/>
    </row>
    <row r="36" spans="1:27">
      <c r="A36" s="1743" t="s">
        <v>482</v>
      </c>
      <c r="B36" s="1550"/>
      <c r="C36" s="1550"/>
      <c r="D36" s="1550"/>
      <c r="E36" s="1550"/>
      <c r="F36" s="1550"/>
      <c r="G36" s="1550"/>
      <c r="H36" s="1550"/>
      <c r="I36" s="1550"/>
      <c r="J36" s="1550"/>
      <c r="K36" s="1550"/>
      <c r="L36" s="1550"/>
      <c r="M36" s="1550"/>
      <c r="N36" s="1740"/>
      <c r="O36" s="2877">
        <v>4.5249999999999995</v>
      </c>
      <c r="P36" s="2877">
        <v>3.5350000000000001</v>
      </c>
      <c r="Q36" s="2877">
        <v>4.2300000000000004</v>
      </c>
      <c r="R36" s="2877">
        <v>4.8650000000000002</v>
      </c>
      <c r="S36" s="2877">
        <v>4.9249999999999998</v>
      </c>
      <c r="T36" s="2877">
        <v>4.8049999999999997</v>
      </c>
      <c r="U36" s="2877">
        <v>4.1399999999999997</v>
      </c>
      <c r="V36" s="2877">
        <v>4</v>
      </c>
      <c r="W36" s="2877">
        <v>3.4799999999999995</v>
      </c>
      <c r="X36" s="2877">
        <v>3.6150000000000002</v>
      </c>
      <c r="Y36" s="2877">
        <v>4.2450000000000001</v>
      </c>
      <c r="Z36" s="2877">
        <v>3.2299999999999995</v>
      </c>
      <c r="AA36" s="2877">
        <v>3.34</v>
      </c>
    </row>
    <row r="37" spans="1:27" ht="15.75" customHeight="1">
      <c r="A37" s="724" t="s">
        <v>322</v>
      </c>
      <c r="B37" s="1550">
        <v>0.8513633189093448</v>
      </c>
      <c r="C37" s="1550">
        <v>0.66437946849642504</v>
      </c>
      <c r="D37" s="1550">
        <v>0.91596526722778615</v>
      </c>
      <c r="E37" s="1550">
        <v>0.98134121492702808</v>
      </c>
      <c r="F37" s="1550">
        <v>0.96710322631741885</v>
      </c>
      <c r="G37" s="1550">
        <v>1.0902411278070976</v>
      </c>
      <c r="H37" s="1550">
        <v>1.5669707464234026</v>
      </c>
      <c r="I37" s="1550">
        <v>1.5900467279626176</v>
      </c>
      <c r="J37" s="1550">
        <v>1.4901468078825537</v>
      </c>
      <c r="K37" s="1550">
        <v>1.4156088675129057</v>
      </c>
      <c r="L37" s="1550">
        <v>1.9163504669196261</v>
      </c>
      <c r="M37" s="1550">
        <v>2.9845056123955098</v>
      </c>
      <c r="N37" s="1740">
        <v>3.1929454456436437</v>
      </c>
      <c r="O37" s="2877">
        <v>2.8049999999999997</v>
      </c>
      <c r="P37" s="2877">
        <v>2.2549999999999999</v>
      </c>
      <c r="Q37" s="2877">
        <v>2.08</v>
      </c>
      <c r="R37" s="2877">
        <v>2.4699999999999998</v>
      </c>
      <c r="S37" s="2877">
        <v>3</v>
      </c>
      <c r="T37" s="2877">
        <v>3.125</v>
      </c>
      <c r="U37" s="2877">
        <v>2.9749999999999996</v>
      </c>
      <c r="V37" s="2877">
        <v>2.855</v>
      </c>
      <c r="W37" s="2877"/>
      <c r="X37" s="2877"/>
      <c r="Y37" s="2877"/>
      <c r="Z37" s="2877"/>
      <c r="AA37" s="2877"/>
    </row>
    <row r="38" spans="1:27" ht="14.25" customHeight="1">
      <c r="A38" s="1551" t="s">
        <v>1484</v>
      </c>
      <c r="B38" s="1549"/>
      <c r="C38" s="1549"/>
      <c r="D38" s="1549"/>
      <c r="E38" s="1549"/>
      <c r="F38" s="1549"/>
      <c r="G38" s="1549"/>
      <c r="H38" s="1549"/>
      <c r="I38" s="1549"/>
      <c r="J38" s="1549"/>
      <c r="K38" s="1549"/>
      <c r="L38" s="1549"/>
      <c r="M38" s="1549"/>
      <c r="N38" s="1549"/>
      <c r="O38" s="1549"/>
      <c r="P38" s="1549"/>
      <c r="Q38" s="1549"/>
      <c r="R38"/>
      <c r="S38"/>
    </row>
    <row r="39" spans="1:27" ht="15" customHeight="1">
      <c r="A39" s="1551" t="s">
        <v>437</v>
      </c>
      <c r="B39" s="1919"/>
      <c r="C39" s="1919"/>
      <c r="D39" s="1549"/>
      <c r="E39" s="1549"/>
      <c r="F39" s="1549"/>
      <c r="G39" s="1549"/>
      <c r="H39" s="1549"/>
      <c r="I39" s="1549"/>
      <c r="J39" s="1549"/>
      <c r="K39" s="1549"/>
      <c r="L39" s="1549"/>
      <c r="M39" s="1549"/>
      <c r="N39" s="1549"/>
      <c r="O39" s="1549"/>
      <c r="P39" s="1549"/>
      <c r="Q39" s="1549"/>
      <c r="R39"/>
      <c r="S39"/>
    </row>
    <row r="40" spans="1:27" ht="25.5" customHeight="1">
      <c r="A40" s="1546" t="s">
        <v>432</v>
      </c>
      <c r="B40" s="1920"/>
      <c r="C40" s="1920"/>
      <c r="D40" s="1920"/>
      <c r="E40" s="1920"/>
      <c r="F40" s="1920"/>
      <c r="G40" s="1920"/>
      <c r="H40" s="1920"/>
      <c r="I40" s="1920"/>
      <c r="J40" s="1920"/>
      <c r="K40" s="1920"/>
      <c r="L40" s="1920"/>
      <c r="M40" s="1920"/>
      <c r="N40" s="1920"/>
      <c r="O40" s="1920"/>
      <c r="P40" s="1549"/>
      <c r="Q40" s="1549"/>
      <c r="R40"/>
      <c r="S40"/>
    </row>
    <row r="41" spans="1:27">
      <c r="A41" s="170" t="s">
        <v>280</v>
      </c>
      <c r="B41" s="1547">
        <v>1995</v>
      </c>
      <c r="C41" s="1548">
        <v>1996</v>
      </c>
      <c r="D41" s="1547">
        <v>1997</v>
      </c>
      <c r="E41" s="1548">
        <v>1998</v>
      </c>
      <c r="F41" s="1547">
        <v>1999</v>
      </c>
      <c r="G41" s="1548">
        <v>2000</v>
      </c>
      <c r="H41" s="1547">
        <v>2001</v>
      </c>
      <c r="I41" s="1548">
        <v>2002</v>
      </c>
      <c r="J41" s="1547">
        <v>2003</v>
      </c>
      <c r="K41" s="1548">
        <v>2004</v>
      </c>
      <c r="L41" s="1547">
        <v>2005</v>
      </c>
      <c r="M41" s="1548">
        <v>2006</v>
      </c>
      <c r="N41" s="1739">
        <v>2007</v>
      </c>
      <c r="O41" s="1738">
        <v>2008</v>
      </c>
      <c r="P41" s="1547">
        <v>2009</v>
      </c>
      <c r="Q41" s="1738">
        <v>2010</v>
      </c>
      <c r="R41" s="1547">
        <v>2011</v>
      </c>
      <c r="S41" s="1738">
        <v>2012</v>
      </c>
      <c r="T41" s="1738">
        <v>2013</v>
      </c>
      <c r="U41" s="1738">
        <v>2014</v>
      </c>
      <c r="V41" s="1738">
        <v>2015</v>
      </c>
      <c r="W41" s="1738">
        <v>2016</v>
      </c>
      <c r="X41" s="1738">
        <v>2017</v>
      </c>
      <c r="Y41" s="1738">
        <v>2018</v>
      </c>
      <c r="Z41" s="1738">
        <v>2019</v>
      </c>
      <c r="AA41" s="1738">
        <v>2020</v>
      </c>
    </row>
    <row r="42" spans="1:27">
      <c r="A42" s="1743" t="s">
        <v>1555</v>
      </c>
      <c r="B42" s="1547"/>
      <c r="C42" s="1548"/>
      <c r="D42" s="1547"/>
      <c r="E42" s="1548"/>
      <c r="F42" s="1547"/>
      <c r="G42" s="1548"/>
      <c r="H42" s="1547"/>
      <c r="I42" s="1548"/>
      <c r="J42" s="1547"/>
      <c r="K42" s="1548"/>
      <c r="L42" s="1547"/>
      <c r="M42" s="1548"/>
      <c r="N42" s="1739"/>
      <c r="O42" s="1550">
        <v>3.6850000000000001</v>
      </c>
      <c r="P42" s="1550">
        <v>3.2949999999999999</v>
      </c>
      <c r="Q42" s="1550">
        <v>3.2</v>
      </c>
      <c r="R42" s="1550">
        <v>3.4950000000000001</v>
      </c>
      <c r="S42" s="1550">
        <v>3.8</v>
      </c>
      <c r="T42" s="1550">
        <v>4.0749999999999993</v>
      </c>
      <c r="U42" s="1550">
        <v>3.82</v>
      </c>
      <c r="V42" s="1550">
        <v>3.5649999999999999</v>
      </c>
      <c r="W42" s="2877">
        <v>3.0850000000000004</v>
      </c>
      <c r="X42" s="2877">
        <v>2.89</v>
      </c>
      <c r="Y42" s="2877">
        <v>3.1</v>
      </c>
      <c r="Z42" s="2877">
        <v>3.15</v>
      </c>
      <c r="AA42" s="2877"/>
    </row>
    <row r="43" spans="1:27">
      <c r="A43" s="1743" t="s">
        <v>1550</v>
      </c>
      <c r="B43" s="1547"/>
      <c r="C43" s="1548"/>
      <c r="D43" s="1547"/>
      <c r="E43" s="1548"/>
      <c r="F43" s="1547"/>
      <c r="G43" s="1548"/>
      <c r="H43" s="1547"/>
      <c r="I43" s="1548"/>
      <c r="J43" s="1547"/>
      <c r="K43" s="1548"/>
      <c r="L43" s="1547"/>
      <c r="M43" s="1548"/>
      <c r="N43" s="1739"/>
      <c r="O43" s="1550">
        <v>3.6949999999999998</v>
      </c>
      <c r="P43" s="1550">
        <v>3.3000000000000003</v>
      </c>
      <c r="Q43" s="1550">
        <v>3.2</v>
      </c>
      <c r="R43" s="1550">
        <v>3.49</v>
      </c>
      <c r="S43" s="1550">
        <v>3.7949999999999999</v>
      </c>
      <c r="T43" s="1550">
        <v>4.0749999999999993</v>
      </c>
      <c r="U43" s="1550">
        <v>3.8150000000000004</v>
      </c>
      <c r="V43" s="1550">
        <v>3.5649999999999999</v>
      </c>
      <c r="W43" s="2877">
        <v>3.1300000000000003</v>
      </c>
      <c r="X43" s="2877">
        <v>2.94</v>
      </c>
      <c r="Y43" s="2877">
        <v>3.1350000000000002</v>
      </c>
      <c r="Z43" s="2877">
        <v>3.1949999999999998</v>
      </c>
      <c r="AA43" s="2877">
        <v>2.915</v>
      </c>
    </row>
    <row r="44" spans="1:27">
      <c r="A44" s="1743" t="s">
        <v>1551</v>
      </c>
      <c r="B44" s="1547"/>
      <c r="C44" s="1548"/>
      <c r="D44" s="1547"/>
      <c r="E44" s="1548"/>
      <c r="F44" s="1547"/>
      <c r="G44" s="1548"/>
      <c r="H44" s="1547"/>
      <c r="I44" s="1548"/>
      <c r="J44" s="1547"/>
      <c r="K44" s="1548"/>
      <c r="L44" s="1547"/>
      <c r="M44" s="1548"/>
      <c r="N44" s="1739"/>
      <c r="O44" s="1550">
        <v>3.895</v>
      </c>
      <c r="P44" s="1550">
        <v>3.4849999999999999</v>
      </c>
      <c r="Q44" s="1550">
        <v>3.35</v>
      </c>
      <c r="R44" s="1550">
        <v>3.6549999999999998</v>
      </c>
      <c r="S44" s="1550">
        <v>3.9</v>
      </c>
      <c r="T44" s="1550">
        <v>4.2149999999999999</v>
      </c>
      <c r="U44" s="1550">
        <v>3.9</v>
      </c>
      <c r="V44" s="1550">
        <v>3.6150000000000002</v>
      </c>
      <c r="W44" s="2877">
        <v>3.2</v>
      </c>
      <c r="X44" s="2877">
        <v>2.9899999999999998</v>
      </c>
      <c r="Y44" s="2877">
        <v>3.1749999999999998</v>
      </c>
      <c r="Z44" s="2877">
        <v>3.2100000000000004</v>
      </c>
      <c r="AA44" s="2877">
        <v>2.9499999999999997</v>
      </c>
    </row>
    <row r="45" spans="1:27">
      <c r="A45" s="1743" t="s">
        <v>691</v>
      </c>
      <c r="B45" s="1550">
        <v>1.47544082</v>
      </c>
      <c r="C45" s="1550">
        <v>1.4260128590000001</v>
      </c>
      <c r="D45" s="1550">
        <v>1.5274427779999999</v>
      </c>
      <c r="E45" s="1550">
        <v>1.475728819</v>
      </c>
      <c r="F45" s="1550">
        <v>1.2484970010000001</v>
      </c>
      <c r="G45" s="1550">
        <v>1.7446666040000001</v>
      </c>
      <c r="H45" s="1550">
        <v>2.158306273</v>
      </c>
      <c r="I45" s="1550">
        <v>1.8593985120000001</v>
      </c>
      <c r="J45" s="1550">
        <v>1.942558446</v>
      </c>
      <c r="K45" s="1550">
        <v>1.8847064920000001</v>
      </c>
      <c r="L45" s="1550">
        <v>1.9979984019999999</v>
      </c>
      <c r="M45" s="1550">
        <v>2.6243979</v>
      </c>
      <c r="N45" s="1740">
        <v>2.415598068</v>
      </c>
      <c r="O45" s="1550">
        <v>3.585</v>
      </c>
      <c r="P45" s="1550">
        <v>3.1550000000000002</v>
      </c>
      <c r="Q45" s="1550">
        <v>2.9</v>
      </c>
      <c r="R45" s="1550">
        <v>3.3000000000000003</v>
      </c>
      <c r="S45" s="1550">
        <v>3.47</v>
      </c>
      <c r="T45" s="1550">
        <v>3.7050000000000001</v>
      </c>
      <c r="U45" s="1550">
        <v>3.04</v>
      </c>
      <c r="V45" s="1550">
        <v>2.9</v>
      </c>
      <c r="W45" s="2877">
        <v>2.5700000000000003</v>
      </c>
      <c r="X45" s="2877">
        <v>2.3199999999999998</v>
      </c>
      <c r="Y45" s="2877">
        <v>2.4149999999999996</v>
      </c>
      <c r="Z45" s="2877">
        <v>2.34</v>
      </c>
      <c r="AA45" s="2877">
        <v>2.08</v>
      </c>
    </row>
    <row r="46" spans="1:27">
      <c r="A46" s="1743" t="s">
        <v>692</v>
      </c>
      <c r="B46" s="1550"/>
      <c r="C46" s="1550"/>
      <c r="D46" s="1550"/>
      <c r="E46" s="1550"/>
      <c r="F46" s="1550"/>
      <c r="G46" s="1550"/>
      <c r="H46" s="1550"/>
      <c r="I46" s="1550"/>
      <c r="J46" s="1550"/>
      <c r="K46" s="1550">
        <v>1.273138981</v>
      </c>
      <c r="L46" s="1550">
        <v>1.3425649260000001</v>
      </c>
      <c r="M46" s="1550">
        <v>1.645108684</v>
      </c>
      <c r="N46" s="1740">
        <v>1.8558705150000001</v>
      </c>
      <c r="O46" s="1550">
        <v>2.3650000000000002</v>
      </c>
      <c r="P46" s="1550">
        <v>2.645</v>
      </c>
      <c r="Q46" s="1550">
        <v>2.7149999999999999</v>
      </c>
      <c r="R46" s="1550">
        <v>3.0249999999999999</v>
      </c>
      <c r="S46" s="1550">
        <v>3.8</v>
      </c>
      <c r="T46" s="1550">
        <v>3.5500000000000003</v>
      </c>
      <c r="U46" s="1550">
        <v>3.4649999999999999</v>
      </c>
      <c r="V46" s="1550">
        <v>2.9499999999999997</v>
      </c>
      <c r="W46" s="2877">
        <v>2.11</v>
      </c>
      <c r="X46" s="2877">
        <v>2.355</v>
      </c>
      <c r="Y46" s="2877">
        <v>2.7250000000000001</v>
      </c>
      <c r="Z46" s="2877">
        <v>2.9350000000000001</v>
      </c>
      <c r="AA46" s="2877">
        <v>2.165</v>
      </c>
    </row>
    <row r="47" spans="1:27">
      <c r="A47" s="1743" t="s">
        <v>732</v>
      </c>
      <c r="B47" s="1550"/>
      <c r="C47" s="1550"/>
      <c r="D47" s="1550"/>
      <c r="E47" s="1550"/>
      <c r="F47" s="1550"/>
      <c r="G47" s="1550">
        <v>1.1498570800000001</v>
      </c>
      <c r="H47" s="1550">
        <v>1.4657748269999999</v>
      </c>
      <c r="I47" s="1550">
        <v>1.666906666</v>
      </c>
      <c r="J47" s="1550">
        <v>1.548574761</v>
      </c>
      <c r="K47" s="1550">
        <v>1.5064187950000001</v>
      </c>
      <c r="L47" s="1550">
        <v>1.8692805050000001</v>
      </c>
      <c r="M47" s="1550">
        <v>2.70010584</v>
      </c>
      <c r="N47" s="1740">
        <v>2.3260301390000002</v>
      </c>
      <c r="O47" s="1550">
        <v>3.5649999999999999</v>
      </c>
      <c r="P47" s="1550">
        <v>3.0350000000000001</v>
      </c>
      <c r="Q47" s="1550">
        <v>3.35</v>
      </c>
      <c r="R47" s="1550">
        <v>3.29</v>
      </c>
      <c r="S47" s="1550">
        <v>3.3649999999999998</v>
      </c>
      <c r="T47" s="1550">
        <v>3.34</v>
      </c>
      <c r="U47" s="1550">
        <v>3.0949999999999998</v>
      </c>
      <c r="V47" s="1550">
        <v>2.9550000000000001</v>
      </c>
      <c r="W47" s="2877">
        <v>2.6</v>
      </c>
      <c r="X47" s="2877">
        <v>2.415</v>
      </c>
      <c r="Y47" s="2877">
        <v>2.6149999999999998</v>
      </c>
      <c r="Z47" s="2877">
        <v>2.895</v>
      </c>
      <c r="AA47" s="2877">
        <v>2.5299999999999998</v>
      </c>
    </row>
    <row r="48" spans="1:27">
      <c r="A48" s="1743" t="s">
        <v>479</v>
      </c>
      <c r="B48" s="1550">
        <v>1.319218945</v>
      </c>
      <c r="C48" s="1550">
        <v>1.3400269279999999</v>
      </c>
      <c r="D48" s="1550">
        <v>1.503412797</v>
      </c>
      <c r="E48" s="1550">
        <v>1.366306907</v>
      </c>
      <c r="F48" s="1550">
        <v>1.2822829739999999</v>
      </c>
      <c r="G48" s="1550">
        <v>2.0530963579999999</v>
      </c>
      <c r="H48" s="1550">
        <v>2.2793201769999998</v>
      </c>
      <c r="I48" s="1550">
        <v>1.906234475</v>
      </c>
      <c r="J48" s="1550">
        <v>2.0245483800000001</v>
      </c>
      <c r="K48" s="1550">
        <v>2.0343223730000002</v>
      </c>
      <c r="L48" s="1550">
        <v>2.3801200960000002</v>
      </c>
      <c r="M48" s="1550">
        <v>2.6900978480000002</v>
      </c>
      <c r="N48" s="1740">
        <v>2.375872099</v>
      </c>
      <c r="O48" s="1550">
        <v>3.27</v>
      </c>
      <c r="P48" s="1550">
        <v>2.6850000000000001</v>
      </c>
      <c r="Q48" s="1550">
        <v>3.585</v>
      </c>
      <c r="R48" s="1550">
        <v>4.1749999999999998</v>
      </c>
      <c r="S48" s="1550">
        <v>4.1749999999999998</v>
      </c>
      <c r="T48" s="1550">
        <v>4.4799999999999995</v>
      </c>
      <c r="U48" s="1550">
        <v>3.7249999999999996</v>
      </c>
      <c r="V48" s="1550">
        <v>3.56</v>
      </c>
      <c r="W48" s="2877">
        <v>3.17</v>
      </c>
      <c r="X48" s="2877">
        <v>3.34</v>
      </c>
      <c r="Y48" s="2877">
        <v>3.7849999999999993</v>
      </c>
      <c r="Z48" s="2877">
        <v>3.1949999999999998</v>
      </c>
      <c r="AA48" s="2877">
        <v>2.7850000000000001</v>
      </c>
    </row>
    <row r="49" spans="1:27">
      <c r="A49" s="1743" t="s">
        <v>104</v>
      </c>
      <c r="B49" s="1550">
        <v>1.844224525</v>
      </c>
      <c r="C49" s="1550">
        <v>1.826116539</v>
      </c>
      <c r="D49" s="1550">
        <v>2.0084563929999999</v>
      </c>
      <c r="E49" s="1550">
        <v>1.9417304470000001</v>
      </c>
      <c r="F49" s="1550">
        <v>1.7311306150000001</v>
      </c>
      <c r="G49" s="1550">
        <v>2.1830202540000001</v>
      </c>
      <c r="H49" s="1550">
        <v>3.011307591</v>
      </c>
      <c r="I49" s="1550">
        <v>2.6585978730000002</v>
      </c>
      <c r="J49" s="1550">
        <v>2.9026776779999999</v>
      </c>
      <c r="K49" s="1550">
        <v>2.8063777550000002</v>
      </c>
      <c r="L49" s="1550">
        <v>3.3263973390000001</v>
      </c>
      <c r="M49" s="1550">
        <v>4.2695965840000003</v>
      </c>
      <c r="N49" s="1740">
        <v>4.427996458</v>
      </c>
      <c r="O49" s="1550">
        <v>4.7149999999999999</v>
      </c>
      <c r="P49" s="1550">
        <v>3.8849999999999998</v>
      </c>
      <c r="Q49" s="1550">
        <v>3.8150000000000004</v>
      </c>
      <c r="R49" s="1550">
        <v>4.0350000000000001</v>
      </c>
      <c r="S49" s="1550">
        <v>3.7900000000000005</v>
      </c>
      <c r="T49" s="1550">
        <v>4.7850000000000001</v>
      </c>
      <c r="U49" s="1550">
        <v>4.25</v>
      </c>
      <c r="V49" s="1550">
        <v>3.8599999999999994</v>
      </c>
      <c r="W49" s="2877">
        <v>3.3549999999999995</v>
      </c>
      <c r="X49" s="2877">
        <v>3.1199999999999997</v>
      </c>
      <c r="Y49" s="2877">
        <v>3.16</v>
      </c>
      <c r="Z49" s="2877">
        <v>3.09</v>
      </c>
      <c r="AA49" s="2877">
        <v>2.8899999999999997</v>
      </c>
    </row>
    <row r="50" spans="1:27">
      <c r="A50" s="1743" t="s">
        <v>716</v>
      </c>
      <c r="B50" s="1550"/>
      <c r="C50" s="1550"/>
      <c r="D50" s="1550"/>
      <c r="E50" s="1550"/>
      <c r="F50" s="1550"/>
      <c r="G50" s="1550"/>
      <c r="H50" s="1550"/>
      <c r="I50" s="1550"/>
      <c r="J50" s="1550"/>
      <c r="K50" s="1550"/>
      <c r="L50" s="1550"/>
      <c r="M50" s="1550"/>
      <c r="N50" s="1740"/>
      <c r="O50" s="1550">
        <v>2.83</v>
      </c>
      <c r="P50" s="1550">
        <v>2.5</v>
      </c>
      <c r="Q50" s="1550">
        <v>2.855</v>
      </c>
      <c r="R50" s="1550">
        <v>2.9400000000000004</v>
      </c>
      <c r="S50" s="1550">
        <v>3.63</v>
      </c>
      <c r="T50" s="1550">
        <v>3.6449999999999996</v>
      </c>
      <c r="U50" s="1550">
        <v>3.61</v>
      </c>
      <c r="V50" s="1550">
        <v>3.1549999999999994</v>
      </c>
      <c r="W50" s="2877">
        <v>2.3849999999999998</v>
      </c>
      <c r="X50" s="2877">
        <v>2.7650000000000001</v>
      </c>
      <c r="Y50" s="2877">
        <v>3.1550000000000002</v>
      </c>
      <c r="Z50" s="2877">
        <v>3.38</v>
      </c>
      <c r="AA50" s="2877">
        <v>2.7049999999999996</v>
      </c>
    </row>
    <row r="51" spans="1:27">
      <c r="A51" s="1743" t="s">
        <v>260</v>
      </c>
      <c r="B51" s="1550"/>
      <c r="C51" s="1550"/>
      <c r="D51" s="1550"/>
      <c r="E51" s="1550"/>
      <c r="F51" s="1550"/>
      <c r="G51" s="1550"/>
      <c r="H51" s="1550"/>
      <c r="I51" s="1550"/>
      <c r="J51" s="1550"/>
      <c r="K51" s="1550"/>
      <c r="L51" s="1550"/>
      <c r="M51" s="1550"/>
      <c r="N51" s="1740"/>
      <c r="O51" s="1550">
        <v>3.9699999999999998</v>
      </c>
      <c r="P51" s="1550">
        <v>2.99</v>
      </c>
      <c r="Q51" s="1550">
        <v>2.9949999999999997</v>
      </c>
      <c r="R51" s="1550">
        <v>3.8449999999999998</v>
      </c>
      <c r="S51" s="1550">
        <v>4.01</v>
      </c>
      <c r="T51" s="1550">
        <v>4.4899999999999993</v>
      </c>
      <c r="U51" s="1550">
        <v>4.1450000000000005</v>
      </c>
      <c r="V51" s="1550">
        <v>3.8449999999999998</v>
      </c>
      <c r="W51" s="2877">
        <v>3.3350000000000004</v>
      </c>
      <c r="X51" s="2877">
        <v>3.2750000000000004</v>
      </c>
      <c r="Y51" s="2877">
        <v>3.6500000000000004</v>
      </c>
      <c r="Z51" s="2877">
        <v>3.32</v>
      </c>
      <c r="AA51" s="2877">
        <v>2.9749999999999996</v>
      </c>
    </row>
    <row r="52" spans="1:27">
      <c r="A52" s="2971" t="s">
        <v>717</v>
      </c>
      <c r="B52" s="1550"/>
      <c r="C52" s="1550"/>
      <c r="D52" s="1550"/>
      <c r="E52" s="1550"/>
      <c r="F52" s="1550"/>
      <c r="G52" s="1550"/>
      <c r="H52" s="1550"/>
      <c r="I52" s="1550"/>
      <c r="J52" s="1550"/>
      <c r="K52" s="1550"/>
      <c r="L52" s="1550"/>
      <c r="M52" s="1550"/>
      <c r="N52" s="1740"/>
      <c r="O52" s="1550"/>
      <c r="P52" s="1550"/>
      <c r="Q52" s="1550"/>
      <c r="R52" s="1550"/>
      <c r="S52" s="1550">
        <v>5.79</v>
      </c>
      <c r="T52" s="1550">
        <v>5.21</v>
      </c>
      <c r="U52" s="1550">
        <v>4.7949999999999999</v>
      </c>
      <c r="V52" s="1550">
        <v>3.875</v>
      </c>
      <c r="W52" s="2877">
        <v>2.895</v>
      </c>
      <c r="X52" s="2877">
        <v>2.79</v>
      </c>
      <c r="Y52" s="2877">
        <v>3.1300000000000003</v>
      </c>
      <c r="Z52" s="2877">
        <v>3.3849999999999998</v>
      </c>
      <c r="AA52" s="2877">
        <v>2.355</v>
      </c>
    </row>
    <row r="53" spans="1:27">
      <c r="A53" s="1743" t="s">
        <v>480</v>
      </c>
      <c r="B53" s="1550">
        <v>1.1433950850000001</v>
      </c>
      <c r="C53" s="1550">
        <v>1.1908790469999999</v>
      </c>
      <c r="D53" s="1550">
        <v>1.2632209889999999</v>
      </c>
      <c r="E53" s="1550">
        <v>1.230137016</v>
      </c>
      <c r="F53" s="1550">
        <v>1.0635471489999999</v>
      </c>
      <c r="G53" s="1550">
        <v>1.60012672</v>
      </c>
      <c r="H53" s="1550">
        <v>1.846996522</v>
      </c>
      <c r="I53" s="1550">
        <v>1.5569987540000001</v>
      </c>
      <c r="J53" s="1550">
        <v>1.7059306350000001</v>
      </c>
      <c r="K53" s="1550">
        <v>1.586374731</v>
      </c>
      <c r="L53" s="1550">
        <v>1.717774626</v>
      </c>
      <c r="M53" s="1550">
        <v>2.5558179550000002</v>
      </c>
      <c r="N53" s="1740">
        <v>2.51303199</v>
      </c>
      <c r="O53" s="1550">
        <v>3</v>
      </c>
      <c r="P53" s="1550">
        <v>2.92</v>
      </c>
      <c r="Q53" s="1550">
        <v>2.8400000000000003</v>
      </c>
      <c r="R53" s="1550">
        <v>3.2250000000000001</v>
      </c>
      <c r="S53" s="1550">
        <v>3.81</v>
      </c>
      <c r="T53" s="1550">
        <v>3.83</v>
      </c>
      <c r="U53" s="1550">
        <v>3.74</v>
      </c>
      <c r="V53" s="1550">
        <v>3.3350000000000004</v>
      </c>
      <c r="W53" s="2877">
        <v>2.7049999999999996</v>
      </c>
      <c r="X53" s="2877">
        <v>2.7</v>
      </c>
      <c r="Y53" s="2877">
        <v>2.9449999999999998</v>
      </c>
      <c r="Z53" s="2877">
        <v>3.0750000000000002</v>
      </c>
      <c r="AA53" s="2877">
        <v>2.605</v>
      </c>
    </row>
    <row r="54" spans="1:27">
      <c r="A54" s="1743" t="s">
        <v>476</v>
      </c>
      <c r="B54" s="1550">
        <v>1.272562982</v>
      </c>
      <c r="C54" s="1550">
        <v>1.3026589580000001</v>
      </c>
      <c r="D54" s="1550">
        <v>1.3727509019999999</v>
      </c>
      <c r="E54" s="1550">
        <v>1.365766907</v>
      </c>
      <c r="F54" s="1550">
        <v>1.3168789460000001</v>
      </c>
      <c r="G54" s="1550">
        <v>1.726846619</v>
      </c>
      <c r="H54" s="1550">
        <v>2.0994823199999999</v>
      </c>
      <c r="I54" s="1550">
        <v>1.8755984999999999</v>
      </c>
      <c r="J54" s="1550">
        <v>2.0015983990000001</v>
      </c>
      <c r="K54" s="1550">
        <v>1.9835984129999999</v>
      </c>
      <c r="L54" s="1550">
        <v>2.3993980800000001</v>
      </c>
      <c r="M54" s="1550">
        <v>3.0077975939999999</v>
      </c>
      <c r="N54" s="1740">
        <v>2.7737977809999999</v>
      </c>
      <c r="O54" s="1550">
        <v>3.6150000000000002</v>
      </c>
      <c r="P54" s="1550">
        <v>3.3849999999999998</v>
      </c>
      <c r="Q54" s="1550">
        <v>3.4000000000000004</v>
      </c>
      <c r="R54" s="1550">
        <v>3.7150000000000003</v>
      </c>
      <c r="S54" s="1550">
        <v>3.9599999999999995</v>
      </c>
      <c r="T54" s="1550">
        <v>3.9800000000000004</v>
      </c>
      <c r="U54" s="1550">
        <v>3.83</v>
      </c>
      <c r="V54" s="1550">
        <v>3.7199999999999998</v>
      </c>
      <c r="W54" s="2877">
        <v>3.5549999999999997</v>
      </c>
      <c r="X54" s="2877">
        <v>3.3850000000000007</v>
      </c>
      <c r="Y54" s="2877">
        <v>3.7150000000000003</v>
      </c>
      <c r="Z54" s="2877">
        <v>3.7350000000000003</v>
      </c>
      <c r="AA54" s="2877">
        <v>3.4450000000000003</v>
      </c>
    </row>
    <row r="55" spans="1:27">
      <c r="A55" s="2971" t="s">
        <v>1400</v>
      </c>
      <c r="B55" s="1550"/>
      <c r="C55" s="1550"/>
      <c r="D55" s="1550"/>
      <c r="E55" s="1550"/>
      <c r="F55" s="1550"/>
      <c r="G55" s="1550"/>
      <c r="H55" s="1550"/>
      <c r="I55" s="1550"/>
      <c r="J55" s="1550"/>
      <c r="K55" s="1550"/>
      <c r="L55" s="1550"/>
      <c r="M55" s="1550"/>
      <c r="N55" s="1740"/>
      <c r="O55" s="1550">
        <v>2.2999999999999998</v>
      </c>
      <c r="P55" s="1550">
        <v>2.6599999999999997</v>
      </c>
      <c r="Q55" s="1550">
        <v>3.6699999999999995</v>
      </c>
      <c r="R55" s="1550">
        <v>4.1849999999999996</v>
      </c>
      <c r="S55" s="1550">
        <v>4.4450000000000003</v>
      </c>
      <c r="T55" s="1550">
        <v>4.41</v>
      </c>
      <c r="U55" s="1550">
        <v>4.085</v>
      </c>
      <c r="V55" s="1550">
        <v>3.6999999999999997</v>
      </c>
      <c r="W55" s="2877">
        <v>3.0100000000000002</v>
      </c>
      <c r="X55" s="2877">
        <v>2.4649999999999999</v>
      </c>
      <c r="Y55" s="2877">
        <v>2.6950000000000003</v>
      </c>
      <c r="Z55" s="2877">
        <v>2.9949999999999997</v>
      </c>
      <c r="AA55" s="2877">
        <v>2.7450000000000001</v>
      </c>
    </row>
    <row r="56" spans="1:27">
      <c r="A56" s="1743" t="s">
        <v>478</v>
      </c>
      <c r="B56" s="1550">
        <v>1.3093369530000001</v>
      </c>
      <c r="C56" s="1550">
        <v>1.495438804</v>
      </c>
      <c r="D56" s="1550">
        <v>1.7264326189999999</v>
      </c>
      <c r="E56" s="1550">
        <v>1.621510703</v>
      </c>
      <c r="F56" s="1550">
        <v>1.3922988860000001</v>
      </c>
      <c r="G56" s="1550">
        <v>1.866868507</v>
      </c>
      <c r="H56" s="1550">
        <v>2.573457941</v>
      </c>
      <c r="I56" s="1550">
        <v>2.2103982320000002</v>
      </c>
      <c r="J56" s="1550">
        <v>2.10059832</v>
      </c>
      <c r="K56" s="1550">
        <v>2.226598219</v>
      </c>
      <c r="L56" s="1550">
        <v>2.4544780359999998</v>
      </c>
      <c r="M56" s="1550">
        <v>2.9399376479999999</v>
      </c>
      <c r="N56" s="1740">
        <v>3.2324374140000001</v>
      </c>
      <c r="O56" s="1550">
        <v>3.7150000000000003</v>
      </c>
      <c r="P56" s="1550">
        <v>3.4049999999999998</v>
      </c>
      <c r="Q56" s="1550">
        <v>2.9850000000000003</v>
      </c>
      <c r="R56" s="1550">
        <v>3.3099999999999996</v>
      </c>
      <c r="S56" s="1550">
        <v>4.085</v>
      </c>
      <c r="T56" s="1550">
        <v>3.9599999999999995</v>
      </c>
      <c r="U56" s="1550">
        <v>3.6150000000000002</v>
      </c>
      <c r="V56" s="1550">
        <v>3.3649999999999998</v>
      </c>
      <c r="W56" s="2877">
        <v>2.9249999999999998</v>
      </c>
      <c r="X56" s="2877">
        <v>2.62</v>
      </c>
      <c r="Y56" s="2877">
        <v>2.895</v>
      </c>
      <c r="Z56" s="2877">
        <v>3.19</v>
      </c>
      <c r="AA56" s="2877">
        <v>2.8400000000000003</v>
      </c>
    </row>
    <row r="57" spans="1:27">
      <c r="A57" s="1743" t="s">
        <v>693</v>
      </c>
      <c r="B57" s="1550"/>
      <c r="C57" s="1550"/>
      <c r="D57" s="1550"/>
      <c r="E57" s="1550"/>
      <c r="F57" s="1550"/>
      <c r="G57" s="1550"/>
      <c r="H57" s="1550"/>
      <c r="I57" s="1550"/>
      <c r="J57" s="1550"/>
      <c r="K57" s="1550">
        <v>1.272076982</v>
      </c>
      <c r="L57" s="1550">
        <v>1.251358999</v>
      </c>
      <c r="M57" s="1550">
        <v>1.5491327610000001</v>
      </c>
      <c r="N57" s="1740">
        <v>1.9053344759999999</v>
      </c>
      <c r="O57" s="1550">
        <v>3.4050000000000002</v>
      </c>
      <c r="P57" s="1550">
        <v>3.34</v>
      </c>
      <c r="Q57" s="1550">
        <v>2.88</v>
      </c>
      <c r="R57" s="1550">
        <v>3.1300000000000003</v>
      </c>
      <c r="S57" s="1550">
        <v>3.8400000000000003</v>
      </c>
      <c r="T57" s="1550">
        <v>3.73</v>
      </c>
      <c r="U57" s="1550">
        <v>3.53</v>
      </c>
      <c r="V57" s="1550">
        <v>3.2050000000000001</v>
      </c>
      <c r="W57" s="2877">
        <v>2.5750000000000002</v>
      </c>
      <c r="X57" s="2877">
        <v>2.7749999999999999</v>
      </c>
      <c r="Y57" s="2877">
        <v>3.1199999999999997</v>
      </c>
      <c r="Z57" s="2877">
        <v>2.96</v>
      </c>
      <c r="AA57" s="2877">
        <v>2.3449999999999998</v>
      </c>
    </row>
    <row r="58" spans="1:27">
      <c r="A58" s="1743" t="s">
        <v>694</v>
      </c>
      <c r="B58" s="1550"/>
      <c r="C58" s="1550"/>
      <c r="D58" s="1550"/>
      <c r="E58" s="1550"/>
      <c r="F58" s="1550"/>
      <c r="G58" s="1550"/>
      <c r="H58" s="1550"/>
      <c r="I58" s="1550"/>
      <c r="J58" s="1550">
        <v>1.446118843</v>
      </c>
      <c r="K58" s="1550">
        <v>1.359520912</v>
      </c>
      <c r="L58" s="1550">
        <v>1.2500990000000001</v>
      </c>
      <c r="M58" s="1550">
        <v>1.710934631</v>
      </c>
      <c r="N58" s="1740">
        <v>2.1691242650000002</v>
      </c>
      <c r="O58" s="1550">
        <v>3.7650000000000001</v>
      </c>
      <c r="P58" s="1550">
        <v>2.93</v>
      </c>
      <c r="Q58" s="1550">
        <v>3.2949999999999995</v>
      </c>
      <c r="R58" s="1550">
        <v>3.9050000000000002</v>
      </c>
      <c r="S58" s="1550">
        <v>4.55</v>
      </c>
      <c r="T58" s="1550">
        <v>4.24</v>
      </c>
      <c r="U58" s="1550">
        <v>3.9400000000000004</v>
      </c>
      <c r="V58" s="1550">
        <v>2.4899999999999998</v>
      </c>
      <c r="W58" s="2877">
        <v>2.5649999999999999</v>
      </c>
      <c r="X58" s="2877">
        <v>2.8850000000000002</v>
      </c>
      <c r="Y58" s="2877">
        <v>3.5649999999999999</v>
      </c>
      <c r="Z58" s="2877">
        <v>3.0100000000000002</v>
      </c>
      <c r="AA58" s="2877">
        <v>2.1350000000000002</v>
      </c>
    </row>
    <row r="59" spans="1:27">
      <c r="A59" s="1743" t="s">
        <v>695</v>
      </c>
      <c r="B59" s="1550">
        <v>1.6067687150000001</v>
      </c>
      <c r="C59" s="1550">
        <v>1.778308577</v>
      </c>
      <c r="D59" s="1550">
        <v>1.8447465240000001</v>
      </c>
      <c r="E59" s="1550">
        <v>1.78801057</v>
      </c>
      <c r="F59" s="1550">
        <v>1.6255067000000001</v>
      </c>
      <c r="G59" s="1550">
        <v>1.991338407</v>
      </c>
      <c r="H59" s="1550">
        <v>2.4973360019999999</v>
      </c>
      <c r="I59" s="1550">
        <v>2.1257982989999999</v>
      </c>
      <c r="J59" s="1550">
        <v>2.2291362170000002</v>
      </c>
      <c r="K59" s="1550">
        <v>2.138398289</v>
      </c>
      <c r="L59" s="1550">
        <v>2.6109339110000001</v>
      </c>
      <c r="M59" s="1550">
        <v>3.321123343</v>
      </c>
      <c r="N59" s="1740">
        <v>3.3754833</v>
      </c>
      <c r="O59" s="1550">
        <v>3.93</v>
      </c>
      <c r="P59" s="1550">
        <v>3.8249999999999997</v>
      </c>
      <c r="Q59" s="1550">
        <v>3.9550000000000001</v>
      </c>
      <c r="R59" s="1550">
        <v>4.59</v>
      </c>
      <c r="S59" s="1550">
        <v>5.1049999999999995</v>
      </c>
      <c r="T59" s="1550">
        <v>4.7949999999999999</v>
      </c>
      <c r="U59" s="1550">
        <v>4.0999999999999996</v>
      </c>
      <c r="V59" s="1550">
        <v>3.8349999999999995</v>
      </c>
      <c r="W59" s="2877">
        <v>3.4100000000000006</v>
      </c>
      <c r="X59" s="2877">
        <v>3.1850000000000005</v>
      </c>
      <c r="Y59" s="2877">
        <v>3.2549999999999994</v>
      </c>
      <c r="Z59" s="2877">
        <v>3.09</v>
      </c>
      <c r="AA59" s="2877">
        <v>2.9350000000000001</v>
      </c>
    </row>
    <row r="60" spans="1:27">
      <c r="A60" s="1743" t="s">
        <v>696</v>
      </c>
      <c r="B60" s="1550">
        <v>0.89956727999999997</v>
      </c>
      <c r="C60" s="1550">
        <v>0.86320730899999998</v>
      </c>
      <c r="D60" s="1550">
        <v>1.094129125</v>
      </c>
      <c r="E60" s="1550">
        <v>1.1433050849999999</v>
      </c>
      <c r="F60" s="1550">
        <v>1.02488318</v>
      </c>
      <c r="G60" s="1550">
        <v>1.026215179</v>
      </c>
      <c r="H60" s="1550">
        <v>1.6018727189999999</v>
      </c>
      <c r="I60" s="1550">
        <v>1.795984563</v>
      </c>
      <c r="J60" s="1550">
        <v>1.7889465689999999</v>
      </c>
      <c r="K60" s="1550">
        <v>2.0840563329999999</v>
      </c>
      <c r="L60" s="1550">
        <v>2.2774121780000001</v>
      </c>
      <c r="M60" s="1550">
        <v>2.9210376629999999</v>
      </c>
      <c r="N60" s="1740">
        <v>3.5404351680000001</v>
      </c>
      <c r="O60" s="1550">
        <v>3.855</v>
      </c>
      <c r="P60" s="1550">
        <v>3.665</v>
      </c>
      <c r="Q60" s="1550">
        <v>3.2849999999999997</v>
      </c>
      <c r="R60" s="1550">
        <v>3.74</v>
      </c>
      <c r="S60" s="1550">
        <v>4.5149999999999997</v>
      </c>
      <c r="T60" s="1550">
        <v>4.46</v>
      </c>
      <c r="U60" s="1550">
        <v>3.9349999999999996</v>
      </c>
      <c r="V60" s="1550">
        <v>3.5250000000000004</v>
      </c>
      <c r="W60" s="2877">
        <v>2.96</v>
      </c>
      <c r="X60" s="2877">
        <v>2.5350000000000001</v>
      </c>
      <c r="Y60" s="2877">
        <v>2.64</v>
      </c>
      <c r="Z60" s="2877">
        <v>2.8149999999999999</v>
      </c>
      <c r="AA60" s="2877">
        <v>2.4350000000000001</v>
      </c>
    </row>
    <row r="61" spans="1:27">
      <c r="A61" s="1743" t="s">
        <v>281</v>
      </c>
      <c r="B61" s="1550">
        <v>1.344256925</v>
      </c>
      <c r="C61" s="1550">
        <v>1.395412884</v>
      </c>
      <c r="D61" s="1550">
        <v>1.457386834</v>
      </c>
      <c r="E61" s="1550">
        <v>1.4323128540000001</v>
      </c>
      <c r="F61" s="1550">
        <v>1.3166989469999999</v>
      </c>
      <c r="G61" s="1550">
        <v>1.8141285490000001</v>
      </c>
      <c r="H61" s="1550">
        <v>2.1122443099999999</v>
      </c>
      <c r="I61" s="1550"/>
      <c r="J61" s="1550"/>
      <c r="K61" s="1550">
        <v>2.4281980569999999</v>
      </c>
      <c r="L61" s="1550">
        <v>2.7845977720000001</v>
      </c>
      <c r="M61" s="1550">
        <v>3.43799725</v>
      </c>
      <c r="N61" s="1740">
        <v>3.5063971949999999</v>
      </c>
      <c r="O61" s="1550">
        <v>3.7350000000000003</v>
      </c>
      <c r="P61" s="1550">
        <v>3.7250000000000005</v>
      </c>
      <c r="Q61" s="1550">
        <v>3.2250000000000001</v>
      </c>
      <c r="R61" s="1550">
        <v>3.415</v>
      </c>
      <c r="S61" s="1550">
        <v>3.6350000000000002</v>
      </c>
      <c r="T61" s="1550">
        <v>3.82</v>
      </c>
      <c r="U61" s="1550">
        <v>3.73</v>
      </c>
      <c r="V61" s="1550">
        <v>3.55</v>
      </c>
      <c r="W61" s="2877">
        <v>3.3450000000000002</v>
      </c>
      <c r="X61" s="2877">
        <v>3.17</v>
      </c>
      <c r="Y61" s="2877">
        <v>3.4049999999999998</v>
      </c>
      <c r="Z61" s="2877">
        <v>3.3549999999999995</v>
      </c>
      <c r="AA61" s="2877">
        <v>3.4449999999999994</v>
      </c>
    </row>
    <row r="62" spans="1:27">
      <c r="A62" s="1743" t="s">
        <v>481</v>
      </c>
      <c r="B62" s="1550"/>
      <c r="C62" s="1550"/>
      <c r="D62" s="1550"/>
      <c r="E62" s="1550"/>
      <c r="F62" s="1550"/>
      <c r="G62" s="1550"/>
      <c r="H62" s="1550"/>
      <c r="I62" s="1550"/>
      <c r="J62" s="1550"/>
      <c r="K62" s="1550"/>
      <c r="L62" s="1550"/>
      <c r="M62" s="1550"/>
      <c r="N62" s="1740"/>
      <c r="O62" s="1550"/>
      <c r="P62" s="1550">
        <v>3.3149999999999999</v>
      </c>
      <c r="Q62" s="1550">
        <v>3.5150000000000001</v>
      </c>
      <c r="R62" s="1550">
        <v>3.585</v>
      </c>
      <c r="S62" s="1550">
        <v>4.34</v>
      </c>
      <c r="T62" s="1550">
        <v>4.3249999999999993</v>
      </c>
      <c r="U62" s="1550">
        <v>4.1399999999999997</v>
      </c>
      <c r="V62" s="1550">
        <v>3.8699999999999997</v>
      </c>
      <c r="W62" s="2877">
        <v>3.4949999999999997</v>
      </c>
      <c r="X62" s="2877">
        <v>3.34</v>
      </c>
      <c r="Y62" s="2877">
        <v>3.32</v>
      </c>
      <c r="Z62" s="2877">
        <v>3.1850000000000005</v>
      </c>
      <c r="AA62" s="2877">
        <v>3.0150000000000001</v>
      </c>
    </row>
    <row r="63" spans="1:27">
      <c r="A63" s="1743" t="s">
        <v>483</v>
      </c>
      <c r="B63" s="1550"/>
      <c r="C63" s="1550"/>
      <c r="D63" s="1550"/>
      <c r="E63" s="1550"/>
      <c r="F63" s="1550"/>
      <c r="G63" s="1550">
        <v>2.18692625</v>
      </c>
      <c r="H63" s="1550">
        <v>2.0733463410000001</v>
      </c>
      <c r="I63" s="1550">
        <v>2.0949103240000002</v>
      </c>
      <c r="J63" s="1550">
        <v>2.013838389</v>
      </c>
      <c r="K63" s="1550">
        <v>1.621960702</v>
      </c>
      <c r="L63" s="1550">
        <v>1.953088438</v>
      </c>
      <c r="M63" s="1550">
        <v>2.446342043</v>
      </c>
      <c r="N63" s="1740">
        <v>2.7361778110000001</v>
      </c>
      <c r="O63" s="1550">
        <v>3.1849999999999996</v>
      </c>
      <c r="P63" s="1550">
        <v>2.8949999999999996</v>
      </c>
      <c r="Q63" s="1550">
        <v>3.1350000000000002</v>
      </c>
      <c r="R63" s="1550">
        <v>3.2300000000000004</v>
      </c>
      <c r="S63" s="1550">
        <v>3.56</v>
      </c>
      <c r="T63" s="1550">
        <v>3.63</v>
      </c>
      <c r="U63" s="1550">
        <v>3.7000000000000006</v>
      </c>
      <c r="V63" s="1550">
        <v>3.56</v>
      </c>
      <c r="W63" s="2877">
        <v>2.6550000000000002</v>
      </c>
      <c r="X63" s="2877">
        <v>2.7450000000000001</v>
      </c>
      <c r="Y63" s="2877">
        <v>3.08</v>
      </c>
      <c r="Z63" s="2877">
        <v>3.415</v>
      </c>
      <c r="AA63" s="2877">
        <v>2.9400000000000004</v>
      </c>
    </row>
    <row r="64" spans="1:27">
      <c r="A64" s="1743" t="s">
        <v>754</v>
      </c>
      <c r="B64" s="1550"/>
      <c r="C64" s="1550"/>
      <c r="D64" s="1550"/>
      <c r="E64" s="1550"/>
      <c r="F64" s="1550"/>
      <c r="G64" s="1550"/>
      <c r="H64" s="1550">
        <v>2.4673660260000001</v>
      </c>
      <c r="I64" s="1550">
        <v>2.1725982620000002</v>
      </c>
      <c r="J64" s="1550">
        <v>2.188798249</v>
      </c>
      <c r="K64" s="1550">
        <v>2.044798364</v>
      </c>
      <c r="L64" s="1550">
        <v>2.3111981510000001</v>
      </c>
      <c r="M64" s="1550">
        <v>2.7341978130000002</v>
      </c>
      <c r="N64" s="1740">
        <v>2.6909978470000002</v>
      </c>
      <c r="O64" s="1550">
        <v>3.2250000000000001</v>
      </c>
      <c r="P64" s="1550">
        <v>3.0649999999999995</v>
      </c>
      <c r="Q64" s="1550">
        <v>3.04</v>
      </c>
      <c r="R64" s="1550">
        <v>3.5949999999999998</v>
      </c>
      <c r="S64" s="1550">
        <v>4.1000000000000005</v>
      </c>
      <c r="T64" s="1550">
        <v>4.2</v>
      </c>
      <c r="U64" s="1550">
        <v>4.3550000000000004</v>
      </c>
      <c r="V64" s="1550">
        <v>3.9750000000000001</v>
      </c>
      <c r="W64" s="2877">
        <v>3.08</v>
      </c>
      <c r="X64" s="2877">
        <v>2.75</v>
      </c>
      <c r="Y64" s="2877">
        <v>2.8400000000000003</v>
      </c>
      <c r="Z64" s="2877">
        <v>3.1949999999999998</v>
      </c>
      <c r="AA64" s="2877">
        <v>2.625</v>
      </c>
    </row>
    <row r="65" spans="1:27">
      <c r="A65" s="1743" t="s">
        <v>697</v>
      </c>
      <c r="B65" s="1550"/>
      <c r="C65" s="1550"/>
      <c r="D65" s="1550"/>
      <c r="E65" s="1550"/>
      <c r="F65" s="1550"/>
      <c r="G65" s="1550"/>
      <c r="H65" s="1550"/>
      <c r="I65" s="1550"/>
      <c r="J65" s="1550">
        <v>0.87407930099999998</v>
      </c>
      <c r="K65" s="1550">
        <v>1.0712871429999999</v>
      </c>
      <c r="L65" s="1550">
        <v>1.608064714</v>
      </c>
      <c r="M65" s="1550">
        <v>2.3241581409999998</v>
      </c>
      <c r="N65" s="1740">
        <v>2.7324338140000002</v>
      </c>
      <c r="O65" s="1550">
        <v>2.8000000000000003</v>
      </c>
      <c r="P65" s="1550">
        <v>2.2399999999999998</v>
      </c>
      <c r="Q65" s="1550">
        <v>2.2149999999999999</v>
      </c>
      <c r="R65" s="1550">
        <v>2.375</v>
      </c>
      <c r="S65" s="1550">
        <v>2.63</v>
      </c>
      <c r="T65" s="1550">
        <v>2.8400000000000003</v>
      </c>
      <c r="U65" s="1550">
        <v>3.0350000000000001</v>
      </c>
      <c r="V65" s="1550">
        <v>2.9499999999999997</v>
      </c>
      <c r="W65" s="2877">
        <v>2.7</v>
      </c>
      <c r="X65" s="2877">
        <v>2.56</v>
      </c>
      <c r="Y65" s="2877">
        <v>2.7</v>
      </c>
      <c r="Z65" s="2877">
        <v>3.1649999999999996</v>
      </c>
      <c r="AA65" s="2877">
        <v>2.72</v>
      </c>
    </row>
    <row r="66" spans="1:27">
      <c r="A66" s="1743" t="s">
        <v>698</v>
      </c>
      <c r="B66" s="1550">
        <v>1.4225208620000001</v>
      </c>
      <c r="C66" s="1550">
        <v>1.295548964</v>
      </c>
      <c r="D66" s="1550">
        <v>1.4243568609999999</v>
      </c>
      <c r="E66" s="1550">
        <v>2.0115163909999998</v>
      </c>
      <c r="F66" s="1550">
        <v>1.642246686</v>
      </c>
      <c r="G66" s="1550">
        <v>2.0944783239999998</v>
      </c>
      <c r="H66" s="1550">
        <v>3.0773855380000001</v>
      </c>
      <c r="I66" s="1550">
        <v>2.4834760130000002</v>
      </c>
      <c r="J66" s="1550">
        <v>1.8778124979999999</v>
      </c>
      <c r="K66" s="1550">
        <v>1.791286567</v>
      </c>
      <c r="L66" s="1550">
        <v>2.2468122030000002</v>
      </c>
      <c r="M66" s="1550">
        <v>2.8934616850000001</v>
      </c>
      <c r="N66" s="1740">
        <v>2.8619977099999998</v>
      </c>
      <c r="O66" s="1550">
        <v>4.1000000000000005</v>
      </c>
      <c r="P66" s="1550">
        <v>3.9150000000000005</v>
      </c>
      <c r="Q66" s="1550">
        <v>4.25</v>
      </c>
      <c r="R66" s="1550">
        <v>4.8250000000000002</v>
      </c>
      <c r="S66" s="1550">
        <v>5.6400000000000006</v>
      </c>
      <c r="T66" s="1550">
        <v>4.87</v>
      </c>
      <c r="U66" s="1550">
        <v>4.3450000000000006</v>
      </c>
      <c r="V66" s="1550">
        <v>3.7350000000000003</v>
      </c>
      <c r="W66" s="2877">
        <v>3.3549999999999995</v>
      </c>
      <c r="X66" s="2877">
        <v>3.145</v>
      </c>
      <c r="Y66" s="2877">
        <v>3.3049999999999997</v>
      </c>
      <c r="Z66" s="2877">
        <v>3.49</v>
      </c>
      <c r="AA66" s="2877">
        <v>3.05</v>
      </c>
    </row>
    <row r="67" spans="1:27" ht="14.65" customHeight="1">
      <c r="A67" s="1743" t="s">
        <v>711</v>
      </c>
      <c r="B67" s="1550"/>
      <c r="C67" s="1550"/>
      <c r="D67" s="1550"/>
      <c r="E67" s="1550"/>
      <c r="F67" s="1550"/>
      <c r="G67" s="1550"/>
      <c r="H67" s="1550"/>
      <c r="I67" s="1550"/>
      <c r="J67" s="1550"/>
      <c r="K67" s="1550">
        <v>1.9379324499999999</v>
      </c>
      <c r="L67" s="1550">
        <v>1.868182505</v>
      </c>
      <c r="M67" s="1550">
        <v>2.6911778470000001</v>
      </c>
      <c r="N67" s="1740">
        <v>2.8550677160000002</v>
      </c>
      <c r="O67" s="1550">
        <v>4.03</v>
      </c>
      <c r="P67" s="1550">
        <v>3.64</v>
      </c>
      <c r="Q67" s="1550">
        <v>3.4799999999999995</v>
      </c>
      <c r="R67" s="1550">
        <v>3.7699999999999996</v>
      </c>
      <c r="S67" s="1550">
        <v>4.0400000000000009</v>
      </c>
      <c r="T67" s="1550">
        <v>3.7800000000000002</v>
      </c>
      <c r="U67" s="1550">
        <v>3.73</v>
      </c>
      <c r="V67" s="1550">
        <v>3.47</v>
      </c>
      <c r="W67" s="2877">
        <v>3.085</v>
      </c>
      <c r="X67" s="2877">
        <v>2.8650000000000002</v>
      </c>
      <c r="Y67" s="2877">
        <v>2.9850000000000003</v>
      </c>
      <c r="Z67" s="2877">
        <v>3.4950000000000001</v>
      </c>
      <c r="AA67" s="2877">
        <v>3.1300000000000003</v>
      </c>
    </row>
    <row r="68" spans="1:27" ht="14.65" customHeight="1">
      <c r="A68" s="1743" t="s">
        <v>640</v>
      </c>
      <c r="B68" s="1550">
        <v>1.410190872</v>
      </c>
      <c r="C68" s="1550">
        <v>1.368196905</v>
      </c>
      <c r="D68" s="1550">
        <v>1.421728863</v>
      </c>
      <c r="E68" s="1550">
        <v>1.3153669480000001</v>
      </c>
      <c r="F68" s="1550">
        <v>1.1567690749999999</v>
      </c>
      <c r="G68" s="1550">
        <v>1.945402444</v>
      </c>
      <c r="H68" s="1550">
        <v>2.6777138580000002</v>
      </c>
      <c r="I68" s="1550">
        <v>2.4137980689999998</v>
      </c>
      <c r="J68" s="1550">
        <v>2.4713980229999999</v>
      </c>
      <c r="K68" s="1550">
        <v>2.4497980400000001</v>
      </c>
      <c r="L68" s="1550">
        <v>2.5505979600000002</v>
      </c>
      <c r="M68" s="1550">
        <v>2.838597729</v>
      </c>
      <c r="N68" s="1740">
        <v>2.9123976699999998</v>
      </c>
      <c r="O68" s="1550">
        <v>3.0950000000000002</v>
      </c>
      <c r="P68" s="1550">
        <v>2.9699999999999998</v>
      </c>
      <c r="Q68" s="1550">
        <v>3.1550000000000002</v>
      </c>
      <c r="R68" s="1550">
        <v>4.3899999999999997</v>
      </c>
      <c r="S68" s="1550">
        <v>4.745000000000001</v>
      </c>
      <c r="T68" s="1550">
        <v>4.7649999999999997</v>
      </c>
      <c r="U68" s="1550">
        <v>4.66</v>
      </c>
      <c r="V68" s="1550">
        <v>4.34</v>
      </c>
      <c r="W68" s="2877">
        <v>4.2700000000000005</v>
      </c>
      <c r="X68" s="2877">
        <v>4.9750000000000005</v>
      </c>
      <c r="Y68" s="2877">
        <v>5.7349999999999994</v>
      </c>
      <c r="Z68" s="2877">
        <v>5.91</v>
      </c>
      <c r="AA68" s="2877">
        <v>5.0149999999999997</v>
      </c>
    </row>
    <row r="69" spans="1:27" ht="18.75" customHeight="1">
      <c r="A69" s="1743" t="s">
        <v>482</v>
      </c>
      <c r="B69" s="1550"/>
      <c r="C69" s="1550">
        <v>1.707766634</v>
      </c>
      <c r="D69" s="1550">
        <v>1.9372124500000001</v>
      </c>
      <c r="E69" s="1550">
        <v>1.8350985319999999</v>
      </c>
      <c r="F69" s="1550">
        <v>1.693312645</v>
      </c>
      <c r="G69" s="1550">
        <v>2.4319600540000001</v>
      </c>
      <c r="H69" s="1550">
        <v>3.500889199</v>
      </c>
      <c r="I69" s="1550">
        <v>3.3300513359999999</v>
      </c>
      <c r="J69" s="1550">
        <v>2.7002498400000001</v>
      </c>
      <c r="K69" s="1550">
        <v>2.8528897180000001</v>
      </c>
      <c r="L69" s="1550">
        <v>3.5740771410000001</v>
      </c>
      <c r="M69" s="1550">
        <v>4.519922384</v>
      </c>
      <c r="N69" s="1740">
        <v>4.3971444819999999</v>
      </c>
      <c r="O69" s="1550">
        <v>5.1750000000000007</v>
      </c>
      <c r="P69" s="1550">
        <v>4.1000000000000005</v>
      </c>
      <c r="Q69" s="1550">
        <v>4.585</v>
      </c>
      <c r="R69" s="1550">
        <v>5.3199999999999994</v>
      </c>
      <c r="S69" s="1550">
        <v>5.44</v>
      </c>
      <c r="T69" s="1550">
        <v>5.5</v>
      </c>
      <c r="U69" s="1550">
        <v>4.7</v>
      </c>
      <c r="V69" s="1550">
        <v>4.335</v>
      </c>
      <c r="W69" s="2877">
        <v>3.7849999999999993</v>
      </c>
      <c r="X69" s="2877">
        <v>4.3950000000000005</v>
      </c>
      <c r="Y69" s="2877">
        <v>4.8099999999999996</v>
      </c>
      <c r="Z69" s="2877">
        <v>3.7699999999999996</v>
      </c>
      <c r="AA69" s="2877">
        <v>3.9150000000000005</v>
      </c>
    </row>
    <row r="70" spans="1:27" ht="14.65" customHeight="1">
      <c r="A70" s="724" t="s">
        <v>322</v>
      </c>
      <c r="B70" s="1550">
        <v>1.120427104</v>
      </c>
      <c r="C70" s="1550">
        <v>0.85708731400000004</v>
      </c>
      <c r="D70" s="1550">
        <v>1.094903124</v>
      </c>
      <c r="E70" s="1550">
        <v>1.155311076</v>
      </c>
      <c r="F70" s="1550">
        <v>1.1719250619999999</v>
      </c>
      <c r="G70" s="1550">
        <v>1.2621229899999999</v>
      </c>
      <c r="H70" s="1550">
        <v>1.777534578</v>
      </c>
      <c r="I70" s="1550">
        <v>2.035780371</v>
      </c>
      <c r="J70" s="1550">
        <v>1.6514266790000001</v>
      </c>
      <c r="K70" s="1550">
        <v>1.7629005900000001</v>
      </c>
      <c r="L70" s="1550">
        <v>2.3075261540000001</v>
      </c>
      <c r="M70" s="1550">
        <v>3.509853192</v>
      </c>
      <c r="N70" s="1740">
        <v>3.9076168739999999</v>
      </c>
      <c r="O70" s="1550">
        <v>2.9550000000000001</v>
      </c>
      <c r="P70" s="1550">
        <v>2.5349999999999997</v>
      </c>
      <c r="Q70" s="1550">
        <v>2.2699999999999996</v>
      </c>
      <c r="R70" s="1550">
        <v>2.6149999999999998</v>
      </c>
      <c r="S70" s="1550">
        <v>3.3099999999999996</v>
      </c>
      <c r="T70" s="1550">
        <v>3.5449999999999995</v>
      </c>
      <c r="U70" s="1550">
        <v>3.585</v>
      </c>
      <c r="V70" s="1550">
        <v>3.54</v>
      </c>
      <c r="W70" s="2877">
        <v>5.5150000000000006</v>
      </c>
      <c r="X70" s="2877">
        <v>4.915</v>
      </c>
      <c r="Y70" s="2877">
        <v>5.43</v>
      </c>
      <c r="Z70" s="2877">
        <v>5.33</v>
      </c>
      <c r="AA70" s="2877">
        <v>5.4450000000000003</v>
      </c>
    </row>
    <row r="71" spans="1:27" ht="14.65" customHeight="1">
      <c r="A71" s="1551" t="s">
        <v>1483</v>
      </c>
      <c r="B71"/>
      <c r="C71"/>
      <c r="D71"/>
      <c r="E71"/>
      <c r="F71"/>
      <c r="G71"/>
      <c r="H71"/>
      <c r="I71"/>
      <c r="J71"/>
      <c r="K71"/>
      <c r="L71"/>
      <c r="M71"/>
      <c r="N71"/>
      <c r="O71"/>
      <c r="P71" s="1887"/>
      <c r="Q71"/>
      <c r="R71"/>
      <c r="S71"/>
      <c r="T71" s="1552"/>
    </row>
    <row r="72" spans="1:27" ht="12.75" customHeight="1">
      <c r="A72" s="1551" t="s">
        <v>438</v>
      </c>
      <c r="B72"/>
      <c r="C72"/>
      <c r="D72"/>
      <c r="E72"/>
      <c r="F72"/>
      <c r="G72"/>
      <c r="H72"/>
      <c r="I72"/>
      <c r="J72"/>
      <c r="K72"/>
      <c r="L72"/>
      <c r="M72"/>
      <c r="N72"/>
      <c r="O72"/>
      <c r="P72"/>
      <c r="Q72"/>
      <c r="R72"/>
      <c r="S72"/>
      <c r="T72"/>
      <c r="U72" s="10" t="s">
        <v>1417</v>
      </c>
    </row>
    <row r="73" spans="1:27" ht="2.85" hidden="1" customHeight="1">
      <c r="A73" s="1553" t="s">
        <v>712</v>
      </c>
      <c r="B73" s="1554" t="s">
        <v>713</v>
      </c>
      <c r="D73"/>
      <c r="E73"/>
      <c r="F73"/>
      <c r="G73"/>
      <c r="H73"/>
      <c r="I73"/>
      <c r="J73"/>
      <c r="K73"/>
      <c r="L73"/>
      <c r="M73"/>
      <c r="N73"/>
      <c r="O73"/>
      <c r="P73"/>
      <c r="Q73"/>
      <c r="R73"/>
      <c r="S73"/>
      <c r="T73"/>
    </row>
    <row r="74" spans="1:27" ht="13.7" customHeight="1">
      <c r="A74"/>
      <c r="B74"/>
      <c r="C74"/>
      <c r="D74"/>
      <c r="E74"/>
      <c r="F74"/>
      <c r="G74"/>
      <c r="H74"/>
      <c r="I74"/>
      <c r="J74"/>
      <c r="K74"/>
      <c r="L74"/>
      <c r="M74"/>
      <c r="N74"/>
      <c r="O74"/>
      <c r="P74"/>
      <c r="Q74"/>
      <c r="R74"/>
      <c r="S74"/>
      <c r="T74"/>
    </row>
    <row r="75" spans="1:27" s="155" customFormat="1" ht="14.65" customHeight="1">
      <c r="A75" t="s">
        <v>1475</v>
      </c>
      <c r="B75"/>
      <c r="C75"/>
      <c r="D75"/>
      <c r="E75"/>
      <c r="F75"/>
      <c r="G75"/>
      <c r="H75"/>
      <c r="I75"/>
      <c r="J75"/>
      <c r="K75"/>
      <c r="L75"/>
      <c r="M75"/>
      <c r="N75"/>
      <c r="O75"/>
      <c r="P75"/>
      <c r="Q75"/>
      <c r="R75"/>
      <c r="S75"/>
    </row>
    <row r="76" spans="1:27" s="155" customFormat="1" ht="14.65" customHeight="1">
      <c r="A76" s="2976"/>
      <c r="B76"/>
      <c r="C76"/>
      <c r="D76"/>
      <c r="E76"/>
      <c r="F76"/>
      <c r="G76"/>
      <c r="H76"/>
      <c r="I76"/>
      <c r="J76"/>
      <c r="K76"/>
      <c r="L76"/>
      <c r="M76"/>
      <c r="N76"/>
      <c r="O76"/>
      <c r="P76"/>
      <c r="Q76"/>
      <c r="R76"/>
      <c r="S76"/>
    </row>
    <row r="77" spans="1:27" s="155" customFormat="1" ht="14.65" customHeight="1">
      <c r="A77"/>
      <c r="B77"/>
      <c r="C77"/>
      <c r="D77"/>
      <c r="E77"/>
      <c r="F77"/>
      <c r="G77"/>
      <c r="H77"/>
      <c r="I77"/>
      <c r="J77"/>
      <c r="K77"/>
      <c r="L77"/>
      <c r="M77"/>
      <c r="N77"/>
      <c r="O77"/>
      <c r="P77"/>
      <c r="Q77"/>
      <c r="R77"/>
      <c r="S77"/>
      <c r="T77" s="10"/>
    </row>
    <row r="78" spans="1:27">
      <c r="A78" s="155"/>
      <c r="B78" s="174"/>
      <c r="C78" s="174"/>
      <c r="D78" s="174"/>
      <c r="E78" s="174"/>
      <c r="F78" s="174"/>
      <c r="G78" s="174"/>
      <c r="H78" s="174"/>
      <c r="I78" s="155"/>
      <c r="J78" s="155"/>
      <c r="K78" s="155"/>
      <c r="L78" s="155"/>
      <c r="M78" s="155"/>
      <c r="N78" s="155"/>
      <c r="O78" s="155"/>
      <c r="P78" s="155"/>
      <c r="Q78" s="155"/>
      <c r="R78" s="155"/>
      <c r="S78" s="155"/>
    </row>
    <row r="79" spans="1:27">
      <c r="A79" s="155"/>
      <c r="B79" s="174"/>
      <c r="C79" s="174"/>
      <c r="D79" s="174"/>
      <c r="E79" s="174"/>
      <c r="F79" s="174"/>
      <c r="G79" s="174"/>
      <c r="H79" s="174"/>
      <c r="I79" s="155"/>
      <c r="J79" s="155"/>
      <c r="K79" s="155"/>
      <c r="L79" s="155"/>
      <c r="M79" s="155"/>
      <c r="N79" s="155"/>
      <c r="O79" s="155"/>
      <c r="P79" s="155"/>
      <c r="Q79" s="155"/>
      <c r="R79" s="155"/>
      <c r="S79" s="155"/>
    </row>
    <row r="80" spans="1:27">
      <c r="A80" s="725"/>
    </row>
    <row r="105" spans="1:3">
      <c r="A105" s="1554"/>
      <c r="B105" s="1554"/>
      <c r="C105" s="1554"/>
    </row>
  </sheetData>
  <phoneticPr fontId="21" type="noConversion"/>
  <printOptions horizontalCentered="1" verticalCentered="1"/>
  <pageMargins left="0.6692913385826772" right="0.55118110236220474" top="0.15748031496062992" bottom="0.35433070866141736" header="0.51181102362204722" footer="0.51181102362204722"/>
  <pageSetup paperSize="9" scale="49" orientation="portrait"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Tabelle45">
    <tabColor indexed="50"/>
    <pageSetUpPr fitToPage="1"/>
  </sheetPr>
  <dimension ref="A1:AA115"/>
  <sheetViews>
    <sheetView showGridLines="0" zoomScale="70" zoomScaleNormal="70" workbookViewId="0">
      <pane xSplit="1" ySplit="9" topLeftCell="B10" activePane="bottomRight" state="frozen"/>
      <selection activeCell="Z43" sqref="Z43"/>
      <selection pane="topRight" activeCell="Z43" sqref="Z43"/>
      <selection pane="bottomLeft" activeCell="Z43" sqref="Z43"/>
      <selection pane="bottomRight" activeCell="A7" sqref="A7"/>
    </sheetView>
  </sheetViews>
  <sheetFormatPr baseColWidth="10" defaultColWidth="6.5" defaultRowHeight="15.75"/>
  <cols>
    <col min="1" max="1" width="14.375" style="10" customWidth="1"/>
    <col min="2" max="19" width="5.625" style="10" customWidth="1"/>
    <col min="20" max="23" width="6.5" style="10" customWidth="1"/>
    <col min="24" max="26" width="6.5" style="10"/>
    <col min="27" max="27" width="6.5" style="10" customWidth="1"/>
    <col min="28" max="16384" width="6.5" style="10"/>
  </cols>
  <sheetData>
    <row r="1" spans="1:27" s="111" customFormat="1" ht="13.15" customHeight="1">
      <c r="A1" s="719"/>
      <c r="B1" s="2189"/>
      <c r="C1" s="2190"/>
      <c r="D1" s="2190"/>
      <c r="E1" s="2190"/>
      <c r="F1" s="2190"/>
      <c r="G1" s="2190"/>
      <c r="H1" s="2190"/>
      <c r="I1" s="2190"/>
      <c r="J1" s="2190"/>
      <c r="K1" s="2190"/>
      <c r="L1" s="2190"/>
      <c r="M1" s="2190"/>
      <c r="N1" s="2190"/>
      <c r="O1" s="2190"/>
      <c r="P1" s="2190"/>
      <c r="Q1" s="2190"/>
      <c r="R1" s="2190"/>
      <c r="S1" s="2190"/>
      <c r="T1" s="2190"/>
      <c r="U1" s="2190"/>
      <c r="V1" s="2190"/>
      <c r="W1" s="2190"/>
      <c r="X1" s="2190"/>
      <c r="Y1" s="1544"/>
      <c r="Z1" s="326"/>
      <c r="AA1" s="327"/>
    </row>
    <row r="2" spans="1:27" s="111" customFormat="1" ht="18" customHeight="1">
      <c r="A2" s="370"/>
      <c r="B2" s="2156" t="s">
        <v>688</v>
      </c>
      <c r="C2" s="2193"/>
      <c r="D2" s="2193"/>
      <c r="E2" s="2193"/>
      <c r="F2" s="2193"/>
      <c r="G2" s="2193"/>
      <c r="H2" s="2193"/>
      <c r="I2" s="2193"/>
      <c r="J2" s="2193"/>
      <c r="K2" s="2193"/>
      <c r="L2" s="2193"/>
      <c r="M2" s="2193"/>
      <c r="N2" s="2193"/>
      <c r="O2" s="2193"/>
      <c r="P2" s="2193"/>
      <c r="Q2" s="2193"/>
      <c r="R2" s="2193"/>
      <c r="S2" s="2193"/>
      <c r="T2" s="2193"/>
      <c r="U2" s="2193"/>
      <c r="V2" s="2193"/>
      <c r="W2" s="2193"/>
      <c r="X2" s="2193"/>
      <c r="Y2" s="370" t="s">
        <v>112</v>
      </c>
      <c r="Z2" s="1555"/>
      <c r="AA2" s="539"/>
    </row>
    <row r="3" spans="1:27" s="111" customFormat="1" ht="18" customHeight="1">
      <c r="A3" s="370"/>
      <c r="B3" s="2156" t="s">
        <v>714</v>
      </c>
      <c r="C3" s="2193"/>
      <c r="D3" s="2193"/>
      <c r="E3" s="2193"/>
      <c r="F3" s="2193"/>
      <c r="G3" s="2193"/>
      <c r="H3" s="2193"/>
      <c r="I3" s="2193"/>
      <c r="J3" s="2193"/>
      <c r="K3" s="2193"/>
      <c r="L3" s="2193"/>
      <c r="M3" s="2193"/>
      <c r="N3" s="2193"/>
      <c r="O3" s="2193"/>
      <c r="P3" s="2193"/>
      <c r="Q3" s="2193"/>
      <c r="R3" s="2193"/>
      <c r="S3" s="2193"/>
      <c r="T3" s="2193"/>
      <c r="U3" s="2193"/>
      <c r="V3" s="2193"/>
      <c r="W3" s="2193"/>
      <c r="X3" s="2193"/>
      <c r="Y3" s="370" t="s">
        <v>715</v>
      </c>
      <c r="Z3" s="1555"/>
      <c r="AA3" s="539"/>
    </row>
    <row r="4" spans="1:27" s="111" customFormat="1" ht="18" customHeight="1">
      <c r="A4" s="197"/>
      <c r="B4" s="2156"/>
      <c r="C4" s="2193"/>
      <c r="D4" s="2193"/>
      <c r="E4" s="2193"/>
      <c r="F4" s="2193"/>
      <c r="G4" s="2193"/>
      <c r="H4" s="2193"/>
      <c r="I4" s="2193"/>
      <c r="J4" s="2193"/>
      <c r="K4" s="2193"/>
      <c r="L4" s="2193"/>
      <c r="M4" s="2193"/>
      <c r="N4" s="2193"/>
      <c r="O4" s="2193"/>
      <c r="P4" s="2193"/>
      <c r="Q4" s="2193"/>
      <c r="R4" s="2193"/>
      <c r="S4" s="2193"/>
      <c r="T4" s="2193"/>
      <c r="U4" s="2193"/>
      <c r="V4" s="2193"/>
      <c r="W4" s="2193"/>
      <c r="X4" s="2193"/>
      <c r="Y4" s="720" t="s">
        <v>1657</v>
      </c>
      <c r="Z4" s="1556"/>
      <c r="AA4" s="721"/>
    </row>
    <row r="5" spans="1:27" s="111" customFormat="1" ht="13.15" customHeight="1">
      <c r="A5" s="722"/>
      <c r="B5" s="2198"/>
      <c r="C5" s="2196"/>
      <c r="D5" s="2196"/>
      <c r="E5" s="2196"/>
      <c r="F5" s="2196"/>
      <c r="G5" s="2196"/>
      <c r="H5" s="2196"/>
      <c r="I5" s="2196"/>
      <c r="J5" s="2196"/>
      <c r="K5" s="2196"/>
      <c r="L5" s="2196"/>
      <c r="M5" s="2196"/>
      <c r="N5" s="2196"/>
      <c r="O5" s="2196"/>
      <c r="P5" s="2196"/>
      <c r="Q5" s="2196"/>
      <c r="R5" s="2196"/>
      <c r="S5" s="2196"/>
      <c r="T5" s="2196"/>
      <c r="U5" s="2196"/>
      <c r="V5" s="2196"/>
      <c r="W5" s="2196"/>
      <c r="X5" s="2196"/>
      <c r="Y5" s="1545"/>
      <c r="Z5" s="332"/>
      <c r="AA5" s="333"/>
    </row>
    <row r="6" spans="1:27" ht="8.1" customHeight="1">
      <c r="B6" s="9"/>
    </row>
    <row r="7" spans="1:27" ht="8.1" customHeight="1">
      <c r="B7" s="9"/>
    </row>
    <row r="8" spans="1:27" ht="14.65" customHeight="1">
      <c r="A8" s="1546" t="s">
        <v>1485</v>
      </c>
      <c r="B8" s="723"/>
      <c r="C8" s="49"/>
      <c r="D8" s="49"/>
      <c r="E8" s="49"/>
      <c r="F8" s="49"/>
      <c r="G8" s="49"/>
      <c r="H8" s="49"/>
      <c r="I8" s="49"/>
      <c r="J8" s="49"/>
      <c r="K8" s="49"/>
      <c r="L8" s="49"/>
      <c r="M8" s="49"/>
      <c r="N8" s="49"/>
      <c r="O8" s="49"/>
    </row>
    <row r="9" spans="1:27" ht="14.65" customHeight="1">
      <c r="A9" s="724"/>
      <c r="B9" s="6">
        <v>1995</v>
      </c>
      <c r="C9" s="6">
        <v>1996</v>
      </c>
      <c r="D9" s="6">
        <v>1997</v>
      </c>
      <c r="E9" s="6">
        <v>1998</v>
      </c>
      <c r="F9" s="7">
        <v>1999</v>
      </c>
      <c r="G9" s="6">
        <v>2000</v>
      </c>
      <c r="H9" s="7">
        <v>2001</v>
      </c>
      <c r="I9" s="6">
        <v>2002</v>
      </c>
      <c r="J9" s="7">
        <v>2003</v>
      </c>
      <c r="K9" s="6">
        <v>2004</v>
      </c>
      <c r="L9" s="7">
        <v>2005</v>
      </c>
      <c r="M9" s="6">
        <v>2006</v>
      </c>
      <c r="N9" s="1735">
        <v>2007</v>
      </c>
      <c r="O9" s="384">
        <v>2008</v>
      </c>
      <c r="P9" s="168">
        <v>2009</v>
      </c>
      <c r="Q9" s="384">
        <v>2010</v>
      </c>
      <c r="R9" s="168">
        <v>2011</v>
      </c>
      <c r="S9" s="384">
        <v>2012</v>
      </c>
      <c r="T9" s="384">
        <v>2013</v>
      </c>
      <c r="U9" s="6">
        <v>2014</v>
      </c>
      <c r="V9" s="384">
        <v>2015</v>
      </c>
      <c r="W9" s="6">
        <v>2016</v>
      </c>
      <c r="X9" s="1376">
        <v>2017</v>
      </c>
      <c r="Y9" s="6">
        <v>2018</v>
      </c>
      <c r="Z9" s="1376">
        <v>2019</v>
      </c>
      <c r="AA9" s="1376">
        <v>2020</v>
      </c>
    </row>
    <row r="10" spans="1:27" ht="14.65" customHeight="1">
      <c r="A10" s="2977" t="s">
        <v>1549</v>
      </c>
      <c r="B10" s="6"/>
      <c r="C10" s="6"/>
      <c r="D10" s="6"/>
      <c r="E10" s="6"/>
      <c r="F10" s="7"/>
      <c r="G10" s="6"/>
      <c r="H10" s="7"/>
      <c r="I10" s="6"/>
      <c r="J10" s="7"/>
      <c r="K10" s="6"/>
      <c r="L10" s="7"/>
      <c r="M10" s="6"/>
      <c r="N10" s="1735"/>
      <c r="O10" s="2882">
        <v>10.035</v>
      </c>
      <c r="P10" s="2882">
        <v>10.450000000000001</v>
      </c>
      <c r="Q10" s="2882">
        <v>10.445</v>
      </c>
      <c r="R10" s="2882">
        <v>11.099999999999998</v>
      </c>
      <c r="S10" s="2882">
        <v>11.535</v>
      </c>
      <c r="T10" s="2882">
        <v>11.875</v>
      </c>
      <c r="U10" s="2882">
        <v>12.195</v>
      </c>
      <c r="V10" s="2882">
        <v>11.92</v>
      </c>
      <c r="W10" s="2882">
        <v>11.42</v>
      </c>
      <c r="X10" s="2882">
        <v>11.244999999999999</v>
      </c>
      <c r="Y10" s="2882">
        <v>11.415000000000001</v>
      </c>
      <c r="Z10" s="2882">
        <v>12.389999999999999</v>
      </c>
      <c r="AA10" s="2882"/>
    </row>
    <row r="11" spans="1:27" ht="14.65" customHeight="1">
      <c r="A11" s="2977" t="s">
        <v>1550</v>
      </c>
      <c r="B11" s="6"/>
      <c r="C11" s="6"/>
      <c r="D11" s="6"/>
      <c r="E11" s="6"/>
      <c r="F11" s="7"/>
      <c r="G11" s="6"/>
      <c r="H11" s="7"/>
      <c r="I11" s="6"/>
      <c r="J11" s="7"/>
      <c r="K11" s="6"/>
      <c r="L11" s="7"/>
      <c r="M11" s="6"/>
      <c r="N11" s="1735"/>
      <c r="O11" s="2882">
        <v>10.040000000000001</v>
      </c>
      <c r="P11" s="2882">
        <v>10.455</v>
      </c>
      <c r="Q11" s="2882">
        <v>10.455</v>
      </c>
      <c r="R11" s="2882">
        <v>11.099999999999998</v>
      </c>
      <c r="S11" s="2882">
        <v>11.540000000000001</v>
      </c>
      <c r="T11" s="2882">
        <v>11.885000000000002</v>
      </c>
      <c r="U11" s="2882">
        <v>12.204999999999998</v>
      </c>
      <c r="V11" s="2882">
        <v>11.58</v>
      </c>
      <c r="W11" s="2882">
        <v>11.219999999999999</v>
      </c>
      <c r="X11" s="2882">
        <v>11.110000000000001</v>
      </c>
      <c r="Y11" s="2882"/>
      <c r="Z11" s="2882">
        <v>12.055</v>
      </c>
      <c r="AA11" s="2882">
        <v>12.545</v>
      </c>
    </row>
    <row r="12" spans="1:27" ht="14.65" customHeight="1">
      <c r="A12" s="2977" t="s">
        <v>1551</v>
      </c>
      <c r="B12" s="6"/>
      <c r="C12" s="6"/>
      <c r="D12" s="6"/>
      <c r="E12" s="6"/>
      <c r="F12" s="7"/>
      <c r="G12" s="6"/>
      <c r="H12" s="7"/>
      <c r="I12" s="6"/>
      <c r="J12" s="7"/>
      <c r="K12" s="6"/>
      <c r="L12" s="7"/>
      <c r="M12" s="6"/>
      <c r="N12" s="1735"/>
      <c r="O12" s="2882">
        <v>10.270000000000001</v>
      </c>
      <c r="P12" s="2882">
        <v>10.87</v>
      </c>
      <c r="Q12" s="2882">
        <v>10.84</v>
      </c>
      <c r="R12" s="2882">
        <v>11.665000000000001</v>
      </c>
      <c r="S12" s="2882">
        <v>12.165000000000001</v>
      </c>
      <c r="T12" s="2882">
        <v>12.64</v>
      </c>
      <c r="U12" s="2882">
        <v>13.100000000000001</v>
      </c>
      <c r="V12" s="2882">
        <v>12.45</v>
      </c>
      <c r="W12" s="2882">
        <v>12.06</v>
      </c>
      <c r="X12" s="2882">
        <v>11.915000000000001</v>
      </c>
      <c r="Y12" s="2882">
        <v>11.905000000000001</v>
      </c>
      <c r="Z12" s="2882">
        <v>12.955</v>
      </c>
      <c r="AA12" s="2882">
        <v>13.484999999999999</v>
      </c>
    </row>
    <row r="13" spans="1:27" ht="14.1" customHeight="1">
      <c r="A13" s="479" t="s">
        <v>691</v>
      </c>
      <c r="B13" s="1558">
        <v>7.7850000000000001</v>
      </c>
      <c r="C13" s="1558">
        <v>7.69</v>
      </c>
      <c r="D13" s="1558">
        <v>7.46</v>
      </c>
      <c r="E13" s="1558">
        <v>7.51</v>
      </c>
      <c r="F13" s="1558">
        <v>7.375</v>
      </c>
      <c r="G13" s="1558">
        <v>7.4749999999999996</v>
      </c>
      <c r="H13" s="1558">
        <v>7.6050000000000004</v>
      </c>
      <c r="I13" s="1558">
        <v>7.6</v>
      </c>
      <c r="J13" s="1558">
        <v>7.55</v>
      </c>
      <c r="K13" s="1558">
        <v>7.73</v>
      </c>
      <c r="L13" s="1558">
        <v>8.06</v>
      </c>
      <c r="M13" s="1558">
        <v>10.095000000000001</v>
      </c>
      <c r="N13" s="1736">
        <v>9.61</v>
      </c>
      <c r="O13" s="2882">
        <v>10.15</v>
      </c>
      <c r="P13" s="2882">
        <v>10.95</v>
      </c>
      <c r="Q13" s="2882">
        <v>10.555</v>
      </c>
      <c r="R13" s="2882">
        <v>11.225</v>
      </c>
      <c r="S13" s="2882">
        <v>10.914999999999999</v>
      </c>
      <c r="T13" s="2882">
        <v>10.885</v>
      </c>
      <c r="U13" s="2882">
        <v>10.9</v>
      </c>
      <c r="V13" s="2882">
        <v>10.905000000000001</v>
      </c>
      <c r="W13" s="2882">
        <v>11.365</v>
      </c>
      <c r="X13" s="2882">
        <v>10.955</v>
      </c>
      <c r="Y13" s="2882">
        <v>11.185</v>
      </c>
      <c r="Z13" s="2882">
        <v>11.510000000000002</v>
      </c>
      <c r="AA13" s="2882">
        <v>11.78</v>
      </c>
    </row>
    <row r="14" spans="1:27" ht="14.1" customHeight="1">
      <c r="A14" s="479" t="s">
        <v>692</v>
      </c>
      <c r="B14" s="1558"/>
      <c r="C14" s="1558"/>
      <c r="D14" s="1558"/>
      <c r="E14" s="1558"/>
      <c r="F14" s="1558"/>
      <c r="G14" s="1558"/>
      <c r="H14" s="1558"/>
      <c r="I14" s="1558"/>
      <c r="J14" s="1558"/>
      <c r="K14" s="1558">
        <v>4.09</v>
      </c>
      <c r="L14" s="1558">
        <v>4.2649999999999997</v>
      </c>
      <c r="M14" s="1558">
        <v>4.55</v>
      </c>
      <c r="N14" s="1736">
        <v>4.9050000000000002</v>
      </c>
      <c r="O14" s="2882">
        <v>6.0549999999999997</v>
      </c>
      <c r="P14" s="2882">
        <v>6.4399999999999995</v>
      </c>
      <c r="Q14" s="2882">
        <v>6.5650000000000004</v>
      </c>
      <c r="R14" s="2882">
        <v>6.5750000000000002</v>
      </c>
      <c r="S14" s="2882">
        <v>7.3500000000000014</v>
      </c>
      <c r="T14" s="2882">
        <v>7.6949999999999994</v>
      </c>
      <c r="U14" s="2882">
        <v>7.5149999999999997</v>
      </c>
      <c r="V14" s="2882">
        <v>7.37</v>
      </c>
      <c r="W14" s="2882">
        <v>8.9499999999999993</v>
      </c>
      <c r="X14" s="2882">
        <v>7.7649999999999997</v>
      </c>
      <c r="Y14" s="2882">
        <v>8.2799999999999994</v>
      </c>
      <c r="Z14" s="2882">
        <v>8.870000000000001</v>
      </c>
      <c r="AA14" s="2882">
        <v>8.2949999999999999</v>
      </c>
    </row>
    <row r="15" spans="1:27" ht="14.1" customHeight="1">
      <c r="A15" s="479" t="s">
        <v>732</v>
      </c>
      <c r="B15" s="1558"/>
      <c r="C15" s="1558"/>
      <c r="D15" s="1558"/>
      <c r="E15" s="1558"/>
      <c r="F15" s="1558"/>
      <c r="G15" s="1558">
        <v>4.2149999999999999</v>
      </c>
      <c r="H15" s="1558">
        <v>4.33</v>
      </c>
      <c r="I15" s="1558">
        <v>4.8449999999999998</v>
      </c>
      <c r="J15" s="1558">
        <v>4.4550000000000001</v>
      </c>
      <c r="K15" s="1558">
        <v>4.915</v>
      </c>
      <c r="L15" s="1558">
        <v>5.92</v>
      </c>
      <c r="M15" s="1558">
        <v>7.3650000000000002</v>
      </c>
      <c r="N15" s="1736">
        <v>7.7050000000000001</v>
      </c>
      <c r="O15" s="2882">
        <v>11.14</v>
      </c>
      <c r="P15" s="2882">
        <v>10.955</v>
      </c>
      <c r="Q15" s="2882">
        <v>10.57</v>
      </c>
      <c r="R15" s="2882">
        <v>10.95</v>
      </c>
      <c r="S15" s="2882">
        <v>10.34</v>
      </c>
      <c r="T15" s="2882">
        <v>10.065</v>
      </c>
      <c r="U15" s="2882">
        <v>8.24</v>
      </c>
      <c r="V15" s="2882">
        <v>7.7750000000000004</v>
      </c>
      <c r="W15" s="2882">
        <v>7.31</v>
      </c>
      <c r="X15" s="2882">
        <v>6.9899999999999993</v>
      </c>
      <c r="Y15" s="2882">
        <v>7.2700000000000005</v>
      </c>
      <c r="Z15" s="2882">
        <v>7.76</v>
      </c>
      <c r="AA15" s="2882">
        <v>8.44</v>
      </c>
    </row>
    <row r="16" spans="1:27" ht="14.1" customHeight="1">
      <c r="A16" s="479" t="s">
        <v>479</v>
      </c>
      <c r="B16" s="1558">
        <v>5.0549999999999997</v>
      </c>
      <c r="C16" s="1558">
        <v>5.5149999999999997</v>
      </c>
      <c r="D16" s="1558">
        <v>5.4349999999999996</v>
      </c>
      <c r="E16" s="1558">
        <v>5.83</v>
      </c>
      <c r="F16" s="1558">
        <v>5.6349999999999998</v>
      </c>
      <c r="G16" s="1558">
        <v>5.67</v>
      </c>
      <c r="H16" s="1558">
        <v>6.29</v>
      </c>
      <c r="I16" s="1558">
        <v>6.87</v>
      </c>
      <c r="J16" s="1558">
        <v>7.58</v>
      </c>
      <c r="K16" s="1558">
        <v>7.0350000000000001</v>
      </c>
      <c r="L16" s="1558">
        <v>7.19</v>
      </c>
      <c r="M16" s="1558">
        <v>8.65</v>
      </c>
      <c r="N16" s="1736">
        <v>7.4249999999999998</v>
      </c>
      <c r="O16" s="2882">
        <v>9.6549999999999994</v>
      </c>
      <c r="P16" s="2882">
        <v>8.9150000000000009</v>
      </c>
      <c r="Q16" s="2882">
        <v>9.5150000000000006</v>
      </c>
      <c r="R16" s="2882">
        <v>9.5950000000000006</v>
      </c>
      <c r="S16" s="2882">
        <v>9.7950000000000017</v>
      </c>
      <c r="T16" s="2882">
        <v>10.125</v>
      </c>
      <c r="U16" s="2882">
        <v>9.5549999999999997</v>
      </c>
      <c r="V16" s="2882">
        <v>8.99</v>
      </c>
      <c r="W16" s="2882">
        <v>9.42</v>
      </c>
      <c r="X16" s="2882">
        <v>8.4550000000000001</v>
      </c>
      <c r="Y16" s="2882">
        <v>7.9749999999999988</v>
      </c>
      <c r="Z16" s="2882">
        <v>7.07</v>
      </c>
      <c r="AA16" s="2882">
        <v>6.49</v>
      </c>
    </row>
    <row r="17" spans="1:27" ht="14.1" customHeight="1">
      <c r="A17" s="479" t="s">
        <v>498</v>
      </c>
      <c r="B17" s="1558">
        <v>10.095000000000001</v>
      </c>
      <c r="C17" s="1558">
        <v>8.9149999999999991</v>
      </c>
      <c r="D17" s="1558">
        <v>8.375</v>
      </c>
      <c r="E17" s="1558">
        <v>8.27</v>
      </c>
      <c r="F17" s="1558">
        <v>8.0350000000000001</v>
      </c>
      <c r="G17" s="1558">
        <v>7.0350000000000001</v>
      </c>
      <c r="H17" s="1558">
        <v>7.18</v>
      </c>
      <c r="I17" s="1558">
        <v>7.085</v>
      </c>
      <c r="J17" s="1558">
        <v>8.4149999999999991</v>
      </c>
      <c r="K17" s="1558">
        <v>8.5749999999999993</v>
      </c>
      <c r="L17" s="1558">
        <v>9.1750000000000007</v>
      </c>
      <c r="M17" s="1558">
        <v>10.08</v>
      </c>
      <c r="N17" s="1736">
        <v>10.69</v>
      </c>
      <c r="O17" s="2882">
        <v>10.655000000000001</v>
      </c>
      <c r="P17" s="2882">
        <v>11.33</v>
      </c>
      <c r="Q17" s="2882">
        <v>11.549999999999999</v>
      </c>
      <c r="R17" s="2882">
        <v>12.455</v>
      </c>
      <c r="S17" s="2882">
        <v>12.870000000000001</v>
      </c>
      <c r="T17" s="2882">
        <v>14.344999999999999</v>
      </c>
      <c r="U17" s="2882">
        <v>15.53</v>
      </c>
      <c r="V17" s="2882">
        <v>15.010000000000002</v>
      </c>
      <c r="W17" s="2882">
        <v>14.984999999999998</v>
      </c>
      <c r="X17" s="2882">
        <v>15.165000000000001</v>
      </c>
      <c r="Y17" s="2882">
        <v>15.074999999999999</v>
      </c>
      <c r="Z17" s="2882">
        <v>15.824999999999999</v>
      </c>
      <c r="AA17" s="2882">
        <v>17.995000000000001</v>
      </c>
    </row>
    <row r="18" spans="1:27" ht="14.1" customHeight="1">
      <c r="A18" s="479" t="s">
        <v>716</v>
      </c>
      <c r="B18" s="1558"/>
      <c r="C18" s="1558"/>
      <c r="D18" s="1558"/>
      <c r="E18" s="1558"/>
      <c r="F18" s="1558"/>
      <c r="G18" s="1558"/>
      <c r="H18" s="1558"/>
      <c r="I18" s="1558">
        <v>4.6500000000000004</v>
      </c>
      <c r="J18" s="1558">
        <v>4.55</v>
      </c>
      <c r="K18" s="1558">
        <v>4.6349999999999998</v>
      </c>
      <c r="L18" s="1558">
        <v>4.7149999999999999</v>
      </c>
      <c r="M18" s="1558">
        <v>5.1849999999999996</v>
      </c>
      <c r="N18" s="1736">
        <v>5.3849999999999998</v>
      </c>
      <c r="O18" s="2882">
        <v>5.84</v>
      </c>
      <c r="P18" s="2882">
        <v>6.4399999999999995</v>
      </c>
      <c r="Q18" s="2882">
        <v>7.1050000000000004</v>
      </c>
      <c r="R18" s="2882">
        <v>7.3449999999999998</v>
      </c>
      <c r="S18" s="2882">
        <v>8.01</v>
      </c>
      <c r="T18" s="2882">
        <v>9.7200000000000006</v>
      </c>
      <c r="U18" s="2882">
        <v>9.2349999999999994</v>
      </c>
      <c r="V18" s="2882">
        <v>9.2349999999999994</v>
      </c>
      <c r="W18" s="2882">
        <v>8.870000000000001</v>
      </c>
      <c r="X18" s="2882">
        <v>8.5799999999999983</v>
      </c>
      <c r="Y18" s="2882">
        <v>8.9450000000000003</v>
      </c>
      <c r="Z18" s="2882">
        <v>9.17</v>
      </c>
      <c r="AA18" s="2882">
        <v>8.48</v>
      </c>
    </row>
    <row r="19" spans="1:27" ht="14.1" customHeight="1">
      <c r="A19" s="479" t="s">
        <v>260</v>
      </c>
      <c r="B19" s="1558">
        <v>6.2</v>
      </c>
      <c r="C19" s="1558">
        <v>6.32</v>
      </c>
      <c r="D19" s="1558">
        <v>6.9850000000000003</v>
      </c>
      <c r="E19" s="1558">
        <v>6.63</v>
      </c>
      <c r="F19" s="1558">
        <v>6.62</v>
      </c>
      <c r="G19" s="1558">
        <v>6.62</v>
      </c>
      <c r="H19" s="1558">
        <v>6.62</v>
      </c>
      <c r="I19" s="1558">
        <v>8.02</v>
      </c>
      <c r="J19" s="1558">
        <v>7.76</v>
      </c>
      <c r="K19" s="1558">
        <v>8.1199999999999992</v>
      </c>
      <c r="L19" s="1558">
        <v>9.3000000000000007</v>
      </c>
      <c r="M19" s="1558">
        <v>10.11</v>
      </c>
      <c r="N19" s="1736">
        <v>11.25</v>
      </c>
      <c r="O19" s="2882">
        <v>13.605</v>
      </c>
      <c r="P19" s="2882">
        <v>11.904999999999999</v>
      </c>
      <c r="Q19" s="2882">
        <v>11.27</v>
      </c>
      <c r="R19" s="2882">
        <v>12.245000000000001</v>
      </c>
      <c r="S19" s="2882">
        <v>13.565</v>
      </c>
      <c r="T19" s="2882">
        <v>13.679999999999998</v>
      </c>
      <c r="U19" s="2882">
        <v>13.61</v>
      </c>
      <c r="V19" s="2882">
        <v>13.87</v>
      </c>
      <c r="W19" s="2882">
        <v>12.86</v>
      </c>
      <c r="X19" s="2882">
        <v>12.39</v>
      </c>
      <c r="Y19" s="2882">
        <v>13.350000000000001</v>
      </c>
      <c r="Z19" s="2882">
        <v>13.395000000000001</v>
      </c>
      <c r="AA19" s="2882">
        <v>14.06</v>
      </c>
    </row>
    <row r="20" spans="1:27" ht="14.1" customHeight="1">
      <c r="A20" s="479" t="s">
        <v>717</v>
      </c>
      <c r="B20" s="1558">
        <v>5.76</v>
      </c>
      <c r="C20" s="1558">
        <v>5.79</v>
      </c>
      <c r="D20" s="1558">
        <v>5.7549999999999999</v>
      </c>
      <c r="E20" s="1558">
        <v>5.73</v>
      </c>
      <c r="F20" s="1558">
        <v>5.8250000000000002</v>
      </c>
      <c r="G20" s="1558">
        <v>5.66</v>
      </c>
      <c r="H20" s="1558">
        <v>5.81</v>
      </c>
      <c r="I20" s="1558">
        <v>5.9</v>
      </c>
      <c r="J20" s="1558">
        <v>6.14</v>
      </c>
      <c r="K20" s="1558">
        <v>6.3</v>
      </c>
      <c r="L20" s="1558">
        <v>6.45</v>
      </c>
      <c r="M20" s="1558">
        <v>6.68</v>
      </c>
      <c r="N20" s="1736">
        <v>7.12</v>
      </c>
      <c r="O20" s="2882">
        <v>8.9049999999999994</v>
      </c>
      <c r="P20" s="2882">
        <v>9.42</v>
      </c>
      <c r="Q20" s="2882">
        <v>9.86</v>
      </c>
      <c r="R20" s="2882">
        <v>10.785</v>
      </c>
      <c r="S20" s="2882">
        <v>12.025</v>
      </c>
      <c r="T20" s="2882">
        <v>12.434999999999999</v>
      </c>
      <c r="U20" s="2882">
        <v>13.169999999999998</v>
      </c>
      <c r="V20" s="2882">
        <v>12.21</v>
      </c>
      <c r="W20" s="2882">
        <v>11.44</v>
      </c>
      <c r="X20" s="2882">
        <v>11.315</v>
      </c>
      <c r="Y20" s="2882">
        <v>10.44</v>
      </c>
      <c r="Z20" s="2882">
        <v>10.79</v>
      </c>
      <c r="AA20" s="2882">
        <v>10.674999999999999</v>
      </c>
    </row>
    <row r="21" spans="1:27" ht="14.1" customHeight="1">
      <c r="A21" s="479" t="s">
        <v>480</v>
      </c>
      <c r="B21" s="1558">
        <v>7.39</v>
      </c>
      <c r="C21" s="1558">
        <v>7.5049999999999999</v>
      </c>
      <c r="D21" s="1558">
        <v>6.96</v>
      </c>
      <c r="E21" s="1558">
        <v>6.51</v>
      </c>
      <c r="F21" s="1558">
        <v>6.56</v>
      </c>
      <c r="G21" s="1558">
        <v>6.68</v>
      </c>
      <c r="H21" s="1558">
        <v>5.78</v>
      </c>
      <c r="I21" s="1558">
        <v>5.47</v>
      </c>
      <c r="J21" s="1558">
        <v>5.55</v>
      </c>
      <c r="K21" s="1558">
        <v>5.66</v>
      </c>
      <c r="L21" s="1558">
        <v>7.21</v>
      </c>
      <c r="M21" s="1558">
        <v>7.8</v>
      </c>
      <c r="N21" s="1736">
        <v>7.74</v>
      </c>
      <c r="O21" s="2882">
        <v>10.145000000000001</v>
      </c>
      <c r="P21" s="2882">
        <v>11.37</v>
      </c>
      <c r="Q21" s="2882">
        <v>11.299999999999999</v>
      </c>
      <c r="R21" s="2882">
        <v>11.465</v>
      </c>
      <c r="S21" s="2882">
        <v>12.049999999999999</v>
      </c>
      <c r="T21" s="2882">
        <v>12.129999999999999</v>
      </c>
      <c r="U21" s="2882">
        <v>12.065000000000001</v>
      </c>
      <c r="V21" s="2882">
        <v>11.53</v>
      </c>
      <c r="W21" s="2882">
        <v>10.67</v>
      </c>
      <c r="X21" s="2882">
        <v>10.465</v>
      </c>
      <c r="Y21" s="2882">
        <v>10.785</v>
      </c>
      <c r="Z21" s="2882">
        <v>11.26</v>
      </c>
      <c r="AA21" s="2882">
        <v>11.254999999999999</v>
      </c>
    </row>
    <row r="22" spans="1:27" ht="14.1" customHeight="1">
      <c r="A22" s="479" t="s">
        <v>476</v>
      </c>
      <c r="B22" s="1558">
        <v>6.5149999999999997</v>
      </c>
      <c r="C22" s="1558">
        <v>6.4749999999999996</v>
      </c>
      <c r="D22" s="1558">
        <v>6.12</v>
      </c>
      <c r="E22" s="1558">
        <v>5.87</v>
      </c>
      <c r="F22" s="1558">
        <v>5.75</v>
      </c>
      <c r="G22" s="1558">
        <v>5.57</v>
      </c>
      <c r="H22" s="1558">
        <v>5.55</v>
      </c>
      <c r="I22" s="1558">
        <v>5.62</v>
      </c>
      <c r="J22" s="1558">
        <v>5.62</v>
      </c>
      <c r="K22" s="1558">
        <v>5.78</v>
      </c>
      <c r="L22" s="1558">
        <v>5.78</v>
      </c>
      <c r="M22" s="1558">
        <v>5.78</v>
      </c>
      <c r="N22" s="1736">
        <v>5.87</v>
      </c>
      <c r="O22" s="2882">
        <v>6.34</v>
      </c>
      <c r="P22" s="2882">
        <v>6.8649999999999984</v>
      </c>
      <c r="Q22" s="2882">
        <v>7.4699999999999989</v>
      </c>
      <c r="R22" s="2882">
        <v>8.2850000000000001</v>
      </c>
      <c r="S22" s="2882">
        <v>8.7200000000000006</v>
      </c>
      <c r="T22" s="2882">
        <v>9.1150000000000002</v>
      </c>
      <c r="U22" s="2882">
        <v>9.6199999999999992</v>
      </c>
      <c r="V22" s="2882">
        <v>9.89</v>
      </c>
      <c r="W22" s="2882">
        <v>9.3249999999999993</v>
      </c>
      <c r="X22" s="2882">
        <v>9.49</v>
      </c>
      <c r="Y22" s="2882">
        <v>9.3549999999999986</v>
      </c>
      <c r="Z22" s="2882">
        <v>10.24</v>
      </c>
      <c r="AA22" s="2882">
        <v>10.055</v>
      </c>
    </row>
    <row r="23" spans="1:27" ht="14.1" customHeight="1">
      <c r="A23" s="657" t="s">
        <v>1400</v>
      </c>
      <c r="B23" s="1558"/>
      <c r="C23" s="1558"/>
      <c r="D23" s="1558"/>
      <c r="E23" s="1558"/>
      <c r="F23" s="1558"/>
      <c r="G23" s="1558"/>
      <c r="H23" s="1558"/>
      <c r="I23" s="1558"/>
      <c r="J23" s="1558"/>
      <c r="K23" s="1558"/>
      <c r="L23" s="1558"/>
      <c r="M23" s="1558"/>
      <c r="N23" s="1736"/>
      <c r="O23" s="2882">
        <v>8.5150000000000006</v>
      </c>
      <c r="P23" s="2882">
        <v>8.8549999999999986</v>
      </c>
      <c r="Q23" s="2882">
        <v>9.2149999999999999</v>
      </c>
      <c r="R23" s="2882">
        <v>9</v>
      </c>
      <c r="S23" s="2882">
        <v>9.1950000000000003</v>
      </c>
      <c r="T23" s="2882">
        <v>9.4649999999999999</v>
      </c>
      <c r="U23" s="2882">
        <v>9.370000000000001</v>
      </c>
      <c r="V23" s="2882">
        <v>9.24</v>
      </c>
      <c r="W23" s="2882">
        <v>8.9</v>
      </c>
      <c r="X23" s="2882">
        <v>8.9700000000000006</v>
      </c>
      <c r="Y23" s="2882">
        <v>10.035</v>
      </c>
      <c r="Z23" s="2882">
        <v>10.445</v>
      </c>
      <c r="AA23" s="2882">
        <v>10.33</v>
      </c>
    </row>
    <row r="24" spans="1:27" ht="14.1" customHeight="1">
      <c r="A24" s="479" t="s">
        <v>478</v>
      </c>
      <c r="B24" s="1558">
        <v>8.3800000000000008</v>
      </c>
      <c r="C24" s="1558">
        <v>8.8450000000000006</v>
      </c>
      <c r="D24" s="1558">
        <v>9.5500000000000007</v>
      </c>
      <c r="E24" s="1558">
        <v>9.58</v>
      </c>
      <c r="F24" s="1558">
        <v>9.01</v>
      </c>
      <c r="G24" s="1558">
        <v>9.8650000000000002</v>
      </c>
      <c r="H24" s="1558">
        <v>10.664999999999999</v>
      </c>
      <c r="I24" s="1558">
        <v>10.34</v>
      </c>
      <c r="J24" s="1558">
        <v>10.685</v>
      </c>
      <c r="K24" s="1558">
        <v>10.61</v>
      </c>
      <c r="L24" s="1558">
        <v>11.085000000000001</v>
      </c>
      <c r="M24" s="1558">
        <v>13.02</v>
      </c>
      <c r="N24" s="1736">
        <v>14.04</v>
      </c>
      <c r="O24" s="2882">
        <v>14.424999999999999</v>
      </c>
      <c r="P24" s="2882">
        <v>14.505000000000001</v>
      </c>
      <c r="Q24" s="2882">
        <v>14.16</v>
      </c>
      <c r="R24" s="2882">
        <v>15.915000000000001</v>
      </c>
      <c r="S24" s="2882">
        <v>17.130000000000003</v>
      </c>
      <c r="T24" s="2882">
        <v>16.989999999999998</v>
      </c>
      <c r="U24" s="2882">
        <v>17.274999999999999</v>
      </c>
      <c r="V24" s="2882">
        <v>16.024999999999999</v>
      </c>
      <c r="W24" s="2882">
        <v>15.410000000000002</v>
      </c>
      <c r="X24" s="2882">
        <v>14.629999999999999</v>
      </c>
      <c r="Y24" s="2882">
        <v>14.285</v>
      </c>
      <c r="Z24" s="2882">
        <v>16.315000000000001</v>
      </c>
      <c r="AA24" s="2882">
        <v>15.084999999999999</v>
      </c>
    </row>
    <row r="25" spans="1:27" ht="14.1" customHeight="1">
      <c r="A25" s="479" t="s">
        <v>323</v>
      </c>
      <c r="B25" s="1558"/>
      <c r="C25" s="1558"/>
      <c r="D25" s="1558"/>
      <c r="E25" s="1558"/>
      <c r="F25" s="1558"/>
      <c r="G25" s="1558"/>
      <c r="H25" s="1558"/>
      <c r="I25" s="1558"/>
      <c r="J25" s="1558"/>
      <c r="K25" s="1558"/>
      <c r="L25" s="1558"/>
      <c r="M25" s="1558"/>
      <c r="N25" s="1736"/>
      <c r="O25" s="2882">
        <v>16.170000000000002</v>
      </c>
      <c r="P25" s="2882">
        <v>13.4</v>
      </c>
      <c r="Q25" s="2882">
        <v>16.175000000000001</v>
      </c>
      <c r="R25" s="2882">
        <v>18.914999999999999</v>
      </c>
      <c r="S25" s="2882">
        <v>22.904999999999998</v>
      </c>
      <c r="T25" s="2882">
        <v>20.450000000000003</v>
      </c>
      <c r="U25" s="2882">
        <v>18.254999999999999</v>
      </c>
      <c r="V25" s="2882">
        <v>14.024999999999999</v>
      </c>
      <c r="W25" s="2882">
        <v>11.715</v>
      </c>
      <c r="X25" s="2882">
        <v>14.029999999999998</v>
      </c>
      <c r="Y25" s="2882">
        <v>16.079999999999998</v>
      </c>
      <c r="Z25" s="2882">
        <v>17.094999999999999</v>
      </c>
      <c r="AA25" s="2882">
        <v>14.06</v>
      </c>
    </row>
    <row r="26" spans="1:27" ht="14.1" customHeight="1">
      <c r="A26" s="479" t="s">
        <v>693</v>
      </c>
      <c r="B26" s="1558"/>
      <c r="C26" s="1558"/>
      <c r="D26" s="1558"/>
      <c r="E26" s="1558"/>
      <c r="F26" s="1558"/>
      <c r="G26" s="1558"/>
      <c r="H26" s="1558"/>
      <c r="I26" s="1558"/>
      <c r="J26" s="1558"/>
      <c r="K26" s="1558">
        <v>4.07</v>
      </c>
      <c r="L26" s="1558">
        <v>4.09</v>
      </c>
      <c r="M26" s="1558">
        <v>4.26</v>
      </c>
      <c r="N26" s="1736">
        <v>4.83</v>
      </c>
      <c r="O26" s="2882">
        <v>7.2850000000000001</v>
      </c>
      <c r="P26" s="2882">
        <v>8.9450000000000003</v>
      </c>
      <c r="Q26" s="2882">
        <v>8.9849999999999994</v>
      </c>
      <c r="R26" s="2882">
        <v>10.425000000000001</v>
      </c>
      <c r="S26" s="2882">
        <v>11.065</v>
      </c>
      <c r="T26" s="2882">
        <v>11.385000000000002</v>
      </c>
      <c r="U26" s="2882">
        <v>11.77</v>
      </c>
      <c r="V26" s="2882">
        <v>11.805</v>
      </c>
      <c r="W26" s="2882">
        <v>11.83</v>
      </c>
      <c r="X26" s="2882">
        <v>11.690000000000001</v>
      </c>
      <c r="Y26" s="2882">
        <v>10.43</v>
      </c>
      <c r="Z26" s="2882">
        <v>10.52</v>
      </c>
      <c r="AA26" s="2882">
        <v>10.424999999999999</v>
      </c>
    </row>
    <row r="27" spans="1:27" ht="14.1" customHeight="1">
      <c r="A27" s="479" t="s">
        <v>694</v>
      </c>
      <c r="B27" s="1558"/>
      <c r="C27" s="1558"/>
      <c r="D27" s="1558"/>
      <c r="E27" s="1558"/>
      <c r="F27" s="1558"/>
      <c r="G27" s="1558"/>
      <c r="H27" s="1558"/>
      <c r="I27" s="1558"/>
      <c r="J27" s="1558">
        <v>5.0949999999999998</v>
      </c>
      <c r="K27" s="1558">
        <v>5.0999999999999996</v>
      </c>
      <c r="L27" s="1558">
        <v>4.9800000000000004</v>
      </c>
      <c r="M27" s="1558">
        <v>4.9800000000000004</v>
      </c>
      <c r="N27" s="1736">
        <v>5.48</v>
      </c>
      <c r="O27" s="2882">
        <v>8.3350000000000009</v>
      </c>
      <c r="P27" s="2882">
        <v>8.57</v>
      </c>
      <c r="Q27" s="2882">
        <v>10.205</v>
      </c>
      <c r="R27" s="2882">
        <v>10.435</v>
      </c>
      <c r="S27" s="2882">
        <v>11.415000000000001</v>
      </c>
      <c r="T27" s="2882">
        <v>12.290000000000001</v>
      </c>
      <c r="U27" s="2882">
        <v>11.695</v>
      </c>
      <c r="V27" s="2882">
        <v>9.93</v>
      </c>
      <c r="W27" s="2882">
        <v>9.11</v>
      </c>
      <c r="X27" s="2882">
        <v>8.31</v>
      </c>
      <c r="Y27" s="2882">
        <v>8.6850000000000005</v>
      </c>
      <c r="Z27" s="2882">
        <v>9.26</v>
      </c>
      <c r="AA27" s="2882">
        <v>9.8449999999999989</v>
      </c>
    </row>
    <row r="28" spans="1:27" s="58" customFormat="1" ht="14.1" customHeight="1">
      <c r="A28" s="479" t="s">
        <v>695</v>
      </c>
      <c r="B28" s="1558">
        <v>7.57</v>
      </c>
      <c r="C28" s="1558">
        <v>7.47</v>
      </c>
      <c r="D28" s="1558">
        <v>7.31</v>
      </c>
      <c r="E28" s="1558">
        <v>7.2549999999999999</v>
      </c>
      <c r="F28" s="1558">
        <v>7.33</v>
      </c>
      <c r="G28" s="1558">
        <v>7.02</v>
      </c>
      <c r="H28" s="1558">
        <v>6.79</v>
      </c>
      <c r="I28" s="1558">
        <v>7.09</v>
      </c>
      <c r="J28" s="1558">
        <v>7.35</v>
      </c>
      <c r="K28" s="1558">
        <v>7.58</v>
      </c>
      <c r="L28" s="1558">
        <v>8.51</v>
      </c>
      <c r="M28" s="1558">
        <v>8.9499999999999993</v>
      </c>
      <c r="N28" s="1736">
        <v>9.9499999999999993</v>
      </c>
      <c r="O28" s="2882">
        <v>9.7750000000000004</v>
      </c>
      <c r="P28" s="2882">
        <v>11.574999999999999</v>
      </c>
      <c r="Q28" s="2882">
        <v>10.205</v>
      </c>
      <c r="R28" s="2882">
        <v>10.015000000000001</v>
      </c>
      <c r="S28" s="2882">
        <v>10.315</v>
      </c>
      <c r="T28" s="2882">
        <v>9.92</v>
      </c>
      <c r="U28" s="2882">
        <v>9.9699999999999989</v>
      </c>
      <c r="V28" s="2882">
        <v>9.1049999999999986</v>
      </c>
      <c r="W28" s="2882">
        <v>8.6549999999999994</v>
      </c>
      <c r="X28" s="2882">
        <v>7.915</v>
      </c>
      <c r="Y28" s="2882">
        <v>8.3949999999999996</v>
      </c>
      <c r="Z28" s="2882">
        <v>9.004999999999999</v>
      </c>
      <c r="AA28" s="2882">
        <v>9.33</v>
      </c>
    </row>
    <row r="29" spans="1:27" ht="14.1" customHeight="1">
      <c r="A29" s="479" t="s">
        <v>696</v>
      </c>
      <c r="B29" s="1558">
        <v>3.16</v>
      </c>
      <c r="C29" s="1558">
        <v>3.6</v>
      </c>
      <c r="D29" s="1558">
        <v>4.63</v>
      </c>
      <c r="E29" s="1558">
        <v>4.8449999999999998</v>
      </c>
      <c r="F29" s="1558">
        <v>4.9749999999999996</v>
      </c>
      <c r="G29" s="1558">
        <v>5.05</v>
      </c>
      <c r="H29" s="1558">
        <v>5.37</v>
      </c>
      <c r="I29" s="1558">
        <v>5.915</v>
      </c>
      <c r="J29" s="1558">
        <v>6.0350000000000001</v>
      </c>
      <c r="K29" s="1558">
        <v>6.8</v>
      </c>
      <c r="L29" s="1558">
        <v>7.35</v>
      </c>
      <c r="M29" s="1558">
        <v>7.09</v>
      </c>
      <c r="N29" s="1736">
        <v>8.9450000000000003</v>
      </c>
      <c r="O29" s="2882">
        <v>11.799999999999999</v>
      </c>
      <c r="P29" s="2882">
        <v>12.690000000000001</v>
      </c>
      <c r="Q29" s="2882">
        <v>10.565</v>
      </c>
      <c r="R29" s="2882">
        <v>9.9649999999999999</v>
      </c>
      <c r="S29" s="2882">
        <v>9.7349999999999994</v>
      </c>
      <c r="T29" s="2882">
        <v>9.7149999999999999</v>
      </c>
      <c r="U29" s="2882">
        <v>9.0649999999999995</v>
      </c>
      <c r="V29" s="2882">
        <v>8.6850000000000005</v>
      </c>
      <c r="W29" s="2882">
        <v>8.0050000000000008</v>
      </c>
      <c r="X29" s="2882">
        <v>7.7550000000000008</v>
      </c>
      <c r="Y29" s="2882">
        <v>8.31</v>
      </c>
      <c r="Z29" s="2882">
        <v>10.055</v>
      </c>
      <c r="AA29" s="2882">
        <v>9.6750000000000007</v>
      </c>
    </row>
    <row r="30" spans="1:27" ht="14.1" customHeight="1">
      <c r="A30" s="479" t="s">
        <v>324</v>
      </c>
      <c r="B30" s="1558"/>
      <c r="C30" s="1558"/>
      <c r="D30" s="1558"/>
      <c r="E30" s="1558"/>
      <c r="F30" s="1558"/>
      <c r="G30" s="1558"/>
      <c r="H30" s="1558"/>
      <c r="I30" s="1558"/>
      <c r="J30" s="1558"/>
      <c r="K30" s="1558"/>
      <c r="L30" s="1558"/>
      <c r="M30" s="1558"/>
      <c r="N30" s="1736"/>
      <c r="O30" s="2882">
        <v>14.2</v>
      </c>
      <c r="P30" s="2882">
        <v>13.984999999999999</v>
      </c>
      <c r="Q30" s="2882">
        <v>17.649999999999999</v>
      </c>
      <c r="R30" s="2882">
        <v>17.899999999999999</v>
      </c>
      <c r="S30" s="2882">
        <v>18</v>
      </c>
      <c r="T30" s="2882">
        <v>17.849999999999998</v>
      </c>
      <c r="U30" s="2882">
        <v>17.75</v>
      </c>
      <c r="V30" s="2882">
        <v>15.02</v>
      </c>
      <c r="W30" s="2882">
        <v>14.105</v>
      </c>
      <c r="X30" s="2882">
        <v>13.574999999999998</v>
      </c>
      <c r="Y30" s="2882">
        <v>13.489999999999998</v>
      </c>
      <c r="Z30" s="2882">
        <v>13.5</v>
      </c>
      <c r="AA30" s="2882">
        <v>13.450000000000001</v>
      </c>
    </row>
    <row r="31" spans="1:27" ht="14.1" customHeight="1">
      <c r="A31" s="479" t="s">
        <v>281</v>
      </c>
      <c r="B31" s="1558">
        <v>6.0250000000000004</v>
      </c>
      <c r="C31" s="1558">
        <v>5.9850000000000003</v>
      </c>
      <c r="D31" s="1558">
        <v>5.6950000000000003</v>
      </c>
      <c r="E31" s="1558">
        <v>5.6950000000000003</v>
      </c>
      <c r="F31" s="1558">
        <v>5.9050000000000002</v>
      </c>
      <c r="G31" s="1558">
        <v>6.66</v>
      </c>
      <c r="H31" s="1558">
        <v>6.95</v>
      </c>
      <c r="I31" s="1558"/>
      <c r="J31" s="1558"/>
      <c r="K31" s="1558"/>
      <c r="L31" s="1558">
        <v>8.9949999999999992</v>
      </c>
      <c r="M31" s="1558">
        <v>9.75</v>
      </c>
      <c r="N31" s="1736">
        <v>10.3</v>
      </c>
      <c r="O31" s="2882">
        <v>10.445</v>
      </c>
      <c r="P31" s="2882">
        <v>10.855</v>
      </c>
      <c r="Q31" s="2882">
        <v>9.91</v>
      </c>
      <c r="R31" s="2882">
        <v>9.6849999999999987</v>
      </c>
      <c r="S31" s="2882">
        <v>9.6700000000000017</v>
      </c>
      <c r="T31" s="2882">
        <v>9.4499999999999993</v>
      </c>
      <c r="U31" s="2882">
        <v>9.11</v>
      </c>
      <c r="V31" s="2882">
        <v>8.74</v>
      </c>
      <c r="W31" s="2882">
        <v>8.31</v>
      </c>
      <c r="X31" s="2882">
        <v>7.93</v>
      </c>
      <c r="Y31" s="2882">
        <v>8.3600000000000012</v>
      </c>
      <c r="Z31" s="2882">
        <v>9.1999999999999993</v>
      </c>
      <c r="AA31" s="2882">
        <v>10.51</v>
      </c>
    </row>
    <row r="32" spans="1:27" ht="14.1" customHeight="1">
      <c r="A32" s="479" t="s">
        <v>481</v>
      </c>
      <c r="B32" s="1558">
        <v>8.1449999999999996</v>
      </c>
      <c r="C32" s="1558">
        <v>8.3450000000000006</v>
      </c>
      <c r="D32" s="1558">
        <v>8.32</v>
      </c>
      <c r="E32" s="1558">
        <v>8.2750000000000004</v>
      </c>
      <c r="F32" s="1558">
        <v>8.2850000000000001</v>
      </c>
      <c r="G32" s="1558"/>
      <c r="H32" s="1558"/>
      <c r="I32" s="1558"/>
      <c r="J32" s="1558">
        <v>7.01</v>
      </c>
      <c r="K32" s="1558">
        <v>7.53</v>
      </c>
      <c r="L32" s="1558">
        <v>8.1549999999999994</v>
      </c>
      <c r="M32" s="1558">
        <v>8.5549999999999997</v>
      </c>
      <c r="N32" s="1736">
        <v>9.4499999999999993</v>
      </c>
      <c r="O32" s="2882">
        <v>10.68</v>
      </c>
      <c r="P32" s="2882">
        <v>11.73</v>
      </c>
      <c r="Q32" s="2882">
        <v>11.274999999999999</v>
      </c>
      <c r="R32" s="2882">
        <v>11.27</v>
      </c>
      <c r="S32" s="2882">
        <v>11.09</v>
      </c>
      <c r="T32" s="2882">
        <v>11.110000000000001</v>
      </c>
      <c r="U32" s="2882">
        <v>10.719999999999999</v>
      </c>
      <c r="V32" s="2882">
        <v>10.43</v>
      </c>
      <c r="W32" s="2882">
        <v>10.15</v>
      </c>
      <c r="X32" s="2882">
        <v>9.6349999999999998</v>
      </c>
      <c r="Y32" s="2882">
        <v>10.045</v>
      </c>
      <c r="Z32" s="2882">
        <v>10.819999999999999</v>
      </c>
      <c r="AA32" s="2882">
        <v>11.875</v>
      </c>
    </row>
    <row r="33" spans="1:27" ht="14.1" customHeight="1">
      <c r="A33" s="479" t="s">
        <v>483</v>
      </c>
      <c r="B33" s="1558"/>
      <c r="C33" s="1558"/>
      <c r="D33" s="1558"/>
      <c r="E33" s="1558"/>
      <c r="F33" s="1558"/>
      <c r="G33" s="1558">
        <v>4.4400000000000004</v>
      </c>
      <c r="H33" s="1558">
        <v>5.3650000000000002</v>
      </c>
      <c r="I33" s="1558">
        <v>5.6550000000000002</v>
      </c>
      <c r="J33" s="1558">
        <v>5.66</v>
      </c>
      <c r="K33" s="1558">
        <v>5.01</v>
      </c>
      <c r="L33" s="1558">
        <v>5.4950000000000001</v>
      </c>
      <c r="M33" s="1558">
        <v>5.84</v>
      </c>
      <c r="N33" s="1736">
        <v>6.085</v>
      </c>
      <c r="O33" s="2882">
        <v>8.9549999999999983</v>
      </c>
      <c r="P33" s="2882">
        <v>9.1750000000000007</v>
      </c>
      <c r="Q33" s="2882">
        <v>9.83</v>
      </c>
      <c r="R33" s="2882">
        <v>9.7750000000000004</v>
      </c>
      <c r="S33" s="2882">
        <v>9.365000000000002</v>
      </c>
      <c r="T33" s="2882">
        <v>9.0449999999999999</v>
      </c>
      <c r="U33" s="2882">
        <v>8.2900000000000009</v>
      </c>
      <c r="V33" s="2882">
        <v>8.7149999999999999</v>
      </c>
      <c r="W33" s="2882">
        <v>8.1150000000000002</v>
      </c>
      <c r="X33" s="2882">
        <v>8.64</v>
      </c>
      <c r="Y33" s="2882">
        <v>8.7999999999999989</v>
      </c>
      <c r="Z33" s="2882">
        <v>9.1549999999999994</v>
      </c>
      <c r="AA33" s="2882">
        <v>10.815</v>
      </c>
    </row>
    <row r="34" spans="1:27" ht="14.1" customHeight="1">
      <c r="A34" s="479" t="s">
        <v>754</v>
      </c>
      <c r="B34" s="1558">
        <v>7.99</v>
      </c>
      <c r="C34" s="1558">
        <v>7.55</v>
      </c>
      <c r="D34" s="1558">
        <v>7.4</v>
      </c>
      <c r="E34" s="1558">
        <v>7.125</v>
      </c>
      <c r="F34" s="1558">
        <v>6.46</v>
      </c>
      <c r="G34" s="1558">
        <v>6.43</v>
      </c>
      <c r="H34" s="1558">
        <v>6.51</v>
      </c>
      <c r="I34" s="1558">
        <v>6.65</v>
      </c>
      <c r="J34" s="1558">
        <v>6.7249999999999996</v>
      </c>
      <c r="K34" s="1558">
        <v>6.84</v>
      </c>
      <c r="L34" s="1558">
        <v>7.24</v>
      </c>
      <c r="M34" s="1558">
        <v>8.1050000000000004</v>
      </c>
      <c r="N34" s="1736">
        <v>8.6</v>
      </c>
      <c r="O34" s="2882">
        <v>8.9799999999999986</v>
      </c>
      <c r="P34" s="2882">
        <v>9.4349999999999987</v>
      </c>
      <c r="Q34" s="2882">
        <v>9.2750000000000004</v>
      </c>
      <c r="R34" s="2882">
        <v>10.01</v>
      </c>
      <c r="S34" s="2882">
        <v>11.46</v>
      </c>
      <c r="T34" s="2882">
        <v>11.455</v>
      </c>
      <c r="U34" s="2882">
        <v>11.744999999999999</v>
      </c>
      <c r="V34" s="2882">
        <v>11.469999999999999</v>
      </c>
      <c r="W34" s="2882">
        <v>11.285</v>
      </c>
      <c r="X34" s="2882">
        <v>11.46</v>
      </c>
      <c r="Y34" s="2882">
        <v>11.465</v>
      </c>
      <c r="Z34" s="2882">
        <v>11.605</v>
      </c>
      <c r="AA34" s="2882">
        <v>11.195</v>
      </c>
    </row>
    <row r="35" spans="1:27" ht="14.1" customHeight="1">
      <c r="A35" s="479" t="s">
        <v>697</v>
      </c>
      <c r="B35" s="1558"/>
      <c r="C35" s="1558"/>
      <c r="D35" s="1558"/>
      <c r="E35" s="1558"/>
      <c r="F35" s="1558"/>
      <c r="G35" s="1558"/>
      <c r="H35" s="1558"/>
      <c r="I35" s="1558"/>
      <c r="J35" s="1558">
        <v>4.4249999999999998</v>
      </c>
      <c r="K35" s="1558">
        <v>5.38</v>
      </c>
      <c r="L35" s="1558">
        <v>8.2149999999999999</v>
      </c>
      <c r="M35" s="1558">
        <v>7.82</v>
      </c>
      <c r="N35" s="1736">
        <v>9.1549999999999994</v>
      </c>
      <c r="O35" s="2882">
        <v>9.18</v>
      </c>
      <c r="P35" s="2882">
        <v>8.1950000000000003</v>
      </c>
      <c r="Q35" s="2882">
        <v>8.2900000000000009</v>
      </c>
      <c r="R35" s="2882">
        <v>8.0299999999999994</v>
      </c>
      <c r="S35" s="2882">
        <v>7.9850000000000003</v>
      </c>
      <c r="T35" s="2882">
        <v>8.6199999999999992</v>
      </c>
      <c r="U35" s="2882">
        <v>8.42</v>
      </c>
      <c r="V35" s="2882">
        <v>8.16</v>
      </c>
      <c r="W35" s="2882">
        <v>7.6550000000000011</v>
      </c>
      <c r="X35" s="2882">
        <v>7.7750000000000004</v>
      </c>
      <c r="Y35" s="2882">
        <v>8.4849999999999994</v>
      </c>
      <c r="Z35" s="2882">
        <v>9.7199999999999989</v>
      </c>
      <c r="AA35" s="2882">
        <v>10.41</v>
      </c>
    </row>
    <row r="36" spans="1:27" ht="14.1" customHeight="1">
      <c r="A36" s="479" t="s">
        <v>698</v>
      </c>
      <c r="B36" s="1558">
        <v>5.96</v>
      </c>
      <c r="C36" s="1558">
        <v>6.0350000000000001</v>
      </c>
      <c r="D36" s="1558">
        <v>6.64</v>
      </c>
      <c r="E36" s="1558">
        <v>7.36</v>
      </c>
      <c r="F36" s="1558">
        <v>6.9950000000000001</v>
      </c>
      <c r="G36" s="1558">
        <v>6.07</v>
      </c>
      <c r="H36" s="1558">
        <v>5.97</v>
      </c>
      <c r="I36" s="1558">
        <v>5.8849999999999998</v>
      </c>
      <c r="J36" s="1558">
        <v>5.7750000000000004</v>
      </c>
      <c r="K36" s="1558">
        <v>5.6849999999999996</v>
      </c>
      <c r="L36" s="1558">
        <v>6.11</v>
      </c>
      <c r="M36" s="1558">
        <v>6.4249999999999998</v>
      </c>
      <c r="N36" s="1736">
        <v>7.5149999999999997</v>
      </c>
      <c r="O36" s="2882">
        <v>9.5850000000000009</v>
      </c>
      <c r="P36" s="2882">
        <v>9.9550000000000001</v>
      </c>
      <c r="Q36" s="2882">
        <v>9.99</v>
      </c>
      <c r="R36" s="2882">
        <v>9.754999999999999</v>
      </c>
      <c r="S36" s="2882">
        <v>9.4450000000000003</v>
      </c>
      <c r="T36" s="2882">
        <v>9.5599999999999987</v>
      </c>
      <c r="U36" s="2882">
        <v>8.5650000000000013</v>
      </c>
      <c r="V36" s="2882">
        <v>8.4849999999999994</v>
      </c>
      <c r="W36" s="2882">
        <v>8.3949999999999996</v>
      </c>
      <c r="X36" s="2882">
        <v>7.84</v>
      </c>
      <c r="Y36" s="2882">
        <v>8.629999999999999</v>
      </c>
      <c r="Z36" s="2882">
        <v>9.5599999999999987</v>
      </c>
      <c r="AA36" s="2882">
        <v>9.8000000000000007</v>
      </c>
    </row>
    <row r="37" spans="1:27" ht="14.1" customHeight="1">
      <c r="A37" s="479" t="s">
        <v>711</v>
      </c>
      <c r="B37" s="1558"/>
      <c r="C37" s="1558"/>
      <c r="D37" s="1558"/>
      <c r="E37" s="1558"/>
      <c r="F37" s="1558"/>
      <c r="G37" s="1558"/>
      <c r="H37" s="1558"/>
      <c r="I37" s="1558"/>
      <c r="J37" s="1558"/>
      <c r="K37" s="1558">
        <v>6.9</v>
      </c>
      <c r="L37" s="1558">
        <v>6.9850000000000003</v>
      </c>
      <c r="M37" s="1558">
        <v>7.63</v>
      </c>
      <c r="N37" s="1736">
        <v>9.52</v>
      </c>
      <c r="O37" s="2882">
        <v>12.43</v>
      </c>
      <c r="P37" s="2882">
        <v>14.13</v>
      </c>
      <c r="Q37" s="2882">
        <v>11.860000000000001</v>
      </c>
      <c r="R37" s="2882">
        <v>12.684999999999999</v>
      </c>
      <c r="S37" s="2882">
        <v>12.934999999999999</v>
      </c>
      <c r="T37" s="2882">
        <v>12.775</v>
      </c>
      <c r="U37" s="2882">
        <v>11.63</v>
      </c>
      <c r="V37" s="2882">
        <v>11.24</v>
      </c>
      <c r="W37" s="2882">
        <v>11.02</v>
      </c>
      <c r="X37" s="2882">
        <v>11.154999999999999</v>
      </c>
      <c r="Y37" s="2882">
        <v>11.834999999999999</v>
      </c>
      <c r="Z37" s="2882">
        <v>12.86</v>
      </c>
      <c r="AA37" s="2882">
        <v>13.184999999999999</v>
      </c>
    </row>
    <row r="38" spans="1:27" ht="14.1" customHeight="1">
      <c r="A38" s="479" t="s">
        <v>640</v>
      </c>
      <c r="B38" s="1558">
        <v>4.5650000000000004</v>
      </c>
      <c r="C38" s="1558">
        <v>4.7750000000000004</v>
      </c>
      <c r="D38" s="1558">
        <v>4.46</v>
      </c>
      <c r="E38" s="1558">
        <v>4.4249999999999998</v>
      </c>
      <c r="F38" s="1558">
        <v>4.29</v>
      </c>
      <c r="G38" s="1558">
        <v>4.1950000000000003</v>
      </c>
      <c r="H38" s="1558">
        <v>4.1950000000000003</v>
      </c>
      <c r="I38" s="1558">
        <v>4.4550000000000001</v>
      </c>
      <c r="J38" s="1558">
        <v>5.9349999999999996</v>
      </c>
      <c r="K38" s="1558">
        <v>5.76</v>
      </c>
      <c r="L38" s="1558">
        <v>5.6050000000000004</v>
      </c>
      <c r="M38" s="1558">
        <v>5.76</v>
      </c>
      <c r="N38" s="1736">
        <v>5.65</v>
      </c>
      <c r="O38" s="2882">
        <v>6.5700000000000012</v>
      </c>
      <c r="P38" s="2882">
        <v>6.8599999999999994</v>
      </c>
      <c r="Q38" s="2882">
        <v>6.88</v>
      </c>
      <c r="R38" s="2882">
        <v>7.53</v>
      </c>
      <c r="S38" s="2882">
        <v>7.4949999999999992</v>
      </c>
      <c r="T38" s="2882">
        <v>7.4899999999999993</v>
      </c>
      <c r="U38" s="2882">
        <v>7.28</v>
      </c>
      <c r="V38" s="2882">
        <v>7.0649999999999995</v>
      </c>
      <c r="W38" s="2882">
        <v>6.8950000000000014</v>
      </c>
      <c r="X38" s="2882">
        <v>6.714999999999999</v>
      </c>
      <c r="Y38" s="2882">
        <v>6.9399999999999986</v>
      </c>
      <c r="Z38" s="2882">
        <v>7.0900000000000007</v>
      </c>
      <c r="AA38" s="2882">
        <v>7.2700000000000005</v>
      </c>
    </row>
    <row r="39" spans="1:27" ht="14.1" customHeight="1">
      <c r="A39" s="479" t="s">
        <v>482</v>
      </c>
      <c r="B39" s="1558"/>
      <c r="C39" s="1558">
        <v>4.1900000000000004</v>
      </c>
      <c r="D39" s="1558">
        <v>4.26</v>
      </c>
      <c r="E39" s="1558">
        <v>3.8</v>
      </c>
      <c r="F39" s="1558">
        <v>3.5</v>
      </c>
      <c r="G39" s="1558">
        <v>3.8149999999999999</v>
      </c>
      <c r="H39" s="1558">
        <v>3.44</v>
      </c>
      <c r="I39" s="1558">
        <v>3.06</v>
      </c>
      <c r="J39" s="1558">
        <v>5.3949999999999996</v>
      </c>
      <c r="K39" s="1558">
        <v>5.3250000000000002</v>
      </c>
      <c r="L39" s="1558">
        <v>5.0599999999999996</v>
      </c>
      <c r="M39" s="1558">
        <v>6.5</v>
      </c>
      <c r="N39" s="1736">
        <v>6.31</v>
      </c>
      <c r="O39" s="2882">
        <v>7.33</v>
      </c>
      <c r="P39" s="2882">
        <v>6.78</v>
      </c>
      <c r="Q39" s="2882">
        <v>8.23</v>
      </c>
      <c r="R39" s="2882">
        <v>8.6050000000000004</v>
      </c>
      <c r="S39" s="2882">
        <v>7.9249999999999998</v>
      </c>
      <c r="T39" s="2882">
        <v>7.7550000000000008</v>
      </c>
      <c r="U39" s="2882">
        <v>6.870000000000001</v>
      </c>
      <c r="V39" s="2882">
        <v>6.0600000000000005</v>
      </c>
      <c r="W39" s="2882">
        <v>6.36</v>
      </c>
      <c r="X39" s="2882">
        <v>6.4750000000000005</v>
      </c>
      <c r="Y39" s="2882">
        <v>7.0549999999999997</v>
      </c>
      <c r="Z39" s="2882">
        <v>7.33</v>
      </c>
      <c r="AA39" s="2882">
        <v>6.165</v>
      </c>
    </row>
    <row r="40" spans="1:27" ht="14.1" customHeight="1">
      <c r="A40" s="724" t="s">
        <v>322</v>
      </c>
      <c r="B40" s="1558">
        <v>5.6950000000000003</v>
      </c>
      <c r="C40" s="1558">
        <v>5.43</v>
      </c>
      <c r="D40" s="1558">
        <v>5.96</v>
      </c>
      <c r="E40" s="1558">
        <v>6.02</v>
      </c>
      <c r="F40" s="1558">
        <v>6.0549999999999997</v>
      </c>
      <c r="G40" s="1558">
        <v>6.8250000000000002</v>
      </c>
      <c r="H40" s="1558">
        <v>6.7750000000000004</v>
      </c>
      <c r="I40" s="1558">
        <v>6.1749999999999998</v>
      </c>
      <c r="J40" s="1558">
        <v>5.2850000000000001</v>
      </c>
      <c r="K40" s="1558">
        <v>5.2450000000000001</v>
      </c>
      <c r="L40" s="1558">
        <v>6.29</v>
      </c>
      <c r="M40" s="1558">
        <v>8.5850000000000009</v>
      </c>
      <c r="N40" s="1736">
        <v>9.74</v>
      </c>
      <c r="O40" s="2882">
        <v>10.324999999999999</v>
      </c>
      <c r="P40" s="2882">
        <v>10.645</v>
      </c>
      <c r="Q40" s="2882">
        <v>9.9450000000000003</v>
      </c>
      <c r="R40" s="2882">
        <v>10.130000000000001</v>
      </c>
      <c r="S40" s="2882">
        <v>11.68</v>
      </c>
      <c r="T40" s="2882">
        <v>11.805</v>
      </c>
      <c r="U40" s="2882">
        <v>13.135</v>
      </c>
      <c r="V40" s="2882">
        <v>15.045</v>
      </c>
      <c r="W40" s="2882">
        <v>13.274999999999999</v>
      </c>
      <c r="X40" s="2882">
        <v>12.55</v>
      </c>
      <c r="Y40" s="2882">
        <v>13.8</v>
      </c>
      <c r="Z40" s="2882">
        <v>15.395</v>
      </c>
      <c r="AA40" s="2882">
        <v>16.48</v>
      </c>
    </row>
    <row r="41" spans="1:27" ht="14.1" customHeight="1">
      <c r="A41" s="2977" t="s">
        <v>1553</v>
      </c>
      <c r="B41" s="1558"/>
      <c r="C41" s="1558"/>
      <c r="D41" s="1558"/>
      <c r="E41" s="1558"/>
      <c r="F41" s="1558"/>
      <c r="G41" s="1558"/>
      <c r="H41" s="1558"/>
      <c r="I41" s="1558"/>
      <c r="J41" s="1558"/>
      <c r="K41" s="1558"/>
      <c r="L41" s="1558"/>
      <c r="M41" s="1558"/>
      <c r="N41" s="1736"/>
      <c r="O41" s="2882"/>
      <c r="P41" s="2882"/>
      <c r="Q41" s="2882"/>
      <c r="R41" s="2882"/>
      <c r="S41" s="2882"/>
      <c r="T41" s="2882"/>
      <c r="U41" s="2882"/>
      <c r="V41" s="2882"/>
      <c r="W41" s="2882">
        <v>6.9399999999999986</v>
      </c>
      <c r="X41" s="2882">
        <v>7.95</v>
      </c>
      <c r="Y41" s="2882"/>
      <c r="Z41" s="2882">
        <v>5.8</v>
      </c>
      <c r="AA41" s="2882">
        <v>7.2649999999999988</v>
      </c>
    </row>
    <row r="42" spans="1:27" ht="14.1" customHeight="1">
      <c r="A42" s="2977" t="s">
        <v>1554</v>
      </c>
      <c r="B42" s="1558"/>
      <c r="C42" s="1558"/>
      <c r="D42" s="1558"/>
      <c r="E42" s="1558"/>
      <c r="F42" s="1558"/>
      <c r="G42" s="1558"/>
      <c r="H42" s="1558"/>
      <c r="I42" s="1558"/>
      <c r="J42" s="1558"/>
      <c r="K42" s="1558"/>
      <c r="L42" s="1558"/>
      <c r="M42" s="1558"/>
      <c r="N42" s="1736"/>
      <c r="O42" s="2882"/>
      <c r="P42" s="2882"/>
      <c r="Q42" s="2882"/>
      <c r="R42" s="2882"/>
      <c r="S42" s="2882"/>
      <c r="T42" s="2882"/>
      <c r="U42" s="2882">
        <v>13.914999999999999</v>
      </c>
      <c r="V42" s="2882">
        <v>16.215000000000003</v>
      </c>
      <c r="W42" s="2882">
        <v>14.71</v>
      </c>
      <c r="X42" s="2882">
        <v>10.344999999999999</v>
      </c>
      <c r="Y42" s="2882"/>
      <c r="Z42" s="2882">
        <v>9.6849999999999987</v>
      </c>
      <c r="AA42" s="2882">
        <v>10.275</v>
      </c>
    </row>
    <row r="43" spans="1:27" ht="14.1" customHeight="1">
      <c r="A43" s="479" t="s">
        <v>485</v>
      </c>
      <c r="B43" s="1558">
        <v>3.375</v>
      </c>
      <c r="C43" s="1558">
        <v>3.75</v>
      </c>
      <c r="D43" s="1558">
        <v>3.97</v>
      </c>
      <c r="E43" s="1558">
        <v>3.66</v>
      </c>
      <c r="F43" s="1558">
        <v>3.4249999999999998</v>
      </c>
      <c r="G43" s="1558">
        <v>3.3650000000000002</v>
      </c>
      <c r="H43" s="1558">
        <v>3.8</v>
      </c>
      <c r="I43" s="1558">
        <v>4.2300000000000004</v>
      </c>
      <c r="J43" s="1558">
        <v>5.3650000000000002</v>
      </c>
      <c r="K43" s="1558">
        <v>5.7149999999999999</v>
      </c>
      <c r="L43" s="1558">
        <v>6.6349999999999998</v>
      </c>
      <c r="M43" s="1558">
        <v>6.9850000000000003</v>
      </c>
      <c r="N43" s="1736">
        <v>7.41</v>
      </c>
      <c r="O43" s="2882"/>
      <c r="P43" s="2882"/>
      <c r="Q43" s="2882"/>
      <c r="R43" s="2882">
        <v>10.07</v>
      </c>
      <c r="S43" s="2882">
        <v>8.92</v>
      </c>
      <c r="T43" s="3178">
        <v>9.1649999999999991</v>
      </c>
      <c r="U43" s="2882">
        <v>8.0299999999999994</v>
      </c>
      <c r="V43" s="2882">
        <v>7.2750000000000012</v>
      </c>
      <c r="W43" s="2882">
        <v>7.7850000000000001</v>
      </c>
      <c r="X43" s="2882">
        <v>7.07</v>
      </c>
      <c r="Y43" s="2882">
        <v>8.2499999999999982</v>
      </c>
      <c r="Z43" s="2882">
        <v>8.2900000000000009</v>
      </c>
      <c r="AA43" s="2882">
        <v>4.9550000000000001</v>
      </c>
    </row>
    <row r="44" spans="1:27" ht="18" customHeight="1">
      <c r="A44"/>
      <c r="B44" s="1559"/>
      <c r="C44" s="1559"/>
      <c r="D44" s="1559"/>
      <c r="E44" s="1559"/>
      <c r="F44" s="49"/>
      <c r="G44" s="49"/>
      <c r="H44" s="49"/>
      <c r="I44" s="49"/>
      <c r="J44" s="49"/>
      <c r="K44" s="49"/>
      <c r="L44" s="49"/>
      <c r="M44" s="49"/>
      <c r="N44" s="49"/>
      <c r="O44" s="49"/>
      <c r="P44" s="9"/>
      <c r="Q44" s="9"/>
      <c r="R44" s="2883"/>
      <c r="S44" s="3176"/>
      <c r="T44" s="2883"/>
      <c r="U44" s="3176"/>
      <c r="V44" s="3176"/>
      <c r="W44" s="3176"/>
      <c r="X44" s="3177"/>
    </row>
    <row r="45" spans="1:27" ht="15" customHeight="1">
      <c r="A45" s="1560" t="s">
        <v>617</v>
      </c>
      <c r="B45" s="1559"/>
      <c r="C45" s="1559"/>
      <c r="D45" s="1559"/>
      <c r="E45" s="1559"/>
      <c r="F45" s="49"/>
      <c r="G45" s="49"/>
      <c r="H45" s="49"/>
      <c r="I45" s="49"/>
      <c r="J45" s="49"/>
      <c r="K45" s="49"/>
      <c r="L45" s="49"/>
      <c r="M45" s="49"/>
      <c r="N45" s="49"/>
      <c r="O45" s="49"/>
    </row>
    <row r="46" spans="1:27" ht="15" customHeight="1">
      <c r="A46" s="1560" t="s">
        <v>439</v>
      </c>
      <c r="B46" s="1559"/>
      <c r="C46" s="1559"/>
      <c r="D46" s="1559"/>
      <c r="E46" s="1559"/>
      <c r="F46" s="49"/>
      <c r="G46" s="49"/>
      <c r="H46" s="49"/>
      <c r="I46" s="49"/>
      <c r="J46" s="49"/>
      <c r="K46" s="49"/>
      <c r="L46" s="49"/>
      <c r="M46" s="49"/>
      <c r="N46" s="49"/>
      <c r="O46" s="49"/>
    </row>
    <row r="47" spans="1:27" ht="6" customHeight="1">
      <c r="A47"/>
      <c r="B47" s="1559"/>
      <c r="C47" s="1559"/>
      <c r="D47" s="1559"/>
      <c r="E47" s="1559"/>
      <c r="F47" s="49"/>
      <c r="G47" s="49"/>
      <c r="H47" s="49"/>
      <c r="I47" s="49"/>
      <c r="J47" s="49"/>
      <c r="K47" s="49"/>
      <c r="L47" s="49"/>
      <c r="M47" s="49"/>
      <c r="N47" s="49"/>
      <c r="O47" s="49"/>
    </row>
    <row r="48" spans="1:27" ht="14.65" customHeight="1">
      <c r="A48" s="1546" t="s">
        <v>1526</v>
      </c>
      <c r="B48" s="716"/>
      <c r="C48" s="716"/>
      <c r="D48" s="716"/>
      <c r="E48" s="716"/>
      <c r="F48" s="716"/>
      <c r="G48" s="716"/>
      <c r="H48" s="716"/>
      <c r="I48" s="716"/>
      <c r="J48" s="716"/>
      <c r="K48" s="716"/>
      <c r="L48" s="716"/>
      <c r="M48" s="716"/>
      <c r="N48" s="716"/>
      <c r="O48" s="716"/>
    </row>
    <row r="49" spans="1:27" s="58" customFormat="1" ht="14.65" customHeight="1">
      <c r="A49" s="724"/>
      <c r="B49" s="6">
        <v>1995</v>
      </c>
      <c r="C49" s="6">
        <v>1996</v>
      </c>
      <c r="D49" s="6">
        <v>1997</v>
      </c>
      <c r="E49" s="6">
        <v>1998</v>
      </c>
      <c r="F49" s="7">
        <v>1999</v>
      </c>
      <c r="G49" s="6">
        <v>2000</v>
      </c>
      <c r="H49" s="7">
        <v>2001</v>
      </c>
      <c r="I49" s="6">
        <v>2002</v>
      </c>
      <c r="J49" s="7">
        <v>2003</v>
      </c>
      <c r="K49" s="6">
        <v>2004</v>
      </c>
      <c r="L49" s="7">
        <v>2005</v>
      </c>
      <c r="M49" s="6">
        <v>2006</v>
      </c>
      <c r="N49" s="1735">
        <v>2007</v>
      </c>
      <c r="O49" s="384">
        <v>2008</v>
      </c>
      <c r="P49" s="168">
        <v>2009</v>
      </c>
      <c r="Q49" s="384">
        <v>2010</v>
      </c>
      <c r="R49" s="168">
        <v>2011</v>
      </c>
      <c r="S49" s="384">
        <v>2012</v>
      </c>
      <c r="T49" s="168">
        <v>2013</v>
      </c>
      <c r="U49" s="1376">
        <v>2014</v>
      </c>
      <c r="V49" s="384">
        <v>2015</v>
      </c>
      <c r="W49" s="1376">
        <v>2016</v>
      </c>
      <c r="X49" s="1376">
        <v>2017</v>
      </c>
      <c r="Y49" s="1376">
        <v>2018</v>
      </c>
      <c r="Z49" s="1376">
        <v>2019</v>
      </c>
      <c r="AA49" s="1376">
        <v>2020</v>
      </c>
    </row>
    <row r="50" spans="1:27" s="58" customFormat="1" ht="14.65" customHeight="1">
      <c r="A50" s="479" t="s">
        <v>1549</v>
      </c>
      <c r="B50" s="1561"/>
      <c r="C50" s="1561"/>
      <c r="D50" s="1561"/>
      <c r="E50" s="1561"/>
      <c r="F50" s="1561"/>
      <c r="G50" s="1561"/>
      <c r="H50" s="1561"/>
      <c r="I50" s="1561"/>
      <c r="J50" s="1561"/>
      <c r="K50" s="1561"/>
      <c r="L50" s="1561"/>
      <c r="M50" s="1561"/>
      <c r="N50" s="1737"/>
      <c r="O50" s="2882">
        <v>8.3449999999999989</v>
      </c>
      <c r="P50" s="2882">
        <v>8.52</v>
      </c>
      <c r="Q50" s="2882">
        <v>8.2999999999999989</v>
      </c>
      <c r="R50" s="2882">
        <v>8.9</v>
      </c>
      <c r="S50" s="2882">
        <v>9.254999999999999</v>
      </c>
      <c r="T50" s="2882">
        <v>9.4499999999999993</v>
      </c>
      <c r="U50" s="2882">
        <v>9.4</v>
      </c>
      <c r="V50" s="2882">
        <v>9.2900000000000009</v>
      </c>
      <c r="W50" s="2882">
        <v>8.6</v>
      </c>
      <c r="X50" s="2882">
        <v>8.3049999999999997</v>
      </c>
      <c r="Y50" s="2882">
        <v>8.19</v>
      </c>
      <c r="Z50" s="2882">
        <v>9.07</v>
      </c>
      <c r="AA50" s="2882"/>
    </row>
    <row r="51" spans="1:27" s="58" customFormat="1" ht="14.65" customHeight="1">
      <c r="A51" s="479" t="s">
        <v>1590</v>
      </c>
      <c r="B51" s="1561"/>
      <c r="C51" s="1561"/>
      <c r="D51" s="1561"/>
      <c r="E51" s="1561"/>
      <c r="F51" s="1561"/>
      <c r="G51" s="1561"/>
      <c r="H51" s="1561"/>
      <c r="I51" s="1561"/>
      <c r="J51" s="1561"/>
      <c r="K51" s="1561"/>
      <c r="L51" s="1561"/>
      <c r="M51" s="1561"/>
      <c r="N51" s="1737"/>
      <c r="O51" s="2882">
        <v>8.3550000000000004</v>
      </c>
      <c r="P51" s="2882">
        <v>8.52</v>
      </c>
      <c r="Q51" s="2882">
        <v>8.2999999999999989</v>
      </c>
      <c r="R51" s="2882">
        <v>8.91</v>
      </c>
      <c r="S51" s="2882">
        <v>9.2649999999999988</v>
      </c>
      <c r="T51" s="2882">
        <v>9.4600000000000009</v>
      </c>
      <c r="U51" s="2882">
        <v>9.4099999999999984</v>
      </c>
      <c r="V51" s="2882">
        <v>9.3000000000000007</v>
      </c>
      <c r="W51" s="2882">
        <v>8.61</v>
      </c>
      <c r="X51" s="2882">
        <v>7.915</v>
      </c>
      <c r="Y51" s="2882">
        <v>7.75</v>
      </c>
      <c r="Z51" s="2882">
        <v>8.5749999999999993</v>
      </c>
      <c r="AA51" s="2882">
        <v>8.83</v>
      </c>
    </row>
    <row r="52" spans="1:27" s="58" customFormat="1" ht="14.65" customHeight="1">
      <c r="A52" s="479" t="s">
        <v>1591</v>
      </c>
      <c r="B52" s="1561"/>
      <c r="C52" s="1561"/>
      <c r="D52" s="1561"/>
      <c r="E52" s="1561"/>
      <c r="F52" s="1561"/>
      <c r="G52" s="1561"/>
      <c r="H52" s="1561"/>
      <c r="I52" s="1561"/>
      <c r="J52" s="1561"/>
      <c r="K52" s="1561"/>
      <c r="L52" s="1561"/>
      <c r="M52" s="1561"/>
      <c r="N52" s="1737"/>
      <c r="O52" s="2882">
        <v>8.5350000000000001</v>
      </c>
      <c r="P52" s="2882">
        <v>8.7550000000000008</v>
      </c>
      <c r="Q52" s="2882">
        <v>8.5</v>
      </c>
      <c r="R52" s="2882">
        <v>9.254999999999999</v>
      </c>
      <c r="S52" s="2882">
        <v>9.5549999999999997</v>
      </c>
      <c r="T52" s="2882">
        <v>9.8000000000000007</v>
      </c>
      <c r="U52" s="2882">
        <v>9.74</v>
      </c>
      <c r="V52" s="2882">
        <v>9.4749999999999996</v>
      </c>
      <c r="W52" s="2882">
        <v>8.77</v>
      </c>
      <c r="X52" s="2882">
        <v>8.3049999999999997</v>
      </c>
      <c r="Y52" s="2882">
        <v>8.0150000000000006</v>
      </c>
      <c r="Z52" s="2882">
        <v>8.9049999999999994</v>
      </c>
      <c r="AA52" s="2882">
        <v>9.1900000000000013</v>
      </c>
    </row>
    <row r="53" spans="1:27" ht="14.65" customHeight="1">
      <c r="A53" s="479" t="s">
        <v>691</v>
      </c>
      <c r="B53" s="1561">
        <v>5.34</v>
      </c>
      <c r="C53" s="1561">
        <v>5.26</v>
      </c>
      <c r="D53" s="1561">
        <v>5.09</v>
      </c>
      <c r="E53" s="1561">
        <v>5.04</v>
      </c>
      <c r="F53" s="1561">
        <v>4.8499999999999996</v>
      </c>
      <c r="G53" s="1561">
        <v>4.9749999999999996</v>
      </c>
      <c r="H53" s="1561">
        <v>5.125</v>
      </c>
      <c r="I53" s="1561">
        <v>5.165</v>
      </c>
      <c r="J53" s="1561">
        <v>5.1849999999999996</v>
      </c>
      <c r="K53" s="1561">
        <v>5.44</v>
      </c>
      <c r="L53" s="1561">
        <v>6.0149999999999997</v>
      </c>
      <c r="M53" s="1561">
        <v>7.5949999999999998</v>
      </c>
      <c r="N53" s="1737">
        <v>7.31</v>
      </c>
      <c r="O53" s="2882">
        <v>8.1150000000000002</v>
      </c>
      <c r="P53" s="2882">
        <v>9.18</v>
      </c>
      <c r="Q53" s="2882">
        <v>8.02</v>
      </c>
      <c r="R53" s="2882">
        <v>8.7100000000000009</v>
      </c>
      <c r="S53" s="2882">
        <v>8.0649999999999995</v>
      </c>
      <c r="T53" s="2882">
        <v>7.6499999999999995</v>
      </c>
      <c r="U53" s="2882">
        <v>7.7649999999999997</v>
      </c>
      <c r="V53" s="2882">
        <v>7.7149999999999999</v>
      </c>
      <c r="W53" s="2882">
        <v>7.5449999999999999</v>
      </c>
      <c r="X53" s="2882">
        <v>7.13</v>
      </c>
      <c r="Y53" s="2882">
        <v>7.2649999999999988</v>
      </c>
      <c r="Z53" s="2882">
        <v>8.0850000000000009</v>
      </c>
      <c r="AA53" s="2882">
        <v>7.6649999999999991</v>
      </c>
    </row>
    <row r="54" spans="1:27" ht="14.65" customHeight="1">
      <c r="A54" s="479" t="s">
        <v>692</v>
      </c>
      <c r="B54" s="1561"/>
      <c r="C54" s="1561"/>
      <c r="D54" s="1561"/>
      <c r="E54" s="1561"/>
      <c r="F54" s="1561"/>
      <c r="G54" s="1561"/>
      <c r="H54" s="1561"/>
      <c r="I54" s="1561"/>
      <c r="J54" s="1561"/>
      <c r="K54" s="1561">
        <v>3.7050000000000001</v>
      </c>
      <c r="L54" s="1561">
        <v>3.91</v>
      </c>
      <c r="M54" s="1561">
        <v>4.1150000000000002</v>
      </c>
      <c r="N54" s="1737">
        <v>4.2949999999999999</v>
      </c>
      <c r="O54" s="2882">
        <v>4.625</v>
      </c>
      <c r="P54" s="2882">
        <v>5.29</v>
      </c>
      <c r="Q54" s="2882">
        <v>5.2650000000000006</v>
      </c>
      <c r="R54" s="2882">
        <v>5.125</v>
      </c>
      <c r="S54" s="2882">
        <v>5.9349999999999996</v>
      </c>
      <c r="T54" s="2882">
        <v>5.86</v>
      </c>
      <c r="U54" s="2882">
        <v>5.7850000000000001</v>
      </c>
      <c r="V54" s="2882">
        <v>5.9749999999999996</v>
      </c>
      <c r="W54" s="2882">
        <v>6.6549999999999994</v>
      </c>
      <c r="X54" s="2882">
        <v>5.86</v>
      </c>
      <c r="Y54" s="2882">
        <v>6.8000000000000007</v>
      </c>
      <c r="Z54" s="2882">
        <v>7.51</v>
      </c>
      <c r="AA54" s="2882">
        <v>7.28</v>
      </c>
    </row>
    <row r="55" spans="1:27" ht="14.65" customHeight="1">
      <c r="A55" s="479" t="s">
        <v>742</v>
      </c>
      <c r="B55" s="1561"/>
      <c r="C55" s="1561"/>
      <c r="D55" s="1561"/>
      <c r="E55" s="1561"/>
      <c r="F55" s="1561"/>
      <c r="G55" s="1561">
        <v>3.53</v>
      </c>
      <c r="H55" s="1561">
        <v>3.76</v>
      </c>
      <c r="I55" s="1561">
        <v>3.6749999999999998</v>
      </c>
      <c r="J55" s="1561">
        <v>3.9449999999999998</v>
      </c>
      <c r="K55" s="1561">
        <v>3.9550000000000001</v>
      </c>
      <c r="L55" s="1561">
        <v>4.84</v>
      </c>
      <c r="M55" s="1561">
        <v>6.02</v>
      </c>
      <c r="N55" s="1737">
        <v>6.7249999999999996</v>
      </c>
      <c r="O55" s="2882">
        <v>8.2949999999999999</v>
      </c>
      <c r="P55" s="2882">
        <v>8.9249999999999989</v>
      </c>
      <c r="Q55" s="2882">
        <v>9.19</v>
      </c>
      <c r="R55" s="2882">
        <v>10.07</v>
      </c>
      <c r="S55" s="2882">
        <v>9.3950000000000014</v>
      </c>
      <c r="T55" s="2882">
        <v>9.4749999999999996</v>
      </c>
      <c r="U55" s="2882">
        <v>7.9949999999999992</v>
      </c>
      <c r="V55" s="2882">
        <v>7.4349999999999996</v>
      </c>
      <c r="W55" s="2882">
        <v>6.54</v>
      </c>
      <c r="X55" s="2882">
        <v>6.14</v>
      </c>
      <c r="Y55" s="2882">
        <v>6.41</v>
      </c>
      <c r="Z55" s="2882">
        <v>7.4349999999999996</v>
      </c>
      <c r="AA55" s="2882">
        <v>7.6300000000000008</v>
      </c>
    </row>
    <row r="56" spans="1:27" ht="14.65" customHeight="1">
      <c r="A56" s="479" t="s">
        <v>479</v>
      </c>
      <c r="B56" s="1561"/>
      <c r="C56" s="1561"/>
      <c r="D56" s="1561"/>
      <c r="E56" s="1561"/>
      <c r="F56" s="1561"/>
      <c r="G56" s="1561"/>
      <c r="H56" s="1561"/>
      <c r="I56" s="1561"/>
      <c r="J56" s="1561"/>
      <c r="K56" s="1561"/>
      <c r="L56" s="1561"/>
      <c r="M56" s="1561"/>
      <c r="N56" s="1737"/>
      <c r="O56" s="2882">
        <v>8.875</v>
      </c>
      <c r="P56" s="2882">
        <v>7.9749999999999988</v>
      </c>
      <c r="Q56" s="2882">
        <v>8.5299999999999994</v>
      </c>
      <c r="R56" s="2882">
        <v>8.4949999999999992</v>
      </c>
      <c r="S56" s="2882">
        <v>8.64</v>
      </c>
      <c r="T56" s="2882">
        <v>8.9150000000000009</v>
      </c>
      <c r="U56" s="2882">
        <v>8.3000000000000007</v>
      </c>
      <c r="V56" s="2882">
        <v>7.71</v>
      </c>
      <c r="W56" s="2882">
        <v>7.9600000000000009</v>
      </c>
      <c r="X56" s="2882">
        <v>6.87</v>
      </c>
      <c r="Y56" s="2882">
        <v>7.0000000000000009</v>
      </c>
      <c r="Z56" s="2882">
        <v>6.12</v>
      </c>
      <c r="AA56" s="2882">
        <v>5.7249999999999996</v>
      </c>
    </row>
    <row r="57" spans="1:27" ht="14.65" customHeight="1">
      <c r="A57" s="479" t="s">
        <v>104</v>
      </c>
      <c r="B57" s="1561">
        <v>8.9499999999999993</v>
      </c>
      <c r="C57" s="1561">
        <v>8.0500000000000007</v>
      </c>
      <c r="D57" s="1561">
        <v>7.4349999999999996</v>
      </c>
      <c r="E57" s="1561">
        <v>7.3949999999999996</v>
      </c>
      <c r="F57" s="1561">
        <v>6.87</v>
      </c>
      <c r="G57" s="1561">
        <v>5.85</v>
      </c>
      <c r="H57" s="1561">
        <v>5.46</v>
      </c>
      <c r="I57" s="1561">
        <v>5.2</v>
      </c>
      <c r="J57" s="1561">
        <v>6.65</v>
      </c>
      <c r="K57" s="1561">
        <v>7.7850000000000001</v>
      </c>
      <c r="L57" s="1561">
        <v>8.5850000000000009</v>
      </c>
      <c r="M57" s="1561">
        <v>9.56</v>
      </c>
      <c r="N57" s="1737">
        <v>10.029999999999999</v>
      </c>
      <c r="O57" s="2882">
        <v>8.995000000000001</v>
      </c>
      <c r="P57" s="2882">
        <v>9.2150000000000016</v>
      </c>
      <c r="Q57" s="2882">
        <v>9.1750000000000007</v>
      </c>
      <c r="R57" s="2882">
        <v>10.465</v>
      </c>
      <c r="S57" s="2882">
        <v>10.444999999999999</v>
      </c>
      <c r="T57" s="2882">
        <v>11.205</v>
      </c>
      <c r="U57" s="2882">
        <v>11.374999999999998</v>
      </c>
      <c r="V57" s="2882">
        <v>11.175000000000001</v>
      </c>
      <c r="W57" s="2882">
        <v>9.93</v>
      </c>
      <c r="X57" s="2882">
        <v>9.2949999999999999</v>
      </c>
      <c r="Y57" s="2882">
        <v>8.6950000000000003</v>
      </c>
      <c r="Z57" s="2882">
        <v>9.9849999999999994</v>
      </c>
      <c r="AA57" s="2882">
        <v>12.384999999999998</v>
      </c>
    </row>
    <row r="58" spans="1:27" ht="14.65" customHeight="1">
      <c r="A58" s="479" t="s">
        <v>716</v>
      </c>
      <c r="B58" s="1561"/>
      <c r="C58" s="1561"/>
      <c r="D58" s="1561"/>
      <c r="E58" s="1561"/>
      <c r="F58" s="1561"/>
      <c r="G58" s="1561"/>
      <c r="H58" s="1561"/>
      <c r="I58" s="1561"/>
      <c r="J58" s="1561">
        <v>3.14</v>
      </c>
      <c r="K58" s="1561">
        <v>3.38</v>
      </c>
      <c r="L58" s="1561">
        <v>3.5049999999999999</v>
      </c>
      <c r="M58" s="1561">
        <v>3.55</v>
      </c>
      <c r="N58" s="1737">
        <v>3.625</v>
      </c>
      <c r="O58" s="2882">
        <v>4.1749999999999998</v>
      </c>
      <c r="P58" s="2882">
        <v>4.6399999999999997</v>
      </c>
      <c r="Q58" s="2882">
        <v>6.2600000000000007</v>
      </c>
      <c r="R58" s="2882">
        <v>6.81</v>
      </c>
      <c r="S58" s="2882">
        <v>7.12</v>
      </c>
      <c r="T58" s="2882">
        <v>8.16</v>
      </c>
      <c r="U58" s="2882">
        <v>7.5199999999999987</v>
      </c>
      <c r="V58" s="2882">
        <v>7.3550000000000004</v>
      </c>
      <c r="W58" s="2882">
        <v>7.1800000000000006</v>
      </c>
      <c r="X58" s="2882">
        <v>7.03</v>
      </c>
      <c r="Y58" s="2882">
        <v>7.32</v>
      </c>
      <c r="Z58" s="2882">
        <v>7.57</v>
      </c>
      <c r="AA58" s="2882">
        <v>6.7349999999999994</v>
      </c>
    </row>
    <row r="59" spans="1:27" ht="14.65" customHeight="1">
      <c r="A59" s="479" t="s">
        <v>260</v>
      </c>
      <c r="B59" s="1561">
        <v>5</v>
      </c>
      <c r="C59" s="1561">
        <v>5.1150000000000002</v>
      </c>
      <c r="D59" s="1561">
        <v>5.6550000000000002</v>
      </c>
      <c r="E59" s="1561">
        <v>5.35</v>
      </c>
      <c r="F59" s="1561">
        <v>5.34</v>
      </c>
      <c r="G59" s="1561">
        <v>5.34</v>
      </c>
      <c r="H59" s="1561">
        <v>5.335</v>
      </c>
      <c r="I59" s="1561">
        <v>6.35</v>
      </c>
      <c r="J59" s="1561">
        <v>6.21</v>
      </c>
      <c r="K59" s="1561">
        <v>6.37</v>
      </c>
      <c r="L59" s="1561">
        <v>7.61</v>
      </c>
      <c r="M59" s="1561">
        <v>8.98</v>
      </c>
      <c r="N59" s="1737">
        <v>10.28</v>
      </c>
      <c r="O59" s="2882">
        <v>11.705</v>
      </c>
      <c r="P59" s="2882">
        <v>9.2249999999999996</v>
      </c>
      <c r="Q59" s="2882">
        <v>7.8050000000000006</v>
      </c>
      <c r="R59" s="2882">
        <v>8.1249999999999982</v>
      </c>
      <c r="S59" s="2882">
        <v>10.084999999999999</v>
      </c>
      <c r="T59" s="2882">
        <v>10.375</v>
      </c>
      <c r="U59" s="2882">
        <v>9.91</v>
      </c>
      <c r="V59" s="2882">
        <v>9.8650000000000002</v>
      </c>
      <c r="W59" s="2882">
        <v>8.7200000000000006</v>
      </c>
      <c r="X59" s="2882">
        <v>9.1050000000000004</v>
      </c>
      <c r="Y59" s="2882">
        <v>10.145</v>
      </c>
      <c r="Z59" s="2882">
        <v>9.57</v>
      </c>
      <c r="AA59" s="2882">
        <v>9.51</v>
      </c>
    </row>
    <row r="60" spans="1:27" ht="14.65" customHeight="1">
      <c r="A60" s="657" t="s">
        <v>717</v>
      </c>
      <c r="B60" s="1561">
        <v>4.51</v>
      </c>
      <c r="C60" s="1561">
        <v>4.5549999999999997</v>
      </c>
      <c r="D60" s="1561">
        <v>4.5250000000000004</v>
      </c>
      <c r="E60" s="1561">
        <v>4.5049999999999999</v>
      </c>
      <c r="F60" s="1561">
        <v>4.5750000000000002</v>
      </c>
      <c r="G60" s="1561">
        <v>4.45</v>
      </c>
      <c r="H60" s="1561">
        <v>4.57</v>
      </c>
      <c r="I60" s="1561">
        <v>4.5999999999999996</v>
      </c>
      <c r="J60" s="1561">
        <v>4.83</v>
      </c>
      <c r="K60" s="1561">
        <v>4.95</v>
      </c>
      <c r="L60" s="1561">
        <v>5.07</v>
      </c>
      <c r="M60" s="1561">
        <v>5.25</v>
      </c>
      <c r="N60" s="1737">
        <v>5.6</v>
      </c>
      <c r="O60" s="2882">
        <v>6.8900000000000006</v>
      </c>
      <c r="P60" s="2882">
        <v>7.339999999999999</v>
      </c>
      <c r="Q60" s="2882">
        <v>7.7299999999999995</v>
      </c>
      <c r="R60" s="2882">
        <v>7.8800000000000008</v>
      </c>
      <c r="S60" s="2882">
        <v>9.24</v>
      </c>
      <c r="T60" s="2882">
        <v>9.48</v>
      </c>
      <c r="U60" s="2882">
        <v>8.09</v>
      </c>
      <c r="V60" s="2882">
        <v>7.33</v>
      </c>
      <c r="W60" s="2882">
        <v>7.4500000000000011</v>
      </c>
      <c r="X60" s="2882">
        <v>8.49</v>
      </c>
      <c r="Y60" s="2882">
        <v>7.6649999999999991</v>
      </c>
      <c r="Z60" s="2882">
        <v>8.5499999999999989</v>
      </c>
      <c r="AA60" s="2882">
        <v>8.0800000000000018</v>
      </c>
    </row>
    <row r="61" spans="1:27" ht="14.65" customHeight="1">
      <c r="A61" s="479" t="s">
        <v>480</v>
      </c>
      <c r="B61" s="1561">
        <v>6.2450000000000001</v>
      </c>
      <c r="C61" s="1561">
        <v>6.3449999999999998</v>
      </c>
      <c r="D61" s="1561">
        <v>5.875</v>
      </c>
      <c r="E61" s="1561">
        <v>5.5</v>
      </c>
      <c r="F61" s="1561">
        <v>5.54</v>
      </c>
      <c r="G61" s="1561">
        <v>5.64</v>
      </c>
      <c r="H61" s="1561">
        <v>5.05</v>
      </c>
      <c r="I61" s="1561">
        <v>4.84</v>
      </c>
      <c r="J61" s="1561">
        <v>4.9400000000000004</v>
      </c>
      <c r="K61" s="1561">
        <v>5.04</v>
      </c>
      <c r="L61" s="1561">
        <v>6.1</v>
      </c>
      <c r="M61" s="1561">
        <v>6.6</v>
      </c>
      <c r="N61" s="1737">
        <v>6.5750000000000002</v>
      </c>
      <c r="O61" s="2882">
        <v>7.4700000000000006</v>
      </c>
      <c r="P61" s="2882">
        <v>8.2850000000000001</v>
      </c>
      <c r="Q61" s="2882">
        <v>7.6149999999999993</v>
      </c>
      <c r="R61" s="2882">
        <v>8.004999999999999</v>
      </c>
      <c r="S61" s="2882">
        <v>8.7650000000000006</v>
      </c>
      <c r="T61" s="2882">
        <v>8.66</v>
      </c>
      <c r="U61" s="2882">
        <v>8.09</v>
      </c>
      <c r="V61" s="2882">
        <v>8.2350000000000012</v>
      </c>
      <c r="W61" s="2882">
        <v>7.4649999999999999</v>
      </c>
      <c r="X61" s="2882">
        <v>7.7850000000000001</v>
      </c>
      <c r="Y61" s="2882">
        <v>8.7900000000000009</v>
      </c>
      <c r="Z61" s="2882">
        <v>8.3449999999999989</v>
      </c>
      <c r="AA61" s="2882">
        <v>7.1649999999999991</v>
      </c>
    </row>
    <row r="62" spans="1:27" ht="14.65" customHeight="1">
      <c r="A62" s="479" t="s">
        <v>476</v>
      </c>
      <c r="B62" s="1561"/>
      <c r="C62" s="1561"/>
      <c r="D62" s="1561"/>
      <c r="E62" s="1561"/>
      <c r="F62" s="1561"/>
      <c r="G62" s="1561"/>
      <c r="H62" s="1561"/>
      <c r="I62" s="1561"/>
      <c r="J62" s="1561"/>
      <c r="K62" s="1561"/>
      <c r="L62" s="1561"/>
      <c r="M62" s="1561"/>
      <c r="N62" s="1737"/>
      <c r="O62" s="2882">
        <v>6.125</v>
      </c>
      <c r="P62" s="2882">
        <v>6.7149999999999999</v>
      </c>
      <c r="Q62" s="2882">
        <v>6.4799999999999995</v>
      </c>
      <c r="R62" s="2882">
        <v>6.7299999999999995</v>
      </c>
      <c r="S62" s="2882">
        <v>6.98</v>
      </c>
      <c r="T62" s="2882">
        <v>7.12</v>
      </c>
      <c r="U62" s="2882">
        <v>7.2899999999999991</v>
      </c>
      <c r="V62" s="2882">
        <v>7.5149999999999997</v>
      </c>
      <c r="W62" s="2882">
        <v>6.49</v>
      </c>
      <c r="X62" s="2882">
        <v>6.1550000000000002</v>
      </c>
      <c r="Y62" s="2882">
        <v>6.35</v>
      </c>
      <c r="Z62" s="2882">
        <v>7.17</v>
      </c>
      <c r="AA62" s="2882">
        <v>6.9750000000000005</v>
      </c>
    </row>
    <row r="63" spans="1:27" ht="14.65" customHeight="1">
      <c r="A63" s="479" t="s">
        <v>1400</v>
      </c>
      <c r="B63" s="1561"/>
      <c r="C63" s="1561"/>
      <c r="D63" s="1561"/>
      <c r="E63" s="1561"/>
      <c r="F63" s="1561"/>
      <c r="G63" s="1561"/>
      <c r="H63" s="1561"/>
      <c r="I63" s="1561"/>
      <c r="J63" s="1561"/>
      <c r="K63" s="1561"/>
      <c r="L63" s="1561"/>
      <c r="M63" s="1561"/>
      <c r="N63" s="1737"/>
      <c r="O63" s="2882">
        <v>5.6749999999999998</v>
      </c>
      <c r="P63" s="2882">
        <v>6.1950000000000003</v>
      </c>
      <c r="Q63" s="2882">
        <v>6.714999999999999</v>
      </c>
      <c r="R63" s="2882">
        <v>6.01</v>
      </c>
      <c r="S63" s="2882">
        <v>5.9649999999999999</v>
      </c>
      <c r="T63" s="2882">
        <v>6.370000000000001</v>
      </c>
      <c r="U63" s="2882">
        <v>6.4849999999999994</v>
      </c>
      <c r="V63" s="2882">
        <v>6.4600000000000009</v>
      </c>
      <c r="W63" s="2882">
        <v>6.4</v>
      </c>
      <c r="X63" s="2882">
        <v>6.5500000000000007</v>
      </c>
      <c r="Y63" s="2882">
        <v>7.22</v>
      </c>
      <c r="Z63" s="2882">
        <v>8.4550000000000001</v>
      </c>
      <c r="AA63" s="2882">
        <v>8.5299999999999994</v>
      </c>
    </row>
    <row r="64" spans="1:27" ht="14.65" customHeight="1">
      <c r="A64" s="479" t="s">
        <v>478</v>
      </c>
      <c r="B64" s="1561">
        <v>5.62</v>
      </c>
      <c r="C64" s="1561">
        <v>5.96</v>
      </c>
      <c r="D64" s="1561">
        <v>6.52</v>
      </c>
      <c r="E64" s="1561">
        <v>6.61</v>
      </c>
      <c r="F64" s="1561">
        <v>6.13</v>
      </c>
      <c r="G64" s="1561">
        <v>6.95</v>
      </c>
      <c r="H64" s="1561">
        <v>7.43</v>
      </c>
      <c r="I64" s="1561">
        <v>7.87</v>
      </c>
      <c r="J64" s="1561">
        <v>8.2949999999999999</v>
      </c>
      <c r="K64" s="1561">
        <v>8.15</v>
      </c>
      <c r="L64" s="1561">
        <v>8.9350000000000005</v>
      </c>
      <c r="M64" s="1561">
        <v>10.64</v>
      </c>
      <c r="N64" s="1737">
        <v>11.11</v>
      </c>
      <c r="O64" s="2882">
        <v>11.965</v>
      </c>
      <c r="P64" s="2882">
        <v>11.09</v>
      </c>
      <c r="Q64" s="2882">
        <v>11.065</v>
      </c>
      <c r="R64" s="2882">
        <v>12.31</v>
      </c>
      <c r="S64" s="2882">
        <v>13.29</v>
      </c>
      <c r="T64" s="2882">
        <v>13.505000000000001</v>
      </c>
      <c r="U64" s="2882">
        <v>13.62</v>
      </c>
      <c r="V64" s="2882">
        <v>12.659999999999998</v>
      </c>
      <c r="W64" s="2882">
        <v>12.425000000000001</v>
      </c>
      <c r="X64" s="2882">
        <v>11.895</v>
      </c>
      <c r="Y64" s="2882">
        <v>9.6</v>
      </c>
      <c r="Z64" s="2882">
        <v>11.355</v>
      </c>
      <c r="AA64" s="2882">
        <v>9.8649999999999984</v>
      </c>
    </row>
    <row r="65" spans="1:27" ht="14.65" customHeight="1">
      <c r="A65" s="479" t="s">
        <v>323</v>
      </c>
      <c r="B65" s="1561"/>
      <c r="C65" s="1561"/>
      <c r="D65" s="1561"/>
      <c r="E65" s="1561"/>
      <c r="F65" s="1561"/>
      <c r="G65" s="1561"/>
      <c r="H65" s="1561"/>
      <c r="I65" s="1561"/>
      <c r="J65" s="1561"/>
      <c r="K65" s="1561"/>
      <c r="L65" s="1561"/>
      <c r="M65" s="1561"/>
      <c r="N65" s="1737"/>
      <c r="O65" s="2882">
        <v>13.79</v>
      </c>
      <c r="P65" s="2882">
        <v>11.13</v>
      </c>
      <c r="Q65" s="2882">
        <v>13.950000000000001</v>
      </c>
      <c r="R65" s="2882">
        <v>16.564999999999998</v>
      </c>
      <c r="S65" s="2882">
        <v>20.844999999999999</v>
      </c>
      <c r="T65" s="2882">
        <v>17.580000000000002</v>
      </c>
      <c r="U65" s="2882">
        <v>16.065000000000001</v>
      </c>
      <c r="V65" s="2882">
        <v>12.02</v>
      </c>
      <c r="W65" s="2882">
        <v>9.6750000000000007</v>
      </c>
      <c r="X65" s="2882">
        <v>12.41</v>
      </c>
      <c r="Y65" s="2882">
        <v>15</v>
      </c>
      <c r="Z65" s="2882">
        <v>16.115000000000002</v>
      </c>
      <c r="AA65" s="2882">
        <v>13.309999999999999</v>
      </c>
    </row>
    <row r="66" spans="1:27" ht="14.65" customHeight="1">
      <c r="A66" s="479" t="s">
        <v>693</v>
      </c>
      <c r="B66" s="1561"/>
      <c r="C66" s="1561"/>
      <c r="D66" s="1561"/>
      <c r="E66" s="1561"/>
      <c r="F66" s="1561"/>
      <c r="G66" s="1561"/>
      <c r="H66" s="1561"/>
      <c r="I66" s="1561"/>
      <c r="J66" s="1561"/>
      <c r="K66" s="1561">
        <v>3.59</v>
      </c>
      <c r="L66" s="1561">
        <v>3.29</v>
      </c>
      <c r="M66" s="1561">
        <v>3.4249999999999998</v>
      </c>
      <c r="N66" s="1737">
        <v>3.99</v>
      </c>
      <c r="O66" s="2882">
        <v>6.0299999999999994</v>
      </c>
      <c r="P66" s="2882">
        <v>7.95</v>
      </c>
      <c r="Q66" s="2882">
        <v>8.1999999999999993</v>
      </c>
      <c r="R66" s="2882">
        <v>9.4350000000000005</v>
      </c>
      <c r="S66" s="2882">
        <v>9.625</v>
      </c>
      <c r="T66" s="2882">
        <v>10.484999999999999</v>
      </c>
      <c r="U66" s="2882">
        <v>10.58</v>
      </c>
      <c r="V66" s="2882">
        <v>9.870000000000001</v>
      </c>
      <c r="W66" s="2882">
        <v>10.014999999999999</v>
      </c>
      <c r="X66" s="2882">
        <v>9.6750000000000007</v>
      </c>
      <c r="Y66" s="2882">
        <v>7.4950000000000001</v>
      </c>
      <c r="Z66" s="2882">
        <v>7.85</v>
      </c>
      <c r="AA66" s="2882">
        <v>7.6050000000000004</v>
      </c>
    </row>
    <row r="67" spans="1:27" ht="14.65" customHeight="1">
      <c r="A67" s="479" t="s">
        <v>694</v>
      </c>
      <c r="B67" s="1561"/>
      <c r="C67" s="1561"/>
      <c r="D67" s="1561"/>
      <c r="E67" s="1561"/>
      <c r="F67" s="1561"/>
      <c r="G67" s="1561"/>
      <c r="H67" s="1561"/>
      <c r="I67" s="1561"/>
      <c r="J67" s="1561">
        <v>4.6349999999999998</v>
      </c>
      <c r="K67" s="1561">
        <v>4.4749999999999996</v>
      </c>
      <c r="L67" s="1561">
        <v>5.03</v>
      </c>
      <c r="M67" s="1561">
        <v>5.0199999999999996</v>
      </c>
      <c r="N67" s="1737">
        <v>5.5</v>
      </c>
      <c r="O67" s="2882">
        <v>6.6450000000000014</v>
      </c>
      <c r="P67" s="2882">
        <v>6.8150000000000004</v>
      </c>
      <c r="Q67" s="2882">
        <v>8.75</v>
      </c>
      <c r="R67" s="2882">
        <v>10.08</v>
      </c>
      <c r="S67" s="2882">
        <v>11.66</v>
      </c>
      <c r="T67" s="2882">
        <v>12.7</v>
      </c>
      <c r="U67" s="2882">
        <v>11.760000000000002</v>
      </c>
      <c r="V67" s="2882">
        <v>8.3949999999999996</v>
      </c>
      <c r="W67" s="2882">
        <v>7.4399999999999995</v>
      </c>
      <c r="X67" s="2882">
        <v>6.8000000000000007</v>
      </c>
      <c r="Y67" s="2882">
        <v>7.1950000000000003</v>
      </c>
      <c r="Z67" s="2882">
        <v>7.5600000000000005</v>
      </c>
      <c r="AA67" s="2882">
        <v>7.7800000000000011</v>
      </c>
    </row>
    <row r="68" spans="1:27" ht="14.65" customHeight="1">
      <c r="A68" s="479" t="s">
        <v>695</v>
      </c>
      <c r="B68" s="1561">
        <v>5.0599999999999996</v>
      </c>
      <c r="C68" s="1561">
        <v>5.085</v>
      </c>
      <c r="D68" s="1561">
        <v>4.9950000000000001</v>
      </c>
      <c r="E68" s="1561">
        <v>4.8099999999999996</v>
      </c>
      <c r="F68" s="1561">
        <v>4.8899999999999997</v>
      </c>
      <c r="G68" s="1561">
        <v>4.3650000000000002</v>
      </c>
      <c r="H68" s="1561">
        <v>4.1849999999999996</v>
      </c>
      <c r="I68" s="1561">
        <v>4.2350000000000003</v>
      </c>
      <c r="J68" s="1561">
        <v>4.45</v>
      </c>
      <c r="K68" s="1561">
        <v>4.5599999999999996</v>
      </c>
      <c r="L68" s="1561"/>
      <c r="M68" s="1561"/>
      <c r="N68" s="1737"/>
      <c r="O68" s="2882"/>
      <c r="P68" s="2882">
        <v>6.54</v>
      </c>
      <c r="Q68" s="2882">
        <v>6.7299999999999995</v>
      </c>
      <c r="R68" s="2882">
        <v>6.18</v>
      </c>
      <c r="S68" s="2882">
        <v>6.4349999999999987</v>
      </c>
      <c r="T68" s="2882">
        <v>6.1550000000000002</v>
      </c>
      <c r="U68" s="2882">
        <v>5.96</v>
      </c>
      <c r="V68" s="2882">
        <v>5.4650000000000007</v>
      </c>
      <c r="W68" s="2882">
        <v>4.58</v>
      </c>
      <c r="X68" s="2882">
        <v>3.9649999999999999</v>
      </c>
      <c r="Y68" s="2882">
        <v>4.1999999999999993</v>
      </c>
      <c r="Z68" s="2882">
        <v>4.4950000000000001</v>
      </c>
      <c r="AA68" s="2882">
        <v>4.63</v>
      </c>
    </row>
    <row r="69" spans="1:27" ht="13.7" customHeight="1">
      <c r="A69" s="2977" t="s">
        <v>696</v>
      </c>
      <c r="B69" s="3350">
        <v>3.1549999999999998</v>
      </c>
      <c r="C69" s="3350">
        <v>3.59</v>
      </c>
      <c r="D69" s="3350">
        <v>4.625</v>
      </c>
      <c r="E69" s="3350">
        <v>4.8250000000000002</v>
      </c>
      <c r="F69" s="3351">
        <v>4.5350000000000001</v>
      </c>
      <c r="G69" s="3350">
        <v>4.1449999999999996</v>
      </c>
      <c r="H69" s="3351">
        <v>4.4050000000000002</v>
      </c>
      <c r="I69" s="3350">
        <v>4.835</v>
      </c>
      <c r="J69" s="3351">
        <v>5</v>
      </c>
      <c r="K69" s="3350">
        <v>5.05</v>
      </c>
      <c r="L69" s="3351">
        <v>5.43</v>
      </c>
      <c r="M69" s="3350">
        <v>5.415</v>
      </c>
      <c r="N69" s="3352">
        <v>7.48</v>
      </c>
      <c r="O69" s="2882">
        <v>9.379999999999999</v>
      </c>
      <c r="P69" s="2882">
        <v>10.914999999999999</v>
      </c>
      <c r="Q69" s="2882">
        <v>8.4849999999999994</v>
      </c>
      <c r="R69" s="2882">
        <v>10.014999999999999</v>
      </c>
      <c r="S69" s="2882">
        <v>9.5150000000000006</v>
      </c>
      <c r="T69" s="2882">
        <v>9.6349999999999998</v>
      </c>
      <c r="U69" s="2882">
        <v>8.7999999999999989</v>
      </c>
      <c r="V69" s="2882">
        <v>8.4349999999999987</v>
      </c>
      <c r="W69" s="2882">
        <v>7.3249999999999993</v>
      </c>
      <c r="X69" s="2882">
        <v>6.870000000000001</v>
      </c>
      <c r="Y69" s="2882">
        <v>7.0649999999999995</v>
      </c>
      <c r="Z69" s="2882">
        <v>8.43</v>
      </c>
      <c r="AA69" s="2882">
        <v>8</v>
      </c>
    </row>
    <row r="70" spans="1:27" ht="13.7" customHeight="1">
      <c r="A70" s="2977" t="s">
        <v>324</v>
      </c>
      <c r="B70" s="3350"/>
      <c r="C70" s="3350"/>
      <c r="D70" s="3350"/>
      <c r="E70" s="3350"/>
      <c r="F70" s="3351"/>
      <c r="G70" s="3350"/>
      <c r="H70" s="3351"/>
      <c r="I70" s="3350"/>
      <c r="J70" s="3351"/>
      <c r="K70" s="3350"/>
      <c r="L70" s="3351"/>
      <c r="M70" s="3350"/>
      <c r="N70" s="3352"/>
      <c r="O70" s="2882">
        <v>9.5200000000000014</v>
      </c>
      <c r="P70" s="2882">
        <v>10.45</v>
      </c>
      <c r="Q70" s="2882">
        <v>13.65</v>
      </c>
      <c r="R70" s="2882">
        <v>13.65</v>
      </c>
      <c r="S70" s="2882">
        <v>13.8</v>
      </c>
      <c r="T70" s="2882">
        <v>13.8</v>
      </c>
      <c r="U70" s="2882">
        <v>14.000000000000002</v>
      </c>
      <c r="V70" s="2882">
        <v>11.98</v>
      </c>
      <c r="W70" s="2882">
        <v>11.24</v>
      </c>
      <c r="X70" s="2882">
        <v>10.14</v>
      </c>
      <c r="Y70" s="2882">
        <v>10.025</v>
      </c>
      <c r="Z70" s="2882">
        <v>10.780000000000001</v>
      </c>
      <c r="AA70" s="2882">
        <v>10.465</v>
      </c>
    </row>
    <row r="71" spans="1:27" s="58" customFormat="1" ht="14.65" customHeight="1">
      <c r="A71" s="2977" t="s">
        <v>281</v>
      </c>
      <c r="B71" s="3350"/>
      <c r="C71" s="3350"/>
      <c r="D71" s="3350"/>
      <c r="E71" s="3350"/>
      <c r="F71" s="3351">
        <v>5.165</v>
      </c>
      <c r="G71" s="3350"/>
      <c r="H71" s="3351"/>
      <c r="I71" s="3350"/>
      <c r="J71" s="3351"/>
      <c r="K71" s="3350"/>
      <c r="L71" s="3351">
        <v>5.7350000000000003</v>
      </c>
      <c r="M71" s="3350">
        <v>6.2450000000000001</v>
      </c>
      <c r="N71" s="3352">
        <v>6.8</v>
      </c>
      <c r="O71" s="2882">
        <v>8.4249999999999989</v>
      </c>
      <c r="P71" s="2882">
        <v>8.74</v>
      </c>
      <c r="Q71" s="2882">
        <v>7.37</v>
      </c>
      <c r="R71" s="2882">
        <v>7.2450000000000001</v>
      </c>
      <c r="S71" s="2882">
        <v>7.24</v>
      </c>
      <c r="T71" s="2882">
        <v>7.7350000000000003</v>
      </c>
      <c r="U71" s="2882">
        <v>7.085</v>
      </c>
      <c r="V71" s="2882">
        <v>6.7050000000000001</v>
      </c>
      <c r="W71" s="2882">
        <v>6.24</v>
      </c>
      <c r="X71" s="2882">
        <v>5.6650000000000009</v>
      </c>
      <c r="Y71" s="2882">
        <v>5.9550000000000001</v>
      </c>
      <c r="Z71" s="2882">
        <v>6.5350000000000001</v>
      </c>
      <c r="AA71" s="2882">
        <v>6.7950000000000008</v>
      </c>
    </row>
    <row r="72" spans="1:27" ht="14.65" customHeight="1">
      <c r="A72" s="479" t="s">
        <v>481</v>
      </c>
      <c r="B72" s="1561">
        <v>6.8650000000000002</v>
      </c>
      <c r="C72" s="1561">
        <v>7.0750000000000002</v>
      </c>
      <c r="D72" s="1561">
        <v>7.1449999999999996</v>
      </c>
      <c r="E72" s="1561">
        <v>6.7949999999999999</v>
      </c>
      <c r="F72" s="1561">
        <v>6.35</v>
      </c>
      <c r="G72" s="1561"/>
      <c r="H72" s="1561"/>
      <c r="I72" s="1561"/>
      <c r="J72" s="1561"/>
      <c r="K72" s="1561">
        <v>6.2850000000000001</v>
      </c>
      <c r="L72" s="1561">
        <v>6.82</v>
      </c>
      <c r="M72" s="1561">
        <v>7.48</v>
      </c>
      <c r="N72" s="1737">
        <v>7.95</v>
      </c>
      <c r="O72" s="2882">
        <v>8.9450000000000003</v>
      </c>
      <c r="P72" s="2882">
        <v>10.01</v>
      </c>
      <c r="Q72" s="2882">
        <v>9.5</v>
      </c>
      <c r="R72" s="2882">
        <v>9.31</v>
      </c>
      <c r="S72" s="2882">
        <v>8.81</v>
      </c>
      <c r="T72" s="2882">
        <v>8.5449999999999999</v>
      </c>
      <c r="U72" s="2882">
        <v>8.2050000000000001</v>
      </c>
      <c r="V72" s="2882">
        <v>7.7449999999999992</v>
      </c>
      <c r="W72" s="2882">
        <v>7.2349999999999994</v>
      </c>
      <c r="X72" s="2882">
        <v>7.1449999999999996</v>
      </c>
      <c r="Y72" s="2882">
        <v>7.6450000000000005</v>
      </c>
      <c r="Z72" s="2882">
        <v>8.4049999999999994</v>
      </c>
      <c r="AA72" s="2882">
        <v>9.0299999999999994</v>
      </c>
    </row>
    <row r="73" spans="1:27" ht="14.65" customHeight="1">
      <c r="A73" s="479" t="s">
        <v>483</v>
      </c>
      <c r="B73" s="1561"/>
      <c r="C73" s="1561"/>
      <c r="D73" s="1561"/>
      <c r="E73" s="1561"/>
      <c r="F73" s="1561"/>
      <c r="G73" s="1561">
        <v>3.95</v>
      </c>
      <c r="H73" s="1561">
        <v>4.5650000000000004</v>
      </c>
      <c r="I73" s="1561">
        <v>4.8499999999999996</v>
      </c>
      <c r="J73" s="1561">
        <v>4.83</v>
      </c>
      <c r="K73" s="1561">
        <v>4.3</v>
      </c>
      <c r="L73" s="1561">
        <v>4.8600000000000003</v>
      </c>
      <c r="M73" s="1561">
        <v>5.16</v>
      </c>
      <c r="N73" s="1737">
        <v>5.38</v>
      </c>
      <c r="O73" s="2882">
        <v>7.5</v>
      </c>
      <c r="P73" s="2882">
        <v>7.7800000000000011</v>
      </c>
      <c r="Q73" s="2882">
        <v>7.9850000000000003</v>
      </c>
      <c r="R73" s="2882">
        <v>7.79</v>
      </c>
      <c r="S73" s="2882">
        <v>7.9049999999999994</v>
      </c>
      <c r="T73" s="2882">
        <v>7.1550000000000002</v>
      </c>
      <c r="U73" s="2882">
        <v>6.5049999999999999</v>
      </c>
      <c r="V73" s="2882">
        <v>6.9449999999999994</v>
      </c>
      <c r="W73" s="2882">
        <v>6.4849999999999994</v>
      </c>
      <c r="X73" s="2882">
        <v>7.0150000000000006</v>
      </c>
      <c r="Y73" s="2882">
        <v>7.3599999999999994</v>
      </c>
      <c r="Z73" s="2882">
        <v>8.02</v>
      </c>
      <c r="AA73" s="2882">
        <v>8.83</v>
      </c>
    </row>
    <row r="74" spans="1:27" ht="14.65" customHeight="1">
      <c r="A74" s="479" t="s">
        <v>754</v>
      </c>
      <c r="B74" s="1561">
        <v>6.1</v>
      </c>
      <c r="C74" s="1561">
        <v>5.76</v>
      </c>
      <c r="D74" s="1561">
        <v>5.5250000000000004</v>
      </c>
      <c r="E74" s="1561">
        <v>5.2149999999999999</v>
      </c>
      <c r="F74" s="1561">
        <v>4.72</v>
      </c>
      <c r="G74" s="1561">
        <v>4.7</v>
      </c>
      <c r="H74" s="1561">
        <v>4.75</v>
      </c>
      <c r="I74" s="1561">
        <v>5.05</v>
      </c>
      <c r="J74" s="1561">
        <v>5.1849999999999996</v>
      </c>
      <c r="K74" s="1561">
        <v>5.27</v>
      </c>
      <c r="L74" s="1561">
        <v>5.6349999999999998</v>
      </c>
      <c r="M74" s="1561">
        <v>6.24</v>
      </c>
      <c r="N74" s="1737">
        <v>6.59</v>
      </c>
      <c r="O74" s="2882">
        <v>6.8750000000000009</v>
      </c>
      <c r="P74" s="2882">
        <v>6.8849999999999998</v>
      </c>
      <c r="Q74" s="2882">
        <v>6.7950000000000008</v>
      </c>
      <c r="R74" s="2882">
        <v>7.6449999999999987</v>
      </c>
      <c r="S74" s="2882">
        <v>9.2750000000000004</v>
      </c>
      <c r="T74" s="2882">
        <v>9.1349999999999998</v>
      </c>
      <c r="U74" s="2882">
        <v>8.6050000000000004</v>
      </c>
      <c r="V74" s="2882">
        <v>8.8049999999999997</v>
      </c>
      <c r="W74" s="2882">
        <v>8.5850000000000009</v>
      </c>
      <c r="X74" s="2882">
        <v>8.7249999999999996</v>
      </c>
      <c r="Y74" s="2882">
        <v>9.27</v>
      </c>
      <c r="Z74" s="2882">
        <v>8.9350000000000005</v>
      </c>
      <c r="AA74" s="2882">
        <v>8.4550000000000001</v>
      </c>
    </row>
    <row r="75" spans="1:27" ht="14.65" customHeight="1">
      <c r="A75" s="479" t="s">
        <v>697</v>
      </c>
      <c r="B75" s="1561"/>
      <c r="C75" s="1561"/>
      <c r="D75" s="1561"/>
      <c r="E75" s="1561"/>
      <c r="F75" s="1561"/>
      <c r="G75" s="1561"/>
      <c r="H75" s="1561"/>
      <c r="I75" s="1561"/>
      <c r="J75" s="1561">
        <v>3.9249999999999998</v>
      </c>
      <c r="K75" s="1561">
        <v>4.8550000000000004</v>
      </c>
      <c r="L75" s="1561">
        <v>7.585</v>
      </c>
      <c r="M75" s="1561">
        <v>6.21</v>
      </c>
      <c r="N75" s="1737">
        <v>7.415</v>
      </c>
      <c r="O75" s="2882">
        <v>6.9099999999999993</v>
      </c>
      <c r="P75" s="2882">
        <v>6.4399999999999995</v>
      </c>
      <c r="Q75" s="2882">
        <v>6.3049999999999997</v>
      </c>
      <c r="R75" s="2882">
        <v>6.34</v>
      </c>
      <c r="S75" s="2882">
        <v>6.41</v>
      </c>
      <c r="T75" s="2882">
        <v>6.4700000000000006</v>
      </c>
      <c r="U75" s="2882">
        <v>6.77</v>
      </c>
      <c r="V75" s="2882">
        <v>6.4750000000000005</v>
      </c>
      <c r="W75" s="2882">
        <v>6.1850000000000005</v>
      </c>
      <c r="X75" s="2882">
        <v>6.4350000000000005</v>
      </c>
      <c r="Y75" s="2882">
        <v>7.2850000000000001</v>
      </c>
      <c r="Z75" s="2882">
        <v>8.5500000000000007</v>
      </c>
      <c r="AA75" s="2882">
        <v>8.9150000000000009</v>
      </c>
    </row>
    <row r="76" spans="1:27" ht="14.65" customHeight="1">
      <c r="A76" s="479" t="s">
        <v>698</v>
      </c>
      <c r="B76" s="1561"/>
      <c r="C76" s="1561"/>
      <c r="D76" s="1561"/>
      <c r="E76" s="1561"/>
      <c r="F76" s="1561"/>
      <c r="G76" s="1561"/>
      <c r="H76" s="1561"/>
      <c r="I76" s="1561"/>
      <c r="J76" s="1561"/>
      <c r="K76" s="1561"/>
      <c r="L76" s="1561"/>
      <c r="M76" s="1561"/>
      <c r="N76" s="1737"/>
      <c r="O76" s="2882">
        <v>6.5</v>
      </c>
      <c r="P76" s="2882">
        <v>6.93</v>
      </c>
      <c r="Q76" s="2882">
        <v>7.375</v>
      </c>
      <c r="R76" s="2882">
        <v>7.61</v>
      </c>
      <c r="S76" s="2882">
        <v>7.7750000000000004</v>
      </c>
      <c r="T76" s="2882">
        <v>7.6050000000000004</v>
      </c>
      <c r="U76" s="2882">
        <v>6.84</v>
      </c>
      <c r="V76" s="2882">
        <v>6.5099999999999989</v>
      </c>
      <c r="W76" s="2882">
        <v>6.245000000000001</v>
      </c>
      <c r="X76" s="2882">
        <v>5.9450000000000003</v>
      </c>
      <c r="Y76" s="2882">
        <v>6.2050000000000001</v>
      </c>
      <c r="Z76" s="2882">
        <v>6.8750000000000009</v>
      </c>
      <c r="AA76" s="2882">
        <v>7.3000000000000007</v>
      </c>
    </row>
    <row r="77" spans="1:27" ht="14.65" customHeight="1">
      <c r="A77" s="479" t="s">
        <v>711</v>
      </c>
      <c r="B77" s="1561"/>
      <c r="C77" s="1561"/>
      <c r="D77" s="1561"/>
      <c r="E77" s="1561"/>
      <c r="F77" s="1561"/>
      <c r="G77" s="1561"/>
      <c r="H77" s="1561"/>
      <c r="I77" s="1561"/>
      <c r="J77" s="1561"/>
      <c r="K77" s="1561"/>
      <c r="L77" s="1561"/>
      <c r="M77" s="1561"/>
      <c r="N77" s="1737"/>
      <c r="O77" s="2882">
        <v>9.8000000000000007</v>
      </c>
      <c r="P77" s="2882">
        <v>10.99</v>
      </c>
      <c r="Q77" s="2882">
        <v>9.754999999999999</v>
      </c>
      <c r="R77" s="2882">
        <v>10.56</v>
      </c>
      <c r="S77" s="2882">
        <v>10.984999999999999</v>
      </c>
      <c r="T77" s="2882">
        <v>10.51</v>
      </c>
      <c r="U77" s="2882">
        <v>9.44</v>
      </c>
      <c r="V77" s="2882">
        <v>9.3000000000000007</v>
      </c>
      <c r="W77" s="2882">
        <v>8.8849999999999998</v>
      </c>
      <c r="X77" s="2882">
        <v>9.7000000000000011</v>
      </c>
      <c r="Y77" s="2882">
        <v>10.055</v>
      </c>
      <c r="Z77" s="2882">
        <v>11.06</v>
      </c>
      <c r="AA77" s="2882">
        <v>11.275</v>
      </c>
    </row>
    <row r="78" spans="1:27" ht="14.65" customHeight="1">
      <c r="A78" s="479" t="s">
        <v>640</v>
      </c>
      <c r="B78" s="1561">
        <v>3.79</v>
      </c>
      <c r="C78" s="1561">
        <v>4.43</v>
      </c>
      <c r="D78" s="1561">
        <v>3.625</v>
      </c>
      <c r="E78" s="1561">
        <v>3.4750000000000001</v>
      </c>
      <c r="F78" s="1561">
        <v>3.1949999999999998</v>
      </c>
      <c r="G78" s="1561">
        <v>3.105</v>
      </c>
      <c r="H78" s="1561">
        <v>3.1150000000000002</v>
      </c>
      <c r="I78" s="1561">
        <v>3.38</v>
      </c>
      <c r="J78" s="1561">
        <v>4.7249999999999996</v>
      </c>
      <c r="K78" s="1561">
        <v>4.7</v>
      </c>
      <c r="L78" s="1561">
        <v>4.5949999999999998</v>
      </c>
      <c r="M78" s="1561">
        <v>4.72</v>
      </c>
      <c r="N78" s="1737">
        <v>4.53</v>
      </c>
      <c r="O78" s="2882">
        <v>5.4849999999999994</v>
      </c>
      <c r="P78" s="2882">
        <v>5.49</v>
      </c>
      <c r="Q78" s="2882">
        <v>6.0649999999999995</v>
      </c>
      <c r="R78" s="2882">
        <v>6.2600000000000007</v>
      </c>
      <c r="S78" s="2882">
        <v>5.915</v>
      </c>
      <c r="T78" s="2882">
        <v>5.9749999999999996</v>
      </c>
      <c r="U78" s="2882">
        <v>5.62</v>
      </c>
      <c r="V78" s="2882">
        <v>5.3100000000000005</v>
      </c>
      <c r="W78" s="2882">
        <v>5.3000000000000007</v>
      </c>
      <c r="X78" s="2882">
        <v>5.2250000000000005</v>
      </c>
      <c r="Y78" s="2882">
        <v>5.6249999999999991</v>
      </c>
      <c r="Z78" s="2882">
        <v>5.67</v>
      </c>
      <c r="AA78" s="2882">
        <v>5.36</v>
      </c>
    </row>
    <row r="79" spans="1:27" ht="14.65" customHeight="1">
      <c r="A79" s="479" t="s">
        <v>482</v>
      </c>
      <c r="B79" s="1561"/>
      <c r="C79" s="1561">
        <v>3.2349999999999999</v>
      </c>
      <c r="D79" s="1561">
        <v>3.54</v>
      </c>
      <c r="E79" s="1561">
        <v>3.13</v>
      </c>
      <c r="F79" s="1561">
        <v>2.78</v>
      </c>
      <c r="G79" s="1561">
        <v>2.9849999999999999</v>
      </c>
      <c r="H79" s="1561">
        <v>2.8149999999999999</v>
      </c>
      <c r="I79" s="1561">
        <v>2.63</v>
      </c>
      <c r="J79" s="1561">
        <v>4.97</v>
      </c>
      <c r="K79" s="1561">
        <v>4.6349999999999998</v>
      </c>
      <c r="L79" s="1561">
        <v>4.3150000000000004</v>
      </c>
      <c r="M79" s="1561">
        <v>5.7350000000000003</v>
      </c>
      <c r="N79" s="1737">
        <v>5.52</v>
      </c>
      <c r="O79" s="2882">
        <v>5.875</v>
      </c>
      <c r="P79" s="2882">
        <v>5.4349999999999996</v>
      </c>
      <c r="Q79" s="2882">
        <v>6.9650000000000007</v>
      </c>
      <c r="R79" s="2882">
        <v>6.665</v>
      </c>
      <c r="S79" s="2882">
        <v>6.05</v>
      </c>
      <c r="T79" s="2882">
        <v>6.07</v>
      </c>
      <c r="U79" s="2882">
        <v>5.43</v>
      </c>
      <c r="V79" s="2882">
        <v>4.63</v>
      </c>
      <c r="W79" s="2882">
        <v>4.8899999999999997</v>
      </c>
      <c r="X79" s="2882">
        <v>4.7050000000000001</v>
      </c>
      <c r="Y79" s="2882">
        <v>5.18</v>
      </c>
      <c r="Z79" s="2882">
        <v>5.3349999999999991</v>
      </c>
      <c r="AA79" s="2882">
        <v>4.88</v>
      </c>
    </row>
    <row r="80" spans="1:27" ht="14.65" customHeight="1">
      <c r="A80" s="724" t="s">
        <v>322</v>
      </c>
      <c r="B80" s="1561">
        <v>4.74</v>
      </c>
      <c r="C80" s="1561">
        <v>4.7699999999999996</v>
      </c>
      <c r="D80" s="1561">
        <v>4.8899999999999997</v>
      </c>
      <c r="E80" s="1561">
        <v>4.9050000000000002</v>
      </c>
      <c r="F80" s="1561">
        <v>4.95</v>
      </c>
      <c r="G80" s="1561">
        <v>5.23</v>
      </c>
      <c r="H80" s="1561">
        <v>5.38</v>
      </c>
      <c r="I80" s="1561">
        <v>4.875</v>
      </c>
      <c r="J80" s="1561">
        <v>3.98</v>
      </c>
      <c r="K80" s="1561">
        <v>4.49</v>
      </c>
      <c r="L80" s="1561">
        <v>5.6</v>
      </c>
      <c r="M80" s="1561">
        <v>7.335</v>
      </c>
      <c r="N80" s="1737">
        <v>8.1199999999999992</v>
      </c>
      <c r="O80" s="2882">
        <v>9.15</v>
      </c>
      <c r="P80" s="2882">
        <v>9.3249999999999993</v>
      </c>
      <c r="Q80" s="2882">
        <v>8.14</v>
      </c>
      <c r="R80" s="2882">
        <v>8.52</v>
      </c>
      <c r="S80" s="2882">
        <v>10.34</v>
      </c>
      <c r="T80" s="2882">
        <v>10.674999999999999</v>
      </c>
      <c r="U80" s="2882">
        <v>11.855</v>
      </c>
      <c r="V80" s="2882">
        <v>13.474999999999998</v>
      </c>
      <c r="W80" s="2882">
        <v>12.009999999999998</v>
      </c>
      <c r="X80" s="2882">
        <v>11.91</v>
      </c>
      <c r="Y80" s="2882">
        <v>12.265000000000001</v>
      </c>
      <c r="Z80" s="2882">
        <v>13.525</v>
      </c>
      <c r="AA80" s="2882">
        <v>14.430000000000001</v>
      </c>
    </row>
    <row r="81" spans="1:27" ht="14.65" customHeight="1">
      <c r="A81" s="479" t="s">
        <v>1553</v>
      </c>
      <c r="B81" s="1561"/>
      <c r="C81" s="1561"/>
      <c r="D81" s="1561"/>
      <c r="E81" s="1561"/>
      <c r="F81" s="1561"/>
      <c r="G81" s="1561"/>
      <c r="H81" s="1561"/>
      <c r="I81" s="1561"/>
      <c r="J81" s="1561"/>
      <c r="K81" s="1561"/>
      <c r="L81" s="1561"/>
      <c r="M81" s="1561"/>
      <c r="N81" s="1737"/>
      <c r="O81" s="2882"/>
      <c r="P81" s="2882"/>
      <c r="Q81" s="2882"/>
      <c r="R81" s="2882"/>
      <c r="S81" s="2882"/>
      <c r="T81" s="2882"/>
      <c r="U81" s="2882"/>
      <c r="V81" s="2882"/>
      <c r="W81" s="2882"/>
      <c r="X81" s="2882"/>
      <c r="Y81" s="2882"/>
      <c r="Z81" s="2882"/>
      <c r="AA81" s="2882"/>
    </row>
    <row r="82" spans="1:27" ht="14.65" customHeight="1">
      <c r="A82" s="2977" t="s">
        <v>1554</v>
      </c>
      <c r="B82" s="1561"/>
      <c r="C82" s="1561"/>
      <c r="D82" s="1561"/>
      <c r="E82" s="1561"/>
      <c r="F82" s="1561"/>
      <c r="G82" s="1561"/>
      <c r="H82" s="1561"/>
      <c r="I82" s="1561"/>
      <c r="J82" s="1561"/>
      <c r="K82" s="1561"/>
      <c r="L82" s="1561"/>
      <c r="M82" s="1561"/>
      <c r="N82" s="1737"/>
      <c r="O82" s="2882"/>
      <c r="P82" s="2882"/>
      <c r="Q82" s="2882"/>
      <c r="R82" s="2882"/>
      <c r="S82" s="2882"/>
      <c r="T82" s="2882"/>
      <c r="U82" s="2882"/>
      <c r="V82" s="2882"/>
      <c r="W82" s="2882"/>
      <c r="X82" s="2882"/>
      <c r="Y82" s="2882"/>
      <c r="Z82" s="2882"/>
      <c r="AA82" s="2882"/>
    </row>
    <row r="83" spans="1:27" ht="14.65" customHeight="1">
      <c r="A83" s="2977" t="s">
        <v>485</v>
      </c>
      <c r="B83" s="1561">
        <v>2.72</v>
      </c>
      <c r="C83" s="1561">
        <v>2.98</v>
      </c>
      <c r="D83" s="1561">
        <v>3.02</v>
      </c>
      <c r="E83" s="1561">
        <v>2.4449999999999998</v>
      </c>
      <c r="F83" s="1561">
        <v>2.2450000000000001</v>
      </c>
      <c r="G83" s="1561">
        <v>2.1949999999999998</v>
      </c>
      <c r="H83" s="1561">
        <v>2.5449999999999999</v>
      </c>
      <c r="I83" s="1561">
        <v>2.94</v>
      </c>
      <c r="J83" s="1561">
        <v>3.625</v>
      </c>
      <c r="K83" s="1561">
        <v>4.0549999999999997</v>
      </c>
      <c r="L83" s="1561">
        <v>4.83</v>
      </c>
      <c r="M83" s="1561">
        <v>4.9749999999999996</v>
      </c>
      <c r="N83" s="1737">
        <v>5.03</v>
      </c>
      <c r="O83" s="2882"/>
      <c r="P83" s="2882"/>
      <c r="Q83" s="2882"/>
      <c r="R83" s="2882"/>
      <c r="S83" s="2882">
        <v>6</v>
      </c>
      <c r="T83" s="2882">
        <v>6.35</v>
      </c>
      <c r="U83" s="2882">
        <v>5.335</v>
      </c>
      <c r="V83" s="2882">
        <v>4.7350000000000003</v>
      </c>
      <c r="W83" s="2882">
        <v>5.46</v>
      </c>
      <c r="X83" s="2882">
        <v>5.0100000000000007</v>
      </c>
      <c r="Y83" s="2882">
        <v>6.4099999999999993</v>
      </c>
      <c r="Z83" s="2882">
        <v>6.01</v>
      </c>
      <c r="AA83" s="2882">
        <v>3.1749999999999998</v>
      </c>
    </row>
    <row r="84" spans="1:27" s="155" customFormat="1" ht="10.5" customHeight="1">
      <c r="A84" s="725"/>
      <c r="B84" s="174"/>
      <c r="C84" s="174"/>
      <c r="D84" s="174"/>
      <c r="E84" s="174"/>
      <c r="F84" s="174"/>
      <c r="G84" s="174"/>
      <c r="P84" s="1562"/>
      <c r="Q84" s="1562"/>
    </row>
    <row r="85" spans="1:27" ht="18.75" customHeight="1">
      <c r="A85" s="1560" t="s">
        <v>431</v>
      </c>
      <c r="B85" s="155"/>
      <c r="C85" s="155"/>
      <c r="D85" s="155"/>
      <c r="E85" s="155"/>
      <c r="F85" s="155"/>
      <c r="G85" s="155"/>
      <c r="H85" s="155"/>
      <c r="I85" s="155"/>
      <c r="J85" s="155"/>
      <c r="K85" s="155"/>
      <c r="L85" s="155"/>
      <c r="T85" s="462"/>
    </row>
    <row r="86" spans="1:27" s="1562" customFormat="1" ht="13.7" customHeight="1">
      <c r="A86" s="1560" t="s">
        <v>440</v>
      </c>
      <c r="B86" s="28"/>
      <c r="C86" s="28"/>
      <c r="P86" s="462"/>
      <c r="Q86" s="462"/>
      <c r="U86" s="459"/>
    </row>
    <row r="87" spans="1:27" ht="6" customHeight="1">
      <c r="B87" s="28"/>
      <c r="C87" s="28"/>
    </row>
    <row r="88" spans="1:27" s="462" customFormat="1" ht="15.75" customHeight="1">
      <c r="A88" s="19" t="s">
        <v>712</v>
      </c>
      <c r="B88" s="1563"/>
      <c r="C88" s="1554" t="s">
        <v>713</v>
      </c>
      <c r="P88" s="1562"/>
      <c r="Q88" s="10"/>
    </row>
    <row r="89" spans="1:27">
      <c r="A89" s="2976" t="s">
        <v>1552</v>
      </c>
      <c r="B89" s="68"/>
      <c r="C89" s="28"/>
    </row>
    <row r="90" spans="1:27">
      <c r="A90" s="68"/>
      <c r="B90" s="68"/>
      <c r="C90" s="28"/>
      <c r="P90" s="462"/>
    </row>
    <row r="91" spans="1:27">
      <c r="A91" s="68"/>
      <c r="B91" s="68"/>
      <c r="C91" s="28"/>
    </row>
    <row r="92" spans="1:27">
      <c r="A92" s="58"/>
      <c r="B92" s="58"/>
      <c r="P92" s="1562"/>
    </row>
    <row r="94" spans="1:27">
      <c r="P94" s="462"/>
    </row>
    <row r="96" spans="1:27">
      <c r="P96" s="1562"/>
    </row>
    <row r="98" spans="1:16">
      <c r="P98" s="462"/>
    </row>
    <row r="100" spans="1:16">
      <c r="P100" s="1562"/>
    </row>
    <row r="106" spans="1:16">
      <c r="A106"/>
      <c r="B106"/>
      <c r="C106"/>
    </row>
    <row r="107" spans="1:16">
      <c r="A107"/>
      <c r="B107"/>
      <c r="C107"/>
    </row>
    <row r="108" spans="1:16">
      <c r="A108"/>
      <c r="B108"/>
      <c r="C108"/>
    </row>
    <row r="109" spans="1:16">
      <c r="A109"/>
      <c r="B109"/>
      <c r="C109"/>
    </row>
    <row r="110" spans="1:16">
      <c r="A110"/>
      <c r="B110"/>
      <c r="C110"/>
    </row>
    <row r="111" spans="1:16">
      <c r="A111"/>
      <c r="B111"/>
      <c r="C111"/>
    </row>
    <row r="112" spans="1:16">
      <c r="A112"/>
      <c r="B112"/>
      <c r="C112"/>
    </row>
    <row r="113" spans="1:3">
      <c r="A113"/>
      <c r="B113"/>
      <c r="C113"/>
    </row>
    <row r="114" spans="1:3">
      <c r="A114"/>
      <c r="B114"/>
      <c r="C114"/>
    </row>
    <row r="115" spans="1:3">
      <c r="A115"/>
      <c r="B115"/>
      <c r="C115"/>
    </row>
  </sheetData>
  <sortState ref="A50:Z83">
    <sortCondition ref="Z50:Z83"/>
  </sortState>
  <phoneticPr fontId="21" type="noConversion"/>
  <printOptions horizontalCentered="1" verticalCentered="1"/>
  <pageMargins left="0.62992125984251968" right="0.6692913385826772" top="0.15748031496062992" bottom="0.15748031496062992" header="0.35433070866141736" footer="0.31496062992125984"/>
  <pageSetup paperSize="9" scale="49" fitToHeight="0"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Tabelle31">
    <tabColor indexed="50"/>
    <pageSetUpPr fitToPage="1"/>
  </sheetPr>
  <dimension ref="A1:AA98"/>
  <sheetViews>
    <sheetView showGridLines="0" zoomScale="85" zoomScaleNormal="85" workbookViewId="0">
      <pane xSplit="1" ySplit="8" topLeftCell="B9" activePane="bottomRight" state="frozen"/>
      <selection activeCell="Z43" sqref="Z43"/>
      <selection pane="topRight" activeCell="Z43" sqref="Z43"/>
      <selection pane="bottomLeft" activeCell="Z43" sqref="Z43"/>
      <selection pane="bottomRight" activeCell="A6" sqref="A6"/>
    </sheetView>
  </sheetViews>
  <sheetFormatPr baseColWidth="10" defaultColWidth="9" defaultRowHeight="15.75"/>
  <cols>
    <col min="1" max="1" width="17.375" style="10" customWidth="1"/>
    <col min="2" max="19" width="5.625" style="10" customWidth="1"/>
    <col min="20" max="35" width="6.5" style="10" customWidth="1"/>
    <col min="36" max="16384" width="9" style="10"/>
  </cols>
  <sheetData>
    <row r="1" spans="1:27" s="111" customFormat="1" ht="13.15" customHeight="1">
      <c r="A1" s="719"/>
      <c r="B1" s="2189"/>
      <c r="C1" s="2190"/>
      <c r="D1" s="2190"/>
      <c r="E1" s="2190"/>
      <c r="F1" s="2190"/>
      <c r="G1" s="2190"/>
      <c r="H1" s="2190"/>
      <c r="I1" s="2190"/>
      <c r="J1" s="2190"/>
      <c r="K1" s="2190"/>
      <c r="L1" s="2190"/>
      <c r="M1" s="2190"/>
      <c r="N1" s="2190"/>
      <c r="O1" s="2190"/>
      <c r="P1" s="2190"/>
      <c r="Q1" s="2190"/>
      <c r="R1" s="2190"/>
      <c r="S1" s="2190"/>
      <c r="T1" s="2190"/>
      <c r="U1" s="2190"/>
      <c r="V1" s="2190"/>
      <c r="W1" s="2190"/>
      <c r="X1" s="2191"/>
      <c r="Y1" s="253"/>
      <c r="Z1" s="253"/>
      <c r="AA1" s="327"/>
    </row>
    <row r="2" spans="1:27" s="111" customFormat="1" ht="18" customHeight="1">
      <c r="A2" s="370"/>
      <c r="B2" s="2192" t="s">
        <v>688</v>
      </c>
      <c r="C2" s="2193"/>
      <c r="D2" s="2193"/>
      <c r="E2" s="2193"/>
      <c r="F2" s="2193"/>
      <c r="G2" s="2193"/>
      <c r="H2" s="2193"/>
      <c r="I2" s="2193"/>
      <c r="J2" s="2193"/>
      <c r="K2" s="2193"/>
      <c r="L2" s="2193"/>
      <c r="M2" s="2193"/>
      <c r="N2" s="2193"/>
      <c r="O2" s="2193"/>
      <c r="P2" s="2193"/>
      <c r="Q2" s="2193"/>
      <c r="R2" s="2193"/>
      <c r="S2" s="2193"/>
      <c r="T2" s="2193"/>
      <c r="U2" s="2193"/>
      <c r="V2" s="2193"/>
      <c r="W2" s="2193"/>
      <c r="X2" s="2194"/>
      <c r="Y2" s="370" t="s">
        <v>112</v>
      </c>
      <c r="Z2" s="1406"/>
      <c r="AA2" s="539"/>
    </row>
    <row r="3" spans="1:27" s="111" customFormat="1" ht="18" customHeight="1">
      <c r="A3" s="370"/>
      <c r="B3" s="2192" t="s">
        <v>718</v>
      </c>
      <c r="C3" s="2193"/>
      <c r="D3" s="2193"/>
      <c r="E3" s="2193"/>
      <c r="F3" s="2193"/>
      <c r="G3" s="2193"/>
      <c r="H3" s="2193"/>
      <c r="I3" s="2193"/>
      <c r="J3" s="2193"/>
      <c r="K3" s="2193"/>
      <c r="L3" s="2193"/>
      <c r="M3" s="2193"/>
      <c r="N3" s="2193"/>
      <c r="O3" s="2193"/>
      <c r="P3" s="2193"/>
      <c r="Q3" s="2193"/>
      <c r="R3" s="2193"/>
      <c r="S3" s="2193"/>
      <c r="T3" s="2193"/>
      <c r="U3" s="2193"/>
      <c r="V3" s="2193"/>
      <c r="W3" s="2193"/>
      <c r="X3" s="2194"/>
      <c r="Y3" s="370" t="s">
        <v>1275</v>
      </c>
      <c r="Z3" s="1406"/>
      <c r="AA3" s="539"/>
    </row>
    <row r="4" spans="1:27" s="111" customFormat="1" ht="18" customHeight="1">
      <c r="A4" s="197"/>
      <c r="B4" s="2192"/>
      <c r="C4" s="2193"/>
      <c r="D4" s="2193"/>
      <c r="E4" s="2193"/>
      <c r="F4" s="2193"/>
      <c r="G4" s="2193"/>
      <c r="H4" s="2193"/>
      <c r="I4" s="2193"/>
      <c r="J4" s="2193"/>
      <c r="K4" s="2193"/>
      <c r="L4" s="2193"/>
      <c r="M4" s="2193"/>
      <c r="N4" s="2193"/>
      <c r="O4" s="2193"/>
      <c r="P4" s="2193"/>
      <c r="Q4" s="2193"/>
      <c r="R4" s="2193"/>
      <c r="S4" s="2193"/>
      <c r="T4" s="2193"/>
      <c r="U4" s="2193"/>
      <c r="V4" s="2193"/>
      <c r="W4" s="2193"/>
      <c r="X4" s="2194"/>
      <c r="Y4" s="720" t="s">
        <v>1660</v>
      </c>
      <c r="Z4" s="1406"/>
      <c r="AA4" s="544"/>
    </row>
    <row r="5" spans="1:27" s="111" customFormat="1" ht="15.75" customHeight="1">
      <c r="A5" s="722"/>
      <c r="B5" s="2195"/>
      <c r="C5" s="2196"/>
      <c r="D5" s="2196"/>
      <c r="E5" s="2196"/>
      <c r="F5" s="2196"/>
      <c r="G5" s="2196"/>
      <c r="H5" s="2196"/>
      <c r="I5" s="2196"/>
      <c r="J5" s="2196"/>
      <c r="K5" s="2196"/>
      <c r="L5" s="2196"/>
      <c r="M5" s="2196"/>
      <c r="N5" s="2196"/>
      <c r="O5" s="2196"/>
      <c r="P5" s="2196"/>
      <c r="Q5" s="2196"/>
      <c r="R5" s="2196"/>
      <c r="S5" s="2196"/>
      <c r="T5" s="2196"/>
      <c r="U5" s="2196"/>
      <c r="V5" s="2196"/>
      <c r="W5" s="2196"/>
      <c r="X5" s="2197"/>
      <c r="Y5" s="1564"/>
      <c r="Z5" s="1564"/>
      <c r="AA5" s="333"/>
    </row>
    <row r="6" spans="1:27" ht="31.7" customHeight="1">
      <c r="B6" s="9"/>
    </row>
    <row r="7" spans="1:27" ht="14.1" customHeight="1">
      <c r="A7" s="1546" t="s">
        <v>434</v>
      </c>
      <c r="B7" s="49"/>
      <c r="C7" s="49"/>
      <c r="D7" s="49"/>
      <c r="E7" s="49"/>
      <c r="F7" s="49"/>
      <c r="G7" s="49"/>
      <c r="H7" s="49"/>
      <c r="I7" s="49"/>
      <c r="J7" s="49"/>
      <c r="K7" s="49"/>
      <c r="L7" s="49"/>
      <c r="M7" s="49"/>
      <c r="N7" s="49"/>
      <c r="O7" s="49"/>
    </row>
    <row r="8" spans="1:27" ht="14.1" customHeight="1">
      <c r="A8" s="170"/>
      <c r="B8" s="1547">
        <v>1995</v>
      </c>
      <c r="C8" s="1548">
        <v>1996</v>
      </c>
      <c r="D8" s="1547">
        <v>1997</v>
      </c>
      <c r="E8" s="1548">
        <v>1998</v>
      </c>
      <c r="F8" s="1547">
        <v>1999</v>
      </c>
      <c r="G8" s="1548">
        <v>2000</v>
      </c>
      <c r="H8" s="1547">
        <v>2001</v>
      </c>
      <c r="I8" s="1548">
        <v>2002</v>
      </c>
      <c r="J8" s="1547">
        <v>2003</v>
      </c>
      <c r="K8" s="1548">
        <v>2004</v>
      </c>
      <c r="L8" s="1547">
        <v>2005</v>
      </c>
      <c r="M8" s="1548">
        <v>2006</v>
      </c>
      <c r="N8" s="1739">
        <v>2007</v>
      </c>
      <c r="O8" s="1738">
        <v>2008</v>
      </c>
      <c r="P8" s="1548">
        <v>2009</v>
      </c>
      <c r="Q8" s="1738">
        <v>2010</v>
      </c>
      <c r="R8" s="1548">
        <v>2011</v>
      </c>
      <c r="S8" s="1738">
        <v>2012</v>
      </c>
      <c r="T8" s="1738">
        <v>2013</v>
      </c>
      <c r="U8" s="1738">
        <v>2014</v>
      </c>
      <c r="V8" s="1738">
        <v>2015</v>
      </c>
      <c r="W8" s="1738">
        <v>2016</v>
      </c>
      <c r="X8" s="1738">
        <v>2017</v>
      </c>
      <c r="Y8" s="1738">
        <v>2018</v>
      </c>
      <c r="Z8" s="1738">
        <v>2019</v>
      </c>
      <c r="AA8" s="1738">
        <v>2020</v>
      </c>
    </row>
    <row r="9" spans="1:27" ht="14.1" customHeight="1">
      <c r="A9" s="2975" t="s">
        <v>1549</v>
      </c>
      <c r="B9" s="2973"/>
      <c r="C9" s="2974"/>
      <c r="D9" s="2973"/>
      <c r="E9" s="2974"/>
      <c r="F9" s="2973"/>
      <c r="G9" s="2974"/>
      <c r="H9" s="2973"/>
      <c r="I9" s="2974"/>
      <c r="J9" s="2973"/>
      <c r="K9" s="2974"/>
      <c r="L9" s="2973"/>
      <c r="M9" s="2974"/>
      <c r="N9" s="1739"/>
      <c r="O9" s="2879">
        <v>5.7749999999999995</v>
      </c>
      <c r="P9" s="2879">
        <v>5.5400000000000009</v>
      </c>
      <c r="Q9" s="2879">
        <v>5.47</v>
      </c>
      <c r="R9" s="2879">
        <v>6.0750000000000002</v>
      </c>
      <c r="S9" s="2879">
        <v>6.620000000000001</v>
      </c>
      <c r="T9" s="2879">
        <v>6.8000000000000007</v>
      </c>
      <c r="U9" s="2879">
        <v>6.9200000000000008</v>
      </c>
      <c r="V9" s="2879">
        <v>6.8649999999999984</v>
      </c>
      <c r="W9" s="2879">
        <v>6.29</v>
      </c>
      <c r="X9" s="2879">
        <v>6.0799999999999992</v>
      </c>
      <c r="Y9" s="2879">
        <v>6.3</v>
      </c>
      <c r="Z9" s="2879">
        <v>6.495000000000001</v>
      </c>
      <c r="AA9" s="2879"/>
    </row>
    <row r="10" spans="1:27" ht="14.1" customHeight="1">
      <c r="A10" s="2975" t="s">
        <v>1550</v>
      </c>
      <c r="B10" s="2973"/>
      <c r="C10" s="2974"/>
      <c r="D10" s="2973"/>
      <c r="E10" s="2974"/>
      <c r="F10" s="2973"/>
      <c r="G10" s="2974"/>
      <c r="H10" s="2973"/>
      <c r="I10" s="2974"/>
      <c r="J10" s="2973"/>
      <c r="K10" s="2974"/>
      <c r="L10" s="2973"/>
      <c r="M10" s="2974"/>
      <c r="N10" s="1739"/>
      <c r="O10" s="2879">
        <v>5.79</v>
      </c>
      <c r="P10" s="2879">
        <v>5.5550000000000006</v>
      </c>
      <c r="Q10" s="2879">
        <v>5.48</v>
      </c>
      <c r="R10" s="2879">
        <v>6.0949999999999998</v>
      </c>
      <c r="S10" s="2879">
        <v>6.63</v>
      </c>
      <c r="T10" s="2879">
        <v>6.8150000000000004</v>
      </c>
      <c r="U10" s="2879">
        <v>6.93</v>
      </c>
      <c r="V10" s="2879">
        <v>6.8750000000000009</v>
      </c>
      <c r="W10" s="2879">
        <v>6.3</v>
      </c>
      <c r="X10" s="2879">
        <v>6.4700000000000006</v>
      </c>
      <c r="Y10" s="2879">
        <v>6.7</v>
      </c>
      <c r="Z10" s="2879">
        <v>6.9500000000000011</v>
      </c>
      <c r="AA10" s="2879">
        <v>6.7149999999999999</v>
      </c>
    </row>
    <row r="11" spans="1:27" ht="14.1" customHeight="1">
      <c r="A11" s="2975" t="s">
        <v>1551</v>
      </c>
      <c r="B11" s="2973"/>
      <c r="C11" s="2974"/>
      <c r="D11" s="2973"/>
      <c r="E11" s="2974"/>
      <c r="F11" s="2973"/>
      <c r="G11" s="2974"/>
      <c r="H11" s="2973"/>
      <c r="I11" s="2974"/>
      <c r="J11" s="2973"/>
      <c r="K11" s="2974"/>
      <c r="L11" s="2973"/>
      <c r="M11" s="2974"/>
      <c r="N11" s="1739"/>
      <c r="O11" s="2879">
        <v>6.58</v>
      </c>
      <c r="P11" s="2879">
        <v>6.21</v>
      </c>
      <c r="Q11" s="2879">
        <v>6.09</v>
      </c>
      <c r="R11" s="2879">
        <v>6.7250000000000005</v>
      </c>
      <c r="S11" s="2879">
        <v>7.3050000000000006</v>
      </c>
      <c r="T11" s="2879">
        <v>7.5649999999999995</v>
      </c>
      <c r="U11" s="2879">
        <v>7.585</v>
      </c>
      <c r="V11" s="2879">
        <v>7.39</v>
      </c>
      <c r="W11" s="2879">
        <v>7.0000000000000009</v>
      </c>
      <c r="X11" s="2879">
        <v>6.8500000000000005</v>
      </c>
      <c r="Y11" s="2879">
        <v>7.1149999999999993</v>
      </c>
      <c r="Z11" s="2879">
        <v>7.3950000000000005</v>
      </c>
      <c r="AA11" s="2879">
        <v>7.1749999999999998</v>
      </c>
    </row>
    <row r="12" spans="1:27" ht="14.1" customHeight="1">
      <c r="A12" s="170" t="s">
        <v>691</v>
      </c>
      <c r="B12" s="1565">
        <v>3.1788694569044345</v>
      </c>
      <c r="C12" s="1565">
        <v>3.133959492832405</v>
      </c>
      <c r="D12" s="1565">
        <v>3.1888774488980407</v>
      </c>
      <c r="E12" s="1565">
        <v>3.1459654832276134</v>
      </c>
      <c r="F12" s="1565">
        <v>2.9431776454578831</v>
      </c>
      <c r="G12" s="1565">
        <v>3.5741131407094873</v>
      </c>
      <c r="H12" s="1565">
        <v>4.1252006998394393</v>
      </c>
      <c r="I12" s="1565">
        <v>3.7529969976024016</v>
      </c>
      <c r="J12" s="1565">
        <v>3.8771968982424809</v>
      </c>
      <c r="K12" s="1565">
        <v>3.794396964482428</v>
      </c>
      <c r="L12" s="1565">
        <v>4.2839965728027414</v>
      </c>
      <c r="M12" s="1565">
        <v>4.9697960241631804</v>
      </c>
      <c r="N12" s="1741">
        <v>4.4405964475228421</v>
      </c>
      <c r="O12" s="2879">
        <v>6.5700000000000012</v>
      </c>
      <c r="P12" s="2879">
        <v>5.6050000000000004</v>
      </c>
      <c r="Q12" s="2879">
        <v>5.6650000000000009</v>
      </c>
      <c r="R12" s="2879">
        <v>6.8250000000000002</v>
      </c>
      <c r="S12" s="2879">
        <v>7.1150000000000002</v>
      </c>
      <c r="T12" s="2879">
        <v>6.6349999999999989</v>
      </c>
      <c r="U12" s="2879">
        <v>6.54</v>
      </c>
      <c r="V12" s="2879">
        <v>6.0249999999999995</v>
      </c>
      <c r="W12" s="2879">
        <v>5.4050000000000002</v>
      </c>
      <c r="X12" s="2879">
        <v>5.3550000000000004</v>
      </c>
      <c r="Y12" s="2879">
        <v>5.8050000000000006</v>
      </c>
      <c r="Z12" s="2879">
        <v>5.6349999999999998</v>
      </c>
      <c r="AA12" s="2879">
        <v>4.97</v>
      </c>
    </row>
    <row r="13" spans="1:27" ht="14.1" customHeight="1">
      <c r="A13" s="170" t="s">
        <v>692</v>
      </c>
      <c r="B13" s="1565"/>
      <c r="C13" s="1565"/>
      <c r="D13" s="1565"/>
      <c r="E13" s="1565"/>
      <c r="F13" s="1565"/>
      <c r="G13" s="1565"/>
      <c r="H13" s="1565"/>
      <c r="I13" s="1565"/>
      <c r="J13" s="1565"/>
      <c r="K13" s="1565">
        <v>2.4370360503711592</v>
      </c>
      <c r="L13" s="1565">
        <v>2.4506980394415683</v>
      </c>
      <c r="M13" s="1565">
        <v>2.8445017243986208</v>
      </c>
      <c r="N13" s="1741">
        <v>3.1655854675316251</v>
      </c>
      <c r="O13" s="2879">
        <v>3.7250000000000005</v>
      </c>
      <c r="P13" s="2879">
        <v>4.1050000000000004</v>
      </c>
      <c r="Q13" s="2879">
        <v>3.9950000000000001</v>
      </c>
      <c r="R13" s="2879">
        <v>4.51</v>
      </c>
      <c r="S13" s="2879">
        <v>5.25</v>
      </c>
      <c r="T13" s="2879">
        <v>5.1550000000000002</v>
      </c>
      <c r="U13" s="2879">
        <v>4.875</v>
      </c>
      <c r="V13" s="2879">
        <v>4.34</v>
      </c>
      <c r="W13" s="2879">
        <v>3.395</v>
      </c>
      <c r="X13" s="2879">
        <v>3.5250000000000004</v>
      </c>
      <c r="Y13" s="2879">
        <v>4.08</v>
      </c>
      <c r="Z13" s="2879">
        <v>4.5150000000000006</v>
      </c>
      <c r="AA13" s="2879">
        <v>3.7199999999999998</v>
      </c>
    </row>
    <row r="14" spans="1:27" ht="14.1" customHeight="1">
      <c r="A14" s="170" t="s">
        <v>732</v>
      </c>
      <c r="B14" s="1565"/>
      <c r="C14" s="1565"/>
      <c r="D14" s="1565"/>
      <c r="E14" s="1565"/>
      <c r="F14" s="1565"/>
      <c r="G14" s="1565">
        <v>1.576924738460209</v>
      </c>
      <c r="H14" s="1565">
        <v>2.1431862854509718</v>
      </c>
      <c r="I14" s="1565">
        <v>2.5264239788608167</v>
      </c>
      <c r="J14" s="1565">
        <v>2.3649641080287132</v>
      </c>
      <c r="K14" s="1565">
        <v>2.3342021326382936</v>
      </c>
      <c r="L14" s="1565">
        <v>2.7344678124257498</v>
      </c>
      <c r="M14" s="1565">
        <v>3.6527910777671377</v>
      </c>
      <c r="N14" s="1741">
        <v>3.4227692617845902</v>
      </c>
      <c r="O14" s="2879">
        <v>4.84</v>
      </c>
      <c r="P14" s="2879">
        <v>4.8350000000000009</v>
      </c>
      <c r="Q14" s="2879">
        <v>4.93</v>
      </c>
      <c r="R14" s="2879">
        <v>5.6950000000000003</v>
      </c>
      <c r="S14" s="2879">
        <v>6.6000000000000005</v>
      </c>
      <c r="T14" s="2879">
        <v>6.080000000000001</v>
      </c>
      <c r="U14" s="2879">
        <v>5.5550000000000006</v>
      </c>
      <c r="V14" s="2879">
        <v>5.7850000000000001</v>
      </c>
      <c r="W14" s="2879">
        <v>5.73</v>
      </c>
      <c r="X14" s="2879">
        <v>5.58</v>
      </c>
      <c r="Y14" s="2879">
        <v>5.72</v>
      </c>
      <c r="Z14" s="2879">
        <v>5.87</v>
      </c>
      <c r="AA14" s="2879">
        <v>5.6550000000000002</v>
      </c>
    </row>
    <row r="15" spans="1:27" ht="14.1" customHeight="1">
      <c r="A15" s="170" t="s">
        <v>479</v>
      </c>
      <c r="B15" s="1565"/>
      <c r="C15" s="1565"/>
      <c r="D15" s="1565"/>
      <c r="E15" s="1565"/>
      <c r="F15" s="1565">
        <v>5.2042998365601312</v>
      </c>
      <c r="G15" s="1565">
        <v>6.6880566495546798</v>
      </c>
      <c r="H15" s="1565">
        <v>7.5068939944848037</v>
      </c>
      <c r="I15" s="1565">
        <v>6.5932867253706204</v>
      </c>
      <c r="J15" s="1565">
        <v>6.6851046519162773</v>
      </c>
      <c r="K15" s="1565">
        <v>7.902983677613058</v>
      </c>
      <c r="L15" s="1565">
        <v>10.020573983540812</v>
      </c>
      <c r="M15" s="1565">
        <v>11.954636436290849</v>
      </c>
      <c r="N15" s="1741">
        <v>11.413016869586505</v>
      </c>
      <c r="O15" s="2879">
        <v>9.69</v>
      </c>
      <c r="P15" s="2879">
        <v>8.27</v>
      </c>
      <c r="Q15" s="2879">
        <v>9.5950000000000006</v>
      </c>
      <c r="R15" s="2879">
        <v>10.3</v>
      </c>
      <c r="S15" s="2879">
        <v>9.6750000000000007</v>
      </c>
      <c r="T15" s="2879">
        <v>9.85</v>
      </c>
      <c r="U15" s="2879">
        <v>8.93</v>
      </c>
      <c r="V15" s="2879">
        <v>7.8299999999999992</v>
      </c>
      <c r="W15" s="2879">
        <v>7.2899999999999991</v>
      </c>
      <c r="X15" s="2879">
        <v>8.8150000000000013</v>
      </c>
      <c r="Y15" s="2879">
        <v>8.9249999999999989</v>
      </c>
      <c r="Z15" s="2879">
        <v>8.1300000000000008</v>
      </c>
      <c r="AA15" s="2879">
        <v>7.4850000000000003</v>
      </c>
    </row>
    <row r="16" spans="1:27" ht="14.1" customHeight="1">
      <c r="A16" s="170" t="s">
        <v>104</v>
      </c>
      <c r="B16" s="1565">
        <v>3.1853314517348386</v>
      </c>
      <c r="C16" s="1565">
        <v>3.0179855856115316</v>
      </c>
      <c r="D16" s="1565">
        <v>3.1497094802324153</v>
      </c>
      <c r="E16" s="1565">
        <v>3.1004075196739835</v>
      </c>
      <c r="F16" s="1565">
        <v>2.9975016019987182</v>
      </c>
      <c r="G16" s="1565">
        <v>3.5229931816054543</v>
      </c>
      <c r="H16" s="1565">
        <v>4.4470044423964454</v>
      </c>
      <c r="I16" s="1565">
        <v>4.1759966592026725</v>
      </c>
      <c r="J16" s="1565">
        <v>4.4098164721468223</v>
      </c>
      <c r="K16" s="1565">
        <v>4.4348364521308374</v>
      </c>
      <c r="L16" s="1565">
        <v>4.9301960558431546</v>
      </c>
      <c r="M16" s="1565">
        <v>5.9795952163238262</v>
      </c>
      <c r="N16" s="1741">
        <v>6.4673948260841385</v>
      </c>
      <c r="O16" s="2879">
        <v>7.0150000000000006</v>
      </c>
      <c r="P16" s="2879">
        <v>6.1850000000000005</v>
      </c>
      <c r="Q16" s="2879">
        <v>5.6800000000000006</v>
      </c>
      <c r="R16" s="2879">
        <v>6.14</v>
      </c>
      <c r="S16" s="2879">
        <v>6.4249999999999998</v>
      </c>
      <c r="T16" s="2879">
        <v>6.75</v>
      </c>
      <c r="U16" s="2879">
        <v>6.7949999999999999</v>
      </c>
      <c r="V16" s="2879">
        <v>6.7849999999999993</v>
      </c>
      <c r="W16" s="2879">
        <v>6.5149999999999997</v>
      </c>
      <c r="X16" s="2879">
        <v>6.1</v>
      </c>
      <c r="Y16" s="2879">
        <v>6.08</v>
      </c>
      <c r="Z16" s="2879">
        <v>6.1</v>
      </c>
      <c r="AA16" s="2879">
        <v>6.085</v>
      </c>
    </row>
    <row r="17" spans="1:27" ht="14.1" customHeight="1">
      <c r="A17" s="170" t="s">
        <v>716</v>
      </c>
      <c r="B17" s="1565"/>
      <c r="C17" s="1565"/>
      <c r="D17" s="1565"/>
      <c r="E17" s="1565"/>
      <c r="F17" s="1565"/>
      <c r="G17" s="1565"/>
      <c r="H17" s="1565"/>
      <c r="I17" s="1565"/>
      <c r="J17" s="1565">
        <v>1.668814664948268</v>
      </c>
      <c r="K17" s="1565">
        <v>1.6666186667050666</v>
      </c>
      <c r="L17" s="1565">
        <v>1.6667266666186666</v>
      </c>
      <c r="M17" s="1565">
        <v>1.711114631108295</v>
      </c>
      <c r="N17" s="1741">
        <v>2.3902000878399297</v>
      </c>
      <c r="O17" s="2879">
        <v>3.53</v>
      </c>
      <c r="P17" s="2879">
        <v>3.7900000000000005</v>
      </c>
      <c r="Q17" s="2879">
        <v>3.8150000000000004</v>
      </c>
      <c r="R17" s="2879">
        <v>4.28</v>
      </c>
      <c r="S17" s="2879">
        <v>5.09</v>
      </c>
      <c r="T17" s="2879">
        <v>5</v>
      </c>
      <c r="U17" s="2879">
        <v>4.9249999999999998</v>
      </c>
      <c r="V17" s="2879">
        <v>4.1999999999999993</v>
      </c>
      <c r="W17" s="2879">
        <v>3.37</v>
      </c>
      <c r="X17" s="2879">
        <v>4.16</v>
      </c>
      <c r="Y17" s="2879">
        <v>4.1300000000000008</v>
      </c>
      <c r="Z17" s="2879">
        <v>4.5200000000000005</v>
      </c>
      <c r="AA17" s="2879">
        <v>4.26</v>
      </c>
    </row>
    <row r="18" spans="1:27" ht="14.1" customHeight="1">
      <c r="A18" s="170" t="s">
        <v>260</v>
      </c>
      <c r="B18" s="1565">
        <v>2.8506757194594243</v>
      </c>
      <c r="C18" s="1565">
        <v>2.8660837071330341</v>
      </c>
      <c r="D18" s="1565">
        <v>3.1074995140003883</v>
      </c>
      <c r="E18" s="1565">
        <v>2.9327016538386768</v>
      </c>
      <c r="F18" s="1565">
        <v>2.9757576193939044</v>
      </c>
      <c r="G18" s="1565">
        <v>2.9483256413394869</v>
      </c>
      <c r="H18" s="1565">
        <v>2.9483256413394869</v>
      </c>
      <c r="I18" s="1565">
        <v>2.9447976441618846</v>
      </c>
      <c r="J18" s="1565">
        <v>3.1049975160019869</v>
      </c>
      <c r="K18" s="1565">
        <v>3.2405014075988738</v>
      </c>
      <c r="L18" s="1565">
        <v>3.5927971257622993</v>
      </c>
      <c r="M18" s="1565">
        <v>4.5035963971228821</v>
      </c>
      <c r="N18" s="1741">
        <v>5.7223754220996605</v>
      </c>
      <c r="O18" s="2879">
        <v>5.9649999999999999</v>
      </c>
      <c r="P18" s="2879">
        <v>5.9700000000000006</v>
      </c>
      <c r="Q18" s="2879">
        <v>5.1150000000000002</v>
      </c>
      <c r="R18" s="2879">
        <v>5.6349999999999998</v>
      </c>
      <c r="S18" s="2879">
        <v>6.43</v>
      </c>
      <c r="T18" s="2879">
        <v>6.8750000000000009</v>
      </c>
      <c r="U18" s="2879">
        <v>7.13</v>
      </c>
      <c r="V18" s="2879">
        <v>6.9849999999999994</v>
      </c>
      <c r="W18" s="2879">
        <v>6.65</v>
      </c>
      <c r="X18" s="2879">
        <v>6.4049999999999994</v>
      </c>
      <c r="Y18" s="2879">
        <v>6.9650000000000007</v>
      </c>
      <c r="Z18" s="2879">
        <v>7.2349999999999994</v>
      </c>
      <c r="AA18" s="2879">
        <v>6.8500000000000005</v>
      </c>
    </row>
    <row r="19" spans="1:27" ht="14.1" customHeight="1">
      <c r="A19" s="2975" t="s">
        <v>717</v>
      </c>
      <c r="B19" s="1565"/>
      <c r="C19" s="1565"/>
      <c r="D19" s="1565"/>
      <c r="E19" s="1565"/>
      <c r="F19" s="1565"/>
      <c r="G19" s="1565"/>
      <c r="H19" s="1565"/>
      <c r="I19" s="1565"/>
      <c r="J19" s="1565"/>
      <c r="K19" s="1565"/>
      <c r="L19" s="1565"/>
      <c r="M19" s="1565"/>
      <c r="N19" s="1741"/>
      <c r="O19" s="2879"/>
      <c r="P19" s="2879"/>
      <c r="Q19" s="2879"/>
      <c r="R19" s="2879"/>
      <c r="S19" s="2879">
        <v>10.17</v>
      </c>
      <c r="T19" s="2879">
        <v>8.3000000000000007</v>
      </c>
      <c r="U19" s="2879">
        <v>7.6050000000000004</v>
      </c>
      <c r="V19" s="2879">
        <v>7.1550000000000002</v>
      </c>
      <c r="W19" s="2879">
        <v>6.0799999999999992</v>
      </c>
      <c r="X19" s="2879">
        <v>5.6000000000000005</v>
      </c>
      <c r="Y19" s="2879">
        <v>5.93</v>
      </c>
      <c r="Z19" s="2879">
        <v>5.71</v>
      </c>
      <c r="AA19" s="2879">
        <v>5</v>
      </c>
    </row>
    <row r="20" spans="1:27" ht="14.1" customHeight="1">
      <c r="A20" s="170" t="s">
        <v>480</v>
      </c>
      <c r="B20" s="1565">
        <v>3.6526650778679373</v>
      </c>
      <c r="C20" s="1565">
        <v>3.8466329226936615</v>
      </c>
      <c r="D20" s="1565">
        <v>3.8188409449272438</v>
      </c>
      <c r="E20" s="1565">
        <v>3.7988789608968316</v>
      </c>
      <c r="F20" s="1565">
        <v>3.6059191152647072</v>
      </c>
      <c r="G20" s="1565">
        <v>4.0508787592969915</v>
      </c>
      <c r="H20" s="1565">
        <v>4.5764243388605284</v>
      </c>
      <c r="I20" s="1565">
        <v>4.2569965944027244</v>
      </c>
      <c r="J20" s="1565">
        <v>4.308800552959557</v>
      </c>
      <c r="K20" s="1565">
        <v>4.1563046749562593</v>
      </c>
      <c r="L20" s="1565">
        <v>4.3156045475163616</v>
      </c>
      <c r="M20" s="1565">
        <v>4.9008560793151359</v>
      </c>
      <c r="N20" s="1741">
        <v>5.0532439574048329</v>
      </c>
      <c r="O20" s="2879">
        <v>6.14</v>
      </c>
      <c r="P20" s="2879">
        <v>5.73</v>
      </c>
      <c r="Q20" s="2879">
        <v>5.37</v>
      </c>
      <c r="R20" s="2879">
        <v>5.38</v>
      </c>
      <c r="S20" s="2879">
        <v>7.62</v>
      </c>
      <c r="T20" s="2879">
        <v>8.1199999999999992</v>
      </c>
      <c r="U20" s="2879">
        <v>8.5549999999999997</v>
      </c>
      <c r="V20" s="2879">
        <v>8.4350000000000005</v>
      </c>
      <c r="W20" s="2879">
        <v>7.669999999999999</v>
      </c>
      <c r="X20" s="2879">
        <v>7.66</v>
      </c>
      <c r="Y20" s="2879">
        <v>7.7</v>
      </c>
      <c r="Z20" s="2879">
        <v>8.7850000000000001</v>
      </c>
      <c r="AA20" s="2879">
        <v>8.0399999999999991</v>
      </c>
    </row>
    <row r="21" spans="1:27" ht="14.1" customHeight="1">
      <c r="A21" s="170" t="s">
        <v>476</v>
      </c>
      <c r="B21" s="1565">
        <v>3.0590615527507574</v>
      </c>
      <c r="C21" s="1565">
        <v>3.1385494891604084</v>
      </c>
      <c r="D21" s="1565">
        <v>3.1710394631684293</v>
      </c>
      <c r="E21" s="1565">
        <v>3.2901093679125051</v>
      </c>
      <c r="F21" s="1565">
        <v>3.0525095579923538</v>
      </c>
      <c r="G21" s="1565">
        <v>3.0621215503027597</v>
      </c>
      <c r="H21" s="1565">
        <v>3.7289310168551864</v>
      </c>
      <c r="I21" s="1565">
        <v>3.806996954402436</v>
      </c>
      <c r="J21" s="1565">
        <v>3.9113968708825029</v>
      </c>
      <c r="K21" s="1565">
        <v>3.6539970768023382</v>
      </c>
      <c r="L21" s="1565">
        <v>3.8753968996824799</v>
      </c>
      <c r="M21" s="1565">
        <v>4.7123962300830158</v>
      </c>
      <c r="N21" s="1741">
        <v>4.8455961235231007</v>
      </c>
      <c r="O21" s="2879">
        <v>5.4950000000000001</v>
      </c>
      <c r="P21" s="2879">
        <v>5.665</v>
      </c>
      <c r="Q21" s="2879">
        <v>5.48</v>
      </c>
      <c r="R21" s="2879">
        <v>6.1300000000000008</v>
      </c>
      <c r="S21" s="2879">
        <v>6.5849999999999991</v>
      </c>
      <c r="T21" s="2879">
        <v>7.0349999999999993</v>
      </c>
      <c r="U21" s="2879">
        <v>7.3149999999999995</v>
      </c>
      <c r="V21" s="2879">
        <v>7.17</v>
      </c>
      <c r="W21" s="2879">
        <v>6.63</v>
      </c>
      <c r="X21" s="2879">
        <v>6.6700000000000008</v>
      </c>
      <c r="Y21" s="2879">
        <v>7.1400000000000006</v>
      </c>
      <c r="Z21" s="2879">
        <v>7.8850000000000007</v>
      </c>
      <c r="AA21" s="2879">
        <v>7.3550000000000004</v>
      </c>
    </row>
    <row r="22" spans="1:27" ht="14.1" customHeight="1">
      <c r="A22" s="2975" t="s">
        <v>1400</v>
      </c>
      <c r="B22" s="1565"/>
      <c r="C22" s="1565"/>
      <c r="D22" s="1565"/>
      <c r="E22" s="1565"/>
      <c r="F22" s="1565"/>
      <c r="G22" s="1565"/>
      <c r="H22" s="1565"/>
      <c r="I22" s="1565"/>
      <c r="J22" s="1565"/>
      <c r="K22" s="1565"/>
      <c r="L22" s="1565"/>
      <c r="M22" s="1565"/>
      <c r="N22" s="1741"/>
      <c r="O22" s="2879">
        <v>2.75</v>
      </c>
      <c r="P22" s="2879">
        <v>3.2350000000000003</v>
      </c>
      <c r="Q22" s="2879">
        <v>3.8150000000000004</v>
      </c>
      <c r="R22" s="2879">
        <v>3.7349999999999994</v>
      </c>
      <c r="S22" s="2879">
        <v>4.2749999999999995</v>
      </c>
      <c r="T22" s="2879">
        <v>4.665</v>
      </c>
      <c r="U22" s="2879">
        <v>4.6950000000000003</v>
      </c>
      <c r="V22" s="2879">
        <v>4.66</v>
      </c>
      <c r="W22" s="2879">
        <v>3.9899999999999998</v>
      </c>
      <c r="X22" s="2879">
        <v>3.6250000000000004</v>
      </c>
      <c r="Y22" s="2879">
        <v>3.64</v>
      </c>
      <c r="Z22" s="2879">
        <v>3.9050000000000002</v>
      </c>
      <c r="AA22" s="2879">
        <v>3.83</v>
      </c>
    </row>
    <row r="23" spans="1:27" ht="14.1" customHeight="1">
      <c r="A23" s="170" t="s">
        <v>478</v>
      </c>
      <c r="B23" s="1565">
        <v>4.8456141235087005</v>
      </c>
      <c r="C23" s="1565">
        <v>5.2182678253857393</v>
      </c>
      <c r="D23" s="1565">
        <v>5.8222573421941259</v>
      </c>
      <c r="E23" s="1565">
        <v>5.7027734377812491</v>
      </c>
      <c r="F23" s="1565">
        <v>5.4638416289266969</v>
      </c>
      <c r="G23" s="1565">
        <v>5.9509752392198081</v>
      </c>
      <c r="H23" s="1565">
        <v>6.4755488195609452</v>
      </c>
      <c r="I23" s="1565">
        <v>6.105595115523907</v>
      </c>
      <c r="J23" s="1565">
        <v>6.114595108323913</v>
      </c>
      <c r="K23" s="1565">
        <v>5.371195703043437</v>
      </c>
      <c r="L23" s="1565">
        <v>5.6455154835876122</v>
      </c>
      <c r="M23" s="1565">
        <v>6.132595093923924</v>
      </c>
      <c r="N23" s="1741">
        <v>6.6005947195242243</v>
      </c>
      <c r="O23" s="2879">
        <v>6.7449999999999992</v>
      </c>
      <c r="P23" s="2879">
        <v>6.4550000000000001</v>
      </c>
      <c r="Q23" s="2879">
        <v>7.02</v>
      </c>
      <c r="R23" s="2879">
        <v>7.8449999999999989</v>
      </c>
      <c r="S23" s="2879">
        <v>8.6850000000000005</v>
      </c>
      <c r="T23" s="2879">
        <v>8.9</v>
      </c>
      <c r="U23" s="2879">
        <v>8.74</v>
      </c>
      <c r="V23" s="2879">
        <v>8.3550000000000004</v>
      </c>
      <c r="W23" s="2879">
        <v>7.8449999999999989</v>
      </c>
      <c r="X23" s="2879">
        <v>7.89</v>
      </c>
      <c r="Y23" s="2879">
        <v>8.3250000000000011</v>
      </c>
      <c r="Z23" s="2879">
        <v>8.5150000000000006</v>
      </c>
      <c r="AA23" s="2879">
        <v>8.125</v>
      </c>
    </row>
    <row r="24" spans="1:27" ht="14.1" customHeight="1">
      <c r="A24" s="170" t="s">
        <v>693</v>
      </c>
      <c r="B24" s="1565"/>
      <c r="C24" s="1565"/>
      <c r="D24" s="1565"/>
      <c r="E24" s="1565"/>
      <c r="F24" s="1565"/>
      <c r="G24" s="1565"/>
      <c r="H24" s="1565"/>
      <c r="I24" s="1565"/>
      <c r="J24" s="1565"/>
      <c r="K24" s="1565">
        <v>1.556350754919396</v>
      </c>
      <c r="L24" s="1565">
        <v>1.6443526845178524</v>
      </c>
      <c r="M24" s="1565">
        <v>2.1077443138045489</v>
      </c>
      <c r="N24" s="1741">
        <v>2.6695238643809081</v>
      </c>
      <c r="O24" s="2879">
        <v>4.0650000000000004</v>
      </c>
      <c r="P24" s="2879">
        <v>4.51</v>
      </c>
      <c r="Q24" s="2879">
        <v>3.5999999999999996</v>
      </c>
      <c r="R24" s="2879">
        <v>4.22</v>
      </c>
      <c r="S24" s="2879">
        <v>5.36</v>
      </c>
      <c r="T24" s="2879">
        <v>5.0500000000000007</v>
      </c>
      <c r="U24" s="2879">
        <v>4.8600000000000003</v>
      </c>
      <c r="V24" s="2879">
        <v>4.9049999999999994</v>
      </c>
      <c r="W24" s="2879">
        <v>4.1499999999999995</v>
      </c>
      <c r="X24" s="2879">
        <v>3.855</v>
      </c>
      <c r="Y24" s="2879">
        <v>4.1749999999999998</v>
      </c>
      <c r="Z24" s="2879">
        <v>3.9849999999999994</v>
      </c>
      <c r="AA24" s="2879">
        <v>2.9749999999999996</v>
      </c>
    </row>
    <row r="25" spans="1:27" ht="14.1" customHeight="1">
      <c r="A25" s="170" t="s">
        <v>694</v>
      </c>
      <c r="B25" s="1565"/>
      <c r="C25" s="1565"/>
      <c r="D25" s="1565"/>
      <c r="E25" s="1565"/>
      <c r="F25" s="1565"/>
      <c r="G25" s="1565"/>
      <c r="H25" s="1565"/>
      <c r="I25" s="1565"/>
      <c r="J25" s="1565"/>
      <c r="K25" s="1565">
        <v>1.9074044740764202</v>
      </c>
      <c r="L25" s="1565">
        <v>1.8600465119627905</v>
      </c>
      <c r="M25" s="1565">
        <v>2.3906680874655297</v>
      </c>
      <c r="N25" s="1741">
        <v>2.537925969659224</v>
      </c>
      <c r="O25" s="2879">
        <v>3.5549999999999997</v>
      </c>
      <c r="P25" s="2879">
        <v>4.1550000000000002</v>
      </c>
      <c r="Q25" s="2879">
        <v>4.1399999999999997</v>
      </c>
      <c r="R25" s="2879">
        <v>4.875</v>
      </c>
      <c r="S25" s="2879">
        <v>5.6050000000000004</v>
      </c>
      <c r="T25" s="2879">
        <v>6.085</v>
      </c>
      <c r="U25" s="2879">
        <v>5.29</v>
      </c>
      <c r="V25" s="2879">
        <v>4.2949999999999999</v>
      </c>
      <c r="W25" s="2879">
        <v>4</v>
      </c>
      <c r="X25" s="2879">
        <v>3.8</v>
      </c>
      <c r="Y25" s="2879">
        <v>4.0199999999999996</v>
      </c>
      <c r="Z25" s="2879">
        <v>4.2799999999999994</v>
      </c>
      <c r="AA25" s="2879">
        <v>3.2799999999999994</v>
      </c>
    </row>
    <row r="26" spans="1:27" ht="14.1" customHeight="1">
      <c r="A26" s="170" t="s">
        <v>695</v>
      </c>
      <c r="B26" s="1565">
        <v>1.9891784086572728</v>
      </c>
      <c r="C26" s="1565">
        <v>2.1761802590557928</v>
      </c>
      <c r="D26" s="1565">
        <v>2.2362822109742311</v>
      </c>
      <c r="E26" s="1565">
        <v>2.1747042602365916</v>
      </c>
      <c r="F26" s="1565">
        <v>1.9795664163468667</v>
      </c>
      <c r="G26" s="1565">
        <v>2.3928820856943309</v>
      </c>
      <c r="H26" s="1565">
        <v>2.9292636565890744</v>
      </c>
      <c r="I26" s="1565">
        <v>2.5361979710416231</v>
      </c>
      <c r="J26" s="1565">
        <v>2.6464478828416937</v>
      </c>
      <c r="K26" s="1565">
        <v>2.5451979638416287</v>
      </c>
      <c r="L26" s="1565">
        <v>3.0448595641123486</v>
      </c>
      <c r="M26" s="1565">
        <v>3.7989509608392305</v>
      </c>
      <c r="N26" s="1741">
        <v>3.9640108287913369</v>
      </c>
      <c r="O26" s="2879">
        <v>5.3550000000000004</v>
      </c>
      <c r="P26" s="2879">
        <v>4.7649999999999997</v>
      </c>
      <c r="Q26" s="2879">
        <v>4.5350000000000001</v>
      </c>
      <c r="R26" s="2879">
        <v>5.45</v>
      </c>
      <c r="S26" s="2879">
        <v>5.86</v>
      </c>
      <c r="T26" s="2879">
        <v>5.9499999999999993</v>
      </c>
      <c r="U26" s="2879">
        <v>5.2299999999999995</v>
      </c>
      <c r="V26" s="2879">
        <v>4.8899999999999997</v>
      </c>
      <c r="W26" s="2879">
        <v>4.3600000000000003</v>
      </c>
      <c r="X26" s="2879">
        <v>4.08</v>
      </c>
      <c r="Y26" s="2879">
        <v>4.1999999999999993</v>
      </c>
      <c r="Z26" s="2879">
        <v>4.3099999999999996</v>
      </c>
      <c r="AA26" s="2879">
        <v>3.8900000000000006</v>
      </c>
    </row>
    <row r="27" spans="1:27" ht="14.1" customHeight="1">
      <c r="A27" s="170" t="s">
        <v>696</v>
      </c>
      <c r="B27" s="1565">
        <v>0.96350322919741649</v>
      </c>
      <c r="C27" s="1565">
        <v>0.96074923140061486</v>
      </c>
      <c r="D27" s="1565">
        <v>1.2598009921592062</v>
      </c>
      <c r="E27" s="1565">
        <v>1.306672954661636</v>
      </c>
      <c r="F27" s="1565">
        <v>1.2116150307079754</v>
      </c>
      <c r="G27" s="1565">
        <v>1.2544189964648027</v>
      </c>
      <c r="H27" s="1565">
        <v>1.4110548711561028</v>
      </c>
      <c r="I27" s="1565">
        <v>1.5563687549049958</v>
      </c>
      <c r="J27" s="1565">
        <v>1.6044827164138264</v>
      </c>
      <c r="K27" s="1565">
        <v>1.7614785908171275</v>
      </c>
      <c r="L27" s="1565">
        <v>1.8864524908380071</v>
      </c>
      <c r="M27" s="1565">
        <v>1.8096825522539579</v>
      </c>
      <c r="N27" s="1741">
        <v>3.2158774272980577</v>
      </c>
      <c r="O27" s="2879">
        <v>4.3450000000000006</v>
      </c>
      <c r="P27" s="2879">
        <v>4.79</v>
      </c>
      <c r="Q27" s="2879">
        <v>5.4450000000000003</v>
      </c>
      <c r="R27" s="2879">
        <v>5.6550000000000002</v>
      </c>
      <c r="S27" s="2879">
        <v>5</v>
      </c>
      <c r="T27" s="2879">
        <v>4.26</v>
      </c>
      <c r="U27" s="2879">
        <v>3.58</v>
      </c>
      <c r="V27" s="2879">
        <v>3.5250000000000004</v>
      </c>
      <c r="W27" s="2879">
        <v>3.5199999999999996</v>
      </c>
      <c r="X27" s="2879">
        <v>3.585</v>
      </c>
      <c r="Y27" s="2879">
        <v>3.5250000000000004</v>
      </c>
      <c r="Z27" s="2879">
        <v>3.4000000000000004</v>
      </c>
      <c r="AA27" s="2879">
        <v>3.1350000000000002</v>
      </c>
    </row>
    <row r="28" spans="1:27" ht="14.1" customHeight="1">
      <c r="A28" s="170" t="s">
        <v>281</v>
      </c>
      <c r="B28" s="1565">
        <v>2.6429018856784912</v>
      </c>
      <c r="C28" s="1565">
        <v>2.7582457934033648</v>
      </c>
      <c r="D28" s="1565">
        <v>3.0126755898595277</v>
      </c>
      <c r="E28" s="1565">
        <v>2.9908596073123137</v>
      </c>
      <c r="F28" s="1565">
        <v>2.9731656214675031</v>
      </c>
      <c r="G28" s="1565">
        <v>3.3366393306885356</v>
      </c>
      <c r="H28" s="1565">
        <v>3.8814448948440843</v>
      </c>
      <c r="I28" s="1565">
        <v>4.1741966606426715</v>
      </c>
      <c r="J28" s="1565">
        <v>4.7915961667230658</v>
      </c>
      <c r="K28" s="1565">
        <v>4.7557581953934438</v>
      </c>
      <c r="L28" s="1565">
        <v>5.4899956080035128</v>
      </c>
      <c r="M28" s="1565">
        <v>6.1235951011239198</v>
      </c>
      <c r="N28" s="1741">
        <v>6.6311946950442442</v>
      </c>
      <c r="O28" s="2879">
        <v>7.2700000000000005</v>
      </c>
      <c r="P28" s="2879">
        <v>7.42</v>
      </c>
      <c r="Q28" s="2879">
        <v>7.0000000000000009</v>
      </c>
      <c r="R28" s="2879">
        <v>7.3750000000000009</v>
      </c>
      <c r="S28" s="2879">
        <v>7.919999999999999</v>
      </c>
      <c r="T28" s="2879">
        <v>8.2650000000000006</v>
      </c>
      <c r="U28" s="2879">
        <v>8.0449999999999999</v>
      </c>
      <c r="V28" s="2879">
        <v>7.794999999999999</v>
      </c>
      <c r="W28" s="2879">
        <v>7.9350000000000005</v>
      </c>
      <c r="X28" s="2879">
        <v>7.89</v>
      </c>
      <c r="Y28" s="2879">
        <v>8.3800000000000008</v>
      </c>
      <c r="Z28" s="2879">
        <v>9.43</v>
      </c>
      <c r="AA28" s="2879">
        <v>10.025</v>
      </c>
    </row>
    <row r="29" spans="1:27" ht="14.1" customHeight="1">
      <c r="A29" s="170" t="s">
        <v>481</v>
      </c>
      <c r="B29" s="1565"/>
      <c r="C29" s="1565">
        <v>3.9331588534729174</v>
      </c>
      <c r="D29" s="1565">
        <v>4.0373067701545837</v>
      </c>
      <c r="E29" s="1565">
        <v>3.8035229571816345</v>
      </c>
      <c r="F29" s="1565">
        <v>3.8398289281368569</v>
      </c>
      <c r="G29" s="1565">
        <v>3.8793388965288824</v>
      </c>
      <c r="H29" s="1565">
        <v>4.2623605901115278</v>
      </c>
      <c r="I29" s="1565">
        <v>4.0373967700825837</v>
      </c>
      <c r="J29" s="1565">
        <v>4.4135964691228242</v>
      </c>
      <c r="K29" s="1565">
        <v>4.8725961019231185</v>
      </c>
      <c r="L29" s="1565">
        <v>4.8455961235231007</v>
      </c>
      <c r="M29" s="1565">
        <v>5.6339954928036056</v>
      </c>
      <c r="N29" s="1741">
        <v>5.7563953948836835</v>
      </c>
      <c r="O29" s="2879">
        <v>6.01</v>
      </c>
      <c r="P29" s="2879">
        <v>6.3450000000000006</v>
      </c>
      <c r="Q29" s="2879">
        <v>6.12</v>
      </c>
      <c r="R29" s="2879">
        <v>7.0750000000000011</v>
      </c>
      <c r="S29" s="2879">
        <v>7.6050000000000004</v>
      </c>
      <c r="T29" s="2879">
        <v>7.6050000000000004</v>
      </c>
      <c r="U29" s="2879">
        <v>7.39</v>
      </c>
      <c r="V29" s="2879">
        <v>7.2050000000000001</v>
      </c>
      <c r="W29" s="2879">
        <v>6.8200000000000012</v>
      </c>
      <c r="X29" s="2879">
        <v>6.8599999999999994</v>
      </c>
      <c r="Y29" s="2879">
        <v>6.8500000000000005</v>
      </c>
      <c r="Z29" s="2879">
        <v>6.6700000000000008</v>
      </c>
      <c r="AA29" s="2879">
        <v>6.5200000000000005</v>
      </c>
    </row>
    <row r="30" spans="1:27" ht="14.1" customHeight="1">
      <c r="A30" s="170" t="s">
        <v>483</v>
      </c>
      <c r="B30" s="1565"/>
      <c r="C30" s="1565"/>
      <c r="D30" s="1565"/>
      <c r="E30" s="1565"/>
      <c r="F30" s="1565"/>
      <c r="G30" s="1565">
        <v>2.2109022312782147</v>
      </c>
      <c r="H30" s="1565">
        <v>2.6095659123472701</v>
      </c>
      <c r="I30" s="1565">
        <v>2.7496058003153601</v>
      </c>
      <c r="J30" s="1565">
        <v>2.5931499254800592</v>
      </c>
      <c r="K30" s="1565">
        <v>2.3473421221263022</v>
      </c>
      <c r="L30" s="1565">
        <v>2.7907177674257855</v>
      </c>
      <c r="M30" s="1565">
        <v>3.4663292269366184</v>
      </c>
      <c r="N30" s="1741">
        <v>3.9059968752024994</v>
      </c>
      <c r="O30" s="2879">
        <v>4.6549999999999994</v>
      </c>
      <c r="P30" s="2879">
        <v>4.2450000000000001</v>
      </c>
      <c r="Q30" s="2879">
        <v>4.6500000000000004</v>
      </c>
      <c r="R30" s="2879">
        <v>4.8149999999999995</v>
      </c>
      <c r="S30" s="2879">
        <v>5.2249999999999996</v>
      </c>
      <c r="T30" s="2879">
        <v>4.8950000000000005</v>
      </c>
      <c r="U30" s="2879">
        <v>4.9450000000000003</v>
      </c>
      <c r="V30" s="2879">
        <v>4.9949999999999992</v>
      </c>
      <c r="W30" s="2879">
        <v>4.165</v>
      </c>
      <c r="X30" s="2879">
        <v>4.2949999999999999</v>
      </c>
      <c r="Y30" s="2879">
        <v>4.3649999999999993</v>
      </c>
      <c r="Z30" s="2879">
        <v>4.6899999999999995</v>
      </c>
      <c r="AA30" s="2879">
        <v>4.22</v>
      </c>
    </row>
    <row r="31" spans="1:27" ht="14.1" customHeight="1">
      <c r="A31" s="170" t="s">
        <v>754</v>
      </c>
      <c r="B31" s="1565"/>
      <c r="C31" s="1565"/>
      <c r="D31" s="1565"/>
      <c r="E31" s="1565"/>
      <c r="F31" s="1565"/>
      <c r="G31" s="1565"/>
      <c r="H31" s="1565">
        <v>5.086399930880054</v>
      </c>
      <c r="I31" s="1565">
        <v>4.9067960745631396</v>
      </c>
      <c r="J31" s="1565">
        <v>4.7897961681630647</v>
      </c>
      <c r="K31" s="1565">
        <v>4.3379965296027763</v>
      </c>
      <c r="L31" s="1565">
        <v>4.6205963035229569</v>
      </c>
      <c r="M31" s="1565">
        <v>5.1497958801632953</v>
      </c>
      <c r="N31" s="1741">
        <v>5.0115559907552063</v>
      </c>
      <c r="O31" s="2879">
        <v>6.2700000000000005</v>
      </c>
      <c r="P31" s="2879">
        <v>5.9950000000000001</v>
      </c>
      <c r="Q31" s="2879">
        <v>6.12</v>
      </c>
      <c r="R31" s="2879">
        <v>6.74</v>
      </c>
      <c r="S31" s="2879">
        <v>7.9600000000000009</v>
      </c>
      <c r="T31" s="2879">
        <v>8.8450000000000006</v>
      </c>
      <c r="U31" s="2879">
        <v>9.8650000000000002</v>
      </c>
      <c r="V31" s="2879">
        <v>9.7900000000000009</v>
      </c>
      <c r="W31" s="2879">
        <v>8.64</v>
      </c>
      <c r="X31" s="2879">
        <v>7.86</v>
      </c>
      <c r="Y31" s="2879">
        <v>7.7149999999999999</v>
      </c>
      <c r="Z31" s="2879">
        <v>7.6800000000000006</v>
      </c>
      <c r="AA31" s="2879">
        <v>7.84</v>
      </c>
    </row>
    <row r="32" spans="1:27" ht="14.1" customHeight="1">
      <c r="A32" s="170" t="s">
        <v>697</v>
      </c>
      <c r="B32" s="1565"/>
      <c r="C32" s="1565"/>
      <c r="D32" s="1565"/>
      <c r="E32" s="1565"/>
      <c r="F32" s="1565"/>
      <c r="G32" s="1565"/>
      <c r="H32" s="1565"/>
      <c r="I32" s="1565"/>
      <c r="J32" s="1565"/>
      <c r="K32" s="1565"/>
      <c r="L32" s="1565">
        <v>2.0878543297165364</v>
      </c>
      <c r="M32" s="1565">
        <v>2.8618357105314316</v>
      </c>
      <c r="N32" s="1741">
        <v>3.394671284262972</v>
      </c>
      <c r="O32" s="2879">
        <v>3.34</v>
      </c>
      <c r="P32" s="2879">
        <v>2.8000000000000003</v>
      </c>
      <c r="Q32" s="2879">
        <v>2.7650000000000001</v>
      </c>
      <c r="R32" s="2879">
        <v>2.8000000000000003</v>
      </c>
      <c r="S32" s="2879">
        <v>2.7250000000000001</v>
      </c>
      <c r="T32" s="2879">
        <v>2.96</v>
      </c>
      <c r="U32" s="2879">
        <v>3.1399999999999997</v>
      </c>
      <c r="V32" s="2879">
        <v>3.2550000000000003</v>
      </c>
      <c r="W32" s="2879">
        <v>3.2750000000000004</v>
      </c>
      <c r="X32" s="2879">
        <v>3.125</v>
      </c>
      <c r="Y32" s="2879">
        <v>3.375</v>
      </c>
      <c r="Z32" s="2879">
        <v>3.395</v>
      </c>
      <c r="AA32" s="2879">
        <v>3.2199999999999998</v>
      </c>
    </row>
    <row r="33" spans="1:27" ht="14.1" customHeight="1">
      <c r="A33" s="170" t="s">
        <v>698</v>
      </c>
      <c r="B33" s="1565">
        <v>2.0943883244893402</v>
      </c>
      <c r="C33" s="1565">
        <v>1.9337564529948374</v>
      </c>
      <c r="D33" s="1565">
        <v>2.0530243575805138</v>
      </c>
      <c r="E33" s="1565">
        <v>2.3494121204703031</v>
      </c>
      <c r="F33" s="1565">
        <v>2.2085622331502135</v>
      </c>
      <c r="G33" s="1565">
        <v>2.7276638178689456</v>
      </c>
      <c r="H33" s="1565">
        <v>3.9039088768728987</v>
      </c>
      <c r="I33" s="1565">
        <v>3.4776512178790258</v>
      </c>
      <c r="J33" s="1565">
        <v>3.6085291131767092</v>
      </c>
      <c r="K33" s="1565">
        <v>3.5256211795030561</v>
      </c>
      <c r="L33" s="1565">
        <v>3.9836128131097492</v>
      </c>
      <c r="M33" s="1565">
        <v>4.8206481434814847</v>
      </c>
      <c r="N33" s="1741">
        <v>4.9643960284831765</v>
      </c>
      <c r="O33" s="2879">
        <v>6.35</v>
      </c>
      <c r="P33" s="2879">
        <v>5.9850000000000003</v>
      </c>
      <c r="Q33" s="2879">
        <v>6.2750000000000004</v>
      </c>
      <c r="R33" s="2879">
        <v>7.3000000000000007</v>
      </c>
      <c r="S33" s="2879">
        <v>7.64</v>
      </c>
      <c r="T33" s="2879">
        <v>6.8899999999999988</v>
      </c>
      <c r="U33" s="2879">
        <v>6.5049999999999999</v>
      </c>
      <c r="V33" s="2879">
        <v>6.1899999999999995</v>
      </c>
      <c r="W33" s="2879">
        <v>5.81</v>
      </c>
      <c r="X33" s="2879">
        <v>5.4249999999999998</v>
      </c>
      <c r="Y33" s="2879">
        <v>5.62</v>
      </c>
      <c r="Z33" s="2879">
        <v>5.665</v>
      </c>
      <c r="AA33" s="2879">
        <v>5.6749999999999998</v>
      </c>
    </row>
    <row r="34" spans="1:27" ht="14.1" customHeight="1">
      <c r="A34" s="170" t="s">
        <v>711</v>
      </c>
      <c r="B34" s="1565"/>
      <c r="C34" s="1565"/>
      <c r="D34" s="1565"/>
      <c r="E34" s="1565"/>
      <c r="F34" s="1565"/>
      <c r="G34" s="1565"/>
      <c r="H34" s="1565"/>
      <c r="I34" s="1565"/>
      <c r="J34" s="1565"/>
      <c r="K34" s="1565">
        <v>2.6434598852320916</v>
      </c>
      <c r="L34" s="1565">
        <v>2.7752557797953759</v>
      </c>
      <c r="M34" s="1565">
        <v>3.7036050371159699</v>
      </c>
      <c r="N34" s="1741">
        <v>4.1785706571434744</v>
      </c>
      <c r="O34" s="2879">
        <v>4.4649999999999999</v>
      </c>
      <c r="P34" s="2879">
        <v>4.6899999999999995</v>
      </c>
      <c r="Q34" s="2879">
        <v>4.41</v>
      </c>
      <c r="R34" s="2879">
        <v>4.8850000000000007</v>
      </c>
      <c r="S34" s="2879">
        <v>5.1449999999999996</v>
      </c>
      <c r="T34" s="2879">
        <v>5.085</v>
      </c>
      <c r="U34" s="2879">
        <v>5.1349999999999998</v>
      </c>
      <c r="V34" s="2879">
        <v>4.9550000000000001</v>
      </c>
      <c r="W34" s="2879">
        <v>4.5249999999999995</v>
      </c>
      <c r="X34" s="2879">
        <v>4.33</v>
      </c>
      <c r="Y34" s="2879">
        <v>4.4300000000000006</v>
      </c>
      <c r="Z34" s="2879">
        <v>4.6500000000000004</v>
      </c>
      <c r="AA34" s="2879">
        <v>4.6850000000000005</v>
      </c>
    </row>
    <row r="35" spans="1:27" ht="14.1" customHeight="1">
      <c r="A35" s="170" t="s">
        <v>482</v>
      </c>
      <c r="B35" s="1565"/>
      <c r="C35" s="1565">
        <v>4.4449884440092449</v>
      </c>
      <c r="D35" s="1565">
        <v>4.5624563500349202</v>
      </c>
      <c r="E35" s="1565">
        <v>4.5997883201693437</v>
      </c>
      <c r="F35" s="1565">
        <v>4.2594445924443258</v>
      </c>
      <c r="G35" s="1565">
        <v>4.7303422157262265</v>
      </c>
      <c r="H35" s="1565">
        <v>5.9413452469238024</v>
      </c>
      <c r="I35" s="1565">
        <v>6.2010130391895677</v>
      </c>
      <c r="J35" s="1565">
        <v>6.6454506836394538</v>
      </c>
      <c r="K35" s="1565">
        <v>7.0221543822764936</v>
      </c>
      <c r="L35" s="1565">
        <v>7.735079811936151</v>
      </c>
      <c r="M35" s="1565">
        <v>9.529390376487699</v>
      </c>
      <c r="N35" s="1741">
        <v>9.5674963460029225</v>
      </c>
      <c r="O35" s="2879">
        <v>9.7249999999999996</v>
      </c>
      <c r="P35" s="2879">
        <v>9.07</v>
      </c>
      <c r="Q35" s="2879">
        <v>10.325000000000001</v>
      </c>
      <c r="R35" s="2879">
        <v>11.755000000000001</v>
      </c>
      <c r="S35" s="2879">
        <v>12.21</v>
      </c>
      <c r="T35" s="2879">
        <v>12.254999999999999</v>
      </c>
      <c r="U35" s="2879">
        <v>11.610000000000001</v>
      </c>
      <c r="V35" s="2879">
        <v>11.52</v>
      </c>
      <c r="W35" s="2879">
        <v>11.355</v>
      </c>
      <c r="X35" s="2879">
        <v>11.685</v>
      </c>
      <c r="Y35" s="2879">
        <v>11.88</v>
      </c>
      <c r="Z35" s="2879">
        <v>11.75</v>
      </c>
      <c r="AA35" s="2879">
        <v>10.265000000000001</v>
      </c>
    </row>
    <row r="36" spans="1:27" ht="14.1" customHeight="1">
      <c r="A36" s="724" t="s">
        <v>322</v>
      </c>
      <c r="B36" s="1565">
        <v>2.2334562132350295</v>
      </c>
      <c r="C36" s="1565">
        <v>2.1755502595597922</v>
      </c>
      <c r="D36" s="1565">
        <v>2.5579059536752369</v>
      </c>
      <c r="E36" s="1565">
        <v>2.4771940182447851</v>
      </c>
      <c r="F36" s="1565">
        <v>2.3141681486654813</v>
      </c>
      <c r="G36" s="1565">
        <v>2.479606016315187</v>
      </c>
      <c r="H36" s="1565">
        <v>2.4659620272303782</v>
      </c>
      <c r="I36" s="1565">
        <v>2.5291239767008182</v>
      </c>
      <c r="J36" s="1565">
        <v>2.4127000698399441</v>
      </c>
      <c r="K36" s="1565">
        <v>2.4575560339551727</v>
      </c>
      <c r="L36" s="1565">
        <v>2.6492018806384952</v>
      </c>
      <c r="M36" s="1565">
        <v>3.2673213861428909</v>
      </c>
      <c r="N36" s="1741">
        <v>3.9552988357609307</v>
      </c>
      <c r="O36" s="2879">
        <v>4.3650000000000002</v>
      </c>
      <c r="P36" s="2879">
        <v>4.26</v>
      </c>
      <c r="Q36" s="2879">
        <v>4.1349999999999998</v>
      </c>
      <c r="R36" s="2879">
        <v>4.74</v>
      </c>
      <c r="S36" s="2879">
        <v>5.5</v>
      </c>
      <c r="T36" s="2879">
        <v>5.5949999999999998</v>
      </c>
      <c r="U36" s="2879">
        <v>6.23</v>
      </c>
      <c r="V36" s="2879">
        <v>6.5149999999999997</v>
      </c>
      <c r="W36" s="2879">
        <v>5.27</v>
      </c>
      <c r="X36" s="2879">
        <v>4.74</v>
      </c>
      <c r="Y36" s="2879">
        <v>4.9000000000000004</v>
      </c>
      <c r="Z36" s="2879">
        <v>4.9849999999999994</v>
      </c>
      <c r="AA36" s="2879"/>
    </row>
    <row r="37" spans="1:27" ht="25.5" customHeight="1">
      <c r="A37" s="2384" t="s">
        <v>1396</v>
      </c>
      <c r="B37" s="144"/>
      <c r="C37" s="144"/>
      <c r="D37" s="144"/>
      <c r="E37" s="144"/>
      <c r="F37" s="144"/>
      <c r="G37" s="144"/>
      <c r="H37" s="144"/>
      <c r="I37" s="144"/>
      <c r="J37" s="144"/>
      <c r="K37" s="144"/>
      <c r="L37" s="144"/>
      <c r="M37" s="144"/>
      <c r="N37" s="144"/>
      <c r="O37"/>
      <c r="P37"/>
      <c r="Q37"/>
      <c r="R37"/>
      <c r="U37" s="58"/>
    </row>
    <row r="38" spans="1:27" s="58" customFormat="1" ht="47.25" customHeight="1">
      <c r="A38" s="1566" t="s">
        <v>434</v>
      </c>
      <c r="B38" s="172"/>
      <c r="C38" s="172"/>
      <c r="D38" s="172"/>
      <c r="E38" s="172"/>
      <c r="F38" s="172"/>
      <c r="G38" s="172"/>
      <c r="H38" s="172"/>
      <c r="I38" s="172"/>
      <c r="J38" s="172"/>
      <c r="K38" s="172"/>
      <c r="L38" s="172"/>
      <c r="M38" s="172"/>
      <c r="N38" s="172"/>
      <c r="O38" s="8"/>
      <c r="P38" s="8"/>
      <c r="Q38" s="8"/>
      <c r="R38" s="8"/>
    </row>
    <row r="39" spans="1:27" ht="14.1" customHeight="1">
      <c r="A39" s="170"/>
      <c r="B39" s="1547">
        <v>1995</v>
      </c>
      <c r="C39" s="1548">
        <v>1996</v>
      </c>
      <c r="D39" s="1547">
        <v>1997</v>
      </c>
      <c r="E39" s="1548">
        <v>1998</v>
      </c>
      <c r="F39" s="1547">
        <v>1999</v>
      </c>
      <c r="G39" s="1548">
        <v>2000</v>
      </c>
      <c r="H39" s="1547">
        <v>2001</v>
      </c>
      <c r="I39" s="1548">
        <v>2002</v>
      </c>
      <c r="J39" s="1547">
        <v>2003</v>
      </c>
      <c r="K39" s="1548">
        <v>2004</v>
      </c>
      <c r="L39" s="1547">
        <v>2005</v>
      </c>
      <c r="M39" s="1548">
        <v>2006</v>
      </c>
      <c r="N39" s="1739">
        <v>2007</v>
      </c>
      <c r="O39" s="1738">
        <v>2008</v>
      </c>
      <c r="P39" s="1548">
        <v>2009</v>
      </c>
      <c r="Q39" s="1738">
        <v>2010</v>
      </c>
      <c r="R39" s="1548">
        <v>2011</v>
      </c>
      <c r="S39" s="1738">
        <v>2012</v>
      </c>
      <c r="T39" s="1738">
        <v>2013</v>
      </c>
      <c r="U39" s="1738">
        <v>2014</v>
      </c>
      <c r="V39" s="1738">
        <v>2015</v>
      </c>
      <c r="W39" s="1738">
        <v>2016</v>
      </c>
      <c r="X39" s="1738">
        <v>2017</v>
      </c>
      <c r="Y39" s="1738">
        <v>2018</v>
      </c>
      <c r="Z39" s="1738">
        <v>2019</v>
      </c>
      <c r="AA39" s="1738">
        <v>2020</v>
      </c>
    </row>
    <row r="40" spans="1:27" ht="14.1" customHeight="1">
      <c r="A40" s="2975" t="s">
        <v>1549</v>
      </c>
      <c r="B40" s="2973"/>
      <c r="C40" s="2974"/>
      <c r="D40" s="2973"/>
      <c r="E40" s="2974"/>
      <c r="F40" s="2973"/>
      <c r="G40" s="2974"/>
      <c r="H40" s="2973"/>
      <c r="I40" s="2974"/>
      <c r="J40" s="2973"/>
      <c r="K40" s="2974"/>
      <c r="L40" s="2973"/>
      <c r="M40" s="2974"/>
      <c r="N40" s="1739"/>
      <c r="O40" s="2878">
        <v>5.2299999999999995</v>
      </c>
      <c r="P40" s="2878">
        <v>5.1150000000000002</v>
      </c>
      <c r="Q40" s="2878">
        <v>4.9950000000000001</v>
      </c>
      <c r="R40" s="2878">
        <v>5.5750000000000002</v>
      </c>
      <c r="S40" s="2878">
        <v>6.0350000000000001</v>
      </c>
      <c r="T40" s="2878">
        <v>6.1949999999999994</v>
      </c>
      <c r="U40" s="2878">
        <v>6.1950000000000003</v>
      </c>
      <c r="V40" s="2878">
        <v>6.16</v>
      </c>
      <c r="W40" s="1578">
        <v>5.6150000000000002</v>
      </c>
      <c r="X40" s="1578">
        <v>5.33</v>
      </c>
      <c r="Y40" s="1578">
        <v>5.63</v>
      </c>
      <c r="Z40" s="1578">
        <v>5.6950000000000003</v>
      </c>
      <c r="AA40" s="1578"/>
    </row>
    <row r="41" spans="1:27" ht="14.1" customHeight="1">
      <c r="A41" s="2975" t="s">
        <v>1550</v>
      </c>
      <c r="B41" s="2973"/>
      <c r="C41" s="2974"/>
      <c r="D41" s="2973"/>
      <c r="E41" s="2974"/>
      <c r="F41" s="2973"/>
      <c r="G41" s="2974"/>
      <c r="H41" s="2973"/>
      <c r="I41" s="2974"/>
      <c r="J41" s="2973"/>
      <c r="K41" s="2974"/>
      <c r="L41" s="2973"/>
      <c r="M41" s="2974"/>
      <c r="N41" s="1739"/>
      <c r="O41" s="2878">
        <v>5.2449999999999992</v>
      </c>
      <c r="P41" s="2878">
        <v>5.13</v>
      </c>
      <c r="Q41" s="2878">
        <v>5.0049999999999999</v>
      </c>
      <c r="R41" s="2878">
        <v>5.585</v>
      </c>
      <c r="S41" s="2878">
        <v>6.0449999999999999</v>
      </c>
      <c r="T41" s="2878">
        <v>6.2050000000000001</v>
      </c>
      <c r="U41" s="2878">
        <v>6.2</v>
      </c>
      <c r="V41" s="2878">
        <v>6.17</v>
      </c>
      <c r="W41" s="1578">
        <v>5.62</v>
      </c>
      <c r="X41" s="1578">
        <v>5.72</v>
      </c>
      <c r="Y41" s="1578">
        <v>5.9749999999999996</v>
      </c>
      <c r="Z41" s="1578">
        <v>6.1050000000000004</v>
      </c>
      <c r="AA41" s="1578">
        <v>5.81</v>
      </c>
    </row>
    <row r="42" spans="1:27" ht="14.1" customHeight="1">
      <c r="A42" s="2975" t="s">
        <v>1551</v>
      </c>
      <c r="B42" s="2973"/>
      <c r="C42" s="2974"/>
      <c r="D42" s="2973"/>
      <c r="E42" s="2974"/>
      <c r="F42" s="2973"/>
      <c r="G42" s="2974"/>
      <c r="H42" s="2973"/>
      <c r="I42" s="2974"/>
      <c r="J42" s="2973"/>
      <c r="K42" s="2974"/>
      <c r="L42" s="2973"/>
      <c r="M42" s="2974"/>
      <c r="N42" s="1739"/>
      <c r="O42" s="2878">
        <v>5.955000000000001</v>
      </c>
      <c r="P42" s="2878">
        <v>5.7700000000000005</v>
      </c>
      <c r="Q42" s="2878">
        <v>5.5750000000000002</v>
      </c>
      <c r="R42" s="2878">
        <v>6.2049999999999992</v>
      </c>
      <c r="S42" s="2878">
        <v>6.665</v>
      </c>
      <c r="T42" s="2878">
        <v>6.870000000000001</v>
      </c>
      <c r="U42" s="2878">
        <v>6.7750000000000004</v>
      </c>
      <c r="V42" s="2878">
        <v>6.58</v>
      </c>
      <c r="W42" s="1578">
        <v>6.21</v>
      </c>
      <c r="X42" s="1578">
        <v>5.9799999999999995</v>
      </c>
      <c r="Y42" s="1578">
        <v>6.3149999999999995</v>
      </c>
      <c r="Z42" s="1578">
        <v>6.4200000000000008</v>
      </c>
      <c r="AA42" s="1578">
        <v>6.11</v>
      </c>
    </row>
    <row r="43" spans="1:27" ht="14.1" customHeight="1">
      <c r="A43" s="170" t="s">
        <v>691</v>
      </c>
      <c r="B43" s="1565">
        <v>3.0247715801827355</v>
      </c>
      <c r="C43" s="1565">
        <v>2.9791956166435063</v>
      </c>
      <c r="D43" s="1565">
        <v>3.0400535679571461</v>
      </c>
      <c r="E43" s="1565">
        <v>2.9943696045043158</v>
      </c>
      <c r="F43" s="1565">
        <v>2.7897097682321852</v>
      </c>
      <c r="G43" s="1565">
        <v>3.4188452649237879</v>
      </c>
      <c r="H43" s="1565">
        <v>3.9663508269193377</v>
      </c>
      <c r="I43" s="1565">
        <v>3.5891971286422972</v>
      </c>
      <c r="J43" s="1565">
        <v>3.7130370295703763</v>
      </c>
      <c r="K43" s="1565">
        <v>3.6575970739223407</v>
      </c>
      <c r="L43" s="1565">
        <v>4.0679967456026036</v>
      </c>
      <c r="M43" s="1565">
        <v>4.7699961840030527</v>
      </c>
      <c r="N43" s="1741">
        <v>4.2785965771227383</v>
      </c>
      <c r="O43" s="2878">
        <v>6.165</v>
      </c>
      <c r="P43" s="2878">
        <v>5.165</v>
      </c>
      <c r="Q43" s="2878">
        <v>5.1049999999999995</v>
      </c>
      <c r="R43" s="2878">
        <v>6.2450000000000001</v>
      </c>
      <c r="S43" s="2878">
        <v>6.5750000000000002</v>
      </c>
      <c r="T43" s="2878">
        <v>6.0649999999999995</v>
      </c>
      <c r="U43" s="2878">
        <v>5.7249999999999996</v>
      </c>
      <c r="V43" s="2878">
        <v>5.17</v>
      </c>
      <c r="W43" s="1578">
        <v>4.7600000000000007</v>
      </c>
      <c r="X43" s="1578">
        <v>4.7799999999999994</v>
      </c>
      <c r="Y43" s="1578">
        <v>4.91</v>
      </c>
      <c r="Z43" s="1578">
        <v>4.8299999999999992</v>
      </c>
      <c r="AA43" s="1578">
        <v>4.2700000000000005</v>
      </c>
    </row>
    <row r="44" spans="1:27" ht="14.1" customHeight="1">
      <c r="A44" s="170" t="s">
        <v>692</v>
      </c>
      <c r="B44" s="1565"/>
      <c r="C44" s="1565"/>
      <c r="D44" s="1565"/>
      <c r="E44" s="1565"/>
      <c r="F44" s="1565"/>
      <c r="G44" s="1565"/>
      <c r="H44" s="1565"/>
      <c r="I44" s="1565"/>
      <c r="J44" s="1565"/>
      <c r="K44" s="1565">
        <v>2.3825320939743246</v>
      </c>
      <c r="L44" s="1565">
        <v>2.1852882517693986</v>
      </c>
      <c r="M44" s="1565">
        <v>2.975451619638704</v>
      </c>
      <c r="N44" s="1741">
        <v>3.1683574653140276</v>
      </c>
      <c r="O44" s="2878">
        <v>3.8900000000000006</v>
      </c>
      <c r="P44" s="2878">
        <v>4.2149999999999999</v>
      </c>
      <c r="Q44" s="2878">
        <v>4.05</v>
      </c>
      <c r="R44" s="2878">
        <v>4.5399999999999991</v>
      </c>
      <c r="S44" s="2878">
        <v>5.375</v>
      </c>
      <c r="T44" s="2878">
        <v>5.2</v>
      </c>
      <c r="U44" s="2878">
        <v>4.95</v>
      </c>
      <c r="V44" s="2878">
        <v>4.3450000000000006</v>
      </c>
      <c r="W44" s="1578">
        <v>3.3649999999999998</v>
      </c>
      <c r="X44" s="1578">
        <v>3.5150000000000001</v>
      </c>
      <c r="Y44" s="1578">
        <v>4.1450000000000005</v>
      </c>
      <c r="Z44" s="1578">
        <v>4.4749999999999996</v>
      </c>
      <c r="AA44" s="1578">
        <v>3.6900000000000004</v>
      </c>
    </row>
    <row r="45" spans="1:27" ht="14.1" customHeight="1">
      <c r="A45" s="170" t="s">
        <v>732</v>
      </c>
      <c r="B45" s="1565"/>
      <c r="C45" s="1565"/>
      <c r="D45" s="1565"/>
      <c r="E45" s="1565"/>
      <c r="F45" s="1565"/>
      <c r="G45" s="1565">
        <v>1.514482788413769</v>
      </c>
      <c r="H45" s="1565">
        <v>2.0720863423309259</v>
      </c>
      <c r="I45" s="1565">
        <v>2.4486100411119671</v>
      </c>
      <c r="J45" s="1565">
        <v>2.2746221803022557</v>
      </c>
      <c r="K45" s="1565">
        <v>2.2046382362894112</v>
      </c>
      <c r="L45" s="1565">
        <v>2.5985859211312632</v>
      </c>
      <c r="M45" s="1565">
        <v>3.602643117885505</v>
      </c>
      <c r="N45" s="1741">
        <v>3.3722433022053582</v>
      </c>
      <c r="O45" s="2878">
        <v>4.8549999999999995</v>
      </c>
      <c r="P45" s="2878">
        <v>4.74</v>
      </c>
      <c r="Q45" s="2878">
        <v>4.7249999999999996</v>
      </c>
      <c r="R45" s="2878">
        <v>5.3949999999999996</v>
      </c>
      <c r="S45" s="2878">
        <v>6.39</v>
      </c>
      <c r="T45" s="2878">
        <v>5.83</v>
      </c>
      <c r="U45" s="2878">
        <v>5.3049999999999997</v>
      </c>
      <c r="V45" s="2878">
        <v>5.4350000000000005</v>
      </c>
      <c r="W45" s="1578">
        <v>5.33</v>
      </c>
      <c r="X45" s="1578">
        <v>5.1450000000000005</v>
      </c>
      <c r="Y45" s="1578">
        <v>5.3150000000000004</v>
      </c>
      <c r="Z45" s="1578">
        <v>5.335</v>
      </c>
      <c r="AA45" s="1578">
        <v>5.1949999999999994</v>
      </c>
    </row>
    <row r="46" spans="1:27" ht="14.1" customHeight="1">
      <c r="A46" s="170" t="s">
        <v>479</v>
      </c>
      <c r="B46" s="1565"/>
      <c r="C46" s="1565"/>
      <c r="D46" s="1565"/>
      <c r="E46" s="1565"/>
      <c r="F46" s="1565">
        <v>5.2042998365601312</v>
      </c>
      <c r="G46" s="1565">
        <v>6.6880566495546798</v>
      </c>
      <c r="H46" s="1565">
        <v>7.5068939944848037</v>
      </c>
      <c r="I46" s="1565">
        <v>6.5932867253706204</v>
      </c>
      <c r="J46" s="1565">
        <v>6.6851046519162773</v>
      </c>
      <c r="K46" s="1565">
        <v>7.902983677613058</v>
      </c>
      <c r="L46" s="1565">
        <v>10.020573983540812</v>
      </c>
      <c r="M46" s="1565">
        <v>11.954636436290849</v>
      </c>
      <c r="N46" s="1741">
        <v>11.413016869586505</v>
      </c>
      <c r="O46" s="2878">
        <v>9.69</v>
      </c>
      <c r="P46" s="2878">
        <v>8.27</v>
      </c>
      <c r="Q46" s="2878">
        <v>9.5950000000000006</v>
      </c>
      <c r="R46" s="2878">
        <v>10.3</v>
      </c>
      <c r="S46" s="2878">
        <v>9.6750000000000007</v>
      </c>
      <c r="T46" s="2878">
        <v>9.85</v>
      </c>
      <c r="U46" s="2878">
        <v>8.93</v>
      </c>
      <c r="V46" s="2878">
        <v>7.8299999999999992</v>
      </c>
      <c r="W46" s="1578">
        <v>7.2899999999999991</v>
      </c>
      <c r="X46" s="1578">
        <v>8.004999999999999</v>
      </c>
      <c r="Y46" s="1578">
        <v>8.1100000000000012</v>
      </c>
      <c r="Z46" s="1578">
        <v>7.4349999999999996</v>
      </c>
      <c r="AA46" s="1578">
        <v>7.2749999999999995</v>
      </c>
    </row>
    <row r="47" spans="1:27" ht="14.1" customHeight="1">
      <c r="A47" s="170" t="s">
        <v>104</v>
      </c>
      <c r="B47" s="1565">
        <v>2.973129621496303</v>
      </c>
      <c r="C47" s="1565">
        <v>2.8008697593041929</v>
      </c>
      <c r="D47" s="1565">
        <v>2.9334396532482772</v>
      </c>
      <c r="E47" s="1565">
        <v>2.8770816983346408</v>
      </c>
      <c r="F47" s="1565">
        <v>2.7757057794353761</v>
      </c>
      <c r="G47" s="1565">
        <v>3.3030513575589131</v>
      </c>
      <c r="H47" s="1565">
        <v>4.2463766028987173</v>
      </c>
      <c r="I47" s="1565">
        <v>3.9455968435225248</v>
      </c>
      <c r="J47" s="1565">
        <v>4.1835566531546773</v>
      </c>
      <c r="K47" s="1565">
        <v>4.2080366335706936</v>
      </c>
      <c r="L47" s="1565">
        <v>4.7033962372830098</v>
      </c>
      <c r="M47" s="1565">
        <v>5.7347954121636695</v>
      </c>
      <c r="N47" s="1741">
        <v>6.2585949931240039</v>
      </c>
      <c r="O47" s="2878">
        <v>6.4249999999999998</v>
      </c>
      <c r="P47" s="2878">
        <v>5.5650000000000004</v>
      </c>
      <c r="Q47" s="2878">
        <v>5.3949999999999996</v>
      </c>
      <c r="R47" s="2878">
        <v>5.85</v>
      </c>
      <c r="S47" s="2878">
        <v>6.125</v>
      </c>
      <c r="T47" s="2878">
        <v>6.3299999999999992</v>
      </c>
      <c r="U47" s="2878">
        <v>6.3250000000000002</v>
      </c>
      <c r="V47" s="2878">
        <v>6.3149999999999995</v>
      </c>
      <c r="W47" s="1578">
        <v>5.9850000000000003</v>
      </c>
      <c r="X47" s="1578">
        <v>5.5</v>
      </c>
      <c r="Y47" s="1578">
        <v>5.6150000000000002</v>
      </c>
      <c r="Z47" s="1578">
        <v>5.5349999999999993</v>
      </c>
      <c r="AA47" s="1578">
        <v>5.35</v>
      </c>
    </row>
    <row r="48" spans="1:27" ht="14.1" customHeight="1">
      <c r="A48" s="170" t="s">
        <v>716</v>
      </c>
      <c r="B48" s="1565"/>
      <c r="C48" s="1565"/>
      <c r="D48" s="1565"/>
      <c r="E48" s="1565"/>
      <c r="F48" s="1565"/>
      <c r="G48" s="1565"/>
      <c r="H48" s="1565"/>
      <c r="I48" s="1565"/>
      <c r="J48" s="1565">
        <v>1.5985067211946229</v>
      </c>
      <c r="K48" s="1565">
        <v>1.5987947209642233</v>
      </c>
      <c r="L48" s="1565">
        <v>1.5988307209354231</v>
      </c>
      <c r="M48" s="1565">
        <v>1.6705066635946688</v>
      </c>
      <c r="N48" s="1741">
        <v>2.2752701797838562</v>
      </c>
      <c r="O48" s="2878">
        <v>3.4750000000000005</v>
      </c>
      <c r="P48" s="2878">
        <v>3.7650000000000001</v>
      </c>
      <c r="Q48" s="2878">
        <v>3.7650000000000001</v>
      </c>
      <c r="R48" s="2878">
        <v>4.05</v>
      </c>
      <c r="S48" s="2878">
        <v>4.8850000000000007</v>
      </c>
      <c r="T48" s="2878">
        <v>4.68</v>
      </c>
      <c r="U48" s="2878">
        <v>4.59</v>
      </c>
      <c r="V48" s="2878">
        <v>3.9599999999999995</v>
      </c>
      <c r="W48" s="1578">
        <v>3.0900000000000003</v>
      </c>
      <c r="X48" s="1578">
        <v>3.8249999999999997</v>
      </c>
      <c r="Y48" s="1578">
        <v>4.1349999999999998</v>
      </c>
      <c r="Z48" s="1578">
        <v>4.3550000000000004</v>
      </c>
      <c r="AA48" s="1578">
        <v>4.1500000000000004</v>
      </c>
    </row>
    <row r="49" spans="1:27" ht="14.1" customHeight="1">
      <c r="A49" s="170" t="s">
        <v>260</v>
      </c>
      <c r="B49" s="1565">
        <v>2.8506757194594243</v>
      </c>
      <c r="C49" s="1565">
        <v>2.8660837071330341</v>
      </c>
      <c r="D49" s="1565">
        <v>3.1074995140003883</v>
      </c>
      <c r="E49" s="1565">
        <v>2.9327016538386768</v>
      </c>
      <c r="F49" s="1565">
        <v>2.7929137656689869</v>
      </c>
      <c r="G49" s="1565">
        <v>2.7060458351633314</v>
      </c>
      <c r="H49" s="1565">
        <v>2.7060458351633314</v>
      </c>
      <c r="I49" s="1565">
        <v>2.7062978349617319</v>
      </c>
      <c r="J49" s="1565">
        <v>2.8537177170258259</v>
      </c>
      <c r="K49" s="1565">
        <v>2.9778816176947056</v>
      </c>
      <c r="L49" s="1565">
        <v>3.3785972971221621</v>
      </c>
      <c r="M49" s="1565">
        <v>4.1363966908826466</v>
      </c>
      <c r="N49" s="1741">
        <v>5.2581557934753649</v>
      </c>
      <c r="O49" s="2878">
        <v>5.6849999999999996</v>
      </c>
      <c r="P49" s="2878">
        <v>5.6349999999999998</v>
      </c>
      <c r="Q49" s="2878">
        <v>4.7850000000000001</v>
      </c>
      <c r="R49" s="2878">
        <v>5.2849999999999993</v>
      </c>
      <c r="S49" s="2878">
        <v>5.99</v>
      </c>
      <c r="T49" s="2878">
        <v>6.43</v>
      </c>
      <c r="U49" s="2878">
        <v>6.58</v>
      </c>
      <c r="V49" s="2878">
        <v>6.415</v>
      </c>
      <c r="W49" s="1578">
        <v>6.04</v>
      </c>
      <c r="X49" s="1578">
        <v>5.8249999999999993</v>
      </c>
      <c r="Y49" s="1578">
        <v>6.1899999999999995</v>
      </c>
      <c r="Z49" s="1578">
        <v>6.5250000000000004</v>
      </c>
      <c r="AA49" s="1578">
        <v>6.3100000000000005</v>
      </c>
    </row>
    <row r="50" spans="1:27" ht="14.1" customHeight="1">
      <c r="A50" s="2975" t="s">
        <v>717</v>
      </c>
      <c r="B50" s="1565"/>
      <c r="C50" s="1565"/>
      <c r="D50" s="1565"/>
      <c r="E50" s="1565"/>
      <c r="F50" s="1565"/>
      <c r="G50" s="1565"/>
      <c r="H50" s="1565"/>
      <c r="I50" s="1565"/>
      <c r="J50" s="1565"/>
      <c r="K50" s="1565"/>
      <c r="L50" s="1565"/>
      <c r="M50" s="1565"/>
      <c r="N50" s="1741"/>
      <c r="O50" s="2878"/>
      <c r="P50" s="2878"/>
      <c r="Q50" s="2878"/>
      <c r="R50" s="2878"/>
      <c r="S50" s="2878">
        <v>7.9600000000000009</v>
      </c>
      <c r="T50" s="2878">
        <v>7.31</v>
      </c>
      <c r="U50" s="2878">
        <v>6.8849999999999998</v>
      </c>
      <c r="V50" s="2878">
        <v>6.2200000000000006</v>
      </c>
      <c r="W50" s="1578">
        <v>5.43</v>
      </c>
      <c r="X50" s="1578">
        <v>5.75</v>
      </c>
      <c r="Y50" s="1578">
        <v>5.22</v>
      </c>
      <c r="Z50" s="1578">
        <v>5.66</v>
      </c>
      <c r="AA50" s="1578">
        <v>4.875</v>
      </c>
    </row>
    <row r="51" spans="1:27" ht="14.1" customHeight="1">
      <c r="A51" s="170" t="s">
        <v>480</v>
      </c>
      <c r="B51" s="1565">
        <v>3.5546731562614751</v>
      </c>
      <c r="C51" s="1565">
        <v>3.7471110023111978</v>
      </c>
      <c r="D51" s="1565">
        <v>3.7163670269063784</v>
      </c>
      <c r="E51" s="1565">
        <v>3.6969810424151661</v>
      </c>
      <c r="F51" s="1565">
        <v>3.5092051926358456</v>
      </c>
      <c r="G51" s="1565">
        <v>3.9424828460137236</v>
      </c>
      <c r="H51" s="1565">
        <v>4.4541864366508506</v>
      </c>
      <c r="I51" s="1565">
        <v>4.1465486827610532</v>
      </c>
      <c r="J51" s="1565">
        <v>4.205858635313092</v>
      </c>
      <c r="K51" s="1565">
        <v>4.0166607866713706</v>
      </c>
      <c r="L51" s="1565">
        <v>4.214174628660297</v>
      </c>
      <c r="M51" s="1565">
        <v>4.7973561621150704</v>
      </c>
      <c r="N51" s="1741">
        <v>4.9460000431999651</v>
      </c>
      <c r="O51" s="2878">
        <v>5.2249999999999996</v>
      </c>
      <c r="P51" s="2878">
        <v>4.7300000000000004</v>
      </c>
      <c r="Q51" s="2878">
        <v>4.7750000000000004</v>
      </c>
      <c r="R51" s="2878">
        <v>5.4550000000000001</v>
      </c>
      <c r="S51" s="2878">
        <v>6.2399999999999993</v>
      </c>
      <c r="T51" s="2878">
        <v>6.99</v>
      </c>
      <c r="U51" s="2878">
        <v>6.8250000000000002</v>
      </c>
      <c r="V51" s="2878">
        <v>6.4849999999999994</v>
      </c>
      <c r="W51" s="1578">
        <v>5.74</v>
      </c>
      <c r="X51" s="1578">
        <v>5.9499999999999993</v>
      </c>
      <c r="Y51" s="1578">
        <v>5.875</v>
      </c>
      <c r="Z51" s="1578">
        <v>6.39</v>
      </c>
      <c r="AA51" s="1578">
        <v>6.13</v>
      </c>
    </row>
    <row r="52" spans="1:27" ht="14.1" customHeight="1">
      <c r="A52" s="170" t="s">
        <v>476</v>
      </c>
      <c r="B52" s="1565">
        <v>2.8718077025538378</v>
      </c>
      <c r="C52" s="1565">
        <v>2.9490456407634875</v>
      </c>
      <c r="D52" s="1565">
        <v>2.979861616110707</v>
      </c>
      <c r="E52" s="1565">
        <v>3.0909395272483779</v>
      </c>
      <c r="F52" s="1565">
        <v>2.8697557041954367</v>
      </c>
      <c r="G52" s="1565">
        <v>2.8799076960738432</v>
      </c>
      <c r="H52" s="1565">
        <v>3.5154511876390497</v>
      </c>
      <c r="I52" s="1565">
        <v>3.5963971228823013</v>
      </c>
      <c r="J52" s="1565">
        <v>3.6935970451223645</v>
      </c>
      <c r="K52" s="1565">
        <v>3.430797255362195</v>
      </c>
      <c r="L52" s="1565">
        <v>3.790796967362426</v>
      </c>
      <c r="M52" s="1565">
        <v>4.550396359682912</v>
      </c>
      <c r="N52" s="1741">
        <v>4.6763962588829928</v>
      </c>
      <c r="O52" s="2878">
        <v>4.9600000000000009</v>
      </c>
      <c r="P52" s="2878">
        <v>5.04</v>
      </c>
      <c r="Q52" s="2878">
        <v>4.7249999999999996</v>
      </c>
      <c r="R52" s="2878">
        <v>5.28</v>
      </c>
      <c r="S52" s="2878">
        <v>5.7700000000000005</v>
      </c>
      <c r="T52" s="2878">
        <v>5.9450000000000003</v>
      </c>
      <c r="U52" s="2878">
        <v>6.15</v>
      </c>
      <c r="V52" s="2878">
        <v>5.92</v>
      </c>
      <c r="W52" s="1578">
        <v>5.4899999999999993</v>
      </c>
      <c r="X52" s="1578">
        <v>5.51</v>
      </c>
      <c r="Y52" s="1578">
        <v>5.9249999999999998</v>
      </c>
      <c r="Z52" s="1578">
        <v>6.11</v>
      </c>
      <c r="AA52" s="1578">
        <v>5.69</v>
      </c>
    </row>
    <row r="53" spans="1:27" ht="14.1" customHeight="1">
      <c r="A53" s="2975" t="s">
        <v>1400</v>
      </c>
      <c r="B53" s="1565"/>
      <c r="C53" s="1565"/>
      <c r="D53" s="1565"/>
      <c r="E53" s="1565"/>
      <c r="F53" s="1565"/>
      <c r="G53" s="1565"/>
      <c r="H53" s="1565"/>
      <c r="I53" s="1565"/>
      <c r="J53" s="1565"/>
      <c r="K53" s="1565"/>
      <c r="L53" s="1565"/>
      <c r="M53" s="1565"/>
      <c r="N53" s="1741"/>
      <c r="O53" s="2878">
        <v>2.75</v>
      </c>
      <c r="P53" s="2878">
        <v>3.2350000000000003</v>
      </c>
      <c r="Q53" s="2878">
        <v>3.8150000000000004</v>
      </c>
      <c r="R53" s="2878">
        <v>3.7349999999999994</v>
      </c>
      <c r="S53" s="2878">
        <v>4.2850000000000001</v>
      </c>
      <c r="T53" s="2878">
        <v>4.6449999999999996</v>
      </c>
      <c r="U53" s="2878">
        <v>4.4249999999999998</v>
      </c>
      <c r="V53" s="2878">
        <v>4.4399999999999995</v>
      </c>
      <c r="W53" s="1578">
        <v>3.7599999999999993</v>
      </c>
      <c r="X53" s="1578">
        <v>3.4449999999999994</v>
      </c>
      <c r="Y53" s="1578">
        <v>3.4849999999999999</v>
      </c>
      <c r="Z53" s="1578">
        <v>3.6249999999999996</v>
      </c>
      <c r="AA53" s="1578">
        <v>3.6150000000000002</v>
      </c>
    </row>
    <row r="54" spans="1:27" ht="14.1" customHeight="1">
      <c r="A54" s="170" t="s">
        <v>478</v>
      </c>
      <c r="B54" s="1565">
        <v>4.9454600436319645</v>
      </c>
      <c r="C54" s="1565">
        <v>5.4102556717954631</v>
      </c>
      <c r="D54" s="1565">
        <v>6.1120931103255121</v>
      </c>
      <c r="E54" s="1565">
        <v>5.9854992116006303</v>
      </c>
      <c r="F54" s="1565">
        <v>5.7489614008308791</v>
      </c>
      <c r="G54" s="1565">
        <v>6.2322790141767888</v>
      </c>
      <c r="H54" s="1565">
        <v>6.709638632289094</v>
      </c>
      <c r="I54" s="1565">
        <v>6.4105148715881031</v>
      </c>
      <c r="J54" s="1565">
        <v>6.6829266536586758</v>
      </c>
      <c r="K54" s="1565">
        <v>5.371195703043437</v>
      </c>
      <c r="L54" s="1565">
        <v>5.6455154835876122</v>
      </c>
      <c r="M54" s="1565">
        <v>6.132595093923924</v>
      </c>
      <c r="N54" s="1741">
        <v>6.6005947195242243</v>
      </c>
      <c r="O54" s="2878">
        <v>6.36</v>
      </c>
      <c r="P54" s="2878">
        <v>6.68</v>
      </c>
      <c r="Q54" s="2878">
        <v>6.5599999999999987</v>
      </c>
      <c r="R54" s="2878">
        <v>7.1950000000000003</v>
      </c>
      <c r="S54" s="2878">
        <v>7.9699999999999989</v>
      </c>
      <c r="T54" s="2878">
        <v>8.0649999999999995</v>
      </c>
      <c r="U54" s="2878">
        <v>7.8100000000000005</v>
      </c>
      <c r="V54" s="2878">
        <v>7.5199999999999987</v>
      </c>
      <c r="W54" s="1578">
        <v>7.0449999999999999</v>
      </c>
      <c r="X54" s="1578">
        <v>7.1250000000000009</v>
      </c>
      <c r="Y54" s="1578">
        <v>7.4899999999999993</v>
      </c>
      <c r="Z54" s="1578">
        <v>7.6050000000000004</v>
      </c>
      <c r="AA54" s="1578">
        <v>7.01</v>
      </c>
    </row>
    <row r="55" spans="1:27" ht="14.1" customHeight="1">
      <c r="A55" s="170" t="s">
        <v>693</v>
      </c>
      <c r="B55" s="1565"/>
      <c r="C55" s="1565"/>
      <c r="D55" s="1565"/>
      <c r="E55" s="1565"/>
      <c r="F55" s="1565"/>
      <c r="G55" s="1565"/>
      <c r="H55" s="1565"/>
      <c r="I55" s="1565"/>
      <c r="J55" s="1565"/>
      <c r="K55" s="1565">
        <v>1.556350754919396</v>
      </c>
      <c r="L55" s="1565">
        <v>1.6262626989898408</v>
      </c>
      <c r="M55" s="1565">
        <v>2.0896543282765374</v>
      </c>
      <c r="N55" s="1741">
        <v>2.6488778808976954</v>
      </c>
      <c r="O55" s="2878">
        <v>4.0049999999999999</v>
      </c>
      <c r="P55" s="2878">
        <v>4.4399999999999995</v>
      </c>
      <c r="Q55" s="2878">
        <v>3.56</v>
      </c>
      <c r="R55" s="2878">
        <v>4.1800000000000006</v>
      </c>
      <c r="S55" s="2878">
        <v>5.3550000000000004</v>
      </c>
      <c r="T55" s="2878">
        <v>5.0250000000000004</v>
      </c>
      <c r="U55" s="2878">
        <v>4.8049999999999997</v>
      </c>
      <c r="V55" s="2878">
        <v>4.8950000000000005</v>
      </c>
      <c r="W55" s="1578">
        <v>4.1499999999999995</v>
      </c>
      <c r="X55" s="1578">
        <v>3.8449999999999998</v>
      </c>
      <c r="Y55" s="1578">
        <v>4.1300000000000008</v>
      </c>
      <c r="Z55" s="1578">
        <v>3.9349999999999996</v>
      </c>
      <c r="AA55" s="1578">
        <v>2.95</v>
      </c>
    </row>
    <row r="56" spans="1:27" ht="14.1" customHeight="1">
      <c r="A56" s="170" t="s">
        <v>694</v>
      </c>
      <c r="B56" s="1565"/>
      <c r="C56" s="1565"/>
      <c r="D56" s="1565"/>
      <c r="E56" s="1565"/>
      <c r="F56" s="1565"/>
      <c r="G56" s="1565"/>
      <c r="H56" s="1565"/>
      <c r="I56" s="1565"/>
      <c r="J56" s="1565"/>
      <c r="K56" s="1565">
        <v>1.9074044740764202</v>
      </c>
      <c r="L56" s="1565">
        <v>1.8298245361403713</v>
      </c>
      <c r="M56" s="1565">
        <v>2.3310341351726915</v>
      </c>
      <c r="N56" s="1741">
        <v>2.4777880177695857</v>
      </c>
      <c r="O56" s="2878">
        <v>3.2049999999999996</v>
      </c>
      <c r="P56" s="2878">
        <v>3.7650000000000001</v>
      </c>
      <c r="Q56" s="2878">
        <v>3.73</v>
      </c>
      <c r="R56" s="2878">
        <v>4.1999999999999993</v>
      </c>
      <c r="S56" s="2878">
        <v>5.01</v>
      </c>
      <c r="T56" s="2878">
        <v>5.21</v>
      </c>
      <c r="U56" s="2878">
        <v>4.3450000000000006</v>
      </c>
      <c r="V56" s="2878">
        <v>0</v>
      </c>
      <c r="W56" s="1578">
        <v>4</v>
      </c>
      <c r="X56" s="1578">
        <v>3.3149999999999999</v>
      </c>
      <c r="Y56" s="1578">
        <v>3.4099999999999997</v>
      </c>
      <c r="Z56" s="1578">
        <v>3.73</v>
      </c>
      <c r="AA56" s="1578">
        <v>3.08</v>
      </c>
    </row>
    <row r="57" spans="1:27" ht="14.1" customHeight="1">
      <c r="A57" s="170" t="s">
        <v>695</v>
      </c>
      <c r="B57" s="1565">
        <v>1.943692445046044</v>
      </c>
      <c r="C57" s="1565">
        <v>2.1306222955021634</v>
      </c>
      <c r="D57" s="1565">
        <v>2.1923082461534031</v>
      </c>
      <c r="E57" s="1565">
        <v>2.1309462952429636</v>
      </c>
      <c r="F57" s="1565">
        <v>1.9354304516556387</v>
      </c>
      <c r="G57" s="1565">
        <v>2.3487461210031033</v>
      </c>
      <c r="H57" s="1565">
        <v>2.8851276918978463</v>
      </c>
      <c r="I57" s="1565">
        <v>2.4911980070415942</v>
      </c>
      <c r="J57" s="1565">
        <v>2.6014299188560646</v>
      </c>
      <c r="K57" s="1565">
        <v>2.5258479793216164</v>
      </c>
      <c r="L57" s="1565">
        <v>3.0014795988163208</v>
      </c>
      <c r="M57" s="1565">
        <v>3.7555709955432031</v>
      </c>
      <c r="N57" s="1741">
        <v>3.8718869024904778</v>
      </c>
      <c r="O57" s="2878">
        <v>4.41</v>
      </c>
      <c r="P57" s="2878">
        <v>4.4350000000000005</v>
      </c>
      <c r="Q57" s="2878">
        <v>4.665</v>
      </c>
      <c r="R57" s="2878">
        <v>5.1400000000000006</v>
      </c>
      <c r="S57" s="2878">
        <v>5.85</v>
      </c>
      <c r="T57" s="2878">
        <v>6.0050000000000008</v>
      </c>
      <c r="U57" s="2878">
        <v>5.28</v>
      </c>
      <c r="V57" s="2878">
        <v>4.91</v>
      </c>
      <c r="W57" s="1578">
        <v>4.3999999999999995</v>
      </c>
      <c r="X57" s="1578">
        <v>4</v>
      </c>
      <c r="Y57" s="1578">
        <v>4.2349999999999994</v>
      </c>
      <c r="Z57" s="1578">
        <v>4.2249999999999996</v>
      </c>
      <c r="AA57" s="1578">
        <v>3.7650000000000001</v>
      </c>
    </row>
    <row r="58" spans="1:27" ht="14.1" customHeight="1">
      <c r="A58" s="170" t="s">
        <v>696</v>
      </c>
      <c r="B58" s="1565">
        <v>0.96350322919741649</v>
      </c>
      <c r="C58" s="1565">
        <v>0.96074923140061486</v>
      </c>
      <c r="D58" s="1565">
        <v>1.2598009921592062</v>
      </c>
      <c r="E58" s="1565">
        <v>1.306672954661636</v>
      </c>
      <c r="F58" s="1565">
        <v>1.2064130348695721</v>
      </c>
      <c r="G58" s="1565">
        <v>1.2437270050183959</v>
      </c>
      <c r="H58" s="1565">
        <v>1.3989948808040953</v>
      </c>
      <c r="I58" s="1565">
        <v>1.5430667655465875</v>
      </c>
      <c r="J58" s="1565">
        <v>1.5908207273434181</v>
      </c>
      <c r="K58" s="1565">
        <v>1.8244785404171673</v>
      </c>
      <c r="L58" s="1565">
        <v>1.9693064245548602</v>
      </c>
      <c r="M58" s="1565">
        <v>1.933216453426837</v>
      </c>
      <c r="N58" s="1741">
        <v>3.324093340725327</v>
      </c>
      <c r="O58" s="2878">
        <v>4.3899999999999997</v>
      </c>
      <c r="P58" s="2878">
        <v>4.74</v>
      </c>
      <c r="Q58" s="2878">
        <v>5.3550000000000004</v>
      </c>
      <c r="R58" s="2878">
        <v>5.5499999999999989</v>
      </c>
      <c r="S58" s="2878">
        <v>4.93</v>
      </c>
      <c r="T58" s="2878">
        <v>4.1900000000000004</v>
      </c>
      <c r="U58" s="2878">
        <v>3.6000000000000005</v>
      </c>
      <c r="V58" s="2878">
        <v>3.49</v>
      </c>
      <c r="W58" s="1578">
        <v>3.53</v>
      </c>
      <c r="X58" s="1578">
        <v>3.5999999999999996</v>
      </c>
      <c r="Y58" s="1578">
        <v>3.5199999999999996</v>
      </c>
      <c r="Z58" s="1578">
        <v>3.4000000000000004</v>
      </c>
      <c r="AA58" s="1578">
        <v>3.1350000000000002</v>
      </c>
    </row>
    <row r="59" spans="1:27" ht="14.1" customHeight="1">
      <c r="A59" s="170" t="s">
        <v>281</v>
      </c>
      <c r="B59" s="1565">
        <v>2.564493948404841</v>
      </c>
      <c r="C59" s="1565">
        <v>2.7007718393825284</v>
      </c>
      <c r="D59" s="1565">
        <v>2.9490996407202874</v>
      </c>
      <c r="E59" s="1565">
        <v>2.9471916422466857</v>
      </c>
      <c r="F59" s="1565">
        <v>2.9682696253842997</v>
      </c>
      <c r="G59" s="1565">
        <v>3.3603273117381507</v>
      </c>
      <c r="H59" s="1565">
        <v>3.9410788471369216</v>
      </c>
      <c r="I59" s="1565">
        <v>4.2389966088027125</v>
      </c>
      <c r="J59" s="1565">
        <v>4.8023961580830736</v>
      </c>
      <c r="K59" s="1565">
        <v>4.7746221803022557</v>
      </c>
      <c r="L59" s="1565">
        <v>5.4287956569634739</v>
      </c>
      <c r="M59" s="1565">
        <v>6.055195155843875</v>
      </c>
      <c r="N59" s="1741">
        <v>6.5663947468842014</v>
      </c>
      <c r="O59" s="2878"/>
      <c r="P59" s="2878">
        <v>0</v>
      </c>
      <c r="Q59" s="2878">
        <v>0</v>
      </c>
      <c r="R59" s="2878">
        <v>0</v>
      </c>
      <c r="S59" s="2878">
        <v>7.1149999999999993</v>
      </c>
      <c r="T59" s="2878">
        <v>7.6949999999999994</v>
      </c>
      <c r="U59" s="2878">
        <v>7.2850000000000001</v>
      </c>
      <c r="V59" s="2878">
        <v>6.9500000000000011</v>
      </c>
      <c r="W59" s="1578">
        <v>7.13</v>
      </c>
      <c r="X59" s="1578">
        <v>6.75</v>
      </c>
      <c r="Y59" s="1578"/>
      <c r="Z59" s="1578"/>
      <c r="AA59" s="1578"/>
    </row>
    <row r="60" spans="1:27" ht="14.1" customHeight="1">
      <c r="A60" s="170" t="s">
        <v>481</v>
      </c>
      <c r="B60" s="1565"/>
      <c r="C60" s="1565">
        <v>3.9331588534729174</v>
      </c>
      <c r="D60" s="1565">
        <v>4.0373067701545837</v>
      </c>
      <c r="E60" s="1565">
        <v>3.76593898724881</v>
      </c>
      <c r="F60" s="1565">
        <v>3.8018849584920327</v>
      </c>
      <c r="G60" s="1565">
        <v>3.8161409470872418</v>
      </c>
      <c r="H60" s="1565">
        <v>4.1393846884922487</v>
      </c>
      <c r="I60" s="1565">
        <v>3.9149968680025053</v>
      </c>
      <c r="J60" s="1565">
        <v>4.2767965785627364</v>
      </c>
      <c r="K60" s="1565">
        <v>4.6763962588829928</v>
      </c>
      <c r="L60" s="1565">
        <v>4.7087962329630129</v>
      </c>
      <c r="M60" s="1565">
        <v>5.4971956022435178</v>
      </c>
      <c r="N60" s="1741">
        <v>5.6231955014435986</v>
      </c>
      <c r="O60" s="2878">
        <v>5.3000000000000007</v>
      </c>
      <c r="P60" s="2878">
        <v>5.6249999999999991</v>
      </c>
      <c r="Q60" s="2878">
        <v>5.4350000000000005</v>
      </c>
      <c r="R60" s="2878">
        <v>6.3</v>
      </c>
      <c r="S60" s="2878">
        <v>6.7099999999999991</v>
      </c>
      <c r="T60" s="2878">
        <v>6.7299999999999995</v>
      </c>
      <c r="U60" s="2878">
        <v>6.58</v>
      </c>
      <c r="V60" s="2878">
        <v>6.3299999999999992</v>
      </c>
      <c r="W60" s="1578">
        <v>5.875</v>
      </c>
      <c r="X60" s="1578">
        <v>5.9249999999999998</v>
      </c>
      <c r="Y60" s="1578">
        <v>5.87</v>
      </c>
      <c r="Z60" s="1578">
        <v>5.8249999999999993</v>
      </c>
      <c r="AA60" s="1578">
        <v>5.5949999999999998</v>
      </c>
    </row>
    <row r="61" spans="1:27" ht="14.1" customHeight="1">
      <c r="A61" s="170" t="s">
        <v>483</v>
      </c>
      <c r="B61" s="1565"/>
      <c r="C61" s="1565"/>
      <c r="D61" s="1565"/>
      <c r="E61" s="1565"/>
      <c r="F61" s="1565"/>
      <c r="G61" s="1565">
        <v>2.1895902483278014</v>
      </c>
      <c r="H61" s="1565">
        <v>2.5610379511696388</v>
      </c>
      <c r="I61" s="1565">
        <v>2.6715038627969094</v>
      </c>
      <c r="J61" s="1565">
        <v>2.5117899905680074</v>
      </c>
      <c r="K61" s="1565">
        <v>2.263336189331048</v>
      </c>
      <c r="L61" s="1565">
        <v>2.6974058420753262</v>
      </c>
      <c r="M61" s="1565">
        <v>3.3632253094197528</v>
      </c>
      <c r="N61" s="1741">
        <v>3.7958189633448289</v>
      </c>
      <c r="O61" s="2878">
        <v>4.2749999999999995</v>
      </c>
      <c r="P61" s="2878">
        <v>3.9099999999999997</v>
      </c>
      <c r="Q61" s="2878">
        <v>4.21</v>
      </c>
      <c r="R61" s="2878">
        <v>4.4399999999999995</v>
      </c>
      <c r="S61" s="2878">
        <v>4.9049999999999994</v>
      </c>
      <c r="T61" s="2878">
        <v>4.7450000000000001</v>
      </c>
      <c r="U61" s="2878">
        <v>4.7949999999999999</v>
      </c>
      <c r="V61" s="2878">
        <v>4.8899999999999997</v>
      </c>
      <c r="W61" s="1578">
        <v>3.7449999999999997</v>
      </c>
      <c r="X61" s="1578">
        <v>3.8249999999999997</v>
      </c>
      <c r="Y61" s="1578">
        <v>4.46</v>
      </c>
      <c r="Z61" s="1578">
        <v>4.8299999999999992</v>
      </c>
      <c r="AA61" s="1578">
        <v>4.4899999999999993</v>
      </c>
    </row>
    <row r="62" spans="1:27" ht="14.1" customHeight="1">
      <c r="A62" s="170" t="s">
        <v>754</v>
      </c>
      <c r="B62" s="1565"/>
      <c r="C62" s="1565"/>
      <c r="D62" s="1565"/>
      <c r="E62" s="1565"/>
      <c r="F62" s="1565"/>
      <c r="G62" s="1565"/>
      <c r="H62" s="1565"/>
      <c r="I62" s="1565">
        <v>4.6835962531229978</v>
      </c>
      <c r="J62" s="1565">
        <v>4.6763962588829928</v>
      </c>
      <c r="K62" s="1565">
        <v>4.1867966505626795</v>
      </c>
      <c r="L62" s="1565">
        <v>4.4881164095068726</v>
      </c>
      <c r="M62" s="1565">
        <v>5.0129959896032084</v>
      </c>
      <c r="N62" s="1741">
        <v>4.8733161013471182</v>
      </c>
      <c r="O62" s="2878">
        <v>5.6999999999999993</v>
      </c>
      <c r="P62" s="2878">
        <v>5.18</v>
      </c>
      <c r="Q62" s="2878">
        <v>5.18</v>
      </c>
      <c r="R62" s="2878">
        <v>5.8000000000000007</v>
      </c>
      <c r="S62" s="2878">
        <v>6.9250000000000007</v>
      </c>
      <c r="T62" s="2878">
        <v>7.9049999999999994</v>
      </c>
      <c r="U62" s="2878">
        <v>9.1950000000000003</v>
      </c>
      <c r="V62" s="2878">
        <v>9.17</v>
      </c>
      <c r="W62" s="1578">
        <v>8.2149999999999999</v>
      </c>
      <c r="X62" s="1578">
        <v>7.31</v>
      </c>
      <c r="Y62" s="1578">
        <v>7.1800000000000006</v>
      </c>
      <c r="Z62" s="1578">
        <v>7.214999999999999</v>
      </c>
      <c r="AA62" s="1578">
        <v>7.4499999999999993</v>
      </c>
    </row>
    <row r="63" spans="1:27" ht="14.1" customHeight="1">
      <c r="A63" s="170" t="s">
        <v>697</v>
      </c>
      <c r="B63" s="1565"/>
      <c r="C63" s="1565"/>
      <c r="D63" s="1565"/>
      <c r="E63" s="1565"/>
      <c r="F63" s="1565"/>
      <c r="G63" s="1565"/>
      <c r="H63" s="1565"/>
      <c r="I63" s="1565"/>
      <c r="J63" s="1565"/>
      <c r="K63" s="1565"/>
      <c r="L63" s="1565">
        <v>2.0878543297165364</v>
      </c>
      <c r="M63" s="1565">
        <v>2.8618357105314316</v>
      </c>
      <c r="N63" s="1741">
        <v>3.394671284262972</v>
      </c>
      <c r="O63" s="2878">
        <v>3.2800000000000002</v>
      </c>
      <c r="P63" s="2878">
        <v>2.7450000000000001</v>
      </c>
      <c r="Q63" s="2878">
        <v>2.7049999999999996</v>
      </c>
      <c r="R63" s="2878">
        <v>2.7349999999999999</v>
      </c>
      <c r="S63" s="2878">
        <v>2.665</v>
      </c>
      <c r="T63" s="2878">
        <v>2.895</v>
      </c>
      <c r="U63" s="2878">
        <v>3.0449999999999999</v>
      </c>
      <c r="V63" s="2878">
        <v>3.0949999999999998</v>
      </c>
      <c r="W63" s="1578">
        <v>3.1300000000000003</v>
      </c>
      <c r="X63" s="1578">
        <v>2.9899999999999998</v>
      </c>
      <c r="Y63" s="1578">
        <v>3.2450000000000001</v>
      </c>
      <c r="Z63" s="1578">
        <v>3.3350000000000004</v>
      </c>
      <c r="AA63" s="1578">
        <v>3.05</v>
      </c>
    </row>
    <row r="64" spans="1:27" ht="14.1" customHeight="1">
      <c r="A64" s="170" t="s">
        <v>698</v>
      </c>
      <c r="B64" s="1565">
        <v>2.0943883244893402</v>
      </c>
      <c r="C64" s="1565">
        <v>1.9337564529948374</v>
      </c>
      <c r="D64" s="1565">
        <v>2.0530243575805138</v>
      </c>
      <c r="E64" s="1565">
        <v>2.3494121204703031</v>
      </c>
      <c r="F64" s="1565">
        <v>2.2085622331502135</v>
      </c>
      <c r="G64" s="1565">
        <v>2.7276638178689456</v>
      </c>
      <c r="H64" s="1565">
        <v>3.9039088768728987</v>
      </c>
      <c r="I64" s="1565">
        <v>3.4776512178790258</v>
      </c>
      <c r="J64" s="1565">
        <v>3.5798551361158912</v>
      </c>
      <c r="K64" s="1565">
        <v>3.4976852018518381</v>
      </c>
      <c r="L64" s="1565">
        <v>3.9580708335433328</v>
      </c>
      <c r="M64" s="1565">
        <v>4.7823261741390599</v>
      </c>
      <c r="N64" s="1741">
        <v>4.9229960616031505</v>
      </c>
      <c r="O64" s="2878">
        <v>5.96</v>
      </c>
      <c r="P64" s="2878">
        <v>5.8050000000000006</v>
      </c>
      <c r="Q64" s="2878">
        <v>6.01</v>
      </c>
      <c r="R64" s="2878">
        <v>6.415</v>
      </c>
      <c r="S64" s="2878">
        <v>6.93</v>
      </c>
      <c r="T64" s="2878">
        <v>6.6599999999999993</v>
      </c>
      <c r="U64" s="2878">
        <v>6.7949999999999999</v>
      </c>
      <c r="V64" s="2878">
        <v>5.9899999999999993</v>
      </c>
      <c r="W64" s="1578">
        <v>5.2850000000000001</v>
      </c>
      <c r="X64" s="1578">
        <v>4.7750000000000004</v>
      </c>
      <c r="Y64" s="1578">
        <v>5.2149999999999999</v>
      </c>
      <c r="Z64" s="1578">
        <v>5.3650000000000002</v>
      </c>
      <c r="AA64" s="1578">
        <v>5.0699999999999994</v>
      </c>
    </row>
    <row r="65" spans="1:27" ht="14.1" customHeight="1">
      <c r="A65" s="170" t="s">
        <v>711</v>
      </c>
      <c r="B65" s="1565"/>
      <c r="C65" s="1565"/>
      <c r="D65" s="1565"/>
      <c r="E65" s="1565"/>
      <c r="F65" s="1565"/>
      <c r="G65" s="1565"/>
      <c r="H65" s="1565"/>
      <c r="I65" s="1565"/>
      <c r="J65" s="1565"/>
      <c r="K65" s="1565">
        <v>2.5720179423856462</v>
      </c>
      <c r="L65" s="1565">
        <v>2.6267918985664807</v>
      </c>
      <c r="M65" s="1565">
        <v>3.5403811676950658</v>
      </c>
      <c r="N65" s="1741">
        <v>4.1785706571434744</v>
      </c>
      <c r="O65" s="2878">
        <v>4.1749999999999998</v>
      </c>
      <c r="P65" s="2878">
        <v>4.6950000000000003</v>
      </c>
      <c r="Q65" s="2878">
        <v>4.37</v>
      </c>
      <c r="R65" s="2878">
        <v>5.1449999999999996</v>
      </c>
      <c r="S65" s="2878">
        <v>4.93</v>
      </c>
      <c r="T65" s="2878">
        <v>5.3250000000000002</v>
      </c>
      <c r="U65" s="2878">
        <v>5.4749999999999996</v>
      </c>
      <c r="V65" s="2878">
        <v>5.2449999999999992</v>
      </c>
      <c r="W65" s="1578">
        <v>4.79</v>
      </c>
      <c r="X65" s="1578">
        <v>4.1950000000000003</v>
      </c>
      <c r="Y65" s="1578">
        <v>4.2450000000000001</v>
      </c>
      <c r="Z65" s="1578">
        <v>4.4850000000000003</v>
      </c>
      <c r="AA65" s="1578">
        <v>4.53</v>
      </c>
    </row>
    <row r="66" spans="1:27" ht="14.1" customHeight="1">
      <c r="A66" s="170" t="s">
        <v>482</v>
      </c>
      <c r="B66" s="1565"/>
      <c r="C66" s="1565">
        <v>4.3264045388763686</v>
      </c>
      <c r="D66" s="1565">
        <v>4.4390304487756405</v>
      </c>
      <c r="E66" s="1565">
        <v>4.4721324222940622</v>
      </c>
      <c r="F66" s="1565">
        <v>4.1342006926394461</v>
      </c>
      <c r="G66" s="1565">
        <v>4.5990683207453431</v>
      </c>
      <c r="H66" s="1565">
        <v>5.9016912786469762</v>
      </c>
      <c r="I66" s="1565">
        <v>6.1581910734471395</v>
      </c>
      <c r="J66" s="1565">
        <v>6.6042847165722263</v>
      </c>
      <c r="K66" s="1565">
        <v>6.9789544168364657</v>
      </c>
      <c r="L66" s="1565">
        <v>7.6884598492321201</v>
      </c>
      <c r="M66" s="1565">
        <v>9.2944365644507485</v>
      </c>
      <c r="N66" s="1741">
        <v>9.3732045014363976</v>
      </c>
      <c r="O66" s="2878">
        <v>9.35</v>
      </c>
      <c r="P66" s="2878">
        <v>8.43</v>
      </c>
      <c r="Q66" s="2878">
        <v>9.6450000000000014</v>
      </c>
      <c r="R66" s="2878">
        <v>10.764999999999999</v>
      </c>
      <c r="S66" s="2878">
        <v>11.315</v>
      </c>
      <c r="T66" s="2878">
        <v>11.164999999999999</v>
      </c>
      <c r="U66" s="2878">
        <v>10.375</v>
      </c>
      <c r="V66" s="2878">
        <v>10.405000000000001</v>
      </c>
      <c r="W66" s="1578">
        <v>10.315</v>
      </c>
      <c r="X66" s="1578">
        <v>10.645</v>
      </c>
      <c r="Y66" s="1578">
        <v>10.875</v>
      </c>
      <c r="Z66" s="1578">
        <v>11.35</v>
      </c>
      <c r="AA66" s="1578">
        <v>9.0350000000000001</v>
      </c>
    </row>
    <row r="67" spans="1:27" ht="14.1" customHeight="1">
      <c r="A67" s="724" t="s">
        <v>322</v>
      </c>
      <c r="B67" s="1565">
        <v>2.1606282714973828</v>
      </c>
      <c r="C67" s="1565">
        <v>2.1061963150429479</v>
      </c>
      <c r="D67" s="1565">
        <v>2.475016019987184</v>
      </c>
      <c r="E67" s="1565">
        <v>2.3907400874079299</v>
      </c>
      <c r="F67" s="1565">
        <v>2.2294242164606266</v>
      </c>
      <c r="G67" s="1565">
        <v>2.3867980905615274</v>
      </c>
      <c r="H67" s="1565">
        <v>2.3732621013903188</v>
      </c>
      <c r="I67" s="1565">
        <v>2.4373240501407598</v>
      </c>
      <c r="J67" s="1565">
        <v>2.3224481420414862</v>
      </c>
      <c r="K67" s="1565">
        <v>2.397328082137534</v>
      </c>
      <c r="L67" s="1565">
        <v>2.6258018993584802</v>
      </c>
      <c r="M67" s="1565">
        <v>3.2385034091972726</v>
      </c>
      <c r="N67" s="1741">
        <v>3.9149608680313053</v>
      </c>
      <c r="O67" s="2878">
        <v>4.0449999999999999</v>
      </c>
      <c r="P67" s="2878">
        <v>3.7599999999999993</v>
      </c>
      <c r="Q67" s="2878">
        <v>3.6450000000000005</v>
      </c>
      <c r="R67" s="2878">
        <v>4.1349999999999998</v>
      </c>
      <c r="S67" s="2878">
        <v>4.8500000000000005</v>
      </c>
      <c r="T67" s="2878">
        <v>5.0149999999999997</v>
      </c>
      <c r="U67" s="2878">
        <v>5.43</v>
      </c>
      <c r="V67" s="2878">
        <v>5.82</v>
      </c>
      <c r="W67" s="1578">
        <v>4.7149999999999999</v>
      </c>
      <c r="X67" s="1578">
        <v>4.1900000000000004</v>
      </c>
      <c r="Y67" s="1578">
        <v>4.3</v>
      </c>
      <c r="Z67" s="1578">
        <v>4.3499999999999996</v>
      </c>
      <c r="AA67" s="1578"/>
    </row>
    <row r="68" spans="1:27" ht="3.75" customHeight="1">
      <c r="A68" s="1567"/>
      <c r="B68"/>
      <c r="C68"/>
      <c r="D68"/>
      <c r="E68"/>
      <c r="F68"/>
      <c r="G68"/>
      <c r="H68"/>
      <c r="I68"/>
      <c r="J68"/>
      <c r="K68"/>
      <c r="L68"/>
      <c r="M68"/>
      <c r="N68"/>
      <c r="O68"/>
      <c r="P68"/>
      <c r="Q68"/>
      <c r="R68"/>
      <c r="S68"/>
    </row>
    <row r="69" spans="1:27" ht="15" customHeight="1">
      <c r="A69" s="2385" t="s">
        <v>1397</v>
      </c>
      <c r="B69"/>
      <c r="C69" s="1552"/>
      <c r="D69"/>
      <c r="E69"/>
      <c r="F69"/>
      <c r="G69"/>
      <c r="H69"/>
      <c r="I69"/>
      <c r="J69"/>
      <c r="K69"/>
      <c r="L69"/>
      <c r="M69"/>
      <c r="N69"/>
      <c r="O69"/>
      <c r="P69"/>
      <c r="Q69"/>
      <c r="R69" s="1552"/>
      <c r="S69" s="1552"/>
      <c r="T69" s="462"/>
      <c r="U69" s="462"/>
    </row>
    <row r="70" spans="1:27" ht="21.2" customHeight="1">
      <c r="A70" s="446" t="s">
        <v>712</v>
      </c>
      <c r="B70" s="1554" t="s">
        <v>713</v>
      </c>
      <c r="H70" s="462"/>
      <c r="V70" s="10" t="s">
        <v>1417</v>
      </c>
    </row>
    <row r="71" spans="1:27">
      <c r="A71" s="2976" t="s">
        <v>1552</v>
      </c>
      <c r="B71" s="230"/>
      <c r="C71" s="230"/>
      <c r="D71" s="230"/>
      <c r="E71" s="230"/>
      <c r="F71" s="230"/>
      <c r="G71" s="230"/>
      <c r="H71" s="230"/>
      <c r="I71" s="230"/>
      <c r="J71" s="230"/>
      <c r="K71" s="230"/>
      <c r="L71" s="230"/>
      <c r="M71" s="230"/>
    </row>
    <row r="98" spans="1:3">
      <c r="A98" s="1554"/>
      <c r="B98" s="1554"/>
      <c r="C98" s="1554"/>
    </row>
  </sheetData>
  <phoneticPr fontId="21" type="noConversion"/>
  <printOptions horizontalCentered="1"/>
  <pageMargins left="0.6692913385826772" right="0.70866141732283472" top="0.77" bottom="0.55118110236220474" header="0.51181102362204722" footer="0.51181102362204722"/>
  <pageSetup paperSize="9" scale="48"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Tabelle46">
    <tabColor indexed="50"/>
    <pageSetUpPr fitToPage="1"/>
  </sheetPr>
  <dimension ref="A1:AA104"/>
  <sheetViews>
    <sheetView showGridLines="0" zoomScale="85" zoomScaleNormal="85" zoomScaleSheetLayoutView="75" workbookViewId="0">
      <pane xSplit="1" ySplit="10" topLeftCell="B11" activePane="bottomRight" state="frozen"/>
      <selection activeCell="Z43" sqref="Z43"/>
      <selection pane="topRight" activeCell="Z43" sqref="Z43"/>
      <selection pane="bottomLeft" activeCell="Z43" sqref="Z43"/>
      <selection pane="bottomRight" activeCell="A6" sqref="A6"/>
    </sheetView>
  </sheetViews>
  <sheetFormatPr baseColWidth="10" defaultColWidth="6.5" defaultRowHeight="15.75"/>
  <cols>
    <col min="1" max="1" width="16.375" style="10" customWidth="1"/>
    <col min="2" max="16" width="5.625" style="10" customWidth="1"/>
    <col min="17" max="17" width="5.625" style="1549" customWidth="1"/>
    <col min="18" max="19" width="5.625" style="10" customWidth="1"/>
    <col min="20" max="23" width="6.5" style="10" customWidth="1"/>
    <col min="24" max="25" width="6.5" style="10"/>
    <col min="26" max="26" width="6.5" style="10" customWidth="1"/>
    <col min="27" max="16384" width="6.5" style="10"/>
  </cols>
  <sheetData>
    <row r="1" spans="1:27" s="111" customFormat="1" ht="13.15" customHeight="1">
      <c r="A1" s="719"/>
      <c r="B1" s="2189"/>
      <c r="C1" s="2190"/>
      <c r="D1" s="2190"/>
      <c r="E1" s="2190"/>
      <c r="F1" s="2190"/>
      <c r="G1" s="2190"/>
      <c r="H1" s="2190"/>
      <c r="I1" s="2190"/>
      <c r="J1" s="2190"/>
      <c r="K1" s="2190"/>
      <c r="L1" s="2190"/>
      <c r="M1" s="2190"/>
      <c r="N1" s="2190"/>
      <c r="O1" s="2190"/>
      <c r="P1" s="2190"/>
      <c r="Q1" s="2190"/>
      <c r="R1" s="2190"/>
      <c r="S1" s="2190"/>
      <c r="T1" s="2190"/>
      <c r="U1" s="2190"/>
      <c r="V1" s="2190"/>
      <c r="W1" s="2190"/>
      <c r="X1" s="2190"/>
      <c r="Y1" s="1544"/>
      <c r="Z1" s="326"/>
      <c r="AA1" s="1921"/>
    </row>
    <row r="2" spans="1:27" s="111" customFormat="1" ht="18" customHeight="1">
      <c r="A2" s="370"/>
      <c r="B2" s="2156" t="s">
        <v>688</v>
      </c>
      <c r="C2" s="2193"/>
      <c r="D2" s="2193"/>
      <c r="E2" s="2193"/>
      <c r="F2" s="2193"/>
      <c r="G2" s="2193"/>
      <c r="H2" s="2193"/>
      <c r="I2" s="2193"/>
      <c r="J2" s="2193"/>
      <c r="K2" s="2193"/>
      <c r="L2" s="2193"/>
      <c r="M2" s="2193"/>
      <c r="N2" s="2193"/>
      <c r="O2" s="2193"/>
      <c r="P2" s="2193"/>
      <c r="Q2" s="2193"/>
      <c r="R2" s="2193"/>
      <c r="S2" s="2193"/>
      <c r="T2" s="2193"/>
      <c r="U2" s="2193"/>
      <c r="V2" s="2193"/>
      <c r="W2" s="2193"/>
      <c r="X2" s="2193"/>
      <c r="Y2" s="370" t="s">
        <v>112</v>
      </c>
      <c r="Z2" s="1555"/>
      <c r="AA2" s="1922"/>
    </row>
    <row r="3" spans="1:27" s="111" customFormat="1" ht="18" customHeight="1">
      <c r="A3" s="370"/>
      <c r="B3" s="2156" t="s">
        <v>719</v>
      </c>
      <c r="C3" s="2193"/>
      <c r="D3" s="2193"/>
      <c r="E3" s="2193"/>
      <c r="F3" s="2193"/>
      <c r="G3" s="2193"/>
      <c r="H3" s="2193"/>
      <c r="I3" s="2193"/>
      <c r="J3" s="2193"/>
      <c r="K3" s="2193"/>
      <c r="L3" s="2193"/>
      <c r="M3" s="2193"/>
      <c r="N3" s="2193"/>
      <c r="O3" s="2193"/>
      <c r="P3" s="2193"/>
      <c r="Q3" s="2193"/>
      <c r="R3" s="2193"/>
      <c r="S3" s="2193"/>
      <c r="T3" s="2193"/>
      <c r="U3" s="2193"/>
      <c r="V3" s="2193"/>
      <c r="W3" s="2193"/>
      <c r="X3" s="2193"/>
      <c r="Y3" s="370" t="s">
        <v>720</v>
      </c>
      <c r="Z3" s="1555"/>
      <c r="AA3" s="1922"/>
    </row>
    <row r="4" spans="1:27" s="111" customFormat="1" ht="18" customHeight="1">
      <c r="A4" s="197"/>
      <c r="B4" s="2156"/>
      <c r="C4" s="2193"/>
      <c r="D4" s="2193"/>
      <c r="E4" s="2193"/>
      <c r="F4" s="2193"/>
      <c r="G4" s="2193"/>
      <c r="H4" s="2193"/>
      <c r="I4" s="2193"/>
      <c r="J4" s="2193"/>
      <c r="K4" s="2193"/>
      <c r="L4" s="2193"/>
      <c r="M4" s="2193"/>
      <c r="N4" s="2193"/>
      <c r="O4" s="2193"/>
      <c r="P4" s="2193"/>
      <c r="Q4" s="2193"/>
      <c r="R4" s="2193"/>
      <c r="S4" s="2193"/>
      <c r="T4" s="2193"/>
      <c r="U4" s="2193"/>
      <c r="V4" s="2193"/>
      <c r="W4" s="2193"/>
      <c r="X4" s="2193"/>
      <c r="Y4" s="720" t="s">
        <v>1656</v>
      </c>
      <c r="Z4" s="1556"/>
      <c r="AA4" s="1923"/>
    </row>
    <row r="5" spans="1:27" s="111" customFormat="1" ht="13.15" customHeight="1">
      <c r="A5" s="722"/>
      <c r="B5" s="2198"/>
      <c r="C5" s="2196"/>
      <c r="D5" s="2196"/>
      <c r="E5" s="2196"/>
      <c r="F5" s="2196"/>
      <c r="G5" s="2196"/>
      <c r="H5" s="2196"/>
      <c r="I5" s="2196"/>
      <c r="J5" s="2196"/>
      <c r="K5" s="2196"/>
      <c r="L5" s="2196"/>
      <c r="M5" s="2196"/>
      <c r="N5" s="2196"/>
      <c r="O5" s="2196"/>
      <c r="P5" s="2196"/>
      <c r="Q5" s="2196"/>
      <c r="R5" s="2196"/>
      <c r="S5" s="2196"/>
      <c r="T5" s="2196"/>
      <c r="U5" s="2196"/>
      <c r="V5" s="2196"/>
      <c r="W5" s="2196"/>
      <c r="X5" s="2196"/>
      <c r="Y5" s="1545"/>
      <c r="Z5" s="332"/>
      <c r="AA5" s="1924"/>
    </row>
    <row r="6" spans="1:27" ht="8.1" customHeight="1">
      <c r="B6" s="9"/>
      <c r="Q6" s="10"/>
      <c r="R6" s="1549"/>
    </row>
    <row r="7" spans="1:27" ht="8.1" customHeight="1">
      <c r="B7" s="9"/>
      <c r="Q7" s="10"/>
      <c r="R7" s="1549"/>
    </row>
    <row r="8" spans="1:27" ht="8.1" customHeight="1">
      <c r="B8" s="9"/>
      <c r="Q8" s="10"/>
      <c r="R8" s="1549"/>
    </row>
    <row r="9" spans="1:27" s="1562" customFormat="1" ht="14.65" customHeight="1">
      <c r="A9" s="1557" t="s">
        <v>749</v>
      </c>
      <c r="B9" s="1557"/>
      <c r="C9" s="1568"/>
      <c r="D9" s="1568"/>
      <c r="E9" s="1568"/>
      <c r="F9" s="1568"/>
      <c r="G9" s="1568"/>
      <c r="H9" s="1568"/>
      <c r="I9" s="1568"/>
      <c r="J9" s="1568"/>
      <c r="K9" s="1569"/>
      <c r="L9" s="1569"/>
      <c r="M9" s="1569"/>
      <c r="N9" s="1569"/>
      <c r="O9" s="1569"/>
      <c r="P9" s="1569"/>
      <c r="R9" s="1925"/>
    </row>
    <row r="10" spans="1:27" ht="14.65" customHeight="1">
      <c r="A10" s="724"/>
      <c r="B10" s="1547">
        <v>1995</v>
      </c>
      <c r="C10" s="1547">
        <v>1996</v>
      </c>
      <c r="D10" s="1547">
        <v>1997</v>
      </c>
      <c r="E10" s="1547">
        <v>1998</v>
      </c>
      <c r="F10" s="1548">
        <v>1999</v>
      </c>
      <c r="G10" s="1547">
        <v>2000</v>
      </c>
      <c r="H10" s="1548">
        <v>2001</v>
      </c>
      <c r="I10" s="1547">
        <v>2002</v>
      </c>
      <c r="J10" s="1548">
        <v>2003</v>
      </c>
      <c r="K10" s="1547">
        <v>2004</v>
      </c>
      <c r="L10" s="1548">
        <v>2005</v>
      </c>
      <c r="M10" s="1547">
        <v>2006</v>
      </c>
      <c r="N10" s="2099">
        <v>2007</v>
      </c>
      <c r="O10" s="1926">
        <v>2008</v>
      </c>
      <c r="P10" s="1547">
        <v>2009</v>
      </c>
      <c r="Q10" s="1926">
        <v>2010</v>
      </c>
      <c r="R10" s="1547">
        <v>2011</v>
      </c>
      <c r="S10" s="1926">
        <v>2012</v>
      </c>
      <c r="T10" s="1547">
        <v>2013</v>
      </c>
      <c r="U10" s="1738">
        <v>2014</v>
      </c>
      <c r="V10" s="1926">
        <v>2015</v>
      </c>
      <c r="W10" s="1738">
        <v>2016</v>
      </c>
      <c r="X10" s="1738">
        <v>2017</v>
      </c>
      <c r="Y10" s="1738">
        <v>2018</v>
      </c>
      <c r="Z10" s="1738">
        <v>2019</v>
      </c>
      <c r="AA10" s="1738">
        <v>2020</v>
      </c>
    </row>
    <row r="11" spans="1:27" ht="14.65" customHeight="1">
      <c r="A11" s="2977" t="s">
        <v>1549</v>
      </c>
      <c r="B11" s="1547"/>
      <c r="C11" s="1547"/>
      <c r="D11" s="1547"/>
      <c r="E11" s="1547"/>
      <c r="F11" s="1548"/>
      <c r="G11" s="1547"/>
      <c r="H11" s="1548"/>
      <c r="I11" s="1547"/>
      <c r="J11" s="1548"/>
      <c r="K11" s="1547"/>
      <c r="L11" s="1548"/>
      <c r="M11" s="1547"/>
      <c r="N11" s="2099"/>
      <c r="O11" s="2880">
        <v>17.32</v>
      </c>
      <c r="P11" s="2880">
        <v>17.535</v>
      </c>
      <c r="Q11" s="2880">
        <v>18.29</v>
      </c>
      <c r="R11" s="2880">
        <v>19.47</v>
      </c>
      <c r="S11" s="2880">
        <v>20.61</v>
      </c>
      <c r="T11" s="2880">
        <v>21.574999999999999</v>
      </c>
      <c r="U11" s="2880">
        <v>22.23</v>
      </c>
      <c r="V11" s="2880">
        <v>22.73</v>
      </c>
      <c r="W11" s="2880">
        <v>22.595000000000002</v>
      </c>
      <c r="X11" s="2880">
        <v>22.744999999999997</v>
      </c>
      <c r="Y11" s="2880">
        <v>23.56</v>
      </c>
      <c r="Z11" s="2880">
        <v>24.585000000000001</v>
      </c>
      <c r="AA11" s="2880"/>
    </row>
    <row r="12" spans="1:27" ht="14.65" customHeight="1">
      <c r="A12" s="2977" t="s">
        <v>1550</v>
      </c>
      <c r="B12" s="1547"/>
      <c r="C12" s="1547"/>
      <c r="D12" s="1547"/>
      <c r="E12" s="1547"/>
      <c r="F12" s="1548"/>
      <c r="G12" s="1547"/>
      <c r="H12" s="1548"/>
      <c r="I12" s="1547"/>
      <c r="J12" s="1548"/>
      <c r="K12" s="1547"/>
      <c r="L12" s="1548"/>
      <c r="M12" s="1547"/>
      <c r="N12" s="2099"/>
      <c r="O12" s="2880">
        <v>17.364999999999998</v>
      </c>
      <c r="P12" s="2880">
        <v>17.580000000000002</v>
      </c>
      <c r="Q12" s="2880">
        <v>18.344999999999999</v>
      </c>
      <c r="R12" s="2880">
        <v>19.535</v>
      </c>
      <c r="S12" s="2880">
        <v>20.66</v>
      </c>
      <c r="T12" s="2880">
        <v>21.63</v>
      </c>
      <c r="U12" s="2880">
        <v>22.295000000000002</v>
      </c>
      <c r="V12" s="2880">
        <v>22.799999999999997</v>
      </c>
      <c r="W12" s="2880">
        <v>22.664999999999999</v>
      </c>
      <c r="X12" s="2880">
        <v>23.21</v>
      </c>
      <c r="Y12" s="2880">
        <v>23.805</v>
      </c>
      <c r="Z12" s="2880">
        <v>24.635000000000002</v>
      </c>
      <c r="AA12" s="2880">
        <v>24.234999999999999</v>
      </c>
    </row>
    <row r="13" spans="1:27" ht="14.65" customHeight="1">
      <c r="A13" s="2977" t="s">
        <v>1551</v>
      </c>
      <c r="B13" s="1547"/>
      <c r="C13" s="1547"/>
      <c r="D13" s="1547"/>
      <c r="E13" s="1547"/>
      <c r="F13" s="1548"/>
      <c r="G13" s="1547"/>
      <c r="H13" s="1548"/>
      <c r="I13" s="1547"/>
      <c r="J13" s="1548"/>
      <c r="K13" s="1547"/>
      <c r="L13" s="1548"/>
      <c r="M13" s="1547"/>
      <c r="N13" s="2099"/>
      <c r="O13" s="2880">
        <v>17.875000000000004</v>
      </c>
      <c r="P13" s="2880">
        <v>18.430000000000003</v>
      </c>
      <c r="Q13" s="2880">
        <v>19.16</v>
      </c>
      <c r="R13" s="2880">
        <v>20.395</v>
      </c>
      <c r="S13" s="2880">
        <v>21.455000000000002</v>
      </c>
      <c r="T13" s="2880">
        <v>22.74</v>
      </c>
      <c r="U13" s="2880">
        <v>23.425000000000001</v>
      </c>
      <c r="V13" s="2880">
        <v>23.734999999999999</v>
      </c>
      <c r="W13" s="2880">
        <v>23.954999999999998</v>
      </c>
      <c r="X13" s="2880">
        <v>24.3</v>
      </c>
      <c r="Y13" s="2880">
        <v>25.09</v>
      </c>
      <c r="Z13" s="2880">
        <v>26.085000000000001</v>
      </c>
      <c r="AA13" s="2880">
        <v>25.785000000000004</v>
      </c>
    </row>
    <row r="14" spans="1:27" ht="14.1" customHeight="1">
      <c r="A14" s="724" t="s">
        <v>691</v>
      </c>
      <c r="B14" s="2100">
        <v>20.94</v>
      </c>
      <c r="C14" s="2100">
        <v>20.85</v>
      </c>
      <c r="D14" s="2100">
        <v>19.954999999999998</v>
      </c>
      <c r="E14" s="2100">
        <v>19.760000000000002</v>
      </c>
      <c r="F14" s="2100">
        <v>19.704999999999998</v>
      </c>
      <c r="G14" s="2100">
        <v>18.149999999999999</v>
      </c>
      <c r="H14" s="2100">
        <v>17.885000000000002</v>
      </c>
      <c r="I14" s="2100">
        <v>17.04</v>
      </c>
      <c r="J14" s="2100">
        <v>16.934999999999999</v>
      </c>
      <c r="K14" s="2100">
        <v>17.420000000000002</v>
      </c>
      <c r="L14" s="2100">
        <v>18.094999999999999</v>
      </c>
      <c r="M14" s="2100">
        <v>18.324999999999999</v>
      </c>
      <c r="N14" s="2101">
        <v>20.329999999999998</v>
      </c>
      <c r="O14" s="2880">
        <v>23.195</v>
      </c>
      <c r="P14" s="2880">
        <v>21.22</v>
      </c>
      <c r="Q14" s="2880">
        <v>22.005000000000003</v>
      </c>
      <c r="R14" s="2880">
        <v>23.675000000000001</v>
      </c>
      <c r="S14" s="2880">
        <v>23.815000000000001</v>
      </c>
      <c r="T14" s="2880">
        <v>23.715</v>
      </c>
      <c r="U14" s="2880">
        <v>22.01</v>
      </c>
      <c r="V14" s="2880">
        <v>23.885000000000002</v>
      </c>
      <c r="W14" s="2880">
        <v>29.594999999999999</v>
      </c>
      <c r="X14" s="2880">
        <v>31.864999999999998</v>
      </c>
      <c r="Y14" s="2880">
        <v>30.594999999999999</v>
      </c>
      <c r="Z14" s="2880">
        <v>30.869999999999997</v>
      </c>
      <c r="AA14" s="2880">
        <v>29.68</v>
      </c>
    </row>
    <row r="15" spans="1:27" ht="14.1" customHeight="1">
      <c r="A15" s="724" t="s">
        <v>692</v>
      </c>
      <c r="B15" s="2100"/>
      <c r="C15" s="2100"/>
      <c r="D15" s="2100"/>
      <c r="E15" s="2100"/>
      <c r="F15" s="2100"/>
      <c r="G15" s="2100"/>
      <c r="H15" s="2100"/>
      <c r="I15" s="2100"/>
      <c r="J15" s="2100"/>
      <c r="K15" s="2100">
        <v>5.7</v>
      </c>
      <c r="L15" s="2100">
        <v>6.06</v>
      </c>
      <c r="M15" s="2100">
        <v>6.1349999999999998</v>
      </c>
      <c r="N15" s="2101">
        <v>6.5449999999999999</v>
      </c>
      <c r="O15" s="2880">
        <v>7.6949999999999994</v>
      </c>
      <c r="P15" s="2880">
        <v>8.23</v>
      </c>
      <c r="Q15" s="2880">
        <v>8.2249999999999996</v>
      </c>
      <c r="R15" s="2880">
        <v>8.4350000000000005</v>
      </c>
      <c r="S15" s="2880">
        <v>9.0100000000000016</v>
      </c>
      <c r="T15" s="2880">
        <v>9.0299999999999994</v>
      </c>
      <c r="U15" s="2880">
        <v>8.6950000000000003</v>
      </c>
      <c r="V15" s="2880">
        <v>9.5749999999999993</v>
      </c>
      <c r="W15" s="2880">
        <v>9.5599999999999987</v>
      </c>
      <c r="X15" s="2880">
        <v>9.73</v>
      </c>
      <c r="Y15" s="2880">
        <v>9.9500000000000011</v>
      </c>
      <c r="Z15" s="2880">
        <v>9.9849999999999994</v>
      </c>
      <c r="AA15" s="2880">
        <v>10.19</v>
      </c>
    </row>
    <row r="16" spans="1:27" ht="14.1" customHeight="1">
      <c r="A16" s="724" t="s">
        <v>732</v>
      </c>
      <c r="B16" s="2100"/>
      <c r="C16" s="2100"/>
      <c r="D16" s="2100"/>
      <c r="E16" s="2100"/>
      <c r="F16" s="2100"/>
      <c r="G16" s="2100">
        <v>8.91</v>
      </c>
      <c r="H16" s="2100">
        <v>10.295</v>
      </c>
      <c r="I16" s="2100">
        <v>12.34</v>
      </c>
      <c r="J16" s="2100">
        <v>11.865</v>
      </c>
      <c r="K16" s="2100">
        <v>12.125</v>
      </c>
      <c r="L16" s="2100">
        <v>12.965</v>
      </c>
      <c r="M16" s="2100">
        <v>15.955</v>
      </c>
      <c r="N16" s="2101">
        <v>17.23</v>
      </c>
      <c r="O16" s="2880">
        <v>19.074999999999999</v>
      </c>
      <c r="P16" s="2880">
        <v>19.86</v>
      </c>
      <c r="Q16" s="2880">
        <v>20.330000000000002</v>
      </c>
      <c r="R16" s="2880">
        <v>21.634999999999998</v>
      </c>
      <c r="S16" s="2880">
        <v>21.67</v>
      </c>
      <c r="T16" s="2880">
        <v>21.560000000000002</v>
      </c>
      <c r="U16" s="2880">
        <v>18.380000000000003</v>
      </c>
      <c r="V16" s="2880">
        <v>18.435000000000002</v>
      </c>
      <c r="W16" s="2880">
        <v>18.824999999999999</v>
      </c>
      <c r="X16" s="2880">
        <v>19.414999999999999</v>
      </c>
      <c r="Y16" s="2880">
        <v>21.034999999999997</v>
      </c>
      <c r="Z16" s="2880">
        <v>23.26</v>
      </c>
      <c r="AA16" s="2880">
        <v>23.734999999999999</v>
      </c>
    </row>
    <row r="17" spans="1:27" ht="14.1" customHeight="1">
      <c r="A17" s="724" t="s">
        <v>479</v>
      </c>
      <c r="B17" s="2100">
        <v>18.355</v>
      </c>
      <c r="C17" s="2100">
        <v>19.46</v>
      </c>
      <c r="D17" s="2100">
        <v>19.914999999999999</v>
      </c>
      <c r="E17" s="2100">
        <v>21.76</v>
      </c>
      <c r="F17" s="2100">
        <v>22.9</v>
      </c>
      <c r="G17" s="2100">
        <v>23.86</v>
      </c>
      <c r="H17" s="2100">
        <v>24.655000000000001</v>
      </c>
      <c r="I17" s="2100">
        <v>26.09</v>
      </c>
      <c r="J17" s="2100">
        <v>26.835000000000001</v>
      </c>
      <c r="K17" s="2100">
        <v>26.66</v>
      </c>
      <c r="L17" s="2100">
        <v>27.22</v>
      </c>
      <c r="M17" s="2100">
        <v>28.73</v>
      </c>
      <c r="N17" s="2101">
        <v>30.13</v>
      </c>
      <c r="O17" s="2880">
        <v>29.95</v>
      </c>
      <c r="P17" s="2880">
        <v>29.189999999999998</v>
      </c>
      <c r="Q17" s="2880">
        <v>29.915000000000003</v>
      </c>
      <c r="R17" s="2880">
        <v>32.489999999999995</v>
      </c>
      <c r="S17" s="2880">
        <v>32.93</v>
      </c>
      <c r="T17" s="2880">
        <v>32.605000000000004</v>
      </c>
      <c r="U17" s="2880">
        <v>33.194999999999993</v>
      </c>
      <c r="V17" s="2880">
        <v>33.314999999999998</v>
      </c>
      <c r="W17" s="2880">
        <v>33.414999999999999</v>
      </c>
      <c r="X17" s="2880">
        <v>32.674999999999997</v>
      </c>
      <c r="Y17" s="2880">
        <v>33.784999999999997</v>
      </c>
      <c r="Z17" s="2880">
        <v>32.015000000000008</v>
      </c>
      <c r="AA17" s="2880">
        <v>30.795000000000002</v>
      </c>
    </row>
    <row r="18" spans="1:27" ht="14.1" customHeight="1">
      <c r="A18" s="724" t="s">
        <v>498</v>
      </c>
      <c r="B18" s="2100">
        <v>19.260000000000002</v>
      </c>
      <c r="C18" s="2100">
        <v>17.68</v>
      </c>
      <c r="D18" s="2100">
        <v>17.094999999999999</v>
      </c>
      <c r="E18" s="2100">
        <v>17.085000000000001</v>
      </c>
      <c r="F18" s="2100">
        <v>17.945</v>
      </c>
      <c r="G18" s="2100">
        <v>18.09</v>
      </c>
      <c r="H18" s="2100">
        <v>18.8</v>
      </c>
      <c r="I18" s="2100">
        <v>18.920000000000002</v>
      </c>
      <c r="J18" s="2100">
        <v>21.03</v>
      </c>
      <c r="K18" s="2100">
        <v>21.09</v>
      </c>
      <c r="L18" s="2100">
        <v>22.445</v>
      </c>
      <c r="M18" s="2100">
        <v>23.045000000000002</v>
      </c>
      <c r="N18" s="2101">
        <v>24.02</v>
      </c>
      <c r="O18" s="2880">
        <v>24.14</v>
      </c>
      <c r="P18" s="2880">
        <v>25.31</v>
      </c>
      <c r="Q18" s="2880">
        <v>26.585000000000004</v>
      </c>
      <c r="R18" s="2880">
        <v>27.754999999999995</v>
      </c>
      <c r="S18" s="2880">
        <v>28.854999999999997</v>
      </c>
      <c r="T18" s="2880">
        <v>31.725000000000001</v>
      </c>
      <c r="U18" s="2880">
        <v>32.29</v>
      </c>
      <c r="V18" s="2880">
        <v>32.094999999999999</v>
      </c>
      <c r="W18" s="2880">
        <v>32.799999999999997</v>
      </c>
      <c r="X18" s="2880">
        <v>33.615000000000002</v>
      </c>
      <c r="Y18" s="2880">
        <v>33.32</v>
      </c>
      <c r="Z18" s="2880">
        <v>33.484999999999999</v>
      </c>
      <c r="AA18" s="2880">
        <v>33.865000000000002</v>
      </c>
    </row>
    <row r="19" spans="1:27" ht="13.7" customHeight="1">
      <c r="A19" s="724" t="s">
        <v>716</v>
      </c>
      <c r="B19" s="2100"/>
      <c r="C19" s="2100"/>
      <c r="D19" s="2100"/>
      <c r="E19" s="2100"/>
      <c r="F19" s="2100"/>
      <c r="G19" s="2100"/>
      <c r="H19" s="2100"/>
      <c r="I19" s="2100">
        <v>5.75</v>
      </c>
      <c r="J19" s="2100">
        <v>7.03</v>
      </c>
      <c r="K19" s="2100">
        <v>7.07</v>
      </c>
      <c r="L19" s="2100">
        <v>7.2350000000000003</v>
      </c>
      <c r="M19" s="2100">
        <v>7.6150000000000002</v>
      </c>
      <c r="N19" s="2101">
        <v>7.665</v>
      </c>
      <c r="O19" s="2880">
        <v>8.4749999999999996</v>
      </c>
      <c r="P19" s="2880">
        <v>9.384999999999998</v>
      </c>
      <c r="Q19" s="2880">
        <v>10.045</v>
      </c>
      <c r="R19" s="2880">
        <v>10.275</v>
      </c>
      <c r="S19" s="2880">
        <v>11.32</v>
      </c>
      <c r="T19" s="2880">
        <v>13.91</v>
      </c>
      <c r="U19" s="2880">
        <v>13.5</v>
      </c>
      <c r="V19" s="2880">
        <v>13.334999999999999</v>
      </c>
      <c r="W19" s="2880">
        <v>12.545</v>
      </c>
      <c r="X19" s="2880">
        <v>12.845000000000001</v>
      </c>
      <c r="Y19" s="2880">
        <v>14.250000000000002</v>
      </c>
      <c r="Z19" s="2880">
        <v>14.600000000000001</v>
      </c>
      <c r="AA19" s="2880">
        <v>14.000000000000002</v>
      </c>
    </row>
    <row r="20" spans="1:27" ht="14.1" customHeight="1">
      <c r="A20" s="724" t="s">
        <v>260</v>
      </c>
      <c r="B20" s="2100">
        <v>11.685</v>
      </c>
      <c r="C20" s="2100">
        <v>11.965</v>
      </c>
      <c r="D20" s="2100">
        <v>13.4</v>
      </c>
      <c r="E20" s="2100">
        <v>12.83</v>
      </c>
      <c r="F20" s="2100">
        <v>12.8</v>
      </c>
      <c r="G20" s="2100">
        <v>12.8</v>
      </c>
      <c r="H20" s="2100">
        <v>12.8</v>
      </c>
      <c r="I20" s="2100">
        <v>14.65</v>
      </c>
      <c r="J20" s="2100">
        <v>18.03</v>
      </c>
      <c r="K20" s="2100">
        <v>19.57</v>
      </c>
      <c r="L20" s="2100">
        <v>23.07</v>
      </c>
      <c r="M20" s="2100">
        <v>23.22</v>
      </c>
      <c r="N20" s="2101">
        <v>25.48</v>
      </c>
      <c r="O20" s="2880">
        <v>22.28</v>
      </c>
      <c r="P20" s="2880">
        <v>22.405000000000001</v>
      </c>
      <c r="Q20" s="2880">
        <v>21.505000000000003</v>
      </c>
      <c r="R20" s="2880">
        <v>24.28</v>
      </c>
      <c r="S20" s="2880">
        <v>27.02</v>
      </c>
      <c r="T20" s="2880">
        <v>28.905000000000001</v>
      </c>
      <c r="U20" s="2880">
        <v>31.035</v>
      </c>
      <c r="V20" s="2880">
        <v>30.820000000000004</v>
      </c>
      <c r="W20" s="2880">
        <v>29.049999999999997</v>
      </c>
      <c r="X20" s="2880">
        <v>30.005000000000003</v>
      </c>
      <c r="Y20" s="2880">
        <v>31.669999999999998</v>
      </c>
      <c r="Z20" s="2880">
        <v>30.85</v>
      </c>
      <c r="AA20" s="2880">
        <v>30.220000000000002</v>
      </c>
    </row>
    <row r="21" spans="1:27" ht="13.7" customHeight="1">
      <c r="A21" s="724" t="s">
        <v>717</v>
      </c>
      <c r="B21" s="2100">
        <v>8.6549999999999994</v>
      </c>
      <c r="C21" s="2100">
        <v>8.56</v>
      </c>
      <c r="D21" s="2100">
        <v>8.51</v>
      </c>
      <c r="E21" s="2100">
        <v>8.4700000000000006</v>
      </c>
      <c r="F21" s="2100">
        <v>7.875</v>
      </c>
      <c r="G21" s="2100">
        <v>7.08</v>
      </c>
      <c r="H21" s="2100">
        <v>7.2750000000000004</v>
      </c>
      <c r="I21" s="2100">
        <v>7.4</v>
      </c>
      <c r="J21" s="2100">
        <v>7.68</v>
      </c>
      <c r="K21" s="2100">
        <v>7.87</v>
      </c>
      <c r="L21" s="2100">
        <v>8.1050000000000004</v>
      </c>
      <c r="M21" s="2100">
        <v>8.14</v>
      </c>
      <c r="N21" s="2101">
        <v>8.44</v>
      </c>
      <c r="O21" s="2880">
        <v>9.2050000000000001</v>
      </c>
      <c r="P21" s="2880">
        <v>9.4550000000000001</v>
      </c>
      <c r="Q21" s="2880">
        <v>10.4</v>
      </c>
      <c r="R21" s="2880">
        <v>10.95</v>
      </c>
      <c r="S21" s="2880">
        <v>12.555</v>
      </c>
      <c r="T21" s="2880">
        <v>15.354999999999999</v>
      </c>
      <c r="U21" s="2880">
        <v>17.25</v>
      </c>
      <c r="V21" s="2880">
        <v>18.074999999999999</v>
      </c>
      <c r="W21" s="2880">
        <v>17.195</v>
      </c>
      <c r="X21" s="2880">
        <v>17.954999999999998</v>
      </c>
      <c r="Y21" s="2880">
        <v>17.020000000000003</v>
      </c>
      <c r="Z21" s="2880">
        <v>16.094999999999999</v>
      </c>
      <c r="AA21" s="2880">
        <v>17.02</v>
      </c>
    </row>
    <row r="22" spans="1:27" ht="14.1" customHeight="1">
      <c r="A22" s="724" t="s">
        <v>480</v>
      </c>
      <c r="B22" s="2100">
        <v>15.84</v>
      </c>
      <c r="C22" s="2100">
        <v>16.085000000000001</v>
      </c>
      <c r="D22" s="2100">
        <v>15.42</v>
      </c>
      <c r="E22" s="2100">
        <v>14.755000000000001</v>
      </c>
      <c r="F22" s="2100">
        <v>14.37</v>
      </c>
      <c r="G22" s="2100">
        <v>13.96</v>
      </c>
      <c r="H22" s="2100">
        <v>13.4</v>
      </c>
      <c r="I22" s="2100">
        <v>13.4</v>
      </c>
      <c r="J22" s="2100">
        <v>13.6</v>
      </c>
      <c r="K22" s="2100">
        <v>13.8</v>
      </c>
      <c r="L22" s="2100">
        <v>14.04</v>
      </c>
      <c r="M22" s="2100">
        <v>14.72</v>
      </c>
      <c r="N22" s="2101">
        <v>14.875</v>
      </c>
      <c r="O22" s="2880">
        <v>16.904999999999998</v>
      </c>
      <c r="P22" s="2880">
        <v>18.475000000000001</v>
      </c>
      <c r="Q22" s="2880">
        <v>20.315000000000001</v>
      </c>
      <c r="R22" s="2880">
        <v>22.56</v>
      </c>
      <c r="S22" s="2880">
        <v>24.709999999999997</v>
      </c>
      <c r="T22" s="2880">
        <v>24.965</v>
      </c>
      <c r="U22" s="2880">
        <v>26.729999999999997</v>
      </c>
      <c r="V22" s="2880">
        <v>27.834999999999997</v>
      </c>
      <c r="W22" s="2880">
        <v>27.305</v>
      </c>
      <c r="X22" s="2880">
        <v>27.73</v>
      </c>
      <c r="Y22" s="2880">
        <v>29.864999999999998</v>
      </c>
      <c r="Z22" s="2880">
        <v>29.74</v>
      </c>
      <c r="AA22" s="2880">
        <v>28.64</v>
      </c>
    </row>
    <row r="23" spans="1:27" ht="13.7" customHeight="1">
      <c r="A23" s="724" t="s">
        <v>476</v>
      </c>
      <c r="B23" s="2100">
        <v>15.55</v>
      </c>
      <c r="C23" s="2100">
        <v>16.085000000000001</v>
      </c>
      <c r="D23" s="2100">
        <v>15.52</v>
      </c>
      <c r="E23" s="2100">
        <v>15.255000000000001</v>
      </c>
      <c r="F23" s="2100">
        <v>14.87</v>
      </c>
      <c r="G23" s="2100">
        <v>14.605</v>
      </c>
      <c r="H23" s="2100">
        <v>14.515000000000001</v>
      </c>
      <c r="I23" s="2100">
        <v>14.38</v>
      </c>
      <c r="J23" s="2100">
        <v>14.36</v>
      </c>
      <c r="K23" s="2100">
        <v>14.77</v>
      </c>
      <c r="L23" s="2100">
        <v>14.77</v>
      </c>
      <c r="M23" s="2100">
        <v>14.76</v>
      </c>
      <c r="N23" s="2101">
        <v>15</v>
      </c>
      <c r="O23" s="2880">
        <v>14.095000000000002</v>
      </c>
      <c r="P23" s="2880">
        <v>14.05</v>
      </c>
      <c r="Q23" s="2880">
        <v>15.040000000000001</v>
      </c>
      <c r="R23" s="2880">
        <v>15.834999999999999</v>
      </c>
      <c r="S23" s="2880">
        <v>16.375</v>
      </c>
      <c r="T23" s="2880">
        <v>17.8</v>
      </c>
      <c r="U23" s="2880">
        <v>18.34</v>
      </c>
      <c r="V23" s="2880">
        <v>18.764999999999997</v>
      </c>
      <c r="W23" s="2880">
        <v>18.759999999999998</v>
      </c>
      <c r="X23" s="2880">
        <v>19.465</v>
      </c>
      <c r="Y23" s="2880">
        <v>20.645</v>
      </c>
      <c r="Z23" s="2880">
        <v>21.524999999999999</v>
      </c>
      <c r="AA23" s="2880">
        <v>22.835000000000001</v>
      </c>
    </row>
    <row r="24" spans="1:27" ht="13.7" customHeight="1">
      <c r="A24" s="2977" t="s">
        <v>1400</v>
      </c>
      <c r="B24" s="2100"/>
      <c r="C24" s="2100"/>
      <c r="D24" s="2100"/>
      <c r="E24" s="2100"/>
      <c r="F24" s="2100"/>
      <c r="G24" s="2100"/>
      <c r="H24" s="2100"/>
      <c r="I24" s="2100"/>
      <c r="J24" s="2100"/>
      <c r="K24" s="2100"/>
      <c r="L24" s="2100"/>
      <c r="M24" s="2100"/>
      <c r="N24" s="2101"/>
      <c r="O24" s="2880">
        <v>11.910000000000002</v>
      </c>
      <c r="P24" s="2880">
        <v>11.85</v>
      </c>
      <c r="Q24" s="2880">
        <v>11.31</v>
      </c>
      <c r="R24" s="2880">
        <v>11.785</v>
      </c>
      <c r="S24" s="2880">
        <v>14.11</v>
      </c>
      <c r="T24" s="2880">
        <v>14.795</v>
      </c>
      <c r="U24" s="2880">
        <v>14.29</v>
      </c>
      <c r="V24" s="2880">
        <v>14.215</v>
      </c>
      <c r="W24" s="2880">
        <v>14.284999999999998</v>
      </c>
      <c r="X24" s="2880">
        <v>13.18</v>
      </c>
      <c r="Y24" s="2880">
        <v>14.174999999999999</v>
      </c>
      <c r="Z24" s="2880">
        <v>14.245000000000003</v>
      </c>
      <c r="AA24" s="2880">
        <v>13.98</v>
      </c>
    </row>
    <row r="25" spans="1:27" ht="14.1" customHeight="1">
      <c r="A25" s="724" t="s">
        <v>478</v>
      </c>
      <c r="B25" s="2100">
        <v>7.0549999999999997</v>
      </c>
      <c r="C25" s="2100">
        <v>6.9349999999999996</v>
      </c>
      <c r="D25" s="2100">
        <v>6.98</v>
      </c>
      <c r="E25" s="2100">
        <v>6.9</v>
      </c>
      <c r="F25" s="2100">
        <v>7.0449999999999999</v>
      </c>
      <c r="G25" s="2100">
        <v>8.48</v>
      </c>
      <c r="H25" s="2100">
        <v>9.5449999999999999</v>
      </c>
      <c r="I25" s="2100">
        <v>9.6850000000000005</v>
      </c>
      <c r="J25" s="2100">
        <v>10.035</v>
      </c>
      <c r="K25" s="2100">
        <v>9.85</v>
      </c>
      <c r="L25" s="2100">
        <v>10.26</v>
      </c>
      <c r="M25" s="2100">
        <v>11.17</v>
      </c>
      <c r="N25" s="2101">
        <v>13.03</v>
      </c>
      <c r="O25" s="2880">
        <v>16.78</v>
      </c>
      <c r="P25" s="2880">
        <v>16.920000000000002</v>
      </c>
      <c r="Q25" s="2880">
        <v>16.23</v>
      </c>
      <c r="R25" s="2880">
        <v>16.830000000000002</v>
      </c>
      <c r="S25" s="2880">
        <v>19.345000000000002</v>
      </c>
      <c r="T25" s="2880">
        <v>19.82</v>
      </c>
      <c r="U25" s="2880">
        <v>21.055</v>
      </c>
      <c r="V25" s="2880">
        <v>21.065000000000001</v>
      </c>
      <c r="W25" s="2880">
        <v>21.73</v>
      </c>
      <c r="X25" s="2880">
        <v>21.965</v>
      </c>
      <c r="Y25" s="2880">
        <v>22.57</v>
      </c>
      <c r="Z25" s="2880">
        <v>24.759999999999998</v>
      </c>
      <c r="AA25" s="2880">
        <v>24.69</v>
      </c>
    </row>
    <row r="26" spans="1:27" ht="14.1" customHeight="1">
      <c r="A26" s="724" t="s">
        <v>323</v>
      </c>
      <c r="B26" s="2100"/>
      <c r="C26" s="2100"/>
      <c r="D26" s="2100"/>
      <c r="E26" s="2100"/>
      <c r="F26" s="2100"/>
      <c r="G26" s="2100"/>
      <c r="H26" s="2100"/>
      <c r="I26" s="2100"/>
      <c r="J26" s="2100"/>
      <c r="K26" s="2100"/>
      <c r="L26" s="2100"/>
      <c r="M26" s="2100"/>
      <c r="N26" s="2101"/>
      <c r="O26" s="2880">
        <v>18.314999999999998</v>
      </c>
      <c r="P26" s="2880">
        <v>14.105</v>
      </c>
      <c r="Q26" s="2880">
        <v>19.3</v>
      </c>
      <c r="R26" s="2880">
        <v>22.265000000000001</v>
      </c>
      <c r="S26" s="2880">
        <v>28.400000000000002</v>
      </c>
      <c r="T26" s="2880">
        <v>26.055</v>
      </c>
      <c r="U26" s="2880">
        <v>23.164999999999999</v>
      </c>
      <c r="V26" s="2880">
        <v>18.844999999999999</v>
      </c>
      <c r="W26" s="2880">
        <v>15.665000000000001</v>
      </c>
      <c r="X26" s="2880">
        <v>18.670000000000002</v>
      </c>
      <c r="Y26" s="2880">
        <v>21.645</v>
      </c>
      <c r="Z26" s="2880">
        <v>23.419999999999998</v>
      </c>
      <c r="AA26" s="2880">
        <v>20.419999999999998</v>
      </c>
    </row>
    <row r="27" spans="1:27" ht="14.1" customHeight="1">
      <c r="A27" s="724" t="s">
        <v>693</v>
      </c>
      <c r="B27" s="2100"/>
      <c r="C27" s="2100"/>
      <c r="D27" s="2100"/>
      <c r="E27" s="2100"/>
      <c r="F27" s="2100"/>
      <c r="G27" s="2100"/>
      <c r="H27" s="2100"/>
      <c r="I27" s="2100"/>
      <c r="J27" s="2100"/>
      <c r="K27" s="2100">
        <v>6.3150000000000004</v>
      </c>
      <c r="L27" s="2100">
        <v>6.46</v>
      </c>
      <c r="M27" s="2100">
        <v>6.6849999999999996</v>
      </c>
      <c r="N27" s="2101">
        <v>7.1</v>
      </c>
      <c r="O27" s="2880">
        <v>9.27</v>
      </c>
      <c r="P27" s="2880">
        <v>10.530000000000001</v>
      </c>
      <c r="Q27" s="2880">
        <v>10.484999999999999</v>
      </c>
      <c r="R27" s="2880">
        <v>11.84</v>
      </c>
      <c r="S27" s="2880">
        <v>12.64</v>
      </c>
      <c r="T27" s="2880">
        <v>12.605</v>
      </c>
      <c r="U27" s="2880">
        <v>12.245000000000001</v>
      </c>
      <c r="V27" s="2880">
        <v>16.484999999999999</v>
      </c>
      <c r="W27" s="2880">
        <v>16.46</v>
      </c>
      <c r="X27" s="2880">
        <v>16.37</v>
      </c>
      <c r="Y27" s="2880">
        <v>16.004999999999999</v>
      </c>
      <c r="Z27" s="2880">
        <v>17.325000000000003</v>
      </c>
      <c r="AA27" s="2880">
        <v>18.145</v>
      </c>
    </row>
    <row r="28" spans="1:27" ht="14.1" customHeight="1">
      <c r="A28" s="724" t="s">
        <v>694</v>
      </c>
      <c r="B28" s="2100"/>
      <c r="C28" s="2100"/>
      <c r="D28" s="2100"/>
      <c r="E28" s="2100"/>
      <c r="F28" s="2100"/>
      <c r="G28" s="2100"/>
      <c r="H28" s="2100"/>
      <c r="I28" s="2100"/>
      <c r="J28" s="2100"/>
      <c r="K28" s="2100">
        <v>8.41</v>
      </c>
      <c r="L28" s="2100">
        <v>8.99</v>
      </c>
      <c r="M28" s="2100">
        <v>8.99</v>
      </c>
      <c r="N28" s="2101">
        <v>9.57</v>
      </c>
      <c r="O28" s="2880">
        <v>8.9350000000000005</v>
      </c>
      <c r="P28" s="2880">
        <v>9.6850000000000005</v>
      </c>
      <c r="Q28" s="2880">
        <v>12.104999999999999</v>
      </c>
      <c r="R28" s="2880">
        <v>12.629999999999999</v>
      </c>
      <c r="S28" s="2880">
        <v>12.904999999999999</v>
      </c>
      <c r="T28" s="2880">
        <v>14.030000000000001</v>
      </c>
      <c r="U28" s="2880">
        <v>13.450000000000001</v>
      </c>
      <c r="V28" s="2880">
        <v>12.705</v>
      </c>
      <c r="W28" s="2880">
        <v>12.195</v>
      </c>
      <c r="X28" s="2880">
        <v>11.27</v>
      </c>
      <c r="Y28" s="2880">
        <v>11.135</v>
      </c>
      <c r="Z28" s="2880">
        <v>12.764999999999999</v>
      </c>
      <c r="AA28" s="2880">
        <v>13.965</v>
      </c>
    </row>
    <row r="29" spans="1:27" s="58" customFormat="1" ht="14.1" customHeight="1">
      <c r="A29" s="724" t="s">
        <v>721</v>
      </c>
      <c r="B29" s="2100">
        <v>17.125</v>
      </c>
      <c r="C29" s="2100">
        <v>17.274999999999999</v>
      </c>
      <c r="D29" s="2100">
        <v>16.885000000000002</v>
      </c>
      <c r="E29" s="2100">
        <v>16.87</v>
      </c>
      <c r="F29" s="2100">
        <v>17.074999999999999</v>
      </c>
      <c r="G29" s="2100">
        <v>16.704999999999998</v>
      </c>
      <c r="H29" s="2100">
        <v>16.785</v>
      </c>
      <c r="I29" s="2100">
        <v>17.28</v>
      </c>
      <c r="J29" s="2100">
        <v>17.86</v>
      </c>
      <c r="K29" s="2100">
        <v>18.27</v>
      </c>
      <c r="L29" s="2100">
        <v>20.23</v>
      </c>
      <c r="M29" s="2100">
        <v>21.92</v>
      </c>
      <c r="N29" s="2101">
        <v>22.67</v>
      </c>
      <c r="O29" s="2880">
        <v>18.545000000000002</v>
      </c>
      <c r="P29" s="2880">
        <v>20.52</v>
      </c>
      <c r="Q29" s="2880">
        <v>19.184999999999999</v>
      </c>
      <c r="R29" s="2880">
        <v>18.55</v>
      </c>
      <c r="S29" s="2880">
        <v>18.905000000000001</v>
      </c>
      <c r="T29" s="2880">
        <v>18.259999999999998</v>
      </c>
      <c r="U29" s="2880">
        <v>18.93</v>
      </c>
      <c r="V29" s="2880">
        <v>19.239999999999998</v>
      </c>
      <c r="W29" s="2880">
        <v>18.55</v>
      </c>
      <c r="X29" s="2880">
        <v>18.844999999999999</v>
      </c>
      <c r="Y29" s="2880">
        <v>19.91</v>
      </c>
      <c r="Z29" s="2880">
        <v>21.389999999999997</v>
      </c>
      <c r="AA29" s="2880">
        <v>23.57</v>
      </c>
    </row>
    <row r="30" spans="1:27" ht="14.1" customHeight="1">
      <c r="A30" s="724" t="s">
        <v>696</v>
      </c>
      <c r="B30" s="2100">
        <v>5.5049999999999999</v>
      </c>
      <c r="C30" s="2100">
        <v>4.8049999999999997</v>
      </c>
      <c r="D30" s="2100">
        <v>6.9249999999999998</v>
      </c>
      <c r="E30" s="2100">
        <v>7.2149999999999999</v>
      </c>
      <c r="F30" s="2100">
        <v>8.1750000000000007</v>
      </c>
      <c r="G30" s="2100">
        <v>8.61</v>
      </c>
      <c r="H30" s="2100">
        <v>9.1649999999999991</v>
      </c>
      <c r="I30" s="2100">
        <v>10.045</v>
      </c>
      <c r="J30" s="2100">
        <v>10.154999999999999</v>
      </c>
      <c r="K30" s="2100">
        <v>12.505000000000001</v>
      </c>
      <c r="L30" s="2100">
        <v>13.315</v>
      </c>
      <c r="M30" s="2100">
        <v>12.21</v>
      </c>
      <c r="N30" s="2101">
        <v>14.815</v>
      </c>
      <c r="O30" s="2880">
        <v>15.965000000000002</v>
      </c>
      <c r="P30" s="2880">
        <v>16.365000000000002</v>
      </c>
      <c r="Q30" s="2880">
        <v>17.145</v>
      </c>
      <c r="R30" s="2880">
        <v>16.945</v>
      </c>
      <c r="S30" s="2880">
        <v>16.57</v>
      </c>
      <c r="T30" s="2880">
        <v>14.255000000000001</v>
      </c>
      <c r="U30" s="2880">
        <v>12.2</v>
      </c>
      <c r="V30" s="2880">
        <v>11.765000000000001</v>
      </c>
      <c r="W30" s="2880">
        <v>11.62</v>
      </c>
      <c r="X30" s="2880">
        <v>11.73</v>
      </c>
      <c r="Y30" s="2880">
        <v>11.7</v>
      </c>
      <c r="Z30" s="2880">
        <v>11.29</v>
      </c>
      <c r="AA30" s="2880">
        <v>10.26</v>
      </c>
    </row>
    <row r="31" spans="1:27" ht="14.1" customHeight="1">
      <c r="A31" s="724" t="s">
        <v>324</v>
      </c>
      <c r="B31" s="2100"/>
      <c r="C31" s="2100"/>
      <c r="D31" s="2100"/>
      <c r="E31" s="2100"/>
      <c r="F31" s="2100"/>
      <c r="G31" s="2100"/>
      <c r="H31" s="2100"/>
      <c r="I31" s="2100"/>
      <c r="J31" s="2100"/>
      <c r="K31" s="2100"/>
      <c r="L31" s="2100"/>
      <c r="M31" s="2100"/>
      <c r="N31" s="2101"/>
      <c r="O31" s="2880">
        <v>9.7099999999999991</v>
      </c>
      <c r="P31" s="2880">
        <v>18.085000000000001</v>
      </c>
      <c r="Q31" s="2880">
        <v>19.16</v>
      </c>
      <c r="R31" s="2880">
        <v>19.215</v>
      </c>
      <c r="S31" s="2880">
        <v>19.364999999999998</v>
      </c>
      <c r="T31" s="2880">
        <v>19.259999999999998</v>
      </c>
      <c r="U31" s="2880">
        <v>15.584999999999999</v>
      </c>
      <c r="V31" s="2880">
        <v>14.405000000000001</v>
      </c>
      <c r="W31" s="2880">
        <v>14.365</v>
      </c>
      <c r="X31" s="2880">
        <v>14.860000000000001</v>
      </c>
      <c r="Y31" s="2880">
        <v>14.629999999999999</v>
      </c>
      <c r="Z31" s="2880">
        <v>14.800000000000002</v>
      </c>
      <c r="AA31" s="2880">
        <v>14.744999999999999</v>
      </c>
    </row>
    <row r="32" spans="1:27" ht="14.1" customHeight="1">
      <c r="A32" s="724" t="s">
        <v>281</v>
      </c>
      <c r="B32" s="2100">
        <v>14.18</v>
      </c>
      <c r="C32" s="2100">
        <v>14.705</v>
      </c>
      <c r="D32" s="2100">
        <v>14.324999999999999</v>
      </c>
      <c r="E32" s="2100">
        <v>14.154999999999999</v>
      </c>
      <c r="F32" s="2100">
        <v>13.99</v>
      </c>
      <c r="G32" s="2100">
        <v>15.86</v>
      </c>
      <c r="H32" s="2100">
        <v>15.9</v>
      </c>
      <c r="I32" s="2100">
        <v>17.324999999999999</v>
      </c>
      <c r="J32" s="2100">
        <v>18.625</v>
      </c>
      <c r="K32" s="2100">
        <v>19.170000000000002</v>
      </c>
      <c r="L32" s="2100">
        <v>20.84</v>
      </c>
      <c r="M32" s="2100">
        <v>22.215</v>
      </c>
      <c r="N32" s="2101">
        <v>19.899999999999999</v>
      </c>
      <c r="O32" s="2880">
        <v>13.669999999999998</v>
      </c>
      <c r="P32" s="2880">
        <v>14.065</v>
      </c>
      <c r="Q32" s="2880">
        <v>12.264999999999999</v>
      </c>
      <c r="R32" s="2880">
        <v>12.775</v>
      </c>
      <c r="S32" s="2880">
        <v>13.390000000000002</v>
      </c>
      <c r="T32" s="2880">
        <v>13.924999999999999</v>
      </c>
      <c r="U32" s="2880">
        <v>12.25</v>
      </c>
      <c r="V32" s="2880">
        <v>14.545</v>
      </c>
      <c r="W32" s="2880">
        <v>11.29</v>
      </c>
      <c r="X32" s="2880">
        <v>10.565</v>
      </c>
      <c r="Y32" s="2880">
        <v>12.425000000000001</v>
      </c>
      <c r="Z32" s="2880">
        <v>18.360000000000003</v>
      </c>
      <c r="AA32" s="2880">
        <v>5.4450000000000003</v>
      </c>
    </row>
    <row r="33" spans="1:27" ht="14.1" customHeight="1">
      <c r="A33" s="724" t="s">
        <v>481</v>
      </c>
      <c r="B33" s="2100"/>
      <c r="C33" s="2100">
        <v>14.965</v>
      </c>
      <c r="D33" s="2100">
        <v>14.9</v>
      </c>
      <c r="E33" s="2100">
        <v>14.815</v>
      </c>
      <c r="F33" s="2100">
        <v>14.96</v>
      </c>
      <c r="G33" s="2100">
        <v>14.945</v>
      </c>
      <c r="H33" s="2100">
        <v>15.47</v>
      </c>
      <c r="I33" s="2100">
        <v>15.59</v>
      </c>
      <c r="J33" s="2100">
        <v>15.595000000000001</v>
      </c>
      <c r="K33" s="2100">
        <v>16.59</v>
      </c>
      <c r="L33" s="2100">
        <v>16.73</v>
      </c>
      <c r="M33" s="2100">
        <v>16.22</v>
      </c>
      <c r="N33" s="2101">
        <v>18.954999999999998</v>
      </c>
      <c r="O33" s="2880">
        <v>20.190000000000001</v>
      </c>
      <c r="P33" s="2880">
        <v>20.950000000000003</v>
      </c>
      <c r="Q33" s="2880">
        <v>21.434999999999999</v>
      </c>
      <c r="R33" s="2880">
        <v>22.055</v>
      </c>
      <c r="S33" s="2880">
        <v>22.375</v>
      </c>
      <c r="T33" s="2880">
        <v>23.434999999999999</v>
      </c>
      <c r="U33" s="2880">
        <v>23.26</v>
      </c>
      <c r="V33" s="2880">
        <v>24.060000000000002</v>
      </c>
      <c r="W33" s="2880">
        <v>24.66</v>
      </c>
      <c r="X33" s="2880">
        <v>23.824999999999999</v>
      </c>
      <c r="Y33" s="2880">
        <v>23.655000000000001</v>
      </c>
      <c r="Z33" s="2880">
        <v>24.395</v>
      </c>
      <c r="AA33" s="2880">
        <v>25.39</v>
      </c>
    </row>
    <row r="34" spans="1:27" ht="14.1" customHeight="1">
      <c r="A34" s="724" t="s">
        <v>483</v>
      </c>
      <c r="B34" s="2100"/>
      <c r="C34" s="2100"/>
      <c r="D34" s="2100"/>
      <c r="E34" s="2100"/>
      <c r="F34" s="2100"/>
      <c r="G34" s="2100">
        <v>9.85</v>
      </c>
      <c r="H34" s="2100">
        <v>11.125</v>
      </c>
      <c r="I34" s="2100">
        <v>12.84</v>
      </c>
      <c r="J34" s="2100">
        <v>12.19</v>
      </c>
      <c r="K34" s="2100">
        <v>11.5</v>
      </c>
      <c r="L34" s="2100">
        <v>13.355</v>
      </c>
      <c r="M34" s="2100">
        <v>14.505000000000001</v>
      </c>
      <c r="N34" s="2101">
        <v>14.94</v>
      </c>
      <c r="O34" s="2880">
        <v>13.674999999999999</v>
      </c>
      <c r="P34" s="2880">
        <v>12.58</v>
      </c>
      <c r="Q34" s="2880">
        <v>14.615</v>
      </c>
      <c r="R34" s="2880">
        <v>15.155000000000001</v>
      </c>
      <c r="S34" s="2880">
        <v>15.405000000000001</v>
      </c>
      <c r="T34" s="2880">
        <v>15.215</v>
      </c>
      <c r="U34" s="2880">
        <v>14.829999999999998</v>
      </c>
      <c r="V34" s="2880">
        <v>15.174999999999999</v>
      </c>
      <c r="W34" s="2880">
        <v>14.200000000000001</v>
      </c>
      <c r="X34" s="2880">
        <v>15.955000000000002</v>
      </c>
      <c r="Y34" s="2880">
        <v>15.255000000000003</v>
      </c>
      <c r="Z34" s="2880">
        <v>14.56</v>
      </c>
      <c r="AA34" s="2880">
        <v>16.079999999999998</v>
      </c>
    </row>
    <row r="35" spans="1:27" ht="14.1" customHeight="1">
      <c r="A35" s="724" t="s">
        <v>754</v>
      </c>
      <c r="B35" s="2100">
        <v>15.335000000000001</v>
      </c>
      <c r="C35" s="2100">
        <v>15.335000000000001</v>
      </c>
      <c r="D35" s="2100">
        <v>15.4</v>
      </c>
      <c r="E35" s="2100">
        <v>15.26</v>
      </c>
      <c r="F35" s="2100">
        <v>14.65</v>
      </c>
      <c r="G35" s="2100">
        <v>14.57</v>
      </c>
      <c r="H35" s="2100">
        <v>14.78</v>
      </c>
      <c r="I35" s="2100">
        <v>15.12</v>
      </c>
      <c r="J35" s="2100">
        <v>15.53</v>
      </c>
      <c r="K35" s="2100">
        <v>15.86</v>
      </c>
      <c r="L35" s="2100">
        <v>16.215</v>
      </c>
      <c r="M35" s="2100">
        <v>16.399999999999999</v>
      </c>
      <c r="N35" s="2101">
        <v>17.399999999999999</v>
      </c>
      <c r="O35" s="2880">
        <v>17.184999999999999</v>
      </c>
      <c r="P35" s="2880">
        <v>17.599999999999998</v>
      </c>
      <c r="Q35" s="2880">
        <v>18.319999999999997</v>
      </c>
      <c r="R35" s="2880">
        <v>19.88</v>
      </c>
      <c r="S35" s="2880">
        <v>22.59</v>
      </c>
      <c r="T35" s="2880">
        <v>23.25</v>
      </c>
      <c r="U35" s="2880">
        <v>23.974999999999998</v>
      </c>
      <c r="V35" s="2880">
        <v>24.759999999999998</v>
      </c>
      <c r="W35" s="2880">
        <v>25.259999999999998</v>
      </c>
      <c r="X35" s="2880">
        <v>24.704999999999998</v>
      </c>
      <c r="Y35" s="2880">
        <v>24.965</v>
      </c>
      <c r="Z35" s="2880">
        <v>23.954999999999998</v>
      </c>
      <c r="AA35" s="2880">
        <v>23.53</v>
      </c>
    </row>
    <row r="36" spans="1:27" ht="14.1" customHeight="1">
      <c r="A36" s="724" t="s">
        <v>697</v>
      </c>
      <c r="B36" s="2100"/>
      <c r="C36" s="2100"/>
      <c r="D36" s="2100"/>
      <c r="E36" s="2100"/>
      <c r="F36" s="2100"/>
      <c r="G36" s="2100"/>
      <c r="H36" s="2100"/>
      <c r="I36" s="2100"/>
      <c r="J36" s="2100"/>
      <c r="K36" s="2100"/>
      <c r="L36" s="2100">
        <v>9.6750000000000007</v>
      </c>
      <c r="M36" s="2100">
        <v>10.4</v>
      </c>
      <c r="N36" s="2101">
        <v>11.824999999999999</v>
      </c>
      <c r="O36" s="2880">
        <v>10.775</v>
      </c>
      <c r="P36" s="2880">
        <v>9.7900000000000009</v>
      </c>
      <c r="Q36" s="2880">
        <v>10.475</v>
      </c>
      <c r="R36" s="2880">
        <v>11.005000000000001</v>
      </c>
      <c r="S36" s="2880">
        <v>10.94</v>
      </c>
      <c r="T36" s="2880">
        <v>13.25</v>
      </c>
      <c r="U36" s="2880">
        <v>13.075000000000001</v>
      </c>
      <c r="V36" s="2880">
        <v>13.364999999999998</v>
      </c>
      <c r="W36" s="2880">
        <v>12.7</v>
      </c>
      <c r="X36" s="2880">
        <v>12.590000000000002</v>
      </c>
      <c r="Y36" s="2880">
        <v>13.41</v>
      </c>
      <c r="Z36" s="2880">
        <v>13.91</v>
      </c>
      <c r="AA36" s="2880">
        <v>14.594999999999999</v>
      </c>
    </row>
    <row r="37" spans="1:27" ht="14.1" customHeight="1">
      <c r="A37" s="724" t="s">
        <v>698</v>
      </c>
      <c r="B37" s="2100">
        <v>8.7050000000000001</v>
      </c>
      <c r="C37" s="2100">
        <v>8.69</v>
      </c>
      <c r="D37" s="2100">
        <v>9.4949999999999992</v>
      </c>
      <c r="E37" s="2100">
        <v>10.53</v>
      </c>
      <c r="F37" s="2100">
        <v>10.52</v>
      </c>
      <c r="G37" s="2100">
        <v>10.335000000000001</v>
      </c>
      <c r="H37" s="2100">
        <v>10.335000000000001</v>
      </c>
      <c r="I37" s="2100">
        <v>10.62</v>
      </c>
      <c r="J37" s="2100">
        <v>10.6</v>
      </c>
      <c r="K37" s="2100">
        <v>11.18</v>
      </c>
      <c r="L37" s="2100">
        <v>11.85</v>
      </c>
      <c r="M37" s="2100">
        <v>12.074999999999999</v>
      </c>
      <c r="N37" s="2101">
        <v>12.355</v>
      </c>
      <c r="O37" s="2880">
        <v>13.05</v>
      </c>
      <c r="P37" s="2880">
        <v>15.910000000000002</v>
      </c>
      <c r="Q37" s="2880">
        <v>16.86</v>
      </c>
      <c r="R37" s="2880">
        <v>16.875</v>
      </c>
      <c r="S37" s="2880">
        <v>17.594999999999999</v>
      </c>
      <c r="T37" s="2880">
        <v>19.305</v>
      </c>
      <c r="U37" s="2880">
        <v>19.41</v>
      </c>
      <c r="V37" s="2880">
        <v>19.285000000000004</v>
      </c>
      <c r="W37" s="2880">
        <v>19.885000000000002</v>
      </c>
      <c r="X37" s="2880">
        <v>19.650000000000002</v>
      </c>
      <c r="Y37" s="2880">
        <v>20.14</v>
      </c>
      <c r="Z37" s="2880">
        <v>20.32</v>
      </c>
      <c r="AA37" s="2880">
        <v>18.704999999999998</v>
      </c>
    </row>
    <row r="38" spans="1:27" ht="14.1" customHeight="1">
      <c r="A38" s="724" t="s">
        <v>711</v>
      </c>
      <c r="B38" s="2100"/>
      <c r="C38" s="2100"/>
      <c r="D38" s="2100"/>
      <c r="E38" s="2100"/>
      <c r="F38" s="2100"/>
      <c r="G38" s="2100"/>
      <c r="H38" s="2100"/>
      <c r="I38" s="2100"/>
      <c r="J38" s="2100"/>
      <c r="K38" s="2100">
        <v>14.34</v>
      </c>
      <c r="L38" s="2100">
        <v>16.27</v>
      </c>
      <c r="M38" s="2100">
        <v>17.350000000000001</v>
      </c>
      <c r="N38" s="2101">
        <v>18.66</v>
      </c>
      <c r="O38" s="2880">
        <v>17.28</v>
      </c>
      <c r="P38" s="2880">
        <v>17.23</v>
      </c>
      <c r="Q38" s="2880">
        <v>17.775000000000002</v>
      </c>
      <c r="R38" s="2880">
        <v>19.02</v>
      </c>
      <c r="S38" s="2880">
        <v>19.509999999999998</v>
      </c>
      <c r="T38" s="2880">
        <v>19.13</v>
      </c>
      <c r="U38" s="2880">
        <v>17.085000000000001</v>
      </c>
      <c r="V38" s="2880">
        <v>17.45</v>
      </c>
      <c r="W38" s="2880">
        <v>16.88</v>
      </c>
      <c r="X38" s="2880">
        <v>16.895</v>
      </c>
      <c r="Y38" s="2880">
        <v>17.524999999999999</v>
      </c>
      <c r="Z38" s="2880">
        <v>18.27</v>
      </c>
      <c r="AA38" s="2880">
        <v>19.285</v>
      </c>
    </row>
    <row r="39" spans="1:27" ht="14.1" customHeight="1">
      <c r="A39" s="724" t="s">
        <v>640</v>
      </c>
      <c r="B39" s="2100">
        <v>11.31</v>
      </c>
      <c r="C39" s="2100">
        <v>12.055</v>
      </c>
      <c r="D39" s="2100">
        <v>12.164999999999999</v>
      </c>
      <c r="E39" s="2100">
        <v>11.855</v>
      </c>
      <c r="F39" s="2100">
        <v>11.185</v>
      </c>
      <c r="G39" s="2100">
        <v>11.035</v>
      </c>
      <c r="H39" s="2100">
        <v>11.375</v>
      </c>
      <c r="I39" s="2100">
        <v>12.09</v>
      </c>
      <c r="J39" s="2100">
        <v>13.42</v>
      </c>
      <c r="K39" s="2100">
        <v>13.93</v>
      </c>
      <c r="L39" s="2100">
        <v>13.65</v>
      </c>
      <c r="M39" s="2100">
        <v>14.22</v>
      </c>
      <c r="N39" s="2101">
        <v>15.06</v>
      </c>
      <c r="O39" s="2880">
        <v>15.010000000000002</v>
      </c>
      <c r="P39" s="2880">
        <v>16.39</v>
      </c>
      <c r="Q39" s="2880">
        <v>17.125</v>
      </c>
      <c r="R39" s="2880">
        <v>19.52</v>
      </c>
      <c r="S39" s="2880">
        <v>19.619999999999997</v>
      </c>
      <c r="T39" s="2880">
        <v>20.029999999999998</v>
      </c>
      <c r="U39" s="2880">
        <v>20.095000000000002</v>
      </c>
      <c r="V39" s="2880">
        <v>20.119999999999997</v>
      </c>
      <c r="W39" s="2880">
        <v>20.52</v>
      </c>
      <c r="X39" s="2880">
        <v>21.734999999999999</v>
      </c>
      <c r="Y39" s="2880">
        <v>22.794999999999998</v>
      </c>
      <c r="Z39" s="2880">
        <v>24.25</v>
      </c>
      <c r="AA39" s="2880">
        <v>24.05</v>
      </c>
    </row>
    <row r="40" spans="1:27" ht="14.1" customHeight="1">
      <c r="A40" s="724" t="s">
        <v>482</v>
      </c>
      <c r="B40" s="2100"/>
      <c r="C40" s="2100">
        <v>14.71</v>
      </c>
      <c r="D40" s="2100">
        <v>15.305</v>
      </c>
      <c r="E40" s="2100">
        <v>15.62</v>
      </c>
      <c r="F40" s="2100">
        <v>14.595000000000001</v>
      </c>
      <c r="G40" s="2100">
        <v>15.23</v>
      </c>
      <c r="H40" s="2100">
        <v>15.585000000000001</v>
      </c>
      <c r="I40" s="2100">
        <v>16.545000000000002</v>
      </c>
      <c r="J40" s="2100">
        <v>20.07</v>
      </c>
      <c r="K40" s="2100">
        <v>20.66</v>
      </c>
      <c r="L40" s="2100">
        <v>19.954999999999998</v>
      </c>
      <c r="M40" s="2100">
        <v>21.36</v>
      </c>
      <c r="N40" s="2101">
        <v>23.69</v>
      </c>
      <c r="O40" s="2880">
        <v>19.114999999999998</v>
      </c>
      <c r="P40" s="2880">
        <v>18.07</v>
      </c>
      <c r="Q40" s="2880">
        <v>20.555</v>
      </c>
      <c r="R40" s="2880">
        <v>22.535</v>
      </c>
      <c r="S40" s="2880">
        <v>22.39</v>
      </c>
      <c r="T40" s="2880">
        <v>22.734999999999999</v>
      </c>
      <c r="U40" s="2880">
        <v>21.73</v>
      </c>
      <c r="V40" s="2880">
        <v>20.774999999999999</v>
      </c>
      <c r="W40" s="2880">
        <v>21.675000000000001</v>
      </c>
      <c r="X40" s="2880">
        <v>22.12</v>
      </c>
      <c r="Y40" s="2880">
        <v>22.655000000000001</v>
      </c>
      <c r="Z40" s="2880">
        <v>24.15</v>
      </c>
      <c r="AA40" s="2880">
        <v>20.765000000000001</v>
      </c>
    </row>
    <row r="41" spans="1:27" ht="14.1" customHeight="1">
      <c r="A41" s="724" t="s">
        <v>322</v>
      </c>
      <c r="B41" s="2100">
        <v>14.545</v>
      </c>
      <c r="C41" s="2100">
        <v>14.175000000000001</v>
      </c>
      <c r="D41" s="2100">
        <v>16.614999999999998</v>
      </c>
      <c r="E41" s="2100">
        <v>15.705</v>
      </c>
      <c r="F41" s="2100">
        <v>14.85</v>
      </c>
      <c r="G41" s="2100">
        <v>15.744999999999999</v>
      </c>
      <c r="H41" s="2100">
        <v>15.31</v>
      </c>
      <c r="I41" s="2100">
        <v>15.13</v>
      </c>
      <c r="J41" s="2100">
        <v>13.94</v>
      </c>
      <c r="K41" s="2100">
        <v>11.69</v>
      </c>
      <c r="L41" s="2100">
        <v>11.775</v>
      </c>
      <c r="M41" s="2100">
        <v>13.65</v>
      </c>
      <c r="N41" s="2101">
        <v>16.245000000000001</v>
      </c>
      <c r="O41" s="2880">
        <v>15.939999999999998</v>
      </c>
      <c r="P41" s="2880">
        <v>15.360000000000001</v>
      </c>
      <c r="Q41" s="2880">
        <v>15.260000000000002</v>
      </c>
      <c r="R41" s="2880">
        <v>16.295000000000002</v>
      </c>
      <c r="S41" s="2880">
        <v>18.940000000000001</v>
      </c>
      <c r="T41" s="2880">
        <v>19.254999999999999</v>
      </c>
      <c r="U41" s="2880">
        <v>21.785</v>
      </c>
      <c r="V41" s="2880">
        <v>23.885000000000002</v>
      </c>
      <c r="W41" s="2880">
        <v>21.7</v>
      </c>
      <c r="X41" s="2880">
        <v>20.38</v>
      </c>
      <c r="Y41" s="2880">
        <v>21.975000000000001</v>
      </c>
      <c r="Z41" s="2880">
        <v>24.215</v>
      </c>
      <c r="AA41" s="2880">
        <v>24.5</v>
      </c>
    </row>
    <row r="42" spans="1:27" ht="14.1" customHeight="1">
      <c r="A42" s="2977" t="s">
        <v>1553</v>
      </c>
      <c r="B42" s="2100"/>
      <c r="C42" s="2100"/>
      <c r="D42" s="2100"/>
      <c r="E42" s="2100"/>
      <c r="F42" s="2100"/>
      <c r="G42" s="2100"/>
      <c r="H42" s="2100"/>
      <c r="I42" s="2100"/>
      <c r="J42" s="2100"/>
      <c r="K42" s="2100"/>
      <c r="L42" s="2100"/>
      <c r="M42" s="2100"/>
      <c r="N42" s="2101"/>
      <c r="O42" s="2880"/>
      <c r="P42" s="2880"/>
      <c r="Q42" s="2880"/>
      <c r="R42" s="2880"/>
      <c r="S42" s="2880">
        <v>15.200000000000003</v>
      </c>
      <c r="T42" s="2880">
        <v>13.345000000000001</v>
      </c>
      <c r="U42" s="2880">
        <v>14.315</v>
      </c>
      <c r="V42" s="2880">
        <v>15.339999999999998</v>
      </c>
      <c r="W42" s="2880">
        <v>17.255000000000003</v>
      </c>
      <c r="X42" s="2880">
        <v>19.059999999999999</v>
      </c>
      <c r="Y42" s="2880">
        <v>18.14</v>
      </c>
      <c r="Z42" s="2880">
        <v>17.12</v>
      </c>
      <c r="AA42" s="2880">
        <v>15.53</v>
      </c>
    </row>
    <row r="43" spans="1:27" ht="14.1" customHeight="1">
      <c r="A43" s="2977" t="s">
        <v>1554</v>
      </c>
      <c r="B43" s="2100"/>
      <c r="C43" s="2100"/>
      <c r="D43" s="2100"/>
      <c r="E43" s="2100"/>
      <c r="F43" s="2100"/>
      <c r="G43" s="2100"/>
      <c r="H43" s="2100"/>
      <c r="I43" s="2100"/>
      <c r="J43" s="2100"/>
      <c r="K43" s="2100"/>
      <c r="L43" s="2100"/>
      <c r="M43" s="2100"/>
      <c r="N43" s="2101"/>
      <c r="O43" s="2880"/>
      <c r="P43" s="2880"/>
      <c r="Q43" s="2880"/>
      <c r="R43" s="2880"/>
      <c r="S43" s="2880"/>
      <c r="T43" s="2880"/>
      <c r="U43" s="2880">
        <v>15.494999999999997</v>
      </c>
      <c r="V43" s="2880">
        <v>18.330000000000002</v>
      </c>
      <c r="W43" s="2880">
        <v>16.720000000000002</v>
      </c>
      <c r="X43" s="2880">
        <v>17.25</v>
      </c>
      <c r="Y43" s="2880"/>
      <c r="Z43" s="2880">
        <v>22.64</v>
      </c>
      <c r="AA43" s="2880">
        <v>23.51</v>
      </c>
    </row>
    <row r="44" spans="1:27" ht="14.1" customHeight="1">
      <c r="A44" s="724" t="s">
        <v>485</v>
      </c>
      <c r="B44" s="2100">
        <v>15.475</v>
      </c>
      <c r="C44" s="2100">
        <v>15.77</v>
      </c>
      <c r="D44" s="2100">
        <v>17.57</v>
      </c>
      <c r="E44" s="2100">
        <v>20.53</v>
      </c>
      <c r="F44" s="2100">
        <v>19.245000000000001</v>
      </c>
      <c r="G44" s="2100">
        <v>19.285</v>
      </c>
      <c r="H44" s="2100">
        <v>21.89</v>
      </c>
      <c r="I44" s="2100">
        <v>23.6</v>
      </c>
      <c r="J44" s="2100">
        <v>29.285</v>
      </c>
      <c r="K44" s="2100">
        <v>26.13</v>
      </c>
      <c r="L44" s="2100">
        <v>30.965</v>
      </c>
      <c r="M44" s="2100">
        <v>28.645</v>
      </c>
      <c r="N44" s="2101">
        <v>30.26</v>
      </c>
      <c r="O44" s="2880">
        <v>24.7</v>
      </c>
      <c r="P44" s="2880">
        <v>23.535</v>
      </c>
      <c r="Q44" s="2880">
        <v>28.88</v>
      </c>
      <c r="R44" s="2880">
        <v>29.515000000000001</v>
      </c>
      <c r="S44" s="2880">
        <v>28.105000000000004</v>
      </c>
      <c r="T44" s="2880">
        <v>27.97</v>
      </c>
      <c r="U44" s="2880">
        <v>25.41</v>
      </c>
      <c r="V44" s="2880">
        <v>23.7</v>
      </c>
      <c r="W44" s="2880">
        <v>23.849999999999998</v>
      </c>
      <c r="X44" s="2880">
        <v>24.464999999999996</v>
      </c>
      <c r="Y44" s="2880">
        <v>26.939999999999998</v>
      </c>
      <c r="Z44" s="2880">
        <v>26.875000000000004</v>
      </c>
      <c r="AA44" s="2880">
        <v>21.58</v>
      </c>
    </row>
    <row r="45" spans="1:27" ht="5.25" customHeight="1">
      <c r="A45"/>
      <c r="B45" s="1559"/>
      <c r="C45" s="1559"/>
      <c r="D45" s="1559"/>
      <c r="E45" s="1559"/>
      <c r="F45" s="49"/>
      <c r="G45" s="49"/>
      <c r="H45" s="49"/>
      <c r="I45" s="49"/>
      <c r="J45" s="49"/>
      <c r="K45" s="49"/>
      <c r="L45" s="49"/>
      <c r="M45" s="49"/>
      <c r="N45" s="49"/>
      <c r="O45" s="49"/>
      <c r="P45" s="49"/>
      <c r="Q45" s="10"/>
      <c r="R45" s="1549"/>
    </row>
    <row r="46" spans="1:27" s="61" customFormat="1" ht="17.45" customHeight="1">
      <c r="A46" s="981" t="s">
        <v>441</v>
      </c>
      <c r="B46" s="1571"/>
      <c r="C46" s="1571"/>
      <c r="D46" s="1571"/>
      <c r="E46" s="1571"/>
      <c r="F46" s="1572"/>
      <c r="G46" s="1572"/>
      <c r="H46" s="1572"/>
      <c r="I46" s="1572"/>
      <c r="J46" s="1572"/>
      <c r="K46" s="1572"/>
      <c r="L46" s="1572"/>
      <c r="M46" s="1572"/>
      <c r="N46" s="1572"/>
      <c r="O46" s="1572"/>
      <c r="P46" s="1572"/>
      <c r="Q46" s="755"/>
      <c r="R46" s="1927"/>
      <c r="S46" s="755"/>
    </row>
    <row r="47" spans="1:27" ht="8.4499999999999993" customHeight="1">
      <c r="A47" s="15"/>
      <c r="B47" s="1573"/>
      <c r="C47" s="1573"/>
      <c r="D47" s="1573"/>
      <c r="E47" s="1573"/>
      <c r="F47" s="1574"/>
      <c r="G47" s="1574"/>
      <c r="H47" s="1574"/>
      <c r="I47" s="1574"/>
      <c r="J47" s="1574"/>
      <c r="K47" s="1574"/>
      <c r="L47" s="1574"/>
      <c r="M47" s="1574"/>
      <c r="N47" s="1574"/>
      <c r="O47" s="1574"/>
      <c r="P47" s="1574"/>
      <c r="Q47" s="62"/>
      <c r="R47" s="1549"/>
      <c r="S47" s="62"/>
    </row>
    <row r="48" spans="1:27" ht="12.2" customHeight="1">
      <c r="B48" s="1559"/>
      <c r="C48"/>
      <c r="D48" s="1559"/>
      <c r="E48" s="1559"/>
      <c r="F48" s="49"/>
      <c r="G48" s="49"/>
      <c r="H48" s="49"/>
      <c r="I48" s="49"/>
      <c r="J48" s="49"/>
      <c r="K48" s="49"/>
      <c r="L48" s="49"/>
      <c r="M48" s="49"/>
      <c r="N48" s="49"/>
      <c r="O48" s="49"/>
      <c r="P48" s="49"/>
      <c r="Q48" s="10"/>
      <c r="R48" s="1549"/>
    </row>
    <row r="49" spans="1:27" ht="14.65" customHeight="1">
      <c r="A49" s="1557" t="s">
        <v>750</v>
      </c>
      <c r="B49" s="1575"/>
      <c r="C49" s="1575"/>
      <c r="D49" s="1575"/>
      <c r="E49" s="1575"/>
      <c r="F49" s="1575"/>
      <c r="G49" s="1575"/>
      <c r="H49" s="1575"/>
      <c r="I49" s="1575"/>
      <c r="J49" s="1575"/>
      <c r="K49" s="716"/>
      <c r="L49" s="716"/>
      <c r="M49" s="716"/>
      <c r="N49" s="716"/>
      <c r="O49" s="2098"/>
      <c r="P49" s="716"/>
      <c r="Q49" s="10"/>
      <c r="R49" s="1549"/>
    </row>
    <row r="50" spans="1:27" s="58" customFormat="1" ht="14.65" customHeight="1">
      <c r="A50" s="724"/>
      <c r="B50" s="6">
        <v>1995</v>
      </c>
      <c r="C50" s="6">
        <v>1996</v>
      </c>
      <c r="D50" s="6">
        <v>1997</v>
      </c>
      <c r="E50" s="6">
        <v>1998</v>
      </c>
      <c r="F50" s="7">
        <v>1999</v>
      </c>
      <c r="G50" s="6">
        <v>2000</v>
      </c>
      <c r="H50" s="7">
        <v>2001</v>
      </c>
      <c r="I50" s="6">
        <v>2002</v>
      </c>
      <c r="J50" s="7">
        <v>2003</v>
      </c>
      <c r="K50" s="6">
        <v>2004</v>
      </c>
      <c r="L50" s="7">
        <v>2005</v>
      </c>
      <c r="M50" s="6">
        <v>2006</v>
      </c>
      <c r="N50" s="1735">
        <v>2007</v>
      </c>
      <c r="O50" s="384">
        <v>2008</v>
      </c>
      <c r="P50" s="6">
        <v>2009</v>
      </c>
      <c r="Q50" s="1926">
        <v>2010</v>
      </c>
      <c r="R50" s="6">
        <v>2011</v>
      </c>
      <c r="S50" s="1926">
        <v>2012</v>
      </c>
      <c r="T50" s="1926">
        <v>2013</v>
      </c>
      <c r="U50" s="6">
        <v>2014</v>
      </c>
      <c r="V50" s="1926">
        <v>2015</v>
      </c>
      <c r="W50" s="6">
        <v>2016</v>
      </c>
      <c r="X50" s="6">
        <v>2017</v>
      </c>
      <c r="Y50" s="6">
        <v>2018</v>
      </c>
      <c r="Z50" s="6">
        <v>2019</v>
      </c>
      <c r="AA50" s="6">
        <v>2020</v>
      </c>
    </row>
    <row r="51" spans="1:27" s="58" customFormat="1" ht="14.65" customHeight="1">
      <c r="A51" s="2977" t="s">
        <v>1549</v>
      </c>
      <c r="B51" s="6"/>
      <c r="C51" s="6"/>
      <c r="D51" s="6"/>
      <c r="E51" s="6"/>
      <c r="F51" s="7"/>
      <c r="G51" s="6"/>
      <c r="H51" s="7"/>
      <c r="I51" s="6"/>
      <c r="J51" s="7"/>
      <c r="K51" s="6"/>
      <c r="L51" s="7"/>
      <c r="M51" s="6"/>
      <c r="N51" s="1735"/>
      <c r="O51" s="2881">
        <v>16.239999999999998</v>
      </c>
      <c r="P51" s="2881">
        <v>16.395</v>
      </c>
      <c r="Q51" s="2881">
        <v>17.044999999999998</v>
      </c>
      <c r="R51" s="2881">
        <v>18.25</v>
      </c>
      <c r="S51" s="2881">
        <v>19.254999999999999</v>
      </c>
      <c r="T51" s="2881">
        <v>20.119999999999997</v>
      </c>
      <c r="U51" s="2881">
        <v>20.574999999999999</v>
      </c>
      <c r="V51" s="2881">
        <v>20.965</v>
      </c>
      <c r="W51" s="2881">
        <v>20.529999999999998</v>
      </c>
      <c r="X51" s="2881">
        <v>20.445</v>
      </c>
      <c r="Y51" s="2881">
        <v>20.824999999999999</v>
      </c>
      <c r="Z51" s="2881">
        <v>21.73</v>
      </c>
      <c r="AA51" s="2881"/>
    </row>
    <row r="52" spans="1:27" s="58" customFormat="1" ht="14.65" customHeight="1">
      <c r="A52" s="2977" t="s">
        <v>1550</v>
      </c>
      <c r="B52" s="6"/>
      <c r="C52" s="6"/>
      <c r="D52" s="6"/>
      <c r="E52" s="6"/>
      <c r="F52" s="7"/>
      <c r="G52" s="6"/>
      <c r="H52" s="7"/>
      <c r="I52" s="6"/>
      <c r="J52" s="7"/>
      <c r="K52" s="6"/>
      <c r="L52" s="7"/>
      <c r="M52" s="6"/>
      <c r="N52" s="1735"/>
      <c r="O52" s="2881">
        <v>16.285</v>
      </c>
      <c r="P52" s="2881">
        <v>16.43</v>
      </c>
      <c r="Q52" s="2881">
        <v>17.085000000000001</v>
      </c>
      <c r="R52" s="2881">
        <v>18.305</v>
      </c>
      <c r="S52" s="2881">
        <v>19.3</v>
      </c>
      <c r="T52" s="2881">
        <v>20.175000000000001</v>
      </c>
      <c r="U52" s="2881">
        <v>20.635000000000002</v>
      </c>
      <c r="V52" s="2881">
        <v>21.029999999999998</v>
      </c>
      <c r="W52" s="2881">
        <v>20.59</v>
      </c>
      <c r="X52" s="2881">
        <v>20.695</v>
      </c>
      <c r="Y52" s="2881">
        <v>21.029999999999998</v>
      </c>
      <c r="Z52" s="2881">
        <v>21.740000000000002</v>
      </c>
      <c r="AA52" s="2881">
        <v>21.34</v>
      </c>
    </row>
    <row r="53" spans="1:27" s="58" customFormat="1" ht="14.65" customHeight="1">
      <c r="A53" s="2977" t="s">
        <v>1551</v>
      </c>
      <c r="B53" s="6"/>
      <c r="C53" s="6"/>
      <c r="D53" s="6"/>
      <c r="E53" s="6"/>
      <c r="F53" s="7"/>
      <c r="G53" s="6"/>
      <c r="H53" s="7"/>
      <c r="I53" s="6"/>
      <c r="J53" s="7"/>
      <c r="K53" s="6"/>
      <c r="L53" s="7"/>
      <c r="M53" s="6"/>
      <c r="N53" s="1735"/>
      <c r="O53" s="2881">
        <v>16.830000000000002</v>
      </c>
      <c r="P53" s="2881">
        <v>17.335000000000001</v>
      </c>
      <c r="Q53" s="2881">
        <v>17.95</v>
      </c>
      <c r="R53" s="2881">
        <v>19.265000000000001</v>
      </c>
      <c r="S53" s="2881">
        <v>20.190000000000001</v>
      </c>
      <c r="T53" s="2881">
        <v>21.34</v>
      </c>
      <c r="U53" s="2881">
        <v>21.889999999999997</v>
      </c>
      <c r="V53" s="2881">
        <v>22.055000000000003</v>
      </c>
      <c r="W53" s="2881">
        <v>21.94</v>
      </c>
      <c r="X53" s="2881">
        <v>21.884999999999998</v>
      </c>
      <c r="Y53" s="2881">
        <v>22.15</v>
      </c>
      <c r="Z53" s="2881">
        <v>23</v>
      </c>
      <c r="AA53" s="2881">
        <v>22.675000000000001</v>
      </c>
    </row>
    <row r="54" spans="1:27" ht="14.65" customHeight="1">
      <c r="A54" s="724" t="s">
        <v>691</v>
      </c>
      <c r="B54" s="1570">
        <v>15.095000000000001</v>
      </c>
      <c r="C54" s="1570">
        <v>15.04</v>
      </c>
      <c r="D54" s="1570">
        <v>14.55</v>
      </c>
      <c r="E54" s="1570">
        <v>14.57</v>
      </c>
      <c r="F54" s="1570">
        <v>14.43</v>
      </c>
      <c r="G54" s="1570">
        <v>14.31</v>
      </c>
      <c r="H54" s="1570">
        <v>14.505000000000001</v>
      </c>
      <c r="I54" s="1570">
        <v>13.775</v>
      </c>
      <c r="J54" s="1570">
        <v>13.775</v>
      </c>
      <c r="K54" s="1570">
        <v>14.22</v>
      </c>
      <c r="L54" s="1570">
        <v>14.55</v>
      </c>
      <c r="M54" s="1570">
        <v>14.55</v>
      </c>
      <c r="N54" s="1742">
        <v>15.775</v>
      </c>
      <c r="O54" s="2881">
        <v>20.62</v>
      </c>
      <c r="P54" s="2881">
        <v>18.899999999999999</v>
      </c>
      <c r="Q54" s="2881">
        <v>19.664999999999999</v>
      </c>
      <c r="R54" s="2881">
        <v>21.274999999999999</v>
      </c>
      <c r="S54" s="2881">
        <v>22.749999999999996</v>
      </c>
      <c r="T54" s="2881">
        <v>21.939999999999998</v>
      </c>
      <c r="U54" s="2881">
        <v>20.700000000000003</v>
      </c>
      <c r="V54" s="2881">
        <v>22.39</v>
      </c>
      <c r="W54" s="2881">
        <v>26.445</v>
      </c>
      <c r="X54" s="2881">
        <v>28.38</v>
      </c>
      <c r="Y54" s="2881">
        <v>28.349999999999998</v>
      </c>
      <c r="Z54" s="2881">
        <v>28.494999999999997</v>
      </c>
      <c r="AA54" s="2881">
        <v>27.47</v>
      </c>
    </row>
    <row r="55" spans="1:27" ht="14.65" customHeight="1">
      <c r="A55" s="724" t="s">
        <v>692</v>
      </c>
      <c r="B55" s="1570"/>
      <c r="C55" s="1570"/>
      <c r="D55" s="1570"/>
      <c r="E55" s="1570"/>
      <c r="F55" s="1570"/>
      <c r="G55" s="1570"/>
      <c r="H55" s="1570"/>
      <c r="I55" s="1570"/>
      <c r="J55" s="1570"/>
      <c r="K55" s="1570">
        <v>5.9850000000000003</v>
      </c>
      <c r="L55" s="1570">
        <v>6.49</v>
      </c>
      <c r="M55" s="1570">
        <v>6.47</v>
      </c>
      <c r="N55" s="1742">
        <v>6.7</v>
      </c>
      <c r="O55" s="2881">
        <v>7.669999999999999</v>
      </c>
      <c r="P55" s="2881">
        <v>8.2050000000000001</v>
      </c>
      <c r="Q55" s="2881">
        <v>8.2149999999999999</v>
      </c>
      <c r="R55" s="2881">
        <v>8.5</v>
      </c>
      <c r="S55" s="2881">
        <v>9.004999999999999</v>
      </c>
      <c r="T55" s="2881">
        <v>9.0299999999999994</v>
      </c>
      <c r="U55" s="2881">
        <v>8.6349999999999998</v>
      </c>
      <c r="V55" s="2881">
        <v>9.495000000000001</v>
      </c>
      <c r="W55" s="2881">
        <v>9.4700000000000006</v>
      </c>
      <c r="X55" s="2881">
        <v>9.69</v>
      </c>
      <c r="Y55" s="2881">
        <v>9.9200000000000017</v>
      </c>
      <c r="Z55" s="2881">
        <v>9.7750000000000004</v>
      </c>
      <c r="AA55" s="2881">
        <v>9.8949999999999996</v>
      </c>
    </row>
    <row r="56" spans="1:27" ht="14.65" customHeight="1">
      <c r="A56" s="724" t="s">
        <v>732</v>
      </c>
      <c r="B56" s="1570"/>
      <c r="C56" s="1570"/>
      <c r="D56" s="1570"/>
      <c r="E56" s="1570"/>
      <c r="F56" s="1570"/>
      <c r="G56" s="1570">
        <v>5.81</v>
      </c>
      <c r="H56" s="1570">
        <v>6.64</v>
      </c>
      <c r="I56" s="1570">
        <v>8.14</v>
      </c>
      <c r="J56" s="1570">
        <v>7.9249999999999998</v>
      </c>
      <c r="K56" s="1570">
        <v>8.06</v>
      </c>
      <c r="L56" s="1570">
        <v>8.6950000000000003</v>
      </c>
      <c r="M56" s="1570">
        <v>9.9</v>
      </c>
      <c r="N56" s="1742">
        <v>10.57</v>
      </c>
      <c r="O56" s="2881">
        <v>14.145000000000001</v>
      </c>
      <c r="P56" s="2881">
        <v>14.939999999999998</v>
      </c>
      <c r="Q56" s="2881">
        <v>15.225</v>
      </c>
      <c r="R56" s="2881">
        <v>16.43</v>
      </c>
      <c r="S56" s="2881">
        <v>16.66</v>
      </c>
      <c r="T56" s="2881">
        <v>16.63</v>
      </c>
      <c r="U56" s="2881">
        <v>13.835000000000001</v>
      </c>
      <c r="V56" s="2881">
        <v>13.965</v>
      </c>
      <c r="W56" s="2881">
        <v>14.205000000000002</v>
      </c>
      <c r="X56" s="2881">
        <v>14.629999999999999</v>
      </c>
      <c r="Y56" s="2881">
        <v>15.794999999999998</v>
      </c>
      <c r="Z56" s="2881">
        <v>17.59</v>
      </c>
      <c r="AA56" s="2881">
        <v>18.180000000000003</v>
      </c>
    </row>
    <row r="57" spans="1:27" ht="14.65" customHeight="1">
      <c r="A57" s="724" t="s">
        <v>479</v>
      </c>
      <c r="B57" s="1570">
        <v>15</v>
      </c>
      <c r="C57" s="1570">
        <v>16.04</v>
      </c>
      <c r="D57" s="1570">
        <v>16.440000000000001</v>
      </c>
      <c r="E57" s="1570">
        <v>17.95</v>
      </c>
      <c r="F57" s="1570">
        <v>18.809999999999999</v>
      </c>
      <c r="G57" s="1570">
        <v>19.63</v>
      </c>
      <c r="H57" s="1570">
        <v>20.885000000000002</v>
      </c>
      <c r="I57" s="1570">
        <v>21.885000000000002</v>
      </c>
      <c r="J57" s="1570">
        <v>22.545000000000002</v>
      </c>
      <c r="K57" s="1570">
        <v>22.58</v>
      </c>
      <c r="L57" s="1570">
        <v>22.99</v>
      </c>
      <c r="M57" s="1570">
        <v>24.09</v>
      </c>
      <c r="N57" s="1742">
        <v>25.13</v>
      </c>
      <c r="O57" s="2881">
        <v>27.1</v>
      </c>
      <c r="P57" s="2881">
        <v>26.27</v>
      </c>
      <c r="Q57" s="2881">
        <v>26.890000000000004</v>
      </c>
      <c r="R57" s="2881">
        <v>29.42</v>
      </c>
      <c r="S57" s="2881">
        <v>29.844999999999999</v>
      </c>
      <c r="T57" s="2881">
        <v>29.68</v>
      </c>
      <c r="U57" s="2881">
        <v>30.385000000000002</v>
      </c>
      <c r="V57" s="2881">
        <v>30.55</v>
      </c>
      <c r="W57" s="2881">
        <v>30.86</v>
      </c>
      <c r="X57" s="2881">
        <v>30.294999999999998</v>
      </c>
      <c r="Y57" s="2881">
        <v>31.245000000000001</v>
      </c>
      <c r="Z57" s="2881">
        <v>29.54</v>
      </c>
      <c r="AA57" s="2881">
        <v>28.259999999999998</v>
      </c>
    </row>
    <row r="58" spans="1:27" ht="14.65" customHeight="1">
      <c r="A58" s="724" t="s">
        <v>498</v>
      </c>
      <c r="B58" s="1570">
        <v>16.004999999999999</v>
      </c>
      <c r="C58" s="1570">
        <v>15.09</v>
      </c>
      <c r="D58" s="1570">
        <v>14.61</v>
      </c>
      <c r="E58" s="1570">
        <v>14.62</v>
      </c>
      <c r="F58" s="1570">
        <v>15.615</v>
      </c>
      <c r="G58" s="1570">
        <v>15.335000000000001</v>
      </c>
      <c r="H58" s="1570">
        <v>16.03</v>
      </c>
      <c r="I58" s="1570">
        <v>16.635000000000002</v>
      </c>
      <c r="J58" s="1570">
        <v>17</v>
      </c>
      <c r="K58" s="1570">
        <v>17.09</v>
      </c>
      <c r="L58" s="1570">
        <v>17.93</v>
      </c>
      <c r="M58" s="1570">
        <v>18.524999999999999</v>
      </c>
      <c r="N58" s="1742">
        <v>19.489999999999998</v>
      </c>
      <c r="O58" s="2881">
        <v>21.715</v>
      </c>
      <c r="P58" s="2881">
        <v>22.88</v>
      </c>
      <c r="Q58" s="2881">
        <v>24.064999999999998</v>
      </c>
      <c r="R58" s="2881">
        <v>25.295000000000002</v>
      </c>
      <c r="S58" s="2881">
        <v>26.355</v>
      </c>
      <c r="T58" s="2881">
        <v>29.200000000000003</v>
      </c>
      <c r="U58" s="2881">
        <v>29.774999999999995</v>
      </c>
      <c r="V58" s="2881">
        <v>29.484999999999996</v>
      </c>
      <c r="W58" s="2881">
        <v>29.73</v>
      </c>
      <c r="X58" s="2881">
        <v>30.48</v>
      </c>
      <c r="Y58" s="2881">
        <v>29.935000000000002</v>
      </c>
      <c r="Z58" s="2881">
        <v>29.830000000000002</v>
      </c>
      <c r="AA58" s="2881">
        <v>30.245000000000001</v>
      </c>
    </row>
    <row r="59" spans="1:27" ht="14.65" customHeight="1">
      <c r="A59" s="724" t="s">
        <v>716</v>
      </c>
      <c r="B59" s="1570"/>
      <c r="C59" s="1570"/>
      <c r="D59" s="1570"/>
      <c r="E59" s="1570"/>
      <c r="F59" s="1570"/>
      <c r="G59" s="1570"/>
      <c r="H59" s="1570"/>
      <c r="I59" s="1570">
        <v>5.39</v>
      </c>
      <c r="J59" s="1570">
        <v>6.49</v>
      </c>
      <c r="K59" s="1570">
        <v>6.6349999999999998</v>
      </c>
      <c r="L59" s="1570">
        <v>6.9550000000000001</v>
      </c>
      <c r="M59" s="1570">
        <v>7.4050000000000002</v>
      </c>
      <c r="N59" s="1742">
        <v>7.49</v>
      </c>
      <c r="O59" s="2881">
        <v>8.32</v>
      </c>
      <c r="P59" s="2881">
        <v>9.2100000000000009</v>
      </c>
      <c r="Q59" s="2881">
        <v>9.870000000000001</v>
      </c>
      <c r="R59" s="2881">
        <v>10.075000000000001</v>
      </c>
      <c r="S59" s="2881">
        <v>11.094999999999999</v>
      </c>
      <c r="T59" s="2881">
        <v>13.59</v>
      </c>
      <c r="U59" s="2881">
        <v>13.16</v>
      </c>
      <c r="V59" s="2881">
        <v>12.964999999999998</v>
      </c>
      <c r="W59" s="2881">
        <v>12.229999999999999</v>
      </c>
      <c r="X59" s="2881">
        <v>12.629999999999999</v>
      </c>
      <c r="Y59" s="2881">
        <v>13.83</v>
      </c>
      <c r="Z59" s="2881">
        <v>13.84</v>
      </c>
      <c r="AA59" s="2881">
        <v>12.635</v>
      </c>
    </row>
    <row r="60" spans="1:27" ht="14.65" customHeight="1">
      <c r="A60" s="724" t="s">
        <v>260</v>
      </c>
      <c r="B60" s="1570">
        <v>8.1349999999999998</v>
      </c>
      <c r="C60" s="1570">
        <v>8.3450000000000006</v>
      </c>
      <c r="D60" s="1570">
        <v>9.36</v>
      </c>
      <c r="E60" s="1570">
        <v>8.9649999999999999</v>
      </c>
      <c r="F60" s="1570">
        <v>8.94</v>
      </c>
      <c r="G60" s="1570">
        <v>8.94</v>
      </c>
      <c r="H60" s="1570">
        <v>8.94</v>
      </c>
      <c r="I60" s="1570">
        <v>9.94</v>
      </c>
      <c r="J60" s="1570">
        <v>11.79</v>
      </c>
      <c r="K60" s="1570">
        <v>12.56</v>
      </c>
      <c r="L60" s="1570">
        <v>14.36</v>
      </c>
      <c r="M60" s="1570">
        <v>14.9</v>
      </c>
      <c r="N60" s="1742">
        <v>16.62</v>
      </c>
      <c r="O60" s="2881">
        <v>19.009999999999998</v>
      </c>
      <c r="P60" s="2881">
        <v>19.425000000000001</v>
      </c>
      <c r="Q60" s="2881">
        <v>18.395</v>
      </c>
      <c r="R60" s="2881">
        <v>19.934999999999999</v>
      </c>
      <c r="S60" s="2881">
        <v>22.220000000000002</v>
      </c>
      <c r="T60" s="2881">
        <v>23.5</v>
      </c>
      <c r="U60" s="2881">
        <v>24.714999999999996</v>
      </c>
      <c r="V60" s="2881">
        <v>24.4</v>
      </c>
      <c r="W60" s="2881">
        <v>23.29</v>
      </c>
      <c r="X60" s="2881">
        <v>23.299999999999997</v>
      </c>
      <c r="Y60" s="2881">
        <v>24.54</v>
      </c>
      <c r="Z60" s="2881">
        <v>24.844999999999999</v>
      </c>
      <c r="AA60" s="2881">
        <v>25.145</v>
      </c>
    </row>
    <row r="61" spans="1:27" ht="14.65" customHeight="1">
      <c r="A61" s="724" t="s">
        <v>717</v>
      </c>
      <c r="B61" s="1570">
        <v>7.5049999999999999</v>
      </c>
      <c r="C61" s="1570">
        <v>7.29</v>
      </c>
      <c r="D61" s="1570">
        <v>7.25</v>
      </c>
      <c r="E61" s="1570">
        <v>7.2149999999999999</v>
      </c>
      <c r="F61" s="1570">
        <v>6.7050000000000001</v>
      </c>
      <c r="G61" s="1570">
        <v>6.0350000000000001</v>
      </c>
      <c r="H61" s="1570">
        <v>6.1950000000000003</v>
      </c>
      <c r="I61" s="1570">
        <v>6.3</v>
      </c>
      <c r="J61" s="1570">
        <v>6.54</v>
      </c>
      <c r="K61" s="1570">
        <v>6.71</v>
      </c>
      <c r="L61" s="1570">
        <v>6.91</v>
      </c>
      <c r="M61" s="1570">
        <v>7.01</v>
      </c>
      <c r="N61" s="1742">
        <v>7.25</v>
      </c>
      <c r="O61" s="2881">
        <v>10.73</v>
      </c>
      <c r="P61" s="2881">
        <v>10.930000000000001</v>
      </c>
      <c r="Q61" s="2881">
        <v>11.959999999999999</v>
      </c>
      <c r="R61" s="2881">
        <v>12.44</v>
      </c>
      <c r="S61" s="2881">
        <v>14.045000000000002</v>
      </c>
      <c r="T61" s="2881">
        <v>16.299999999999997</v>
      </c>
      <c r="U61" s="2881">
        <v>17.759999999999998</v>
      </c>
      <c r="V61" s="2881">
        <v>17.690000000000001</v>
      </c>
      <c r="W61" s="2881">
        <v>17.195</v>
      </c>
      <c r="X61" s="2881">
        <v>17.78</v>
      </c>
      <c r="Y61" s="2881">
        <v>16.59</v>
      </c>
      <c r="Z61" s="2881">
        <v>15.73</v>
      </c>
      <c r="AA61" s="2881">
        <v>16.574999999999999</v>
      </c>
    </row>
    <row r="62" spans="1:27" ht="14.65" customHeight="1">
      <c r="A62" s="724" t="s">
        <v>480</v>
      </c>
      <c r="B62" s="1570">
        <v>12.385</v>
      </c>
      <c r="C62" s="1570">
        <v>12.58</v>
      </c>
      <c r="D62" s="1570">
        <v>12.06</v>
      </c>
      <c r="E62" s="1570">
        <v>11.54</v>
      </c>
      <c r="F62" s="1570">
        <v>11.234999999999999</v>
      </c>
      <c r="G62" s="1570">
        <v>10.91</v>
      </c>
      <c r="H62" s="1570">
        <v>10.48</v>
      </c>
      <c r="I62" s="1570">
        <v>10.47</v>
      </c>
      <c r="J62" s="1570">
        <v>10.63</v>
      </c>
      <c r="K62" s="1570">
        <v>10.79</v>
      </c>
      <c r="L62" s="1570">
        <v>10.97</v>
      </c>
      <c r="M62" s="1570">
        <v>11.52</v>
      </c>
      <c r="N62" s="1742">
        <v>12.25</v>
      </c>
      <c r="O62" s="2881">
        <v>14.615</v>
      </c>
      <c r="P62" s="2881">
        <v>16.305</v>
      </c>
      <c r="Q62" s="2881">
        <v>17.895</v>
      </c>
      <c r="R62" s="2881">
        <v>20.345000000000002</v>
      </c>
      <c r="S62" s="2881">
        <v>22.324999999999999</v>
      </c>
      <c r="T62" s="2881">
        <v>22.504999999999999</v>
      </c>
      <c r="U62" s="2881">
        <v>22.66</v>
      </c>
      <c r="V62" s="2881">
        <v>23.395</v>
      </c>
      <c r="W62" s="2881">
        <v>22.344999999999999</v>
      </c>
      <c r="X62" s="2881">
        <v>22.365000000000002</v>
      </c>
      <c r="Y62" s="2881">
        <v>24.3</v>
      </c>
      <c r="Z62" s="2881">
        <v>23.984999999999999</v>
      </c>
      <c r="AA62" s="2881">
        <v>22.684999999999999</v>
      </c>
    </row>
    <row r="63" spans="1:27" ht="14.65" customHeight="1">
      <c r="A63" s="724" t="s">
        <v>476</v>
      </c>
      <c r="B63" s="1570">
        <v>12.855</v>
      </c>
      <c r="C63" s="1570">
        <v>13.395</v>
      </c>
      <c r="D63" s="1570">
        <v>12.835000000000001</v>
      </c>
      <c r="E63" s="1570">
        <v>12.475</v>
      </c>
      <c r="F63" s="1570">
        <v>11.92</v>
      </c>
      <c r="G63" s="1570">
        <v>11.664999999999999</v>
      </c>
      <c r="H63" s="1570">
        <v>11.535</v>
      </c>
      <c r="I63" s="1570">
        <v>11.65</v>
      </c>
      <c r="J63" s="1570">
        <v>11.62</v>
      </c>
      <c r="K63" s="1570">
        <v>11.94</v>
      </c>
      <c r="L63" s="1570">
        <v>11.94</v>
      </c>
      <c r="M63" s="1570">
        <v>11.925000000000001</v>
      </c>
      <c r="N63" s="1742">
        <v>12.08</v>
      </c>
      <c r="O63" s="2881">
        <v>12.08</v>
      </c>
      <c r="P63" s="2881">
        <v>12.065000000000001</v>
      </c>
      <c r="Q63" s="2881">
        <v>13.164999999999999</v>
      </c>
      <c r="R63" s="2881">
        <v>14.024999999999999</v>
      </c>
      <c r="S63" s="2881">
        <v>14.465</v>
      </c>
      <c r="T63" s="2881">
        <v>15.6</v>
      </c>
      <c r="U63" s="2881">
        <v>16.434999999999999</v>
      </c>
      <c r="V63" s="2881">
        <v>16.79</v>
      </c>
      <c r="W63" s="2881">
        <v>16.98</v>
      </c>
      <c r="X63" s="2881">
        <v>17.23</v>
      </c>
      <c r="Y63" s="2881">
        <v>17.734999999999999</v>
      </c>
      <c r="Z63" s="2881">
        <v>18.454999999999998</v>
      </c>
      <c r="AA63" s="2881">
        <v>19.254999999999999</v>
      </c>
    </row>
    <row r="64" spans="1:27" ht="14.65" customHeight="1">
      <c r="A64" s="2977" t="s">
        <v>1400</v>
      </c>
      <c r="B64" s="1570"/>
      <c r="C64" s="1570"/>
      <c r="D64" s="1570"/>
      <c r="E64" s="1570"/>
      <c r="F64" s="1570"/>
      <c r="G64" s="1570"/>
      <c r="H64" s="1570"/>
      <c r="I64" s="1570"/>
      <c r="J64" s="1570"/>
      <c r="K64" s="1570"/>
      <c r="L64" s="1570"/>
      <c r="M64" s="1570"/>
      <c r="N64" s="1742"/>
      <c r="O64" s="2881">
        <v>10.870000000000001</v>
      </c>
      <c r="P64" s="2881">
        <v>11.574999999999999</v>
      </c>
      <c r="Q64" s="2881">
        <v>11.52</v>
      </c>
      <c r="R64" s="2881">
        <v>11.415000000000001</v>
      </c>
      <c r="S64" s="2881">
        <v>12.959999999999999</v>
      </c>
      <c r="T64" s="2881">
        <v>13.61</v>
      </c>
      <c r="U64" s="2881">
        <v>13.18</v>
      </c>
      <c r="V64" s="2881">
        <v>13.145000000000001</v>
      </c>
      <c r="W64" s="2881">
        <v>13.209999999999999</v>
      </c>
      <c r="X64" s="2881">
        <v>12.16</v>
      </c>
      <c r="Y64" s="2881">
        <v>13.16</v>
      </c>
      <c r="Z64" s="2881">
        <v>13.224999999999998</v>
      </c>
      <c r="AA64" s="2881">
        <v>13.040000000000001</v>
      </c>
    </row>
    <row r="65" spans="1:27" ht="14.65" customHeight="1">
      <c r="A65" s="724" t="s">
        <v>478</v>
      </c>
      <c r="B65" s="1570">
        <v>19.324999999999999</v>
      </c>
      <c r="C65" s="1570">
        <v>20.74</v>
      </c>
      <c r="D65" s="1570">
        <v>22.195</v>
      </c>
      <c r="E65" s="1570">
        <v>22.335000000000001</v>
      </c>
      <c r="F65" s="1570">
        <v>21.01</v>
      </c>
      <c r="G65" s="1570">
        <v>20.475000000000001</v>
      </c>
      <c r="H65" s="1570">
        <v>19.905000000000001</v>
      </c>
      <c r="I65" s="1570">
        <v>19.274999999999999</v>
      </c>
      <c r="J65" s="1570">
        <v>19.809999999999999</v>
      </c>
      <c r="K65" s="1570">
        <v>19.385000000000002</v>
      </c>
      <c r="L65" s="1570">
        <v>19.899999999999999</v>
      </c>
      <c r="M65" s="1570">
        <v>21.08</v>
      </c>
      <c r="N65" s="1742">
        <v>23.34</v>
      </c>
      <c r="O65" s="2881">
        <v>21.29</v>
      </c>
      <c r="P65" s="2881">
        <v>20.474999999999998</v>
      </c>
      <c r="Q65" s="2881">
        <v>19.425000000000001</v>
      </c>
      <c r="R65" s="2881">
        <v>20.260000000000002</v>
      </c>
      <c r="S65" s="2881">
        <v>22.145</v>
      </c>
      <c r="T65" s="2881">
        <v>23.075000000000003</v>
      </c>
      <c r="U65" s="2881">
        <v>23.92</v>
      </c>
      <c r="V65" s="2881">
        <v>24.39</v>
      </c>
      <c r="W65" s="2881">
        <v>23.765000000000001</v>
      </c>
      <c r="X65" s="2881">
        <v>21.060000000000002</v>
      </c>
      <c r="Y65" s="2881">
        <v>21.139999999999997</v>
      </c>
      <c r="Z65" s="2881">
        <v>23.21</v>
      </c>
      <c r="AA65" s="2881">
        <v>21.894999999999996</v>
      </c>
    </row>
    <row r="66" spans="1:27" ht="14.65" customHeight="1">
      <c r="A66" s="724" t="s">
        <v>323</v>
      </c>
      <c r="B66" s="1570"/>
      <c r="C66" s="1570"/>
      <c r="D66" s="1570"/>
      <c r="E66" s="1570"/>
      <c r="F66" s="1570"/>
      <c r="G66" s="1570"/>
      <c r="H66" s="1570"/>
      <c r="I66" s="1570"/>
      <c r="J66" s="1570"/>
      <c r="K66" s="1570"/>
      <c r="L66" s="1570"/>
      <c r="M66" s="1570"/>
      <c r="N66" s="1742"/>
      <c r="O66" s="2881">
        <v>19.100000000000001</v>
      </c>
      <c r="P66" s="2881">
        <v>16</v>
      </c>
      <c r="Q66" s="2881">
        <v>19.395</v>
      </c>
      <c r="R66" s="2881">
        <v>22.314999999999998</v>
      </c>
      <c r="S66" s="2881">
        <v>28.449999999999996</v>
      </c>
      <c r="T66" s="2881">
        <v>26.205000000000002</v>
      </c>
      <c r="U66" s="2881">
        <v>23.234999999999999</v>
      </c>
      <c r="V66" s="2881">
        <v>18.975000000000001</v>
      </c>
      <c r="W66" s="2881">
        <v>15.739999999999998</v>
      </c>
      <c r="X66" s="2881">
        <v>18.445</v>
      </c>
      <c r="Y66" s="2881">
        <v>20.38</v>
      </c>
      <c r="Z66" s="2881">
        <v>22.194999999999997</v>
      </c>
      <c r="AA66" s="2881">
        <v>19.155000000000001</v>
      </c>
    </row>
    <row r="67" spans="1:27" ht="14.65" customHeight="1">
      <c r="A67" s="724" t="s">
        <v>693</v>
      </c>
      <c r="B67" s="1570"/>
      <c r="C67" s="1570"/>
      <c r="D67" s="1570"/>
      <c r="E67" s="1570"/>
      <c r="F67" s="1570"/>
      <c r="G67" s="1570"/>
      <c r="H67" s="1570"/>
      <c r="I67" s="1570"/>
      <c r="J67" s="1570"/>
      <c r="K67" s="1570">
        <v>6.2850000000000001</v>
      </c>
      <c r="L67" s="1570">
        <v>8.2850000000000001</v>
      </c>
      <c r="M67" s="1570">
        <v>7.5949999999999998</v>
      </c>
      <c r="N67" s="1742">
        <v>7.1</v>
      </c>
      <c r="O67" s="2881">
        <v>9.2249999999999996</v>
      </c>
      <c r="P67" s="2881">
        <v>10.530000000000001</v>
      </c>
      <c r="Q67" s="2881">
        <v>10.484999999999999</v>
      </c>
      <c r="R67" s="2881">
        <v>12.55</v>
      </c>
      <c r="S67" s="2881">
        <v>13.755000000000001</v>
      </c>
      <c r="T67" s="2881">
        <v>13.68</v>
      </c>
      <c r="U67" s="2881">
        <v>13.33</v>
      </c>
      <c r="V67" s="2881">
        <v>16.425000000000001</v>
      </c>
      <c r="W67" s="2881">
        <v>16.259999999999998</v>
      </c>
      <c r="X67" s="2881">
        <v>15.839999999999998</v>
      </c>
      <c r="Y67" s="2881">
        <v>15.21</v>
      </c>
      <c r="Z67" s="2881">
        <v>16.344999999999999</v>
      </c>
      <c r="AA67" s="2881">
        <v>14.26</v>
      </c>
    </row>
    <row r="68" spans="1:27" ht="13.7" customHeight="1">
      <c r="A68" s="724" t="s">
        <v>694</v>
      </c>
      <c r="B68" s="1570"/>
      <c r="C68" s="1570"/>
      <c r="D68" s="1570"/>
      <c r="E68" s="1570"/>
      <c r="F68" s="1570"/>
      <c r="G68" s="1570"/>
      <c r="H68" s="1570"/>
      <c r="I68" s="1570"/>
      <c r="J68" s="1570"/>
      <c r="K68" s="1570">
        <v>6.32</v>
      </c>
      <c r="L68" s="1570">
        <v>7.18</v>
      </c>
      <c r="M68" s="1570">
        <v>7.18</v>
      </c>
      <c r="N68" s="1742">
        <v>7.76</v>
      </c>
      <c r="O68" s="2881">
        <v>8.625</v>
      </c>
      <c r="P68" s="2881">
        <v>9.3849999999999998</v>
      </c>
      <c r="Q68" s="2881">
        <v>11.86</v>
      </c>
      <c r="R68" s="2881">
        <v>12.174999999999999</v>
      </c>
      <c r="S68" s="2881">
        <v>12.64</v>
      </c>
      <c r="T68" s="2881">
        <v>13.805</v>
      </c>
      <c r="U68" s="2881">
        <v>13.245000000000001</v>
      </c>
      <c r="V68" s="2881">
        <v>12.494999999999999</v>
      </c>
      <c r="W68" s="2881">
        <v>12.01</v>
      </c>
      <c r="X68" s="2881">
        <v>11.115</v>
      </c>
      <c r="Y68" s="2881">
        <v>10.97</v>
      </c>
      <c r="Z68" s="2881">
        <v>12.545</v>
      </c>
      <c r="AA68" s="2881">
        <v>13.734999999999999</v>
      </c>
    </row>
    <row r="69" spans="1:27" ht="14.65" customHeight="1">
      <c r="A69" s="724" t="s">
        <v>695</v>
      </c>
      <c r="B69" s="1570">
        <v>11.44</v>
      </c>
      <c r="C69" s="1570">
        <v>11.53</v>
      </c>
      <c r="D69" s="1570">
        <v>11.265000000000001</v>
      </c>
      <c r="E69" s="1570">
        <v>11.244999999999999</v>
      </c>
      <c r="F69" s="1570">
        <v>11.385</v>
      </c>
      <c r="G69" s="1570">
        <v>11.15</v>
      </c>
      <c r="H69" s="1570">
        <v>12.505000000000001</v>
      </c>
      <c r="I69" s="1570">
        <v>12.93</v>
      </c>
      <c r="J69" s="1570">
        <v>13.35</v>
      </c>
      <c r="K69" s="1570">
        <v>13.66</v>
      </c>
      <c r="L69" s="1570">
        <v>14.9</v>
      </c>
      <c r="M69" s="1570">
        <v>16.03</v>
      </c>
      <c r="N69" s="1742">
        <v>16.84</v>
      </c>
      <c r="O69" s="2881">
        <v>16.27</v>
      </c>
      <c r="P69" s="2881">
        <v>18.82</v>
      </c>
      <c r="Q69" s="2881">
        <v>17.364999999999998</v>
      </c>
      <c r="R69" s="2881">
        <v>16.7</v>
      </c>
      <c r="S69" s="2881">
        <v>17.010000000000002</v>
      </c>
      <c r="T69" s="2881">
        <v>16.555</v>
      </c>
      <c r="U69" s="2881">
        <v>17.380000000000003</v>
      </c>
      <c r="V69" s="2881">
        <v>17.669999999999998</v>
      </c>
      <c r="W69" s="2881">
        <v>16.98</v>
      </c>
      <c r="X69" s="2881">
        <v>16.165000000000003</v>
      </c>
      <c r="Y69" s="2881">
        <v>16.809999999999999</v>
      </c>
      <c r="Z69" s="2881">
        <v>17.984999999999999</v>
      </c>
      <c r="AA69" s="2881">
        <v>19.855</v>
      </c>
    </row>
    <row r="70" spans="1:27" s="58" customFormat="1" ht="14.65" customHeight="1">
      <c r="A70" s="724" t="s">
        <v>696</v>
      </c>
      <c r="B70" s="1570">
        <v>4.625</v>
      </c>
      <c r="C70" s="1570">
        <v>4.05</v>
      </c>
      <c r="D70" s="1570">
        <v>5.7649999999999997</v>
      </c>
      <c r="E70" s="1570">
        <v>6.0049999999999999</v>
      </c>
      <c r="F70" s="1570">
        <v>6.6449999999999996</v>
      </c>
      <c r="G70" s="1570">
        <v>6.9</v>
      </c>
      <c r="H70" s="1570">
        <v>7.33</v>
      </c>
      <c r="I70" s="1570">
        <v>8.0449999999999999</v>
      </c>
      <c r="J70" s="1570">
        <v>8.1850000000000005</v>
      </c>
      <c r="K70" s="1570">
        <v>10.210000000000001</v>
      </c>
      <c r="L70" s="1570">
        <v>11.055</v>
      </c>
      <c r="M70" s="1570">
        <v>10.23</v>
      </c>
      <c r="N70" s="1742">
        <v>12.734999999999999</v>
      </c>
      <c r="O70" s="2881">
        <v>15.504999999999999</v>
      </c>
      <c r="P70" s="2881">
        <v>15.725</v>
      </c>
      <c r="Q70" s="2881">
        <v>16.375</v>
      </c>
      <c r="R70" s="2881">
        <v>16.175000000000001</v>
      </c>
      <c r="S70" s="2881">
        <v>15.834999999999999</v>
      </c>
      <c r="T70" s="2881">
        <v>13.614999999999998</v>
      </c>
      <c r="U70" s="2881">
        <v>11.74</v>
      </c>
      <c r="V70" s="2881">
        <v>11.360000000000001</v>
      </c>
      <c r="W70" s="2881">
        <v>11.195</v>
      </c>
      <c r="X70" s="2881">
        <v>11.295</v>
      </c>
      <c r="Y70" s="2881">
        <v>11.205</v>
      </c>
      <c r="Z70" s="2881">
        <v>11.085000000000001</v>
      </c>
      <c r="AA70" s="2881">
        <v>10.200000000000001</v>
      </c>
    </row>
    <row r="71" spans="1:27" s="58" customFormat="1" ht="14.65" customHeight="1">
      <c r="A71" s="724" t="s">
        <v>324</v>
      </c>
      <c r="B71" s="1570"/>
      <c r="C71" s="1570"/>
      <c r="D71" s="1570"/>
      <c r="E71" s="1570"/>
      <c r="F71" s="1570"/>
      <c r="G71" s="1570"/>
      <c r="H71" s="1570"/>
      <c r="I71" s="1570"/>
      <c r="J71" s="1570"/>
      <c r="K71" s="1570"/>
      <c r="L71" s="1570"/>
      <c r="M71" s="1570"/>
      <c r="N71" s="1742"/>
      <c r="O71" s="2881">
        <v>12.645000000000001</v>
      </c>
      <c r="P71" s="2881">
        <v>16.105</v>
      </c>
      <c r="Q71" s="2881">
        <v>16.5</v>
      </c>
      <c r="R71" s="2881">
        <v>16.585000000000001</v>
      </c>
      <c r="S71" s="2881">
        <v>16.754999999999999</v>
      </c>
      <c r="T71" s="2881">
        <v>16.765000000000001</v>
      </c>
      <c r="U71" s="2881">
        <v>13.61</v>
      </c>
      <c r="V71" s="2881">
        <v>12.630000000000003</v>
      </c>
      <c r="W71" s="2881">
        <v>12.654999999999999</v>
      </c>
      <c r="X71" s="2881">
        <v>13.13</v>
      </c>
      <c r="Y71" s="2881">
        <v>12.955</v>
      </c>
      <c r="Z71" s="2881">
        <v>12.969999999999999</v>
      </c>
      <c r="AA71" s="2881">
        <v>12.91</v>
      </c>
    </row>
    <row r="72" spans="1:27" ht="14.65" customHeight="1">
      <c r="A72" s="724" t="s">
        <v>281</v>
      </c>
      <c r="B72" s="1570">
        <v>10.255000000000001</v>
      </c>
      <c r="C72" s="1570">
        <v>10.105</v>
      </c>
      <c r="D72" s="1570">
        <v>11.45</v>
      </c>
      <c r="E72" s="1570">
        <v>11.42</v>
      </c>
      <c r="F72" s="1570">
        <v>12.025</v>
      </c>
      <c r="G72" s="1570">
        <v>15.2</v>
      </c>
      <c r="H72" s="1570">
        <v>16.489999999999998</v>
      </c>
      <c r="I72" s="1570">
        <v>16.954999999999998</v>
      </c>
      <c r="J72" s="1570">
        <v>17.695</v>
      </c>
      <c r="K72" s="1570">
        <v>18.32</v>
      </c>
      <c r="L72" s="1570">
        <v>19.574999999999999</v>
      </c>
      <c r="M72" s="1570">
        <v>21.085000000000001</v>
      </c>
      <c r="N72" s="1742">
        <v>21.8</v>
      </c>
      <c r="O72" s="2881">
        <v>17.835000000000001</v>
      </c>
      <c r="P72" s="2881">
        <v>19.424999999999997</v>
      </c>
      <c r="Q72" s="2881">
        <v>17.78</v>
      </c>
      <c r="R72" s="2881">
        <v>18.015000000000001</v>
      </c>
      <c r="S72" s="2881">
        <v>18.57</v>
      </c>
      <c r="T72" s="2881">
        <v>19.014999999999997</v>
      </c>
      <c r="U72" s="2881">
        <v>18.21</v>
      </c>
      <c r="V72" s="2881">
        <v>19.16</v>
      </c>
      <c r="W72" s="2881">
        <v>16.060000000000002</v>
      </c>
      <c r="X72" s="2881">
        <v>15.589999999999998</v>
      </c>
      <c r="Y72" s="2881">
        <v>17.065000000000001</v>
      </c>
      <c r="Z72" s="2881">
        <v>20.61</v>
      </c>
      <c r="AA72" s="2881">
        <v>13.94</v>
      </c>
    </row>
    <row r="73" spans="1:27" ht="14.65" customHeight="1">
      <c r="A73" s="724" t="s">
        <v>481</v>
      </c>
      <c r="B73" s="1570"/>
      <c r="C73" s="1570">
        <v>12.72</v>
      </c>
      <c r="D73" s="1570">
        <v>12.58</v>
      </c>
      <c r="E73" s="1570">
        <v>12.494999999999999</v>
      </c>
      <c r="F73" s="1570">
        <v>12.62</v>
      </c>
      <c r="G73" s="1570">
        <v>12.744999999999999</v>
      </c>
      <c r="H73" s="1570">
        <v>13.24</v>
      </c>
      <c r="I73" s="1570">
        <v>13.48</v>
      </c>
      <c r="J73" s="1570">
        <v>13.475</v>
      </c>
      <c r="K73" s="1570">
        <v>14.22</v>
      </c>
      <c r="L73" s="1570">
        <v>14.02</v>
      </c>
      <c r="M73" s="1570">
        <v>13.895</v>
      </c>
      <c r="N73" s="1742">
        <v>15.525</v>
      </c>
      <c r="O73" s="2881">
        <v>17.754999999999999</v>
      </c>
      <c r="P73" s="2881">
        <v>19.09</v>
      </c>
      <c r="Q73" s="2881">
        <v>19.485000000000003</v>
      </c>
      <c r="R73" s="2881">
        <v>19.754999999999999</v>
      </c>
      <c r="S73" s="2881">
        <v>19.995000000000001</v>
      </c>
      <c r="T73" s="2881">
        <v>20.5</v>
      </c>
      <c r="U73" s="2881">
        <v>20.04</v>
      </c>
      <c r="V73" s="2881">
        <v>19.96</v>
      </c>
      <c r="W73" s="2881">
        <v>20.22</v>
      </c>
      <c r="X73" s="2881">
        <v>19.64</v>
      </c>
      <c r="Y73" s="2881">
        <v>19.89</v>
      </c>
      <c r="Z73" s="2881">
        <v>20.54</v>
      </c>
      <c r="AA73" s="2881">
        <v>21.39</v>
      </c>
    </row>
    <row r="74" spans="1:27" ht="14.65" customHeight="1">
      <c r="A74" s="724" t="s">
        <v>483</v>
      </c>
      <c r="B74" s="1570"/>
      <c r="C74" s="1570"/>
      <c r="D74" s="1570"/>
      <c r="E74" s="1570"/>
      <c r="F74" s="1570"/>
      <c r="G74" s="1570">
        <v>8.1</v>
      </c>
      <c r="H74" s="1570">
        <v>8.9049999999999994</v>
      </c>
      <c r="I74" s="1570">
        <v>10.015000000000001</v>
      </c>
      <c r="J74" s="1570">
        <v>9.8249999999999993</v>
      </c>
      <c r="K74" s="1570">
        <v>9.2899999999999991</v>
      </c>
      <c r="L74" s="1570">
        <v>10.615</v>
      </c>
      <c r="M74" s="1570">
        <v>11.635</v>
      </c>
      <c r="N74" s="1742">
        <v>12.345000000000001</v>
      </c>
      <c r="O74" s="2881">
        <v>12.770000000000001</v>
      </c>
      <c r="P74" s="2881">
        <v>12.11</v>
      </c>
      <c r="Q74" s="2881">
        <v>13.614999999999998</v>
      </c>
      <c r="R74" s="2881">
        <v>14.11</v>
      </c>
      <c r="S74" s="2881">
        <v>14.735000000000001</v>
      </c>
      <c r="T74" s="2881">
        <v>14.584999999999997</v>
      </c>
      <c r="U74" s="2881">
        <v>14.145000000000001</v>
      </c>
      <c r="V74" s="2881">
        <v>14.31</v>
      </c>
      <c r="W74" s="2881">
        <v>13.419999999999998</v>
      </c>
      <c r="X74" s="2881">
        <v>14.540000000000001</v>
      </c>
      <c r="Y74" s="2881">
        <v>14.029999999999998</v>
      </c>
      <c r="Z74" s="2881">
        <v>13.595000000000002</v>
      </c>
      <c r="AA74" s="2881">
        <v>14.924999999999999</v>
      </c>
    </row>
    <row r="75" spans="1:27" ht="14.65" customHeight="1">
      <c r="A75" s="724" t="s">
        <v>754</v>
      </c>
      <c r="B75" s="1570">
        <v>13.215</v>
      </c>
      <c r="C75" s="1570">
        <v>13.215</v>
      </c>
      <c r="D75" s="1570">
        <v>13.265000000000001</v>
      </c>
      <c r="E75" s="1570">
        <v>13.16</v>
      </c>
      <c r="F75" s="1570">
        <v>12.63</v>
      </c>
      <c r="G75" s="1570">
        <v>12.56</v>
      </c>
      <c r="H75" s="1570">
        <v>12.62</v>
      </c>
      <c r="I75" s="1570">
        <v>12.86</v>
      </c>
      <c r="J75" s="1570">
        <v>13.22</v>
      </c>
      <c r="K75" s="1570">
        <v>13.5</v>
      </c>
      <c r="L75" s="1570">
        <v>13.805</v>
      </c>
      <c r="M75" s="1570">
        <v>14.1</v>
      </c>
      <c r="N75" s="1742">
        <v>15</v>
      </c>
      <c r="O75" s="2881">
        <v>15.034999999999998</v>
      </c>
      <c r="P75" s="2881">
        <v>15.509999999999998</v>
      </c>
      <c r="Q75" s="2881">
        <v>16.25</v>
      </c>
      <c r="R75" s="2881">
        <v>17.675000000000001</v>
      </c>
      <c r="S75" s="2881">
        <v>20.28</v>
      </c>
      <c r="T75" s="2881">
        <v>21.060000000000002</v>
      </c>
      <c r="U75" s="2881">
        <v>22.03</v>
      </c>
      <c r="V75" s="2881">
        <v>22.82</v>
      </c>
      <c r="W75" s="2881">
        <v>23.24</v>
      </c>
      <c r="X75" s="2881">
        <v>22.57</v>
      </c>
      <c r="Y75" s="2881">
        <v>22.695</v>
      </c>
      <c r="Z75" s="2881">
        <v>21.654999999999998</v>
      </c>
      <c r="AA75" s="2881">
        <v>21.265000000000001</v>
      </c>
    </row>
    <row r="76" spans="1:27" ht="14.65" customHeight="1">
      <c r="A76" s="724" t="s">
        <v>697</v>
      </c>
      <c r="B76" s="1570"/>
      <c r="C76" s="1570"/>
      <c r="D76" s="1570"/>
      <c r="E76" s="1570"/>
      <c r="F76" s="1570"/>
      <c r="G76" s="1570"/>
      <c r="H76" s="1570"/>
      <c r="I76" s="1570"/>
      <c r="J76" s="1570"/>
      <c r="K76" s="1570"/>
      <c r="L76" s="1570">
        <v>8.6300000000000008</v>
      </c>
      <c r="M76" s="1570">
        <v>9.5250000000000004</v>
      </c>
      <c r="N76" s="1742">
        <v>10.835000000000001</v>
      </c>
      <c r="O76" s="2881">
        <v>10.819999999999999</v>
      </c>
      <c r="P76" s="2881">
        <v>9.7750000000000004</v>
      </c>
      <c r="Q76" s="2881">
        <v>10.414999999999999</v>
      </c>
      <c r="R76" s="2881">
        <v>10.835000000000001</v>
      </c>
      <c r="S76" s="2881">
        <v>10.625</v>
      </c>
      <c r="T76" s="2881">
        <v>13.01</v>
      </c>
      <c r="U76" s="2881">
        <v>12.690000000000001</v>
      </c>
      <c r="V76" s="2881">
        <v>13.11</v>
      </c>
      <c r="W76" s="2881">
        <v>12.465000000000002</v>
      </c>
      <c r="X76" s="2881">
        <v>12.434999999999999</v>
      </c>
      <c r="Y76" s="2881">
        <v>13.25</v>
      </c>
      <c r="Z76" s="2881">
        <v>13.895000000000001</v>
      </c>
      <c r="AA76" s="2881">
        <v>14.540000000000001</v>
      </c>
    </row>
    <row r="77" spans="1:27" ht="14.65" customHeight="1">
      <c r="A77" s="724" t="s">
        <v>698</v>
      </c>
      <c r="B77" s="1570">
        <v>8.0299999999999994</v>
      </c>
      <c r="C77" s="1570">
        <v>7.875</v>
      </c>
      <c r="D77" s="1570">
        <v>8.61</v>
      </c>
      <c r="E77" s="1570">
        <v>9.5549999999999997</v>
      </c>
      <c r="F77" s="1570">
        <v>10.039999999999999</v>
      </c>
      <c r="G77" s="1570">
        <v>9.8800000000000008</v>
      </c>
      <c r="H77" s="1570">
        <v>9.86</v>
      </c>
      <c r="I77" s="1570">
        <v>10.135</v>
      </c>
      <c r="J77" s="1570">
        <v>10.11</v>
      </c>
      <c r="K77" s="1570">
        <v>10.215</v>
      </c>
      <c r="L77" s="1570">
        <v>10.41</v>
      </c>
      <c r="M77" s="1570">
        <v>10.484999999999999</v>
      </c>
      <c r="N77" s="1742">
        <v>10.96</v>
      </c>
      <c r="O77" s="2881">
        <v>11.515000000000001</v>
      </c>
      <c r="P77" s="2881">
        <v>13.435</v>
      </c>
      <c r="Q77" s="2881">
        <v>14.135</v>
      </c>
      <c r="R77" s="2881">
        <v>14.665000000000001</v>
      </c>
      <c r="S77" s="2881">
        <v>15.42</v>
      </c>
      <c r="T77" s="2881">
        <v>16.335000000000001</v>
      </c>
      <c r="U77" s="2881">
        <v>16.310000000000002</v>
      </c>
      <c r="V77" s="2881">
        <v>16.100000000000001</v>
      </c>
      <c r="W77" s="2881">
        <v>16.234999999999999</v>
      </c>
      <c r="X77" s="2881">
        <v>16.11</v>
      </c>
      <c r="Y77" s="2881">
        <v>16.254999999999999</v>
      </c>
      <c r="Z77" s="2881">
        <v>16.499999999999996</v>
      </c>
      <c r="AA77" s="2881">
        <v>15.71</v>
      </c>
    </row>
    <row r="78" spans="1:27" ht="14.65" customHeight="1">
      <c r="A78" s="724" t="s">
        <v>711</v>
      </c>
      <c r="B78" s="1570"/>
      <c r="C78" s="1570"/>
      <c r="D78" s="1570"/>
      <c r="E78" s="1570"/>
      <c r="F78" s="1570"/>
      <c r="G78" s="1570"/>
      <c r="H78" s="1570"/>
      <c r="I78" s="1570"/>
      <c r="J78" s="1570"/>
      <c r="K78" s="1570">
        <v>12.305</v>
      </c>
      <c r="L78" s="1570">
        <v>13.34</v>
      </c>
      <c r="M78" s="1570">
        <v>14.34</v>
      </c>
      <c r="N78" s="1742">
        <v>15.695</v>
      </c>
      <c r="O78" s="2881">
        <v>14.735000000000001</v>
      </c>
      <c r="P78" s="2881">
        <v>15.5</v>
      </c>
      <c r="Q78" s="2881">
        <v>15.784999999999998</v>
      </c>
      <c r="R78" s="2881">
        <v>16.96</v>
      </c>
      <c r="S78" s="2881">
        <v>17.190000000000001</v>
      </c>
      <c r="T78" s="2881">
        <v>16.88</v>
      </c>
      <c r="U78" s="2881">
        <v>15.15</v>
      </c>
      <c r="V78" s="2881">
        <v>15.115</v>
      </c>
      <c r="W78" s="2881">
        <v>14.800000000000002</v>
      </c>
      <c r="X78" s="2881">
        <v>14.384999999999998</v>
      </c>
      <c r="Y78" s="2881">
        <v>15.139999999999997</v>
      </c>
      <c r="Z78" s="2881">
        <v>15.810000000000002</v>
      </c>
      <c r="AA78" s="2881">
        <v>17.049999999999997</v>
      </c>
    </row>
    <row r="79" spans="1:27" s="155" customFormat="1" ht="14.65" customHeight="1">
      <c r="A79" s="724" t="s">
        <v>640</v>
      </c>
      <c r="B79" s="1570">
        <v>8.8049999999999997</v>
      </c>
      <c r="C79" s="1570">
        <v>9.32</v>
      </c>
      <c r="D79" s="1570">
        <v>9.4350000000000005</v>
      </c>
      <c r="E79" s="1570">
        <v>9.32</v>
      </c>
      <c r="F79" s="1570">
        <v>8.7949999999999999</v>
      </c>
      <c r="G79" s="1570">
        <v>8.7200000000000006</v>
      </c>
      <c r="H79" s="1570">
        <v>8.8049999999999997</v>
      </c>
      <c r="I79" s="1570">
        <v>9.3949999999999996</v>
      </c>
      <c r="J79" s="1570">
        <v>10.255000000000001</v>
      </c>
      <c r="K79" s="1570">
        <v>10.695</v>
      </c>
      <c r="L79" s="1570">
        <v>10.475</v>
      </c>
      <c r="M79" s="1570">
        <v>10.885</v>
      </c>
      <c r="N79" s="1742">
        <v>11.45</v>
      </c>
      <c r="O79" s="2881">
        <v>12.479999999999999</v>
      </c>
      <c r="P79" s="2881">
        <v>12.924999999999997</v>
      </c>
      <c r="Q79" s="2881">
        <v>13.475000000000001</v>
      </c>
      <c r="R79" s="2881">
        <v>15.565000000000001</v>
      </c>
      <c r="S79" s="2881">
        <v>15.540000000000001</v>
      </c>
      <c r="T79" s="2881">
        <v>15.684999999999999</v>
      </c>
      <c r="U79" s="2881">
        <v>15.504999999999999</v>
      </c>
      <c r="V79" s="2881">
        <v>15.410000000000002</v>
      </c>
      <c r="W79" s="2881">
        <v>15.43</v>
      </c>
      <c r="X79" s="2881">
        <v>15.899999999999997</v>
      </c>
      <c r="Y79" s="2881">
        <v>16.55</v>
      </c>
      <c r="Z79" s="2881">
        <v>17.585000000000001</v>
      </c>
      <c r="AA79" s="2881">
        <v>17.565000000000001</v>
      </c>
    </row>
    <row r="80" spans="1:27">
      <c r="A80" s="724" t="s">
        <v>482</v>
      </c>
      <c r="B80" s="1570"/>
      <c r="C80" s="1570">
        <v>9.6300000000000008</v>
      </c>
      <c r="D80" s="1570">
        <v>10.145</v>
      </c>
      <c r="E80" s="1570">
        <v>10.37</v>
      </c>
      <c r="F80" s="1570">
        <v>9.7149999999999999</v>
      </c>
      <c r="G80" s="1570">
        <v>10.315</v>
      </c>
      <c r="H80" s="1570">
        <v>10.574999999999999</v>
      </c>
      <c r="I80" s="1570">
        <v>11.244999999999999</v>
      </c>
      <c r="J80" s="1570">
        <v>13.6</v>
      </c>
      <c r="K80" s="1570">
        <v>14.025</v>
      </c>
      <c r="L80" s="1570">
        <v>13.65</v>
      </c>
      <c r="M80" s="1570">
        <v>14.98</v>
      </c>
      <c r="N80" s="1742">
        <v>17.14</v>
      </c>
      <c r="O80" s="2881">
        <v>17.220000000000002</v>
      </c>
      <c r="P80" s="2881">
        <v>16.239999999999998</v>
      </c>
      <c r="Q80" s="2881">
        <v>18.985000000000003</v>
      </c>
      <c r="R80" s="2881">
        <v>20.68</v>
      </c>
      <c r="S80" s="2881">
        <v>20.55</v>
      </c>
      <c r="T80" s="2881">
        <v>20.734999999999999</v>
      </c>
      <c r="U80" s="2881">
        <v>19.170000000000002</v>
      </c>
      <c r="V80" s="2881">
        <v>18.625</v>
      </c>
      <c r="W80" s="2881">
        <v>19.28</v>
      </c>
      <c r="X80" s="2881">
        <v>19.645000000000003</v>
      </c>
      <c r="Y80" s="2881">
        <v>19.405000000000001</v>
      </c>
      <c r="Z80" s="2881">
        <v>20.669999999999998</v>
      </c>
      <c r="AA80" s="2881">
        <v>17.720000000000002</v>
      </c>
    </row>
    <row r="81" spans="1:27">
      <c r="A81" s="724" t="s">
        <v>322</v>
      </c>
      <c r="B81" s="1570">
        <v>9.8000000000000007</v>
      </c>
      <c r="C81" s="1570">
        <v>9.59</v>
      </c>
      <c r="D81" s="1570">
        <v>10.984999999999999</v>
      </c>
      <c r="E81" s="1570">
        <v>10.835000000000001</v>
      </c>
      <c r="F81" s="1570">
        <v>10.345000000000001</v>
      </c>
      <c r="G81" s="1570">
        <v>10.9</v>
      </c>
      <c r="H81" s="1570">
        <v>10.725</v>
      </c>
      <c r="I81" s="1570">
        <v>10.535</v>
      </c>
      <c r="J81" s="1570">
        <v>9.74</v>
      </c>
      <c r="K81" s="1570">
        <v>8.8049999999999997</v>
      </c>
      <c r="L81" s="1570">
        <v>9.0150000000000006</v>
      </c>
      <c r="M81" s="1570">
        <v>10.895</v>
      </c>
      <c r="N81" s="1742">
        <v>12.95</v>
      </c>
      <c r="O81" s="2881">
        <v>15.305000000000001</v>
      </c>
      <c r="P81" s="2881">
        <v>14.365</v>
      </c>
      <c r="Q81" s="2881">
        <v>14.174999999999999</v>
      </c>
      <c r="R81" s="2881">
        <v>15.085000000000001</v>
      </c>
      <c r="S81" s="2881">
        <v>17.335000000000001</v>
      </c>
      <c r="T81" s="2881">
        <v>17.690000000000001</v>
      </c>
      <c r="U81" s="2881">
        <v>19.655000000000001</v>
      </c>
      <c r="V81" s="2881">
        <v>21.54</v>
      </c>
      <c r="W81" s="2881">
        <v>18.91</v>
      </c>
      <c r="X81" s="2881">
        <v>18.11</v>
      </c>
      <c r="Y81" s="2881">
        <v>19.555</v>
      </c>
      <c r="Z81" s="2881">
        <v>21.66</v>
      </c>
      <c r="AA81" s="2881">
        <v>22.03</v>
      </c>
    </row>
    <row r="82" spans="1:27">
      <c r="A82" s="2977" t="s">
        <v>1553</v>
      </c>
      <c r="B82" s="1570"/>
      <c r="C82" s="1570"/>
      <c r="D82" s="1570"/>
      <c r="E82" s="1570"/>
      <c r="F82" s="1570"/>
      <c r="G82" s="1570"/>
      <c r="H82" s="1570"/>
      <c r="I82" s="1570"/>
      <c r="J82" s="1570"/>
      <c r="K82" s="1570"/>
      <c r="L82" s="1570"/>
      <c r="M82" s="1570"/>
      <c r="N82" s="1742"/>
      <c r="O82" s="2881"/>
      <c r="P82" s="2881"/>
      <c r="Q82" s="2881"/>
      <c r="R82" s="2881"/>
      <c r="S82" s="2881"/>
      <c r="T82" s="2881">
        <v>10.625000000000002</v>
      </c>
      <c r="U82" s="2881">
        <v>11.455</v>
      </c>
      <c r="V82" s="2881">
        <v>12.31</v>
      </c>
      <c r="W82" s="2881">
        <v>13.950000000000001</v>
      </c>
      <c r="X82" s="2881">
        <v>15.58</v>
      </c>
      <c r="Y82" s="2881">
        <v>15.010000000000002</v>
      </c>
      <c r="Z82" s="2881">
        <v>14.3</v>
      </c>
      <c r="AA82" s="2881">
        <v>12.945</v>
      </c>
    </row>
    <row r="83" spans="1:27">
      <c r="A83" s="2977" t="s">
        <v>1554</v>
      </c>
      <c r="B83" s="1570"/>
      <c r="C83" s="1570"/>
      <c r="D83" s="1570"/>
      <c r="E83" s="1570"/>
      <c r="F83" s="1570"/>
      <c r="G83" s="1570"/>
      <c r="H83" s="1570"/>
      <c r="I83" s="1570"/>
      <c r="J83" s="1570"/>
      <c r="K83" s="1570"/>
      <c r="L83" s="1570"/>
      <c r="M83" s="1570"/>
      <c r="N83" s="1742"/>
      <c r="O83" s="2881"/>
      <c r="P83" s="2881"/>
      <c r="Q83" s="2881"/>
      <c r="R83" s="2881"/>
      <c r="S83" s="2881"/>
      <c r="T83" s="2881"/>
      <c r="U83" s="2881">
        <v>15.395</v>
      </c>
      <c r="V83" s="2881">
        <v>18.22</v>
      </c>
      <c r="W83" s="2881">
        <v>16.689999999999998</v>
      </c>
      <c r="X83" s="2881">
        <v>16.71</v>
      </c>
      <c r="Y83" s="2881"/>
      <c r="Z83" s="2881">
        <v>20.164999999999999</v>
      </c>
      <c r="AA83" s="2881">
        <v>20.965</v>
      </c>
    </row>
    <row r="84" spans="1:27">
      <c r="A84" s="724" t="s">
        <v>485</v>
      </c>
      <c r="B84" s="1570">
        <v>8.8650000000000002</v>
      </c>
      <c r="C84" s="1570">
        <v>9</v>
      </c>
      <c r="D84" s="1570">
        <v>10.08</v>
      </c>
      <c r="E84" s="1570">
        <v>11.04</v>
      </c>
      <c r="F84" s="1570">
        <v>9.8249999999999993</v>
      </c>
      <c r="G84" s="1570">
        <v>9.77</v>
      </c>
      <c r="H84" s="1570">
        <v>12.06</v>
      </c>
      <c r="I84" s="1570">
        <v>12.76</v>
      </c>
      <c r="J84" s="1570">
        <v>17.195</v>
      </c>
      <c r="K84" s="1570">
        <v>13.84</v>
      </c>
      <c r="L84" s="1570">
        <v>16.02</v>
      </c>
      <c r="M84" s="1570">
        <v>15.88</v>
      </c>
      <c r="N84" s="1742">
        <v>16.715</v>
      </c>
      <c r="O84" s="2881">
        <v>16.695</v>
      </c>
      <c r="P84" s="2881">
        <v>15.639999999999999</v>
      </c>
      <c r="Q84" s="2881">
        <v>19.669999999999998</v>
      </c>
      <c r="R84" s="2881">
        <v>20.015000000000001</v>
      </c>
      <c r="S84" s="2881">
        <v>18.279999999999998</v>
      </c>
      <c r="T84" s="2881">
        <v>18.435000000000002</v>
      </c>
      <c r="U84" s="2881">
        <v>16.57</v>
      </c>
      <c r="V84" s="2881">
        <v>15.239999999999998</v>
      </c>
      <c r="W84" s="2881">
        <v>15.73</v>
      </c>
      <c r="X84" s="2881">
        <v>16.234999999999999</v>
      </c>
      <c r="Y84" s="2881">
        <v>18.29</v>
      </c>
      <c r="Z84" s="2881">
        <v>18.055</v>
      </c>
      <c r="AA84" s="2881">
        <v>13.385000000000002</v>
      </c>
    </row>
    <row r="85" spans="1:27" ht="24" customHeight="1">
      <c r="A85" s="10" t="s">
        <v>442</v>
      </c>
      <c r="T85" s="462"/>
    </row>
    <row r="86" spans="1:27">
      <c r="A86" s="230" t="s">
        <v>712</v>
      </c>
      <c r="C86" s="1554" t="s">
        <v>713</v>
      </c>
    </row>
    <row r="87" spans="1:27">
      <c r="A87" s="2976" t="s">
        <v>1552</v>
      </c>
    </row>
    <row r="104" spans="1:3">
      <c r="A104" s="1554" t="s">
        <v>88</v>
      </c>
      <c r="B104" s="1554"/>
      <c r="C104" s="1554"/>
    </row>
  </sheetData>
  <phoneticPr fontId="21" type="noConversion"/>
  <printOptions horizontalCentered="1" verticalCentered="1"/>
  <pageMargins left="0.31" right="0.23" top="0.68" bottom="0.26" header="0.31496062992125984" footer="0.17"/>
  <pageSetup paperSize="9" scale="54"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Tabelle47">
    <tabColor indexed="50"/>
    <pageSetUpPr fitToPage="1"/>
  </sheetPr>
  <dimension ref="A1:AA102"/>
  <sheetViews>
    <sheetView showGridLines="0" zoomScale="75" zoomScaleNormal="75" workbookViewId="0">
      <pane xSplit="1" ySplit="5" topLeftCell="B6" activePane="bottomRight" state="frozen"/>
      <selection activeCell="Z43" sqref="Z43"/>
      <selection pane="topRight" activeCell="Z43" sqref="Z43"/>
      <selection pane="bottomLeft" activeCell="Z43" sqref="Z43"/>
      <selection pane="bottomRight" activeCell="A6" sqref="A6"/>
    </sheetView>
  </sheetViews>
  <sheetFormatPr baseColWidth="10" defaultColWidth="9" defaultRowHeight="15.75"/>
  <cols>
    <col min="1" max="1" width="18.375" style="10" customWidth="1"/>
    <col min="2" max="15" width="8.625" style="10" customWidth="1"/>
    <col min="16" max="17" width="8.125" style="10" customWidth="1"/>
    <col min="18" max="20" width="6.5" style="10" customWidth="1"/>
    <col min="21" max="32" width="8.125" style="10" customWidth="1"/>
    <col min="33" max="16384" width="9" style="10"/>
  </cols>
  <sheetData>
    <row r="1" spans="1:23" s="111" customFormat="1" ht="13.15" customHeight="1">
      <c r="A1" s="719" t="s">
        <v>109</v>
      </c>
      <c r="B1" s="2189"/>
      <c r="C1" s="2190"/>
      <c r="D1" s="2190"/>
      <c r="E1" s="2190"/>
      <c r="F1" s="2190"/>
      <c r="G1" s="2190"/>
      <c r="H1" s="2190"/>
      <c r="I1" s="2190"/>
      <c r="J1" s="2190"/>
      <c r="K1" s="2190"/>
      <c r="L1" s="2190"/>
      <c r="M1" s="2190"/>
      <c r="N1" s="2190"/>
      <c r="O1" s="2190"/>
      <c r="P1" s="2190"/>
      <c r="Q1" s="2190"/>
      <c r="R1" s="2190"/>
      <c r="S1" s="2190"/>
      <c r="T1" s="2190"/>
      <c r="U1" s="1544"/>
      <c r="V1" s="326"/>
      <c r="W1" s="327"/>
    </row>
    <row r="2" spans="1:23" s="111" customFormat="1" ht="18" customHeight="1">
      <c r="A2" s="370"/>
      <c r="B2" s="2156" t="s">
        <v>688</v>
      </c>
      <c r="C2" s="2193"/>
      <c r="D2" s="2193"/>
      <c r="E2" s="2193"/>
      <c r="F2" s="2193"/>
      <c r="G2" s="2193"/>
      <c r="H2" s="2193"/>
      <c r="I2" s="2193"/>
      <c r="J2" s="2193"/>
      <c r="K2" s="2193"/>
      <c r="L2" s="2193"/>
      <c r="M2" s="2193"/>
      <c r="N2" s="2193"/>
      <c r="O2" s="2193"/>
      <c r="P2" s="2193"/>
      <c r="Q2" s="2193"/>
      <c r="R2" s="2193"/>
      <c r="S2" s="2193"/>
      <c r="T2" s="2193"/>
      <c r="U2" s="370" t="s">
        <v>112</v>
      </c>
      <c r="V2" s="1555"/>
      <c r="W2" s="539"/>
    </row>
    <row r="3" spans="1:23" s="111" customFormat="1" ht="18" customHeight="1">
      <c r="A3" s="370"/>
      <c r="B3" s="2156" t="s">
        <v>722</v>
      </c>
      <c r="C3" s="2193"/>
      <c r="D3" s="2193"/>
      <c r="E3" s="2193"/>
      <c r="F3" s="2193"/>
      <c r="G3" s="2193"/>
      <c r="H3" s="2193"/>
      <c r="I3" s="2193"/>
      <c r="J3" s="2193"/>
      <c r="K3" s="2193"/>
      <c r="L3" s="2193"/>
      <c r="M3" s="2193"/>
      <c r="N3" s="2193"/>
      <c r="O3" s="2193"/>
      <c r="P3" s="2193"/>
      <c r="Q3" s="2193"/>
      <c r="R3" s="2193"/>
      <c r="S3" s="2193"/>
      <c r="T3" s="2193"/>
      <c r="U3" s="370" t="s">
        <v>723</v>
      </c>
      <c r="V3" s="1555"/>
      <c r="W3" s="539"/>
    </row>
    <row r="4" spans="1:23" s="111" customFormat="1" ht="18" customHeight="1">
      <c r="A4" s="197"/>
      <c r="B4" s="2156"/>
      <c r="C4" s="2193"/>
      <c r="D4" s="2193"/>
      <c r="E4" s="2193"/>
      <c r="F4" s="2193"/>
      <c r="G4" s="2193"/>
      <c r="H4" s="2193"/>
      <c r="I4" s="2193"/>
      <c r="J4" s="2193"/>
      <c r="K4" s="2193"/>
      <c r="L4" s="2193"/>
      <c r="M4" s="2193"/>
      <c r="N4" s="2193"/>
      <c r="O4" s="2193"/>
      <c r="P4" s="2193"/>
      <c r="Q4" s="2193"/>
      <c r="R4" s="2193"/>
      <c r="S4" s="2193"/>
      <c r="T4" s="2193"/>
      <c r="U4" s="720" t="s">
        <v>1709</v>
      </c>
      <c r="V4" s="1556"/>
      <c r="W4" s="721"/>
    </row>
    <row r="5" spans="1:23" s="111" customFormat="1" ht="13.15" customHeight="1">
      <c r="A5" s="722"/>
      <c r="B5" s="2198"/>
      <c r="C5" s="2196"/>
      <c r="D5" s="2196"/>
      <c r="E5" s="2196"/>
      <c r="F5" s="2196"/>
      <c r="G5" s="2196"/>
      <c r="H5" s="2196"/>
      <c r="I5" s="2196"/>
      <c r="J5" s="2196"/>
      <c r="K5" s="2196"/>
      <c r="L5" s="2196"/>
      <c r="M5" s="2196"/>
      <c r="N5" s="2196"/>
      <c r="O5" s="2196"/>
      <c r="P5" s="2196"/>
      <c r="Q5" s="2196"/>
      <c r="R5" s="2196"/>
      <c r="S5" s="2196"/>
      <c r="T5" s="2196"/>
      <c r="U5" s="1545"/>
      <c r="V5" s="332"/>
      <c r="W5" s="333"/>
    </row>
    <row r="6" spans="1:23" ht="8.1" customHeight="1">
      <c r="B6" s="9"/>
    </row>
    <row r="7" spans="1:23" ht="8.1" customHeight="1">
      <c r="A7"/>
      <c r="B7" s="49"/>
      <c r="C7" s="49"/>
      <c r="D7" s="49"/>
      <c r="E7" s="49"/>
      <c r="F7" s="49"/>
      <c r="G7" s="49"/>
      <c r="H7" s="49"/>
      <c r="I7" s="49"/>
      <c r="J7" s="49"/>
      <c r="K7" s="49"/>
      <c r="L7" s="49"/>
      <c r="M7" s="49"/>
      <c r="N7" s="49"/>
      <c r="O7" s="49"/>
    </row>
    <row r="8" spans="1:23" ht="14.65" customHeight="1">
      <c r="A8" s="1560" t="s">
        <v>908</v>
      </c>
      <c r="B8"/>
      <c r="C8"/>
      <c r="D8"/>
      <c r="E8"/>
      <c r="F8"/>
      <c r="G8"/>
      <c r="H8"/>
      <c r="I8"/>
      <c r="J8"/>
      <c r="K8" s="716"/>
      <c r="L8" s="716"/>
      <c r="M8" s="716"/>
      <c r="N8" s="716"/>
      <c r="O8" s="716"/>
    </row>
    <row r="9" spans="1:23" s="58" customFormat="1" ht="14.65" customHeight="1">
      <c r="A9" s="2213"/>
      <c r="B9" s="6">
        <v>2000</v>
      </c>
      <c r="C9" s="7">
        <v>2001</v>
      </c>
      <c r="D9" s="6">
        <v>2002</v>
      </c>
      <c r="E9" s="7">
        <v>2003</v>
      </c>
      <c r="F9" s="6">
        <v>2004</v>
      </c>
      <c r="G9" s="7">
        <v>2005</v>
      </c>
      <c r="H9" s="6">
        <v>2006</v>
      </c>
      <c r="I9" s="7">
        <v>2007</v>
      </c>
      <c r="J9" s="6">
        <v>2008</v>
      </c>
      <c r="K9" s="7">
        <v>2009</v>
      </c>
      <c r="L9" s="6">
        <v>2010</v>
      </c>
      <c r="M9" s="7">
        <v>2011</v>
      </c>
      <c r="N9" s="6">
        <v>2012</v>
      </c>
      <c r="O9" s="7">
        <v>2013</v>
      </c>
      <c r="P9" s="6">
        <v>2014</v>
      </c>
      <c r="Q9" s="6">
        <v>2015</v>
      </c>
      <c r="R9" s="6">
        <v>2016</v>
      </c>
      <c r="S9" s="6">
        <v>2017</v>
      </c>
      <c r="T9" s="6">
        <v>2018</v>
      </c>
      <c r="U9" s="6">
        <v>2019</v>
      </c>
      <c r="V9" s="6">
        <v>2020</v>
      </c>
      <c r="W9" s="3748" t="s">
        <v>1647</v>
      </c>
    </row>
    <row r="10" spans="1:23" ht="14.1" customHeight="1">
      <c r="A10" s="657" t="s">
        <v>691</v>
      </c>
      <c r="B10" s="1576">
        <v>351.28583333333336</v>
      </c>
      <c r="C10" s="1576">
        <v>325.64090909090913</v>
      </c>
      <c r="D10" s="1576">
        <v>291.56</v>
      </c>
      <c r="E10" s="1576">
        <v>301.10583333333335</v>
      </c>
      <c r="F10" s="1576">
        <v>363.89333333333326</v>
      </c>
      <c r="G10" s="1576">
        <v>486.18166666666667</v>
      </c>
      <c r="H10" s="1576">
        <v>563.45249999999999</v>
      </c>
      <c r="I10" s="1576">
        <v>582.07500000000005</v>
      </c>
      <c r="J10" s="1576">
        <v>766.14166666666677</v>
      </c>
      <c r="K10" s="1576">
        <v>497.22500000000002</v>
      </c>
      <c r="L10" s="1576">
        <v>635.16666666666663</v>
      </c>
      <c r="M10" s="1576">
        <v>808.7833333333333</v>
      </c>
      <c r="N10" s="1576">
        <v>898.94166666666672</v>
      </c>
      <c r="O10" s="1576">
        <v>845.70833333333314</v>
      </c>
      <c r="P10" s="1576">
        <v>782.125</v>
      </c>
      <c r="Q10" s="1576">
        <v>581.25000000000011</v>
      </c>
      <c r="R10" s="1576">
        <v>483.77500000000003</v>
      </c>
      <c r="S10" s="1576">
        <v>563.93333333333339</v>
      </c>
      <c r="T10" s="1576">
        <v>743.79166666666652</v>
      </c>
      <c r="U10" s="1576">
        <v>663.49999999999989</v>
      </c>
      <c r="V10" s="1576">
        <v>462.2833333333333</v>
      </c>
      <c r="W10" s="1576">
        <v>572.02857142857135</v>
      </c>
    </row>
    <row r="11" spans="1:23" ht="14.1" customHeight="1">
      <c r="A11" s="479" t="s">
        <v>692</v>
      </c>
      <c r="B11" s="1576"/>
      <c r="C11" s="1576"/>
      <c r="D11" s="1576"/>
      <c r="E11" s="1576"/>
      <c r="F11" s="1576"/>
      <c r="G11" s="1576"/>
      <c r="H11" s="1576"/>
      <c r="I11" s="1576"/>
      <c r="J11" s="1576">
        <v>1050.2091666666668</v>
      </c>
      <c r="K11" s="1576">
        <v>816.54583333333323</v>
      </c>
      <c r="L11" s="1576">
        <v>980.78191666666669</v>
      </c>
      <c r="M11" s="1576">
        <v>1176.5016666666668</v>
      </c>
      <c r="N11" s="1576">
        <v>927.70333333333326</v>
      </c>
      <c r="O11" s="1576">
        <v>868.34000000000015</v>
      </c>
      <c r="P11" s="1576">
        <v>795.98999999999978</v>
      </c>
      <c r="Q11" s="1576">
        <v>635.13749999999993</v>
      </c>
      <c r="R11" s="1576">
        <v>825.07583333333332</v>
      </c>
      <c r="S11" s="1576">
        <v>928.36666666666679</v>
      </c>
      <c r="T11" s="1576">
        <v>1020.0949999999999</v>
      </c>
      <c r="U11" s="1576">
        <v>1004.8833333333333</v>
      </c>
      <c r="V11" s="1576">
        <v>813.6483333333332</v>
      </c>
      <c r="W11" s="1576">
        <v>860.91285714285732</v>
      </c>
    </row>
    <row r="12" spans="1:23" ht="14.1" customHeight="1">
      <c r="A12" s="479" t="s">
        <v>479</v>
      </c>
      <c r="B12" s="1576">
        <v>700.5241666666667</v>
      </c>
      <c r="C12" s="1576">
        <v>719.47636363636366</v>
      </c>
      <c r="D12" s="1576">
        <v>698.95416666666677</v>
      </c>
      <c r="E12" s="1576">
        <v>712.53583333333336</v>
      </c>
      <c r="F12" s="1576">
        <v>800.09083333333331</v>
      </c>
      <c r="G12" s="1576">
        <v>956.7591666666666</v>
      </c>
      <c r="H12" s="1576">
        <v>1013.9116666666667</v>
      </c>
      <c r="I12" s="1576">
        <v>1788.8783333333331</v>
      </c>
      <c r="J12" s="1576">
        <v>1088.0858333333333</v>
      </c>
      <c r="K12" s="1576">
        <v>923.40916666666669</v>
      </c>
      <c r="L12" s="1576">
        <v>1176.3358333333335</v>
      </c>
      <c r="M12" s="1576">
        <v>1395.9908333333335</v>
      </c>
      <c r="N12" s="1576">
        <v>1499.5316666666668</v>
      </c>
      <c r="O12" s="1576">
        <v>1539.3833333333334</v>
      </c>
      <c r="P12" s="1576">
        <v>1505.636666666667</v>
      </c>
      <c r="Q12" s="1576">
        <v>1239.3216666666667</v>
      </c>
      <c r="R12" s="1576">
        <v>1159.4525000000001</v>
      </c>
      <c r="S12" s="1576">
        <v>1144.1649999999997</v>
      </c>
      <c r="T12" s="1576">
        <v>1342.7691666666667</v>
      </c>
      <c r="U12" s="1576">
        <v>1368.3075000000001</v>
      </c>
      <c r="V12" s="1576">
        <v>1180.1016666666667</v>
      </c>
      <c r="W12" s="1576">
        <v>1361.5028571428572</v>
      </c>
    </row>
    <row r="13" spans="1:23" ht="14.1" customHeight="1">
      <c r="A13" s="479" t="s">
        <v>104</v>
      </c>
      <c r="B13" s="1576">
        <v>411.53083333333331</v>
      </c>
      <c r="C13" s="1576">
        <v>382.06</v>
      </c>
      <c r="D13" s="1576">
        <v>352.46666666666664</v>
      </c>
      <c r="E13" s="1576">
        <v>366.18333333333339</v>
      </c>
      <c r="F13" s="1576">
        <v>410.64166666666665</v>
      </c>
      <c r="G13" s="1576">
        <v>548.94000000000005</v>
      </c>
      <c r="H13" s="1576">
        <v>616.53416666666669</v>
      </c>
      <c r="I13" s="1576">
        <v>619.86749999999995</v>
      </c>
      <c r="J13" s="1576">
        <v>807.70749999999998</v>
      </c>
      <c r="K13" s="1576">
        <v>560.21749999999997</v>
      </c>
      <c r="L13" s="1576">
        <v>694.49333333333345</v>
      </c>
      <c r="M13" s="1576">
        <v>857.66083333333302</v>
      </c>
      <c r="N13" s="1576">
        <v>938.72749999999996</v>
      </c>
      <c r="O13" s="1576">
        <v>876.73500000000001</v>
      </c>
      <c r="P13" s="1576">
        <v>806.97499999999991</v>
      </c>
      <c r="Q13" s="1576">
        <v>627.92666666666662</v>
      </c>
      <c r="R13" s="1576">
        <v>524.82833333333338</v>
      </c>
      <c r="S13" s="1576">
        <v>604.57916666666665</v>
      </c>
      <c r="T13" s="1576">
        <v>776.5</v>
      </c>
      <c r="U13" s="1576">
        <v>712.08333333333337</v>
      </c>
      <c r="V13" s="1576">
        <v>524.91666666666663</v>
      </c>
      <c r="W13" s="1576">
        <v>670.22428571428577</v>
      </c>
    </row>
    <row r="14" spans="1:23" ht="14.1" customHeight="1">
      <c r="A14" s="479" t="s">
        <v>716</v>
      </c>
      <c r="B14" s="1576"/>
      <c r="C14" s="1576"/>
      <c r="D14" s="1576"/>
      <c r="E14" s="1576"/>
      <c r="F14" s="1576">
        <v>387.26499999999999</v>
      </c>
      <c r="G14" s="1576">
        <v>500.30416666666662</v>
      </c>
      <c r="H14" s="1576">
        <v>556.45666666666671</v>
      </c>
      <c r="I14" s="1576">
        <v>567.08333333333337</v>
      </c>
      <c r="J14" s="1576">
        <v>805.28166666666675</v>
      </c>
      <c r="K14" s="1576">
        <v>579.91333333333341</v>
      </c>
      <c r="L14" s="1576">
        <v>742.6541666666667</v>
      </c>
      <c r="M14" s="1576">
        <v>937.75</v>
      </c>
      <c r="N14" s="1576">
        <v>1020.75</v>
      </c>
      <c r="O14" s="1576">
        <v>1000.1666666666666</v>
      </c>
      <c r="P14" s="1576">
        <v>941</v>
      </c>
      <c r="Q14" s="1576">
        <v>777.91666666666663</v>
      </c>
      <c r="R14" s="1576">
        <v>622.83333333333337</v>
      </c>
      <c r="S14" s="1576">
        <v>709.33333333333337</v>
      </c>
      <c r="T14" s="1576">
        <v>873</v>
      </c>
      <c r="U14" s="1576">
        <v>880.08333333333337</v>
      </c>
      <c r="V14" s="1576">
        <v>723.58333333333337</v>
      </c>
      <c r="W14" s="1576">
        <v>825.28571428571433</v>
      </c>
    </row>
    <row r="15" spans="1:23" ht="14.1" customHeight="1">
      <c r="A15" s="479" t="s">
        <v>640</v>
      </c>
      <c r="B15" s="1576">
        <v>425.19333333333333</v>
      </c>
      <c r="C15" s="1576">
        <v>404.65909090909093</v>
      </c>
      <c r="D15" s="1576">
        <v>364.24250000000001</v>
      </c>
      <c r="E15" s="1576">
        <v>391.35</v>
      </c>
      <c r="F15" s="1576">
        <v>440.43583333333339</v>
      </c>
      <c r="G15" s="1576">
        <v>571.33916666666664</v>
      </c>
      <c r="H15" s="1576">
        <v>641.64250000000004</v>
      </c>
      <c r="I15" s="1576">
        <v>635.88583333333338</v>
      </c>
      <c r="J15" s="1576">
        <v>841.51666666666677</v>
      </c>
      <c r="K15" s="1576">
        <v>591.11083333333329</v>
      </c>
      <c r="L15" s="1576">
        <v>769.59</v>
      </c>
      <c r="M15" s="1576">
        <v>1074.0025000000001</v>
      </c>
      <c r="N15" s="1576">
        <v>1141.5</v>
      </c>
      <c r="O15" s="1576">
        <v>1093</v>
      </c>
      <c r="P15" s="1576">
        <v>1026.3333333333333</v>
      </c>
      <c r="Q15" s="1576">
        <v>864.16666666666663</v>
      </c>
      <c r="R15" s="1576">
        <v>781.75999999999988</v>
      </c>
      <c r="S15" s="1576">
        <v>891.75</v>
      </c>
      <c r="T15" s="1576">
        <v>1045.75</v>
      </c>
      <c r="U15" s="1576">
        <v>1011.0833333333334</v>
      </c>
      <c r="V15" s="1576">
        <v>798.20666666666659</v>
      </c>
      <c r="W15" s="1576">
        <v>957.10285714285703</v>
      </c>
    </row>
    <row r="16" spans="1:23" ht="14.1" customHeight="1">
      <c r="A16" s="479" t="s">
        <v>476</v>
      </c>
      <c r="B16" s="1576">
        <v>468.09333333333325</v>
      </c>
      <c r="C16" s="1576">
        <v>396.19727272727272</v>
      </c>
      <c r="D16" s="1576">
        <v>362.5285833333333</v>
      </c>
      <c r="E16" s="1576">
        <v>392.10916666666668</v>
      </c>
      <c r="F16" s="1576">
        <v>449.35666666666657</v>
      </c>
      <c r="G16" s="1576">
        <v>585.70166666666671</v>
      </c>
      <c r="H16" s="1576">
        <v>647.8175</v>
      </c>
      <c r="I16" s="1576">
        <v>600.50083333333328</v>
      </c>
      <c r="J16" s="1576">
        <v>837.55333333333328</v>
      </c>
      <c r="K16" s="1576">
        <v>574.51666666666654</v>
      </c>
      <c r="L16" s="1576">
        <v>716.15</v>
      </c>
      <c r="M16" s="1576">
        <v>889.26666666666677</v>
      </c>
      <c r="N16" s="1576">
        <v>969.85</v>
      </c>
      <c r="O16" s="1576">
        <v>928.91666666666686</v>
      </c>
      <c r="P16" s="1576">
        <v>861.35250000000008</v>
      </c>
      <c r="Q16" s="1576">
        <v>709.80333333333328</v>
      </c>
      <c r="R16" s="1576">
        <v>633.63416666666683</v>
      </c>
      <c r="S16" s="1576">
        <v>741.32583333333332</v>
      </c>
      <c r="T16" s="1576">
        <v>957.45583333333343</v>
      </c>
      <c r="U16" s="1576">
        <v>923.02750000000015</v>
      </c>
      <c r="V16" s="1576">
        <v>770.505</v>
      </c>
      <c r="W16" s="1576">
        <v>839.99</v>
      </c>
    </row>
    <row r="17" spans="1:27" ht="14.1" customHeight="1">
      <c r="A17" s="479" t="s">
        <v>717</v>
      </c>
      <c r="B17" s="1576">
        <v>489.79666666666668</v>
      </c>
      <c r="C17" s="1576">
        <v>465.85272727272729</v>
      </c>
      <c r="D17" s="1576">
        <v>469.67666666666673</v>
      </c>
      <c r="E17" s="1576">
        <v>491.91666666666657</v>
      </c>
      <c r="F17" s="1576">
        <v>532.95000000000005</v>
      </c>
      <c r="G17" s="1576">
        <v>683.62</v>
      </c>
      <c r="H17" s="1576">
        <v>788.33333333333337</v>
      </c>
      <c r="I17" s="1576">
        <v>796.33333333333337</v>
      </c>
      <c r="J17" s="1576">
        <v>899.41666666666663</v>
      </c>
      <c r="K17" s="1576">
        <v>709.91666666666663</v>
      </c>
      <c r="L17" s="1576">
        <v>827.83333333333337</v>
      </c>
      <c r="M17" s="1576">
        <v>1066.9008333333334</v>
      </c>
      <c r="N17" s="1576">
        <v>1270.5250000000001</v>
      </c>
      <c r="O17" s="1576">
        <v>1286.0241666666668</v>
      </c>
      <c r="P17" s="1576">
        <v>1213.3308333333332</v>
      </c>
      <c r="Q17" s="1576">
        <v>894.16666666666663</v>
      </c>
      <c r="R17" s="1576">
        <v>812.85714285714289</v>
      </c>
      <c r="S17" s="1576">
        <v>974.14285714285711</v>
      </c>
      <c r="T17" s="1576">
        <v>1088.2857142857142</v>
      </c>
      <c r="U17" s="1576">
        <v>1042.3333333333333</v>
      </c>
      <c r="V17" s="1576">
        <v>899.14285714285711</v>
      </c>
      <c r="W17" s="1576">
        <v>930.6</v>
      </c>
    </row>
    <row r="18" spans="1:27" ht="14.1" customHeight="1">
      <c r="A18" s="479" t="s">
        <v>192</v>
      </c>
      <c r="B18" s="1576">
        <v>350.62666666666661</v>
      </c>
      <c r="C18" s="1576">
        <v>313.73363636363638</v>
      </c>
      <c r="D18" s="1576">
        <v>286.82749999999999</v>
      </c>
      <c r="E18" s="1576">
        <v>299.04666666666668</v>
      </c>
      <c r="F18" s="1576">
        <v>354.87333333333339</v>
      </c>
      <c r="G18" s="1576">
        <v>489.495</v>
      </c>
      <c r="H18" s="1576">
        <v>566.02</v>
      </c>
      <c r="I18" s="1576">
        <v>585.33166666666671</v>
      </c>
      <c r="J18" s="1576">
        <v>727.38833333333332</v>
      </c>
      <c r="K18" s="1576">
        <v>496.30416666666662</v>
      </c>
      <c r="L18" s="1576">
        <v>640.24666666666656</v>
      </c>
      <c r="M18" s="1576">
        <v>803.71333333333348</v>
      </c>
      <c r="N18" s="1576">
        <v>877.54750000000001</v>
      </c>
      <c r="O18" s="1576">
        <v>826.0291666666667</v>
      </c>
      <c r="P18" s="1576">
        <v>768.14333333333343</v>
      </c>
      <c r="Q18" s="1576">
        <v>627.33333333333337</v>
      </c>
      <c r="R18" s="1576">
        <v>518.00833333333333</v>
      </c>
      <c r="S18" s="1576">
        <v>577.6641666666668</v>
      </c>
      <c r="T18" s="1576">
        <v>736.54416666666668</v>
      </c>
      <c r="U18" s="1576">
        <v>667.14083333333338</v>
      </c>
      <c r="V18" s="1576">
        <v>698.25</v>
      </c>
      <c r="W18" s="1576"/>
      <c r="Z18" s="58"/>
      <c r="AA18" s="58"/>
    </row>
    <row r="19" spans="1:27" ht="14.1" customHeight="1">
      <c r="A19" s="479" t="s">
        <v>260</v>
      </c>
      <c r="B19" s="1576">
        <v>451.00083333333328</v>
      </c>
      <c r="C19" s="1576">
        <v>437.65636363636366</v>
      </c>
      <c r="D19" s="1576">
        <v>429.28166666666669</v>
      </c>
      <c r="E19" s="1576">
        <v>455.92333333333335</v>
      </c>
      <c r="F19" s="1576">
        <v>510.67833333333334</v>
      </c>
      <c r="G19" s="1576">
        <v>633.52</v>
      </c>
      <c r="H19" s="1576">
        <v>706.44916666666643</v>
      </c>
      <c r="I19" s="1576">
        <v>710.36333333333334</v>
      </c>
      <c r="J19" s="1576">
        <v>880.87166666666678</v>
      </c>
      <c r="K19" s="1576">
        <v>655.24166666666667</v>
      </c>
      <c r="L19" s="1576">
        <v>839.51250000000005</v>
      </c>
      <c r="M19" s="1576">
        <v>1014.545</v>
      </c>
      <c r="N19" s="1576">
        <v>1104.2</v>
      </c>
      <c r="O19" s="1576">
        <v>1069.2450000000001</v>
      </c>
      <c r="P19" s="1576">
        <v>974.27750000000003</v>
      </c>
      <c r="Q19" s="1576">
        <v>677.40249999999992</v>
      </c>
      <c r="R19" s="1576">
        <v>582.70749999999998</v>
      </c>
      <c r="S19" s="1576">
        <v>632.24166666666667</v>
      </c>
      <c r="T19" s="1576">
        <v>782.33166666666659</v>
      </c>
      <c r="U19" s="1576">
        <v>715.62833333333322</v>
      </c>
      <c r="V19" s="1576">
        <v>561.35</v>
      </c>
      <c r="W19" s="1576">
        <v>645.2928571428572</v>
      </c>
      <c r="Z19" s="58"/>
      <c r="AA19" s="58"/>
    </row>
    <row r="20" spans="1:27" ht="14.1" customHeight="1">
      <c r="A20" s="479" t="s">
        <v>478</v>
      </c>
      <c r="B20" s="1576">
        <v>861.15083333333325</v>
      </c>
      <c r="C20" s="1576">
        <v>823.18545454545449</v>
      </c>
      <c r="D20" s="1576">
        <v>833.04166666666652</v>
      </c>
      <c r="E20" s="1576">
        <v>850.72749999999996</v>
      </c>
      <c r="F20" s="1576">
        <v>910.39</v>
      </c>
      <c r="G20" s="1576">
        <v>1047.8491666666669</v>
      </c>
      <c r="H20" s="1576">
        <v>1115.6308333333334</v>
      </c>
      <c r="I20" s="1576">
        <v>1118.1991666666665</v>
      </c>
      <c r="J20" s="1576">
        <v>1299.5541666666668</v>
      </c>
      <c r="K20" s="1576">
        <v>1036.9191666666668</v>
      </c>
      <c r="L20" s="1576">
        <v>1181.1849999999999</v>
      </c>
      <c r="M20" s="1576">
        <v>1357.2733333333333</v>
      </c>
      <c r="N20" s="1576">
        <v>1458.1241666666667</v>
      </c>
      <c r="O20" s="1576">
        <v>1414.5158333333331</v>
      </c>
      <c r="P20" s="1576">
        <v>1373.9216666666671</v>
      </c>
      <c r="Q20" s="1576">
        <v>1102.2316666666668</v>
      </c>
      <c r="R20" s="1576">
        <v>1097.0275000000001</v>
      </c>
      <c r="S20" s="1576">
        <v>1167.5125</v>
      </c>
      <c r="T20" s="1576">
        <v>1287.7508333333333</v>
      </c>
      <c r="U20" s="1576">
        <v>1300.3991666666668</v>
      </c>
      <c r="V20" s="1576">
        <v>1147.1366666666665</v>
      </c>
      <c r="W20" s="1576">
        <v>1230.5942857142857</v>
      </c>
      <c r="Z20" s="58"/>
      <c r="AA20" s="58"/>
    </row>
    <row r="21" spans="1:27" ht="14.1" customHeight="1">
      <c r="A21" s="657" t="s">
        <v>1400</v>
      </c>
      <c r="B21" s="1576"/>
      <c r="C21" s="1576"/>
      <c r="D21" s="1576"/>
      <c r="E21" s="1576"/>
      <c r="F21" s="1576"/>
      <c r="G21" s="1576"/>
      <c r="H21" s="1576"/>
      <c r="I21" s="1576"/>
      <c r="J21" s="1576"/>
      <c r="K21" s="1576"/>
      <c r="L21" s="1576"/>
      <c r="M21" s="1576"/>
      <c r="N21" s="1576"/>
      <c r="O21" s="1576">
        <v>883.69833333333338</v>
      </c>
      <c r="P21" s="1576">
        <v>840.8024999999999</v>
      </c>
      <c r="Q21" s="1576">
        <v>647.77083333333337</v>
      </c>
      <c r="R21" s="1576">
        <v>537.60666666666668</v>
      </c>
      <c r="S21" s="1576">
        <v>629.79250000000002</v>
      </c>
      <c r="T21" s="1576">
        <v>791.24916666666661</v>
      </c>
      <c r="U21" s="1576">
        <v>720.94416666666666</v>
      </c>
      <c r="V21" s="1576">
        <v>512.30166666666662</v>
      </c>
      <c r="W21" s="1576">
        <v>604.15857142857146</v>
      </c>
      <c r="Z21" s="58"/>
      <c r="AA21" s="58"/>
    </row>
    <row r="22" spans="1:27" ht="14.1" customHeight="1">
      <c r="A22" s="479" t="s">
        <v>693</v>
      </c>
      <c r="B22" s="1576"/>
      <c r="C22" s="1576"/>
      <c r="D22" s="1576"/>
      <c r="E22" s="1576"/>
      <c r="F22" s="1576">
        <v>462.49142857142863</v>
      </c>
      <c r="G22" s="1576">
        <v>559.82333333333327</v>
      </c>
      <c r="H22" s="1576">
        <v>613.75250000000005</v>
      </c>
      <c r="I22" s="1576">
        <v>627.12333333333333</v>
      </c>
      <c r="J22" s="1576">
        <v>819.41166666666686</v>
      </c>
      <c r="K22" s="1576">
        <v>541.82666666666671</v>
      </c>
      <c r="L22" s="1576">
        <v>706.18416666666656</v>
      </c>
      <c r="M22" s="1576">
        <v>911.89333333333332</v>
      </c>
      <c r="N22" s="1576">
        <v>1002.4425</v>
      </c>
      <c r="O22" s="1576">
        <v>926.01499999999987</v>
      </c>
      <c r="P22" s="1576">
        <v>879.75750000000005</v>
      </c>
      <c r="Q22" s="1576">
        <v>692.69500000000005</v>
      </c>
      <c r="R22" s="1576">
        <v>582.36666666666667</v>
      </c>
      <c r="S22" s="1576">
        <v>685.24833333333333</v>
      </c>
      <c r="T22" s="1576">
        <v>798.16500000000008</v>
      </c>
      <c r="U22" s="1576">
        <v>789.9</v>
      </c>
      <c r="V22" s="1576">
        <v>596.87583333333339</v>
      </c>
      <c r="W22" s="1576">
        <v>712.92571428571432</v>
      </c>
      <c r="Z22" s="58"/>
    </row>
    <row r="23" spans="1:27" ht="14.1" customHeight="1">
      <c r="A23" s="479" t="s">
        <v>694</v>
      </c>
      <c r="B23" s="1576"/>
      <c r="C23" s="1576"/>
      <c r="D23" s="1576"/>
      <c r="E23" s="1576"/>
      <c r="F23" s="1576">
        <v>367.52749999999997</v>
      </c>
      <c r="G23" s="1576">
        <v>479.73333333333335</v>
      </c>
      <c r="H23" s="1576">
        <v>538.45166666666671</v>
      </c>
      <c r="I23" s="1576">
        <v>552.71583333333331</v>
      </c>
      <c r="J23" s="1576">
        <v>730.75916666666672</v>
      </c>
      <c r="K23" s="1576">
        <v>484.65499999999997</v>
      </c>
      <c r="L23" s="1576">
        <v>635.59666666666669</v>
      </c>
      <c r="M23" s="1576">
        <v>807.55666666666673</v>
      </c>
      <c r="N23" s="1576">
        <v>880.51750000000004</v>
      </c>
      <c r="O23" s="1576">
        <v>817.06583333333344</v>
      </c>
      <c r="P23" s="1576">
        <v>750.96083333333343</v>
      </c>
      <c r="Q23" s="1576">
        <v>572.85249999999996</v>
      </c>
      <c r="R23" s="1576">
        <v>460.55</v>
      </c>
      <c r="S23" s="1576">
        <v>569.72666666666669</v>
      </c>
      <c r="T23" s="1576">
        <v>694.16833333333341</v>
      </c>
      <c r="U23" s="1576">
        <v>642.28583333333324</v>
      </c>
      <c r="V23" s="1576">
        <v>451.02249999999998</v>
      </c>
      <c r="W23" s="1576">
        <v>539.9357142857142</v>
      </c>
      <c r="Z23" s="58"/>
    </row>
    <row r="24" spans="1:27" ht="14.1" customHeight="1">
      <c r="A24" s="479" t="s">
        <v>695</v>
      </c>
      <c r="B24" s="1576">
        <v>347.87583333333333</v>
      </c>
      <c r="C24" s="1576">
        <v>317.89</v>
      </c>
      <c r="D24" s="1576">
        <v>293.66666666666669</v>
      </c>
      <c r="E24" s="1576">
        <v>305.83333333333331</v>
      </c>
      <c r="F24" s="1576">
        <v>359</v>
      </c>
      <c r="G24" s="1576">
        <v>486.33333333333331</v>
      </c>
      <c r="H24" s="1576">
        <v>531.83333333333337</v>
      </c>
      <c r="I24" s="1576">
        <v>538.25</v>
      </c>
      <c r="J24" s="1576">
        <v>702.63</v>
      </c>
      <c r="K24" s="1576">
        <v>457.07083333333327</v>
      </c>
      <c r="L24" s="1576">
        <v>584.1341666666666</v>
      </c>
      <c r="M24" s="1576">
        <v>742.42333333333329</v>
      </c>
      <c r="N24" s="1576">
        <v>820.85749999999996</v>
      </c>
      <c r="O24" s="1576">
        <v>768.98249999999996</v>
      </c>
      <c r="P24" s="1576">
        <v>720.76750000000004</v>
      </c>
      <c r="Q24" s="1576">
        <v>548.73833333333334</v>
      </c>
      <c r="R24" s="1576">
        <v>457.21000000000004</v>
      </c>
      <c r="S24" s="1576">
        <v>537.83333333333337</v>
      </c>
      <c r="T24" s="1576">
        <v>682</v>
      </c>
      <c r="U24" s="1576">
        <v>621.5454545454545</v>
      </c>
      <c r="V24" s="1576">
        <v>446.91666666666669</v>
      </c>
      <c r="W24" s="1576">
        <v>587.28571428571433</v>
      </c>
    </row>
    <row r="25" spans="1:27" ht="14.1" customHeight="1">
      <c r="A25" s="479" t="s">
        <v>324</v>
      </c>
      <c r="B25" s="1576"/>
      <c r="C25" s="1576"/>
      <c r="D25" s="1576"/>
      <c r="E25" s="1576"/>
      <c r="F25" s="1576">
        <v>243.99571428571426</v>
      </c>
      <c r="G25" s="1576">
        <v>431.28166666666669</v>
      </c>
      <c r="H25" s="1576">
        <v>584.28499999999997</v>
      </c>
      <c r="I25" s="1576">
        <v>581.95500000000004</v>
      </c>
      <c r="J25" s="1576">
        <v>826.06666666666661</v>
      </c>
      <c r="K25" s="1576">
        <v>645</v>
      </c>
      <c r="L25" s="1576">
        <v>701.66666666666663</v>
      </c>
      <c r="M25" s="1576">
        <v>940</v>
      </c>
      <c r="N25" s="1576">
        <v>1030.4166666666667</v>
      </c>
      <c r="O25" s="1576">
        <v>1043.3333333333333</v>
      </c>
      <c r="P25" s="1576">
        <v>1047.5</v>
      </c>
      <c r="Q25" s="1576">
        <v>1016.6666666666666</v>
      </c>
      <c r="R25" s="1576">
        <v>1004.1666666666666</v>
      </c>
      <c r="S25" s="1576">
        <v>1000</v>
      </c>
      <c r="T25" s="1576">
        <v>1015</v>
      </c>
      <c r="U25" s="1576">
        <v>1000</v>
      </c>
      <c r="V25" s="1576">
        <v>1000</v>
      </c>
      <c r="W25" s="1576">
        <v>1000</v>
      </c>
    </row>
    <row r="26" spans="1:27" ht="14.1" customHeight="1">
      <c r="A26" s="479" t="s">
        <v>281</v>
      </c>
      <c r="B26" s="1576">
        <v>564.19916666666666</v>
      </c>
      <c r="C26" s="1576">
        <v>600.64</v>
      </c>
      <c r="D26" s="1576">
        <v>567.75</v>
      </c>
      <c r="E26" s="1576">
        <v>594.5</v>
      </c>
      <c r="F26" s="1576">
        <v>661.16666666666663</v>
      </c>
      <c r="G26" s="1576">
        <v>813.99</v>
      </c>
      <c r="H26" s="1576">
        <v>881.83333333333337</v>
      </c>
      <c r="I26" s="1576">
        <v>892.91666666666663</v>
      </c>
      <c r="J26" s="1576">
        <v>959.18583333333333</v>
      </c>
      <c r="K26" s="1576">
        <v>668.25</v>
      </c>
      <c r="L26" s="1576">
        <v>818.08333333333337</v>
      </c>
      <c r="M26" s="1576">
        <v>828.6583333333333</v>
      </c>
      <c r="N26" s="1576">
        <v>880.41666666666663</v>
      </c>
      <c r="O26" s="1576">
        <v>1003.75</v>
      </c>
      <c r="P26" s="1576">
        <v>1033.1666666666667</v>
      </c>
      <c r="Q26" s="1576">
        <v>1029</v>
      </c>
      <c r="R26" s="1576">
        <v>908.75</v>
      </c>
      <c r="S26" s="1576">
        <v>1011.5833333333334</v>
      </c>
      <c r="T26" s="1576">
        <v>1118.3333333333333</v>
      </c>
      <c r="U26" s="1576">
        <v>1095.5</v>
      </c>
      <c r="V26" s="1576">
        <v>986.16666666666663</v>
      </c>
      <c r="W26" s="1576">
        <v>1168.5714285714287</v>
      </c>
    </row>
    <row r="27" spans="1:27" ht="14.1" customHeight="1">
      <c r="A27" s="479" t="s">
        <v>481</v>
      </c>
      <c r="B27" s="1576">
        <v>450.30500000000001</v>
      </c>
      <c r="C27" s="1576">
        <v>412.79545454545456</v>
      </c>
      <c r="D27" s="1576">
        <v>382.68666666666667</v>
      </c>
      <c r="E27" s="1576">
        <v>395.40249999999997</v>
      </c>
      <c r="F27" s="1576">
        <v>475.52249999999998</v>
      </c>
      <c r="G27" s="1576">
        <v>612.30250000000001</v>
      </c>
      <c r="H27" s="1576">
        <v>681.51</v>
      </c>
      <c r="I27" s="1576">
        <v>667.09416666666664</v>
      </c>
      <c r="J27" s="1576">
        <v>863.92666666666673</v>
      </c>
      <c r="K27" s="1576">
        <v>614.39750000000004</v>
      </c>
      <c r="L27" s="1576">
        <v>755.42583333333334</v>
      </c>
      <c r="M27" s="1576">
        <v>916.88250000000005</v>
      </c>
      <c r="N27" s="1576">
        <v>1001.3158333333334</v>
      </c>
      <c r="O27" s="1576">
        <v>946.62499999999989</v>
      </c>
      <c r="P27" s="1576">
        <v>883.96333333333325</v>
      </c>
      <c r="Q27" s="1576">
        <v>710.79333333333341</v>
      </c>
      <c r="R27" s="1576">
        <v>614.63833333333332</v>
      </c>
      <c r="S27" s="1576">
        <v>688.16833333333341</v>
      </c>
      <c r="T27" s="1576">
        <v>837.23083333333341</v>
      </c>
      <c r="U27" s="1576">
        <v>787.01499999999999</v>
      </c>
      <c r="V27" s="1576">
        <v>613.89833333333343</v>
      </c>
      <c r="W27" s="1576">
        <v>681.6728571428572</v>
      </c>
    </row>
    <row r="28" spans="1:27" ht="14.1" customHeight="1">
      <c r="A28" s="479" t="s">
        <v>483</v>
      </c>
      <c r="B28" s="1576"/>
      <c r="C28" s="1576"/>
      <c r="D28" s="1576"/>
      <c r="E28" s="1576"/>
      <c r="F28" s="1576">
        <v>411.48374999999999</v>
      </c>
      <c r="G28" s="1576">
        <v>545.64416666666671</v>
      </c>
      <c r="H28" s="1576">
        <v>616.60833333333346</v>
      </c>
      <c r="I28" s="1576">
        <v>624.36583333333328</v>
      </c>
      <c r="J28" s="1576">
        <v>809.66224999999986</v>
      </c>
      <c r="K28" s="1576">
        <v>531.14083333333326</v>
      </c>
      <c r="L28" s="1576">
        <v>694.41</v>
      </c>
      <c r="M28" s="1576">
        <v>870.67833333333328</v>
      </c>
      <c r="N28" s="1576">
        <v>957.70666666666648</v>
      </c>
      <c r="O28" s="1576">
        <v>905.23666666666657</v>
      </c>
      <c r="P28" s="1576">
        <v>858.44916666666666</v>
      </c>
      <c r="Q28" s="1576">
        <v>701.27666666666664</v>
      </c>
      <c r="R28" s="1576">
        <v>598.80000000000007</v>
      </c>
      <c r="S28" s="1576">
        <v>679.125</v>
      </c>
      <c r="T28" s="1576">
        <v>761.25916666666672</v>
      </c>
      <c r="U28" s="1576">
        <v>765.79272727272723</v>
      </c>
      <c r="V28" s="1576">
        <v>625.71249999999998</v>
      </c>
      <c r="W28" s="1576">
        <v>722.99857142857138</v>
      </c>
    </row>
    <row r="29" spans="1:27" ht="14.1" customHeight="1">
      <c r="A29" s="479" t="s">
        <v>754</v>
      </c>
      <c r="B29" s="1576">
        <v>334.19</v>
      </c>
      <c r="C29" s="1576">
        <v>359.13</v>
      </c>
      <c r="D29" s="1576">
        <v>377.33333333333331</v>
      </c>
      <c r="E29" s="1576">
        <v>444.16666666666669</v>
      </c>
      <c r="F29" s="1576">
        <v>487.08333333333331</v>
      </c>
      <c r="G29" s="1576">
        <v>612.83333333333337</v>
      </c>
      <c r="H29" s="1576">
        <v>673.66666666666663</v>
      </c>
      <c r="I29" s="1576">
        <v>721.83333333333337</v>
      </c>
      <c r="J29" s="1576">
        <v>935.37916666666661</v>
      </c>
      <c r="K29" s="1576">
        <v>682.73500000000001</v>
      </c>
      <c r="L29" s="1576">
        <v>828.91666666666663</v>
      </c>
      <c r="M29" s="1576">
        <v>1055.4166666666667</v>
      </c>
      <c r="N29" s="1576">
        <v>1295.5</v>
      </c>
      <c r="O29" s="1576">
        <v>1288.25</v>
      </c>
      <c r="P29" s="1576">
        <v>1248.6666666666667</v>
      </c>
      <c r="Q29" s="1576">
        <v>1066.3333333333333</v>
      </c>
      <c r="R29" s="1576">
        <v>964.5</v>
      </c>
      <c r="S29" s="1576">
        <v>1054.75</v>
      </c>
      <c r="T29" s="1576">
        <v>1176.6666666666667</v>
      </c>
      <c r="U29" s="1576">
        <v>1185.6666666666667</v>
      </c>
      <c r="V29" s="1576">
        <v>1054.5833333333333</v>
      </c>
      <c r="W29" s="1576">
        <v>1156.5</v>
      </c>
    </row>
    <row r="30" spans="1:27" ht="14.1" customHeight="1">
      <c r="A30" s="479" t="s">
        <v>697</v>
      </c>
      <c r="B30" s="1576"/>
      <c r="C30" s="1576"/>
      <c r="D30" s="1576"/>
      <c r="E30" s="1576"/>
      <c r="F30" s="1576"/>
      <c r="G30" s="1576"/>
      <c r="H30" s="1576"/>
      <c r="I30" s="1576"/>
      <c r="J30" s="1576">
        <v>923.94083333333344</v>
      </c>
      <c r="K30" s="1576">
        <v>770.62333333333333</v>
      </c>
      <c r="L30" s="1576">
        <v>885.4141666666668</v>
      </c>
      <c r="M30" s="1576">
        <v>1079.3866666666665</v>
      </c>
      <c r="N30" s="1576">
        <v>1191.2825</v>
      </c>
      <c r="O30" s="1576">
        <v>1222.5374999999999</v>
      </c>
      <c r="P30" s="1576">
        <v>1145.1808333333331</v>
      </c>
      <c r="Q30" s="1576">
        <v>992.62666666666667</v>
      </c>
      <c r="R30" s="1576">
        <v>876.36916666666673</v>
      </c>
      <c r="S30" s="1576">
        <v>874.28583333333347</v>
      </c>
      <c r="T30" s="1576">
        <v>1033.596666666667</v>
      </c>
      <c r="U30" s="1576">
        <v>1082.1499999999999</v>
      </c>
      <c r="V30" s="1576">
        <v>802.35166666666657</v>
      </c>
      <c r="W30" s="1576">
        <v>896.3983333333332</v>
      </c>
    </row>
    <row r="31" spans="1:27" ht="14.1" customHeight="1">
      <c r="A31" s="479" t="s">
        <v>482</v>
      </c>
      <c r="B31" s="1576">
        <v>642.82666666666671</v>
      </c>
      <c r="C31" s="1576">
        <v>646.80636363636359</v>
      </c>
      <c r="D31" s="1576">
        <v>663.58249999999998</v>
      </c>
      <c r="E31" s="1576">
        <v>702.52166666666653</v>
      </c>
      <c r="F31" s="1576">
        <v>830.32500000000005</v>
      </c>
      <c r="G31" s="1576">
        <v>954.63333333333321</v>
      </c>
      <c r="H31" s="1576">
        <v>1023.5783333333334</v>
      </c>
      <c r="I31" s="1576">
        <v>1048.7625</v>
      </c>
      <c r="J31" s="1576">
        <v>1227.4483333333335</v>
      </c>
      <c r="K31" s="1576">
        <v>914.28083333333336</v>
      </c>
      <c r="L31" s="1576">
        <v>1114.8608333333334</v>
      </c>
      <c r="M31" s="1576">
        <v>1326.635</v>
      </c>
      <c r="N31" s="1576">
        <v>1430.4891666666665</v>
      </c>
      <c r="O31" s="1576">
        <v>1386.7833333333335</v>
      </c>
      <c r="P31" s="1576">
        <v>1288.6300000000001</v>
      </c>
      <c r="Q31" s="1576">
        <v>1102.2983333333332</v>
      </c>
      <c r="R31" s="1576">
        <v>1023.3299999999999</v>
      </c>
      <c r="S31" s="1576">
        <v>1109.7524999999998</v>
      </c>
      <c r="T31" s="1576">
        <v>1213.6966666666667</v>
      </c>
      <c r="U31" s="1576">
        <v>1156.4416666666666</v>
      </c>
      <c r="V31" s="1576">
        <v>939.52636363636373</v>
      </c>
      <c r="W31" s="1576">
        <v>1076.0128571428572</v>
      </c>
    </row>
    <row r="32" spans="1:27" ht="14.1" customHeight="1">
      <c r="A32" s="479" t="s">
        <v>711</v>
      </c>
      <c r="B32" s="1576"/>
      <c r="C32" s="1576"/>
      <c r="D32" s="1576"/>
      <c r="E32" s="1576"/>
      <c r="F32" s="1576">
        <v>348.25</v>
      </c>
      <c r="G32" s="1576">
        <v>513.17083333333323</v>
      </c>
      <c r="H32" s="1576">
        <v>613.88</v>
      </c>
      <c r="I32" s="1576">
        <v>586.67166666666674</v>
      </c>
      <c r="J32" s="1576">
        <v>865.31583333333344</v>
      </c>
      <c r="K32" s="1576">
        <v>541.06083333333333</v>
      </c>
      <c r="L32" s="1576">
        <v>750.64750000000004</v>
      </c>
      <c r="M32" s="1576">
        <v>993.36777777777797</v>
      </c>
      <c r="N32" s="1576"/>
      <c r="O32" s="1576"/>
      <c r="P32" s="1576"/>
      <c r="Q32" s="1576"/>
      <c r="R32" s="1576"/>
      <c r="S32" s="1576"/>
      <c r="T32" s="1576"/>
      <c r="U32" s="1576"/>
      <c r="V32" s="1576"/>
      <c r="W32" s="1576"/>
    </row>
    <row r="33" spans="1:23" ht="14.1" customHeight="1">
      <c r="A33" s="479" t="s">
        <v>698</v>
      </c>
      <c r="B33" s="1576"/>
      <c r="C33" s="1576"/>
      <c r="D33" s="1576"/>
      <c r="E33" s="1576"/>
      <c r="F33" s="1576">
        <v>462.11</v>
      </c>
      <c r="G33" s="1576">
        <v>564.17750000000001</v>
      </c>
      <c r="H33" s="1576">
        <v>612.245</v>
      </c>
      <c r="I33" s="1576">
        <v>616.5</v>
      </c>
      <c r="J33" s="1576">
        <v>776.81818181818187</v>
      </c>
      <c r="K33" s="1576">
        <v>565.33333333333337</v>
      </c>
      <c r="L33" s="1576">
        <v>722.75</v>
      </c>
      <c r="M33" s="1576">
        <v>910.75</v>
      </c>
      <c r="N33" s="1576">
        <v>1018.25</v>
      </c>
      <c r="O33" s="1576">
        <v>1008.1666666666666</v>
      </c>
      <c r="P33" s="1576">
        <v>1014.6666666666666</v>
      </c>
      <c r="Q33" s="1576">
        <v>849.25</v>
      </c>
      <c r="R33" s="1576">
        <v>730.90166666666664</v>
      </c>
      <c r="S33" s="1576">
        <v>831.57916666666677</v>
      </c>
      <c r="T33" s="1576">
        <v>982.04750000000001</v>
      </c>
      <c r="U33" s="1576">
        <v>977.6450000000001</v>
      </c>
      <c r="V33" s="1576">
        <v>830.9375</v>
      </c>
      <c r="W33" s="1576">
        <v>944.16571428571444</v>
      </c>
    </row>
    <row r="34" spans="1:23" ht="14.1" customHeight="1">
      <c r="A34" s="479" t="s">
        <v>480</v>
      </c>
      <c r="B34" s="1576">
        <v>426.84500000000003</v>
      </c>
      <c r="C34" s="1576">
        <v>389.46636363636367</v>
      </c>
      <c r="D34" s="1576">
        <v>369.89833333333337</v>
      </c>
      <c r="E34" s="1576">
        <v>388.03416666666664</v>
      </c>
      <c r="F34" s="1576">
        <v>431.07916666666671</v>
      </c>
      <c r="G34" s="1576">
        <v>552.06916666666666</v>
      </c>
      <c r="H34" s="1576">
        <v>615.55833333333317</v>
      </c>
      <c r="I34" s="1576">
        <v>622.76499999999999</v>
      </c>
      <c r="J34" s="1576">
        <v>817.02750000000003</v>
      </c>
      <c r="K34" s="1576">
        <v>556.02166666666665</v>
      </c>
      <c r="L34" s="1576">
        <v>691.74166666666667</v>
      </c>
      <c r="M34" s="1576">
        <v>860.65083333333348</v>
      </c>
      <c r="N34" s="1576">
        <v>951.84833333333336</v>
      </c>
      <c r="O34" s="1576">
        <v>911.62083333333339</v>
      </c>
      <c r="P34" s="1576">
        <v>856.89583333333337</v>
      </c>
      <c r="Q34" s="1576">
        <v>668.49333333333334</v>
      </c>
      <c r="R34" s="1576">
        <v>564.37666666666667</v>
      </c>
      <c r="S34" s="1576">
        <v>656.74583333333328</v>
      </c>
      <c r="T34" s="1576">
        <v>799.19083333333344</v>
      </c>
      <c r="U34" s="1576">
        <v>763.64833333333354</v>
      </c>
      <c r="V34" s="1576">
        <v>575.29083333333335</v>
      </c>
      <c r="W34" s="1576">
        <v>665.37571428571425</v>
      </c>
    </row>
    <row r="35" spans="1:23" ht="14.1" customHeight="1">
      <c r="A35" s="479" t="s">
        <v>907</v>
      </c>
      <c r="B35" s="1576"/>
      <c r="C35" s="1576"/>
      <c r="D35" s="1576"/>
      <c r="E35" s="1576"/>
      <c r="F35" s="1576"/>
      <c r="G35" s="1576">
        <v>601.03250000000003</v>
      </c>
      <c r="H35" s="1576">
        <v>640.17333333333329</v>
      </c>
      <c r="I35" s="1576">
        <v>626.93916666666667</v>
      </c>
      <c r="J35" s="1576">
        <v>806.28083333333336</v>
      </c>
      <c r="K35" s="1576">
        <v>549.35666666666668</v>
      </c>
      <c r="L35" s="1576">
        <v>717.19166666666661</v>
      </c>
      <c r="M35" s="1576">
        <v>888.01499999999999</v>
      </c>
      <c r="N35" s="1576">
        <v>963.48916666666673</v>
      </c>
      <c r="O35" s="1576">
        <v>925.3416666666667</v>
      </c>
      <c r="P35" s="1576">
        <v>860.25416666666661</v>
      </c>
      <c r="Q35" s="1576">
        <v>674.12666666666667</v>
      </c>
      <c r="R35" s="1576">
        <v>557.78583333333347</v>
      </c>
      <c r="S35" s="1576">
        <v>647.6491666666667</v>
      </c>
      <c r="T35" s="1576">
        <v>803.9375</v>
      </c>
      <c r="U35" s="1576">
        <v>748.7883333333333</v>
      </c>
      <c r="V35" s="1576">
        <v>564.84333333333336</v>
      </c>
      <c r="W35" s="1576">
        <v>636.07499999999993</v>
      </c>
    </row>
    <row r="36" spans="1:23" ht="14.1" customHeight="1">
      <c r="A36" s="479" t="s">
        <v>696</v>
      </c>
      <c r="B36" s="1576"/>
      <c r="C36" s="1576"/>
      <c r="D36" s="1576"/>
      <c r="E36" s="1576"/>
      <c r="F36" s="1576">
        <v>915.19749999999999</v>
      </c>
      <c r="G36" s="1576">
        <v>1023.2808333333332</v>
      </c>
      <c r="H36" s="1576">
        <v>1025.1400000000001</v>
      </c>
      <c r="I36" s="1576">
        <v>1048.8866666666665</v>
      </c>
      <c r="J36" s="1576">
        <v>1225.5683333333334</v>
      </c>
      <c r="K36" s="1576">
        <v>954.9758333333333</v>
      </c>
      <c r="L36" s="1576">
        <v>1160.5150000000001</v>
      </c>
      <c r="M36" s="1576">
        <v>1352.22</v>
      </c>
      <c r="N36" s="1576">
        <v>1496.4349999999999</v>
      </c>
      <c r="O36" s="1576">
        <v>1442.1833333333334</v>
      </c>
      <c r="P36" s="1576">
        <v>1351.8691666666666</v>
      </c>
      <c r="Q36" s="1576">
        <v>1164.3316666666665</v>
      </c>
      <c r="R36" s="1576">
        <v>1067.1708333333333</v>
      </c>
      <c r="S36" s="1576">
        <v>1160.0525</v>
      </c>
      <c r="T36" s="1576">
        <v>1239.3816666666664</v>
      </c>
      <c r="U36" s="1576">
        <v>1226.8558333333333</v>
      </c>
      <c r="V36" s="1576">
        <v>1060.2158333333332</v>
      </c>
      <c r="W36" s="1576">
        <v>1177.3514285714284</v>
      </c>
    </row>
    <row r="37" spans="1:23" ht="14.1" customHeight="1">
      <c r="A37" s="479" t="s">
        <v>323</v>
      </c>
      <c r="B37" s="1576"/>
      <c r="C37" s="1576"/>
      <c r="D37" s="1576"/>
      <c r="E37" s="1576"/>
      <c r="F37" s="1576">
        <v>706.27499999999998</v>
      </c>
      <c r="G37" s="1576">
        <v>726.1491666666667</v>
      </c>
      <c r="H37" s="1576">
        <v>792.89250000000004</v>
      </c>
      <c r="I37" s="1576">
        <v>788.16750000000002</v>
      </c>
      <c r="J37" s="1576">
        <v>865.3808333333335</v>
      </c>
      <c r="K37" s="1576">
        <v>614.43916666666667</v>
      </c>
      <c r="L37" s="1576">
        <v>761.86</v>
      </c>
      <c r="M37" s="1576">
        <v>978.79250000000002</v>
      </c>
      <c r="N37" s="1576">
        <v>1065.1033333333335</v>
      </c>
      <c r="O37" s="1576">
        <v>1039.0458333333333</v>
      </c>
      <c r="P37" s="1576">
        <v>996.59416666666675</v>
      </c>
      <c r="Q37" s="1576">
        <v>819.59833333333336</v>
      </c>
      <c r="R37" s="1576">
        <v>691.19833333333338</v>
      </c>
      <c r="S37" s="1576">
        <v>792.84999999999991</v>
      </c>
      <c r="T37" s="1576">
        <v>923.28416666666669</v>
      </c>
      <c r="U37" s="1576">
        <v>831.48500000000001</v>
      </c>
      <c r="V37" s="1576">
        <v>690.1825</v>
      </c>
      <c r="W37" s="1576">
        <v>748.24857142857138</v>
      </c>
    </row>
    <row r="38" spans="1:23" ht="15" customHeight="1">
      <c r="A38"/>
      <c r="B38"/>
      <c r="C38"/>
      <c r="D38"/>
      <c r="E38" s="716"/>
      <c r="F38" s="716"/>
      <c r="G38" s="716"/>
      <c r="H38" s="716"/>
      <c r="I38" s="716"/>
      <c r="J38" s="716"/>
      <c r="K38" s="716"/>
      <c r="L38" s="716"/>
      <c r="M38" s="716"/>
      <c r="N38" s="716"/>
      <c r="O38"/>
      <c r="P38"/>
    </row>
    <row r="39" spans="1:23" ht="15" customHeight="1">
      <c r="A39" s="1560" t="s">
        <v>730</v>
      </c>
      <c r="B39" s="1560"/>
      <c r="C39" s="1560"/>
      <c r="D39" s="1560"/>
      <c r="E39" s="1577"/>
      <c r="F39" s="716"/>
      <c r="G39" s="716"/>
      <c r="H39" s="716"/>
      <c r="I39" s="716"/>
      <c r="J39" s="716"/>
      <c r="K39" s="716"/>
      <c r="L39" s="716"/>
      <c r="M39" s="716"/>
      <c r="N39" s="716"/>
      <c r="O39"/>
      <c r="P39"/>
    </row>
    <row r="40" spans="1:23" s="58" customFormat="1" ht="14.1" customHeight="1">
      <c r="A40" s="479"/>
      <c r="B40" s="6">
        <v>2000</v>
      </c>
      <c r="C40" s="7">
        <v>2001</v>
      </c>
      <c r="D40" s="6">
        <v>2002</v>
      </c>
      <c r="E40" s="7">
        <v>2003</v>
      </c>
      <c r="F40" s="6">
        <v>2004</v>
      </c>
      <c r="G40" s="7">
        <v>2005</v>
      </c>
      <c r="H40" s="6">
        <v>2006</v>
      </c>
      <c r="I40" s="7">
        <v>2007</v>
      </c>
      <c r="J40" s="6">
        <v>2008</v>
      </c>
      <c r="K40" s="7">
        <v>2009</v>
      </c>
      <c r="L40" s="6">
        <v>2010</v>
      </c>
      <c r="M40" s="7">
        <v>2011</v>
      </c>
      <c r="N40" s="6">
        <v>2012</v>
      </c>
      <c r="O40" s="7">
        <v>2013</v>
      </c>
      <c r="P40" s="6">
        <v>2014</v>
      </c>
      <c r="Q40" s="6">
        <v>2015</v>
      </c>
      <c r="R40" s="6">
        <v>2016</v>
      </c>
      <c r="S40" s="6">
        <v>2017</v>
      </c>
      <c r="T40" s="6">
        <v>2018</v>
      </c>
      <c r="U40" s="6">
        <v>2019</v>
      </c>
      <c r="V40" s="6">
        <v>2020</v>
      </c>
      <c r="W40" s="3748" t="s">
        <v>1647</v>
      </c>
    </row>
    <row r="41" spans="1:23" ht="14.1" customHeight="1">
      <c r="A41" s="479" t="s">
        <v>691</v>
      </c>
      <c r="B41" s="1578">
        <v>1.0470391666666667</v>
      </c>
      <c r="C41" s="1578">
        <v>1.0065154545454544</v>
      </c>
      <c r="D41" s="1578">
        <v>0.98416666666666663</v>
      </c>
      <c r="E41" s="1578">
        <v>0.98433333333333339</v>
      </c>
      <c r="F41" s="1578">
        <v>1.0728466666666665</v>
      </c>
      <c r="G41" s="1578">
        <v>1.2307725</v>
      </c>
      <c r="H41" s="1578">
        <v>1.2942866666666666</v>
      </c>
      <c r="I41" s="1578">
        <v>1.3206416666666667</v>
      </c>
      <c r="J41" s="1578">
        <v>1.409448333333333</v>
      </c>
      <c r="K41" s="1578">
        <v>1.25176</v>
      </c>
      <c r="L41" s="1578">
        <v>1.4111916666666666</v>
      </c>
      <c r="M41" s="1578">
        <v>1.5574166666666667</v>
      </c>
      <c r="N41" s="1578">
        <v>1.6546833333333333</v>
      </c>
      <c r="O41" s="1578">
        <v>1.583866666666667</v>
      </c>
      <c r="P41" s="1578">
        <v>1.538208333333333</v>
      </c>
      <c r="Q41" s="1578">
        <v>1.3629791666666669</v>
      </c>
      <c r="R41" s="1578">
        <v>1.2667124999999999</v>
      </c>
      <c r="S41" s="1578">
        <v>1.3391416666666667</v>
      </c>
      <c r="T41" s="1578">
        <v>1.4151016666666667</v>
      </c>
      <c r="U41" s="1578">
        <v>1.3938166666666667</v>
      </c>
      <c r="V41" s="1578">
        <v>1.275490909090909</v>
      </c>
      <c r="W41" s="1578">
        <v>1.3900257142857142</v>
      </c>
    </row>
    <row r="42" spans="1:23" ht="14.1" customHeight="1">
      <c r="A42" s="479" t="s">
        <v>692</v>
      </c>
      <c r="B42" s="1578"/>
      <c r="C42" s="1578"/>
      <c r="D42" s="1578"/>
      <c r="E42" s="1578"/>
      <c r="F42" s="1578"/>
      <c r="G42" s="1578"/>
      <c r="H42" s="1578"/>
      <c r="I42" s="1578"/>
      <c r="J42" s="1578">
        <v>1.0046641666666665</v>
      </c>
      <c r="K42" s="1578">
        <v>0.89433166666666664</v>
      </c>
      <c r="L42" s="1578">
        <v>1.0238266666666664</v>
      </c>
      <c r="M42" s="1578">
        <v>1.1725641666666669</v>
      </c>
      <c r="N42" s="1578">
        <v>1.2743741666666668</v>
      </c>
      <c r="O42" s="1578">
        <v>1.3164449999999999</v>
      </c>
      <c r="P42" s="1578">
        <v>1.2749116666666667</v>
      </c>
      <c r="Q42" s="1578">
        <v>1.1060141666666665</v>
      </c>
      <c r="R42" s="1578">
        <v>0.98864583333333333</v>
      </c>
      <c r="S42" s="1578">
        <v>1.0290024999999998</v>
      </c>
      <c r="T42" s="1578">
        <v>1.0972383333333331</v>
      </c>
      <c r="U42" s="1578">
        <v>1.0790141666666666</v>
      </c>
      <c r="V42" s="1578">
        <v>0.92232999999999987</v>
      </c>
      <c r="W42" s="1578">
        <v>1.0158942857142856</v>
      </c>
    </row>
    <row r="43" spans="1:23" ht="14.1" customHeight="1">
      <c r="A43" s="479" t="s">
        <v>479</v>
      </c>
      <c r="B43" s="1578">
        <v>1.1017416666666666</v>
      </c>
      <c r="C43" s="1578">
        <v>1.0906745454545455</v>
      </c>
      <c r="D43" s="1578">
        <v>1.0938891666666666</v>
      </c>
      <c r="E43" s="1578">
        <v>1.09538</v>
      </c>
      <c r="F43" s="1578">
        <v>1.1072175</v>
      </c>
      <c r="G43" s="1578">
        <v>1.2071625000000001</v>
      </c>
      <c r="H43" s="1578">
        <v>1.2798233333333335</v>
      </c>
      <c r="I43" s="1578">
        <v>1.3083691666666666</v>
      </c>
      <c r="J43" s="1578">
        <v>1.3861858333333337</v>
      </c>
      <c r="K43" s="1578">
        <v>1.2813366666666668</v>
      </c>
      <c r="L43" s="1578">
        <v>1.4484691666666667</v>
      </c>
      <c r="M43" s="1578">
        <v>1.6169366666666665</v>
      </c>
      <c r="N43" s="1578">
        <v>1.6995616666666666</v>
      </c>
      <c r="O43" s="1578">
        <v>1.6707891666666663</v>
      </c>
      <c r="P43" s="1578">
        <v>1.6401758333333329</v>
      </c>
      <c r="Q43" s="1578">
        <v>1.5042091666666666</v>
      </c>
      <c r="R43" s="1578">
        <v>1.4158666666666666</v>
      </c>
      <c r="S43" s="1578">
        <v>1.4977283333333336</v>
      </c>
      <c r="T43" s="1578">
        <v>1.5910608333333331</v>
      </c>
      <c r="U43" s="1578">
        <v>1.599738333333333</v>
      </c>
      <c r="V43" s="1578">
        <v>1.43866</v>
      </c>
      <c r="W43" s="1578">
        <v>1.5909042857142857</v>
      </c>
    </row>
    <row r="44" spans="1:23" ht="14.1" customHeight="1">
      <c r="A44" s="479" t="s">
        <v>104</v>
      </c>
      <c r="B44" s="1578">
        <v>1.0211458333333334</v>
      </c>
      <c r="C44" s="1578">
        <v>1.0287599999999999</v>
      </c>
      <c r="D44" s="1578">
        <v>1.0470666666666666</v>
      </c>
      <c r="E44" s="1578">
        <v>1.0933416666666664</v>
      </c>
      <c r="F44" s="1578">
        <v>1.1346666666666665</v>
      </c>
      <c r="G44" s="1578">
        <v>1.2224083333333331</v>
      </c>
      <c r="H44" s="1578">
        <v>1.2817574999999999</v>
      </c>
      <c r="I44" s="1578">
        <v>1.3360708333333335</v>
      </c>
      <c r="J44" s="1578">
        <v>1.383875</v>
      </c>
      <c r="K44" s="1578">
        <v>1.2637499999999999</v>
      </c>
      <c r="L44" s="1578">
        <v>1.3927499999999999</v>
      </c>
      <c r="M44" s="1578">
        <v>1.5375000000000001</v>
      </c>
      <c r="N44" s="1578">
        <v>1.6420833333333333</v>
      </c>
      <c r="O44" s="1578">
        <v>1.597</v>
      </c>
      <c r="P44" s="1578">
        <v>1.5383333333333333</v>
      </c>
      <c r="Q44" s="1578">
        <v>1.3983333333333332</v>
      </c>
      <c r="R44" s="1578">
        <v>1.2989999999999999</v>
      </c>
      <c r="S44" s="1578">
        <v>1.3735833333333332</v>
      </c>
      <c r="T44" s="1578">
        <v>1.4424166666666667</v>
      </c>
      <c r="U44" s="1578">
        <v>1.4155</v>
      </c>
      <c r="V44" s="1578">
        <v>1.2786363636363638</v>
      </c>
      <c r="W44" s="1578">
        <v>1.4644285714285714</v>
      </c>
    </row>
    <row r="45" spans="1:23" ht="14.1" customHeight="1">
      <c r="A45" s="479" t="s">
        <v>716</v>
      </c>
      <c r="B45" s="1578"/>
      <c r="C45" s="1578"/>
      <c r="D45" s="1578"/>
      <c r="E45" s="1578"/>
      <c r="F45" s="1578">
        <v>0.71787000000000012</v>
      </c>
      <c r="G45" s="1578">
        <v>0.80106333333333313</v>
      </c>
      <c r="H45" s="1578">
        <v>0.86634416666666669</v>
      </c>
      <c r="I45" s="1578">
        <v>0.87976583333333336</v>
      </c>
      <c r="J45" s="1578">
        <v>1.0438168333333333</v>
      </c>
      <c r="K45" s="1578">
        <v>0.92523666666666671</v>
      </c>
      <c r="L45" s="1578">
        <v>1.1122616666666667</v>
      </c>
      <c r="M45" s="1578">
        <v>1.2418333333333333</v>
      </c>
      <c r="N45" s="1578">
        <v>1.3855</v>
      </c>
      <c r="O45" s="1578">
        <v>1.3085</v>
      </c>
      <c r="P45" s="1578">
        <v>1.2685833333333332</v>
      </c>
      <c r="Q45" s="1578">
        <v>1.1055833333333334</v>
      </c>
      <c r="R45" s="1578">
        <v>1.0578333333333332</v>
      </c>
      <c r="S45" s="1578">
        <v>1.1940833333333332</v>
      </c>
      <c r="T45" s="1578">
        <v>1.33325</v>
      </c>
      <c r="U45" s="1578">
        <v>1.3409166666666668</v>
      </c>
      <c r="V45" s="1578">
        <v>1.2516363636363637</v>
      </c>
      <c r="W45" s="1578">
        <v>1.3464285714285713</v>
      </c>
    </row>
    <row r="46" spans="1:23" ht="14.1" customHeight="1">
      <c r="A46" s="479" t="s">
        <v>640</v>
      </c>
      <c r="B46" s="1578">
        <v>1.1303916666666667</v>
      </c>
      <c r="C46" s="1578">
        <v>1.1163100000000001</v>
      </c>
      <c r="D46" s="1578">
        <v>1.0750016666666669</v>
      </c>
      <c r="E46" s="1578">
        <v>1.095720833333333</v>
      </c>
      <c r="F46" s="1578">
        <v>1.1337391666666667</v>
      </c>
      <c r="G46" s="1578">
        <v>1.2167691666666667</v>
      </c>
      <c r="H46" s="1578">
        <v>1.1953841666666667</v>
      </c>
      <c r="I46" s="1578">
        <v>1.2992183333333331</v>
      </c>
      <c r="J46" s="1578">
        <v>1.4407458333333334</v>
      </c>
      <c r="K46" s="1578">
        <v>1.2803975000000001</v>
      </c>
      <c r="L46" s="1578">
        <v>1.4308391666666667</v>
      </c>
      <c r="M46" s="1578">
        <v>1.561555833333333</v>
      </c>
      <c r="N46" s="1578">
        <v>1.6692499999999999</v>
      </c>
      <c r="O46" s="1578">
        <v>1.6387499999999999</v>
      </c>
      <c r="P46" s="1578">
        <v>1.5990833333333332</v>
      </c>
      <c r="Q46" s="1578">
        <v>1.4677500000000001</v>
      </c>
      <c r="R46" s="1578">
        <v>1.3825833333333333</v>
      </c>
      <c r="S46" s="1578">
        <v>1.47</v>
      </c>
      <c r="T46" s="1578">
        <v>1.52125</v>
      </c>
      <c r="U46" s="1578">
        <v>1.5178333333333334</v>
      </c>
      <c r="V46" s="1578">
        <v>1.4076363636363638</v>
      </c>
      <c r="W46" s="1578">
        <v>1.5632857142857142</v>
      </c>
    </row>
    <row r="47" spans="1:23" ht="14.1" customHeight="1">
      <c r="A47" s="479" t="s">
        <v>476</v>
      </c>
      <c r="B47" s="1578">
        <v>1.0955275000000002</v>
      </c>
      <c r="C47" s="1578">
        <v>1.0352663636363637</v>
      </c>
      <c r="D47" s="1578">
        <v>1.0133841666666668</v>
      </c>
      <c r="E47" s="1578">
        <v>1.0192200000000002</v>
      </c>
      <c r="F47" s="1578">
        <v>1.0594158333333332</v>
      </c>
      <c r="G47" s="1578">
        <v>1.1681933333333334</v>
      </c>
      <c r="H47" s="1578">
        <v>1.2353533333333335</v>
      </c>
      <c r="I47" s="1578">
        <v>1.2750133333333333</v>
      </c>
      <c r="J47" s="1578">
        <v>1.3595216666666667</v>
      </c>
      <c r="K47" s="1578">
        <v>1.2131666666666667</v>
      </c>
      <c r="L47" s="1578">
        <v>1.3479999999999999</v>
      </c>
      <c r="M47" s="1578">
        <v>1.5014666666666669</v>
      </c>
      <c r="N47" s="1578">
        <v>1.5693666666666668</v>
      </c>
      <c r="O47" s="1578">
        <v>1.5359500000000001</v>
      </c>
      <c r="P47" s="1578">
        <v>1.4887491666666668</v>
      </c>
      <c r="Q47" s="1578">
        <v>1.3574908333333335</v>
      </c>
      <c r="R47" s="1578">
        <v>1.3016625000000002</v>
      </c>
      <c r="S47" s="1578">
        <v>1.3797249999999996</v>
      </c>
      <c r="T47" s="1578">
        <v>1.5075475000000003</v>
      </c>
      <c r="U47" s="1578">
        <v>1.5004108333333332</v>
      </c>
      <c r="V47" s="1578">
        <v>1.3497145454545454</v>
      </c>
      <c r="W47" s="1578">
        <v>1.4836085714285714</v>
      </c>
    </row>
    <row r="48" spans="1:23" ht="14.1" customHeight="1">
      <c r="A48" s="479" t="s">
        <v>717</v>
      </c>
      <c r="B48" s="1578">
        <v>0.78358916666666678</v>
      </c>
      <c r="C48" s="1578">
        <v>0.75637363636363641</v>
      </c>
      <c r="D48" s="1578">
        <v>0.73849333333333333</v>
      </c>
      <c r="E48" s="1578">
        <v>0.74341666666666661</v>
      </c>
      <c r="F48" s="1578">
        <v>0.79974166666666668</v>
      </c>
      <c r="G48" s="1578">
        <v>0.89766666666666661</v>
      </c>
      <c r="H48" s="1578">
        <v>0.97608333333333341</v>
      </c>
      <c r="I48" s="1578">
        <v>1.0101666666666667</v>
      </c>
      <c r="J48" s="1578">
        <v>1.1186666666666667</v>
      </c>
      <c r="K48" s="1578">
        <v>0.99866666666666659</v>
      </c>
      <c r="L48" s="1578">
        <v>1.4405833333333333</v>
      </c>
      <c r="M48" s="1578">
        <v>1.64375</v>
      </c>
      <c r="N48" s="1578">
        <v>1.7483333333333333</v>
      </c>
      <c r="O48" s="1578">
        <v>1.6946666666666668</v>
      </c>
      <c r="P48" s="1578">
        <v>1.6489166666666668</v>
      </c>
      <c r="Q48" s="1578">
        <v>1.4793333333333332</v>
      </c>
      <c r="R48" s="1578">
        <v>1.3978333333333333</v>
      </c>
      <c r="S48" s="1578">
        <v>1.5134166666666666</v>
      </c>
      <c r="T48" s="1578">
        <v>1.5934999999999999</v>
      </c>
      <c r="U48" s="1578">
        <v>1.5822499999999999</v>
      </c>
      <c r="V48" s="1578">
        <v>1.4371818181818183</v>
      </c>
      <c r="W48" s="1578">
        <v>1.5698571428571428</v>
      </c>
    </row>
    <row r="49" spans="1:23" ht="14.1" customHeight="1">
      <c r="A49" s="479" t="s">
        <v>192</v>
      </c>
      <c r="B49" s="1578">
        <v>1.320238333333333</v>
      </c>
      <c r="C49" s="1578">
        <v>1.2126499999999998</v>
      </c>
      <c r="D49" s="1578">
        <v>1.166925</v>
      </c>
      <c r="E49" s="1578">
        <v>1.0979649999999999</v>
      </c>
      <c r="F49" s="1578">
        <v>1.18163</v>
      </c>
      <c r="G49" s="1578">
        <v>1.2720041666666668</v>
      </c>
      <c r="H49" s="1578">
        <v>1.3416875000000001</v>
      </c>
      <c r="I49" s="1578">
        <v>1.3788533333333335</v>
      </c>
      <c r="J49" s="1578">
        <v>1.3468641666666663</v>
      </c>
      <c r="K49" s="1578">
        <v>1.1241333333333332</v>
      </c>
      <c r="L49" s="1578">
        <v>1.3702825000000001</v>
      </c>
      <c r="M49" s="1578">
        <v>1.5459350000000003</v>
      </c>
      <c r="N49" s="1578">
        <v>1.6743041666666667</v>
      </c>
      <c r="O49" s="1578">
        <v>1.583684166666667</v>
      </c>
      <c r="P49" s="1578">
        <v>1.5783366666666667</v>
      </c>
      <c r="Q49" s="1578">
        <v>1.5285983333333335</v>
      </c>
      <c r="R49" s="1578">
        <v>1.3281566666666664</v>
      </c>
      <c r="S49" s="1578">
        <v>1.3430016666666669</v>
      </c>
      <c r="T49" s="1578">
        <v>1.4144416666666666</v>
      </c>
      <c r="U49" s="1578">
        <v>1.4180833333333334</v>
      </c>
      <c r="V49" s="1578">
        <v>1.48282</v>
      </c>
      <c r="W49" s="1578"/>
    </row>
    <row r="50" spans="1:23" ht="14.1" customHeight="1">
      <c r="A50" s="479" t="s">
        <v>260</v>
      </c>
      <c r="B50" s="1578">
        <v>0.88885666666666663</v>
      </c>
      <c r="C50" s="1578">
        <v>0.8683581818181817</v>
      </c>
      <c r="D50" s="1578">
        <v>0.85550833333333332</v>
      </c>
      <c r="E50" s="1578">
        <v>0.87116666666666664</v>
      </c>
      <c r="F50" s="1578">
        <v>0.95108333333333339</v>
      </c>
      <c r="G50" s="1578">
        <v>1.0479166666666668</v>
      </c>
      <c r="H50" s="1578">
        <v>1.1169166666666668</v>
      </c>
      <c r="I50" s="1578">
        <v>1.1161666666666668</v>
      </c>
      <c r="J50" s="1578">
        <v>1.2355</v>
      </c>
      <c r="K50" s="1578">
        <v>1.1054166666666667</v>
      </c>
      <c r="L50" s="1578">
        <v>1.3009166666666667</v>
      </c>
      <c r="M50" s="1578">
        <v>1.4818833333333332</v>
      </c>
      <c r="N50" s="1578">
        <v>1.6171741666666666</v>
      </c>
      <c r="O50" s="1578">
        <v>1.5658599999999998</v>
      </c>
      <c r="P50" s="1578">
        <v>1.5284466666666667</v>
      </c>
      <c r="Q50" s="1578">
        <v>1.3673333333333333</v>
      </c>
      <c r="R50" s="1578">
        <v>1.2798333333333332</v>
      </c>
      <c r="S50" s="1578">
        <v>1.3665</v>
      </c>
      <c r="T50" s="1578">
        <v>1.4356666666666666</v>
      </c>
      <c r="U50" s="1578">
        <v>1.4010666666666667</v>
      </c>
      <c r="V50" s="1578">
        <v>1.2802636363636366</v>
      </c>
      <c r="W50" s="1578">
        <v>1.4222428571428571</v>
      </c>
    </row>
    <row r="51" spans="1:23" ht="14.1" customHeight="1">
      <c r="A51" s="479" t="s">
        <v>478</v>
      </c>
      <c r="B51" s="1578">
        <v>1.0858491666666665</v>
      </c>
      <c r="C51" s="1578">
        <v>1.0524445454545455</v>
      </c>
      <c r="D51" s="1578">
        <v>1.0467041666666665</v>
      </c>
      <c r="E51" s="1578">
        <v>1.0584691666666666</v>
      </c>
      <c r="F51" s="1578">
        <v>1.124665</v>
      </c>
      <c r="G51" s="1578">
        <v>1.2259391666666668</v>
      </c>
      <c r="H51" s="1578">
        <v>1.2858008333333333</v>
      </c>
      <c r="I51" s="1578">
        <v>1.2983849999999999</v>
      </c>
      <c r="J51" s="1578">
        <v>1.3816566666666665</v>
      </c>
      <c r="K51" s="1578">
        <v>1.2355458333333333</v>
      </c>
      <c r="L51" s="1578">
        <v>1.3666416666666668</v>
      </c>
      <c r="M51" s="1578">
        <v>1.5587433333333331</v>
      </c>
      <c r="N51" s="1578">
        <v>1.7860533333333333</v>
      </c>
      <c r="O51" s="1578">
        <v>1.7502408333333335</v>
      </c>
      <c r="P51" s="1578">
        <v>1.7109749999999997</v>
      </c>
      <c r="Q51" s="1578">
        <v>1.5385299999999997</v>
      </c>
      <c r="R51" s="1578">
        <v>1.4436958333333332</v>
      </c>
      <c r="S51" s="1578">
        <v>1.5315424999999998</v>
      </c>
      <c r="T51" s="1578">
        <v>1.6033649999999997</v>
      </c>
      <c r="U51" s="1578">
        <v>1.5697991666666666</v>
      </c>
      <c r="V51" s="1578">
        <v>1.4270799999999997</v>
      </c>
      <c r="W51" s="1578">
        <v>1.548284285714286</v>
      </c>
    </row>
    <row r="52" spans="1:23" ht="14.1" customHeight="1">
      <c r="A52" s="657" t="s">
        <v>1400</v>
      </c>
      <c r="B52" s="1578"/>
      <c r="C52" s="1578"/>
      <c r="D52" s="1578"/>
      <c r="E52" s="1578"/>
      <c r="F52" s="1578"/>
      <c r="G52" s="1578"/>
      <c r="H52" s="1578"/>
      <c r="I52" s="1578"/>
      <c r="J52" s="1578"/>
      <c r="K52" s="1578"/>
      <c r="L52" s="1578"/>
      <c r="M52" s="1578"/>
      <c r="N52" s="1578"/>
      <c r="O52" s="1578">
        <v>1.3657883333333332</v>
      </c>
      <c r="P52" s="1578">
        <v>1.3762533333333333</v>
      </c>
      <c r="Q52" s="1578">
        <v>1.2593483333333335</v>
      </c>
      <c r="R52" s="1578">
        <v>1.1820675</v>
      </c>
      <c r="S52" s="1578">
        <v>1.2691858333333335</v>
      </c>
      <c r="T52" s="1578">
        <v>1.3555108333333332</v>
      </c>
      <c r="U52" s="1578">
        <v>1.3393699999999999</v>
      </c>
      <c r="V52" s="1578">
        <v>1.1960690909090907</v>
      </c>
      <c r="W52" s="1578">
        <v>1.3341514285714287</v>
      </c>
    </row>
    <row r="53" spans="1:23" ht="13.7" customHeight="1">
      <c r="A53" s="479" t="s">
        <v>693</v>
      </c>
      <c r="B53" s="1578"/>
      <c r="C53" s="1578"/>
      <c r="D53" s="1578"/>
      <c r="E53" s="1578"/>
      <c r="F53" s="1578">
        <v>0.71819285714285719</v>
      </c>
      <c r="G53" s="1578">
        <v>0.81553833333333325</v>
      </c>
      <c r="H53" s="1578">
        <v>0.87280916666666652</v>
      </c>
      <c r="I53" s="1578">
        <v>0.9156175000000002</v>
      </c>
      <c r="J53" s="1578">
        <v>1.0268049999999997</v>
      </c>
      <c r="K53" s="1578">
        <v>0.95827583333333322</v>
      </c>
      <c r="L53" s="1578">
        <v>1.089280833333333</v>
      </c>
      <c r="M53" s="1578">
        <v>1.2826875</v>
      </c>
      <c r="N53" s="1578">
        <v>1.4322999999999999</v>
      </c>
      <c r="O53" s="1578">
        <v>1.34982</v>
      </c>
      <c r="P53" s="1578">
        <v>1.2886458333333333</v>
      </c>
      <c r="Q53" s="1578">
        <v>1.1283525000000001</v>
      </c>
      <c r="R53" s="1578">
        <v>1.0737241666666666</v>
      </c>
      <c r="S53" s="1578">
        <v>1.1548858333333334</v>
      </c>
      <c r="T53" s="1578">
        <v>1.2703558333333334</v>
      </c>
      <c r="U53" s="1578">
        <v>1.2565</v>
      </c>
      <c r="V53" s="1578">
        <v>1.1341745454545455</v>
      </c>
      <c r="W53" s="1578">
        <v>1.2650714285714286</v>
      </c>
    </row>
    <row r="54" spans="1:23" ht="14.1" customHeight="1">
      <c r="A54" s="479" t="s">
        <v>694</v>
      </c>
      <c r="B54" s="1578"/>
      <c r="C54" s="1578"/>
      <c r="D54" s="1578"/>
      <c r="E54" s="1578"/>
      <c r="F54" s="1578">
        <v>0.77831750000000011</v>
      </c>
      <c r="G54" s="1578">
        <v>0.78242916666666662</v>
      </c>
      <c r="H54" s="1578">
        <v>0.90764249999999991</v>
      </c>
      <c r="I54" s="1578">
        <v>0.90141083333333338</v>
      </c>
      <c r="J54" s="1578">
        <v>1.0280998333333335</v>
      </c>
      <c r="K54" s="1578">
        <v>1.0262858333333331</v>
      </c>
      <c r="L54" s="1578">
        <v>1.1804300000000001</v>
      </c>
      <c r="M54" s="1578">
        <v>1.3225066666666669</v>
      </c>
      <c r="N54" s="1578">
        <v>1.4070850000000001</v>
      </c>
      <c r="O54" s="1578">
        <v>1.3722799999999999</v>
      </c>
      <c r="P54" s="1578">
        <v>1.3159366666666668</v>
      </c>
      <c r="Q54" s="1578">
        <v>1.1621833333333333</v>
      </c>
      <c r="R54" s="1578">
        <v>1.0590783333333331</v>
      </c>
      <c r="S54" s="1578">
        <v>1.1358341666666665</v>
      </c>
      <c r="T54" s="1578">
        <v>1.2119941666666671</v>
      </c>
      <c r="U54" s="1578">
        <v>1.1968508333333336</v>
      </c>
      <c r="V54" s="1578">
        <v>1.0920463636363635</v>
      </c>
      <c r="W54" s="1578">
        <v>1.1999785714285716</v>
      </c>
    </row>
    <row r="55" spans="1:23" s="155" customFormat="1" ht="14.1" customHeight="1">
      <c r="A55" s="479" t="s">
        <v>695</v>
      </c>
      <c r="B55" s="1578">
        <v>0.82837666666666665</v>
      </c>
      <c r="C55" s="1578">
        <v>0.79323636363636363</v>
      </c>
      <c r="D55" s="1578">
        <v>0.77424999999999999</v>
      </c>
      <c r="E55" s="1578">
        <v>0.77849999999999997</v>
      </c>
      <c r="F55" s="1578">
        <v>0.90416666666666667</v>
      </c>
      <c r="G55" s="1578">
        <v>1.0211666666666666</v>
      </c>
      <c r="H55" s="1578">
        <v>1.0828333333333333</v>
      </c>
      <c r="I55" s="1578">
        <v>1.1204166666666668</v>
      </c>
      <c r="J55" s="1578">
        <v>1.1842333333333332</v>
      </c>
      <c r="K55" s="1578">
        <v>1.0363658333333334</v>
      </c>
      <c r="L55" s="1578">
        <v>1.1620891666666666</v>
      </c>
      <c r="M55" s="1578">
        <v>1.2955116666666666</v>
      </c>
      <c r="N55" s="1578">
        <v>1.3854033333333333</v>
      </c>
      <c r="O55" s="1578">
        <v>1.3317600000000001</v>
      </c>
      <c r="P55" s="1578">
        <v>1.2954066666666666</v>
      </c>
      <c r="Q55" s="1578">
        <v>1.1810616666666667</v>
      </c>
      <c r="R55" s="1578">
        <v>1.0914791666666668</v>
      </c>
      <c r="S55" s="1578">
        <v>1.1583333333333332</v>
      </c>
      <c r="T55" s="1578">
        <v>1.2174166666666668</v>
      </c>
      <c r="U55" s="1578">
        <v>1.2090000000000001</v>
      </c>
      <c r="V55" s="1578">
        <v>1.0672727272727272</v>
      </c>
      <c r="W55" s="1578">
        <v>1.227857142857143</v>
      </c>
    </row>
    <row r="56" spans="1:23" s="155" customFormat="1" ht="14.1" customHeight="1">
      <c r="A56" s="479" t="s">
        <v>324</v>
      </c>
      <c r="B56" s="1578"/>
      <c r="C56" s="1578"/>
      <c r="D56" s="1578"/>
      <c r="E56" s="1578"/>
      <c r="F56" s="1578">
        <v>0.87915285714285696</v>
      </c>
      <c r="G56" s="1578">
        <v>0.9415</v>
      </c>
      <c r="H56" s="1578">
        <v>1.1035399999999997</v>
      </c>
      <c r="I56" s="1578">
        <v>1.0412283333333332</v>
      </c>
      <c r="J56" s="1578">
        <v>1.1528708333333333</v>
      </c>
      <c r="K56" s="1578">
        <v>1.125</v>
      </c>
      <c r="L56" s="1578">
        <v>1.1141666666666667</v>
      </c>
      <c r="M56" s="1578">
        <v>1.3816666666666668</v>
      </c>
      <c r="N56" s="1578">
        <v>1.4799166666666668</v>
      </c>
      <c r="O56" s="1578">
        <v>1.4658333333333333</v>
      </c>
      <c r="P56" s="1578">
        <v>1.4416666666666667</v>
      </c>
      <c r="Q56" s="1578">
        <v>1.3583333333333332</v>
      </c>
      <c r="R56" s="1578">
        <v>1.2875000000000001</v>
      </c>
      <c r="S56" s="1578">
        <v>1.31</v>
      </c>
      <c r="T56" s="1578">
        <v>1.3266666666666667</v>
      </c>
      <c r="U56" s="1578">
        <v>1.3808333333333334</v>
      </c>
      <c r="V56" s="1578">
        <v>1.3718181818181818</v>
      </c>
      <c r="W56" s="1578">
        <v>1.35</v>
      </c>
    </row>
    <row r="57" spans="1:23" ht="14.1" customHeight="1">
      <c r="A57" s="479" t="s">
        <v>281</v>
      </c>
      <c r="B57" s="1578">
        <v>1.1622075000000001</v>
      </c>
      <c r="C57" s="1578">
        <v>1.1478972727272732</v>
      </c>
      <c r="D57" s="1578">
        <v>1.1421666666666668</v>
      </c>
      <c r="E57" s="1578">
        <v>1.1596666666666668</v>
      </c>
      <c r="F57" s="1578">
        <v>1.2481666666666666</v>
      </c>
      <c r="G57" s="1578">
        <v>1.3765000000000001</v>
      </c>
      <c r="H57" s="1578">
        <v>1.4177500000000001</v>
      </c>
      <c r="I57" s="1578">
        <v>1.4653333333333332</v>
      </c>
      <c r="J57" s="1578">
        <v>1.5333333333333332</v>
      </c>
      <c r="K57" s="1578">
        <v>1.3428333333333333</v>
      </c>
      <c r="L57" s="1578">
        <v>1.4951666666666668</v>
      </c>
      <c r="M57" s="1578">
        <v>1.6453908333333336</v>
      </c>
      <c r="N57" s="1578">
        <v>1.7595000000000001</v>
      </c>
      <c r="O57" s="1578">
        <v>1.7353333333333332</v>
      </c>
      <c r="P57" s="1578">
        <v>1.6981049999999998</v>
      </c>
      <c r="Q57" s="1578">
        <v>1.5665833333333332</v>
      </c>
      <c r="R57" s="1578">
        <v>1.4411666666666667</v>
      </c>
      <c r="S57" s="1578">
        <v>1.5524166666666668</v>
      </c>
      <c r="T57" s="1578">
        <v>1.6257866666666669</v>
      </c>
      <c r="U57" s="1578">
        <v>1.6420833333333333</v>
      </c>
      <c r="V57" s="1578">
        <v>1.5583636363636362</v>
      </c>
      <c r="W57" s="1578">
        <v>1.709857142857143</v>
      </c>
    </row>
    <row r="58" spans="1:23" ht="14.1" customHeight="1">
      <c r="A58" s="479" t="s">
        <v>481</v>
      </c>
      <c r="B58" s="1578">
        <v>0.94432249999999984</v>
      </c>
      <c r="C58" s="1578">
        <v>0.90583363636363645</v>
      </c>
      <c r="D58" s="1578">
        <v>0.87633333333333341</v>
      </c>
      <c r="E58" s="1578">
        <v>0.88183333333333336</v>
      </c>
      <c r="F58" s="1578">
        <v>0.94641666666666668</v>
      </c>
      <c r="G58" s="1578">
        <v>1.03525</v>
      </c>
      <c r="H58" s="1578">
        <v>1.0890833333333332</v>
      </c>
      <c r="I58" s="1578">
        <v>1.1214166666666667</v>
      </c>
      <c r="J58" s="1578">
        <v>1.2098333333333333</v>
      </c>
      <c r="K58" s="1578">
        <v>1.0485</v>
      </c>
      <c r="L58" s="1578">
        <v>1.1937500000000001</v>
      </c>
      <c r="M58" s="1578">
        <v>1.363</v>
      </c>
      <c r="N58" s="1578">
        <v>1.4512499999999999</v>
      </c>
      <c r="O58" s="1578">
        <v>1.39375</v>
      </c>
      <c r="P58" s="1578">
        <v>1.3439166666666666</v>
      </c>
      <c r="Q58" s="1578">
        <v>1.2009166666666666</v>
      </c>
      <c r="R58" s="1578">
        <v>1.11025</v>
      </c>
      <c r="S58" s="1578">
        <v>1.1790833333333333</v>
      </c>
      <c r="T58" s="1578">
        <v>1.26275</v>
      </c>
      <c r="U58" s="1578">
        <v>1.2343333333333333</v>
      </c>
      <c r="V58" s="1578">
        <v>1.0837272727272727</v>
      </c>
      <c r="W58" s="1578">
        <v>1.1945714285714286</v>
      </c>
    </row>
    <row r="59" spans="1:23" ht="14.1" customHeight="1">
      <c r="A59" s="479" t="s">
        <v>483</v>
      </c>
      <c r="B59" s="1578"/>
      <c r="C59" s="1578"/>
      <c r="D59" s="1578"/>
      <c r="E59" s="1578">
        <v>0</v>
      </c>
      <c r="F59" s="1578">
        <v>0.87136749999999996</v>
      </c>
      <c r="G59" s="1578">
        <v>0.99824416666666649</v>
      </c>
      <c r="H59" s="1578">
        <v>1.0145824999999999</v>
      </c>
      <c r="I59" s="1578">
        <v>1.1146258333333332</v>
      </c>
      <c r="J59" s="1578">
        <v>1.2268874999999999</v>
      </c>
      <c r="K59" s="1578">
        <v>0.96075500000000003</v>
      </c>
      <c r="L59" s="1578">
        <v>1.1370116666666665</v>
      </c>
      <c r="M59" s="1578">
        <v>1.2414725</v>
      </c>
      <c r="N59" s="1578">
        <v>1.3616074999999999</v>
      </c>
      <c r="O59" s="1578">
        <v>1.3123358333333333</v>
      </c>
      <c r="P59" s="1578">
        <v>1.259795</v>
      </c>
      <c r="Q59" s="1578">
        <v>1.1095666666666666</v>
      </c>
      <c r="R59" s="1578">
        <v>0.99874583333333333</v>
      </c>
      <c r="S59" s="1578">
        <v>1.0801325000000002</v>
      </c>
      <c r="T59" s="1578">
        <v>1.1545166666666666</v>
      </c>
      <c r="U59" s="1578">
        <v>1.1635841666666666</v>
      </c>
      <c r="V59" s="1578">
        <v>0.99171636363636351</v>
      </c>
      <c r="W59" s="1578">
        <v>1.1288099999999999</v>
      </c>
    </row>
    <row r="60" spans="1:23" ht="14.1" customHeight="1">
      <c r="A60" s="479" t="s">
        <v>754</v>
      </c>
      <c r="B60" s="1578">
        <v>0.86665999999999999</v>
      </c>
      <c r="C60" s="1578">
        <v>0.91279999999999994</v>
      </c>
      <c r="D60" s="1578">
        <v>0.91966666666666663</v>
      </c>
      <c r="E60" s="1578">
        <v>0.96499999999999997</v>
      </c>
      <c r="F60" s="1578">
        <v>1.0344449999999998</v>
      </c>
      <c r="G60" s="1578">
        <v>1.1467683333333334</v>
      </c>
      <c r="H60" s="1578">
        <v>1.2750374999999996</v>
      </c>
      <c r="I60" s="1578">
        <v>1.3189249999999999</v>
      </c>
      <c r="J60" s="1578">
        <v>1.3889566666666668</v>
      </c>
      <c r="K60" s="1578">
        <v>1.2350600000000003</v>
      </c>
      <c r="L60" s="1578">
        <v>1.3755833333333332</v>
      </c>
      <c r="M60" s="1578">
        <v>1.5445</v>
      </c>
      <c r="N60" s="1578">
        <v>1.6414166666666667</v>
      </c>
      <c r="O60" s="1578">
        <v>1.5776666666666668</v>
      </c>
      <c r="P60" s="1578">
        <v>1.5269166666666667</v>
      </c>
      <c r="Q60" s="1578">
        <v>1.4358333333333333</v>
      </c>
      <c r="R60" s="1578">
        <v>1.3751666666666666</v>
      </c>
      <c r="S60" s="1578">
        <v>1.4639166666666668</v>
      </c>
      <c r="T60" s="1578">
        <v>1.5428333333333333</v>
      </c>
      <c r="U60" s="1578">
        <v>1.4888333333333332</v>
      </c>
      <c r="V60" s="1578">
        <v>1.3828181818181817</v>
      </c>
      <c r="W60" s="1578">
        <v>1.5409999999999999</v>
      </c>
    </row>
    <row r="61" spans="1:23" ht="14.1" customHeight="1">
      <c r="A61" s="479" t="s">
        <v>697</v>
      </c>
      <c r="B61" s="1578"/>
      <c r="C61" s="1578"/>
      <c r="D61" s="1578"/>
      <c r="E61" s="1578"/>
      <c r="F61" s="1578"/>
      <c r="G61" s="1578"/>
      <c r="H61" s="1578"/>
      <c r="I61" s="1578"/>
      <c r="J61" s="1578">
        <v>1.0132825000000001</v>
      </c>
      <c r="K61" s="1578">
        <v>0.84301499999999985</v>
      </c>
      <c r="L61" s="1578">
        <v>1.0674966666666665</v>
      </c>
      <c r="M61" s="1578">
        <v>1.2286708333333334</v>
      </c>
      <c r="N61" s="1578">
        <v>1.2769908333333335</v>
      </c>
      <c r="O61" s="1578">
        <v>1.2733008333333331</v>
      </c>
      <c r="P61" s="1578">
        <v>1.3303524999999998</v>
      </c>
      <c r="Q61" s="1578">
        <v>1.1999658333333334</v>
      </c>
      <c r="R61" s="1578">
        <v>1.0877108333333334</v>
      </c>
      <c r="S61" s="1578">
        <v>1.051263333333333</v>
      </c>
      <c r="T61" s="1578">
        <v>1.1859866666666665</v>
      </c>
      <c r="U61" s="1578">
        <v>1.1571199999999999</v>
      </c>
      <c r="V61" s="1578">
        <v>0.94501363636363633</v>
      </c>
      <c r="W61" s="1578">
        <v>1.0839114285714284</v>
      </c>
    </row>
    <row r="62" spans="1:23" ht="14.1" customHeight="1">
      <c r="A62" s="479" t="s">
        <v>482</v>
      </c>
      <c r="B62" s="1578">
        <v>1.1223416666666668</v>
      </c>
      <c r="C62" s="1578">
        <v>1.0157700000000003</v>
      </c>
      <c r="D62" s="1578">
        <v>1.0087350000000002</v>
      </c>
      <c r="E62" s="1578">
        <v>1.0227683333333333</v>
      </c>
      <c r="F62" s="1578">
        <v>1.0813708333333336</v>
      </c>
      <c r="G62" s="1578">
        <v>1.1799283333333332</v>
      </c>
      <c r="H62" s="1578">
        <v>1.2321616666666666</v>
      </c>
      <c r="I62" s="1578">
        <v>1.2450866666666669</v>
      </c>
      <c r="J62" s="1578">
        <v>1.3044933333333333</v>
      </c>
      <c r="K62" s="1578">
        <v>1.1213941666666667</v>
      </c>
      <c r="L62" s="1578">
        <v>1.3435541666666666</v>
      </c>
      <c r="M62" s="1578">
        <v>1.5506116666666665</v>
      </c>
      <c r="N62" s="1578">
        <v>1.702745</v>
      </c>
      <c r="O62" s="1578">
        <v>1.6685333333333334</v>
      </c>
      <c r="P62" s="1578">
        <v>1.5664266666666664</v>
      </c>
      <c r="Q62" s="1578">
        <v>1.4120716666666666</v>
      </c>
      <c r="R62" s="1578">
        <v>1.38147</v>
      </c>
      <c r="S62" s="1578">
        <v>1.4572533333333333</v>
      </c>
      <c r="T62" s="1578">
        <v>1.5018283333333335</v>
      </c>
      <c r="U62" s="1578">
        <v>1.4776841666666667</v>
      </c>
      <c r="V62" s="1578">
        <v>1.3402036363636365</v>
      </c>
      <c r="W62" s="1578">
        <v>1.5150542857142859</v>
      </c>
    </row>
    <row r="63" spans="1:23" ht="14.1" customHeight="1">
      <c r="A63" s="479" t="s">
        <v>711</v>
      </c>
      <c r="B63" s="1578"/>
      <c r="C63" s="1578"/>
      <c r="D63" s="1578"/>
      <c r="E63" s="1578"/>
      <c r="F63" s="1578">
        <v>0.90017124999999987</v>
      </c>
      <c r="G63" s="1578">
        <v>0.9671466666666666</v>
      </c>
      <c r="H63" s="1578">
        <v>1.05436</v>
      </c>
      <c r="I63" s="1578">
        <v>1.1108466666666665</v>
      </c>
      <c r="J63" s="1578">
        <v>1.2356583333333333</v>
      </c>
      <c r="K63" s="1578">
        <v>1.1071666666666666</v>
      </c>
      <c r="L63" s="1578">
        <v>1.24675</v>
      </c>
      <c r="M63" s="1578">
        <v>1.44475</v>
      </c>
      <c r="N63" s="1578">
        <v>1.5363333333333333</v>
      </c>
      <c r="O63" s="1578">
        <v>1.4873333333333332</v>
      </c>
      <c r="P63" s="1578">
        <v>1.4509166666666666</v>
      </c>
      <c r="Q63" s="1578">
        <v>1.2913333333333332</v>
      </c>
      <c r="R63" s="1578">
        <v>1.2051666666666667</v>
      </c>
      <c r="S63" s="1578">
        <v>1.2888333333333333</v>
      </c>
      <c r="T63" s="1578">
        <v>1.3628333333333333</v>
      </c>
      <c r="U63" s="1578">
        <v>1.3243333333333334</v>
      </c>
      <c r="V63" s="1578">
        <v>1.1762727272727274</v>
      </c>
      <c r="W63" s="1578">
        <v>1.3111428571428572</v>
      </c>
    </row>
    <row r="64" spans="1:23" ht="14.1" customHeight="1">
      <c r="A64" s="479" t="s">
        <v>698</v>
      </c>
      <c r="B64" s="1578"/>
      <c r="C64" s="1578"/>
      <c r="D64" s="1578"/>
      <c r="E64" s="1578"/>
      <c r="F64" s="1578">
        <v>0.8525212499999999</v>
      </c>
      <c r="G64" s="1578">
        <v>0.92192249999999998</v>
      </c>
      <c r="H64" s="1578">
        <v>0.99472166666666673</v>
      </c>
      <c r="I64" s="1578">
        <v>1.0303333333333333</v>
      </c>
      <c r="J64" s="1578">
        <v>1.0700833333333333</v>
      </c>
      <c r="K64" s="1578">
        <v>1.0508333333333333</v>
      </c>
      <c r="L64" s="1578">
        <v>1.1997500000000001</v>
      </c>
      <c r="M64" s="1578">
        <v>1.2920833333333333</v>
      </c>
      <c r="N64" s="1578">
        <v>1.4768333333333332</v>
      </c>
      <c r="O64" s="1578">
        <v>1.4913333333333332</v>
      </c>
      <c r="P64" s="1578">
        <v>1.4525833333333333</v>
      </c>
      <c r="Q64" s="1578">
        <v>1.2876666666666667</v>
      </c>
      <c r="R64" s="1578">
        <v>1.1966266666666667</v>
      </c>
      <c r="S64" s="1578">
        <v>1.2726049999999998</v>
      </c>
      <c r="T64" s="1578">
        <v>1.3228616666666666</v>
      </c>
      <c r="U64" s="1578">
        <v>1.2839333333333334</v>
      </c>
      <c r="V64" s="1578">
        <v>1.0533345454545453</v>
      </c>
      <c r="W64" s="1578">
        <v>1.1628942857142859</v>
      </c>
    </row>
    <row r="65" spans="1:23" ht="14.1" customHeight="1">
      <c r="A65" s="479" t="s">
        <v>480</v>
      </c>
      <c r="B65" s="1578">
        <v>0.82267500000000005</v>
      </c>
      <c r="C65" s="1578">
        <v>0.80723090909090922</v>
      </c>
      <c r="D65" s="1578">
        <v>0.81327416666666674</v>
      </c>
      <c r="E65" s="1578">
        <v>0.81902833333333336</v>
      </c>
      <c r="F65" s="1578">
        <v>0.8745316666666666</v>
      </c>
      <c r="G65" s="1578">
        <v>0.96552416666666663</v>
      </c>
      <c r="H65" s="1578">
        <v>1.0333433333333335</v>
      </c>
      <c r="I65" s="1578">
        <v>1.0487641666666665</v>
      </c>
      <c r="J65" s="1578">
        <v>1.1243941666666668</v>
      </c>
      <c r="K65" s="1578">
        <v>1.0095116666666666</v>
      </c>
      <c r="L65" s="1578">
        <v>1.1673766666666665</v>
      </c>
      <c r="M65" s="1578">
        <v>1.3222733333333336</v>
      </c>
      <c r="N65" s="1578">
        <v>1.4248799999999999</v>
      </c>
      <c r="O65" s="1578">
        <v>1.4299291666666665</v>
      </c>
      <c r="P65" s="1578">
        <v>1.3876616666666666</v>
      </c>
      <c r="Q65" s="1578">
        <v>1.2317450000000001</v>
      </c>
      <c r="R65" s="1578">
        <v>1.1486633333333336</v>
      </c>
      <c r="S65" s="1578">
        <v>1.2184650000000001</v>
      </c>
      <c r="T65" s="1578">
        <v>1.2915541666666668</v>
      </c>
      <c r="U65" s="1578">
        <v>1.2934408333333334</v>
      </c>
      <c r="V65" s="1578">
        <v>1.170591818181818</v>
      </c>
      <c r="W65" s="1578">
        <v>1.301847142857143</v>
      </c>
    </row>
    <row r="66" spans="1:23" ht="14.1" customHeight="1">
      <c r="A66" s="479" t="s">
        <v>907</v>
      </c>
      <c r="B66" s="1578"/>
      <c r="C66" s="1578"/>
      <c r="D66" s="1578"/>
      <c r="E66" s="1578"/>
      <c r="F66" s="1578">
        <v>0.87122124999999995</v>
      </c>
      <c r="G66" s="1578">
        <v>0.95929333333333322</v>
      </c>
      <c r="H66" s="1578">
        <v>1.0420150000000001</v>
      </c>
      <c r="I66" s="1578">
        <v>1.0639816666666668</v>
      </c>
      <c r="J66" s="1578">
        <v>1.2209999999999999</v>
      </c>
      <c r="K66" s="1578">
        <v>1.0331991666666664</v>
      </c>
      <c r="L66" s="1578">
        <v>1.2597875000000001</v>
      </c>
      <c r="M66" s="1578">
        <v>1.4070883333333331</v>
      </c>
      <c r="N66" s="1578">
        <v>1.4590624999999999</v>
      </c>
      <c r="O66" s="1578">
        <v>1.3922924999999997</v>
      </c>
      <c r="P66" s="1578">
        <v>1.3144341666666666</v>
      </c>
      <c r="Q66" s="1578">
        <v>1.1503324999999998</v>
      </c>
      <c r="R66" s="1578">
        <v>1.0577958333333333</v>
      </c>
      <c r="S66" s="1578">
        <v>1.1549841666666665</v>
      </c>
      <c r="T66" s="1578">
        <v>1.2505774999999997</v>
      </c>
      <c r="U66" s="1578">
        <v>1.2437500000000001</v>
      </c>
      <c r="V66" s="1578">
        <v>1.0565772727272726</v>
      </c>
      <c r="W66" s="1578">
        <v>1.1966228571428572</v>
      </c>
    </row>
    <row r="67" spans="1:23" ht="14.1" customHeight="1">
      <c r="A67" s="479" t="s">
        <v>696</v>
      </c>
      <c r="B67" s="1578"/>
      <c r="C67" s="1578"/>
      <c r="D67" s="1578"/>
      <c r="E67" s="1578"/>
      <c r="F67" s="1578">
        <v>0.99659249999999999</v>
      </c>
      <c r="G67" s="1578">
        <v>1.0549433333333333</v>
      </c>
      <c r="H67" s="1578">
        <v>1.0482025000000001</v>
      </c>
      <c r="I67" s="1578">
        <v>1.1029383333333334</v>
      </c>
      <c r="J67" s="1578">
        <v>1.1647108333333334</v>
      </c>
      <c r="K67" s="1578">
        <v>0.99817333333333325</v>
      </c>
      <c r="L67" s="1578">
        <v>1.2236358333333333</v>
      </c>
      <c r="M67" s="1578">
        <v>1.3668308333333334</v>
      </c>
      <c r="N67" s="1578">
        <v>1.4720133333333334</v>
      </c>
      <c r="O67" s="1578">
        <v>1.4105533333333333</v>
      </c>
      <c r="P67" s="1578">
        <v>1.3237933333333334</v>
      </c>
      <c r="Q67" s="1578">
        <v>1.1593083333333332</v>
      </c>
      <c r="R67" s="1578">
        <v>1.0666300000000002</v>
      </c>
      <c r="S67" s="1578">
        <v>1.1491208333333334</v>
      </c>
      <c r="T67" s="1578">
        <v>1.1980500000000003</v>
      </c>
      <c r="U67" s="1578">
        <v>1.1735399999999998</v>
      </c>
      <c r="V67" s="1578">
        <v>1.0118663636363634</v>
      </c>
      <c r="W67" s="1578">
        <v>1.1564271428571431</v>
      </c>
    </row>
    <row r="68" spans="1:23" ht="14.1" customHeight="1">
      <c r="A68" s="479" t="s">
        <v>323</v>
      </c>
      <c r="B68" s="1578"/>
      <c r="C68" s="1578"/>
      <c r="D68" s="1578"/>
      <c r="E68" s="1578"/>
      <c r="F68" s="1578">
        <v>0.79448375000000016</v>
      </c>
      <c r="G68" s="1578">
        <v>0.86616499999999985</v>
      </c>
      <c r="H68" s="1578">
        <v>0.93159416666666661</v>
      </c>
      <c r="I68" s="1578">
        <v>0.94797666666666658</v>
      </c>
      <c r="J68" s="1578">
        <v>1.025865</v>
      </c>
      <c r="K68" s="1578">
        <v>0.88442249999999978</v>
      </c>
      <c r="L68" s="1578">
        <v>1.0364233333333335</v>
      </c>
      <c r="M68" s="1578">
        <v>1.21532</v>
      </c>
      <c r="N68" s="1578">
        <v>1.3175633333333332</v>
      </c>
      <c r="O68" s="1578">
        <v>1.3766816666666666</v>
      </c>
      <c r="P68" s="1578">
        <v>1.4007466666666668</v>
      </c>
      <c r="Q68" s="1578">
        <v>1.2269566666666667</v>
      </c>
      <c r="R68" s="1578">
        <v>1.1433275000000001</v>
      </c>
      <c r="S68" s="1578">
        <v>1.2111658333333335</v>
      </c>
      <c r="T68" s="1578">
        <v>1.2788225</v>
      </c>
      <c r="U68" s="1578">
        <v>1.1813399999999998</v>
      </c>
      <c r="V68" s="1578">
        <v>1.0706727272727272</v>
      </c>
      <c r="W68" s="1578">
        <v>1.1784928571428572</v>
      </c>
    </row>
    <row r="69" spans="1:23" ht="14.1" customHeight="1">
      <c r="A69" s="172"/>
      <c r="B69" s="1579"/>
      <c r="C69" s="1579"/>
      <c r="D69" s="1579"/>
      <c r="E69" s="1579"/>
      <c r="F69" s="1579"/>
      <c r="G69" s="1579"/>
      <c r="H69" s="1579"/>
      <c r="I69" s="1579"/>
      <c r="J69" s="1579"/>
      <c r="K69" s="1579"/>
      <c r="L69" s="1579"/>
      <c r="M69" s="1579"/>
      <c r="N69" s="1579"/>
      <c r="O69"/>
    </row>
    <row r="70" spans="1:23">
      <c r="A70" s="1560" t="s">
        <v>731</v>
      </c>
      <c r="O70"/>
    </row>
    <row r="71" spans="1:23">
      <c r="A71" s="479"/>
      <c r="B71" s="6">
        <v>2000</v>
      </c>
      <c r="C71" s="7">
        <v>2001</v>
      </c>
      <c r="D71" s="6">
        <v>2002</v>
      </c>
      <c r="E71" s="7">
        <v>2003</v>
      </c>
      <c r="F71" s="6">
        <v>2004</v>
      </c>
      <c r="G71" s="7">
        <v>2005</v>
      </c>
      <c r="H71" s="6">
        <v>2006</v>
      </c>
      <c r="I71" s="7">
        <v>2007</v>
      </c>
      <c r="J71" s="6">
        <v>2008</v>
      </c>
      <c r="K71" s="7">
        <v>2009</v>
      </c>
      <c r="L71" s="6">
        <v>2010</v>
      </c>
      <c r="M71" s="7">
        <v>2011</v>
      </c>
      <c r="N71" s="6">
        <v>2012</v>
      </c>
      <c r="O71" s="7">
        <v>2013</v>
      </c>
      <c r="P71" s="6">
        <v>2014</v>
      </c>
      <c r="Q71" s="7">
        <v>2015</v>
      </c>
      <c r="R71" s="7">
        <v>2016</v>
      </c>
      <c r="S71" s="6">
        <v>2017</v>
      </c>
      <c r="T71" s="6">
        <v>2018</v>
      </c>
      <c r="U71" s="6">
        <v>2019</v>
      </c>
      <c r="V71" s="6">
        <v>2020</v>
      </c>
      <c r="W71" s="3748" t="s">
        <v>1647</v>
      </c>
    </row>
    <row r="72" spans="1:23">
      <c r="A72" s="479" t="s">
        <v>691</v>
      </c>
      <c r="B72" s="1578">
        <v>0.79565500000000011</v>
      </c>
      <c r="C72" s="1578">
        <v>0.7533245454545453</v>
      </c>
      <c r="D72" s="1578">
        <v>0.72574166666666673</v>
      </c>
      <c r="E72" s="1578">
        <v>0.7318891666666667</v>
      </c>
      <c r="F72" s="1578">
        <v>0.8216150000000001</v>
      </c>
      <c r="G72" s="1578">
        <v>0.99696499999999977</v>
      </c>
      <c r="H72" s="1578">
        <v>1.0197216666666664</v>
      </c>
      <c r="I72" s="1578">
        <v>1.0284941666666667</v>
      </c>
      <c r="J72" s="1578">
        <v>1.1964283333333332</v>
      </c>
      <c r="K72" s="1578">
        <v>0.9547108333333334</v>
      </c>
      <c r="L72" s="1578">
        <v>1.147575</v>
      </c>
      <c r="M72" s="1578">
        <v>1.3803999999999998</v>
      </c>
      <c r="N72" s="1578">
        <v>1.4747083333333331</v>
      </c>
      <c r="O72" s="1578">
        <v>1.4041166666666665</v>
      </c>
      <c r="P72" s="1578">
        <v>1.3504808333333334</v>
      </c>
      <c r="Q72" s="1578">
        <v>1.1518533333333332</v>
      </c>
      <c r="R72" s="1578">
        <v>1.1140366666666666</v>
      </c>
      <c r="S72" s="1578">
        <v>1.2413375</v>
      </c>
      <c r="T72" s="1578">
        <v>1.4285583333333334</v>
      </c>
      <c r="U72" s="1578">
        <v>1.4359166666666667</v>
      </c>
      <c r="V72" s="1578">
        <v>1.2940290909090908</v>
      </c>
      <c r="W72" s="1578">
        <v>1.4109614285714285</v>
      </c>
    </row>
    <row r="73" spans="1:23">
      <c r="A73" s="479" t="s">
        <v>692</v>
      </c>
      <c r="B73" s="1578"/>
      <c r="C73" s="1578"/>
      <c r="D73" s="1578"/>
      <c r="E73" s="1578"/>
      <c r="F73" s="1578"/>
      <c r="G73" s="1578"/>
      <c r="H73" s="1578"/>
      <c r="I73" s="1578"/>
      <c r="J73" s="1578">
        <v>1.0714716666666668</v>
      </c>
      <c r="K73" s="1578">
        <v>0.83823708333333335</v>
      </c>
      <c r="L73" s="1578">
        <v>0.98292416666666671</v>
      </c>
      <c r="M73" s="1578">
        <v>1.1762949999999999</v>
      </c>
      <c r="N73" s="1578">
        <v>1.2682399999999998</v>
      </c>
      <c r="O73" s="1578">
        <v>1.3350741666666668</v>
      </c>
      <c r="P73" s="1578">
        <v>1.2980775000000002</v>
      </c>
      <c r="Q73" s="1578">
        <v>1.1248358333333333</v>
      </c>
      <c r="R73" s="1578">
        <v>0.95994583333333328</v>
      </c>
      <c r="S73" s="1578">
        <v>1.0153633333333334</v>
      </c>
      <c r="T73" s="1578">
        <v>1.1047066666666667</v>
      </c>
      <c r="U73" s="1578">
        <v>1.1099891666666666</v>
      </c>
      <c r="V73" s="1578">
        <v>0.91242818181818186</v>
      </c>
      <c r="W73" s="1578">
        <v>0.99977285714285713</v>
      </c>
    </row>
    <row r="74" spans="1:23">
      <c r="A74" s="479" t="s">
        <v>479</v>
      </c>
      <c r="B74" s="1578">
        <v>0.88821166666666662</v>
      </c>
      <c r="C74" s="1578">
        <v>0.86502818181818175</v>
      </c>
      <c r="D74" s="1578">
        <v>0.82922333333333331</v>
      </c>
      <c r="E74" s="1578">
        <v>0.81465999999999983</v>
      </c>
      <c r="F74" s="1578">
        <v>0.88031166666666683</v>
      </c>
      <c r="G74" s="1578">
        <v>1.0245274999999998</v>
      </c>
      <c r="H74" s="1578">
        <v>1.0931266666666668</v>
      </c>
      <c r="I74" s="1578">
        <v>1.1058650000000001</v>
      </c>
      <c r="J74" s="1578">
        <v>1.2802066666666667</v>
      </c>
      <c r="K74" s="1578">
        <v>1.0421816666666666</v>
      </c>
      <c r="L74" s="1578">
        <v>1.2177133333333332</v>
      </c>
      <c r="M74" s="1578">
        <v>1.4171033333333334</v>
      </c>
      <c r="N74" s="1578">
        <v>1.4947791666666665</v>
      </c>
      <c r="O74" s="1578">
        <v>1.4808341666666667</v>
      </c>
      <c r="P74" s="1578">
        <v>1.4441116666666667</v>
      </c>
      <c r="Q74" s="1578">
        <v>1.2735508333333334</v>
      </c>
      <c r="R74" s="1578">
        <v>1.1661608333333333</v>
      </c>
      <c r="S74" s="1578">
        <v>1.2471183333333331</v>
      </c>
      <c r="T74" s="1578">
        <v>1.375305</v>
      </c>
      <c r="U74" s="1578">
        <v>1.3818591666666664</v>
      </c>
      <c r="V74" s="1578">
        <v>1.2051536363636361</v>
      </c>
      <c r="W74" s="1578">
        <v>1.3351628571428571</v>
      </c>
    </row>
    <row r="75" spans="1:23">
      <c r="A75" s="479" t="s">
        <v>104</v>
      </c>
      <c r="B75" s="1578">
        <v>0.8063366666666667</v>
      </c>
      <c r="C75" s="1578">
        <v>0.82386818181818167</v>
      </c>
      <c r="D75" s="1578">
        <v>0.83883333333333332</v>
      </c>
      <c r="E75" s="1578">
        <v>0.88411666666666677</v>
      </c>
      <c r="F75" s="1578">
        <v>0.93608749999999996</v>
      </c>
      <c r="G75" s="1578">
        <v>1.0660416666666668</v>
      </c>
      <c r="H75" s="1578">
        <v>1.110625</v>
      </c>
      <c r="I75" s="1578">
        <v>1.1617791666666668</v>
      </c>
      <c r="J75" s="1578">
        <v>1.3147708333333332</v>
      </c>
      <c r="K75" s="1578">
        <v>1.0638749999999999</v>
      </c>
      <c r="L75" s="1578">
        <v>1.2002916666666668</v>
      </c>
      <c r="M75" s="1578">
        <v>1.3852500000000001</v>
      </c>
      <c r="N75" s="1578">
        <v>1.4870833333333333</v>
      </c>
      <c r="O75" s="1578">
        <v>1.4296666666666666</v>
      </c>
      <c r="P75" s="1578">
        <v>1.3539166666666667</v>
      </c>
      <c r="Q75" s="1578">
        <v>1.1777500000000001</v>
      </c>
      <c r="R75" s="1578">
        <v>1.0793333333333333</v>
      </c>
      <c r="S75" s="1578">
        <v>1.1675</v>
      </c>
      <c r="T75" s="1578">
        <v>1.2765</v>
      </c>
      <c r="U75" s="1578">
        <v>1.2504166666666667</v>
      </c>
      <c r="V75" s="1578">
        <v>1.1020000000000001</v>
      </c>
      <c r="W75" s="1578">
        <v>1.276</v>
      </c>
    </row>
    <row r="76" spans="1:23">
      <c r="A76" s="479" t="s">
        <v>716</v>
      </c>
      <c r="B76" s="1578"/>
      <c r="C76" s="1578"/>
      <c r="D76" s="1578"/>
      <c r="E76" s="1578"/>
      <c r="F76" s="1578">
        <v>0.68347875000000002</v>
      </c>
      <c r="G76" s="1578">
        <v>0.80728833333333339</v>
      </c>
      <c r="H76" s="1578">
        <v>0.86680666666666673</v>
      </c>
      <c r="I76" s="1578">
        <v>0.8691041666666669</v>
      </c>
      <c r="J76" s="1578">
        <v>1.1475691666666665</v>
      </c>
      <c r="K76" s="1578">
        <v>0.91072583333333335</v>
      </c>
      <c r="L76" s="1578">
        <v>1.1079666666666665</v>
      </c>
      <c r="M76" s="1578">
        <v>1.2664166666666667</v>
      </c>
      <c r="N76" s="1578">
        <v>1.3669166666666668</v>
      </c>
      <c r="O76" s="1578">
        <v>1.3205</v>
      </c>
      <c r="P76" s="1578">
        <v>1.2677499999999999</v>
      </c>
      <c r="Q76" s="1578">
        <v>1.0813333333333333</v>
      </c>
      <c r="R76" s="1578">
        <v>1.0328333333333333</v>
      </c>
      <c r="S76" s="1578">
        <v>1.1839999999999999</v>
      </c>
      <c r="T76" s="1578">
        <v>1.3090833333333332</v>
      </c>
      <c r="U76" s="1578">
        <v>1.3304166666666668</v>
      </c>
      <c r="V76" s="1578">
        <v>1.0840000000000001</v>
      </c>
      <c r="W76" s="1578">
        <v>1.1918571428571429</v>
      </c>
    </row>
    <row r="77" spans="1:23">
      <c r="A77" s="479" t="s">
        <v>640</v>
      </c>
      <c r="B77" s="1578">
        <v>0.84183583333333323</v>
      </c>
      <c r="C77" s="1578">
        <v>0.82015909090909089</v>
      </c>
      <c r="D77" s="1578">
        <v>0.78562750000000003</v>
      </c>
      <c r="E77" s="1578">
        <v>0.80762333333333347</v>
      </c>
      <c r="F77" s="1578">
        <v>0.82749249999999996</v>
      </c>
      <c r="G77" s="1578">
        <v>0.97053249999999991</v>
      </c>
      <c r="H77" s="1578">
        <v>1.0209958333333333</v>
      </c>
      <c r="I77" s="1578">
        <v>1.0189783333333335</v>
      </c>
      <c r="J77" s="1578">
        <v>1.2591775000000001</v>
      </c>
      <c r="K77" s="1578">
        <v>0.99197749999999996</v>
      </c>
      <c r="L77" s="1578">
        <v>1.1389033333333334</v>
      </c>
      <c r="M77" s="1578">
        <v>1.3707533333333333</v>
      </c>
      <c r="N77" s="1578">
        <v>1.5549166666666667</v>
      </c>
      <c r="O77" s="1578">
        <v>1.52125</v>
      </c>
      <c r="P77" s="1578">
        <v>1.4825833333333334</v>
      </c>
      <c r="Q77" s="1578">
        <v>1.3082499999999999</v>
      </c>
      <c r="R77" s="1578">
        <v>1.2024999999999999</v>
      </c>
      <c r="S77" s="1578">
        <v>1.3078333333333332</v>
      </c>
      <c r="T77" s="1578">
        <v>1.4</v>
      </c>
      <c r="U77" s="1578">
        <v>1.40225</v>
      </c>
      <c r="V77" s="1578">
        <v>1.2543636363636363</v>
      </c>
      <c r="W77" s="1578">
        <v>1.4555714285714287</v>
      </c>
    </row>
    <row r="78" spans="1:23">
      <c r="A78" s="479" t="s">
        <v>476</v>
      </c>
      <c r="B78" s="1578">
        <v>0.84917166666666655</v>
      </c>
      <c r="C78" s="1578">
        <v>0.79638272727272741</v>
      </c>
      <c r="D78" s="1578">
        <v>0.77085250000000005</v>
      </c>
      <c r="E78" s="1578">
        <v>0.79577583333333346</v>
      </c>
      <c r="F78" s="1578">
        <v>0.88003166666666677</v>
      </c>
      <c r="G78" s="1578">
        <v>1.0260016666666667</v>
      </c>
      <c r="H78" s="1578">
        <v>1.0761366666666665</v>
      </c>
      <c r="I78" s="1578">
        <v>1.0933241666666669</v>
      </c>
      <c r="J78" s="1578">
        <v>1.2700666666666667</v>
      </c>
      <c r="K78" s="1578">
        <v>1.0050083333333333</v>
      </c>
      <c r="L78" s="1578">
        <v>1.1466499999999999</v>
      </c>
      <c r="M78" s="1578">
        <v>1.3353166666666669</v>
      </c>
      <c r="N78" s="1578">
        <v>1.3976166666666667</v>
      </c>
      <c r="O78" s="1578">
        <v>1.3516750000000002</v>
      </c>
      <c r="P78" s="1578">
        <v>1.2892891666666666</v>
      </c>
      <c r="Q78" s="1578">
        <v>1.1549983333333333</v>
      </c>
      <c r="R78" s="1578">
        <v>1.1031016666666666</v>
      </c>
      <c r="S78" s="1578">
        <v>1.2339516666666666</v>
      </c>
      <c r="T78" s="1578">
        <v>1.4373516666666666</v>
      </c>
      <c r="U78" s="1578">
        <v>1.4340900000000001</v>
      </c>
      <c r="V78" s="1578">
        <v>1.2556318181818185</v>
      </c>
      <c r="W78" s="1578">
        <v>1.3657428571428569</v>
      </c>
    </row>
    <row r="79" spans="1:23">
      <c r="A79" s="479" t="s">
        <v>717</v>
      </c>
      <c r="B79" s="1578">
        <v>0.6759966666666668</v>
      </c>
      <c r="C79" s="1578">
        <v>0.63931181818181826</v>
      </c>
      <c r="D79" s="1578">
        <v>0.62509833333333331</v>
      </c>
      <c r="E79" s="1578">
        <v>0.64203333333333346</v>
      </c>
      <c r="F79" s="1578">
        <v>0.72454166666666664</v>
      </c>
      <c r="G79" s="1578">
        <v>0.88991666666666658</v>
      </c>
      <c r="H79" s="1578">
        <v>0.9580833333333334</v>
      </c>
      <c r="I79" s="1578">
        <v>0.95741666666666658</v>
      </c>
      <c r="J79" s="1578">
        <v>1.2119166666666668</v>
      </c>
      <c r="K79" s="1578">
        <v>0.96783333333333332</v>
      </c>
      <c r="L79" s="1578">
        <v>1.2475000000000001</v>
      </c>
      <c r="M79" s="1578">
        <v>1.4710833333333333</v>
      </c>
      <c r="N79" s="1578">
        <v>1.5324166666666668</v>
      </c>
      <c r="O79" s="1578">
        <v>1.3936666666666668</v>
      </c>
      <c r="P79" s="1578">
        <v>1.3473333333333333</v>
      </c>
      <c r="Q79" s="1578">
        <v>1.0925833333333332</v>
      </c>
      <c r="R79" s="1578">
        <v>1.0711666666666668</v>
      </c>
      <c r="S79" s="1578">
        <v>1.2679166666666668</v>
      </c>
      <c r="T79" s="1578">
        <v>1.3825833333333333</v>
      </c>
      <c r="U79" s="1578">
        <v>1.3785000000000001</v>
      </c>
      <c r="V79" s="1578">
        <v>1.1806363636363637</v>
      </c>
      <c r="W79" s="1578">
        <v>1.298</v>
      </c>
    </row>
    <row r="80" spans="1:23">
      <c r="A80" s="479" t="s">
        <v>192</v>
      </c>
      <c r="B80" s="1578">
        <v>1.3438841666666665</v>
      </c>
      <c r="C80" s="1578">
        <v>1.2441481818181819</v>
      </c>
      <c r="D80" s="1578">
        <v>1.2018933333333333</v>
      </c>
      <c r="E80" s="1578">
        <v>1.1245783333333332</v>
      </c>
      <c r="F80" s="1578">
        <v>1.2050274999999999</v>
      </c>
      <c r="G80" s="1578">
        <v>1.3309558333333333</v>
      </c>
      <c r="H80" s="1578">
        <v>1.3985816666666662</v>
      </c>
      <c r="I80" s="1578">
        <v>1.4158225</v>
      </c>
      <c r="J80" s="1578">
        <v>1.4750966666666665</v>
      </c>
      <c r="K80" s="1578">
        <v>1.1738366666666669</v>
      </c>
      <c r="L80" s="1578">
        <v>1.3922816666666671</v>
      </c>
      <c r="M80" s="1578">
        <v>1.6083691666666662</v>
      </c>
      <c r="N80" s="1578">
        <v>1.7525550000000001</v>
      </c>
      <c r="O80" s="1578">
        <v>1.656994166666667</v>
      </c>
      <c r="P80" s="1578">
        <v>1.6529075</v>
      </c>
      <c r="Q80" s="1578">
        <v>1.5820008333333333</v>
      </c>
      <c r="R80" s="1578">
        <v>1.3449125000000002</v>
      </c>
      <c r="S80" s="1578">
        <v>1.3741133333333335</v>
      </c>
      <c r="T80" s="1578">
        <v>1.4684099999999998</v>
      </c>
      <c r="U80" s="1578">
        <v>1.4965208333333333</v>
      </c>
      <c r="V80" s="1578">
        <v>1.5472000000000001</v>
      </c>
      <c r="W80" s="1578"/>
    </row>
    <row r="81" spans="1:23">
      <c r="A81" s="479" t="s">
        <v>260</v>
      </c>
      <c r="B81" s="1578">
        <v>0.82501249999999993</v>
      </c>
      <c r="C81" s="1578">
        <v>0.78320909090909108</v>
      </c>
      <c r="D81" s="1578">
        <v>0.77361666666666662</v>
      </c>
      <c r="E81" s="1578">
        <v>0.80374999999999996</v>
      </c>
      <c r="F81" s="1578">
        <v>0.87958333333333338</v>
      </c>
      <c r="G81" s="1578">
        <v>1.0358333333333332</v>
      </c>
      <c r="H81" s="1578">
        <v>1.0947499999999999</v>
      </c>
      <c r="I81" s="1578">
        <v>1.0798333333333332</v>
      </c>
      <c r="J81" s="1578">
        <v>1.2856666666666667</v>
      </c>
      <c r="K81" s="1578">
        <v>1.0255000000000001</v>
      </c>
      <c r="L81" s="1578">
        <v>1.2204999999999999</v>
      </c>
      <c r="M81" s="1578">
        <v>1.4132333333333333</v>
      </c>
      <c r="N81" s="1578">
        <v>1.5548950000000001</v>
      </c>
      <c r="O81" s="1578">
        <v>1.5167474999999997</v>
      </c>
      <c r="P81" s="1578">
        <v>1.4539983333333333</v>
      </c>
      <c r="Q81" s="1578">
        <v>1.2548333333333332</v>
      </c>
      <c r="R81" s="1578">
        <v>1.1506666666666667</v>
      </c>
      <c r="S81" s="1578">
        <v>1.2481666666666666</v>
      </c>
      <c r="T81" s="1578">
        <v>1.3417272727272727</v>
      </c>
      <c r="U81" s="1578">
        <v>1.3203000000000003</v>
      </c>
      <c r="V81" s="1578">
        <v>1.1894472727272727</v>
      </c>
      <c r="W81" s="1578">
        <v>1.3230714285714287</v>
      </c>
    </row>
    <row r="82" spans="1:23">
      <c r="A82" s="479" t="s">
        <v>478</v>
      </c>
      <c r="B82" s="1578">
        <v>0.89454583333333326</v>
      </c>
      <c r="C82" s="1578">
        <v>0.86445545454545469</v>
      </c>
      <c r="D82" s="1578">
        <v>0.85589833333333343</v>
      </c>
      <c r="E82" s="1578">
        <v>0.87812333333333348</v>
      </c>
      <c r="F82" s="1578">
        <v>0.93907583333333344</v>
      </c>
      <c r="G82" s="1578">
        <v>1.1128900000000002</v>
      </c>
      <c r="H82" s="1578">
        <v>1.1641274999999998</v>
      </c>
      <c r="I82" s="1578">
        <v>1.1640275</v>
      </c>
      <c r="J82" s="1578">
        <v>1.3433675</v>
      </c>
      <c r="K82" s="1578">
        <v>1.0798149999999997</v>
      </c>
      <c r="L82" s="1578">
        <v>1.2179666666666664</v>
      </c>
      <c r="M82" s="1578">
        <v>1.4509133333333333</v>
      </c>
      <c r="N82" s="1578">
        <v>1.7049624999999999</v>
      </c>
      <c r="O82" s="1578">
        <v>1.65937</v>
      </c>
      <c r="P82" s="1578">
        <v>1.6083508333333336</v>
      </c>
      <c r="Q82" s="1578">
        <v>1.4086441666666669</v>
      </c>
      <c r="R82" s="1578">
        <v>1.2808724999999999</v>
      </c>
      <c r="S82" s="1578">
        <v>1.3843416666666664</v>
      </c>
      <c r="T82" s="1578">
        <v>1.4894216666666664</v>
      </c>
      <c r="U82" s="1578">
        <v>1.4763658333333334</v>
      </c>
      <c r="V82" s="1578">
        <v>1.3126436363636362</v>
      </c>
      <c r="W82" s="1578">
        <v>1.4175257142857143</v>
      </c>
    </row>
    <row r="83" spans="1:23">
      <c r="A83" s="657" t="s">
        <v>1400</v>
      </c>
      <c r="B83" s="1578"/>
      <c r="C83" s="1578"/>
      <c r="D83" s="1578"/>
      <c r="E83" s="1578"/>
      <c r="F83" s="1578"/>
      <c r="G83" s="1578"/>
      <c r="H83" s="1578"/>
      <c r="I83" s="1578"/>
      <c r="J83" s="1578"/>
      <c r="K83" s="1578"/>
      <c r="L83" s="1578"/>
      <c r="M83" s="1578"/>
      <c r="N83" s="1578"/>
      <c r="O83" s="1578">
        <v>1.2954033333333335</v>
      </c>
      <c r="P83" s="1578">
        <v>1.3009433333333331</v>
      </c>
      <c r="Q83" s="1578">
        <v>1.1689466666666666</v>
      </c>
      <c r="R83" s="1578">
        <v>1.0738458333333334</v>
      </c>
      <c r="S83" s="1578">
        <v>1.1781291666666667</v>
      </c>
      <c r="T83" s="1578">
        <v>1.3074516666666667</v>
      </c>
      <c r="U83" s="1578">
        <v>1.3164925000000001</v>
      </c>
      <c r="V83" s="1578">
        <v>1.1554936363636363</v>
      </c>
      <c r="W83" s="1578">
        <v>1.2811100000000002</v>
      </c>
    </row>
    <row r="84" spans="1:23">
      <c r="A84" s="479" t="s">
        <v>693</v>
      </c>
      <c r="B84" s="1578"/>
      <c r="C84" s="1578"/>
      <c r="D84" s="1578"/>
      <c r="E84" s="1578"/>
      <c r="F84" s="1578">
        <v>0.67330428571428569</v>
      </c>
      <c r="G84" s="1578">
        <v>0.80559416666666661</v>
      </c>
      <c r="H84" s="1578">
        <v>0.86801499999999998</v>
      </c>
      <c r="I84" s="1578">
        <v>0.9019058333333333</v>
      </c>
      <c r="J84" s="1578">
        <v>1.0931591666666669</v>
      </c>
      <c r="K84" s="1578">
        <v>0.91507000000000005</v>
      </c>
      <c r="L84" s="1578">
        <v>1.0669149999999998</v>
      </c>
      <c r="M84" s="1578">
        <v>1.2722033333333336</v>
      </c>
      <c r="N84" s="1578">
        <v>1.3707249999999997</v>
      </c>
      <c r="O84" s="1578">
        <v>1.3082758333333331</v>
      </c>
      <c r="P84" s="1578">
        <v>1.2581666666666667</v>
      </c>
      <c r="Q84" s="1578">
        <v>1.6208258333333334</v>
      </c>
      <c r="R84" s="1578">
        <v>0.95517083333333319</v>
      </c>
      <c r="S84" s="1578">
        <v>1.0505183333333334</v>
      </c>
      <c r="T84" s="1578">
        <v>1.1907333333333334</v>
      </c>
      <c r="U84" s="1578">
        <v>1.1962666666666666</v>
      </c>
      <c r="V84" s="1578">
        <v>1.0349618181818183</v>
      </c>
      <c r="W84" s="1578">
        <v>1.1634514285714286</v>
      </c>
    </row>
    <row r="85" spans="1:23">
      <c r="A85" s="479" t="s">
        <v>694</v>
      </c>
      <c r="B85" s="1578"/>
      <c r="C85" s="1578"/>
      <c r="D85" s="1578"/>
      <c r="E85" s="1578"/>
      <c r="F85" s="1578">
        <v>0.72021125000000008</v>
      </c>
      <c r="G85" s="1578">
        <v>0.82865833333333327</v>
      </c>
      <c r="H85" s="1578">
        <v>0.89494666666666656</v>
      </c>
      <c r="I85" s="1578">
        <v>0.87950416666666664</v>
      </c>
      <c r="J85" s="1578">
        <v>1.0903116666666668</v>
      </c>
      <c r="K85" s="1578">
        <v>0.89035833333333314</v>
      </c>
      <c r="L85" s="1578">
        <v>1.0205975</v>
      </c>
      <c r="M85" s="1578">
        <v>1.2364008333333332</v>
      </c>
      <c r="N85" s="1578">
        <v>1.3289883333333332</v>
      </c>
      <c r="O85" s="1578">
        <v>1.3198908333333332</v>
      </c>
      <c r="P85" s="1578">
        <v>1.2658308333333332</v>
      </c>
      <c r="Q85" s="1578">
        <v>1.0730116666666665</v>
      </c>
      <c r="R85" s="1578">
        <v>0.94279083333333336</v>
      </c>
      <c r="S85" s="1578">
        <v>1.0328558333333333</v>
      </c>
      <c r="T85" s="1578">
        <v>1.1480425000000001</v>
      </c>
      <c r="U85" s="1578">
        <v>1.1403641666666664</v>
      </c>
      <c r="V85" s="1578">
        <v>0.98806363636363603</v>
      </c>
      <c r="W85" s="1578">
        <v>1.0992271428571427</v>
      </c>
    </row>
    <row r="86" spans="1:23">
      <c r="A86" s="479" t="s">
        <v>695</v>
      </c>
      <c r="B86" s="1578">
        <v>0.71902416666666669</v>
      </c>
      <c r="C86" s="1578">
        <v>0.65759454545454532</v>
      </c>
      <c r="D86" s="1578">
        <v>0.6336666666666666</v>
      </c>
      <c r="E86" s="1578">
        <v>0.63824999999999998</v>
      </c>
      <c r="F86" s="1578">
        <v>0.69658333333333333</v>
      </c>
      <c r="G86" s="1578">
        <v>0.84316666666666662</v>
      </c>
      <c r="H86" s="1578">
        <v>0.91274999999999995</v>
      </c>
      <c r="I86" s="1578">
        <v>0.93225000000000002</v>
      </c>
      <c r="J86" s="1578">
        <v>1.1103058333333333</v>
      </c>
      <c r="K86" s="1578">
        <v>0.85288666666666679</v>
      </c>
      <c r="L86" s="1578">
        <v>0.99057250000000008</v>
      </c>
      <c r="M86" s="1578">
        <v>1.1704008333333333</v>
      </c>
      <c r="N86" s="1578">
        <v>1.2651233333333332</v>
      </c>
      <c r="O86" s="1578">
        <v>1.21868</v>
      </c>
      <c r="P86" s="1578">
        <v>1.1675899999999999</v>
      </c>
      <c r="Q86" s="1578">
        <v>1.0239450000000001</v>
      </c>
      <c r="R86" s="1578">
        <v>0.91994749999999992</v>
      </c>
      <c r="S86" s="1578">
        <v>0.99358333333333337</v>
      </c>
      <c r="T86" s="1578">
        <v>1.0952500000000001</v>
      </c>
      <c r="U86" s="1578">
        <v>1.0945833333333332</v>
      </c>
      <c r="V86" s="1578">
        <v>0.96590909090909083</v>
      </c>
      <c r="W86" s="1578">
        <v>1.121</v>
      </c>
    </row>
    <row r="87" spans="1:23">
      <c r="A87" s="479" t="s">
        <v>324</v>
      </c>
      <c r="B87" s="1578"/>
      <c r="C87" s="1578"/>
      <c r="D87" s="1578"/>
      <c r="E87" s="1578"/>
      <c r="F87" s="1578">
        <v>0.72928285714285712</v>
      </c>
      <c r="G87" s="1578">
        <v>0.87833666666666665</v>
      </c>
      <c r="H87" s="1578">
        <v>0.98357833333333322</v>
      </c>
      <c r="I87" s="1578">
        <v>0.95019166666666677</v>
      </c>
      <c r="J87" s="1578">
        <v>1.0450674999999998</v>
      </c>
      <c r="K87" s="1578">
        <v>0.96166666666666667</v>
      </c>
      <c r="L87" s="1578">
        <v>1.0475000000000001</v>
      </c>
      <c r="M87" s="1578">
        <v>1.2966666666666666</v>
      </c>
      <c r="N87" s="1578">
        <v>1.3716666666666668</v>
      </c>
      <c r="O87" s="1578">
        <v>1.3774999999999999</v>
      </c>
      <c r="P87" s="1578">
        <v>1.36</v>
      </c>
      <c r="Q87" s="1578">
        <v>1.2741666666666667</v>
      </c>
      <c r="R87" s="1578">
        <v>1.17</v>
      </c>
      <c r="S87" s="1578">
        <v>1.18</v>
      </c>
      <c r="T87" s="1578">
        <v>1.1966666666666668</v>
      </c>
      <c r="U87" s="1578">
        <v>1.2508333333333332</v>
      </c>
      <c r="V87" s="1578">
        <v>1.2418181818181817</v>
      </c>
      <c r="W87" s="1578">
        <v>1.22</v>
      </c>
    </row>
    <row r="88" spans="1:23">
      <c r="A88" s="479" t="s">
        <v>281</v>
      </c>
      <c r="B88" s="1578">
        <v>0.84758500000000003</v>
      </c>
      <c r="C88" s="1578">
        <v>0.82088909090909079</v>
      </c>
      <c r="D88" s="1578">
        <v>0.78658333333333341</v>
      </c>
      <c r="E88" s="1578">
        <v>0.78766666666666663</v>
      </c>
      <c r="F88" s="1578">
        <v>0.88557324999999998</v>
      </c>
      <c r="G88" s="1578">
        <v>1.0233333333333334</v>
      </c>
      <c r="H88" s="1578">
        <v>1.08125</v>
      </c>
      <c r="I88" s="1578">
        <v>1.1000833333333333</v>
      </c>
      <c r="J88" s="1578">
        <v>1.2939166666666668</v>
      </c>
      <c r="K88" s="1578">
        <v>1.0002500000000001</v>
      </c>
      <c r="L88" s="1578">
        <v>1.1619166666666667</v>
      </c>
      <c r="M88" s="1578">
        <v>1.3510816666666667</v>
      </c>
      <c r="N88" s="1578">
        <v>1.4443333333333332</v>
      </c>
      <c r="O88" s="1578">
        <v>1.42225</v>
      </c>
      <c r="P88" s="1578">
        <v>1.4026883333333333</v>
      </c>
      <c r="Q88" s="1578">
        <v>1.2380833333333332</v>
      </c>
      <c r="R88" s="1578">
        <v>1.1345833333333333</v>
      </c>
      <c r="S88" s="1578">
        <v>1.2209166666666667</v>
      </c>
      <c r="T88" s="1578">
        <v>1.3402000000000001</v>
      </c>
      <c r="U88" s="1578">
        <v>1.34975</v>
      </c>
      <c r="V88" s="1578">
        <v>1.2343636363636363</v>
      </c>
      <c r="W88" s="1578">
        <v>1.370857142857143</v>
      </c>
    </row>
    <row r="89" spans="1:23">
      <c r="A89" s="479" t="s">
        <v>481</v>
      </c>
      <c r="B89" s="1578">
        <v>0.77990083333333349</v>
      </c>
      <c r="C89" s="1578">
        <v>0.68988909090909101</v>
      </c>
      <c r="D89" s="1578">
        <v>0.72091666666666665</v>
      </c>
      <c r="E89" s="1578">
        <v>0.72975000000000001</v>
      </c>
      <c r="F89" s="1578">
        <v>0.8075</v>
      </c>
      <c r="G89" s="1578">
        <v>0.9491666666666666</v>
      </c>
      <c r="H89" s="1578">
        <v>1.0098333333333334</v>
      </c>
      <c r="I89" s="1578">
        <v>1.0368333333333333</v>
      </c>
      <c r="J89" s="1578">
        <v>1.2364166666666667</v>
      </c>
      <c r="K89" s="1578">
        <v>0.97666666666666668</v>
      </c>
      <c r="L89" s="1578">
        <v>1.1094999999999999</v>
      </c>
      <c r="M89" s="1578">
        <v>1.3339166666666666</v>
      </c>
      <c r="N89" s="1578">
        <v>1.4115</v>
      </c>
      <c r="O89" s="1578">
        <v>1.3592500000000001</v>
      </c>
      <c r="P89" s="1578">
        <v>1.2978333333333332</v>
      </c>
      <c r="Q89" s="1578">
        <v>1.11975</v>
      </c>
      <c r="R89" s="1578">
        <v>0.94674999999999998</v>
      </c>
      <c r="S89" s="1578">
        <v>1.1055833333333334</v>
      </c>
      <c r="T89" s="1578">
        <v>1.2212499999999999</v>
      </c>
      <c r="U89" s="1578">
        <v>1.206</v>
      </c>
      <c r="V89" s="1578">
        <v>1.046909090909091</v>
      </c>
      <c r="W89" s="1578">
        <v>1.149142857142857</v>
      </c>
    </row>
    <row r="90" spans="1:23">
      <c r="A90" s="479" t="s">
        <v>483</v>
      </c>
      <c r="B90" s="1578"/>
      <c r="C90" s="1578"/>
      <c r="D90" s="1578"/>
      <c r="E90" s="1578"/>
      <c r="F90" s="1578">
        <v>0.7477187500000001</v>
      </c>
      <c r="G90" s="1578">
        <v>0.91961833333333332</v>
      </c>
      <c r="H90" s="1578">
        <v>0.98169916666666668</v>
      </c>
      <c r="I90" s="1578">
        <v>0.99618083333333329</v>
      </c>
      <c r="J90" s="1578">
        <v>1.2075441666666669</v>
      </c>
      <c r="K90" s="1578">
        <v>0.84510341866666661</v>
      </c>
      <c r="L90" s="1578">
        <v>1.063105</v>
      </c>
      <c r="M90" s="1578">
        <v>1.2170633333333334</v>
      </c>
      <c r="N90" s="1578">
        <v>1.3558366666666666</v>
      </c>
      <c r="O90" s="1578">
        <v>1.3114791666666668</v>
      </c>
      <c r="P90" s="1578">
        <v>1.2445408333333332</v>
      </c>
      <c r="Q90" s="1578">
        <v>1.0755339166666664</v>
      </c>
      <c r="R90" s="1578">
        <v>0.94609833333333326</v>
      </c>
      <c r="S90" s="1578">
        <v>1.0416524999999996</v>
      </c>
      <c r="T90" s="1578">
        <v>1.1491141666666669</v>
      </c>
      <c r="U90" s="1578">
        <v>1.1759083333333336</v>
      </c>
      <c r="V90" s="1578">
        <v>0.99779909090909102</v>
      </c>
      <c r="W90" s="1578">
        <v>1.1221028571428571</v>
      </c>
    </row>
    <row r="91" spans="1:23">
      <c r="A91" s="479" t="s">
        <v>754</v>
      </c>
      <c r="B91" s="1578">
        <v>0.60491916666666667</v>
      </c>
      <c r="C91" s="1578">
        <v>0.64844000000000013</v>
      </c>
      <c r="D91" s="1578">
        <v>0.67466666666666664</v>
      </c>
      <c r="E91" s="1578">
        <v>0.71</v>
      </c>
      <c r="F91" s="1578">
        <v>0.78892416666666665</v>
      </c>
      <c r="G91" s="1578">
        <v>0.93527833333333332</v>
      </c>
      <c r="H91" s="1578">
        <v>1.0432316666666666</v>
      </c>
      <c r="I91" s="1578">
        <v>1.0789816666666667</v>
      </c>
      <c r="J91" s="1578">
        <v>1.2598116666666668</v>
      </c>
      <c r="K91" s="1578">
        <v>1.0040616666666666</v>
      </c>
      <c r="L91" s="1578">
        <v>1.155</v>
      </c>
      <c r="M91" s="1578">
        <v>1.3734166666666667</v>
      </c>
      <c r="N91" s="1578">
        <v>1.4512499999999999</v>
      </c>
      <c r="O91" s="1578">
        <v>1.3885833333333333</v>
      </c>
      <c r="P91" s="1578">
        <v>1.3050833333333332</v>
      </c>
      <c r="Q91" s="1578">
        <v>1.1914583333333333</v>
      </c>
      <c r="R91" s="1578">
        <v>1.1291249999999999</v>
      </c>
      <c r="S91" s="1578">
        <v>1.2436666666666667</v>
      </c>
      <c r="T91" s="1578">
        <v>1.3474166666666667</v>
      </c>
      <c r="U91" s="1578">
        <v>1.357</v>
      </c>
      <c r="V91" s="1578">
        <v>1.2414545454545456</v>
      </c>
      <c r="W91" s="1578">
        <v>1.3581428571428571</v>
      </c>
    </row>
    <row r="92" spans="1:23">
      <c r="A92" s="479" t="s">
        <v>697</v>
      </c>
      <c r="B92" s="1578"/>
      <c r="C92" s="1578"/>
      <c r="D92" s="1578"/>
      <c r="E92" s="1578"/>
      <c r="F92" s="1578"/>
      <c r="G92" s="1578"/>
      <c r="H92" s="1578"/>
      <c r="I92" s="1578"/>
      <c r="J92" s="1578">
        <v>1.0889525</v>
      </c>
      <c r="K92" s="1578">
        <v>0.83404750000000005</v>
      </c>
      <c r="L92" s="1578">
        <v>1.0350041666666667</v>
      </c>
      <c r="M92" s="1578">
        <v>1.2344783333333333</v>
      </c>
      <c r="N92" s="1578">
        <v>1.3219933333333331</v>
      </c>
      <c r="O92" s="1578">
        <v>1.3250841666666668</v>
      </c>
      <c r="P92" s="1578">
        <v>1.3584299999999998</v>
      </c>
      <c r="Q92" s="1578">
        <v>1.1944075000000001</v>
      </c>
      <c r="R92" s="1578">
        <v>1.0706833333333334</v>
      </c>
      <c r="S92" s="1578">
        <v>1.0473524999999999</v>
      </c>
      <c r="T92" s="1578">
        <v>1.2161849999999998</v>
      </c>
      <c r="U92" s="1578">
        <v>1.2001000000000002</v>
      </c>
      <c r="V92" s="1578">
        <v>0.95816909090909075</v>
      </c>
      <c r="W92" s="1578">
        <v>1.0732271428571427</v>
      </c>
    </row>
    <row r="93" spans="1:23">
      <c r="A93" s="479" t="s">
        <v>482</v>
      </c>
      <c r="B93" s="1578">
        <v>0.89262166666666654</v>
      </c>
      <c r="C93" s="1578">
        <v>0.84171181818181817</v>
      </c>
      <c r="D93" s="1578">
        <v>0.82793249999999996</v>
      </c>
      <c r="E93" s="1578">
        <v>0.84119166666666667</v>
      </c>
      <c r="F93" s="1578">
        <v>0.89935083333333343</v>
      </c>
      <c r="G93" s="1578">
        <v>1.0733250000000001</v>
      </c>
      <c r="H93" s="1578">
        <v>1.1483166666666667</v>
      </c>
      <c r="I93" s="1578">
        <v>1.126215</v>
      </c>
      <c r="J93" s="1578">
        <v>1.3318999999999999</v>
      </c>
      <c r="K93" s="1578">
        <v>1.033555833333333</v>
      </c>
      <c r="L93" s="1578">
        <v>1.2515424999999998</v>
      </c>
      <c r="M93" s="1578">
        <v>1.5143441666666668</v>
      </c>
      <c r="N93" s="1578">
        <v>1.6628266666666669</v>
      </c>
      <c r="O93" s="1578">
        <v>1.6473791666666666</v>
      </c>
      <c r="P93" s="1578">
        <v>1.5294116666666668</v>
      </c>
      <c r="Q93" s="1578">
        <v>1.3742533333333331</v>
      </c>
      <c r="R93" s="1578">
        <v>1.3382449999999999</v>
      </c>
      <c r="S93" s="1578">
        <v>1.4300416666666667</v>
      </c>
      <c r="T93" s="1578">
        <v>1.5121216666666668</v>
      </c>
      <c r="U93" s="1578">
        <v>1.5029341666666667</v>
      </c>
      <c r="V93" s="1578">
        <v>1.3687772727272729</v>
      </c>
      <c r="W93" s="1578">
        <v>1.5427257142857143</v>
      </c>
    </row>
    <row r="94" spans="1:23">
      <c r="A94" s="479" t="s">
        <v>711</v>
      </c>
      <c r="B94" s="1578"/>
      <c r="C94" s="1578"/>
      <c r="D94" s="1578"/>
      <c r="E94" s="1578">
        <v>0</v>
      </c>
      <c r="F94" s="1578">
        <v>0.87734625000000011</v>
      </c>
      <c r="G94" s="1578">
        <v>0.9781266666666667</v>
      </c>
      <c r="H94" s="1578">
        <v>1.0641574999999999</v>
      </c>
      <c r="I94" s="1578">
        <v>1.111703333333333</v>
      </c>
      <c r="J94" s="1578">
        <v>1.3285541666666665</v>
      </c>
      <c r="K94" s="1578">
        <v>1.0945833333333332</v>
      </c>
      <c r="L94" s="1578">
        <v>1.1114166666666667</v>
      </c>
      <c r="M94" s="1578">
        <v>1.33725</v>
      </c>
      <c r="N94" s="1578">
        <v>1.4391666666666667</v>
      </c>
      <c r="O94" s="1578">
        <v>1.4159999999999999</v>
      </c>
      <c r="P94" s="1578">
        <v>1.3364166666666668</v>
      </c>
      <c r="Q94" s="1578">
        <v>1.1406666666666667</v>
      </c>
      <c r="R94" s="1578">
        <v>1.0343333333333333</v>
      </c>
      <c r="S94" s="1578">
        <v>1.1341666666666668</v>
      </c>
      <c r="T94" s="1578">
        <v>1.2444166666666667</v>
      </c>
      <c r="U94" s="1578">
        <v>1.2270000000000001</v>
      </c>
      <c r="V94" s="1578">
        <v>1.0610909090909091</v>
      </c>
      <c r="W94" s="1578">
        <v>1.1622857142857141</v>
      </c>
    </row>
    <row r="95" spans="1:23" ht="15" customHeight="1">
      <c r="A95" s="479" t="s">
        <v>698</v>
      </c>
      <c r="B95" s="1578"/>
      <c r="C95" s="1578"/>
      <c r="D95" s="1578"/>
      <c r="E95" s="1578"/>
      <c r="F95" s="1578">
        <v>0.78289624999999996</v>
      </c>
      <c r="G95" s="1578">
        <v>0.90898083333333357</v>
      </c>
      <c r="H95" s="1578">
        <v>0.95691833333333343</v>
      </c>
      <c r="I95" s="1578">
        <v>0.97208333333333341</v>
      </c>
      <c r="J95" s="1578">
        <v>1.1278333333333332</v>
      </c>
      <c r="K95" s="1578">
        <v>1.0100833333333334</v>
      </c>
      <c r="L95" s="1578">
        <v>1.1444166666666666</v>
      </c>
      <c r="M95" s="1578">
        <v>1.2416666666666667</v>
      </c>
      <c r="N95" s="1578">
        <v>1.3607499999999999</v>
      </c>
      <c r="O95" s="1578">
        <v>1.3799166666666667</v>
      </c>
      <c r="P95" s="1578">
        <v>1.3512500000000001</v>
      </c>
      <c r="Q95" s="1578">
        <v>1.1792499999999999</v>
      </c>
      <c r="R95" s="1578">
        <v>1.0770458333333333</v>
      </c>
      <c r="S95" s="1578">
        <v>1.1787274999999999</v>
      </c>
      <c r="T95" s="1578">
        <v>1.2793449999999997</v>
      </c>
      <c r="U95" s="1578">
        <v>1.2511666666666663</v>
      </c>
      <c r="V95" s="1578">
        <v>1.0490872727272726</v>
      </c>
      <c r="W95" s="1578">
        <v>1.1890371428571429</v>
      </c>
    </row>
    <row r="96" spans="1:23" ht="15" customHeight="1">
      <c r="A96" s="479" t="s">
        <v>480</v>
      </c>
      <c r="B96" s="1578">
        <v>0.69812916666666669</v>
      </c>
      <c r="C96" s="1578">
        <v>0.68931999999999982</v>
      </c>
      <c r="D96" s="1578">
        <v>0.68845333333333336</v>
      </c>
      <c r="E96" s="1578">
        <v>0.69775500000000013</v>
      </c>
      <c r="F96" s="1578">
        <v>0.75874666666666657</v>
      </c>
      <c r="G96" s="1578">
        <v>0.90160833333333323</v>
      </c>
      <c r="H96" s="1578">
        <v>0.95682083333333334</v>
      </c>
      <c r="I96" s="1578">
        <v>0.96937250000000008</v>
      </c>
      <c r="J96" s="1578">
        <v>1.1415583333333335</v>
      </c>
      <c r="K96" s="1578">
        <v>0.91425333333333347</v>
      </c>
      <c r="L96" s="1578">
        <v>1.0792758333333334</v>
      </c>
      <c r="M96" s="1578">
        <v>1.2736791666666665</v>
      </c>
      <c r="N96" s="1578">
        <v>1.3669750000000001</v>
      </c>
      <c r="O96" s="1578">
        <v>1.3596141666666666</v>
      </c>
      <c r="P96" s="1578">
        <v>1.3053308333333333</v>
      </c>
      <c r="Q96" s="1578">
        <v>1.1190791666666666</v>
      </c>
      <c r="R96" s="1578">
        <v>1.0124949999999999</v>
      </c>
      <c r="S96" s="1578">
        <v>1.1013483333333334</v>
      </c>
      <c r="T96" s="1578">
        <v>1.2044900000000001</v>
      </c>
      <c r="U96" s="1578">
        <v>1.2103416666666666</v>
      </c>
      <c r="V96" s="1578">
        <v>1.0664790909090911</v>
      </c>
      <c r="W96" s="1578">
        <v>1.1744871428571428</v>
      </c>
    </row>
    <row r="97" spans="1:23" ht="15" customHeight="1">
      <c r="A97" s="479" t="s">
        <v>907</v>
      </c>
      <c r="B97" s="1578"/>
      <c r="C97" s="1578"/>
      <c r="D97" s="1578"/>
      <c r="E97" s="1578"/>
      <c r="F97" s="1578">
        <v>0.81188624999999992</v>
      </c>
      <c r="G97" s="1578">
        <v>0.93840749999999995</v>
      </c>
      <c r="H97" s="1578">
        <v>1.0198674999999999</v>
      </c>
      <c r="I97" s="1578">
        <v>1.0318274999999999</v>
      </c>
      <c r="J97" s="1578">
        <v>1.2765183333333332</v>
      </c>
      <c r="K97" s="1578">
        <v>0.98946500000000015</v>
      </c>
      <c r="L97" s="1578">
        <v>1.2123700000000002</v>
      </c>
      <c r="M97" s="1578">
        <v>1.3928316666666667</v>
      </c>
      <c r="N97" s="1578">
        <v>1.4489991666666666</v>
      </c>
      <c r="O97" s="1578">
        <v>1.3900141666666668</v>
      </c>
      <c r="P97" s="1578">
        <v>1.3211625000000002</v>
      </c>
      <c r="Q97" s="1578">
        <v>1.1467575000000001</v>
      </c>
      <c r="R97" s="1578">
        <v>1.0126900000000001</v>
      </c>
      <c r="S97" s="1578">
        <v>1.1233258333333334</v>
      </c>
      <c r="T97" s="1578">
        <v>1.2309583333333332</v>
      </c>
      <c r="U97" s="1578">
        <v>1.2347883333333332</v>
      </c>
      <c r="V97" s="1578">
        <v>1.0498009090909091</v>
      </c>
      <c r="W97" s="1578">
        <v>1.1463671428571427</v>
      </c>
    </row>
    <row r="98" spans="1:23" ht="15" customHeight="1">
      <c r="A98" s="479" t="s">
        <v>696</v>
      </c>
      <c r="B98" s="1578"/>
      <c r="C98" s="1578"/>
      <c r="D98" s="1578"/>
      <c r="E98" s="1578"/>
      <c r="F98" s="1578">
        <v>0.9151975</v>
      </c>
      <c r="G98" s="1578">
        <v>1.0232808333333332</v>
      </c>
      <c r="H98" s="1578">
        <v>1.0251400000000002</v>
      </c>
      <c r="I98" s="1578">
        <v>1.0488716666666666</v>
      </c>
      <c r="J98" s="1578">
        <v>1.2255683333333334</v>
      </c>
      <c r="K98" s="1578">
        <v>0.95497666666666658</v>
      </c>
      <c r="L98" s="1578">
        <v>1.1605150000000002</v>
      </c>
      <c r="M98" s="1578">
        <v>1.35222</v>
      </c>
      <c r="N98" s="1578">
        <v>1.4964349999999997</v>
      </c>
      <c r="O98" s="1578">
        <v>1.4421833333333334</v>
      </c>
      <c r="P98" s="1578">
        <v>1.3518691666666667</v>
      </c>
      <c r="Q98" s="1578">
        <v>1.1643091666666665</v>
      </c>
      <c r="R98" s="1578">
        <v>1.0671708333333334</v>
      </c>
      <c r="S98" s="1578">
        <v>1.1600524999999999</v>
      </c>
      <c r="T98" s="1578">
        <v>1.2393816666666664</v>
      </c>
      <c r="U98" s="1578">
        <v>1.2268558333333333</v>
      </c>
      <c r="V98" s="1578">
        <v>1.0515590909090908</v>
      </c>
      <c r="W98" s="1578">
        <v>1.1773514285714284</v>
      </c>
    </row>
    <row r="99" spans="1:23" ht="15" customHeight="1">
      <c r="A99" s="479" t="s">
        <v>323</v>
      </c>
      <c r="B99" s="1578"/>
      <c r="C99" s="1578"/>
      <c r="D99" s="1578"/>
      <c r="E99" s="1578"/>
      <c r="F99" s="1578">
        <v>0.73304874999999992</v>
      </c>
      <c r="G99" s="1578">
        <v>0.83977833333333329</v>
      </c>
      <c r="H99" s="1578">
        <v>0.89663500000000007</v>
      </c>
      <c r="I99" s="1578">
        <v>0.90266916666666663</v>
      </c>
      <c r="J99" s="1578">
        <v>1.0853666666666668</v>
      </c>
      <c r="K99" s="1578">
        <v>0.83231583333333348</v>
      </c>
      <c r="L99" s="1578">
        <v>0.99959916666666671</v>
      </c>
      <c r="M99" s="1578">
        <v>1.2540333333333336</v>
      </c>
      <c r="N99" s="1578">
        <v>1.349245</v>
      </c>
      <c r="O99" s="1578">
        <v>1.4060758333333336</v>
      </c>
      <c r="P99" s="1578">
        <v>1.4199691666666667</v>
      </c>
      <c r="Q99" s="1578">
        <v>1.2253766666666668</v>
      </c>
      <c r="R99" s="1578">
        <v>1.1234441666666668</v>
      </c>
      <c r="S99" s="1578">
        <v>1.2066333333333334</v>
      </c>
      <c r="T99" s="1578">
        <v>1.3055233333333334</v>
      </c>
      <c r="U99" s="1578">
        <v>1.2321074999999999</v>
      </c>
      <c r="V99" s="1578">
        <v>1.105481818181818</v>
      </c>
      <c r="W99" s="1578">
        <v>1.2063814285714287</v>
      </c>
    </row>
    <row r="100" spans="1:23">
      <c r="A100" s="1554"/>
      <c r="O100"/>
    </row>
    <row r="101" spans="1:23">
      <c r="A101" s="1554" t="s">
        <v>1476</v>
      </c>
      <c r="O101"/>
      <c r="S101" s="10" t="s">
        <v>1417</v>
      </c>
    </row>
    <row r="102" spans="1:23">
      <c r="A102" s="2597" t="s">
        <v>1528</v>
      </c>
    </row>
  </sheetData>
  <phoneticPr fontId="21" type="noConversion"/>
  <printOptions horizontalCentered="1" verticalCentered="1"/>
  <pageMargins left="0.61" right="0.17" top="0.3" bottom="0.55118110236220474" header="0.18" footer="0.51181102362204722"/>
  <pageSetup paperSize="9" scale="45"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Tabelle49">
    <tabColor indexed="29"/>
    <pageSetUpPr fitToPage="1"/>
  </sheetPr>
  <dimension ref="A1:AF498"/>
  <sheetViews>
    <sheetView showGridLines="0" workbookViewId="0">
      <pane xSplit="1" ySplit="7" topLeftCell="B8" activePane="bottomRight" state="frozen"/>
      <selection pane="topRight" activeCell="B1" sqref="B1"/>
      <selection pane="bottomLeft" activeCell="A8" sqref="A8"/>
      <selection pane="bottomRight" activeCell="A6" sqref="A6"/>
    </sheetView>
  </sheetViews>
  <sheetFormatPr baseColWidth="10" defaultColWidth="9" defaultRowHeight="15.75"/>
  <cols>
    <col min="1" max="1" width="38.375" style="10" customWidth="1"/>
    <col min="2" max="13" width="6.75" style="10" customWidth="1"/>
    <col min="14" max="15" width="7.75" style="10" customWidth="1"/>
    <col min="16" max="22" width="9.125" style="10" customWidth="1"/>
    <col min="23" max="16384" width="9" style="10"/>
  </cols>
  <sheetData>
    <row r="1" spans="1:32" s="111" customFormat="1" ht="13.15" customHeight="1">
      <c r="A1" s="369"/>
      <c r="B1" s="525"/>
      <c r="C1" s="525"/>
      <c r="D1" s="525"/>
      <c r="E1" s="525"/>
      <c r="F1" s="525"/>
      <c r="G1" s="525"/>
      <c r="H1" s="525"/>
      <c r="I1" s="526"/>
      <c r="J1" s="526"/>
      <c r="K1" s="526"/>
      <c r="L1" s="526"/>
      <c r="M1" s="526"/>
      <c r="N1" s="526"/>
      <c r="O1" s="526"/>
      <c r="P1" s="526"/>
      <c r="Q1" s="526"/>
      <c r="R1" s="526"/>
      <c r="S1" s="526"/>
      <c r="T1" s="526"/>
      <c r="U1" s="526"/>
      <c r="V1" s="526"/>
      <c r="W1" s="526"/>
      <c r="X1" s="526"/>
      <c r="Y1" s="526"/>
      <c r="Z1" s="526"/>
      <c r="AA1" s="526"/>
      <c r="AB1" s="526"/>
      <c r="AC1" s="526"/>
      <c r="AD1" s="527"/>
      <c r="AE1" s="326"/>
      <c r="AF1" s="327"/>
    </row>
    <row r="2" spans="1:32" s="111" customFormat="1" ht="18" customHeight="1">
      <c r="A2" s="465"/>
      <c r="B2" s="623" t="s">
        <v>146</v>
      </c>
      <c r="C2" s="2266"/>
      <c r="D2" s="2266"/>
      <c r="E2" s="2266"/>
      <c r="F2" s="2266"/>
      <c r="G2" s="2266"/>
      <c r="H2" s="2266"/>
      <c r="I2" s="2266"/>
      <c r="J2" s="2266"/>
      <c r="K2" s="2266"/>
      <c r="L2" s="2266"/>
      <c r="M2" s="2266"/>
      <c r="N2" s="2266"/>
      <c r="O2" s="2266"/>
      <c r="P2" s="2266"/>
      <c r="Q2" s="2266"/>
      <c r="R2" s="2266"/>
      <c r="S2" s="2266"/>
      <c r="T2" s="2266"/>
      <c r="U2" s="2266"/>
      <c r="V2" s="2266"/>
      <c r="W2" s="2266"/>
      <c r="X2" s="2266"/>
      <c r="Y2" s="2266"/>
      <c r="Z2" s="2266"/>
      <c r="AA2" s="2266"/>
      <c r="AB2" s="2266"/>
      <c r="AC2" s="2266"/>
      <c r="AD2" s="2267"/>
      <c r="AE2" s="467" t="s">
        <v>112</v>
      </c>
      <c r="AF2" s="468"/>
    </row>
    <row r="3" spans="1:32" s="111" customFormat="1" ht="18" customHeight="1">
      <c r="A3" s="465"/>
      <c r="B3" s="623" t="s">
        <v>628</v>
      </c>
      <c r="C3" s="2266"/>
      <c r="D3" s="2266"/>
      <c r="E3" s="2266"/>
      <c r="F3" s="2266"/>
      <c r="G3" s="2266"/>
      <c r="H3" s="2266"/>
      <c r="I3" s="2266"/>
      <c r="J3" s="2266"/>
      <c r="K3" s="2266"/>
      <c r="L3" s="2266"/>
      <c r="M3" s="2266"/>
      <c r="N3" s="2266"/>
      <c r="O3" s="2266"/>
      <c r="P3" s="2266"/>
      <c r="Q3" s="2266"/>
      <c r="R3" s="2266"/>
      <c r="S3" s="2266"/>
      <c r="T3" s="2266"/>
      <c r="U3" s="2266"/>
      <c r="V3" s="2266"/>
      <c r="W3" s="2266"/>
      <c r="X3" s="2266"/>
      <c r="Y3" s="2266"/>
      <c r="Z3" s="2266"/>
      <c r="AA3" s="2266"/>
      <c r="AB3" s="2266"/>
      <c r="AC3" s="2266"/>
      <c r="AD3" s="2267"/>
      <c r="AE3" s="467" t="s">
        <v>1055</v>
      </c>
      <c r="AF3" s="468"/>
    </row>
    <row r="4" spans="1:32" s="111" customFormat="1" ht="18" customHeight="1">
      <c r="A4" s="465"/>
      <c r="B4" s="2268"/>
      <c r="C4" s="2269"/>
      <c r="D4" s="2269"/>
      <c r="E4" s="2269"/>
      <c r="F4" s="2269"/>
      <c r="G4" s="2269"/>
      <c r="H4" s="2269"/>
      <c r="I4" s="2269"/>
      <c r="J4" s="2269"/>
      <c r="K4" s="2269"/>
      <c r="L4" s="2269"/>
      <c r="M4" s="2269"/>
      <c r="N4" s="2269"/>
      <c r="O4" s="2269"/>
      <c r="P4" s="2269"/>
      <c r="Q4" s="2269"/>
      <c r="R4" s="2269"/>
      <c r="S4" s="2269"/>
      <c r="T4" s="2269"/>
      <c r="U4" s="2269"/>
      <c r="V4" s="2269"/>
      <c r="W4" s="2269"/>
      <c r="X4" s="2269"/>
      <c r="Y4" s="2269"/>
      <c r="Z4" s="2269"/>
      <c r="AA4" s="2269"/>
      <c r="AB4" s="2269"/>
      <c r="AC4" s="2269"/>
      <c r="AD4" s="2270"/>
      <c r="AE4" s="473" t="s">
        <v>1669</v>
      </c>
      <c r="AF4" s="474"/>
    </row>
    <row r="5" spans="1:32" s="111" customFormat="1" ht="13.15" customHeight="1">
      <c r="A5" s="331"/>
      <c r="B5" s="530"/>
      <c r="C5" s="530"/>
      <c r="D5" s="530"/>
      <c r="E5" s="530"/>
      <c r="F5" s="530"/>
      <c r="G5" s="530"/>
      <c r="H5" s="530"/>
      <c r="I5" s="531"/>
      <c r="J5" s="531"/>
      <c r="K5" s="531"/>
      <c r="L5" s="531"/>
      <c r="M5" s="531"/>
      <c r="N5" s="531"/>
      <c r="O5" s="531"/>
      <c r="P5" s="531"/>
      <c r="Q5" s="531"/>
      <c r="R5" s="531"/>
      <c r="S5" s="531"/>
      <c r="T5" s="531"/>
      <c r="U5" s="531"/>
      <c r="V5" s="531"/>
      <c r="W5" s="531"/>
      <c r="X5" s="531"/>
      <c r="Y5" s="531"/>
      <c r="Z5" s="531"/>
      <c r="AA5" s="531"/>
      <c r="AB5" s="531"/>
      <c r="AC5" s="531"/>
      <c r="AD5" s="532"/>
      <c r="AE5" s="332"/>
      <c r="AF5" s="333"/>
    </row>
    <row r="6" spans="1:32" ht="20.85" customHeight="1">
      <c r="A6" s="2" t="s">
        <v>629</v>
      </c>
      <c r="B6" s="2"/>
      <c r="C6" s="2"/>
      <c r="D6" s="2"/>
      <c r="E6" s="2"/>
      <c r="F6" s="2"/>
      <c r="G6" s="2"/>
      <c r="H6" s="2"/>
      <c r="I6" s="2"/>
      <c r="J6" s="2"/>
      <c r="K6" s="2"/>
      <c r="L6" s="2"/>
      <c r="M6" s="2"/>
      <c r="N6" s="2"/>
      <c r="T6" s="1538"/>
      <c r="U6" s="1538"/>
      <c r="V6" s="1538"/>
      <c r="W6" s="1538"/>
      <c r="X6" s="1538"/>
      <c r="Y6" s="1538"/>
      <c r="Z6" s="1538"/>
    </row>
    <row r="7" spans="1:32" ht="18" customHeight="1">
      <c r="A7" s="533"/>
      <c r="B7" s="6">
        <v>1990</v>
      </c>
      <c r="C7" s="6">
        <v>1991</v>
      </c>
      <c r="D7" s="6">
        <v>1992</v>
      </c>
      <c r="E7" s="6">
        <v>1993</v>
      </c>
      <c r="F7" s="6">
        <v>1994</v>
      </c>
      <c r="G7" s="6">
        <v>1995</v>
      </c>
      <c r="H7" s="6">
        <v>1996</v>
      </c>
      <c r="I7" s="6">
        <v>1997</v>
      </c>
      <c r="J7" s="6">
        <v>1998</v>
      </c>
      <c r="K7" s="6">
        <v>1999</v>
      </c>
      <c r="L7" s="6">
        <v>2000</v>
      </c>
      <c r="M7" s="534">
        <v>2001</v>
      </c>
      <c r="N7" s="534">
        <v>2002</v>
      </c>
      <c r="O7" s="534">
        <v>2003</v>
      </c>
      <c r="P7" s="534">
        <v>2004</v>
      </c>
      <c r="Q7" s="1449">
        <v>2005</v>
      </c>
      <c r="R7" s="534">
        <v>2006</v>
      </c>
      <c r="S7" s="534">
        <v>2007</v>
      </c>
      <c r="T7" s="534">
        <v>2008</v>
      </c>
      <c r="U7" s="534">
        <v>2009</v>
      </c>
      <c r="V7" s="534">
        <v>2010</v>
      </c>
      <c r="W7" s="534">
        <v>2011</v>
      </c>
      <c r="X7" s="534">
        <v>2012</v>
      </c>
      <c r="Y7" s="534">
        <v>2013</v>
      </c>
      <c r="Z7" s="534">
        <v>2014</v>
      </c>
      <c r="AA7" s="534">
        <v>2015</v>
      </c>
      <c r="AB7" s="534">
        <v>2016</v>
      </c>
      <c r="AC7" s="534">
        <v>2017</v>
      </c>
      <c r="AD7" s="534">
        <v>2018</v>
      </c>
      <c r="AE7" s="534">
        <v>2019</v>
      </c>
      <c r="AF7" s="534">
        <v>2020</v>
      </c>
    </row>
    <row r="8" spans="1:32" ht="18" customHeight="1">
      <c r="A8" s="535" t="s">
        <v>725</v>
      </c>
      <c r="B8" s="2271">
        <v>365.82891409799998</v>
      </c>
      <c r="C8" s="2271">
        <v>368.12543767970004</v>
      </c>
      <c r="D8" s="2271">
        <v>368.38797066810002</v>
      </c>
      <c r="E8" s="2271">
        <v>372.17294404949996</v>
      </c>
      <c r="F8" s="2271">
        <v>375.0489110881</v>
      </c>
      <c r="G8" s="2271">
        <v>384.53995986479998</v>
      </c>
      <c r="H8" s="2271">
        <v>394.27102222259998</v>
      </c>
      <c r="I8" s="2271">
        <v>398.32290774659998</v>
      </c>
      <c r="J8" s="2271">
        <v>400.39067229259996</v>
      </c>
      <c r="K8" s="2271">
        <v>409.28033302350002</v>
      </c>
      <c r="L8" s="2271">
        <v>418.79240613459996</v>
      </c>
      <c r="M8" s="2271">
        <v>422.41472272959999</v>
      </c>
      <c r="N8" s="2271">
        <v>431.63511889749998</v>
      </c>
      <c r="O8" s="2271">
        <v>447.0135398914</v>
      </c>
      <c r="P8" s="2271">
        <v>467.01023256830001</v>
      </c>
      <c r="Q8" s="2271">
        <v>480.23656650840002</v>
      </c>
      <c r="R8" s="2271">
        <v>494.19680760979998</v>
      </c>
      <c r="S8" s="2271">
        <v>507.55992906620003</v>
      </c>
      <c r="T8" s="2271">
        <v>513.55138613200006</v>
      </c>
      <c r="U8" s="2271">
        <v>508.25121418910004</v>
      </c>
      <c r="V8" s="2272">
        <v>536.47081518769994</v>
      </c>
      <c r="W8" s="2271">
        <v>544.84930887870007</v>
      </c>
      <c r="X8" s="2272">
        <v>551.49276690919999</v>
      </c>
      <c r="Y8" s="2272">
        <v>559.53741468470002</v>
      </c>
      <c r="Z8" s="2271">
        <v>566.94958706449995</v>
      </c>
      <c r="AA8" s="2272">
        <v>568.32239072840002</v>
      </c>
      <c r="AB8" s="2272">
        <v>572.82697500300003</v>
      </c>
      <c r="AC8" s="2272">
        <v>585.03912345589993</v>
      </c>
      <c r="AD8" s="2272">
        <v>599.68253544829997</v>
      </c>
      <c r="AE8" s="2272">
        <v>606.48957017219993</v>
      </c>
      <c r="AF8" s="2298"/>
    </row>
    <row r="9" spans="1:32" s="536" customFormat="1" ht="18" customHeight="1">
      <c r="A9" s="1619" t="s">
        <v>571</v>
      </c>
      <c r="B9" s="2273">
        <v>16.103531805700001</v>
      </c>
      <c r="C9" s="2273">
        <v>16.5685330202</v>
      </c>
      <c r="D9" s="2273">
        <v>16.755004329199998</v>
      </c>
      <c r="E9" s="2273">
        <v>17.249393731199998</v>
      </c>
      <c r="F9" s="2273">
        <v>17.603818693799997</v>
      </c>
      <c r="G9" s="2273">
        <v>18.298674508200001</v>
      </c>
      <c r="H9" s="2273">
        <v>18.874867928</v>
      </c>
      <c r="I9" s="2273">
        <v>19.3414665574</v>
      </c>
      <c r="J9" s="2273">
        <v>19.874331927099998</v>
      </c>
      <c r="K9" s="2273">
        <v>20.353811527199998</v>
      </c>
      <c r="L9" s="2273">
        <v>20.532755911899997</v>
      </c>
      <c r="M9" s="2273">
        <v>21.108084803599997</v>
      </c>
      <c r="N9" s="2273">
        <v>21.435966279100001</v>
      </c>
      <c r="O9" s="2273">
        <v>22.511437227600002</v>
      </c>
      <c r="P9" s="2273">
        <v>23.717014547800002</v>
      </c>
      <c r="Q9" s="2273">
        <v>24.549381642299998</v>
      </c>
      <c r="R9" s="2273">
        <v>25.268518484999998</v>
      </c>
      <c r="S9" s="2273">
        <v>26.2136832594</v>
      </c>
      <c r="T9" s="2273">
        <v>27.368254708599999</v>
      </c>
      <c r="U9" s="2273">
        <v>28.0515159423</v>
      </c>
      <c r="V9" s="2274">
        <v>28.7622222655</v>
      </c>
      <c r="W9" s="2273">
        <v>29.899599565399999</v>
      </c>
      <c r="X9" s="2274">
        <v>30.415417281899998</v>
      </c>
      <c r="Y9" s="2274">
        <v>30.989218565200002</v>
      </c>
      <c r="Z9" s="2854">
        <v>32.5764670688</v>
      </c>
      <c r="AA9" s="3009">
        <v>32.346153202099998</v>
      </c>
      <c r="AB9" s="3009">
        <v>33.443721976300004</v>
      </c>
      <c r="AC9" s="3009">
        <v>33.993503776499999</v>
      </c>
      <c r="AD9" s="3009">
        <v>34.629593858599996</v>
      </c>
      <c r="AE9" s="3009">
        <v>35.881964693599997</v>
      </c>
      <c r="AF9" s="2855"/>
    </row>
    <row r="10" spans="1:32" s="536" customFormat="1" ht="18" customHeight="1">
      <c r="A10" s="551" t="s">
        <v>605</v>
      </c>
      <c r="B10" s="2275">
        <v>95.780352662599995</v>
      </c>
      <c r="C10" s="2275">
        <v>96.700354789900004</v>
      </c>
      <c r="D10" s="2275">
        <v>98.645464258300009</v>
      </c>
      <c r="E10" s="2275">
        <v>100.545666474</v>
      </c>
      <c r="F10" s="2275">
        <v>102.6496079823</v>
      </c>
      <c r="G10" s="2275">
        <v>103.75694275229999</v>
      </c>
      <c r="H10" s="2275">
        <v>106.10400775079999</v>
      </c>
      <c r="I10" s="2275">
        <v>107.45666755169999</v>
      </c>
      <c r="J10" s="2275">
        <v>108.4138243597</v>
      </c>
      <c r="K10" s="2275">
        <v>111.2458130584</v>
      </c>
      <c r="L10" s="2275">
        <v>114.2252506919</v>
      </c>
      <c r="M10" s="2275">
        <v>112.43093043330001</v>
      </c>
      <c r="N10" s="2275">
        <v>113.6121755122</v>
      </c>
      <c r="O10" s="2275">
        <v>114.8870293124</v>
      </c>
      <c r="P10" s="2275">
        <v>117.31910797149999</v>
      </c>
      <c r="Q10" s="2275">
        <v>118.39884128759999</v>
      </c>
      <c r="R10" s="2275">
        <v>117.8873956286</v>
      </c>
      <c r="S10" s="2275">
        <v>119.57761339540001</v>
      </c>
      <c r="T10" s="2275">
        <v>116.85711690719999</v>
      </c>
      <c r="U10" s="2275">
        <v>111.5659512818</v>
      </c>
      <c r="V10" s="2276">
        <v>113.7317191108</v>
      </c>
      <c r="W10" s="2275">
        <v>113.21745203010001</v>
      </c>
      <c r="X10" s="2276">
        <v>111.97971793799999</v>
      </c>
      <c r="Y10" s="2276">
        <v>114.24428676100001</v>
      </c>
      <c r="Z10" s="2275">
        <v>115.35207352949999</v>
      </c>
      <c r="AA10" s="2276">
        <v>114.18670903329999</v>
      </c>
      <c r="AB10" s="2276">
        <v>113.8133454367</v>
      </c>
      <c r="AC10" s="2276">
        <v>113.7587091035</v>
      </c>
      <c r="AD10" s="2276">
        <v>116.66829758210001</v>
      </c>
      <c r="AE10" s="2276">
        <v>116.70546835259999</v>
      </c>
      <c r="AF10" s="2503">
        <v>107.7416820107</v>
      </c>
    </row>
    <row r="11" spans="1:32" ht="18" customHeight="1">
      <c r="A11" s="552" t="s">
        <v>576</v>
      </c>
      <c r="B11" s="2277">
        <v>80.155090697899993</v>
      </c>
      <c r="C11" s="2277">
        <v>80.813880022799992</v>
      </c>
      <c r="D11" s="2277">
        <v>82.434250920799997</v>
      </c>
      <c r="E11" s="2277">
        <v>83.881787151800012</v>
      </c>
      <c r="F11" s="2277">
        <v>85.434327020600008</v>
      </c>
      <c r="G11" s="2277">
        <v>86.522498672999987</v>
      </c>
      <c r="H11" s="2277">
        <v>88.445232781000001</v>
      </c>
      <c r="I11" s="2277">
        <v>89.329797552599999</v>
      </c>
      <c r="J11" s="2277">
        <v>90.090827955699993</v>
      </c>
      <c r="K11" s="2277">
        <v>92.528776186000002</v>
      </c>
      <c r="L11" s="2277">
        <v>95.1600724523</v>
      </c>
      <c r="M11" s="2277">
        <v>93.351682849999989</v>
      </c>
      <c r="N11" s="2277">
        <v>94.417117766800004</v>
      </c>
      <c r="O11" s="2277">
        <v>94.635039810799995</v>
      </c>
      <c r="P11" s="2277">
        <v>96.58434407179999</v>
      </c>
      <c r="Q11" s="2277">
        <v>97.043838191400013</v>
      </c>
      <c r="R11" s="2277">
        <v>96.1229140847</v>
      </c>
      <c r="S11" s="2277">
        <v>97.818449753099998</v>
      </c>
      <c r="T11" s="2277">
        <v>95.295439466999994</v>
      </c>
      <c r="U11" s="2277">
        <v>90.592704654000002</v>
      </c>
      <c r="V11" s="2277">
        <v>92.770097798899997</v>
      </c>
      <c r="W11" s="2277">
        <v>91.511726961299999</v>
      </c>
      <c r="X11" s="2277">
        <v>89.876673261299999</v>
      </c>
      <c r="Y11" s="2277">
        <v>91.461367427499994</v>
      </c>
      <c r="Z11" s="2277">
        <v>92.557447141200001</v>
      </c>
      <c r="AA11" s="2278">
        <v>91.542917072199998</v>
      </c>
      <c r="AB11" s="2278">
        <v>90.562515632100002</v>
      </c>
      <c r="AC11" s="2278">
        <v>90.235182271599996</v>
      </c>
      <c r="AD11" s="2278">
        <v>92.789249440500001</v>
      </c>
      <c r="AE11" s="2278">
        <v>92.64352702490001</v>
      </c>
      <c r="AF11" s="2504">
        <v>85.167124284799996</v>
      </c>
    </row>
    <row r="12" spans="1:32" s="536" customFormat="1" ht="18" customHeight="1">
      <c r="A12" s="551" t="s">
        <v>1433</v>
      </c>
      <c r="B12" s="2275">
        <v>12.6468640979</v>
      </c>
      <c r="C12" s="2275">
        <v>12.826885453199999</v>
      </c>
      <c r="D12" s="2275">
        <v>13.187973980200001</v>
      </c>
      <c r="E12" s="2275">
        <v>13.159846011099999</v>
      </c>
      <c r="F12" s="2275">
        <v>14.0674937667</v>
      </c>
      <c r="G12" s="2275">
        <v>14.337483152699999</v>
      </c>
      <c r="H12" s="2275">
        <v>15.093599178</v>
      </c>
      <c r="I12" s="2275">
        <v>15.699363459599999</v>
      </c>
      <c r="J12" s="2275">
        <v>16.327091895100001</v>
      </c>
      <c r="K12" s="2275">
        <v>16.878944118</v>
      </c>
      <c r="L12" s="2275">
        <v>17.000281425500003</v>
      </c>
      <c r="M12" s="2275">
        <v>16.8784481874</v>
      </c>
      <c r="N12" s="2275">
        <v>17.686370666799998</v>
      </c>
      <c r="O12" s="2275">
        <v>17.974473447600001</v>
      </c>
      <c r="P12" s="2275">
        <v>18.747551958099997</v>
      </c>
      <c r="Q12" s="2275">
        <v>19.270234921300002</v>
      </c>
      <c r="R12" s="2275">
        <v>19.947057405100001</v>
      </c>
      <c r="S12" s="2275">
        <v>20.907430805799997</v>
      </c>
      <c r="T12" s="2275">
        <v>21.555445066000001</v>
      </c>
      <c r="U12" s="2275">
        <v>20.927037644699997</v>
      </c>
      <c r="V12" s="2276">
        <v>22.9601104077</v>
      </c>
      <c r="W12" s="2275">
        <v>23.0344403177</v>
      </c>
      <c r="X12" s="2276">
        <v>23.804138531500001</v>
      </c>
      <c r="Y12" s="2276">
        <v>24.759974852000003</v>
      </c>
      <c r="Z12" s="2275">
        <v>24.9321353311</v>
      </c>
      <c r="AA12" s="2276">
        <v>24.762997122900003</v>
      </c>
      <c r="AB12" s="2276">
        <v>24.142784688499997</v>
      </c>
      <c r="AC12" s="2276">
        <v>24.2268503194</v>
      </c>
      <c r="AD12" s="2276">
        <v>23.4731446308</v>
      </c>
      <c r="AE12" s="2276">
        <v>23.4466160946</v>
      </c>
      <c r="AF12" s="2503"/>
    </row>
    <row r="13" spans="1:32" s="536" customFormat="1" ht="18" customHeight="1">
      <c r="A13" s="551" t="s">
        <v>727</v>
      </c>
      <c r="B13" s="2275">
        <v>65.006134550500008</v>
      </c>
      <c r="C13" s="2275">
        <v>65.301097491099995</v>
      </c>
      <c r="D13" s="2275">
        <v>67.676540783199997</v>
      </c>
      <c r="E13" s="2275">
        <v>71.2577173329</v>
      </c>
      <c r="F13" s="2275">
        <v>74.374924207800007</v>
      </c>
      <c r="G13" s="2275">
        <v>79.387837772200001</v>
      </c>
      <c r="H13" s="2275">
        <v>82.122888678299987</v>
      </c>
      <c r="I13" s="2275">
        <v>83.725446551000005</v>
      </c>
      <c r="J13" s="2275">
        <v>84.347843171999997</v>
      </c>
      <c r="K13" s="2275">
        <v>87.120720124599998</v>
      </c>
      <c r="L13" s="2275">
        <v>90.235389250200001</v>
      </c>
      <c r="M13" s="2275">
        <v>92.832858027200004</v>
      </c>
      <c r="N13" s="2275">
        <v>97.580594534400007</v>
      </c>
      <c r="O13" s="2275">
        <v>106.46405834070001</v>
      </c>
      <c r="P13" s="2275">
        <v>117.43314166600001</v>
      </c>
      <c r="Q13" s="2275">
        <v>125.68809981199999</v>
      </c>
      <c r="R13" s="2275">
        <v>134.6096502263</v>
      </c>
      <c r="S13" s="2275">
        <v>142.99577683039999</v>
      </c>
      <c r="T13" s="2275">
        <v>147.31638367599999</v>
      </c>
      <c r="U13" s="2275">
        <v>155.88254074579999</v>
      </c>
      <c r="V13" s="2276">
        <v>168.77721405809999</v>
      </c>
      <c r="W13" s="2275">
        <v>177.95264663169999</v>
      </c>
      <c r="X13" s="2276">
        <v>184.40942309210001</v>
      </c>
      <c r="Y13" s="2276">
        <v>189.9447851338</v>
      </c>
      <c r="Z13" s="2275">
        <v>196.64693130250001</v>
      </c>
      <c r="AA13" s="2276">
        <v>198.56664514090002</v>
      </c>
      <c r="AB13" s="2276">
        <v>199.5305391716</v>
      </c>
      <c r="AC13" s="2276">
        <v>207.33579294539999</v>
      </c>
      <c r="AD13" s="2276">
        <v>216.79635161899998</v>
      </c>
      <c r="AE13" s="2276">
        <v>224.76614962209999</v>
      </c>
      <c r="AF13" s="2503"/>
    </row>
    <row r="14" spans="1:32" ht="18" customHeight="1">
      <c r="A14" s="2279" t="s">
        <v>580</v>
      </c>
      <c r="B14" s="2280">
        <v>36.9701729931</v>
      </c>
      <c r="C14" s="2280">
        <v>35.914038324000003</v>
      </c>
      <c r="D14" s="2280">
        <v>37.1954658943</v>
      </c>
      <c r="E14" s="2280">
        <v>39.336054751900001</v>
      </c>
      <c r="F14" s="2280">
        <v>41.197210267999999</v>
      </c>
      <c r="G14" s="2280">
        <v>44.188069399699998</v>
      </c>
      <c r="H14" s="2280">
        <v>45.401469655199996</v>
      </c>
      <c r="I14" s="2280">
        <v>45.358073707700001</v>
      </c>
      <c r="J14" s="2280">
        <v>45.700532176299994</v>
      </c>
      <c r="K14" s="2280">
        <v>46.658327534000001</v>
      </c>
      <c r="L14" s="2280">
        <v>47.897481700699998</v>
      </c>
      <c r="M14" s="2280">
        <v>49.498572707099996</v>
      </c>
      <c r="N14" s="2280">
        <v>52.705112404099999</v>
      </c>
      <c r="O14" s="2280">
        <v>60.008819478900001</v>
      </c>
      <c r="P14" s="2280">
        <v>68.1199611328</v>
      </c>
      <c r="Q14" s="2280">
        <v>75.116210511999995</v>
      </c>
      <c r="R14" s="2280">
        <v>82.136155630099992</v>
      </c>
      <c r="S14" s="2280">
        <v>88.412330440599987</v>
      </c>
      <c r="T14" s="2280">
        <v>90.760015001699998</v>
      </c>
      <c r="U14" s="2280">
        <v>96.761961785099999</v>
      </c>
      <c r="V14" s="2281">
        <v>106.7508454699</v>
      </c>
      <c r="W14" s="2280">
        <v>114.5724902516</v>
      </c>
      <c r="X14" s="2281">
        <v>118.6450789573</v>
      </c>
      <c r="Y14" s="2281">
        <v>122.44034810699999</v>
      </c>
      <c r="Z14" s="2280">
        <v>125.5443784733</v>
      </c>
      <c r="AA14" s="2281">
        <v>126.16328612080001</v>
      </c>
      <c r="AB14" s="2281">
        <v>125.44478853550001</v>
      </c>
      <c r="AC14" s="2281">
        <v>130.07031493389999</v>
      </c>
      <c r="AD14" s="2281">
        <v>136.33417074689999</v>
      </c>
      <c r="AE14" s="2281">
        <v>142.49325580450002</v>
      </c>
      <c r="AF14" s="2505"/>
    </row>
    <row r="15" spans="1:32" ht="18" customHeight="1">
      <c r="A15" s="2282" t="s">
        <v>1056</v>
      </c>
      <c r="B15" s="2277">
        <v>11.732463507099999</v>
      </c>
      <c r="C15" s="2277">
        <v>12.270504222100001</v>
      </c>
      <c r="D15" s="2277">
        <v>12.7221341497</v>
      </c>
      <c r="E15" s="2277">
        <v>13.100112407999999</v>
      </c>
      <c r="F15" s="2277">
        <v>13.71501078</v>
      </c>
      <c r="G15" s="2277">
        <v>14.548976076500001</v>
      </c>
      <c r="H15" s="2277">
        <v>15.090087972599999</v>
      </c>
      <c r="I15" s="2277">
        <v>15.743388553400001</v>
      </c>
      <c r="J15" s="2277">
        <v>16.140146037400001</v>
      </c>
      <c r="K15" s="2277">
        <v>17.086772850699997</v>
      </c>
      <c r="L15" s="2277">
        <v>17.495591182399998</v>
      </c>
      <c r="M15" s="2277">
        <v>17.756319940499999</v>
      </c>
      <c r="N15" s="2277">
        <v>18.259652175700001</v>
      </c>
      <c r="O15" s="2277">
        <v>18.689162765700001</v>
      </c>
      <c r="P15" s="2277">
        <v>19.760863019400002</v>
      </c>
      <c r="Q15" s="2277">
        <v>20.563776587099998</v>
      </c>
      <c r="R15" s="2277">
        <v>21.694418900100001</v>
      </c>
      <c r="S15" s="2277">
        <v>23.002226877599998</v>
      </c>
      <c r="T15" s="2277">
        <v>24.2676252045</v>
      </c>
      <c r="U15" s="2277">
        <v>26.5184611309</v>
      </c>
      <c r="V15" s="2278">
        <v>27.9346399382</v>
      </c>
      <c r="W15" s="2277">
        <v>29.050873730599999</v>
      </c>
      <c r="X15" s="2278">
        <v>30.664828495799998</v>
      </c>
      <c r="Y15" s="2278">
        <v>31.5242180055</v>
      </c>
      <c r="Z15" s="2277">
        <v>33.657414561099998</v>
      </c>
      <c r="AA15" s="2278">
        <v>34.485432449600005</v>
      </c>
      <c r="AB15" s="2278">
        <v>35.175562798600005</v>
      </c>
      <c r="AC15" s="2278">
        <v>36.9562300698</v>
      </c>
      <c r="AD15" s="2278">
        <v>38.803917969099999</v>
      </c>
      <c r="AE15" s="2278">
        <v>39.269763971000003</v>
      </c>
      <c r="AF15" s="2504"/>
    </row>
    <row r="16" spans="1:32" s="536" customFormat="1" ht="18" customHeight="1">
      <c r="A16" s="551" t="s">
        <v>1057</v>
      </c>
      <c r="B16" s="2275">
        <v>68.780556350200001</v>
      </c>
      <c r="C16" s="2275">
        <v>69.618998403500001</v>
      </c>
      <c r="D16" s="2275">
        <v>68.410007036799996</v>
      </c>
      <c r="E16" s="2275">
        <v>68.500558883399989</v>
      </c>
      <c r="F16" s="2275">
        <v>68.302336570800009</v>
      </c>
      <c r="G16" s="2275">
        <v>70.276889735200001</v>
      </c>
      <c r="H16" s="2275">
        <v>72.830139217899998</v>
      </c>
      <c r="I16" s="2275">
        <v>72.536316657</v>
      </c>
      <c r="J16" s="2275">
        <v>73.239319490100002</v>
      </c>
      <c r="K16" s="2275">
        <v>72.931997325299989</v>
      </c>
      <c r="L16" s="2275">
        <v>73.636755269199995</v>
      </c>
      <c r="M16" s="2275">
        <v>75.063337570999991</v>
      </c>
      <c r="N16" s="2275">
        <v>75.049800905499993</v>
      </c>
      <c r="O16" s="2275">
        <v>76.880546822400007</v>
      </c>
      <c r="P16" s="2275">
        <v>77.777663754399995</v>
      </c>
      <c r="Q16" s="2275">
        <v>78.165767955899994</v>
      </c>
      <c r="R16" s="2275">
        <v>78.878829035899997</v>
      </c>
      <c r="S16" s="2275">
        <v>77.794326565199995</v>
      </c>
      <c r="T16" s="2275">
        <v>77.7517056027</v>
      </c>
      <c r="U16" s="2275">
        <v>73.749681919300002</v>
      </c>
      <c r="V16" s="2276">
        <v>76.828366943299997</v>
      </c>
      <c r="W16" s="2275">
        <v>74.194604304400002</v>
      </c>
      <c r="X16" s="2276">
        <v>74.074612111100009</v>
      </c>
      <c r="Y16" s="2276">
        <v>73.538978785099999</v>
      </c>
      <c r="Z16" s="2275">
        <v>70.783868899200002</v>
      </c>
      <c r="AA16" s="2276">
        <v>71.913071744299998</v>
      </c>
      <c r="AB16" s="2276">
        <v>72.505804719799997</v>
      </c>
      <c r="AC16" s="2276">
        <v>73.791719208299995</v>
      </c>
      <c r="AD16" s="2276">
        <v>73.120582457599994</v>
      </c>
      <c r="AE16" s="2276">
        <v>71.809201159300002</v>
      </c>
      <c r="AF16" s="2503">
        <v>67.219542105199992</v>
      </c>
    </row>
    <row r="17" spans="1:32" s="536" customFormat="1" ht="18" customHeight="1">
      <c r="A17" s="2283" t="s">
        <v>1655</v>
      </c>
      <c r="B17" s="2284">
        <v>60.263196924199995</v>
      </c>
      <c r="C17" s="2284">
        <v>60.061508631999999</v>
      </c>
      <c r="D17" s="2284">
        <v>58.457660383300002</v>
      </c>
      <c r="E17" s="2284">
        <v>58.341361207199995</v>
      </c>
      <c r="F17" s="2284">
        <v>57.974601613499999</v>
      </c>
      <c r="G17" s="2284">
        <v>59.932993152199998</v>
      </c>
      <c r="H17" s="2284">
        <v>61.929872896500001</v>
      </c>
      <c r="I17" s="2284">
        <v>61.502525023100006</v>
      </c>
      <c r="J17" s="2284">
        <v>61.830357450199998</v>
      </c>
      <c r="K17" s="2284">
        <v>61.200778177100005</v>
      </c>
      <c r="L17" s="2284">
        <v>61.603732325999999</v>
      </c>
      <c r="M17" s="2284">
        <v>63.234583772500002</v>
      </c>
      <c r="N17" s="2284">
        <v>63.332483055299996</v>
      </c>
      <c r="O17" s="2284">
        <v>64.847129813400002</v>
      </c>
      <c r="P17" s="2284">
        <v>65.635075612999998</v>
      </c>
      <c r="Q17" s="2284">
        <v>65.868996600499997</v>
      </c>
      <c r="R17" s="2284">
        <v>66.351998279100002</v>
      </c>
      <c r="S17" s="2284">
        <v>65.3964815036</v>
      </c>
      <c r="T17" s="2284">
        <v>65.2541978199</v>
      </c>
      <c r="U17" s="2284">
        <v>61.468499937799997</v>
      </c>
      <c r="V17" s="2285">
        <v>63.925575643500004</v>
      </c>
      <c r="W17" s="2285">
        <v>61.9164841256</v>
      </c>
      <c r="X17" s="2285">
        <v>61.151012633000001</v>
      </c>
      <c r="Y17" s="2285">
        <v>60.498183632299998</v>
      </c>
      <c r="Z17" s="2284">
        <v>58.279281702299997</v>
      </c>
      <c r="AA17" s="2285">
        <v>58.9907617378</v>
      </c>
      <c r="AB17" s="2285">
        <v>59.4299898027</v>
      </c>
      <c r="AC17" s="2285">
        <v>60.440694560099999</v>
      </c>
      <c r="AD17" s="2285">
        <v>59.8685135391</v>
      </c>
      <c r="AE17" s="2285">
        <v>58.738582044299996</v>
      </c>
      <c r="AF17" s="2506"/>
    </row>
    <row r="18" spans="1:32" ht="18" customHeight="1">
      <c r="A18" s="554" t="s">
        <v>216</v>
      </c>
      <c r="B18" s="2277">
        <v>14.705433685900001</v>
      </c>
      <c r="C18" s="2277">
        <v>14.4158516417</v>
      </c>
      <c r="D18" s="2277">
        <v>14.1473619171</v>
      </c>
      <c r="E18" s="2277">
        <v>14.0095737387</v>
      </c>
      <c r="F18" s="2277">
        <v>13.9428093177</v>
      </c>
      <c r="G18" s="2277">
        <v>14.088782116499999</v>
      </c>
      <c r="H18" s="2277">
        <v>14.5665162313</v>
      </c>
      <c r="I18" s="2277">
        <v>14.4377231918</v>
      </c>
      <c r="J18" s="2277">
        <v>14.350480039200001</v>
      </c>
      <c r="K18" s="2277">
        <v>14.024881324300001</v>
      </c>
      <c r="L18" s="2277">
        <v>14.092637313500001</v>
      </c>
      <c r="M18" s="2277">
        <v>14.5153536902</v>
      </c>
      <c r="N18" s="2277">
        <v>14.189637229900001</v>
      </c>
      <c r="O18" s="2277">
        <v>14.1555471278</v>
      </c>
      <c r="P18" s="2277">
        <v>14.2738519779</v>
      </c>
      <c r="Q18" s="2277">
        <v>14.1907180607</v>
      </c>
      <c r="R18" s="2277">
        <v>14.6094879471</v>
      </c>
      <c r="S18" s="2277">
        <v>13.859080389200001</v>
      </c>
      <c r="T18" s="2277">
        <v>14.032628880500001</v>
      </c>
      <c r="U18" s="2277">
        <v>13.104680843200001</v>
      </c>
      <c r="V18" s="2277">
        <v>13.7974821863</v>
      </c>
      <c r="W18" s="2277">
        <v>13.0803980395</v>
      </c>
      <c r="X18" s="2277">
        <v>13.177600056899999</v>
      </c>
      <c r="Y18" s="2277">
        <v>13.4592353245</v>
      </c>
      <c r="Z18" s="2277">
        <v>12.8653599304</v>
      </c>
      <c r="AA18" s="2278">
        <v>12.930716238399999</v>
      </c>
      <c r="AB18" s="2278">
        <v>12.9816211824</v>
      </c>
      <c r="AC18" s="2278">
        <v>13.023223077800001</v>
      </c>
      <c r="AD18" s="2278">
        <v>12.7092516257</v>
      </c>
      <c r="AE18" s="2278">
        <v>12.323085732499999</v>
      </c>
      <c r="AF18" s="2504">
        <v>11.5928375622</v>
      </c>
    </row>
    <row r="19" spans="1:32" ht="18" customHeight="1">
      <c r="A19" s="552" t="s">
        <v>1058</v>
      </c>
      <c r="B19" s="2277">
        <v>9.371878649000001</v>
      </c>
      <c r="C19" s="2277">
        <v>9.9057674484000007</v>
      </c>
      <c r="D19" s="2277">
        <v>9.7356794268999991</v>
      </c>
      <c r="E19" s="2277">
        <v>9.8970312338999999</v>
      </c>
      <c r="F19" s="2277">
        <v>9.5221307173999996</v>
      </c>
      <c r="G19" s="2277">
        <v>9.9178283967000009</v>
      </c>
      <c r="H19" s="2277">
        <v>10.479498083699999</v>
      </c>
      <c r="I19" s="2277">
        <v>10.1585722688</v>
      </c>
      <c r="J19" s="2277">
        <v>10.454339213099999</v>
      </c>
      <c r="K19" s="2277">
        <v>10.4372135766</v>
      </c>
      <c r="L19" s="2277">
        <v>10.539880959000001</v>
      </c>
      <c r="M19" s="2277">
        <v>10.9004596426</v>
      </c>
      <c r="N19" s="2277">
        <v>10.9274471777</v>
      </c>
      <c r="O19" s="2277">
        <v>11.203674816199999</v>
      </c>
      <c r="P19" s="2277">
        <v>11.3662249314</v>
      </c>
      <c r="Q19" s="2277">
        <v>11.4156580142</v>
      </c>
      <c r="R19" s="2277">
        <v>11.2309137016</v>
      </c>
      <c r="S19" s="2277">
        <v>11.107923278000001</v>
      </c>
      <c r="T19" s="2277">
        <v>11.157603373700001</v>
      </c>
      <c r="U19" s="2277">
        <v>10.674996234</v>
      </c>
      <c r="V19" s="2277">
        <v>11.005608260900001</v>
      </c>
      <c r="W19" s="2277">
        <v>10.7956687027</v>
      </c>
      <c r="X19" s="2277">
        <v>10.7891251907</v>
      </c>
      <c r="Y19" s="2277">
        <v>10.8346708633</v>
      </c>
      <c r="Z19" s="2277">
        <v>10.4157483764</v>
      </c>
      <c r="AA19" s="2278">
        <v>10.571826624</v>
      </c>
      <c r="AB19" s="2278">
        <v>10.371454134099999</v>
      </c>
      <c r="AC19" s="2278">
        <v>10.364334505899999</v>
      </c>
      <c r="AD19" s="2278">
        <v>10.3128151406</v>
      </c>
      <c r="AE19" s="2278">
        <v>10.1522993957</v>
      </c>
      <c r="AF19" s="2504">
        <v>9.1200838856999997</v>
      </c>
    </row>
    <row r="20" spans="1:32" ht="18" customHeight="1">
      <c r="A20" s="552" t="s">
        <v>587</v>
      </c>
      <c r="B20" s="2277">
        <v>8.6221623191999992</v>
      </c>
      <c r="C20" s="2277">
        <v>8.9147636281999993</v>
      </c>
      <c r="D20" s="2277">
        <v>8.8832565305000006</v>
      </c>
      <c r="E20" s="2277">
        <v>8.9737698921</v>
      </c>
      <c r="F20" s="2277">
        <v>9.045975717000001</v>
      </c>
      <c r="G20" s="2277">
        <v>9.0596098971999997</v>
      </c>
      <c r="H20" s="2277">
        <v>9.4498591848000011</v>
      </c>
      <c r="I20" s="2277">
        <v>9.1824492192000005</v>
      </c>
      <c r="J20" s="2277">
        <v>9.2746233462000003</v>
      </c>
      <c r="K20" s="2277">
        <v>9.2977585688000008</v>
      </c>
      <c r="L20" s="2277">
        <v>9.3361789065000007</v>
      </c>
      <c r="M20" s="2277">
        <v>9.3703518737000007</v>
      </c>
      <c r="N20" s="2277">
        <v>9.2384977936000006</v>
      </c>
      <c r="O20" s="2277">
        <v>9.4000858365000006</v>
      </c>
      <c r="P20" s="2277">
        <v>9.286553875600001</v>
      </c>
      <c r="Q20" s="2277">
        <v>9.3304221026</v>
      </c>
      <c r="R20" s="2277">
        <v>9.173802083</v>
      </c>
      <c r="S20" s="2277">
        <v>8.8412341381000008</v>
      </c>
      <c r="T20" s="2277">
        <v>8.7431546469000008</v>
      </c>
      <c r="U20" s="2277">
        <v>8.2213600431000007</v>
      </c>
      <c r="V20" s="2277">
        <v>8.5270948789999998</v>
      </c>
      <c r="W20" s="2277">
        <v>7.9059715349999999</v>
      </c>
      <c r="X20" s="2277">
        <v>8.1167067609999997</v>
      </c>
      <c r="Y20" s="2277">
        <v>7.9985145275000002</v>
      </c>
      <c r="Z20" s="2277">
        <v>7.5351851021999998</v>
      </c>
      <c r="AA20" s="2278">
        <v>7.6096264900000001</v>
      </c>
      <c r="AB20" s="2278">
        <v>7.5106292857999994</v>
      </c>
      <c r="AC20" s="2278">
        <v>7.3919620010999996</v>
      </c>
      <c r="AD20" s="2278">
        <v>7.3655691885000003</v>
      </c>
      <c r="AE20" s="2278">
        <v>7.1451430445000002</v>
      </c>
      <c r="AF20" s="2504">
        <v>6.5513636202000001</v>
      </c>
    </row>
    <row r="21" spans="1:32" ht="18" customHeight="1">
      <c r="A21" s="552" t="s">
        <v>1059</v>
      </c>
      <c r="B21" s="2277">
        <v>6.1364679221999996</v>
      </c>
      <c r="C21" s="2277">
        <v>6.2875647863999999</v>
      </c>
      <c r="D21" s="2277">
        <v>6.2482391871999994</v>
      </c>
      <c r="E21" s="2277">
        <v>6.2155456090000003</v>
      </c>
      <c r="F21" s="2277">
        <v>6.1370084505999998</v>
      </c>
      <c r="G21" s="2277">
        <v>6.6629162672</v>
      </c>
      <c r="H21" s="2277">
        <v>6.6571374030000001</v>
      </c>
      <c r="I21" s="2277">
        <v>6.7517820728000002</v>
      </c>
      <c r="J21" s="2277">
        <v>6.9409087172999993</v>
      </c>
      <c r="K21" s="2277">
        <v>7.0478478415000003</v>
      </c>
      <c r="L21" s="2277">
        <v>7.1819180410000003</v>
      </c>
      <c r="M21" s="2277">
        <v>7.2060452295999999</v>
      </c>
      <c r="N21" s="2277">
        <v>7.2565643306999998</v>
      </c>
      <c r="O21" s="2277">
        <v>7.6039502693999994</v>
      </c>
      <c r="P21" s="2277">
        <v>7.6567302132000004</v>
      </c>
      <c r="Q21" s="2277">
        <v>7.8031039523999999</v>
      </c>
      <c r="R21" s="2277">
        <v>7.7319507728000003</v>
      </c>
      <c r="S21" s="2277">
        <v>7.7069463908999998</v>
      </c>
      <c r="T21" s="2277">
        <v>7.6054886546000002</v>
      </c>
      <c r="U21" s="2277">
        <v>7.1016485606000002</v>
      </c>
      <c r="V21" s="2277">
        <v>7.2740219259999996</v>
      </c>
      <c r="W21" s="2277">
        <v>7.0325381918999996</v>
      </c>
      <c r="X21" s="2277">
        <v>6.754998682300001</v>
      </c>
      <c r="Y21" s="2277">
        <v>6.5058782668999999</v>
      </c>
      <c r="Z21" s="2277">
        <v>6.1449421644999997</v>
      </c>
      <c r="AA21" s="2278">
        <v>6.3875086846000002</v>
      </c>
      <c r="AB21" s="2278">
        <v>6.3211139832000001</v>
      </c>
      <c r="AC21" s="2278">
        <v>6.4244470290999995</v>
      </c>
      <c r="AD21" s="2278">
        <v>6.3042021372999999</v>
      </c>
      <c r="AE21" s="2278">
        <v>6.2369019146999998</v>
      </c>
      <c r="AF21" s="2504">
        <v>5.7768083458000001</v>
      </c>
    </row>
    <row r="22" spans="1:32" ht="18" customHeight="1">
      <c r="A22" s="552" t="s">
        <v>1060</v>
      </c>
      <c r="B22" s="2277">
        <v>3.7720495923000001</v>
      </c>
      <c r="C22" s="2277">
        <v>3.9125819709999998</v>
      </c>
      <c r="D22" s="2277">
        <v>3.9853629576</v>
      </c>
      <c r="E22" s="2277">
        <v>3.8225254772999997</v>
      </c>
      <c r="F22" s="2277">
        <v>4.0335736664999997</v>
      </c>
      <c r="G22" s="2277">
        <v>4.2195202313999998</v>
      </c>
      <c r="H22" s="2277">
        <v>4.1574254613999999</v>
      </c>
      <c r="I22" s="2277">
        <v>4.4187712030999995</v>
      </c>
      <c r="J22" s="2277">
        <v>4.6417885911000001</v>
      </c>
      <c r="K22" s="2277">
        <v>4.8665215538999993</v>
      </c>
      <c r="L22" s="2277">
        <v>5.0810924999999996</v>
      </c>
      <c r="M22" s="2277">
        <v>5.2145741735</v>
      </c>
      <c r="N22" s="2277">
        <v>5.3706126968000003</v>
      </c>
      <c r="O22" s="2277">
        <v>5.5559742106999996</v>
      </c>
      <c r="P22" s="2277">
        <v>5.7980558575999996</v>
      </c>
      <c r="Q22" s="2277">
        <v>5.9211639386000003</v>
      </c>
      <c r="R22" s="2277">
        <v>5.9156048981999998</v>
      </c>
      <c r="S22" s="2277">
        <v>6.0010936978</v>
      </c>
      <c r="T22" s="2277">
        <v>5.8014939530999996</v>
      </c>
      <c r="U22" s="2277">
        <v>5.3340579930000001</v>
      </c>
      <c r="V22" s="2277">
        <v>5.328487807300001</v>
      </c>
      <c r="W22" s="2277">
        <v>5.2473561684999996</v>
      </c>
      <c r="X22" s="2277">
        <v>5.2371901995000005</v>
      </c>
      <c r="Y22" s="2277">
        <v>4.8854896210000005</v>
      </c>
      <c r="Z22" s="2277">
        <v>4.7770110062999995</v>
      </c>
      <c r="AA22" s="2278">
        <v>4.9558119554000006</v>
      </c>
      <c r="AB22" s="2278">
        <v>4.9977197007000003</v>
      </c>
      <c r="AC22" s="2278">
        <v>5.2584934919999995</v>
      </c>
      <c r="AD22" s="2278">
        <v>5.2344079578000002</v>
      </c>
      <c r="AE22" s="2278">
        <v>5.0829734994000004</v>
      </c>
      <c r="AF22" s="2504">
        <v>4.5536713687000017</v>
      </c>
    </row>
    <row r="23" spans="1:32" ht="18" customHeight="1">
      <c r="A23" s="2282" t="s">
        <v>215</v>
      </c>
      <c r="B23" s="2277">
        <v>2.7849733673000001</v>
      </c>
      <c r="C23" s="2277">
        <v>2.8933035222999997</v>
      </c>
      <c r="D23" s="2277">
        <v>2.8701210055999997</v>
      </c>
      <c r="E23" s="2277">
        <v>2.9319230636999998</v>
      </c>
      <c r="F23" s="2277">
        <v>2.9416258346000004</v>
      </c>
      <c r="G23" s="2277">
        <v>3.0629125361999998</v>
      </c>
      <c r="H23" s="2277">
        <v>3.2185015729999997</v>
      </c>
      <c r="I23" s="2277">
        <v>3.1299138714999999</v>
      </c>
      <c r="J23" s="2277">
        <v>3.1530111115000001</v>
      </c>
      <c r="K23" s="2277">
        <v>3.1016947766999996</v>
      </c>
      <c r="L23" s="2277">
        <v>3.1307300923000003</v>
      </c>
      <c r="M23" s="2277">
        <v>3.2134833206000004</v>
      </c>
      <c r="N23" s="2277">
        <v>3.2484864339999997</v>
      </c>
      <c r="O23" s="2277">
        <v>3.3690664163000004</v>
      </c>
      <c r="P23" s="2277">
        <v>3.3986631776</v>
      </c>
      <c r="Q23" s="2277">
        <v>3.3437919062999999</v>
      </c>
      <c r="R23" s="2277">
        <v>3.3129286337999999</v>
      </c>
      <c r="S23" s="2277">
        <v>3.3006539494</v>
      </c>
      <c r="T23" s="2277">
        <v>3.274094142</v>
      </c>
      <c r="U23" s="2277">
        <v>3.2292168669999999</v>
      </c>
      <c r="V23" s="2277">
        <v>3.4635641000000001</v>
      </c>
      <c r="W23" s="2277">
        <v>3.2232922099999999</v>
      </c>
      <c r="X23" s="2277">
        <v>3.2263559218999998</v>
      </c>
      <c r="Y23" s="2277">
        <v>3.1580623810000001</v>
      </c>
      <c r="Z23" s="2277">
        <v>2.9764772686000001</v>
      </c>
      <c r="AA23" s="2278">
        <v>3.0368018719999998</v>
      </c>
      <c r="AB23" s="2278">
        <v>3.0983906294999999</v>
      </c>
      <c r="AC23" s="2278">
        <v>3.1205939374000002</v>
      </c>
      <c r="AD23" s="2278">
        <v>3.0606491353999998</v>
      </c>
      <c r="AE23" s="2278">
        <v>2.9951629024999997</v>
      </c>
      <c r="AF23" s="2504">
        <v>2.9059348467000001</v>
      </c>
    </row>
    <row r="24" spans="1:32" s="536" customFormat="1" ht="18" customHeight="1">
      <c r="A24" s="551" t="s">
        <v>606</v>
      </c>
      <c r="B24" s="2275">
        <v>5.1723511599999998</v>
      </c>
      <c r="C24" s="2275">
        <v>4.22602002</v>
      </c>
      <c r="D24" s="2275">
        <v>3.9058879500000003</v>
      </c>
      <c r="E24" s="2275">
        <v>3.8669322500000001</v>
      </c>
      <c r="F24" s="2275">
        <v>3.5779925999999942</v>
      </c>
      <c r="G24" s="2275">
        <v>3.8894498199999998</v>
      </c>
      <c r="H24" s="2275">
        <v>4.0630337499999998</v>
      </c>
      <c r="I24" s="2275">
        <v>3.9472859800000002</v>
      </c>
      <c r="J24" s="2275">
        <v>3.8041229599999999</v>
      </c>
      <c r="K24" s="2275">
        <v>3.3693350100000052</v>
      </c>
      <c r="L24" s="2275">
        <v>3.4736302799999996</v>
      </c>
      <c r="M24" s="2275">
        <v>3.5709494400000001</v>
      </c>
      <c r="N24" s="2275">
        <v>3.6775369500000004</v>
      </c>
      <c r="O24" s="2275">
        <v>3.81272587</v>
      </c>
      <c r="P24" s="2275">
        <v>3.8251505400000001</v>
      </c>
      <c r="Q24" s="2275">
        <v>3.8246379500000001</v>
      </c>
      <c r="R24" s="2275">
        <v>3.9736531099999999</v>
      </c>
      <c r="S24" s="2275">
        <v>3.9371573199999998</v>
      </c>
      <c r="T24" s="2275">
        <v>3.9504697100000001</v>
      </c>
      <c r="U24" s="2275">
        <v>3.5256894999999999</v>
      </c>
      <c r="V24" s="2276">
        <v>3.5256894999999999</v>
      </c>
      <c r="W24" s="2276">
        <v>3.4536929319000023</v>
      </c>
      <c r="X24" s="2276">
        <v>3.2377780271999983</v>
      </c>
      <c r="Y24" s="2276">
        <v>3.0298293677999975</v>
      </c>
      <c r="Z24" s="2275">
        <v>2.9515432627000062</v>
      </c>
      <c r="AA24" s="2276">
        <v>3.0944194455000011</v>
      </c>
      <c r="AB24" s="2276">
        <v>3.1079785019999968</v>
      </c>
      <c r="AC24" s="2276">
        <v>3.2255025557999986</v>
      </c>
      <c r="AD24" s="2276">
        <v>3.2086656158999949</v>
      </c>
      <c r="AE24" s="2276">
        <v>3.2305717823999971</v>
      </c>
      <c r="AF24" s="2503"/>
    </row>
    <row r="25" spans="1:32" s="536" customFormat="1" ht="18" customHeight="1">
      <c r="A25" s="551" t="s">
        <v>268</v>
      </c>
      <c r="B25" s="2275">
        <v>59.207859493000001</v>
      </c>
      <c r="C25" s="2275">
        <v>58.625753947300005</v>
      </c>
      <c r="D25" s="2275">
        <v>52.6375841726</v>
      </c>
      <c r="E25" s="2275">
        <v>48.542797262599997</v>
      </c>
      <c r="F25" s="2275">
        <v>42.581979802100001</v>
      </c>
      <c r="G25" s="2275">
        <v>40.935539618</v>
      </c>
      <c r="H25" s="2275">
        <v>39.764833773999996</v>
      </c>
      <c r="I25" s="2275">
        <v>38.015994564700001</v>
      </c>
      <c r="J25" s="2275">
        <v>37.173538132200001</v>
      </c>
      <c r="K25" s="2275">
        <v>37.861862220299997</v>
      </c>
      <c r="L25" s="2275">
        <v>38.263169826399995</v>
      </c>
      <c r="M25" s="2275">
        <v>38.494660439299999</v>
      </c>
      <c r="N25" s="2275">
        <v>38.694722444500002</v>
      </c>
      <c r="O25" s="2275">
        <v>40.215944513300002</v>
      </c>
      <c r="P25" s="2275">
        <v>40.901497069599998</v>
      </c>
      <c r="Q25" s="2275">
        <v>40.9528604976</v>
      </c>
      <c r="R25" s="2275">
        <v>42.077305668200005</v>
      </c>
      <c r="S25" s="2275">
        <v>42.549081129299999</v>
      </c>
      <c r="T25" s="2275">
        <v>43.436734905199998</v>
      </c>
      <c r="U25" s="2275">
        <v>40.062188323600004</v>
      </c>
      <c r="V25" s="2276">
        <v>43.263448419699998</v>
      </c>
      <c r="W25" s="2275">
        <v>44.608708357299996</v>
      </c>
      <c r="X25" s="2276">
        <v>44.632887014300003</v>
      </c>
      <c r="Y25" s="2276">
        <v>43.691279889500002</v>
      </c>
      <c r="Z25" s="2275">
        <v>42.625085591799994</v>
      </c>
      <c r="AA25" s="2276">
        <v>40.949634325300003</v>
      </c>
      <c r="AB25" s="2276">
        <v>42.274817493500002</v>
      </c>
      <c r="AC25" s="2276">
        <v>42.912913178400004</v>
      </c>
      <c r="AD25" s="2276">
        <v>45.846358562600003</v>
      </c>
      <c r="AE25" s="2276">
        <v>45.640332050600001</v>
      </c>
      <c r="AF25" s="2503"/>
    </row>
    <row r="26" spans="1:32" s="536" customFormat="1" ht="18" customHeight="1">
      <c r="A26" s="551" t="s">
        <v>728</v>
      </c>
      <c r="B26" s="2275">
        <v>26.8246879995</v>
      </c>
      <c r="C26" s="2275">
        <v>27.2702840784</v>
      </c>
      <c r="D26" s="2275">
        <v>28.291684121100001</v>
      </c>
      <c r="E26" s="2275">
        <v>29.213081080800002</v>
      </c>
      <c r="F26" s="2275">
        <v>30.620297355999998</v>
      </c>
      <c r="G26" s="2275">
        <v>31.764183317000001</v>
      </c>
      <c r="H26" s="2275">
        <v>33.043281406300004</v>
      </c>
      <c r="I26" s="2275">
        <v>34.008299178199998</v>
      </c>
      <c r="J26" s="2275">
        <v>33.117240679799998</v>
      </c>
      <c r="K26" s="2275">
        <v>34.243781938399998</v>
      </c>
      <c r="L26" s="2275">
        <v>35.494264195900001</v>
      </c>
      <c r="M26" s="2275">
        <v>35.201070371</v>
      </c>
      <c r="N26" s="2275">
        <v>35.746558293700005</v>
      </c>
      <c r="O26" s="2275">
        <v>35.869803153300005</v>
      </c>
      <c r="P26" s="2275">
        <v>36.894948175499998</v>
      </c>
      <c r="Q26" s="2275">
        <v>36.808604309899998</v>
      </c>
      <c r="R26" s="2275">
        <v>37.209067070000003</v>
      </c>
      <c r="S26" s="2275">
        <v>37.529763536099999</v>
      </c>
      <c r="T26" s="2275">
        <v>37.2742163701</v>
      </c>
      <c r="U26" s="2275">
        <v>36.346990392499997</v>
      </c>
      <c r="V26" s="2276">
        <v>38.421976753999999</v>
      </c>
      <c r="W26" s="2275">
        <v>37.330994150999999</v>
      </c>
      <c r="X26" s="2276">
        <v>37.035208734599998</v>
      </c>
      <c r="Y26" s="2276">
        <v>37.107868308200004</v>
      </c>
      <c r="Z26" s="2275">
        <v>36.702813687700001</v>
      </c>
      <c r="AA26" s="2276">
        <v>36.634220899500001</v>
      </c>
      <c r="AB26" s="2276">
        <v>36.8484876829</v>
      </c>
      <c r="AC26" s="2276">
        <v>37.104316541100005</v>
      </c>
      <c r="AD26" s="2276">
        <v>36.903540146399997</v>
      </c>
      <c r="AE26" s="2276">
        <v>36.274343421200001</v>
      </c>
      <c r="AF26" s="2503">
        <v>35.452368910499999</v>
      </c>
    </row>
    <row r="27" spans="1:32" ht="18" customHeight="1">
      <c r="A27" s="552" t="s">
        <v>1063</v>
      </c>
      <c r="B27" s="2277">
        <v>18.310079606800002</v>
      </c>
      <c r="C27" s="2277">
        <v>18.491847142299999</v>
      </c>
      <c r="D27" s="2277">
        <v>18.901897272500001</v>
      </c>
      <c r="E27" s="2277">
        <v>19.0130240298</v>
      </c>
      <c r="F27" s="2277">
        <v>20.034045054</v>
      </c>
      <c r="G27" s="2277">
        <v>20.556846834399998</v>
      </c>
      <c r="H27" s="2277">
        <v>21.001178901700001</v>
      </c>
      <c r="I27" s="2277">
        <v>21.219578462800001</v>
      </c>
      <c r="J27" s="2277">
        <v>20.833694069100002</v>
      </c>
      <c r="K27" s="2277">
        <v>21.1648722477</v>
      </c>
      <c r="L27" s="2277">
        <v>21.609736335800001</v>
      </c>
      <c r="M27" s="2277">
        <v>21.254927012300001</v>
      </c>
      <c r="N27" s="2277">
        <v>21.339576710199999</v>
      </c>
      <c r="O27" s="2277">
        <v>21.209446951099999</v>
      </c>
      <c r="P27" s="2277">
        <v>21.924537301800001</v>
      </c>
      <c r="Q27" s="2277">
        <v>21.771733563000002</v>
      </c>
      <c r="R27" s="2277">
        <v>21.762237528</v>
      </c>
      <c r="S27" s="2277">
        <v>21.5632860465</v>
      </c>
      <c r="T27" s="2277">
        <v>20.817595102999999</v>
      </c>
      <c r="U27" s="2277">
        <v>19.845602201799998</v>
      </c>
      <c r="V27" s="2277">
        <v>20.940684255499999</v>
      </c>
      <c r="W27" s="2277">
        <v>19.383959366199999</v>
      </c>
      <c r="X27" s="2277">
        <v>18.969935791099999</v>
      </c>
      <c r="Y27" s="2277">
        <v>19.029401706999998</v>
      </c>
      <c r="Z27" s="2277">
        <v>18.4459829129</v>
      </c>
      <c r="AA27" s="2278">
        <v>18.154492269799999</v>
      </c>
      <c r="AB27" s="2278">
        <v>17.976752707999999</v>
      </c>
      <c r="AC27" s="2278">
        <v>18.190174314699998</v>
      </c>
      <c r="AD27" s="2278">
        <v>17.952396225099999</v>
      </c>
      <c r="AE27" s="2278">
        <v>17.388174256499997</v>
      </c>
      <c r="AF27" s="2504">
        <v>16.711333723399999</v>
      </c>
    </row>
    <row r="28" spans="1:32" ht="18" customHeight="1">
      <c r="A28" s="2282" t="s">
        <v>775</v>
      </c>
      <c r="B28" s="2277">
        <v>3.6064510932</v>
      </c>
      <c r="C28" s="2277">
        <v>3.5640086935999999</v>
      </c>
      <c r="D28" s="2277">
        <v>3.6301260613999999</v>
      </c>
      <c r="E28" s="2277">
        <v>3.8181429108999998</v>
      </c>
      <c r="F28" s="2277">
        <v>3.8223968546</v>
      </c>
      <c r="G28" s="2277">
        <v>3.8733530784999997</v>
      </c>
      <c r="H28" s="2277">
        <v>4.1432352491</v>
      </c>
      <c r="I28" s="2277">
        <v>4.2405314945999999</v>
      </c>
      <c r="J28" s="2277">
        <v>4.3509294515000008</v>
      </c>
      <c r="K28" s="2277">
        <v>4.4458515050999994</v>
      </c>
      <c r="L28" s="2277">
        <v>4.5262239681000001</v>
      </c>
      <c r="M28" s="2277">
        <v>4.4274831133000001</v>
      </c>
      <c r="N28" s="2277">
        <v>4.5827944563999994</v>
      </c>
      <c r="O28" s="2277">
        <v>4.6366013384999993</v>
      </c>
      <c r="P28" s="2277">
        <v>4.7169470646000002</v>
      </c>
      <c r="Q28" s="2277">
        <v>4.7513729355000001</v>
      </c>
      <c r="R28" s="2277">
        <v>4.9378971029000001</v>
      </c>
      <c r="S28" s="2277">
        <v>5.0732008718000001</v>
      </c>
      <c r="T28" s="2277">
        <v>5.2649386309999997</v>
      </c>
      <c r="U28" s="2277">
        <v>5.2724825789</v>
      </c>
      <c r="V28" s="2277">
        <v>5.2854112917</v>
      </c>
      <c r="W28" s="2277">
        <v>5.3159250878000002</v>
      </c>
      <c r="X28" s="2277">
        <v>5.2575932630000004</v>
      </c>
      <c r="Y28" s="2277">
        <v>5.3334673066999994</v>
      </c>
      <c r="Z28" s="2277">
        <v>5.3069797048999998</v>
      </c>
      <c r="AA28" s="2278">
        <v>5.3000091811000001</v>
      </c>
      <c r="AB28" s="2278">
        <v>5.2914937951000001</v>
      </c>
      <c r="AC28" s="2278">
        <v>5.3542617982999996</v>
      </c>
      <c r="AD28" s="2278">
        <v>5.3892007824999997</v>
      </c>
      <c r="AE28" s="2278">
        <v>5.3899016989000001</v>
      </c>
      <c r="AF28" s="2504">
        <v>5.4824045356999997</v>
      </c>
    </row>
    <row r="29" spans="1:32" ht="18" customHeight="1">
      <c r="A29" s="552" t="s">
        <v>608</v>
      </c>
      <c r="B29" s="2277">
        <v>3.8899825038999998</v>
      </c>
      <c r="C29" s="2277">
        <v>4.1811932467999995</v>
      </c>
      <c r="D29" s="2277">
        <v>4.6419408315000004</v>
      </c>
      <c r="E29" s="2277">
        <v>5.2071579104000003</v>
      </c>
      <c r="F29" s="2277">
        <v>5.5293888136999998</v>
      </c>
      <c r="G29" s="2277">
        <v>6.0605535219000002</v>
      </c>
      <c r="H29" s="2277">
        <v>6.5850383540999999</v>
      </c>
      <c r="I29" s="2277">
        <v>7.1690834307000006</v>
      </c>
      <c r="J29" s="2277">
        <v>6.5455763280000001</v>
      </c>
      <c r="K29" s="2277">
        <v>7.2384401801000013</v>
      </c>
      <c r="L29" s="2277">
        <v>7.8777977079000001</v>
      </c>
      <c r="M29" s="2277">
        <v>7.9992701611000001</v>
      </c>
      <c r="N29" s="2277">
        <v>8.3192534184000007</v>
      </c>
      <c r="O29" s="2277">
        <v>8.4888224568000012</v>
      </c>
      <c r="P29" s="2277">
        <v>8.7222342288999997</v>
      </c>
      <c r="Q29" s="2277">
        <v>8.8043909093000003</v>
      </c>
      <c r="R29" s="2277">
        <v>8.9487364957000004</v>
      </c>
      <c r="S29" s="2277">
        <v>9.3048640373999998</v>
      </c>
      <c r="T29" s="2277">
        <v>9.5088468299999995</v>
      </c>
      <c r="U29" s="2277">
        <v>9.5991810048999984</v>
      </c>
      <c r="V29" s="2277">
        <v>10.468225225199999</v>
      </c>
      <c r="W29" s="2277">
        <v>10.906784716800001</v>
      </c>
      <c r="X29" s="2277">
        <v>11.0314394227</v>
      </c>
      <c r="Y29" s="2277">
        <v>11.046261485999999</v>
      </c>
      <c r="Z29" s="2277">
        <v>11.2387620047</v>
      </c>
      <c r="AA29" s="2278">
        <v>11.416538531800001</v>
      </c>
      <c r="AB29" s="2278">
        <v>11.8240098108</v>
      </c>
      <c r="AC29" s="2278">
        <v>11.817364446499999</v>
      </c>
      <c r="AD29" s="2278">
        <v>11.8091573179</v>
      </c>
      <c r="AE29" s="2278">
        <v>11.730840933700001</v>
      </c>
      <c r="AF29" s="2504">
        <v>11.55217835</v>
      </c>
    </row>
    <row r="30" spans="1:32" ht="18" customHeight="1">
      <c r="A30" s="551" t="s">
        <v>607</v>
      </c>
      <c r="B30" s="2275">
        <v>8.8419018363999999</v>
      </c>
      <c r="C30" s="2275">
        <v>9.4167967914000013</v>
      </c>
      <c r="D30" s="2275">
        <v>10.5483538364</v>
      </c>
      <c r="E30" s="2275">
        <v>11.4593967769</v>
      </c>
      <c r="F30" s="2275">
        <v>12.472475014499999</v>
      </c>
      <c r="G30" s="2275">
        <v>12.8081218652</v>
      </c>
      <c r="H30" s="2275">
        <v>12.9951868708</v>
      </c>
      <c r="I30" s="2275">
        <v>13.8516447915</v>
      </c>
      <c r="J30" s="2275">
        <v>14.018117695499999</v>
      </c>
      <c r="K30" s="2275">
        <v>14.594839564799999</v>
      </c>
      <c r="L30" s="2275">
        <v>14.818994200800001</v>
      </c>
      <c r="M30" s="2275">
        <v>16.1780245948</v>
      </c>
      <c r="N30" s="2275">
        <v>16.995570170200001</v>
      </c>
      <c r="O30" s="2275">
        <v>17.184923035999997</v>
      </c>
      <c r="P30" s="2275">
        <v>18.137686638799998</v>
      </c>
      <c r="Q30" s="2275">
        <v>19.680574434700002</v>
      </c>
      <c r="R30" s="2275">
        <v>20.754457568599999</v>
      </c>
      <c r="S30" s="2275">
        <v>21.842367345100001</v>
      </c>
      <c r="T30" s="2275">
        <v>23.6747660682</v>
      </c>
      <c r="U30" s="2275">
        <v>24.380131219399999</v>
      </c>
      <c r="V30" s="2276">
        <v>25.404736768300001</v>
      </c>
      <c r="W30" s="2275">
        <v>25.944998220600002</v>
      </c>
      <c r="X30" s="2276">
        <v>27.288110811299997</v>
      </c>
      <c r="Y30" s="2276">
        <v>27.518872435400002</v>
      </c>
      <c r="Z30" s="2275">
        <v>29.157027892599999</v>
      </c>
      <c r="AA30" s="2276">
        <v>29.919578033000001</v>
      </c>
      <c r="AB30" s="2276">
        <v>30.648052004900002</v>
      </c>
      <c r="AC30" s="2276">
        <v>31.392714917300001</v>
      </c>
      <c r="AD30" s="2276">
        <v>31.375234914299998</v>
      </c>
      <c r="AE30" s="2276">
        <v>31.146453173500003</v>
      </c>
      <c r="AF30" s="2503"/>
    </row>
    <row r="31" spans="1:32" ht="2.85" customHeight="1">
      <c r="A31" s="2286"/>
      <c r="B31" s="2287"/>
      <c r="C31" s="2287"/>
      <c r="D31" s="2287"/>
      <c r="E31" s="2287"/>
      <c r="F31" s="2287"/>
      <c r="G31" s="2287"/>
      <c r="H31" s="2287"/>
      <c r="I31" s="2287"/>
      <c r="J31" s="2287"/>
      <c r="K31" s="2287"/>
      <c r="L31" s="2287"/>
      <c r="M31" s="2287"/>
      <c r="N31" s="2287"/>
      <c r="O31" s="2287"/>
      <c r="P31" s="2287"/>
      <c r="Q31" s="2287"/>
      <c r="R31" s="2287"/>
      <c r="S31" s="2287"/>
      <c r="T31" s="2287"/>
      <c r="U31" s="2287"/>
      <c r="V31" s="2288"/>
      <c r="W31" s="2287"/>
      <c r="X31" s="2288"/>
      <c r="Y31" s="2288"/>
      <c r="Z31" s="2287"/>
      <c r="AA31" s="2288"/>
      <c r="AB31" s="2288"/>
      <c r="AC31" s="2288"/>
      <c r="AD31" s="2288"/>
      <c r="AE31" s="2288"/>
      <c r="AF31" s="2507"/>
    </row>
    <row r="32" spans="1:32" s="108" customFormat="1" ht="27" customHeight="1">
      <c r="A32" s="2289" t="s">
        <v>724</v>
      </c>
      <c r="B32" s="2290">
        <v>8.460154738</v>
      </c>
      <c r="C32" s="2290">
        <v>8.5486569283000016</v>
      </c>
      <c r="D32" s="2290">
        <v>9.0353351238999995</v>
      </c>
      <c r="E32" s="2290">
        <v>8.9379750212999998</v>
      </c>
      <c r="F32" s="2290">
        <v>9.2931732147999995</v>
      </c>
      <c r="G32" s="2290">
        <v>9.6131107020000002</v>
      </c>
      <c r="H32" s="2290">
        <v>9.9093586928999997</v>
      </c>
      <c r="I32" s="2290">
        <v>10.256311067499999</v>
      </c>
      <c r="J32" s="2290">
        <v>10.582723641899999</v>
      </c>
      <c r="K32" s="2290">
        <v>11.129638526499999</v>
      </c>
      <c r="L32" s="2290">
        <v>11.470677406100002</v>
      </c>
      <c r="M32" s="2290">
        <v>11.047715201500001</v>
      </c>
      <c r="N32" s="2290">
        <v>11.5705317153</v>
      </c>
      <c r="O32" s="2290">
        <v>11.638933397000001</v>
      </c>
      <c r="P32" s="2290">
        <v>12.6932256815</v>
      </c>
      <c r="Q32" s="2290">
        <v>13.291718643000001</v>
      </c>
      <c r="R32" s="2290">
        <v>13.9899359594</v>
      </c>
      <c r="S32" s="2290">
        <v>14.653227300200001</v>
      </c>
      <c r="T32" s="2290">
        <v>14.7745631422</v>
      </c>
      <c r="U32" s="2290">
        <v>14.064615442099999</v>
      </c>
      <c r="V32" s="2291">
        <v>15.0113468668</v>
      </c>
      <c r="W32" s="2290">
        <v>15.212172368499999</v>
      </c>
      <c r="X32" s="2291">
        <v>14.6154733671</v>
      </c>
      <c r="Y32" s="2291">
        <v>14.712320586700001</v>
      </c>
      <c r="Z32" s="2290">
        <v>15.221640498500001</v>
      </c>
      <c r="AA32" s="2291">
        <v>15.9489617816</v>
      </c>
      <c r="AB32" s="2291">
        <v>16.511443326799998</v>
      </c>
      <c r="AC32" s="2291">
        <v>17.297100910400001</v>
      </c>
      <c r="AD32" s="2291">
        <v>17.6607660612</v>
      </c>
      <c r="AE32" s="2291">
        <v>17.588469822300002</v>
      </c>
      <c r="AF32" s="2508"/>
    </row>
    <row r="33" spans="1:28" s="2294" customFormat="1" ht="15" customHeight="1">
      <c r="A33" s="2292" t="s">
        <v>726</v>
      </c>
      <c r="B33" s="2293"/>
      <c r="C33" s="2293"/>
      <c r="D33" s="2293"/>
      <c r="E33" s="2293"/>
      <c r="F33" s="2293"/>
      <c r="G33" s="2293"/>
      <c r="H33" s="2293"/>
      <c r="I33" s="2293"/>
      <c r="J33" s="2293"/>
      <c r="K33" s="2293"/>
      <c r="L33" s="2293"/>
      <c r="M33" s="2293"/>
      <c r="N33" s="2293"/>
      <c r="O33" s="2293"/>
      <c r="P33" s="2293"/>
      <c r="Q33" s="2293"/>
      <c r="R33" s="2293"/>
      <c r="S33" s="2293"/>
      <c r="T33" s="2293"/>
      <c r="U33" s="2293"/>
      <c r="V33" s="2293"/>
      <c r="W33" s="2293"/>
    </row>
    <row r="34" spans="1:28" s="108" customFormat="1" ht="15" customHeight="1">
      <c r="A34" s="2295" t="s">
        <v>609</v>
      </c>
      <c r="B34" s="3164"/>
      <c r="C34" s="3164"/>
      <c r="D34" s="3164"/>
      <c r="E34" s="3164"/>
      <c r="F34" s="3164"/>
      <c r="G34" s="3164"/>
      <c r="H34" s="3164"/>
      <c r="I34" s="3164"/>
      <c r="J34" s="3164"/>
      <c r="K34" s="3164"/>
      <c r="L34" s="3164"/>
      <c r="M34" s="3164"/>
      <c r="N34" s="3164"/>
      <c r="O34" s="3164"/>
      <c r="P34" s="3164"/>
      <c r="Q34" s="3164"/>
      <c r="R34" s="3164"/>
      <c r="S34" s="3164"/>
      <c r="T34" s="3164"/>
      <c r="U34" s="3164"/>
      <c r="V34" s="3164"/>
      <c r="W34" s="3164"/>
      <c r="X34" s="3164"/>
      <c r="Y34" s="3164"/>
      <c r="Z34" s="3164"/>
      <c r="AA34" s="3164"/>
      <c r="AB34" s="3164"/>
    </row>
    <row r="35" spans="1:28" s="62" customFormat="1" ht="15" customHeight="1">
      <c r="A35" s="108" t="s">
        <v>729</v>
      </c>
      <c r="B35" s="2296"/>
      <c r="C35" s="2296"/>
      <c r="D35" s="2296"/>
      <c r="E35" s="2296"/>
      <c r="F35" s="2296"/>
      <c r="G35" s="2296"/>
      <c r="H35" s="2296"/>
      <c r="I35" s="2296"/>
      <c r="J35" s="2296"/>
      <c r="K35" s="2296"/>
      <c r="L35" s="2296"/>
      <c r="M35" s="2296"/>
      <c r="N35" s="2296"/>
      <c r="O35" s="2296"/>
      <c r="P35" s="2296"/>
      <c r="Q35" s="2296"/>
      <c r="R35" s="2296"/>
      <c r="S35" s="2296"/>
      <c r="T35" s="2296"/>
      <c r="U35" s="2296"/>
      <c r="V35" s="2296"/>
      <c r="W35" s="2296"/>
      <c r="X35" s="2296"/>
      <c r="Y35" s="2296"/>
      <c r="Z35" s="2296"/>
      <c r="AA35" s="2296"/>
      <c r="AB35" s="2296"/>
    </row>
    <row r="36" spans="1:28" s="62" customFormat="1" ht="15" customHeight="1">
      <c r="A36" s="108" t="s">
        <v>1434</v>
      </c>
      <c r="B36" s="2296"/>
      <c r="C36" s="2296"/>
      <c r="D36" s="2296"/>
      <c r="E36" s="2296"/>
      <c r="F36" s="2296"/>
      <c r="G36" s="2296"/>
      <c r="H36" s="2296"/>
      <c r="I36" s="2296"/>
      <c r="J36" s="2296"/>
      <c r="K36" s="2296"/>
      <c r="L36" s="2296"/>
      <c r="M36" s="2296"/>
      <c r="N36" s="2296"/>
      <c r="O36" s="2296"/>
      <c r="P36" s="2296"/>
      <c r="Q36" s="2296"/>
      <c r="R36" s="2296"/>
      <c r="S36" s="2296"/>
      <c r="T36" s="108"/>
    </row>
    <row r="37" spans="1:28" s="62" customFormat="1" ht="15" customHeight="1">
      <c r="A37" s="124" t="s">
        <v>1064</v>
      </c>
      <c r="B37" s="118"/>
      <c r="C37" s="118"/>
      <c r="D37" s="118"/>
      <c r="E37" s="118"/>
      <c r="F37" s="118"/>
      <c r="G37" s="118"/>
      <c r="H37" s="118"/>
      <c r="I37" s="118"/>
      <c r="J37" s="118"/>
      <c r="K37" s="119"/>
      <c r="L37" s="119"/>
      <c r="M37" s="119"/>
      <c r="N37" s="155"/>
    </row>
    <row r="38" spans="1:28" ht="12.2" customHeight="1">
      <c r="A38" s="124" t="s">
        <v>1670</v>
      </c>
      <c r="B38" s="118"/>
      <c r="C38" s="118"/>
      <c r="D38" s="118"/>
      <c r="E38" s="118"/>
      <c r="F38" s="118"/>
      <c r="G38" s="118"/>
      <c r="H38" s="118"/>
      <c r="I38" s="118"/>
      <c r="J38" s="118"/>
      <c r="K38" s="119"/>
      <c r="L38" s="119"/>
      <c r="M38" s="119"/>
      <c r="N38" s="155"/>
      <c r="O38" s="62"/>
      <c r="P38" s="62"/>
      <c r="Q38" s="62"/>
      <c r="R38" s="62"/>
      <c r="S38" s="62"/>
      <c r="T38" s="62"/>
    </row>
    <row r="98" spans="1:12">
      <c r="A98" s="230"/>
      <c r="L98" s="230"/>
    </row>
    <row r="99" spans="1:12">
      <c r="A99" s="230"/>
      <c r="L99" s="230"/>
    </row>
    <row r="100" spans="1:12">
      <c r="A100" s="230"/>
      <c r="L100" s="230"/>
    </row>
    <row r="101" spans="1:12">
      <c r="A101" s="230"/>
      <c r="L101" s="230"/>
    </row>
    <row r="102" spans="1:12">
      <c r="A102" s="230"/>
      <c r="L102" s="230"/>
    </row>
    <row r="103" spans="1:12">
      <c r="A103" s="230"/>
      <c r="L103" s="230"/>
    </row>
    <row r="104" spans="1:12">
      <c r="A104" s="230"/>
      <c r="L104" s="230"/>
    </row>
    <row r="105" spans="1:12">
      <c r="A105" s="230"/>
      <c r="L105" s="230"/>
    </row>
    <row r="106" spans="1:12">
      <c r="A106" s="230"/>
      <c r="L106" s="230"/>
    </row>
    <row r="107" spans="1:12">
      <c r="A107" s="230"/>
      <c r="L107" s="230"/>
    </row>
    <row r="108" spans="1:12">
      <c r="A108" s="230"/>
      <c r="L108" s="230"/>
    </row>
    <row r="109" spans="1:12">
      <c r="A109" s="230"/>
      <c r="L109" s="230"/>
    </row>
    <row r="110" spans="1:12">
      <c r="A110" s="230"/>
      <c r="L110" s="230"/>
    </row>
    <row r="111" spans="1:12">
      <c r="A111" s="230"/>
      <c r="L111" s="230"/>
    </row>
    <row r="112" spans="1:12">
      <c r="A112" s="230"/>
      <c r="L112" s="230"/>
    </row>
    <row r="113" spans="1:12">
      <c r="A113" s="230"/>
      <c r="L113" s="230"/>
    </row>
    <row r="114" spans="1:12">
      <c r="A114" s="230"/>
      <c r="L114" s="230"/>
    </row>
    <row r="115" spans="1:12">
      <c r="A115" s="230"/>
      <c r="L115" s="230"/>
    </row>
    <row r="116" spans="1:12">
      <c r="A116" s="230"/>
      <c r="L116" s="230"/>
    </row>
    <row r="117" spans="1:12">
      <c r="A117" s="230"/>
      <c r="L117" s="230"/>
    </row>
    <row r="118" spans="1:12">
      <c r="A118" s="230"/>
      <c r="L118" s="230"/>
    </row>
    <row r="119" spans="1:12">
      <c r="A119" s="230"/>
      <c r="L119" s="230"/>
    </row>
    <row r="120" spans="1:12">
      <c r="A120" s="230"/>
      <c r="L120" s="230"/>
    </row>
    <row r="121" spans="1:12">
      <c r="A121" s="230"/>
      <c r="L121" s="230"/>
    </row>
    <row r="122" spans="1:12">
      <c r="A122" s="230"/>
      <c r="L122" s="230"/>
    </row>
    <row r="123" spans="1:12">
      <c r="A123" s="230"/>
      <c r="L123" s="230"/>
    </row>
    <row r="124" spans="1:12">
      <c r="A124" s="230"/>
      <c r="L124" s="230"/>
    </row>
    <row r="125" spans="1:12">
      <c r="L125" s="230"/>
    </row>
    <row r="126" spans="1:12">
      <c r="L126" s="230"/>
    </row>
    <row r="127" spans="1:12">
      <c r="L127" s="230"/>
    </row>
    <row r="128" spans="1:12">
      <c r="L128" s="230"/>
    </row>
    <row r="129" spans="12:12">
      <c r="L129" s="230"/>
    </row>
    <row r="130" spans="12:12">
      <c r="L130" s="230"/>
    </row>
    <row r="131" spans="12:12">
      <c r="L131" s="230"/>
    </row>
    <row r="132" spans="12:12">
      <c r="L132" s="230"/>
    </row>
    <row r="133" spans="12:12">
      <c r="L133" s="230"/>
    </row>
    <row r="134" spans="12:12">
      <c r="L134" s="230"/>
    </row>
    <row r="135" spans="12:12">
      <c r="L135" s="230"/>
    </row>
    <row r="136" spans="12:12">
      <c r="L136" s="230"/>
    </row>
    <row r="137" spans="12:12">
      <c r="L137" s="230"/>
    </row>
    <row r="138" spans="12:12">
      <c r="L138" s="230"/>
    </row>
    <row r="139" spans="12:12">
      <c r="L139" s="230"/>
    </row>
    <row r="140" spans="12:12">
      <c r="L140" s="230"/>
    </row>
    <row r="141" spans="12:12">
      <c r="L141" s="230"/>
    </row>
    <row r="142" spans="12:12">
      <c r="L142" s="230"/>
    </row>
    <row r="143" spans="12:12">
      <c r="L143" s="230"/>
    </row>
    <row r="144" spans="12:12">
      <c r="L144" s="230"/>
    </row>
    <row r="145" spans="12:12">
      <c r="L145" s="230"/>
    </row>
    <row r="146" spans="12:12">
      <c r="L146" s="230"/>
    </row>
    <row r="147" spans="12:12">
      <c r="L147" s="230"/>
    </row>
    <row r="148" spans="12:12">
      <c r="L148" s="230"/>
    </row>
    <row r="149" spans="12:12">
      <c r="L149" s="230"/>
    </row>
    <row r="150" spans="12:12">
      <c r="L150" s="230"/>
    </row>
    <row r="151" spans="12:12">
      <c r="L151" s="230"/>
    </row>
    <row r="152" spans="12:12">
      <c r="L152" s="230"/>
    </row>
    <row r="153" spans="12:12">
      <c r="L153" s="230"/>
    </row>
    <row r="154" spans="12:12">
      <c r="L154" s="230"/>
    </row>
    <row r="155" spans="12:12">
      <c r="L155" s="230"/>
    </row>
    <row r="156" spans="12:12">
      <c r="L156" s="230"/>
    </row>
    <row r="157" spans="12:12">
      <c r="L157" s="230"/>
    </row>
    <row r="158" spans="12:12">
      <c r="L158" s="230"/>
    </row>
    <row r="159" spans="12:12">
      <c r="L159" s="230"/>
    </row>
    <row r="160" spans="12:12">
      <c r="L160" s="230"/>
    </row>
    <row r="161" spans="12:12">
      <c r="L161" s="230"/>
    </row>
    <row r="162" spans="12:12">
      <c r="L162" s="230"/>
    </row>
    <row r="163" spans="12:12">
      <c r="L163" s="230"/>
    </row>
    <row r="164" spans="12:12">
      <c r="L164" s="230"/>
    </row>
    <row r="165" spans="12:12">
      <c r="L165" s="230"/>
    </row>
    <row r="166" spans="12:12">
      <c r="L166" s="230"/>
    </row>
    <row r="167" spans="12:12">
      <c r="L167" s="230"/>
    </row>
    <row r="168" spans="12:12">
      <c r="L168" s="230"/>
    </row>
    <row r="169" spans="12:12">
      <c r="L169" s="230"/>
    </row>
    <row r="170" spans="12:12">
      <c r="L170" s="230"/>
    </row>
    <row r="171" spans="12:12">
      <c r="L171" s="230"/>
    </row>
    <row r="172" spans="12:12">
      <c r="L172" s="230"/>
    </row>
    <row r="173" spans="12:12">
      <c r="L173" s="230"/>
    </row>
    <row r="174" spans="12:12">
      <c r="L174" s="230"/>
    </row>
    <row r="175" spans="12:12">
      <c r="L175" s="230"/>
    </row>
    <row r="176" spans="12:12">
      <c r="L176" s="230"/>
    </row>
    <row r="177" spans="12:12">
      <c r="L177" s="230"/>
    </row>
    <row r="178" spans="12:12">
      <c r="L178" s="230"/>
    </row>
    <row r="179" spans="12:12">
      <c r="L179" s="230"/>
    </row>
    <row r="180" spans="12:12">
      <c r="L180" s="230"/>
    </row>
    <row r="181" spans="12:12">
      <c r="L181" s="230"/>
    </row>
    <row r="182" spans="12:12">
      <c r="L182" s="230"/>
    </row>
    <row r="183" spans="12:12">
      <c r="L183" s="230"/>
    </row>
    <row r="184" spans="12:12">
      <c r="L184" s="230"/>
    </row>
    <row r="185" spans="12:12">
      <c r="L185" s="230"/>
    </row>
    <row r="186" spans="12:12">
      <c r="L186" s="230"/>
    </row>
    <row r="187" spans="12:12">
      <c r="L187" s="230"/>
    </row>
    <row r="188" spans="12:12">
      <c r="L188" s="230"/>
    </row>
    <row r="189" spans="12:12">
      <c r="L189" s="230"/>
    </row>
    <row r="190" spans="12:12">
      <c r="L190" s="230"/>
    </row>
    <row r="191" spans="12:12">
      <c r="L191" s="230"/>
    </row>
    <row r="192" spans="12:12">
      <c r="L192" s="230"/>
    </row>
    <row r="193" spans="12:12">
      <c r="L193" s="230"/>
    </row>
    <row r="194" spans="12:12">
      <c r="L194" s="230"/>
    </row>
    <row r="195" spans="12:12">
      <c r="L195" s="230"/>
    </row>
    <row r="196" spans="12:12">
      <c r="L196" s="230"/>
    </row>
    <row r="197" spans="12:12">
      <c r="L197" s="230"/>
    </row>
    <row r="198" spans="12:12">
      <c r="L198" s="230"/>
    </row>
    <row r="199" spans="12:12">
      <c r="L199" s="230"/>
    </row>
    <row r="200" spans="12:12">
      <c r="L200" s="230"/>
    </row>
    <row r="201" spans="12:12">
      <c r="L201" s="230"/>
    </row>
    <row r="202" spans="12:12">
      <c r="L202" s="230"/>
    </row>
    <row r="203" spans="12:12">
      <c r="L203" s="230"/>
    </row>
    <row r="204" spans="12:12">
      <c r="L204" s="230"/>
    </row>
    <row r="205" spans="12:12">
      <c r="L205" s="230"/>
    </row>
    <row r="206" spans="12:12">
      <c r="L206" s="230"/>
    </row>
    <row r="207" spans="12:12">
      <c r="L207" s="230"/>
    </row>
    <row r="208" spans="12:12">
      <c r="L208" s="230"/>
    </row>
    <row r="209" spans="12:12">
      <c r="L209" s="230"/>
    </row>
    <row r="210" spans="12:12">
      <c r="L210" s="230"/>
    </row>
    <row r="211" spans="12:12">
      <c r="L211" s="230"/>
    </row>
    <row r="212" spans="12:12">
      <c r="L212" s="230"/>
    </row>
    <row r="213" spans="12:12">
      <c r="L213" s="230"/>
    </row>
    <row r="214" spans="12:12">
      <c r="L214" s="230"/>
    </row>
    <row r="215" spans="12:12">
      <c r="L215" s="230"/>
    </row>
    <row r="216" spans="12:12">
      <c r="L216" s="230"/>
    </row>
    <row r="217" spans="12:12">
      <c r="L217" s="230"/>
    </row>
    <row r="218" spans="12:12">
      <c r="L218" s="230"/>
    </row>
    <row r="219" spans="12:12">
      <c r="L219" s="230"/>
    </row>
    <row r="220" spans="12:12">
      <c r="L220" s="230"/>
    </row>
    <row r="221" spans="12:12">
      <c r="L221" s="230"/>
    </row>
    <row r="222" spans="12:12">
      <c r="L222" s="230"/>
    </row>
    <row r="223" spans="12:12">
      <c r="L223" s="230"/>
    </row>
    <row r="224" spans="12:12">
      <c r="L224" s="230"/>
    </row>
    <row r="225" spans="12:12">
      <c r="L225" s="230"/>
    </row>
    <row r="226" spans="12:12">
      <c r="L226" s="230"/>
    </row>
    <row r="227" spans="12:12">
      <c r="L227" s="230"/>
    </row>
    <row r="228" spans="12:12">
      <c r="L228" s="230"/>
    </row>
    <row r="229" spans="12:12">
      <c r="L229" s="230"/>
    </row>
    <row r="230" spans="12:12">
      <c r="L230" s="230"/>
    </row>
    <row r="231" spans="12:12">
      <c r="L231" s="230"/>
    </row>
    <row r="232" spans="12:12">
      <c r="L232" s="230"/>
    </row>
    <row r="233" spans="12:12">
      <c r="L233" s="230"/>
    </row>
    <row r="234" spans="12:12">
      <c r="L234" s="230"/>
    </row>
    <row r="235" spans="12:12">
      <c r="L235" s="230"/>
    </row>
    <row r="236" spans="12:12">
      <c r="L236" s="230"/>
    </row>
    <row r="237" spans="12:12">
      <c r="L237" s="230"/>
    </row>
    <row r="238" spans="12:12">
      <c r="L238" s="230"/>
    </row>
    <row r="239" spans="12:12">
      <c r="L239" s="230"/>
    </row>
    <row r="240" spans="12:12">
      <c r="L240" s="230"/>
    </row>
    <row r="241" spans="12:12">
      <c r="L241" s="230"/>
    </row>
    <row r="242" spans="12:12">
      <c r="L242" s="230"/>
    </row>
    <row r="243" spans="12:12">
      <c r="L243" s="230"/>
    </row>
    <row r="244" spans="12:12">
      <c r="L244" s="230"/>
    </row>
    <row r="245" spans="12:12">
      <c r="L245" s="230"/>
    </row>
    <row r="246" spans="12:12">
      <c r="L246" s="230"/>
    </row>
    <row r="247" spans="12:12">
      <c r="L247" s="230"/>
    </row>
    <row r="248" spans="12:12">
      <c r="L248" s="230"/>
    </row>
    <row r="249" spans="12:12">
      <c r="L249" s="230"/>
    </row>
    <row r="250" spans="12:12">
      <c r="L250" s="230"/>
    </row>
    <row r="251" spans="12:12">
      <c r="L251" s="230"/>
    </row>
    <row r="252" spans="12:12">
      <c r="L252" s="230"/>
    </row>
    <row r="253" spans="12:12">
      <c r="L253" s="230"/>
    </row>
    <row r="254" spans="12:12">
      <c r="L254" s="230"/>
    </row>
    <row r="255" spans="12:12">
      <c r="L255" s="230"/>
    </row>
    <row r="256" spans="12:12">
      <c r="L256" s="230"/>
    </row>
    <row r="257" spans="12:12">
      <c r="L257" s="230"/>
    </row>
    <row r="258" spans="12:12">
      <c r="L258" s="230"/>
    </row>
    <row r="259" spans="12:12">
      <c r="L259" s="230"/>
    </row>
    <row r="260" spans="12:12">
      <c r="L260" s="230"/>
    </row>
    <row r="261" spans="12:12">
      <c r="L261" s="230"/>
    </row>
    <row r="262" spans="12:12">
      <c r="L262" s="230"/>
    </row>
    <row r="263" spans="12:12">
      <c r="L263" s="230"/>
    </row>
    <row r="264" spans="12:12">
      <c r="L264" s="230"/>
    </row>
    <row r="265" spans="12:12">
      <c r="L265" s="230"/>
    </row>
    <row r="266" spans="12:12">
      <c r="L266" s="230"/>
    </row>
    <row r="267" spans="12:12">
      <c r="L267" s="230"/>
    </row>
    <row r="268" spans="12:12">
      <c r="L268" s="230"/>
    </row>
    <row r="269" spans="12:12">
      <c r="L269" s="230"/>
    </row>
    <row r="270" spans="12:12">
      <c r="L270" s="230"/>
    </row>
    <row r="271" spans="12:12">
      <c r="L271" s="230"/>
    </row>
    <row r="272" spans="12:12">
      <c r="L272" s="230"/>
    </row>
    <row r="273" spans="12:12">
      <c r="L273" s="230"/>
    </row>
    <row r="274" spans="12:12">
      <c r="L274" s="230"/>
    </row>
    <row r="275" spans="12:12">
      <c r="L275" s="230"/>
    </row>
    <row r="276" spans="12:12">
      <c r="L276" s="230"/>
    </row>
    <row r="277" spans="12:12">
      <c r="L277" s="230"/>
    </row>
    <row r="278" spans="12:12">
      <c r="L278" s="230"/>
    </row>
    <row r="279" spans="12:12">
      <c r="L279" s="230"/>
    </row>
    <row r="280" spans="12:12">
      <c r="L280" s="230"/>
    </row>
    <row r="281" spans="12:12">
      <c r="L281" s="230"/>
    </row>
    <row r="282" spans="12:12">
      <c r="L282" s="230"/>
    </row>
    <row r="283" spans="12:12">
      <c r="L283" s="230"/>
    </row>
    <row r="284" spans="12:12">
      <c r="L284" s="230"/>
    </row>
    <row r="285" spans="12:12">
      <c r="L285" s="230"/>
    </row>
    <row r="286" spans="12:12">
      <c r="L286" s="230"/>
    </row>
    <row r="287" spans="12:12">
      <c r="L287" s="230"/>
    </row>
    <row r="288" spans="12:12">
      <c r="L288" s="230"/>
    </row>
    <row r="289" spans="12:12">
      <c r="L289" s="230"/>
    </row>
    <row r="290" spans="12:12">
      <c r="L290" s="230"/>
    </row>
    <row r="291" spans="12:12">
      <c r="L291" s="230"/>
    </row>
    <row r="292" spans="12:12">
      <c r="L292" s="230"/>
    </row>
    <row r="293" spans="12:12">
      <c r="L293" s="230"/>
    </row>
    <row r="294" spans="12:12">
      <c r="L294" s="230"/>
    </row>
    <row r="295" spans="12:12">
      <c r="L295" s="230"/>
    </row>
    <row r="296" spans="12:12">
      <c r="L296" s="230"/>
    </row>
    <row r="297" spans="12:12">
      <c r="L297" s="230"/>
    </row>
    <row r="298" spans="12:12">
      <c r="L298" s="230"/>
    </row>
    <row r="299" spans="12:12">
      <c r="L299" s="230"/>
    </row>
    <row r="300" spans="12:12">
      <c r="L300" s="230"/>
    </row>
    <row r="301" spans="12:12">
      <c r="L301" s="230"/>
    </row>
    <row r="302" spans="12:12">
      <c r="L302" s="230"/>
    </row>
    <row r="303" spans="12:12">
      <c r="L303" s="230"/>
    </row>
    <row r="304" spans="12:12">
      <c r="L304" s="230"/>
    </row>
    <row r="305" spans="12:12">
      <c r="L305" s="230"/>
    </row>
    <row r="306" spans="12:12">
      <c r="L306" s="230"/>
    </row>
    <row r="307" spans="12:12">
      <c r="L307" s="230"/>
    </row>
    <row r="308" spans="12:12">
      <c r="L308" s="230"/>
    </row>
    <row r="309" spans="12:12">
      <c r="L309" s="230"/>
    </row>
    <row r="310" spans="12:12">
      <c r="L310" s="230"/>
    </row>
    <row r="311" spans="12:12">
      <c r="L311" s="230"/>
    </row>
    <row r="312" spans="12:12">
      <c r="L312" s="230"/>
    </row>
    <row r="313" spans="12:12">
      <c r="L313" s="230"/>
    </row>
    <row r="314" spans="12:12">
      <c r="L314" s="230"/>
    </row>
    <row r="315" spans="12:12">
      <c r="L315" s="230"/>
    </row>
    <row r="316" spans="12:12">
      <c r="L316" s="230"/>
    </row>
    <row r="317" spans="12:12">
      <c r="L317" s="230"/>
    </row>
    <row r="318" spans="12:12">
      <c r="L318" s="230"/>
    </row>
    <row r="319" spans="12:12">
      <c r="L319" s="230"/>
    </row>
    <row r="320" spans="12:12">
      <c r="L320" s="230"/>
    </row>
    <row r="321" spans="12:12">
      <c r="L321" s="230"/>
    </row>
    <row r="322" spans="12:12">
      <c r="L322" s="230"/>
    </row>
    <row r="323" spans="12:12">
      <c r="L323" s="230"/>
    </row>
    <row r="324" spans="12:12">
      <c r="L324" s="230"/>
    </row>
    <row r="325" spans="12:12">
      <c r="L325" s="230"/>
    </row>
    <row r="326" spans="12:12">
      <c r="L326" s="230"/>
    </row>
    <row r="327" spans="12:12">
      <c r="L327" s="230"/>
    </row>
    <row r="328" spans="12:12">
      <c r="L328" s="230"/>
    </row>
    <row r="329" spans="12:12">
      <c r="L329" s="230"/>
    </row>
    <row r="330" spans="12:12">
      <c r="L330" s="230"/>
    </row>
    <row r="331" spans="12:12">
      <c r="L331" s="230"/>
    </row>
    <row r="332" spans="12:12">
      <c r="L332" s="230"/>
    </row>
    <row r="333" spans="12:12">
      <c r="L333" s="230"/>
    </row>
    <row r="334" spans="12:12">
      <c r="L334" s="230"/>
    </row>
    <row r="335" spans="12:12">
      <c r="L335" s="230"/>
    </row>
    <row r="336" spans="12:12">
      <c r="L336" s="230"/>
    </row>
    <row r="337" spans="12:12">
      <c r="L337" s="230"/>
    </row>
    <row r="338" spans="12:12">
      <c r="L338" s="230"/>
    </row>
    <row r="339" spans="12:12">
      <c r="L339" s="230"/>
    </row>
    <row r="340" spans="12:12">
      <c r="L340" s="230"/>
    </row>
    <row r="341" spans="12:12">
      <c r="L341" s="230"/>
    </row>
    <row r="342" spans="12:12">
      <c r="L342" s="230"/>
    </row>
    <row r="343" spans="12:12">
      <c r="L343" s="230"/>
    </row>
    <row r="344" spans="12:12">
      <c r="L344" s="230"/>
    </row>
    <row r="345" spans="12:12">
      <c r="L345" s="230"/>
    </row>
    <row r="346" spans="12:12">
      <c r="L346" s="230"/>
    </row>
    <row r="347" spans="12:12">
      <c r="L347" s="230"/>
    </row>
    <row r="348" spans="12:12">
      <c r="L348" s="230"/>
    </row>
    <row r="349" spans="12:12">
      <c r="L349" s="230"/>
    </row>
    <row r="350" spans="12:12">
      <c r="L350" s="230"/>
    </row>
    <row r="351" spans="12:12">
      <c r="L351" s="230"/>
    </row>
    <row r="352" spans="12:12">
      <c r="L352" s="230"/>
    </row>
    <row r="353" spans="12:12">
      <c r="L353" s="230"/>
    </row>
    <row r="354" spans="12:12">
      <c r="L354" s="230"/>
    </row>
    <row r="355" spans="12:12">
      <c r="L355" s="230"/>
    </row>
    <row r="356" spans="12:12">
      <c r="L356" s="230"/>
    </row>
    <row r="357" spans="12:12">
      <c r="L357" s="230"/>
    </row>
    <row r="358" spans="12:12">
      <c r="L358" s="230"/>
    </row>
    <row r="359" spans="12:12">
      <c r="L359" s="230"/>
    </row>
    <row r="360" spans="12:12">
      <c r="L360" s="230"/>
    </row>
    <row r="361" spans="12:12">
      <c r="L361" s="230"/>
    </row>
    <row r="362" spans="12:12">
      <c r="L362" s="230"/>
    </row>
    <row r="363" spans="12:12">
      <c r="L363" s="230"/>
    </row>
    <row r="364" spans="12:12">
      <c r="L364" s="230"/>
    </row>
    <row r="365" spans="12:12">
      <c r="L365" s="230"/>
    </row>
    <row r="366" spans="12:12">
      <c r="L366" s="230"/>
    </row>
    <row r="367" spans="12:12">
      <c r="L367" s="230"/>
    </row>
    <row r="368" spans="12:12">
      <c r="L368" s="230"/>
    </row>
    <row r="369" spans="12:12">
      <c r="L369" s="230"/>
    </row>
    <row r="370" spans="12:12">
      <c r="L370" s="230"/>
    </row>
    <row r="371" spans="12:12">
      <c r="L371" s="230"/>
    </row>
    <row r="372" spans="12:12">
      <c r="L372" s="230"/>
    </row>
    <row r="373" spans="12:12">
      <c r="L373" s="230"/>
    </row>
    <row r="374" spans="12:12">
      <c r="L374" s="230"/>
    </row>
    <row r="375" spans="12:12">
      <c r="L375" s="230"/>
    </row>
    <row r="376" spans="12:12">
      <c r="L376" s="230"/>
    </row>
    <row r="377" spans="12:12">
      <c r="L377" s="230"/>
    </row>
    <row r="378" spans="12:12">
      <c r="L378" s="230"/>
    </row>
    <row r="379" spans="12:12">
      <c r="L379" s="230"/>
    </row>
    <row r="380" spans="12:12">
      <c r="L380" s="230"/>
    </row>
    <row r="381" spans="12:12">
      <c r="L381" s="230"/>
    </row>
    <row r="382" spans="12:12">
      <c r="L382" s="230"/>
    </row>
    <row r="383" spans="12:12">
      <c r="L383" s="230"/>
    </row>
    <row r="384" spans="12:12">
      <c r="L384" s="230"/>
    </row>
    <row r="385" spans="12:12">
      <c r="L385" s="230"/>
    </row>
    <row r="386" spans="12:12">
      <c r="L386" s="230"/>
    </row>
    <row r="387" spans="12:12">
      <c r="L387" s="230"/>
    </row>
    <row r="388" spans="12:12">
      <c r="L388" s="230"/>
    </row>
    <row r="389" spans="12:12">
      <c r="L389" s="230"/>
    </row>
    <row r="390" spans="12:12">
      <c r="L390" s="230"/>
    </row>
    <row r="391" spans="12:12">
      <c r="L391" s="230"/>
    </row>
    <row r="392" spans="12:12">
      <c r="L392" s="230"/>
    </row>
    <row r="393" spans="12:12">
      <c r="L393" s="230"/>
    </row>
    <row r="394" spans="12:12">
      <c r="L394" s="230"/>
    </row>
    <row r="395" spans="12:12">
      <c r="L395" s="230"/>
    </row>
    <row r="396" spans="12:12">
      <c r="L396" s="230"/>
    </row>
    <row r="397" spans="12:12">
      <c r="L397" s="230"/>
    </row>
    <row r="398" spans="12:12">
      <c r="L398" s="230"/>
    </row>
    <row r="399" spans="12:12">
      <c r="L399" s="230"/>
    </row>
    <row r="400" spans="12:12">
      <c r="L400" s="230"/>
    </row>
    <row r="401" spans="12:12">
      <c r="L401" s="230"/>
    </row>
    <row r="402" spans="12:12">
      <c r="L402" s="230"/>
    </row>
    <row r="403" spans="12:12">
      <c r="L403" s="230"/>
    </row>
    <row r="404" spans="12:12">
      <c r="L404" s="230"/>
    </row>
    <row r="405" spans="12:12">
      <c r="L405" s="230"/>
    </row>
    <row r="406" spans="12:12">
      <c r="L406" s="230"/>
    </row>
    <row r="407" spans="12:12">
      <c r="L407" s="230"/>
    </row>
    <row r="408" spans="12:12">
      <c r="L408" s="230"/>
    </row>
    <row r="409" spans="12:12">
      <c r="L409" s="230"/>
    </row>
    <row r="410" spans="12:12">
      <c r="L410" s="230"/>
    </row>
    <row r="411" spans="12:12">
      <c r="L411" s="230"/>
    </row>
    <row r="412" spans="12:12">
      <c r="L412" s="230"/>
    </row>
    <row r="413" spans="12:12">
      <c r="L413" s="230"/>
    </row>
    <row r="414" spans="12:12">
      <c r="L414" s="230"/>
    </row>
    <row r="415" spans="12:12">
      <c r="L415" s="230"/>
    </row>
    <row r="416" spans="12:12">
      <c r="L416" s="230"/>
    </row>
    <row r="417" spans="12:12">
      <c r="L417" s="230"/>
    </row>
    <row r="418" spans="12:12">
      <c r="L418" s="230"/>
    </row>
    <row r="419" spans="12:12">
      <c r="L419" s="230"/>
    </row>
    <row r="420" spans="12:12">
      <c r="L420" s="230"/>
    </row>
    <row r="421" spans="12:12">
      <c r="L421" s="230"/>
    </row>
    <row r="422" spans="12:12">
      <c r="L422" s="230"/>
    </row>
    <row r="423" spans="12:12">
      <c r="L423" s="230"/>
    </row>
    <row r="424" spans="12:12">
      <c r="L424" s="230"/>
    </row>
    <row r="425" spans="12:12">
      <c r="L425" s="230"/>
    </row>
    <row r="426" spans="12:12">
      <c r="L426" s="230"/>
    </row>
    <row r="427" spans="12:12">
      <c r="L427" s="230"/>
    </row>
    <row r="428" spans="12:12">
      <c r="L428" s="230"/>
    </row>
    <row r="429" spans="12:12">
      <c r="L429" s="230"/>
    </row>
    <row r="430" spans="12:12">
      <c r="L430" s="230"/>
    </row>
    <row r="431" spans="12:12">
      <c r="L431" s="230"/>
    </row>
    <row r="432" spans="12:12">
      <c r="L432" s="230"/>
    </row>
    <row r="433" spans="12:12">
      <c r="L433" s="230"/>
    </row>
    <row r="434" spans="12:12">
      <c r="L434" s="230"/>
    </row>
    <row r="435" spans="12:12">
      <c r="L435" s="230"/>
    </row>
    <row r="436" spans="12:12">
      <c r="L436" s="230"/>
    </row>
    <row r="437" spans="12:12">
      <c r="L437" s="230"/>
    </row>
    <row r="438" spans="12:12">
      <c r="L438" s="230"/>
    </row>
    <row r="439" spans="12:12">
      <c r="L439" s="230"/>
    </row>
    <row r="440" spans="12:12">
      <c r="L440" s="230"/>
    </row>
    <row r="441" spans="12:12">
      <c r="L441" s="230"/>
    </row>
    <row r="442" spans="12:12">
      <c r="L442" s="230"/>
    </row>
    <row r="443" spans="12:12">
      <c r="L443" s="230"/>
    </row>
    <row r="444" spans="12:12">
      <c r="L444" s="230"/>
    </row>
    <row r="445" spans="12:12">
      <c r="L445" s="230"/>
    </row>
    <row r="446" spans="12:12">
      <c r="L446" s="230"/>
    </row>
    <row r="447" spans="12:12">
      <c r="L447" s="230"/>
    </row>
    <row r="448" spans="12:12">
      <c r="L448" s="230"/>
    </row>
    <row r="449" spans="12:12">
      <c r="L449" s="230"/>
    </row>
    <row r="450" spans="12:12">
      <c r="L450" s="230"/>
    </row>
    <row r="451" spans="12:12">
      <c r="L451" s="230"/>
    </row>
    <row r="452" spans="12:12">
      <c r="L452" s="230"/>
    </row>
    <row r="453" spans="12:12">
      <c r="L453" s="230"/>
    </row>
    <row r="454" spans="12:12">
      <c r="L454" s="230"/>
    </row>
    <row r="455" spans="12:12">
      <c r="L455" s="230"/>
    </row>
    <row r="456" spans="12:12">
      <c r="L456" s="230"/>
    </row>
    <row r="457" spans="12:12">
      <c r="L457" s="230"/>
    </row>
    <row r="458" spans="12:12">
      <c r="L458" s="230"/>
    </row>
    <row r="459" spans="12:12">
      <c r="L459" s="230"/>
    </row>
    <row r="460" spans="12:12">
      <c r="L460" s="230"/>
    </row>
    <row r="461" spans="12:12">
      <c r="L461" s="230"/>
    </row>
    <row r="462" spans="12:12">
      <c r="L462" s="230"/>
    </row>
    <row r="463" spans="12:12">
      <c r="L463" s="230"/>
    </row>
    <row r="464" spans="12:12">
      <c r="L464" s="230"/>
    </row>
    <row r="465" spans="12:12">
      <c r="L465" s="230"/>
    </row>
    <row r="466" spans="12:12">
      <c r="L466" s="230"/>
    </row>
    <row r="467" spans="12:12">
      <c r="L467" s="230"/>
    </row>
    <row r="468" spans="12:12">
      <c r="L468" s="230"/>
    </row>
    <row r="469" spans="12:12">
      <c r="L469" s="230"/>
    </row>
    <row r="470" spans="12:12">
      <c r="L470" s="230"/>
    </row>
    <row r="471" spans="12:12">
      <c r="L471" s="230"/>
    </row>
    <row r="472" spans="12:12">
      <c r="L472" s="230"/>
    </row>
    <row r="473" spans="12:12">
      <c r="L473" s="230"/>
    </row>
    <row r="474" spans="12:12">
      <c r="L474" s="230"/>
    </row>
    <row r="475" spans="12:12">
      <c r="L475" s="230"/>
    </row>
    <row r="476" spans="12:12">
      <c r="L476" s="230"/>
    </row>
    <row r="477" spans="12:12">
      <c r="L477" s="230"/>
    </row>
    <row r="478" spans="12:12">
      <c r="L478" s="230"/>
    </row>
    <row r="479" spans="12:12">
      <c r="L479" s="230"/>
    </row>
    <row r="480" spans="12:12">
      <c r="L480" s="230"/>
    </row>
    <row r="481" spans="12:12">
      <c r="L481" s="230"/>
    </row>
    <row r="482" spans="12:12">
      <c r="L482" s="230"/>
    </row>
    <row r="483" spans="12:12">
      <c r="L483" s="230"/>
    </row>
    <row r="484" spans="12:12">
      <c r="L484" s="230"/>
    </row>
    <row r="485" spans="12:12">
      <c r="L485" s="230"/>
    </row>
    <row r="486" spans="12:12">
      <c r="L486" s="230"/>
    </row>
    <row r="487" spans="12:12">
      <c r="L487" s="230"/>
    </row>
    <row r="488" spans="12:12">
      <c r="L488" s="230"/>
    </row>
    <row r="489" spans="12:12">
      <c r="L489" s="230"/>
    </row>
    <row r="490" spans="12:12">
      <c r="L490" s="230"/>
    </row>
    <row r="491" spans="12:12">
      <c r="L491" s="230"/>
    </row>
    <row r="492" spans="12:12">
      <c r="L492" s="230"/>
    </row>
    <row r="493" spans="12:12">
      <c r="L493" s="230"/>
    </row>
    <row r="494" spans="12:12">
      <c r="L494" s="230"/>
    </row>
    <row r="495" spans="12:12">
      <c r="L495" s="230"/>
    </row>
    <row r="496" spans="12:12">
      <c r="L496" s="230"/>
    </row>
    <row r="497" spans="12:12">
      <c r="L497" s="230"/>
    </row>
    <row r="498" spans="12:12">
      <c r="L498" s="230"/>
    </row>
  </sheetData>
  <printOptions horizontalCentered="1" verticalCentered="1"/>
  <pageMargins left="0.59055118110236227" right="0.59055118110236227" top="0.59055118110236227" bottom="0.59055118110236227" header="0.51181102362204722" footer="0.51181102362204722"/>
  <pageSetup paperSize="9" scale="43" orientation="landscape"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Tabelle23">
    <tabColor indexed="29"/>
    <pageSetUpPr fitToPage="1"/>
  </sheetPr>
  <dimension ref="A1:AF69"/>
  <sheetViews>
    <sheetView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5.625" style="243" customWidth="1"/>
    <col min="2" max="13" width="8.5" style="243" customWidth="1"/>
    <col min="14" max="14" width="9.5" style="243" customWidth="1"/>
    <col min="15" max="15" width="10.125" style="243" customWidth="1"/>
    <col min="16" max="16384" width="9" style="243"/>
  </cols>
  <sheetData>
    <row r="1" spans="1:32" ht="10.15" customHeight="1">
      <c r="A1" s="581"/>
      <c r="B1" s="582"/>
      <c r="C1" s="525"/>
      <c r="D1" s="525"/>
      <c r="E1" s="525"/>
      <c r="F1" s="525"/>
      <c r="G1" s="525"/>
      <c r="H1" s="525"/>
      <c r="I1" s="583"/>
      <c r="J1" s="583"/>
      <c r="K1" s="583"/>
      <c r="L1" s="583"/>
      <c r="M1" s="583"/>
      <c r="N1" s="583"/>
      <c r="O1" s="583"/>
      <c r="P1" s="583"/>
      <c r="Q1" s="583"/>
      <c r="R1" s="583"/>
      <c r="S1" s="583"/>
      <c r="T1" s="583"/>
      <c r="U1" s="583"/>
      <c r="V1" s="583"/>
      <c r="W1" s="583"/>
      <c r="X1" s="583"/>
      <c r="Y1" s="583"/>
      <c r="Z1" s="583"/>
      <c r="AA1" s="583"/>
      <c r="AB1" s="583"/>
      <c r="AC1" s="583"/>
      <c r="AD1" s="622"/>
      <c r="AE1" s="240"/>
      <c r="AF1" s="241"/>
    </row>
    <row r="2" spans="1:32" ht="16.149999999999999" customHeight="1">
      <c r="A2" s="288"/>
      <c r="B2" s="623" t="s">
        <v>862</v>
      </c>
      <c r="C2" s="562"/>
      <c r="D2" s="562"/>
      <c r="E2" s="562"/>
      <c r="F2" s="562"/>
      <c r="G2" s="562"/>
      <c r="H2" s="562"/>
      <c r="I2" s="562"/>
      <c r="J2" s="562"/>
      <c r="K2" s="562"/>
      <c r="L2" s="1287"/>
      <c r="M2" s="1287"/>
      <c r="N2" s="1287"/>
      <c r="O2" s="1287"/>
      <c r="P2" s="1287"/>
      <c r="Q2" s="1287"/>
      <c r="R2" s="1287"/>
      <c r="S2" s="1287"/>
      <c r="T2" s="1287"/>
      <c r="U2" s="1287"/>
      <c r="V2" s="1287"/>
      <c r="W2" s="1287"/>
      <c r="X2" s="1287"/>
      <c r="Y2" s="1287"/>
      <c r="Z2" s="1287"/>
      <c r="AA2" s="1287"/>
      <c r="AB2" s="1287"/>
      <c r="AC2" s="1287"/>
      <c r="AD2" s="612"/>
      <c r="AE2" s="244" t="s">
        <v>112</v>
      </c>
      <c r="AF2" s="245"/>
    </row>
    <row r="3" spans="1:32" ht="14.45" customHeight="1">
      <c r="A3" s="288"/>
      <c r="B3" s="624"/>
      <c r="C3" s="624"/>
      <c r="D3" s="624"/>
      <c r="E3" s="624"/>
      <c r="F3" s="624"/>
      <c r="G3" s="624"/>
      <c r="H3" s="590"/>
      <c r="I3" s="625"/>
      <c r="J3" s="625"/>
      <c r="K3" s="625"/>
      <c r="L3" s="625"/>
      <c r="M3" s="625"/>
      <c r="N3" s="625"/>
      <c r="O3" s="625"/>
      <c r="P3" s="625"/>
      <c r="Q3" s="625"/>
      <c r="R3" s="625"/>
      <c r="S3" s="625"/>
      <c r="T3" s="625"/>
      <c r="U3" s="625"/>
      <c r="V3" s="625"/>
      <c r="W3" s="625"/>
      <c r="X3" s="625"/>
      <c r="Y3" s="625"/>
      <c r="Z3" s="625"/>
      <c r="AA3" s="625"/>
      <c r="AB3" s="625"/>
      <c r="AC3" s="625"/>
      <c r="AD3" s="626"/>
      <c r="AE3" s="244" t="s">
        <v>77</v>
      </c>
      <c r="AF3" s="245"/>
    </row>
    <row r="4" spans="1:32" ht="11.85" customHeight="1">
      <c r="A4" s="289"/>
      <c r="B4" s="627"/>
      <c r="C4" s="627"/>
      <c r="D4" s="627"/>
      <c r="E4" s="627"/>
      <c r="F4" s="627"/>
      <c r="G4" s="627"/>
      <c r="H4" s="627"/>
      <c r="I4" s="627"/>
      <c r="J4" s="627"/>
      <c r="K4" s="627"/>
      <c r="L4" s="1288"/>
      <c r="M4" s="1288"/>
      <c r="N4" s="1288"/>
      <c r="O4" s="1288"/>
      <c r="P4" s="1288"/>
      <c r="Q4" s="1288"/>
      <c r="R4" s="1288"/>
      <c r="S4" s="1288"/>
      <c r="T4" s="1288"/>
      <c r="U4" s="1288"/>
      <c r="V4" s="1288"/>
      <c r="W4" s="1288"/>
      <c r="X4" s="1288"/>
      <c r="Y4" s="1288"/>
      <c r="Z4" s="1288"/>
      <c r="AA4" s="1288"/>
      <c r="AB4" s="1288"/>
      <c r="AC4" s="1288"/>
      <c r="AD4" s="628"/>
      <c r="AE4" s="247" t="s">
        <v>1669</v>
      </c>
      <c r="AF4" s="248"/>
    </row>
    <row r="5" spans="1:32" ht="6" customHeight="1">
      <c r="A5" s="592"/>
      <c r="B5" s="629"/>
      <c r="C5" s="629"/>
      <c r="D5" s="629"/>
      <c r="E5" s="629"/>
      <c r="F5" s="629"/>
      <c r="G5" s="629"/>
      <c r="H5" s="630"/>
      <c r="I5" s="630"/>
      <c r="J5" s="630"/>
      <c r="K5" s="630"/>
      <c r="L5" s="630"/>
      <c r="M5" s="630"/>
      <c r="N5" s="630"/>
      <c r="O5" s="630"/>
      <c r="P5" s="630"/>
      <c r="Q5" s="630"/>
      <c r="R5" s="630"/>
      <c r="S5" s="630"/>
      <c r="T5" s="630"/>
      <c r="U5" s="630"/>
      <c r="V5" s="630"/>
      <c r="W5" s="630"/>
      <c r="X5" s="630"/>
      <c r="Y5" s="630"/>
      <c r="Z5" s="630"/>
      <c r="AA5" s="630"/>
      <c r="AB5" s="630"/>
      <c r="AC5" s="630"/>
      <c r="AD5" s="631"/>
      <c r="AE5" s="250"/>
      <c r="AF5" s="251"/>
    </row>
    <row r="6" spans="1:32" ht="8.1" customHeight="1">
      <c r="A6" s="312"/>
    </row>
    <row r="7" spans="1:32" ht="14.45" customHeight="1">
      <c r="A7" s="4278" t="s">
        <v>863</v>
      </c>
      <c r="B7" s="4278"/>
      <c r="C7" s="4278"/>
      <c r="D7" s="4278"/>
      <c r="E7" s="4278"/>
      <c r="F7" s="4278"/>
      <c r="G7" s="4278"/>
      <c r="H7" s="4278"/>
      <c r="I7" s="4278"/>
      <c r="J7" s="4278"/>
      <c r="K7" s="4278"/>
      <c r="L7" s="4278"/>
      <c r="M7" s="4278"/>
      <c r="N7" s="4278"/>
      <c r="O7" s="4278"/>
    </row>
    <row r="8" spans="1:32" ht="14.45" customHeight="1">
      <c r="A8"/>
      <c r="B8" s="599">
        <v>1990</v>
      </c>
      <c r="C8" s="599">
        <v>1991</v>
      </c>
      <c r="D8" s="599">
        <v>1992</v>
      </c>
      <c r="E8" s="599">
        <v>1993</v>
      </c>
      <c r="F8" s="599">
        <v>1994</v>
      </c>
      <c r="G8" s="599">
        <v>1995</v>
      </c>
      <c r="H8" s="599">
        <v>1996</v>
      </c>
      <c r="I8" s="599">
        <v>1997</v>
      </c>
      <c r="J8" s="599">
        <v>1998</v>
      </c>
      <c r="K8" s="599">
        <v>1999</v>
      </c>
      <c r="L8" s="599">
        <v>2000</v>
      </c>
      <c r="M8" s="633">
        <v>2001</v>
      </c>
      <c r="N8" s="599">
        <v>2002</v>
      </c>
      <c r="O8" s="599">
        <v>2003</v>
      </c>
      <c r="P8" s="599">
        <v>2004</v>
      </c>
      <c r="Q8" s="599">
        <v>2005</v>
      </c>
      <c r="R8" s="599">
        <v>2006</v>
      </c>
      <c r="S8" s="599">
        <v>2007</v>
      </c>
      <c r="T8" s="599">
        <v>2008</v>
      </c>
      <c r="U8" s="599">
        <v>2009</v>
      </c>
      <c r="V8" s="599">
        <v>2010</v>
      </c>
      <c r="W8" s="599">
        <v>2011</v>
      </c>
      <c r="X8" s="599">
        <v>2012</v>
      </c>
      <c r="Y8" s="599">
        <v>2013</v>
      </c>
      <c r="Z8" s="599">
        <v>2014</v>
      </c>
      <c r="AA8" s="599">
        <v>2015</v>
      </c>
      <c r="AB8" s="599">
        <v>2016</v>
      </c>
      <c r="AC8" s="599">
        <v>2017</v>
      </c>
      <c r="AD8" s="599">
        <v>2018</v>
      </c>
      <c r="AE8" s="599">
        <v>2019</v>
      </c>
      <c r="AF8" s="599">
        <v>2020</v>
      </c>
    </row>
    <row r="9" spans="1:32" ht="14.45" customHeight="1">
      <c r="A9" s="535" t="s">
        <v>263</v>
      </c>
      <c r="B9" s="1664">
        <v>12.45</v>
      </c>
      <c r="C9" s="1664">
        <v>12.590000000000002</v>
      </c>
      <c r="D9" s="1664">
        <v>12.770000000000001</v>
      </c>
      <c r="E9" s="1664">
        <v>12.809999999999999</v>
      </c>
      <c r="F9" s="1664">
        <v>12.879999999999999</v>
      </c>
      <c r="G9" s="1664">
        <v>12.85</v>
      </c>
      <c r="H9" s="1664">
        <v>12.75</v>
      </c>
      <c r="I9" s="1664">
        <v>12.75</v>
      </c>
      <c r="J9" s="1664">
        <v>12.82</v>
      </c>
      <c r="K9" s="1664">
        <v>12.709999999999999</v>
      </c>
      <c r="L9" s="1664">
        <v>12.55</v>
      </c>
      <c r="M9" s="1664">
        <v>12.35</v>
      </c>
      <c r="N9" s="1664">
        <v>12.27</v>
      </c>
      <c r="O9" s="1664">
        <v>12.1</v>
      </c>
      <c r="P9" s="1664">
        <v>11.940000000000001</v>
      </c>
      <c r="Q9" s="1664">
        <v>11.92</v>
      </c>
      <c r="R9" s="1664">
        <v>11.899999999999999</v>
      </c>
      <c r="S9" s="1664">
        <v>11.84</v>
      </c>
      <c r="T9" s="1664">
        <v>12.01</v>
      </c>
      <c r="U9" s="1664">
        <v>12.280000000000001</v>
      </c>
      <c r="V9" s="1664">
        <v>12.08</v>
      </c>
      <c r="W9" s="1664">
        <v>12.049999999999999</v>
      </c>
      <c r="X9" s="1664">
        <v>12.370000000000001</v>
      </c>
      <c r="Y9" s="1664">
        <v>12.65</v>
      </c>
      <c r="Z9" s="1664">
        <v>12.76</v>
      </c>
      <c r="AA9" s="1664">
        <v>12.97</v>
      </c>
      <c r="AB9" s="1664">
        <v>13.209999999999999</v>
      </c>
      <c r="AC9" s="1664">
        <v>13.389999999999999</v>
      </c>
      <c r="AD9" s="1664">
        <v>13.52</v>
      </c>
      <c r="AE9" s="1664">
        <v>13.77</v>
      </c>
      <c r="AF9" s="3369"/>
    </row>
    <row r="10" spans="1:32" ht="14.45" customHeight="1">
      <c r="A10" s="616" t="s">
        <v>571</v>
      </c>
      <c r="B10" s="1665">
        <v>50.33</v>
      </c>
      <c r="C10" s="1665">
        <v>50.23</v>
      </c>
      <c r="D10" s="1665">
        <v>50.83</v>
      </c>
      <c r="E10" s="1665">
        <v>50.59</v>
      </c>
      <c r="F10" s="1665">
        <v>51.29</v>
      </c>
      <c r="G10" s="1665">
        <v>50.92</v>
      </c>
      <c r="H10" s="1665">
        <v>50.639999999999993</v>
      </c>
      <c r="I10" s="1665">
        <v>50.4</v>
      </c>
      <c r="J10" s="1665">
        <v>50.38</v>
      </c>
      <c r="K10" s="1665">
        <v>50.529999999999994</v>
      </c>
      <c r="L10" s="1665">
        <v>50.449999999999996</v>
      </c>
      <c r="M10" s="1665">
        <v>50.55</v>
      </c>
      <c r="N10" s="1665">
        <v>51.070000000000007</v>
      </c>
      <c r="O10" s="1665">
        <v>49.89</v>
      </c>
      <c r="P10" s="1665">
        <v>49.21</v>
      </c>
      <c r="Q10" s="1665">
        <v>48.79</v>
      </c>
      <c r="R10" s="1665">
        <v>48.66</v>
      </c>
      <c r="S10" s="1665">
        <v>47.85</v>
      </c>
      <c r="T10" s="1665">
        <v>47.03</v>
      </c>
      <c r="U10" s="1665">
        <v>47.06</v>
      </c>
      <c r="V10" s="1665">
        <v>47</v>
      </c>
      <c r="W10" s="1665">
        <v>46.79</v>
      </c>
      <c r="X10" s="1665">
        <v>47.96</v>
      </c>
      <c r="Y10" s="1665">
        <v>48.22</v>
      </c>
      <c r="Z10" s="1665">
        <v>46.79</v>
      </c>
      <c r="AA10" s="1665">
        <v>47.99</v>
      </c>
      <c r="AB10" s="1665">
        <v>47.42</v>
      </c>
      <c r="AC10" s="1665">
        <v>47.55</v>
      </c>
      <c r="AD10" s="1665">
        <v>47.67</v>
      </c>
      <c r="AE10" s="1665">
        <v>46.86</v>
      </c>
      <c r="AF10" s="3370"/>
    </row>
    <row r="11" spans="1:32" ht="14.1" customHeight="1">
      <c r="A11" s="617" t="s">
        <v>573</v>
      </c>
      <c r="B11" s="1666">
        <v>79.47999999999999</v>
      </c>
      <c r="C11" s="1666">
        <v>78.09</v>
      </c>
      <c r="D11" s="1666">
        <v>77.17</v>
      </c>
      <c r="E11" s="1666">
        <v>77.959999999999994</v>
      </c>
      <c r="F11" s="1666">
        <v>82.179999999999993</v>
      </c>
      <c r="G11" s="1666">
        <v>83.07</v>
      </c>
      <c r="H11" s="1666">
        <v>82.11</v>
      </c>
      <c r="I11" s="1666">
        <v>81.16</v>
      </c>
      <c r="J11" s="1666">
        <v>82.58</v>
      </c>
      <c r="K11" s="1666">
        <v>82.37</v>
      </c>
      <c r="L11" s="1666">
        <v>80.58</v>
      </c>
      <c r="M11" s="1666">
        <v>79.72</v>
      </c>
      <c r="N11" s="1666">
        <v>79.97</v>
      </c>
      <c r="O11" s="1666">
        <v>78.739999999999995</v>
      </c>
      <c r="P11" s="1666">
        <v>80.12</v>
      </c>
      <c r="Q11" s="1666">
        <v>78.31</v>
      </c>
      <c r="R11" s="1666">
        <v>80.459999999999994</v>
      </c>
      <c r="S11" s="1666">
        <v>82.42</v>
      </c>
      <c r="T11" s="1666">
        <v>81.540000000000006</v>
      </c>
      <c r="U11" s="1666">
        <v>84.3</v>
      </c>
      <c r="V11" s="1666">
        <v>77.100000000000009</v>
      </c>
      <c r="W11" s="1666">
        <v>73.88</v>
      </c>
      <c r="X11" s="1666">
        <v>77.259999999999991</v>
      </c>
      <c r="Y11" s="1666">
        <v>76.22</v>
      </c>
      <c r="Z11" s="1666">
        <v>74.41</v>
      </c>
      <c r="AA11" s="1666">
        <v>77.06</v>
      </c>
      <c r="AB11" s="1666">
        <v>75.75</v>
      </c>
      <c r="AC11" s="1666">
        <v>76.91</v>
      </c>
      <c r="AD11" s="1666">
        <v>78.539999999999992</v>
      </c>
      <c r="AE11" s="1666">
        <v>75.11</v>
      </c>
      <c r="AF11" s="3371"/>
    </row>
    <row r="12" spans="1:32" ht="14.1" customHeight="1">
      <c r="A12" s="617" t="s">
        <v>938</v>
      </c>
      <c r="B12" s="1666">
        <v>11.700000000000001</v>
      </c>
      <c r="C12" s="1666">
        <v>11.709999999999999</v>
      </c>
      <c r="D12" s="1666">
        <v>12.36</v>
      </c>
      <c r="E12" s="1666">
        <v>11.74</v>
      </c>
      <c r="F12" s="1666">
        <v>11.5</v>
      </c>
      <c r="G12" s="1666">
        <v>11.09</v>
      </c>
      <c r="H12" s="1666">
        <v>11.020000000000001</v>
      </c>
      <c r="I12" s="1666">
        <v>11.04</v>
      </c>
      <c r="J12" s="1666">
        <v>10.99</v>
      </c>
      <c r="K12" s="1666">
        <v>11.14</v>
      </c>
      <c r="L12" s="1666">
        <v>9.8699999999999992</v>
      </c>
      <c r="M12" s="1666">
        <v>9.91</v>
      </c>
      <c r="N12" s="1666">
        <v>9.8699999999999992</v>
      </c>
      <c r="O12" s="1666">
        <v>8.6300000000000008</v>
      </c>
      <c r="P12" s="1666">
        <v>7.870000000000001</v>
      </c>
      <c r="Q12" s="1666">
        <v>7.4899999999999993</v>
      </c>
      <c r="R12" s="1666">
        <v>7.1999999999999993</v>
      </c>
      <c r="S12" s="1666">
        <v>6.6000000000000005</v>
      </c>
      <c r="T12" s="1666">
        <v>6.9099999999999993</v>
      </c>
      <c r="U12" s="1666">
        <v>6.74</v>
      </c>
      <c r="V12" s="1666">
        <v>6.9500000000000011</v>
      </c>
      <c r="W12" s="1666">
        <v>6.64</v>
      </c>
      <c r="X12" s="1666">
        <v>6.6199999999999992</v>
      </c>
      <c r="Y12" s="1666">
        <v>6.41</v>
      </c>
      <c r="Z12" s="1666">
        <v>6</v>
      </c>
      <c r="AA12" s="1666">
        <v>6.5600000000000005</v>
      </c>
      <c r="AB12" s="1666">
        <v>6.34</v>
      </c>
      <c r="AC12" s="1666">
        <v>6.63</v>
      </c>
      <c r="AD12" s="1666">
        <v>6.67</v>
      </c>
      <c r="AE12" s="1666">
        <v>6.59</v>
      </c>
      <c r="AF12" s="3371"/>
    </row>
    <row r="13" spans="1:32" ht="14.45" customHeight="1">
      <c r="A13" s="616" t="s">
        <v>610</v>
      </c>
      <c r="B13" s="1665">
        <v>6.9599999999999991</v>
      </c>
      <c r="C13" s="1665">
        <v>7.1099999999999994</v>
      </c>
      <c r="D13" s="1665">
        <v>7.24</v>
      </c>
      <c r="E13" s="1665">
        <v>7.02</v>
      </c>
      <c r="F13" s="1665">
        <v>6.9099999999999993</v>
      </c>
      <c r="G13" s="1665">
        <v>7.12</v>
      </c>
      <c r="H13" s="1665">
        <v>7.24</v>
      </c>
      <c r="I13" s="1665">
        <v>6.8900000000000006</v>
      </c>
      <c r="J13" s="1665">
        <v>6.75</v>
      </c>
      <c r="K13" s="1665">
        <v>6.6199999999999992</v>
      </c>
      <c r="L13" s="1665">
        <v>6.45</v>
      </c>
      <c r="M13" s="1665">
        <v>5.93</v>
      </c>
      <c r="N13" s="1665">
        <v>6.04</v>
      </c>
      <c r="O13" s="1665">
        <v>6.16</v>
      </c>
      <c r="P13" s="1665">
        <v>6.2600000000000007</v>
      </c>
      <c r="Q13" s="1665">
        <v>6.45</v>
      </c>
      <c r="R13" s="1665">
        <v>6.6000000000000005</v>
      </c>
      <c r="S13" s="1665">
        <v>6.5600000000000005</v>
      </c>
      <c r="T13" s="1665">
        <v>6.9099999999999993</v>
      </c>
      <c r="U13" s="1665">
        <v>7.21</v>
      </c>
      <c r="V13" s="1665">
        <v>7.35</v>
      </c>
      <c r="W13" s="1665">
        <v>7.870000000000001</v>
      </c>
      <c r="X13" s="1665">
        <v>8.2000000000000011</v>
      </c>
      <c r="Y13" s="1665">
        <v>8.6199999999999992</v>
      </c>
      <c r="Z13" s="1665">
        <v>8.64</v>
      </c>
      <c r="AA13" s="1665">
        <v>8.61</v>
      </c>
      <c r="AB13" s="1665">
        <v>8.84</v>
      </c>
      <c r="AC13" s="1665">
        <v>9.24</v>
      </c>
      <c r="AD13" s="1665">
        <v>9.3000000000000007</v>
      </c>
      <c r="AE13" s="1665">
        <v>9.379999999999999</v>
      </c>
      <c r="AF13" s="3370">
        <v>10.11</v>
      </c>
    </row>
    <row r="14" spans="1:32" ht="14.1" customHeight="1">
      <c r="A14" s="617" t="s">
        <v>207</v>
      </c>
      <c r="B14" s="1667">
        <v>17.190000000000001</v>
      </c>
      <c r="C14" s="1667">
        <v>17.7</v>
      </c>
      <c r="D14" s="1667">
        <v>17.649999999999999</v>
      </c>
      <c r="E14" s="1667">
        <v>17.380000000000003</v>
      </c>
      <c r="F14" s="1667">
        <v>17.66</v>
      </c>
      <c r="G14" s="1667">
        <v>17.810000000000002</v>
      </c>
      <c r="H14" s="1667">
        <v>17.899999999999999</v>
      </c>
      <c r="I14" s="1667">
        <v>17.560000000000002</v>
      </c>
      <c r="J14" s="1667">
        <v>17.27</v>
      </c>
      <c r="K14" s="1667">
        <v>17.560000000000002</v>
      </c>
      <c r="L14" s="1667">
        <v>17.580000000000002</v>
      </c>
      <c r="M14" s="1667">
        <v>16.59</v>
      </c>
      <c r="N14" s="1667">
        <v>17.61</v>
      </c>
      <c r="O14" s="1667">
        <v>16.220000000000002</v>
      </c>
      <c r="P14" s="1667">
        <v>16.34</v>
      </c>
      <c r="Q14" s="1667">
        <v>16.66</v>
      </c>
      <c r="R14" s="1667">
        <v>15.939999999999998</v>
      </c>
      <c r="S14" s="1667">
        <v>16.559999999999999</v>
      </c>
      <c r="T14" s="1667">
        <v>17</v>
      </c>
      <c r="U14" s="1667">
        <v>17.330000000000002</v>
      </c>
      <c r="V14" s="1667">
        <v>16.919999999999998</v>
      </c>
      <c r="W14" s="1667">
        <v>17.47</v>
      </c>
      <c r="X14" s="1667">
        <v>17.580000000000002</v>
      </c>
      <c r="Y14" s="1667">
        <v>18.09</v>
      </c>
      <c r="Z14" s="1667">
        <v>17.61</v>
      </c>
      <c r="AA14" s="1667">
        <v>17.78</v>
      </c>
      <c r="AB14" s="1667">
        <v>16.950000000000003</v>
      </c>
      <c r="AC14" s="1667">
        <v>16.72</v>
      </c>
      <c r="AD14" s="1667">
        <v>16.23</v>
      </c>
      <c r="AE14" s="1667">
        <v>16.150000000000002</v>
      </c>
      <c r="AF14" s="3372">
        <v>17.260000000000002</v>
      </c>
    </row>
    <row r="15" spans="1:32" ht="14.1" customHeight="1">
      <c r="A15" s="617" t="s">
        <v>577</v>
      </c>
      <c r="B15" s="1667">
        <v>12.120000000000001</v>
      </c>
      <c r="C15" s="1667">
        <v>11.84</v>
      </c>
      <c r="D15" s="1667">
        <v>12.34</v>
      </c>
      <c r="E15" s="1667">
        <v>12.139999999999999</v>
      </c>
      <c r="F15" s="1667">
        <v>11.04</v>
      </c>
      <c r="G15" s="1667">
        <v>12.2</v>
      </c>
      <c r="H15" s="1667">
        <v>12.23</v>
      </c>
      <c r="I15" s="1667">
        <v>11.33</v>
      </c>
      <c r="J15" s="1667">
        <v>11.1</v>
      </c>
      <c r="K15" s="1667">
        <v>11.14</v>
      </c>
      <c r="L15" s="1667">
        <v>11.21</v>
      </c>
      <c r="M15" s="1667">
        <v>10.26</v>
      </c>
      <c r="N15" s="1667">
        <v>9.7900000000000009</v>
      </c>
      <c r="O15" s="1667">
        <v>9.35</v>
      </c>
      <c r="P15" s="1667">
        <v>9.64</v>
      </c>
      <c r="Q15" s="1667">
        <v>9.76</v>
      </c>
      <c r="R15" s="1667">
        <v>9.34</v>
      </c>
      <c r="S15" s="1667">
        <v>9.6</v>
      </c>
      <c r="T15" s="1667">
        <v>8.73</v>
      </c>
      <c r="U15" s="1667">
        <v>7.9399999999999995</v>
      </c>
      <c r="V15" s="1667">
        <v>8.49</v>
      </c>
      <c r="W15" s="1667">
        <v>7.9799999999999995</v>
      </c>
      <c r="X15" s="1667">
        <v>7.59</v>
      </c>
      <c r="Y15" s="1667">
        <v>7.82</v>
      </c>
      <c r="Z15" s="1667">
        <v>8.4699999999999989</v>
      </c>
      <c r="AA15" s="1667">
        <v>8.3699999999999992</v>
      </c>
      <c r="AB15" s="1667">
        <v>8.4599999999999991</v>
      </c>
      <c r="AC15" s="1667">
        <v>9.24</v>
      </c>
      <c r="AD15" s="1667">
        <v>8.4</v>
      </c>
      <c r="AE15" s="1667">
        <v>8.61</v>
      </c>
      <c r="AF15" s="3372">
        <v>9.629999999999999</v>
      </c>
    </row>
    <row r="16" spans="1:32" ht="14.1" customHeight="1">
      <c r="A16" s="617" t="s">
        <v>576</v>
      </c>
      <c r="B16" s="1667">
        <v>5.0200000000000005</v>
      </c>
      <c r="C16" s="1667">
        <v>5.1400000000000006</v>
      </c>
      <c r="D16" s="1667">
        <v>5.28</v>
      </c>
      <c r="E16" s="1667">
        <v>5.0299999999999994</v>
      </c>
      <c r="F16" s="1667">
        <v>4.91</v>
      </c>
      <c r="G16" s="1667">
        <v>5.07</v>
      </c>
      <c r="H16" s="1667">
        <v>5.2200000000000006</v>
      </c>
      <c r="I16" s="1667">
        <v>4.97</v>
      </c>
      <c r="J16" s="1667">
        <v>4.88</v>
      </c>
      <c r="K16" s="1667">
        <v>4.68</v>
      </c>
      <c r="L16" s="1667">
        <v>4.49</v>
      </c>
      <c r="M16" s="1667">
        <v>4</v>
      </c>
      <c r="N16" s="1667">
        <v>4.05</v>
      </c>
      <c r="O16" s="1667">
        <v>4.3</v>
      </c>
      <c r="P16" s="1667">
        <v>4.3999999999999995</v>
      </c>
      <c r="Q16" s="1667">
        <v>4.54</v>
      </c>
      <c r="R16" s="1667">
        <v>4.7699999999999996</v>
      </c>
      <c r="S16" s="1667">
        <v>4.67</v>
      </c>
      <c r="T16" s="1667">
        <v>5.07</v>
      </c>
      <c r="U16" s="1667">
        <v>5.4399999999999995</v>
      </c>
      <c r="V16" s="1667">
        <v>5.6800000000000006</v>
      </c>
      <c r="W16" s="1667">
        <v>6.1899999999999995</v>
      </c>
      <c r="X16" s="1667">
        <v>6.43</v>
      </c>
      <c r="Y16" s="1667">
        <v>6.78</v>
      </c>
      <c r="Z16" s="1667">
        <v>6.9</v>
      </c>
      <c r="AA16" s="1667">
        <v>6.84</v>
      </c>
      <c r="AB16" s="1667">
        <v>7.17</v>
      </c>
      <c r="AC16" s="1667">
        <v>7.5399999999999991</v>
      </c>
      <c r="AD16" s="1667">
        <v>7.7799999999999994</v>
      </c>
      <c r="AE16" s="1667">
        <v>7.9</v>
      </c>
      <c r="AF16" s="3372">
        <v>8.5</v>
      </c>
    </row>
    <row r="17" spans="1:32" s="297" customFormat="1" ht="14.45" customHeight="1">
      <c r="A17" s="551" t="s">
        <v>1436</v>
      </c>
      <c r="B17" s="1665">
        <v>34.510000000000005</v>
      </c>
      <c r="C17" s="1665">
        <v>34.21</v>
      </c>
      <c r="D17" s="1665">
        <v>33.25</v>
      </c>
      <c r="E17" s="1665">
        <v>33.35</v>
      </c>
      <c r="F17" s="1665">
        <v>32.56</v>
      </c>
      <c r="G17" s="1665">
        <v>31.77</v>
      </c>
      <c r="H17" s="1665">
        <v>30.79</v>
      </c>
      <c r="I17" s="1665">
        <v>30.680000000000003</v>
      </c>
      <c r="J17" s="1665">
        <v>29.880000000000003</v>
      </c>
      <c r="K17" s="1665">
        <v>29.37</v>
      </c>
      <c r="L17" s="1665">
        <v>28.83</v>
      </c>
      <c r="M17" s="1665">
        <v>28.71</v>
      </c>
      <c r="N17" s="1665">
        <v>28.92</v>
      </c>
      <c r="O17" s="1665">
        <v>30.070000000000004</v>
      </c>
      <c r="P17" s="1665">
        <v>30.320000000000004</v>
      </c>
      <c r="Q17" s="1665">
        <v>30.470000000000002</v>
      </c>
      <c r="R17" s="1665">
        <v>30.45</v>
      </c>
      <c r="S17" s="1665">
        <v>30.830000000000002</v>
      </c>
      <c r="T17" s="1665">
        <v>31.290000000000003</v>
      </c>
      <c r="U17" s="1665">
        <v>32.269999999999996</v>
      </c>
      <c r="V17" s="1665">
        <v>30.769999999999996</v>
      </c>
      <c r="W17" s="1665">
        <v>30.65</v>
      </c>
      <c r="X17" s="1665">
        <v>29.849999999999998</v>
      </c>
      <c r="Y17" s="1665">
        <v>29.080000000000002</v>
      </c>
      <c r="Z17" s="1665">
        <v>28.910000000000004</v>
      </c>
      <c r="AA17" s="1665">
        <v>29.95</v>
      </c>
      <c r="AB17" s="1665">
        <v>31.230000000000004</v>
      </c>
      <c r="AC17" s="1665">
        <v>31.6</v>
      </c>
      <c r="AD17" s="1665">
        <v>33.68</v>
      </c>
      <c r="AE17" s="1665">
        <v>34.31</v>
      </c>
      <c r="AF17" s="3370"/>
    </row>
    <row r="18" spans="1:32" ht="14.1" customHeight="1">
      <c r="A18" s="617" t="s">
        <v>424</v>
      </c>
      <c r="B18" s="1667">
        <v>7.0900000000000007</v>
      </c>
      <c r="C18" s="1667">
        <v>6.76</v>
      </c>
      <c r="D18" s="1667">
        <v>7.19</v>
      </c>
      <c r="E18" s="1667">
        <v>8</v>
      </c>
      <c r="F18" s="1667">
        <v>7.9600000000000009</v>
      </c>
      <c r="G18" s="1667">
        <v>8.23</v>
      </c>
      <c r="H18" s="1667">
        <v>7.3400000000000007</v>
      </c>
      <c r="I18" s="1667">
        <v>7.7399999999999993</v>
      </c>
      <c r="J18" s="1667">
        <v>7.21</v>
      </c>
      <c r="K18" s="1667">
        <v>6.39</v>
      </c>
      <c r="L18" s="1667">
        <v>7.55</v>
      </c>
      <c r="M18" s="1667">
        <v>9.16</v>
      </c>
      <c r="N18" s="1667">
        <v>8.89</v>
      </c>
      <c r="O18" s="1667">
        <v>8.4</v>
      </c>
      <c r="P18" s="1667">
        <v>7.01</v>
      </c>
      <c r="Q18" s="1667">
        <v>7.6899999999999995</v>
      </c>
      <c r="R18" s="1667">
        <v>7.3599999999999994</v>
      </c>
      <c r="S18" s="1667">
        <v>6.2399999999999993</v>
      </c>
      <c r="T18" s="1667">
        <v>6.12</v>
      </c>
      <c r="U18" s="1667">
        <v>7.1</v>
      </c>
      <c r="V18" s="1667">
        <v>7.12</v>
      </c>
      <c r="W18" s="1667">
        <v>7.1</v>
      </c>
      <c r="X18" s="1667">
        <v>6.84</v>
      </c>
      <c r="Y18" s="1667">
        <v>7.3</v>
      </c>
      <c r="Z18" s="1667">
        <v>7.3599999999999994</v>
      </c>
      <c r="AA18" s="1667">
        <v>7.3599999999999994</v>
      </c>
      <c r="AB18" s="1667">
        <v>7.2700000000000005</v>
      </c>
      <c r="AC18" s="1667">
        <v>8.06</v>
      </c>
      <c r="AD18" s="1667">
        <v>8.2199999999999989</v>
      </c>
      <c r="AE18" s="1667">
        <v>8.57</v>
      </c>
      <c r="AF18" s="3372">
        <v>8.49</v>
      </c>
    </row>
    <row r="19" spans="1:32" ht="14.1" customHeight="1">
      <c r="A19" s="617" t="s">
        <v>425</v>
      </c>
      <c r="B19" s="1667">
        <v>46.67</v>
      </c>
      <c r="C19" s="1667">
        <v>46.08</v>
      </c>
      <c r="D19" s="1667">
        <v>45.49</v>
      </c>
      <c r="E19" s="1667">
        <v>44.98</v>
      </c>
      <c r="F19" s="1667">
        <v>44.89</v>
      </c>
      <c r="G19" s="1667">
        <v>43.02</v>
      </c>
      <c r="H19" s="1667">
        <v>41.43</v>
      </c>
      <c r="I19" s="1667">
        <v>40.82</v>
      </c>
      <c r="J19" s="1667">
        <v>40.25</v>
      </c>
      <c r="K19" s="1667">
        <v>40.150000000000006</v>
      </c>
      <c r="L19" s="1667">
        <v>38.71</v>
      </c>
      <c r="M19" s="1667">
        <v>37.19</v>
      </c>
      <c r="N19" s="1667">
        <v>39.160000000000004</v>
      </c>
      <c r="O19" s="1667">
        <v>41.75</v>
      </c>
      <c r="P19" s="1667">
        <v>42.04</v>
      </c>
      <c r="Q19" s="1667">
        <v>42.67</v>
      </c>
      <c r="R19" s="1667">
        <v>43.059999999999995</v>
      </c>
      <c r="S19" s="1667">
        <v>44.14</v>
      </c>
      <c r="T19" s="1667">
        <v>44.18</v>
      </c>
      <c r="U19" s="1667">
        <v>45.56</v>
      </c>
      <c r="V19" s="1667">
        <v>43.669999999999995</v>
      </c>
      <c r="W19" s="1667">
        <v>42.57</v>
      </c>
      <c r="X19" s="1667">
        <v>40.799999999999997</v>
      </c>
      <c r="Y19" s="1667">
        <v>39.42</v>
      </c>
      <c r="Z19" s="1667">
        <v>38.67</v>
      </c>
      <c r="AA19" s="1667">
        <v>40.450000000000003</v>
      </c>
      <c r="AB19" s="1667">
        <v>42.58</v>
      </c>
      <c r="AC19" s="1667">
        <v>42.32</v>
      </c>
      <c r="AD19" s="1667">
        <v>44.75</v>
      </c>
      <c r="AE19" s="1667">
        <v>45.62</v>
      </c>
      <c r="AF19" s="3372">
        <v>47.85</v>
      </c>
    </row>
    <row r="20" spans="1:32" ht="14.1" customHeight="1">
      <c r="A20" s="617" t="s">
        <v>939</v>
      </c>
      <c r="B20" s="1667">
        <v>32.550000000000004</v>
      </c>
      <c r="C20" s="1667">
        <v>31.7</v>
      </c>
      <c r="D20" s="1667">
        <v>29.080000000000002</v>
      </c>
      <c r="E20" s="1667">
        <v>29.65</v>
      </c>
      <c r="F20" s="1667">
        <v>30.669999999999998</v>
      </c>
      <c r="G20" s="1667">
        <v>30.36</v>
      </c>
      <c r="H20" s="1667">
        <v>30.09</v>
      </c>
      <c r="I20" s="1667">
        <v>24.08</v>
      </c>
      <c r="J20" s="1667">
        <v>22.869999999999997</v>
      </c>
      <c r="K20" s="1667">
        <v>26.5</v>
      </c>
      <c r="L20" s="1667">
        <v>24.07</v>
      </c>
      <c r="M20" s="1667">
        <v>23.39</v>
      </c>
      <c r="N20" s="1667">
        <v>25.25</v>
      </c>
      <c r="O20" s="1667">
        <v>26.39</v>
      </c>
      <c r="P20" s="1667">
        <v>25.69</v>
      </c>
      <c r="Q20" s="1667">
        <v>24.66</v>
      </c>
      <c r="R20" s="1667">
        <v>25.569999999999997</v>
      </c>
      <c r="S20" s="1667">
        <v>26.19</v>
      </c>
      <c r="T20" s="1667">
        <v>25.900000000000002</v>
      </c>
      <c r="U20" s="1667">
        <v>23.599999999999998</v>
      </c>
      <c r="V20" s="1667">
        <v>25.16</v>
      </c>
      <c r="W20" s="1667">
        <v>26.41</v>
      </c>
      <c r="X20" s="1667">
        <v>27.57</v>
      </c>
      <c r="Y20" s="1667">
        <v>26.369999999999997</v>
      </c>
      <c r="Z20" s="1667">
        <v>25.840000000000003</v>
      </c>
      <c r="AA20" s="1667">
        <v>25.11</v>
      </c>
      <c r="AB20" s="1667">
        <v>23.94</v>
      </c>
      <c r="AC20" s="1667">
        <v>26.5</v>
      </c>
      <c r="AD20" s="1667">
        <v>26.02</v>
      </c>
      <c r="AE20" s="1667">
        <v>22.720000000000002</v>
      </c>
      <c r="AF20" s="3372">
        <v>25.019999999999996</v>
      </c>
    </row>
    <row r="21" spans="1:32" ht="14.1" customHeight="1">
      <c r="A21" s="617" t="s">
        <v>579</v>
      </c>
      <c r="B21" s="1667">
        <v>9.5399999999999991</v>
      </c>
      <c r="C21" s="1667">
        <v>10.76</v>
      </c>
      <c r="D21" s="1667">
        <v>10.15</v>
      </c>
      <c r="E21" s="1667">
        <v>10.870000000000001</v>
      </c>
      <c r="F21" s="1667">
        <v>10.059999999999999</v>
      </c>
      <c r="G21" s="1667">
        <v>10.8</v>
      </c>
      <c r="H21" s="1667">
        <v>10.56</v>
      </c>
      <c r="I21" s="1667">
        <v>11.25</v>
      </c>
      <c r="J21" s="1667">
        <v>10.81</v>
      </c>
      <c r="K21" s="1667">
        <v>10.17</v>
      </c>
      <c r="L21" s="1667">
        <v>10.38</v>
      </c>
      <c r="M21" s="1667">
        <v>10.79</v>
      </c>
      <c r="N21" s="1667">
        <v>8.6</v>
      </c>
      <c r="O21" s="1667">
        <v>9.31</v>
      </c>
      <c r="P21" s="1667">
        <v>11.1</v>
      </c>
      <c r="Q21" s="1667">
        <v>11.65</v>
      </c>
      <c r="R21" s="1667">
        <v>12.09</v>
      </c>
      <c r="S21" s="1667">
        <v>12.08</v>
      </c>
      <c r="T21" s="1667">
        <v>12.73</v>
      </c>
      <c r="U21" s="1667">
        <v>13.03</v>
      </c>
      <c r="V21" s="1667">
        <v>9.85</v>
      </c>
      <c r="W21" s="1667">
        <v>11.92</v>
      </c>
      <c r="X21" s="1667">
        <v>11.48</v>
      </c>
      <c r="Y21" s="1667">
        <v>10.530000000000001</v>
      </c>
      <c r="Z21" s="1667">
        <v>9.58</v>
      </c>
      <c r="AA21" s="1667">
        <v>11.21</v>
      </c>
      <c r="AB21" s="1667">
        <v>10.33</v>
      </c>
      <c r="AC21" s="1667">
        <v>10.38</v>
      </c>
      <c r="AD21" s="1667">
        <v>13.56</v>
      </c>
      <c r="AE21" s="1667">
        <v>13.930000000000001</v>
      </c>
      <c r="AF21" s="3372"/>
    </row>
    <row r="22" spans="1:32" s="297" customFormat="1" ht="14.25" customHeight="1">
      <c r="A22" s="616" t="s">
        <v>330</v>
      </c>
      <c r="B22" s="1665">
        <v>38.58</v>
      </c>
      <c r="C22" s="1665">
        <v>37.380000000000003</v>
      </c>
      <c r="D22" s="1665">
        <v>36.520000000000003</v>
      </c>
      <c r="E22" s="1665">
        <v>35.03</v>
      </c>
      <c r="F22" s="1665">
        <v>34.5</v>
      </c>
      <c r="G22" s="1665">
        <v>33.1</v>
      </c>
      <c r="H22" s="1665">
        <v>32.28</v>
      </c>
      <c r="I22" s="1665">
        <v>31.419999999999998</v>
      </c>
      <c r="J22" s="1665">
        <v>31.72</v>
      </c>
      <c r="K22" s="1665">
        <v>30.89</v>
      </c>
      <c r="L22" s="1665">
        <v>30.409999999999997</v>
      </c>
      <c r="M22" s="1665">
        <v>30.04</v>
      </c>
      <c r="N22" s="1665">
        <v>29.26</v>
      </c>
      <c r="O22" s="1665">
        <v>28.799999999999997</v>
      </c>
      <c r="P22" s="1665">
        <v>27.74</v>
      </c>
      <c r="Q22" s="1665">
        <v>27.6</v>
      </c>
      <c r="R22" s="1665">
        <v>27.310000000000002</v>
      </c>
      <c r="S22" s="1665">
        <v>26.86</v>
      </c>
      <c r="T22" s="1665">
        <v>26.490000000000002</v>
      </c>
      <c r="U22" s="1665">
        <v>25.53</v>
      </c>
      <c r="V22" s="1665">
        <v>24.83</v>
      </c>
      <c r="W22" s="1665">
        <v>24.560000000000002</v>
      </c>
      <c r="X22" s="1665">
        <v>23.98</v>
      </c>
      <c r="Y22" s="1665">
        <v>23.919999999999998</v>
      </c>
      <c r="Z22" s="1665">
        <v>23.150000000000002</v>
      </c>
      <c r="AA22" s="1665">
        <v>22.84</v>
      </c>
      <c r="AB22" s="1665">
        <v>22.81</v>
      </c>
      <c r="AC22" s="1665">
        <v>22.650000000000002</v>
      </c>
      <c r="AD22" s="1665">
        <v>22.27</v>
      </c>
      <c r="AE22" s="1665">
        <v>22.05</v>
      </c>
      <c r="AF22" s="3370"/>
    </row>
    <row r="23" spans="1:32" ht="15.75" customHeight="1">
      <c r="A23" s="617" t="s">
        <v>244</v>
      </c>
      <c r="B23" s="1667">
        <v>23.94</v>
      </c>
      <c r="C23" s="1667">
        <v>24.86</v>
      </c>
      <c r="D23" s="1667">
        <v>24.2</v>
      </c>
      <c r="E23" s="1667">
        <v>23.18</v>
      </c>
      <c r="F23" s="1667">
        <v>22.32</v>
      </c>
      <c r="G23" s="1667">
        <v>21.08</v>
      </c>
      <c r="H23" s="1667">
        <v>20.49</v>
      </c>
      <c r="I23" s="1667">
        <v>20.630000000000003</v>
      </c>
      <c r="J23" s="1667">
        <v>20.380000000000003</v>
      </c>
      <c r="K23" s="1667">
        <v>19.89</v>
      </c>
      <c r="L23" s="1667">
        <v>19.23</v>
      </c>
      <c r="M23" s="1667">
        <v>18.360000000000003</v>
      </c>
      <c r="N23" s="1667">
        <v>17.16</v>
      </c>
      <c r="O23" s="1667">
        <v>14.63</v>
      </c>
      <c r="P23" s="1667">
        <v>12.8</v>
      </c>
      <c r="Q23" s="1667">
        <v>11.58</v>
      </c>
      <c r="R23" s="1667">
        <v>10.72</v>
      </c>
      <c r="S23" s="1667">
        <v>9.68</v>
      </c>
      <c r="T23" s="1667">
        <v>9.43</v>
      </c>
      <c r="U23" s="1667">
        <v>8.86</v>
      </c>
      <c r="V23" s="1667">
        <v>8.1</v>
      </c>
      <c r="W23" s="1667">
        <v>7.42</v>
      </c>
      <c r="X23" s="1667">
        <v>7.6499999999999995</v>
      </c>
      <c r="Y23" s="1667">
        <v>7.7299999999999995</v>
      </c>
      <c r="Z23" s="1667">
        <v>8.1199999999999992</v>
      </c>
      <c r="AA23" s="1667">
        <v>8.43</v>
      </c>
      <c r="AB23" s="1667">
        <v>8.8800000000000008</v>
      </c>
      <c r="AC23" s="1667">
        <v>9.1399999999999988</v>
      </c>
      <c r="AD23" s="1667">
        <v>9.33</v>
      </c>
      <c r="AE23" s="1667">
        <v>9.64</v>
      </c>
      <c r="AF23" s="3372"/>
    </row>
    <row r="24" spans="1:32" ht="14.1" customHeight="1">
      <c r="A24" s="617" t="s">
        <v>1056</v>
      </c>
      <c r="B24" s="1667">
        <v>40.729999999999997</v>
      </c>
      <c r="C24" s="1667">
        <v>39.619999999999997</v>
      </c>
      <c r="D24" s="1667">
        <v>38.47</v>
      </c>
      <c r="E24" s="1667">
        <v>37.97</v>
      </c>
      <c r="F24" s="1667">
        <v>37.340000000000003</v>
      </c>
      <c r="G24" s="1667">
        <v>35.28</v>
      </c>
      <c r="H24" s="1667">
        <v>34.74</v>
      </c>
      <c r="I24" s="1667">
        <v>33.93</v>
      </c>
      <c r="J24" s="1667">
        <v>33.650000000000006</v>
      </c>
      <c r="K24" s="1667">
        <v>32.14</v>
      </c>
      <c r="L24" s="1667">
        <v>31.680000000000003</v>
      </c>
      <c r="M24" s="1667">
        <v>31.66</v>
      </c>
      <c r="N24" s="1667">
        <v>30.869999999999997</v>
      </c>
      <c r="O24" s="1667">
        <v>30.759999999999998</v>
      </c>
      <c r="P24" s="1667">
        <v>29.89</v>
      </c>
      <c r="Q24" s="1667">
        <v>29.65</v>
      </c>
      <c r="R24" s="1667">
        <v>29.01</v>
      </c>
      <c r="S24" s="1667">
        <v>28.17</v>
      </c>
      <c r="T24" s="1667">
        <v>26.97</v>
      </c>
      <c r="U24" s="1667">
        <v>25.040000000000003</v>
      </c>
      <c r="V24" s="1667">
        <v>24.610000000000003</v>
      </c>
      <c r="W24" s="1667">
        <v>24.279999999999998</v>
      </c>
      <c r="X24" s="1667">
        <v>23.3</v>
      </c>
      <c r="Y24" s="1667">
        <v>23.599999999999998</v>
      </c>
      <c r="Z24" s="1667">
        <v>22.61</v>
      </c>
      <c r="AA24" s="1667">
        <v>22.470000000000002</v>
      </c>
      <c r="AB24" s="1667">
        <v>23.1</v>
      </c>
      <c r="AC24" s="1667">
        <v>23.169999999999998</v>
      </c>
      <c r="AD24" s="1667">
        <v>22.900000000000002</v>
      </c>
      <c r="AE24" s="1667">
        <v>23.13</v>
      </c>
      <c r="AF24" s="3372"/>
    </row>
    <row r="25" spans="1:32" ht="14.1" customHeight="1">
      <c r="A25" s="617" t="s">
        <v>209</v>
      </c>
      <c r="B25" s="1667">
        <v>46.57</v>
      </c>
      <c r="C25" s="1667">
        <v>45.190000000000005</v>
      </c>
      <c r="D25" s="1667">
        <v>44.3</v>
      </c>
      <c r="E25" s="1667">
        <v>40.93</v>
      </c>
      <c r="F25" s="1667">
        <v>42.53</v>
      </c>
      <c r="G25" s="1667">
        <v>39.410000000000004</v>
      </c>
      <c r="H25" s="1667">
        <v>38.49</v>
      </c>
      <c r="I25" s="1667">
        <v>37.96</v>
      </c>
      <c r="J25" s="1667">
        <v>39.340000000000003</v>
      </c>
      <c r="K25" s="1667">
        <v>37.79</v>
      </c>
      <c r="L25" s="1667">
        <v>38.049999999999997</v>
      </c>
      <c r="M25" s="1667">
        <v>38.5</v>
      </c>
      <c r="N25" s="1667">
        <v>37.35</v>
      </c>
      <c r="O25" s="1667">
        <v>37.409999999999997</v>
      </c>
      <c r="P25" s="1667">
        <v>35.49</v>
      </c>
      <c r="Q25" s="1667">
        <v>34.81</v>
      </c>
      <c r="R25" s="1667">
        <v>34.589999999999996</v>
      </c>
      <c r="S25" s="1667">
        <v>35.229999999999997</v>
      </c>
      <c r="T25" s="1667">
        <v>35.870000000000005</v>
      </c>
      <c r="U25" s="1667">
        <v>33.520000000000003</v>
      </c>
      <c r="V25" s="1667">
        <v>31.55</v>
      </c>
      <c r="W25" s="1667">
        <v>29.81</v>
      </c>
      <c r="X25" s="1667">
        <v>29.020000000000003</v>
      </c>
      <c r="Y25" s="1667">
        <v>29.49</v>
      </c>
      <c r="Z25" s="1667">
        <v>28.28</v>
      </c>
      <c r="AA25" s="1667">
        <v>27.22</v>
      </c>
      <c r="AB25" s="1667">
        <v>27.200000000000003</v>
      </c>
      <c r="AC25" s="1667">
        <v>26.790000000000003</v>
      </c>
      <c r="AD25" s="1667">
        <v>25.56</v>
      </c>
      <c r="AE25" s="1667">
        <v>23.880000000000003</v>
      </c>
      <c r="AF25" s="3372"/>
    </row>
    <row r="26" spans="1:32" ht="14.1" customHeight="1">
      <c r="A26" s="617" t="s">
        <v>56</v>
      </c>
      <c r="B26" s="1667">
        <v>46.97</v>
      </c>
      <c r="C26" s="1667">
        <v>47.38</v>
      </c>
      <c r="D26" s="1667">
        <v>46.089999999999996</v>
      </c>
      <c r="E26" s="1667">
        <v>44.85</v>
      </c>
      <c r="F26" s="1667">
        <v>44.690000000000005</v>
      </c>
      <c r="G26" s="1667">
        <v>43.94</v>
      </c>
      <c r="H26" s="1667">
        <v>42.43</v>
      </c>
      <c r="I26" s="1667">
        <v>42.309999999999995</v>
      </c>
      <c r="J26" s="1667">
        <v>42.43</v>
      </c>
      <c r="K26" s="1667">
        <v>40.630000000000003</v>
      </c>
      <c r="L26" s="1667">
        <v>40.19</v>
      </c>
      <c r="M26" s="1667">
        <v>40.69</v>
      </c>
      <c r="N26" s="1667">
        <v>41.449999999999996</v>
      </c>
      <c r="O26" s="1667">
        <v>41.07</v>
      </c>
      <c r="P26" s="1667">
        <v>38.979999999999997</v>
      </c>
      <c r="Q26" s="1667">
        <v>39.04</v>
      </c>
      <c r="R26" s="1667">
        <v>38.33</v>
      </c>
      <c r="S26" s="1667">
        <v>36.65</v>
      </c>
      <c r="T26" s="1667">
        <v>37.950000000000003</v>
      </c>
      <c r="U26" s="1667">
        <v>38.190000000000005</v>
      </c>
      <c r="V26" s="1667">
        <v>38.76</v>
      </c>
      <c r="W26" s="1667">
        <v>38.9</v>
      </c>
      <c r="X26" s="1667">
        <v>39.33</v>
      </c>
      <c r="Y26" s="1667">
        <v>39.42</v>
      </c>
      <c r="Z26" s="1667">
        <v>38.51</v>
      </c>
      <c r="AA26" s="1667">
        <v>38.619999999999997</v>
      </c>
      <c r="AB26" s="1667">
        <v>37.44</v>
      </c>
      <c r="AC26" s="1667">
        <v>36.26</v>
      </c>
      <c r="AD26" s="1667">
        <v>36.199999999999996</v>
      </c>
      <c r="AE26" s="1667">
        <v>35.68</v>
      </c>
      <c r="AF26" s="3372"/>
    </row>
    <row r="27" spans="1:32" ht="14.1" customHeight="1">
      <c r="A27" s="617" t="s">
        <v>589</v>
      </c>
      <c r="B27" s="1667">
        <v>36.199999999999996</v>
      </c>
      <c r="C27" s="1667">
        <v>35.049999999999997</v>
      </c>
      <c r="D27" s="1667">
        <v>33.26</v>
      </c>
      <c r="E27" s="1667">
        <v>28.360000000000003</v>
      </c>
      <c r="F27" s="1667">
        <v>24.91</v>
      </c>
      <c r="G27" s="1667">
        <v>23.830000000000002</v>
      </c>
      <c r="H27" s="1667">
        <v>21.98</v>
      </c>
      <c r="I27" s="1667">
        <v>20.990000000000002</v>
      </c>
      <c r="J27" s="1667">
        <v>21.15</v>
      </c>
      <c r="K27" s="1667">
        <v>20.95</v>
      </c>
      <c r="L27" s="1667">
        <v>20.830000000000002</v>
      </c>
      <c r="M27" s="1667">
        <v>18.420000000000002</v>
      </c>
      <c r="N27" s="1667">
        <v>17.72</v>
      </c>
      <c r="O27" s="1667">
        <v>17.690000000000001</v>
      </c>
      <c r="P27" s="1667">
        <v>17.599999999999998</v>
      </c>
      <c r="Q27" s="1667">
        <v>17.760000000000002</v>
      </c>
      <c r="R27" s="1667">
        <v>17.97</v>
      </c>
      <c r="S27" s="1667">
        <v>18.54</v>
      </c>
      <c r="T27" s="1667">
        <v>19.329999999999998</v>
      </c>
      <c r="U27" s="1667">
        <v>19.830000000000002</v>
      </c>
      <c r="V27" s="1667">
        <v>19.600000000000001</v>
      </c>
      <c r="W27" s="1667">
        <v>19.16</v>
      </c>
      <c r="X27" s="1667">
        <v>19.259999999999998</v>
      </c>
      <c r="Y27" s="1667">
        <v>18.63</v>
      </c>
      <c r="Z27" s="1667">
        <v>19.54</v>
      </c>
      <c r="AA27" s="1667">
        <v>19.059999999999999</v>
      </c>
      <c r="AB27" s="1667">
        <v>20.82</v>
      </c>
      <c r="AC27" s="1667">
        <v>19.72</v>
      </c>
      <c r="AD27" s="1667">
        <v>19.919999999999998</v>
      </c>
      <c r="AE27" s="1667">
        <v>20.66</v>
      </c>
      <c r="AF27" s="3372"/>
    </row>
    <row r="28" spans="1:32" s="297" customFormat="1" ht="14.45" customHeight="1">
      <c r="A28" s="616" t="s">
        <v>776</v>
      </c>
      <c r="B28" s="1665">
        <v>0.73</v>
      </c>
      <c r="C28" s="1665">
        <v>0.66</v>
      </c>
      <c r="D28" s="1665">
        <v>0.69</v>
      </c>
      <c r="E28" s="1665">
        <v>0.64</v>
      </c>
      <c r="F28" s="1665">
        <v>0.53</v>
      </c>
      <c r="G28" s="1665">
        <v>0.51</v>
      </c>
      <c r="H28" s="1665">
        <v>0.5</v>
      </c>
      <c r="I28" s="1665">
        <v>0.44999999999999996</v>
      </c>
      <c r="J28" s="1665">
        <v>0.44999999999999996</v>
      </c>
      <c r="K28" s="1665">
        <v>0.36</v>
      </c>
      <c r="L28" s="1665">
        <v>0.33999999999999997</v>
      </c>
      <c r="M28" s="1665">
        <v>0.33999999999999997</v>
      </c>
      <c r="N28" s="1665">
        <v>0.37</v>
      </c>
      <c r="O28" s="1665">
        <v>0.44</v>
      </c>
      <c r="P28" s="1665">
        <v>0.44</v>
      </c>
      <c r="Q28" s="1665">
        <v>0.72</v>
      </c>
      <c r="R28" s="1665">
        <v>0.72</v>
      </c>
      <c r="S28" s="1665">
        <v>0.67</v>
      </c>
      <c r="T28" s="1665">
        <v>0.38</v>
      </c>
      <c r="U28" s="1665">
        <v>0.38</v>
      </c>
      <c r="V28" s="1665">
        <v>0.44</v>
      </c>
      <c r="W28" s="1665">
        <v>0.44</v>
      </c>
      <c r="X28" s="1665">
        <v>0.44</v>
      </c>
      <c r="Y28" s="1665">
        <v>0.48</v>
      </c>
      <c r="Z28" s="1665">
        <v>0.41000000000000003</v>
      </c>
      <c r="AA28" s="1665">
        <v>0.38</v>
      </c>
      <c r="AB28" s="1665">
        <v>0.44</v>
      </c>
      <c r="AC28" s="1665">
        <v>0.41000000000000003</v>
      </c>
      <c r="AD28" s="1665">
        <v>0.44999999999999996</v>
      </c>
      <c r="AE28" s="1665">
        <v>0.51</v>
      </c>
      <c r="AF28" s="3370"/>
    </row>
    <row r="29" spans="1:32" ht="14.1" customHeight="1">
      <c r="A29" s="617" t="s">
        <v>566</v>
      </c>
      <c r="B29" s="1667">
        <v>1.0699999999999998</v>
      </c>
      <c r="C29" s="1667">
        <v>1.08</v>
      </c>
      <c r="D29" s="1667">
        <v>1.32</v>
      </c>
      <c r="E29" s="1667">
        <v>1.28</v>
      </c>
      <c r="F29" s="1667">
        <v>0.96</v>
      </c>
      <c r="G29" s="1667">
        <v>0.88</v>
      </c>
      <c r="H29" s="1667">
        <v>0.92999999999999994</v>
      </c>
      <c r="I29" s="1667">
        <v>0.77</v>
      </c>
      <c r="J29" s="1667">
        <v>0.72</v>
      </c>
      <c r="K29" s="1667">
        <v>0.48</v>
      </c>
      <c r="L29" s="1667">
        <v>0.38</v>
      </c>
      <c r="M29" s="1667">
        <v>0.44</v>
      </c>
      <c r="N29" s="1667">
        <v>0.57999999999999996</v>
      </c>
      <c r="O29" s="1667">
        <v>0.74</v>
      </c>
      <c r="P29" s="1667">
        <v>0.65</v>
      </c>
      <c r="Q29" s="1667">
        <v>1.1400000000000001</v>
      </c>
      <c r="R29" s="1667">
        <v>1.2</v>
      </c>
      <c r="S29" s="1667">
        <v>1.1400000000000001</v>
      </c>
      <c r="T29" s="1667">
        <v>0.52</v>
      </c>
      <c r="U29" s="1667">
        <v>0.62</v>
      </c>
      <c r="V29" s="1667">
        <v>0.71000000000000008</v>
      </c>
      <c r="W29" s="1667">
        <v>0.75</v>
      </c>
      <c r="X29" s="1667">
        <v>0.74</v>
      </c>
      <c r="Y29" s="1667">
        <v>0.80999999999999994</v>
      </c>
      <c r="Z29" s="1667">
        <v>0.73</v>
      </c>
      <c r="AA29" s="1667">
        <v>0.73</v>
      </c>
      <c r="AB29" s="1667">
        <v>0.79</v>
      </c>
      <c r="AC29" s="1667">
        <v>0.69</v>
      </c>
      <c r="AD29" s="1667">
        <v>0.71000000000000008</v>
      </c>
      <c r="AE29" s="1667">
        <v>0.72</v>
      </c>
      <c r="AF29" s="3372"/>
    </row>
    <row r="30" spans="1:32" ht="14.1" customHeight="1">
      <c r="A30" s="617" t="s">
        <v>429</v>
      </c>
      <c r="B30" s="1668">
        <v>0.02</v>
      </c>
      <c r="C30" s="1668">
        <v>0.02</v>
      </c>
      <c r="D30" s="1668">
        <v>0.01</v>
      </c>
      <c r="E30" s="1668">
        <v>0.01</v>
      </c>
      <c r="F30" s="1668">
        <v>0.02</v>
      </c>
      <c r="G30" s="1668">
        <v>0.01</v>
      </c>
      <c r="H30" s="1668">
        <v>0</v>
      </c>
      <c r="I30" s="1668">
        <v>0</v>
      </c>
      <c r="J30" s="1668">
        <v>0</v>
      </c>
      <c r="K30" s="1668">
        <v>0</v>
      </c>
      <c r="L30" s="1668">
        <v>0</v>
      </c>
      <c r="M30" s="1668">
        <v>0</v>
      </c>
      <c r="N30" s="1668">
        <v>0</v>
      </c>
      <c r="O30" s="1668">
        <v>0</v>
      </c>
      <c r="P30" s="1668">
        <v>0</v>
      </c>
      <c r="Q30" s="1668">
        <v>0</v>
      </c>
      <c r="R30" s="1668">
        <v>0</v>
      </c>
      <c r="S30" s="1668">
        <v>0</v>
      </c>
      <c r="T30" s="1668">
        <v>0</v>
      </c>
      <c r="U30" s="1668">
        <v>0</v>
      </c>
      <c r="V30" s="1668">
        <v>0</v>
      </c>
      <c r="W30" s="1668">
        <v>0</v>
      </c>
      <c r="X30" s="1668">
        <v>0</v>
      </c>
      <c r="Y30" s="1668">
        <v>0.01</v>
      </c>
      <c r="Z30" s="1668">
        <v>0.01</v>
      </c>
      <c r="AA30" s="1668">
        <v>0.01</v>
      </c>
      <c r="AB30" s="1668">
        <v>0.01</v>
      </c>
      <c r="AC30" s="1668">
        <v>0.01</v>
      </c>
      <c r="AD30" s="1668">
        <v>0.01</v>
      </c>
      <c r="AE30" s="1668">
        <v>0.02</v>
      </c>
      <c r="AF30" s="3373"/>
    </row>
    <row r="31" spans="1:32" s="297" customFormat="1" ht="14.45" customHeight="1">
      <c r="A31" s="616" t="s">
        <v>58</v>
      </c>
      <c r="B31" s="1665">
        <v>5.8000000000000007</v>
      </c>
      <c r="C31" s="1665">
        <v>5.81</v>
      </c>
      <c r="D31" s="1665">
        <v>6.11</v>
      </c>
      <c r="E31" s="1665">
        <v>6.43</v>
      </c>
      <c r="F31" s="1665">
        <v>6.47</v>
      </c>
      <c r="G31" s="1665">
        <v>6.43</v>
      </c>
      <c r="H31" s="1665">
        <v>6.25</v>
      </c>
      <c r="I31" s="1665">
        <v>6.4799999999999995</v>
      </c>
      <c r="J31" s="1665">
        <v>6.6199999999999992</v>
      </c>
      <c r="K31" s="1665">
        <v>6.7299999999999995</v>
      </c>
      <c r="L31" s="1665">
        <v>6.97</v>
      </c>
      <c r="M31" s="1665">
        <v>6.92</v>
      </c>
      <c r="N31" s="1665">
        <v>6.88</v>
      </c>
      <c r="O31" s="1665">
        <v>7.04</v>
      </c>
      <c r="P31" s="1665">
        <v>7.32</v>
      </c>
      <c r="Q31" s="1665">
        <v>7.76</v>
      </c>
      <c r="R31" s="1665">
        <v>8.1100000000000012</v>
      </c>
      <c r="S31" s="1665">
        <v>8.870000000000001</v>
      </c>
      <c r="T31" s="1665">
        <v>9.5200000000000014</v>
      </c>
      <c r="U31" s="1665">
        <v>10.43</v>
      </c>
      <c r="V31" s="1665">
        <v>11</v>
      </c>
      <c r="W31" s="1665">
        <v>11.26</v>
      </c>
      <c r="X31" s="1665">
        <v>12.46</v>
      </c>
      <c r="Y31" s="1665">
        <v>13.120000000000001</v>
      </c>
      <c r="Z31" s="1665">
        <v>13.62</v>
      </c>
      <c r="AA31" s="1665">
        <v>14.06</v>
      </c>
      <c r="AB31" s="1665">
        <v>14.24</v>
      </c>
      <c r="AC31" s="1665">
        <v>14.39</v>
      </c>
      <c r="AD31" s="1665">
        <v>15.040000000000001</v>
      </c>
      <c r="AE31" s="1665">
        <v>16.009999999999998</v>
      </c>
      <c r="AF31" s="3370">
        <v>17.669999999999998</v>
      </c>
    </row>
    <row r="32" spans="1:32" s="297" customFormat="1" ht="14.45" customHeight="1">
      <c r="A32" s="616" t="s">
        <v>1441</v>
      </c>
      <c r="B32" s="1665">
        <v>4.9399999999999995</v>
      </c>
      <c r="C32" s="1665">
        <v>5.17</v>
      </c>
      <c r="D32" s="1665">
        <v>5.43</v>
      </c>
      <c r="E32" s="1665">
        <v>5.7700000000000005</v>
      </c>
      <c r="F32" s="1665">
        <v>5.84</v>
      </c>
      <c r="G32" s="1665">
        <v>5.79</v>
      </c>
      <c r="H32" s="1665">
        <v>5.86</v>
      </c>
      <c r="I32" s="1665">
        <v>6.12</v>
      </c>
      <c r="J32" s="1665">
        <v>6.25</v>
      </c>
      <c r="K32" s="1665">
        <v>6.34</v>
      </c>
      <c r="L32" s="1665">
        <v>6.5500000000000007</v>
      </c>
      <c r="M32" s="1665">
        <v>6.6000000000000005</v>
      </c>
      <c r="N32" s="1665">
        <v>6.4799999999999995</v>
      </c>
      <c r="O32" s="1665">
        <v>6.8599999999999994</v>
      </c>
      <c r="P32" s="1665">
        <v>7.16</v>
      </c>
      <c r="Q32" s="1665">
        <v>7.59</v>
      </c>
      <c r="R32" s="1665">
        <v>8.0299999999999994</v>
      </c>
      <c r="S32" s="1665">
        <v>8.77</v>
      </c>
      <c r="T32" s="1665">
        <v>9.4499999999999993</v>
      </c>
      <c r="U32" s="1665">
        <v>10.489999999999998</v>
      </c>
      <c r="V32" s="1665">
        <v>11.21</v>
      </c>
      <c r="W32" s="1665">
        <v>11.28</v>
      </c>
      <c r="X32" s="1665">
        <v>12.620000000000001</v>
      </c>
      <c r="Y32" s="1665">
        <v>13.38</v>
      </c>
      <c r="Z32" s="1665">
        <v>13.84</v>
      </c>
      <c r="AA32" s="1665">
        <v>14.05</v>
      </c>
      <c r="AB32" s="1665">
        <v>14.149999999999999</v>
      </c>
      <c r="AC32" s="1665">
        <v>14.180000000000001</v>
      </c>
      <c r="AD32" s="1665">
        <v>14.74</v>
      </c>
      <c r="AE32" s="1665">
        <v>15.479999999999999</v>
      </c>
      <c r="AF32" s="3370"/>
    </row>
    <row r="33" spans="1:32" ht="14.1" customHeight="1">
      <c r="A33" s="617" t="s">
        <v>590</v>
      </c>
      <c r="B33" s="1667">
        <v>20.25</v>
      </c>
      <c r="C33" s="1667">
        <v>19.809999999999999</v>
      </c>
      <c r="D33" s="1667">
        <v>21.57</v>
      </c>
      <c r="E33" s="1667">
        <v>22.46</v>
      </c>
      <c r="F33" s="1667">
        <v>21.84</v>
      </c>
      <c r="G33" s="1667">
        <v>21.97</v>
      </c>
      <c r="H33" s="1667">
        <v>20.49</v>
      </c>
      <c r="I33" s="1667">
        <v>20.86</v>
      </c>
      <c r="J33" s="1667">
        <v>20.66</v>
      </c>
      <c r="K33" s="1667">
        <v>23.14</v>
      </c>
      <c r="L33" s="1667">
        <v>22.98</v>
      </c>
      <c r="M33" s="1667">
        <v>22.03</v>
      </c>
      <c r="N33" s="1667">
        <v>21.27</v>
      </c>
      <c r="O33" s="1667">
        <v>18.73</v>
      </c>
      <c r="P33" s="1667">
        <v>19.66</v>
      </c>
      <c r="Q33" s="1667">
        <v>21.12</v>
      </c>
      <c r="R33" s="1667">
        <v>22.43</v>
      </c>
      <c r="S33" s="1667">
        <v>24.62</v>
      </c>
      <c r="T33" s="1667">
        <v>25.44</v>
      </c>
      <c r="U33" s="1667">
        <v>28.28</v>
      </c>
      <c r="V33" s="1667">
        <v>27.42</v>
      </c>
      <c r="W33" s="1667">
        <v>26.96</v>
      </c>
      <c r="X33" s="1667">
        <v>30.7</v>
      </c>
      <c r="Y33" s="1667">
        <v>30.11</v>
      </c>
      <c r="Z33" s="1667">
        <v>30.680000000000003</v>
      </c>
      <c r="AA33" s="1667">
        <v>29.849999999999998</v>
      </c>
      <c r="AB33" s="1667">
        <v>30.34</v>
      </c>
      <c r="AC33" s="1667">
        <v>29.849999999999998</v>
      </c>
      <c r="AD33" s="1667">
        <v>29.43</v>
      </c>
      <c r="AE33" s="1667">
        <v>29.849999999999998</v>
      </c>
      <c r="AF33" s="3372">
        <v>32.379999999999995</v>
      </c>
    </row>
    <row r="34" spans="1:32" ht="14.1" customHeight="1">
      <c r="A34" s="617" t="s">
        <v>591</v>
      </c>
      <c r="B34" s="1667">
        <v>1</v>
      </c>
      <c r="C34" s="1667">
        <v>0.97</v>
      </c>
      <c r="D34" s="1667">
        <v>0.95</v>
      </c>
      <c r="E34" s="1667">
        <v>0.83</v>
      </c>
      <c r="F34" s="1667">
        <v>0.77</v>
      </c>
      <c r="G34" s="1667">
        <v>0.9900000000000001</v>
      </c>
      <c r="H34" s="1667">
        <v>0.94000000000000006</v>
      </c>
      <c r="I34" s="1667">
        <v>0.91999999999999993</v>
      </c>
      <c r="J34" s="1667">
        <v>0.9900000000000001</v>
      </c>
      <c r="K34" s="1667">
        <v>1.06</v>
      </c>
      <c r="L34" s="1667">
        <v>1.0999999999999999</v>
      </c>
      <c r="M34" s="1667">
        <v>1.22</v>
      </c>
      <c r="N34" s="1667">
        <v>1.28</v>
      </c>
      <c r="O34" s="1667">
        <v>1.49</v>
      </c>
      <c r="P34" s="1667">
        <v>1.6500000000000001</v>
      </c>
      <c r="Q34" s="1667">
        <v>1.9900000000000002</v>
      </c>
      <c r="R34" s="1667">
        <v>2.3800000000000003</v>
      </c>
      <c r="S34" s="1667">
        <v>2.83</v>
      </c>
      <c r="T34" s="1667">
        <v>3.29</v>
      </c>
      <c r="U34" s="1667">
        <v>4.08</v>
      </c>
      <c r="V34" s="1667">
        <v>4.91</v>
      </c>
      <c r="W34" s="1667">
        <v>5.29</v>
      </c>
      <c r="X34" s="1667">
        <v>6.2799999999999994</v>
      </c>
      <c r="Y34" s="1667">
        <v>6.4</v>
      </c>
      <c r="Z34" s="1667">
        <v>6.4799999999999995</v>
      </c>
      <c r="AA34" s="1667">
        <v>7.01</v>
      </c>
      <c r="AB34" s="1667">
        <v>7.03</v>
      </c>
      <c r="AC34" s="1667">
        <v>7.31</v>
      </c>
      <c r="AD34" s="1667">
        <v>7.7799999999999994</v>
      </c>
      <c r="AE34" s="1667">
        <v>7.7700000000000005</v>
      </c>
      <c r="AF34" s="3372">
        <v>9.41</v>
      </c>
    </row>
    <row r="35" spans="1:32" ht="14.1" customHeight="1">
      <c r="A35" s="617" t="s">
        <v>592</v>
      </c>
      <c r="B35" s="1667">
        <v>5.94</v>
      </c>
      <c r="C35" s="1667">
        <v>5.8500000000000005</v>
      </c>
      <c r="D35" s="1667">
        <v>6.47</v>
      </c>
      <c r="E35" s="1667">
        <v>6.59</v>
      </c>
      <c r="F35" s="1667">
        <v>6.34</v>
      </c>
      <c r="G35" s="1667">
        <v>6.69</v>
      </c>
      <c r="H35" s="1667">
        <v>6.2600000000000007</v>
      </c>
      <c r="I35" s="1667">
        <v>7.26</v>
      </c>
      <c r="J35" s="1667">
        <v>7.7299999999999995</v>
      </c>
      <c r="K35" s="1667">
        <v>8.49</v>
      </c>
      <c r="L35" s="1667">
        <v>9.64</v>
      </c>
      <c r="M35" s="1667">
        <v>10.16</v>
      </c>
      <c r="N35" s="1667">
        <v>11.01</v>
      </c>
      <c r="O35" s="1667">
        <v>12</v>
      </c>
      <c r="P35" s="1667">
        <v>13.71</v>
      </c>
      <c r="Q35" s="1667">
        <v>15.040000000000001</v>
      </c>
      <c r="R35" s="1667">
        <v>14.249999999999998</v>
      </c>
      <c r="S35" s="1667">
        <v>16.18</v>
      </c>
      <c r="T35" s="1667">
        <v>16.82</v>
      </c>
      <c r="U35" s="1667">
        <v>17.940000000000001</v>
      </c>
      <c r="V35" s="1667">
        <v>20.119999999999997</v>
      </c>
      <c r="W35" s="1667">
        <v>22.23</v>
      </c>
      <c r="X35" s="1667">
        <v>24.12</v>
      </c>
      <c r="Y35" s="1667">
        <v>24.87</v>
      </c>
      <c r="Z35" s="1667">
        <v>27.650000000000002</v>
      </c>
      <c r="AA35" s="1667">
        <v>29.7</v>
      </c>
      <c r="AB35" s="1667">
        <v>29.959999999999997</v>
      </c>
      <c r="AC35" s="1667">
        <v>33.14</v>
      </c>
      <c r="AD35" s="1667">
        <v>32.879999999999995</v>
      </c>
      <c r="AE35" s="1667">
        <v>35.799999999999997</v>
      </c>
      <c r="AF35" s="3372">
        <v>39.03</v>
      </c>
    </row>
    <row r="36" spans="1:32" ht="14.1" customHeight="1">
      <c r="A36" s="617" t="s">
        <v>593</v>
      </c>
      <c r="B36" s="1667">
        <v>19.34</v>
      </c>
      <c r="C36" s="1667">
        <v>18.47</v>
      </c>
      <c r="D36" s="1667">
        <v>19.830000000000002</v>
      </c>
      <c r="E36" s="1667">
        <v>19.86</v>
      </c>
      <c r="F36" s="1667">
        <v>19.07</v>
      </c>
      <c r="G36" s="1667">
        <v>21.19</v>
      </c>
      <c r="H36" s="1667">
        <v>19.809999999999999</v>
      </c>
      <c r="I36" s="1667">
        <v>20.91</v>
      </c>
      <c r="J36" s="1667">
        <v>22.25</v>
      </c>
      <c r="K36" s="1667">
        <v>22.35</v>
      </c>
      <c r="L36" s="1667">
        <v>23.93</v>
      </c>
      <c r="M36" s="1667">
        <v>22.52</v>
      </c>
      <c r="N36" s="1667">
        <v>22.27</v>
      </c>
      <c r="O36" s="1667">
        <v>21.26</v>
      </c>
      <c r="P36" s="1667">
        <v>23.26</v>
      </c>
      <c r="Q36" s="1667">
        <v>23.51</v>
      </c>
      <c r="R36" s="1667">
        <v>23.22</v>
      </c>
      <c r="S36" s="1667">
        <v>23.49</v>
      </c>
      <c r="T36" s="1667">
        <v>25.72</v>
      </c>
      <c r="U36" s="1667">
        <v>23.95</v>
      </c>
      <c r="V36" s="1667">
        <v>25.41</v>
      </c>
      <c r="W36" s="1667">
        <v>25.88</v>
      </c>
      <c r="X36" s="1667">
        <v>29.34</v>
      </c>
      <c r="Y36" s="1667">
        <v>29.54</v>
      </c>
      <c r="Z36" s="1667">
        <v>30.12</v>
      </c>
      <c r="AA36" s="1667">
        <v>32.33</v>
      </c>
      <c r="AB36" s="1667">
        <v>31.619999999999997</v>
      </c>
      <c r="AC36" s="1667">
        <v>33.61</v>
      </c>
      <c r="AD36" s="1667">
        <v>33.78</v>
      </c>
      <c r="AE36" s="1667">
        <v>34.880000000000003</v>
      </c>
      <c r="AF36" s="3372">
        <v>36.630000000000003</v>
      </c>
    </row>
    <row r="37" spans="1:32" ht="14.1" customHeight="1">
      <c r="A37" s="617" t="s">
        <v>1058</v>
      </c>
      <c r="B37" s="1667">
        <v>6.8000000000000007</v>
      </c>
      <c r="C37" s="1667">
        <v>7.2499999999999991</v>
      </c>
      <c r="D37" s="1667">
        <v>7.66</v>
      </c>
      <c r="E37" s="1667">
        <v>7.21</v>
      </c>
      <c r="F37" s="1667">
        <v>7.580000000000001</v>
      </c>
      <c r="G37" s="1667">
        <v>7.19</v>
      </c>
      <c r="H37" s="1667">
        <v>6.88</v>
      </c>
      <c r="I37" s="1667">
        <v>6.660000000000001</v>
      </c>
      <c r="J37" s="1667">
        <v>6.41</v>
      </c>
      <c r="K37" s="1667">
        <v>6.63</v>
      </c>
      <c r="L37" s="1667">
        <v>6.25</v>
      </c>
      <c r="M37" s="1667">
        <v>6.370000000000001</v>
      </c>
      <c r="N37" s="1667">
        <v>5.75</v>
      </c>
      <c r="O37" s="1667">
        <v>5.7799999999999994</v>
      </c>
      <c r="P37" s="1667">
        <v>5.79</v>
      </c>
      <c r="Q37" s="1667">
        <v>5.7700000000000005</v>
      </c>
      <c r="R37" s="1667">
        <v>5.7299999999999995</v>
      </c>
      <c r="S37" s="1667">
        <v>6.2799999999999994</v>
      </c>
      <c r="T37" s="1667">
        <v>7.03</v>
      </c>
      <c r="U37" s="1667">
        <v>7.41</v>
      </c>
      <c r="V37" s="1667">
        <v>7.99</v>
      </c>
      <c r="W37" s="1667">
        <v>7.0000000000000009</v>
      </c>
      <c r="X37" s="1667">
        <v>8.2100000000000009</v>
      </c>
      <c r="Y37" s="1667">
        <v>9.1</v>
      </c>
      <c r="Z37" s="1667">
        <v>8.82</v>
      </c>
      <c r="AA37" s="1667">
        <v>8.92</v>
      </c>
      <c r="AB37" s="1667">
        <v>9.75</v>
      </c>
      <c r="AC37" s="1667">
        <v>9.5699999999999985</v>
      </c>
      <c r="AD37" s="1667">
        <v>10.37</v>
      </c>
      <c r="AE37" s="1667">
        <v>10.61</v>
      </c>
      <c r="AF37" s="3372">
        <v>11.81</v>
      </c>
    </row>
    <row r="38" spans="1:32" ht="14.1" customHeight="1">
      <c r="A38" s="617" t="s">
        <v>216</v>
      </c>
      <c r="B38" s="1667">
        <v>1.51</v>
      </c>
      <c r="C38" s="1667">
        <v>1.47</v>
      </c>
      <c r="D38" s="1667">
        <v>1.59</v>
      </c>
      <c r="E38" s="1667">
        <v>1.6400000000000001</v>
      </c>
      <c r="F38" s="1667">
        <v>1.7399999999999998</v>
      </c>
      <c r="G38" s="1667">
        <v>1.78</v>
      </c>
      <c r="H38" s="1667">
        <v>1.77</v>
      </c>
      <c r="I38" s="1667">
        <v>2.0699999999999998</v>
      </c>
      <c r="J38" s="1667">
        <v>2.2399999999999998</v>
      </c>
      <c r="K38" s="1667">
        <v>2.3800000000000003</v>
      </c>
      <c r="L38" s="1667">
        <v>2.67</v>
      </c>
      <c r="M38" s="1667">
        <v>2.78</v>
      </c>
      <c r="N38" s="1667">
        <v>3.18</v>
      </c>
      <c r="O38" s="1667">
        <v>4.07</v>
      </c>
      <c r="P38" s="1667">
        <v>4.7</v>
      </c>
      <c r="Q38" s="1667">
        <v>5.48</v>
      </c>
      <c r="R38" s="1667">
        <v>6.49</v>
      </c>
      <c r="S38" s="1667">
        <v>7.91</v>
      </c>
      <c r="T38" s="1667">
        <v>8.1199999999999992</v>
      </c>
      <c r="U38" s="1667">
        <v>8.6499999999999986</v>
      </c>
      <c r="V38" s="1667">
        <v>9.33</v>
      </c>
      <c r="W38" s="1667">
        <v>10.199999999999999</v>
      </c>
      <c r="X38" s="1667">
        <v>11.37</v>
      </c>
      <c r="Y38" s="1667">
        <v>11.469999999999999</v>
      </c>
      <c r="Z38" s="1667">
        <v>11.92</v>
      </c>
      <c r="AA38" s="1667">
        <v>12.64</v>
      </c>
      <c r="AB38" s="1667">
        <v>12.53</v>
      </c>
      <c r="AC38" s="1667">
        <v>13.320000000000002</v>
      </c>
      <c r="AD38" s="1667">
        <v>14.01</v>
      </c>
      <c r="AE38" s="1667">
        <v>15.02</v>
      </c>
      <c r="AF38" s="3372">
        <v>16.38</v>
      </c>
    </row>
    <row r="39" spans="1:32" ht="14.1" customHeight="1">
      <c r="A39" s="637" t="s">
        <v>594</v>
      </c>
      <c r="B39" s="1667">
        <v>5.1499999999999995</v>
      </c>
      <c r="C39" s="1667">
        <v>5.6899999999999995</v>
      </c>
      <c r="D39" s="1667">
        <v>5.24</v>
      </c>
      <c r="E39" s="1667">
        <v>5.3900000000000006</v>
      </c>
      <c r="F39" s="1667">
        <v>5.35</v>
      </c>
      <c r="G39" s="1667">
        <v>5.6800000000000006</v>
      </c>
      <c r="H39" s="1667">
        <v>5.87</v>
      </c>
      <c r="I39" s="1667">
        <v>5.62</v>
      </c>
      <c r="J39" s="1667">
        <v>5.3100000000000005</v>
      </c>
      <c r="K39" s="1667">
        <v>5.64</v>
      </c>
      <c r="L39" s="1667">
        <v>5.38</v>
      </c>
      <c r="M39" s="1667">
        <v>4.91</v>
      </c>
      <c r="N39" s="1667">
        <v>5.13</v>
      </c>
      <c r="O39" s="1667">
        <v>5.5</v>
      </c>
      <c r="P39" s="1667">
        <v>5.5</v>
      </c>
      <c r="Q39" s="1667">
        <v>5.62</v>
      </c>
      <c r="R39" s="1667">
        <v>6.11</v>
      </c>
      <c r="S39" s="1667">
        <v>5.81</v>
      </c>
      <c r="T39" s="1667">
        <v>5.76</v>
      </c>
      <c r="U39" s="1667">
        <v>6.5299999999999994</v>
      </c>
      <c r="V39" s="1667">
        <v>7.91</v>
      </c>
      <c r="W39" s="1667">
        <v>8.2000000000000011</v>
      </c>
      <c r="X39" s="1667">
        <v>9.43</v>
      </c>
      <c r="Y39" s="1667">
        <v>11.42</v>
      </c>
      <c r="Z39" s="1667">
        <v>10.79</v>
      </c>
      <c r="AA39" s="1667">
        <v>12.2</v>
      </c>
      <c r="AB39" s="1667">
        <v>11.87</v>
      </c>
      <c r="AC39" s="1667">
        <v>11.34</v>
      </c>
      <c r="AD39" s="1667">
        <v>12.559999999999999</v>
      </c>
      <c r="AE39" s="1667">
        <v>12.78</v>
      </c>
      <c r="AF39" s="3372">
        <v>15.340000000000002</v>
      </c>
    </row>
    <row r="40" spans="1:32" ht="14.1" customHeight="1">
      <c r="A40" s="617" t="s">
        <v>864</v>
      </c>
      <c r="B40" s="1667">
        <v>71.36</v>
      </c>
      <c r="C40" s="1667">
        <v>72.16</v>
      </c>
      <c r="D40" s="1667">
        <v>70.240000000000009</v>
      </c>
      <c r="E40" s="1667">
        <v>69.930000000000007</v>
      </c>
      <c r="F40" s="1667">
        <v>70</v>
      </c>
      <c r="G40" s="1667">
        <v>70.69</v>
      </c>
      <c r="H40" s="1667">
        <v>69.239999999999995</v>
      </c>
      <c r="I40" s="1667">
        <v>70.23</v>
      </c>
      <c r="J40" s="1667">
        <v>71.960000000000008</v>
      </c>
      <c r="K40" s="1667">
        <v>75.52</v>
      </c>
      <c r="L40" s="1667">
        <v>77.36</v>
      </c>
      <c r="M40" s="1667">
        <v>77.09</v>
      </c>
      <c r="N40" s="1667">
        <v>76.89</v>
      </c>
      <c r="O40" s="1667">
        <v>77.100000000000009</v>
      </c>
      <c r="P40" s="1667">
        <v>75.89</v>
      </c>
      <c r="Q40" s="1667">
        <v>76.319999999999993</v>
      </c>
      <c r="R40" s="1667">
        <v>80.27</v>
      </c>
      <c r="S40" s="1667">
        <v>83.78</v>
      </c>
      <c r="T40" s="1667">
        <v>86.8</v>
      </c>
      <c r="U40" s="1667">
        <v>87.82</v>
      </c>
      <c r="V40" s="1667">
        <v>88.47</v>
      </c>
      <c r="W40" s="1667">
        <v>89.75</v>
      </c>
      <c r="X40" s="1667">
        <v>89.67</v>
      </c>
      <c r="Y40" s="1667">
        <v>89.62</v>
      </c>
      <c r="Z40" s="1667">
        <v>89.09</v>
      </c>
      <c r="AA40" s="1667">
        <v>88.33</v>
      </c>
      <c r="AB40" s="1667">
        <v>87.19</v>
      </c>
      <c r="AC40" s="1667">
        <v>88.5</v>
      </c>
      <c r="AD40" s="1667">
        <v>88.85</v>
      </c>
      <c r="AE40" s="1667">
        <v>88.92</v>
      </c>
      <c r="AF40" s="3372">
        <v>89.87</v>
      </c>
    </row>
    <row r="41" spans="1:32" ht="14.1" customHeight="1">
      <c r="A41" s="617" t="s">
        <v>1059</v>
      </c>
      <c r="B41" s="1667">
        <v>4.42</v>
      </c>
      <c r="C41" s="1667">
        <v>5</v>
      </c>
      <c r="D41" s="1667">
        <v>5.3100000000000005</v>
      </c>
      <c r="E41" s="1667">
        <v>5.37</v>
      </c>
      <c r="F41" s="1667">
        <v>5.63</v>
      </c>
      <c r="G41" s="1667">
        <v>4.8500000000000005</v>
      </c>
      <c r="H41" s="1667">
        <v>5.25</v>
      </c>
      <c r="I41" s="1667">
        <v>5.37</v>
      </c>
      <c r="J41" s="1667">
        <v>5.46</v>
      </c>
      <c r="K41" s="1667">
        <v>5.81</v>
      </c>
      <c r="L41" s="1667">
        <v>5.8999999999999995</v>
      </c>
      <c r="M41" s="1667">
        <v>6.01</v>
      </c>
      <c r="N41" s="1667">
        <v>6.2799999999999994</v>
      </c>
      <c r="O41" s="1667">
        <v>7.1099999999999994</v>
      </c>
      <c r="P41" s="1667">
        <v>7.0900000000000007</v>
      </c>
      <c r="Q41" s="1667">
        <v>7.57</v>
      </c>
      <c r="R41" s="1667">
        <v>8.3000000000000007</v>
      </c>
      <c r="S41" s="1667">
        <v>9.2100000000000009</v>
      </c>
      <c r="T41" s="1667">
        <v>10.85</v>
      </c>
      <c r="U41" s="1667">
        <v>12.4</v>
      </c>
      <c r="V41" s="1667">
        <v>12.58</v>
      </c>
      <c r="W41" s="1667">
        <v>12.520000000000001</v>
      </c>
      <c r="X41" s="1667">
        <v>14.799999999999999</v>
      </c>
      <c r="Y41" s="1667">
        <v>16.97</v>
      </c>
      <c r="Z41" s="1667">
        <v>18.060000000000002</v>
      </c>
      <c r="AA41" s="1667">
        <v>17.22</v>
      </c>
      <c r="AB41" s="1667">
        <v>17.23</v>
      </c>
      <c r="AC41" s="1667">
        <v>17.059999999999999</v>
      </c>
      <c r="AD41" s="1667">
        <v>17.72</v>
      </c>
      <c r="AE41" s="1667">
        <v>18.13</v>
      </c>
      <c r="AF41" s="3372">
        <v>19.420000000000002</v>
      </c>
    </row>
    <row r="42" spans="1:32" ht="14.1" customHeight="1">
      <c r="A42" s="617" t="s">
        <v>215</v>
      </c>
      <c r="B42" s="1667">
        <v>1.1299999999999999</v>
      </c>
      <c r="C42" s="1667">
        <v>1.0999999999999999</v>
      </c>
      <c r="D42" s="1667">
        <v>1.1400000000000001</v>
      </c>
      <c r="E42" s="1667">
        <v>1.1900000000000002</v>
      </c>
      <c r="F42" s="1667">
        <v>1.2</v>
      </c>
      <c r="G42" s="1667">
        <v>1.24</v>
      </c>
      <c r="H42" s="1667">
        <v>1.35</v>
      </c>
      <c r="I42" s="1667">
        <v>1.51</v>
      </c>
      <c r="J42" s="1667">
        <v>1.58</v>
      </c>
      <c r="K42" s="1667">
        <v>1.69</v>
      </c>
      <c r="L42" s="1667">
        <v>1.7999999999999998</v>
      </c>
      <c r="M42" s="1667">
        <v>1.8399999999999999</v>
      </c>
      <c r="N42" s="1667">
        <v>2</v>
      </c>
      <c r="O42" s="1667">
        <v>1.8900000000000001</v>
      </c>
      <c r="P42" s="1667">
        <v>2.21</v>
      </c>
      <c r="Q42" s="1667">
        <v>2.82</v>
      </c>
      <c r="R42" s="1667">
        <v>3.0300000000000002</v>
      </c>
      <c r="S42" s="1667">
        <v>3.18</v>
      </c>
      <c r="T42" s="1667">
        <v>3.71</v>
      </c>
      <c r="U42" s="1667">
        <v>4.2299999999999995</v>
      </c>
      <c r="V42" s="1667">
        <v>3.93</v>
      </c>
      <c r="W42" s="1667">
        <v>4.46</v>
      </c>
      <c r="X42" s="1667">
        <v>4.58</v>
      </c>
      <c r="Y42" s="1667">
        <v>4.5199999999999996</v>
      </c>
      <c r="Z42" s="1667">
        <v>4.78</v>
      </c>
      <c r="AA42" s="1667">
        <v>4.93</v>
      </c>
      <c r="AB42" s="1667">
        <v>4.9799999999999995</v>
      </c>
      <c r="AC42" s="1667">
        <v>5.4</v>
      </c>
      <c r="AD42" s="1667">
        <v>6.04</v>
      </c>
      <c r="AE42" s="1667">
        <v>7.23</v>
      </c>
      <c r="AF42" s="3372">
        <v>9.19</v>
      </c>
    </row>
    <row r="43" spans="1:32" ht="14.1" customHeight="1">
      <c r="A43" s="617" t="s">
        <v>586</v>
      </c>
      <c r="B43" s="1667">
        <v>54.08</v>
      </c>
      <c r="C43" s="1667">
        <v>47.760000000000005</v>
      </c>
      <c r="D43" s="1667">
        <v>49.46</v>
      </c>
      <c r="E43" s="1667">
        <v>47.74</v>
      </c>
      <c r="F43" s="1667">
        <v>46.31</v>
      </c>
      <c r="G43" s="1667">
        <v>49.059999999999995</v>
      </c>
      <c r="H43" s="1667">
        <v>43.8</v>
      </c>
      <c r="I43" s="1667">
        <v>43.74</v>
      </c>
      <c r="J43" s="1667">
        <v>44.34</v>
      </c>
      <c r="K43" s="1667">
        <v>45.04</v>
      </c>
      <c r="L43" s="1667">
        <v>51.54</v>
      </c>
      <c r="M43" s="1667">
        <v>42.79</v>
      </c>
      <c r="N43" s="1667">
        <v>49.38</v>
      </c>
      <c r="O43" s="1667">
        <v>38.14</v>
      </c>
      <c r="P43" s="1667">
        <v>36.950000000000003</v>
      </c>
      <c r="Q43" s="1667">
        <v>44.41</v>
      </c>
      <c r="R43" s="1667">
        <v>39.26</v>
      </c>
      <c r="S43" s="1667">
        <v>46.37</v>
      </c>
      <c r="T43" s="1667">
        <v>41.58</v>
      </c>
      <c r="U43" s="1667">
        <v>38.519999999999996</v>
      </c>
      <c r="V43" s="1667">
        <v>35.709999999999994</v>
      </c>
      <c r="W43" s="1667">
        <v>42.809999999999995</v>
      </c>
      <c r="X43" s="1667">
        <v>44.99</v>
      </c>
      <c r="Y43" s="1667">
        <v>38.36</v>
      </c>
      <c r="Z43" s="1667">
        <v>45.050000000000004</v>
      </c>
      <c r="AA43" s="1667">
        <v>45.15</v>
      </c>
      <c r="AB43" s="1667">
        <v>49.45</v>
      </c>
      <c r="AC43" s="1667">
        <v>47.67</v>
      </c>
      <c r="AD43" s="1667">
        <v>46.379999999999995</v>
      </c>
      <c r="AE43" s="1667">
        <v>47.589999999999996</v>
      </c>
      <c r="AF43" s="3372">
        <v>51.11</v>
      </c>
    </row>
    <row r="44" spans="1:32" ht="14.1" customHeight="1">
      <c r="A44" s="617" t="s">
        <v>1060</v>
      </c>
      <c r="B44" s="1667">
        <v>6.9099999999999993</v>
      </c>
      <c r="C44" s="1667">
        <v>6.5600000000000005</v>
      </c>
      <c r="D44" s="1667">
        <v>5.37</v>
      </c>
      <c r="E44" s="1667">
        <v>6.13</v>
      </c>
      <c r="F44" s="1667">
        <v>6.18</v>
      </c>
      <c r="G44" s="1667">
        <v>5.46</v>
      </c>
      <c r="H44" s="1667">
        <v>7.03</v>
      </c>
      <c r="I44" s="1667">
        <v>6.3</v>
      </c>
      <c r="J44" s="1667">
        <v>6.12</v>
      </c>
      <c r="K44" s="1667">
        <v>5.19</v>
      </c>
      <c r="L44" s="1667">
        <v>5.62</v>
      </c>
      <c r="M44" s="1667">
        <v>6.5500000000000007</v>
      </c>
      <c r="N44" s="1667">
        <v>5.38</v>
      </c>
      <c r="O44" s="1667">
        <v>6.93</v>
      </c>
      <c r="P44" s="1667">
        <v>6.370000000000001</v>
      </c>
      <c r="Q44" s="1667">
        <v>5.94</v>
      </c>
      <c r="R44" s="1667">
        <v>6.49</v>
      </c>
      <c r="S44" s="1667">
        <v>6.99</v>
      </c>
      <c r="T44" s="1667">
        <v>7.62</v>
      </c>
      <c r="U44" s="1667">
        <v>9.879999999999999</v>
      </c>
      <c r="V44" s="1667">
        <v>11.84</v>
      </c>
      <c r="W44" s="1667">
        <v>11.85</v>
      </c>
      <c r="X44" s="1667">
        <v>12.920000000000002</v>
      </c>
      <c r="Y44" s="1667">
        <v>15.22</v>
      </c>
      <c r="Z44" s="1667">
        <v>15.590000000000002</v>
      </c>
      <c r="AA44" s="1667">
        <v>14.06</v>
      </c>
      <c r="AB44" s="1667">
        <v>14.64</v>
      </c>
      <c r="AC44" s="1667">
        <v>13.13</v>
      </c>
      <c r="AD44" s="1667">
        <v>14.35</v>
      </c>
      <c r="AE44" s="1667">
        <v>14.85</v>
      </c>
      <c r="AF44" s="3372">
        <v>16.96</v>
      </c>
    </row>
    <row r="45" spans="1:32" ht="14.1" customHeight="1">
      <c r="A45" s="617" t="s">
        <v>595</v>
      </c>
      <c r="B45" s="1667">
        <v>24.43</v>
      </c>
      <c r="C45" s="1667">
        <v>22.58</v>
      </c>
      <c r="D45" s="1667">
        <v>26.13</v>
      </c>
      <c r="E45" s="1667">
        <v>27.01</v>
      </c>
      <c r="F45" s="1667">
        <v>23.05</v>
      </c>
      <c r="G45" s="1667">
        <v>25.5</v>
      </c>
      <c r="H45" s="1667">
        <v>23.03</v>
      </c>
      <c r="I45" s="1667">
        <v>26.900000000000002</v>
      </c>
      <c r="J45" s="1667">
        <v>27.36</v>
      </c>
      <c r="K45" s="1667">
        <v>26.57</v>
      </c>
      <c r="L45" s="1667">
        <v>30.91</v>
      </c>
      <c r="M45" s="1667">
        <v>28.060000000000002</v>
      </c>
      <c r="N45" s="1667">
        <v>25.240000000000002</v>
      </c>
      <c r="O45" s="1667">
        <v>24.36</v>
      </c>
      <c r="P45" s="1667">
        <v>24.89</v>
      </c>
      <c r="Q45" s="1667">
        <v>28.28</v>
      </c>
      <c r="R45" s="1667">
        <v>28.199999999999996</v>
      </c>
      <c r="S45" s="1667">
        <v>29.92</v>
      </c>
      <c r="T45" s="1667">
        <v>30.959999999999997</v>
      </c>
      <c r="U45" s="1667">
        <v>34.239999999999995</v>
      </c>
      <c r="V45" s="1667">
        <v>32.82</v>
      </c>
      <c r="W45" s="1667">
        <v>32.57</v>
      </c>
      <c r="X45" s="1667">
        <v>36.39</v>
      </c>
      <c r="Y45" s="1667">
        <v>34.14</v>
      </c>
      <c r="Z45" s="1667">
        <v>35.35</v>
      </c>
      <c r="AA45" s="1667">
        <v>42.51</v>
      </c>
      <c r="AB45" s="1667">
        <v>37.82</v>
      </c>
      <c r="AC45" s="1667">
        <v>39.450000000000003</v>
      </c>
      <c r="AD45" s="1667">
        <v>36.75</v>
      </c>
      <c r="AE45" s="1667">
        <v>40.07</v>
      </c>
      <c r="AF45" s="3372">
        <v>44.92</v>
      </c>
    </row>
    <row r="46" spans="1:32" ht="14.1" customHeight="1">
      <c r="A46" s="617" t="s">
        <v>596</v>
      </c>
      <c r="B46" s="1667">
        <v>14.67</v>
      </c>
      <c r="C46" s="1667">
        <v>15.559999999999999</v>
      </c>
      <c r="D46" s="1667">
        <v>15.72</v>
      </c>
      <c r="E46" s="1667">
        <v>17.169999999999998</v>
      </c>
      <c r="F46" s="1667">
        <v>18.07</v>
      </c>
      <c r="G46" s="1667">
        <v>17.02</v>
      </c>
      <c r="H46" s="1667">
        <v>14.82</v>
      </c>
      <c r="I46" s="1667">
        <v>16.059999999999999</v>
      </c>
      <c r="J46" s="1667">
        <v>15.840000000000002</v>
      </c>
      <c r="K46" s="1667">
        <v>18.29</v>
      </c>
      <c r="L46" s="1667">
        <v>17.39</v>
      </c>
      <c r="M46" s="1667">
        <v>18.04</v>
      </c>
      <c r="N46" s="1667">
        <v>16.45</v>
      </c>
      <c r="O46" s="1667">
        <v>16.43</v>
      </c>
      <c r="P46" s="1667">
        <v>16.059999999999999</v>
      </c>
      <c r="Q46" s="1667">
        <v>15.559999999999999</v>
      </c>
      <c r="R46" s="1667">
        <v>15.06</v>
      </c>
      <c r="S46" s="1667">
        <v>17.299999999999997</v>
      </c>
      <c r="T46" s="1667">
        <v>17.299999999999997</v>
      </c>
      <c r="U46" s="1667">
        <v>17.23</v>
      </c>
      <c r="V46" s="1667">
        <v>18.29</v>
      </c>
      <c r="W46" s="1667">
        <v>17.32</v>
      </c>
      <c r="X46" s="1667">
        <v>19.86</v>
      </c>
      <c r="Y46" s="1667">
        <v>19.41</v>
      </c>
      <c r="Z46" s="1667">
        <v>20.169999999999998</v>
      </c>
      <c r="AA46" s="1667">
        <v>21.21</v>
      </c>
      <c r="AB46" s="1667">
        <v>21.15</v>
      </c>
      <c r="AC46" s="1667">
        <v>21.3</v>
      </c>
      <c r="AD46" s="1667">
        <v>21.5</v>
      </c>
      <c r="AE46" s="1667">
        <v>22.45</v>
      </c>
      <c r="AF46" s="3372">
        <v>23.830000000000002</v>
      </c>
    </row>
    <row r="47" spans="1:32" ht="14.1" customHeight="1">
      <c r="A47" s="617" t="s">
        <v>587</v>
      </c>
      <c r="B47" s="1667">
        <v>0.5</v>
      </c>
      <c r="C47" s="1667">
        <v>0.48</v>
      </c>
      <c r="D47" s="1667">
        <v>0.64</v>
      </c>
      <c r="E47" s="1667">
        <v>0.63</v>
      </c>
      <c r="F47" s="1667">
        <v>0.82000000000000006</v>
      </c>
      <c r="G47" s="1667">
        <v>0.85000000000000009</v>
      </c>
      <c r="H47" s="1667">
        <v>0.79</v>
      </c>
      <c r="I47" s="1667">
        <v>0.89</v>
      </c>
      <c r="J47" s="1667">
        <v>0.94000000000000006</v>
      </c>
      <c r="K47" s="1667">
        <v>0.96</v>
      </c>
      <c r="L47" s="1667">
        <v>1.02</v>
      </c>
      <c r="M47" s="1667">
        <v>1.02</v>
      </c>
      <c r="N47" s="1667">
        <v>1.1400000000000001</v>
      </c>
      <c r="O47" s="1667">
        <v>1.2</v>
      </c>
      <c r="P47" s="1667">
        <v>1.46</v>
      </c>
      <c r="Q47" s="1667">
        <v>1.7500000000000002</v>
      </c>
      <c r="R47" s="1667">
        <v>1.92</v>
      </c>
      <c r="S47" s="1667">
        <v>2.15</v>
      </c>
      <c r="T47" s="1667">
        <v>2.8000000000000003</v>
      </c>
      <c r="U47" s="1667">
        <v>3.34</v>
      </c>
      <c r="V47" s="1667">
        <v>3.61</v>
      </c>
      <c r="W47" s="1667">
        <v>4.3</v>
      </c>
      <c r="X47" s="1667">
        <v>4.53</v>
      </c>
      <c r="Y47" s="1667">
        <v>5.57</v>
      </c>
      <c r="Z47" s="1667">
        <v>6.8599999999999994</v>
      </c>
      <c r="AA47" s="1667">
        <v>8.0500000000000007</v>
      </c>
      <c r="AB47" s="1667">
        <v>8.59</v>
      </c>
      <c r="AC47" s="1667">
        <v>9.66</v>
      </c>
      <c r="AD47" s="1667">
        <v>10.89</v>
      </c>
      <c r="AE47" s="1667">
        <v>12.22</v>
      </c>
      <c r="AF47" s="3372">
        <v>13.91</v>
      </c>
    </row>
    <row r="48" spans="1:32" ht="14.1" customHeight="1">
      <c r="A48" s="617" t="s">
        <v>597</v>
      </c>
      <c r="B48" s="1667">
        <v>18.78</v>
      </c>
      <c r="C48" s="1667">
        <v>19.05</v>
      </c>
      <c r="D48" s="1667">
        <v>18.920000000000002</v>
      </c>
      <c r="E48" s="1667">
        <v>18.850000000000001</v>
      </c>
      <c r="F48" s="1667">
        <v>18.649999999999999</v>
      </c>
      <c r="G48" s="1667">
        <v>17.690000000000001</v>
      </c>
      <c r="H48" s="1667">
        <v>16.89</v>
      </c>
      <c r="I48" s="1667">
        <v>16.100000000000001</v>
      </c>
      <c r="J48" s="1667">
        <v>16.21</v>
      </c>
      <c r="K48" s="1667">
        <v>15.340000000000002</v>
      </c>
      <c r="L48" s="1667">
        <v>13.239999999999998</v>
      </c>
      <c r="M48" s="1667">
        <v>13.350000000000001</v>
      </c>
      <c r="N48" s="1667">
        <v>13.530000000000001</v>
      </c>
      <c r="O48" s="1667">
        <v>12.740000000000002</v>
      </c>
      <c r="P48" s="1667">
        <v>13.36</v>
      </c>
      <c r="Q48" s="1667">
        <v>12.06</v>
      </c>
      <c r="R48" s="1667">
        <v>11.129999999999999</v>
      </c>
      <c r="S48" s="1667">
        <v>9.5699999999999985</v>
      </c>
      <c r="T48" s="1667">
        <v>9.4600000000000009</v>
      </c>
      <c r="U48" s="1667">
        <v>10.09</v>
      </c>
      <c r="V48" s="1667">
        <v>11</v>
      </c>
      <c r="W48" s="1667">
        <v>9.9699999999999989</v>
      </c>
      <c r="X48" s="1667">
        <v>10.32</v>
      </c>
      <c r="Y48" s="1667">
        <v>11.379999999999999</v>
      </c>
      <c r="Z48" s="1667">
        <v>10.130000000000001</v>
      </c>
      <c r="AA48" s="1667">
        <v>12.16</v>
      </c>
      <c r="AB48" s="1667">
        <v>12.53</v>
      </c>
      <c r="AC48" s="1667">
        <v>12.08</v>
      </c>
      <c r="AD48" s="1667">
        <v>13.25</v>
      </c>
      <c r="AE48" s="1667">
        <v>15.93</v>
      </c>
      <c r="AF48" s="3372">
        <v>16.239999999999998</v>
      </c>
    </row>
    <row r="49" spans="1:32" s="297" customFormat="1" ht="14.45" customHeight="1">
      <c r="A49" s="616" t="s">
        <v>621</v>
      </c>
      <c r="B49" s="1665">
        <v>2.58</v>
      </c>
      <c r="C49" s="1665">
        <v>2.69</v>
      </c>
      <c r="D49" s="1665">
        <v>2.88</v>
      </c>
      <c r="E49" s="1665">
        <v>3.18</v>
      </c>
      <c r="F49" s="1665">
        <v>3.3000000000000003</v>
      </c>
      <c r="G49" s="1665">
        <v>3.38</v>
      </c>
      <c r="H49" s="1665">
        <v>3.4099999999999997</v>
      </c>
      <c r="I49" s="1665">
        <v>3.54</v>
      </c>
      <c r="J49" s="1665">
        <v>3.5999999999999996</v>
      </c>
      <c r="K49" s="1665">
        <v>3.75</v>
      </c>
      <c r="L49" s="1665">
        <v>3.54</v>
      </c>
      <c r="M49" s="1665">
        <v>3.52</v>
      </c>
      <c r="N49" s="1665">
        <v>3.44</v>
      </c>
      <c r="O49" s="1665">
        <v>3.36</v>
      </c>
      <c r="P49" s="1665">
        <v>3.58</v>
      </c>
      <c r="Q49" s="1665">
        <v>3.65</v>
      </c>
      <c r="R49" s="1665">
        <v>3.56</v>
      </c>
      <c r="S49" s="1665">
        <v>3.56</v>
      </c>
      <c r="T49" s="1665">
        <v>3.42</v>
      </c>
      <c r="U49" s="1665">
        <v>3.8600000000000003</v>
      </c>
      <c r="V49" s="1665">
        <v>3.82</v>
      </c>
      <c r="W49" s="1665">
        <v>3.4799999999999995</v>
      </c>
      <c r="X49" s="1665">
        <v>3.56</v>
      </c>
      <c r="Y49" s="1665">
        <v>3.91</v>
      </c>
      <c r="Z49" s="1665">
        <v>3.94</v>
      </c>
      <c r="AA49" s="1665">
        <v>4.0599999999999996</v>
      </c>
      <c r="AB49" s="1665">
        <v>4.25</v>
      </c>
      <c r="AC49" s="1665">
        <v>4.1300000000000008</v>
      </c>
      <c r="AD49" s="1665">
        <v>4.18</v>
      </c>
      <c r="AE49" s="1665">
        <v>4.2</v>
      </c>
      <c r="AF49" s="3370"/>
    </row>
    <row r="50" spans="1:32" s="297" customFormat="1" ht="14.45" customHeight="1">
      <c r="A50" s="616" t="s">
        <v>268</v>
      </c>
      <c r="B50" s="1665">
        <v>2.4500000000000002</v>
      </c>
      <c r="C50" s="1665">
        <v>2.4299999999999997</v>
      </c>
      <c r="D50" s="1665">
        <v>2.6599999999999997</v>
      </c>
      <c r="E50" s="1665">
        <v>2.97</v>
      </c>
      <c r="F50" s="1665">
        <v>3.06</v>
      </c>
      <c r="G50" s="1665">
        <v>3.09</v>
      </c>
      <c r="H50" s="1665">
        <v>2.94</v>
      </c>
      <c r="I50" s="1665">
        <v>3</v>
      </c>
      <c r="J50" s="1665">
        <v>3.06</v>
      </c>
      <c r="K50" s="1665">
        <v>3.17</v>
      </c>
      <c r="L50" s="1665">
        <v>3</v>
      </c>
      <c r="M50" s="1665">
        <v>3.1</v>
      </c>
      <c r="N50" s="1665">
        <v>2.9899999999999998</v>
      </c>
      <c r="O50" s="1665">
        <v>2.8899999999999997</v>
      </c>
      <c r="P50" s="1665">
        <v>3.04</v>
      </c>
      <c r="Q50" s="1665">
        <v>3.0300000000000002</v>
      </c>
      <c r="R50" s="1665">
        <v>2.9899999999999998</v>
      </c>
      <c r="S50" s="1665">
        <v>3.09</v>
      </c>
      <c r="T50" s="1665">
        <v>2.87</v>
      </c>
      <c r="U50" s="1665">
        <v>3.2099999999999995</v>
      </c>
      <c r="V50" s="1665">
        <v>3.05</v>
      </c>
      <c r="W50" s="1665">
        <v>2.93</v>
      </c>
      <c r="X50" s="1665">
        <v>2.98</v>
      </c>
      <c r="Y50" s="1665">
        <v>3.18</v>
      </c>
      <c r="Z50" s="1665">
        <v>3.15</v>
      </c>
      <c r="AA50" s="1665">
        <v>3.25</v>
      </c>
      <c r="AB50" s="1665">
        <v>3.44</v>
      </c>
      <c r="AC50" s="1665">
        <v>3.49</v>
      </c>
      <c r="AD50" s="1665">
        <v>3.35</v>
      </c>
      <c r="AE50" s="1665">
        <v>3.42</v>
      </c>
      <c r="AF50" s="3370"/>
    </row>
    <row r="51" spans="1:32" s="297" customFormat="1" ht="14.45" customHeight="1">
      <c r="A51" s="616" t="s">
        <v>1337</v>
      </c>
      <c r="B51" s="1665">
        <v>3.01</v>
      </c>
      <c r="C51" s="1665">
        <v>2.98</v>
      </c>
      <c r="D51" s="1665">
        <v>3.2099999999999995</v>
      </c>
      <c r="E51" s="1665">
        <v>3.36</v>
      </c>
      <c r="F51" s="1665">
        <v>3.35</v>
      </c>
      <c r="G51" s="1665">
        <v>3.35</v>
      </c>
      <c r="H51" s="1665">
        <v>2.93</v>
      </c>
      <c r="I51" s="1665">
        <v>3</v>
      </c>
      <c r="J51" s="1665">
        <v>2.96</v>
      </c>
      <c r="K51" s="1665">
        <v>3.09</v>
      </c>
      <c r="L51" s="1665">
        <v>2.91</v>
      </c>
      <c r="M51" s="1665">
        <v>3</v>
      </c>
      <c r="N51" s="1665">
        <v>2.8400000000000003</v>
      </c>
      <c r="O51" s="1665">
        <v>2.67</v>
      </c>
      <c r="P51" s="1665">
        <v>2.92</v>
      </c>
      <c r="Q51" s="1665">
        <v>2.87</v>
      </c>
      <c r="R51" s="1665">
        <v>2.81</v>
      </c>
      <c r="S51" s="1665">
        <v>2.88</v>
      </c>
      <c r="T51" s="1665">
        <v>2.58</v>
      </c>
      <c r="U51" s="1665">
        <v>2.83</v>
      </c>
      <c r="V51" s="1665">
        <v>2.5499999999999998</v>
      </c>
      <c r="W51" s="1665">
        <v>2.48</v>
      </c>
      <c r="X51" s="1665">
        <v>2.46</v>
      </c>
      <c r="Y51" s="1665">
        <v>2.6599999999999997</v>
      </c>
      <c r="Z51" s="1665">
        <v>2.5499999999999998</v>
      </c>
      <c r="AA51" s="1665">
        <v>2.5299999999999998</v>
      </c>
      <c r="AB51" s="1665">
        <v>2.6599999999999997</v>
      </c>
      <c r="AC51" s="1665">
        <v>2.58</v>
      </c>
      <c r="AD51" s="1665">
        <v>2.5100000000000002</v>
      </c>
      <c r="AE51" s="1665">
        <v>2.58</v>
      </c>
      <c r="AF51" s="3370">
        <v>2.8899999999999997</v>
      </c>
    </row>
    <row r="52" spans="1:32" s="297" customFormat="1" ht="14.45" customHeight="1">
      <c r="A52" s="572" t="s">
        <v>1062</v>
      </c>
      <c r="B52" s="1669">
        <v>10.780000000000001</v>
      </c>
      <c r="C52" s="1669">
        <v>11.1</v>
      </c>
      <c r="D52" s="1669">
        <v>10.290000000000001</v>
      </c>
      <c r="E52" s="1669">
        <v>10.79</v>
      </c>
      <c r="F52" s="1669">
        <v>10.83</v>
      </c>
      <c r="G52" s="1669">
        <v>10.92</v>
      </c>
      <c r="H52" s="1669">
        <v>10.67</v>
      </c>
      <c r="I52" s="1669">
        <v>10.459999999999999</v>
      </c>
      <c r="J52" s="1669">
        <v>10.31</v>
      </c>
      <c r="K52" s="1669">
        <v>10.209999999999999</v>
      </c>
      <c r="L52" s="1669">
        <v>10.4</v>
      </c>
      <c r="M52" s="1669">
        <v>10.35</v>
      </c>
      <c r="N52" s="1669">
        <v>10.489999999999998</v>
      </c>
      <c r="O52" s="1669">
        <v>10.199999999999999</v>
      </c>
      <c r="P52" s="1669">
        <v>10.26</v>
      </c>
      <c r="Q52" s="1669">
        <v>10.07</v>
      </c>
      <c r="R52" s="1669">
        <v>9.9500000000000011</v>
      </c>
      <c r="S52" s="1669">
        <v>9.9</v>
      </c>
      <c r="T52" s="1669">
        <v>9.7900000000000009</v>
      </c>
      <c r="U52" s="1669">
        <v>9.09</v>
      </c>
      <c r="V52" s="1669">
        <v>10.18</v>
      </c>
      <c r="W52" s="1669">
        <v>10.51</v>
      </c>
      <c r="X52" s="1669">
        <v>10.42</v>
      </c>
      <c r="Y52" s="1669">
        <v>10.99</v>
      </c>
      <c r="Z52" s="1669">
        <v>11.450000000000001</v>
      </c>
      <c r="AA52" s="1669">
        <v>11.65</v>
      </c>
      <c r="AB52" s="1669">
        <v>11.83</v>
      </c>
      <c r="AC52" s="1669">
        <v>12.09</v>
      </c>
      <c r="AD52" s="1669">
        <v>12.27</v>
      </c>
      <c r="AE52" s="1669">
        <v>12.479999999999999</v>
      </c>
      <c r="AF52" s="3374"/>
    </row>
    <row r="53" spans="1:32" ht="14.1" customHeight="1">
      <c r="A53" s="637" t="s">
        <v>1063</v>
      </c>
      <c r="B53" s="1670">
        <v>3.3300000000000005</v>
      </c>
      <c r="C53" s="1670">
        <v>3.46</v>
      </c>
      <c r="D53" s="1670">
        <v>3.1</v>
      </c>
      <c r="E53" s="1670">
        <v>3.2800000000000002</v>
      </c>
      <c r="F53" s="1670">
        <v>2.6599999999999997</v>
      </c>
      <c r="G53" s="1670">
        <v>3.08</v>
      </c>
      <c r="H53" s="1670">
        <v>3.05</v>
      </c>
      <c r="I53" s="1670">
        <v>3.2099999999999995</v>
      </c>
      <c r="J53" s="1670">
        <v>3.19</v>
      </c>
      <c r="K53" s="1670">
        <v>3.06</v>
      </c>
      <c r="L53" s="1670">
        <v>3</v>
      </c>
      <c r="M53" s="1670">
        <v>2.92</v>
      </c>
      <c r="N53" s="1670">
        <v>3.05</v>
      </c>
      <c r="O53" s="1670">
        <v>3.37</v>
      </c>
      <c r="P53" s="1670">
        <v>3.3000000000000003</v>
      </c>
      <c r="Q53" s="1670">
        <v>3.2300000000000004</v>
      </c>
      <c r="R53" s="1670">
        <v>3.44</v>
      </c>
      <c r="S53" s="1670">
        <v>3.35</v>
      </c>
      <c r="T53" s="1670">
        <v>3.38</v>
      </c>
      <c r="U53" s="1670">
        <v>3.52</v>
      </c>
      <c r="V53" s="1670">
        <v>3.6700000000000004</v>
      </c>
      <c r="W53" s="1670">
        <v>4</v>
      </c>
      <c r="X53" s="1670">
        <v>3.93</v>
      </c>
      <c r="Y53" s="1670">
        <v>4.22</v>
      </c>
      <c r="Z53" s="1670">
        <v>4.6100000000000003</v>
      </c>
      <c r="AA53" s="1670">
        <v>5.07</v>
      </c>
      <c r="AB53" s="1670">
        <v>5.0200000000000005</v>
      </c>
      <c r="AC53" s="1670">
        <v>5.4399999999999995</v>
      </c>
      <c r="AD53" s="1670">
        <v>5.74</v>
      </c>
      <c r="AE53" s="1670">
        <v>6.2700000000000005</v>
      </c>
      <c r="AF53" s="3375">
        <v>6.77</v>
      </c>
    </row>
    <row r="54" spans="1:32" ht="14.1" customHeight="1">
      <c r="A54" s="637" t="s">
        <v>210</v>
      </c>
      <c r="B54" s="1670">
        <v>5.89</v>
      </c>
      <c r="C54" s="1670">
        <v>6.1</v>
      </c>
      <c r="D54" s="1670">
        <v>5.45</v>
      </c>
      <c r="E54" s="1670">
        <v>6.01</v>
      </c>
      <c r="F54" s="1670">
        <v>5.8999999999999995</v>
      </c>
      <c r="G54" s="1670">
        <v>5.9799999999999995</v>
      </c>
      <c r="H54" s="1670">
        <v>6.17</v>
      </c>
      <c r="I54" s="1670">
        <v>6.32</v>
      </c>
      <c r="J54" s="1670">
        <v>5.9499999999999993</v>
      </c>
      <c r="K54" s="1670">
        <v>5.8999999999999995</v>
      </c>
      <c r="L54" s="1670">
        <v>5.88</v>
      </c>
      <c r="M54" s="1670">
        <v>6.13</v>
      </c>
      <c r="N54" s="1670">
        <v>6.17</v>
      </c>
      <c r="O54" s="1670">
        <v>5.9799999999999995</v>
      </c>
      <c r="P54" s="1670">
        <v>5.8000000000000007</v>
      </c>
      <c r="Q54" s="1670">
        <v>5.6899999999999995</v>
      </c>
      <c r="R54" s="1670">
        <v>5.64</v>
      </c>
      <c r="S54" s="1670">
        <v>5.67</v>
      </c>
      <c r="T54" s="1670">
        <v>5.6099999999999994</v>
      </c>
      <c r="U54" s="1670">
        <v>4.43</v>
      </c>
      <c r="V54" s="1670">
        <v>5.29</v>
      </c>
      <c r="W54" s="1670">
        <v>5.45</v>
      </c>
      <c r="X54" s="1670">
        <v>5.4899999999999993</v>
      </c>
      <c r="Y54" s="1670">
        <v>6.01</v>
      </c>
      <c r="Z54" s="1670">
        <v>6.25</v>
      </c>
      <c r="AA54" s="1670">
        <v>6.32</v>
      </c>
      <c r="AB54" s="1670">
        <v>6.5500000000000007</v>
      </c>
      <c r="AC54" s="1670">
        <v>6.9599999999999991</v>
      </c>
      <c r="AD54" s="1670">
        <v>7.04</v>
      </c>
      <c r="AE54" s="1670">
        <v>7.31</v>
      </c>
      <c r="AF54" s="3375">
        <v>8.4699999999999989</v>
      </c>
    </row>
    <row r="55" spans="1:32" ht="14.1" customHeight="1">
      <c r="A55" s="637" t="s">
        <v>865</v>
      </c>
      <c r="B55" s="1670">
        <v>33</v>
      </c>
      <c r="C55" s="1670">
        <v>32.71</v>
      </c>
      <c r="D55" s="1670">
        <v>30.75</v>
      </c>
      <c r="E55" s="1670">
        <v>31.480000000000004</v>
      </c>
      <c r="F55" s="1670">
        <v>31.330000000000002</v>
      </c>
      <c r="G55" s="1670">
        <v>31.89</v>
      </c>
      <c r="H55" s="1670">
        <v>29.970000000000002</v>
      </c>
      <c r="I55" s="1670">
        <v>27.750000000000004</v>
      </c>
      <c r="J55" s="1670">
        <v>30.19</v>
      </c>
      <c r="K55" s="1670">
        <v>28.99</v>
      </c>
      <c r="L55" s="1670">
        <v>30.43</v>
      </c>
      <c r="M55" s="1670">
        <v>28.17</v>
      </c>
      <c r="N55" s="1670">
        <v>29.880000000000003</v>
      </c>
      <c r="O55" s="1670">
        <v>29.720000000000002</v>
      </c>
      <c r="P55" s="1670">
        <v>31.5</v>
      </c>
      <c r="Q55" s="1670">
        <v>31.490000000000002</v>
      </c>
      <c r="R55" s="1670">
        <v>32.04</v>
      </c>
      <c r="S55" s="1670">
        <v>32.18</v>
      </c>
      <c r="T55" s="1670">
        <v>32.61</v>
      </c>
      <c r="U55" s="1670">
        <v>35.260000000000005</v>
      </c>
      <c r="V55" s="1670">
        <v>37.75</v>
      </c>
      <c r="W55" s="1670">
        <v>39.46</v>
      </c>
      <c r="X55" s="1670">
        <v>36.720000000000006</v>
      </c>
      <c r="Y55" s="1670">
        <v>37.97</v>
      </c>
      <c r="Z55" s="1670">
        <v>38.79</v>
      </c>
      <c r="AA55" s="1670">
        <v>39.6</v>
      </c>
      <c r="AB55" s="1670">
        <v>40.17</v>
      </c>
      <c r="AC55" s="1670">
        <v>39.85</v>
      </c>
      <c r="AD55" s="1670">
        <v>41.58</v>
      </c>
      <c r="AE55" s="1670">
        <v>40.39</v>
      </c>
      <c r="AF55" s="3375">
        <v>40.04</v>
      </c>
    </row>
    <row r="56" spans="1:32" ht="13.7" customHeight="1">
      <c r="A56" s="619" t="s">
        <v>598</v>
      </c>
      <c r="B56" s="1671">
        <v>1.08</v>
      </c>
      <c r="C56" s="1671">
        <v>0.62</v>
      </c>
      <c r="D56" s="1671">
        <v>0.47000000000000003</v>
      </c>
      <c r="E56" s="1671">
        <v>0.45999999999999996</v>
      </c>
      <c r="F56" s="1671">
        <v>0.27999999999999997</v>
      </c>
      <c r="G56" s="1671">
        <v>0.3</v>
      </c>
      <c r="H56" s="1671">
        <v>0.38999999999999996</v>
      </c>
      <c r="I56" s="1671">
        <v>0.4</v>
      </c>
      <c r="J56" s="1671">
        <v>0.53</v>
      </c>
      <c r="K56" s="1671">
        <v>0.44999999999999996</v>
      </c>
      <c r="L56" s="1671">
        <v>0.4</v>
      </c>
      <c r="M56" s="1671">
        <v>0.41000000000000003</v>
      </c>
      <c r="N56" s="1671">
        <v>0.41000000000000003</v>
      </c>
      <c r="O56" s="1671">
        <v>0.5</v>
      </c>
      <c r="P56" s="1671">
        <v>0.45999999999999996</v>
      </c>
      <c r="Q56" s="1671">
        <v>0.51</v>
      </c>
      <c r="R56" s="1671">
        <v>0.54999999999999993</v>
      </c>
      <c r="S56" s="1671">
        <v>0.59</v>
      </c>
      <c r="T56" s="1671">
        <v>0.6</v>
      </c>
      <c r="U56" s="1671">
        <v>0.66</v>
      </c>
      <c r="V56" s="1671">
        <v>0.72</v>
      </c>
      <c r="W56" s="1671">
        <v>0.74</v>
      </c>
      <c r="X56" s="1671">
        <v>0.86</v>
      </c>
      <c r="Y56" s="1671">
        <v>1.01</v>
      </c>
      <c r="Z56" s="1671">
        <v>1.47</v>
      </c>
      <c r="AA56" s="1671">
        <v>1.48</v>
      </c>
      <c r="AB56" s="1671">
        <v>1.52</v>
      </c>
      <c r="AC56" s="1671">
        <v>1.67</v>
      </c>
      <c r="AD56" s="1671">
        <v>1.94</v>
      </c>
      <c r="AE56" s="1671">
        <v>2</v>
      </c>
      <c r="AF56" s="3376">
        <v>2.25</v>
      </c>
    </row>
    <row r="57" spans="1:32" ht="2.85" customHeight="1">
      <c r="A57" s="294"/>
      <c r="B57" s="299"/>
      <c r="C57" s="299"/>
      <c r="D57" s="299"/>
      <c r="E57" s="294"/>
      <c r="F57" s="294"/>
      <c r="G57" s="294"/>
      <c r="H57" s="294"/>
      <c r="I57" s="294"/>
      <c r="J57" s="294"/>
      <c r="K57" s="641"/>
      <c r="L57" s="641"/>
      <c r="M57" s="620"/>
      <c r="N57" s="294"/>
      <c r="O57" s="294"/>
    </row>
    <row r="58" spans="1:32" ht="2.85" customHeight="1">
      <c r="A58" s="294"/>
      <c r="B58" s="299"/>
      <c r="C58" s="299"/>
      <c r="D58" s="299"/>
      <c r="E58" s="294"/>
      <c r="F58" s="294"/>
      <c r="G58" s="294"/>
      <c r="H58" s="294"/>
      <c r="I58" s="294"/>
      <c r="J58" s="294"/>
      <c r="K58" s="641"/>
      <c r="L58" s="641"/>
      <c r="M58" s="620"/>
      <c r="N58" s="294"/>
      <c r="O58" s="294"/>
    </row>
    <row r="59" spans="1:32">
      <c r="A59" s="124" t="s">
        <v>245</v>
      </c>
    </row>
    <row r="60" spans="1:32" s="294" customFormat="1" ht="15" customHeight="1">
      <c r="A60" s="124" t="s">
        <v>636</v>
      </c>
      <c r="B60" s="126"/>
      <c r="C60" s="299"/>
      <c r="D60" s="299"/>
      <c r="K60" s="642"/>
      <c r="L60" s="642"/>
      <c r="M60" s="620"/>
    </row>
    <row r="61" spans="1:32" s="294" customFormat="1" ht="15" customHeight="1">
      <c r="A61" s="124" t="s">
        <v>329</v>
      </c>
      <c r="B61" s="126"/>
      <c r="C61" s="299"/>
      <c r="D61" s="299"/>
      <c r="K61" s="642"/>
      <c r="L61" s="642"/>
      <c r="M61" s="620"/>
    </row>
    <row r="62" spans="1:32" s="294" customFormat="1" ht="15" customHeight="1">
      <c r="A62" s="124" t="s">
        <v>622</v>
      </c>
      <c r="B62" s="126"/>
      <c r="C62" s="299"/>
      <c r="D62" s="299"/>
      <c r="K62" s="642"/>
      <c r="L62" s="642"/>
      <c r="M62" s="620"/>
    </row>
    <row r="63" spans="1:32" s="294" customFormat="1" ht="15" customHeight="1">
      <c r="A63" s="108" t="s">
        <v>1435</v>
      </c>
      <c r="B63" s="126"/>
      <c r="C63" s="299"/>
      <c r="D63" s="299"/>
      <c r="K63" s="642"/>
      <c r="L63" s="642"/>
      <c r="M63" s="620"/>
    </row>
    <row r="64" spans="1:32" s="294" customFormat="1" ht="15" customHeight="1">
      <c r="A64" s="124" t="s">
        <v>1671</v>
      </c>
      <c r="B64" s="126"/>
      <c r="C64" s="299"/>
      <c r="D64" s="299"/>
      <c r="K64" s="642"/>
      <c r="L64" s="642"/>
      <c r="M64" s="620"/>
    </row>
    <row r="65" spans="11:12">
      <c r="K65" s="643"/>
      <c r="L65" s="643"/>
    </row>
    <row r="66" spans="11:12">
      <c r="K66" s="643"/>
      <c r="L66" s="643"/>
    </row>
    <row r="67" spans="11:12">
      <c r="K67" s="643"/>
      <c r="L67" s="643"/>
    </row>
    <row r="68" spans="11:12">
      <c r="K68" s="643"/>
      <c r="L68" s="643"/>
    </row>
    <row r="69" spans="11:12">
      <c r="K69" s="643"/>
      <c r="L69" s="643"/>
    </row>
  </sheetData>
  <mergeCells count="1">
    <mergeCell ref="A7:O7"/>
  </mergeCells>
  <phoneticPr fontId="21" type="noConversion"/>
  <printOptions horizontalCentered="1" verticalCentered="1"/>
  <pageMargins left="0.15748031496062992" right="0.15748031496062992" top="0.55118110236220474" bottom="0.35433070866141736" header="0.27559055118110237" footer="0.19685039370078741"/>
  <pageSetup paperSize="9" scale="45" orientation="landscape" r:id="rId1"/>
  <headerFooter alignWithMargins="0"/>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Tabelle53">
    <tabColor indexed="29"/>
    <pageSetUpPr fitToPage="1"/>
  </sheetPr>
  <dimension ref="A1:FD63"/>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baseColWidth="10" defaultColWidth="9" defaultRowHeight="15.75"/>
  <cols>
    <col min="1" max="1" width="35.5" style="10" customWidth="1"/>
    <col min="2" max="15" width="8.5" style="10" customWidth="1"/>
    <col min="16" max="17" width="8.625" style="10" customWidth="1"/>
    <col min="18" max="21" width="7.5" style="10" customWidth="1"/>
    <col min="22" max="22" width="7.125" style="10" customWidth="1"/>
    <col min="23" max="23" width="9" style="10" customWidth="1"/>
    <col min="24" max="143" width="9" customWidth="1"/>
    <col min="144" max="16384" width="9" style="10"/>
  </cols>
  <sheetData>
    <row r="1" spans="1:160" s="111" customFormat="1" ht="13.15" customHeight="1">
      <c r="A1" s="325"/>
      <c r="B1" s="525"/>
      <c r="C1" s="525"/>
      <c r="D1" s="525"/>
      <c r="E1" s="525"/>
      <c r="F1" s="525"/>
      <c r="G1" s="525"/>
      <c r="H1" s="525"/>
      <c r="I1" s="525"/>
      <c r="J1" s="525"/>
      <c r="K1" s="525"/>
      <c r="L1" s="525"/>
      <c r="M1" s="525"/>
      <c r="N1" s="525"/>
      <c r="O1" s="525"/>
      <c r="P1" s="525"/>
      <c r="Q1" s="525"/>
      <c r="R1" s="525"/>
      <c r="S1" s="525"/>
      <c r="T1" s="525"/>
      <c r="U1" s="525"/>
      <c r="V1" s="525"/>
      <c r="W1" s="525"/>
      <c r="X1" s="525"/>
      <c r="Y1" s="525"/>
      <c r="Z1" s="525"/>
      <c r="AA1" s="525"/>
      <c r="AB1" s="525"/>
      <c r="AC1" s="2869"/>
      <c r="AD1" s="2786"/>
      <c r="AE1" s="2141"/>
      <c r="AF1" s="2142"/>
      <c r="AG1" s="1893"/>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row>
    <row r="2" spans="1:160" s="111" customFormat="1" ht="17.45" customHeight="1">
      <c r="A2" s="465"/>
      <c r="B2" s="623" t="s">
        <v>1135</v>
      </c>
      <c r="C2" s="2266"/>
      <c r="D2" s="2266"/>
      <c r="E2" s="2266"/>
      <c r="F2" s="2266"/>
      <c r="G2" s="2266"/>
      <c r="H2" s="2266"/>
      <c r="I2" s="2266"/>
      <c r="J2" s="2266"/>
      <c r="K2" s="2266"/>
      <c r="L2" s="2266"/>
      <c r="M2" s="2266"/>
      <c r="N2" s="2266"/>
      <c r="O2" s="2266"/>
      <c r="P2" s="2266"/>
      <c r="Q2" s="2266"/>
      <c r="R2" s="2266"/>
      <c r="S2" s="2266"/>
      <c r="T2" s="2266"/>
      <c r="U2" s="2266"/>
      <c r="V2" s="2266"/>
      <c r="W2" s="2266"/>
      <c r="X2" s="2266"/>
      <c r="Y2" s="2266"/>
      <c r="Z2" s="2266"/>
      <c r="AA2" s="2266"/>
      <c r="AB2" s="2266"/>
      <c r="AC2" s="2266"/>
      <c r="AD2" s="3158" t="s">
        <v>112</v>
      </c>
      <c r="AE2" s="1555"/>
      <c r="AF2" s="539"/>
      <c r="AG2" s="1406"/>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row>
    <row r="3" spans="1:160" s="111" customFormat="1" ht="18" customHeight="1">
      <c r="A3" s="465"/>
      <c r="B3" s="2297"/>
      <c r="C3" s="541"/>
      <c r="D3" s="541"/>
      <c r="E3" s="541"/>
      <c r="F3" s="541"/>
      <c r="G3" s="541"/>
      <c r="H3" s="541"/>
      <c r="I3" s="541"/>
      <c r="J3" s="541"/>
      <c r="K3" s="541"/>
      <c r="L3" s="541"/>
      <c r="M3" s="1286"/>
      <c r="N3" s="1286"/>
      <c r="O3" s="1286"/>
      <c r="P3" s="1286"/>
      <c r="Q3" s="1286"/>
      <c r="R3" s="1286"/>
      <c r="S3" s="1286"/>
      <c r="T3" s="1286"/>
      <c r="U3" s="1286"/>
      <c r="V3" s="1286"/>
      <c r="W3" s="1286"/>
      <c r="X3" s="1286"/>
      <c r="Y3" s="1286"/>
      <c r="Z3" s="1286"/>
      <c r="AA3" s="1286"/>
      <c r="AB3" s="1286"/>
      <c r="AC3" s="1286"/>
      <c r="AD3" s="3158" t="s">
        <v>803</v>
      </c>
      <c r="AE3" s="1555"/>
      <c r="AF3" s="539"/>
      <c r="AG3" s="1406"/>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row>
    <row r="4" spans="1:160" s="111" customFormat="1" ht="10.15" customHeight="1">
      <c r="A4" s="465"/>
      <c r="B4" s="2268"/>
      <c r="C4" s="542"/>
      <c r="D4" s="542"/>
      <c r="E4" s="542"/>
      <c r="F4" s="542"/>
      <c r="G4" s="542"/>
      <c r="H4" s="542"/>
      <c r="I4" s="542"/>
      <c r="J4" s="542"/>
      <c r="K4" s="542"/>
      <c r="L4" s="542"/>
      <c r="M4" s="565"/>
      <c r="N4" s="565"/>
      <c r="O4" s="565"/>
      <c r="P4" s="565"/>
      <c r="Q4" s="565"/>
      <c r="R4" s="565"/>
      <c r="S4" s="565"/>
      <c r="T4" s="565"/>
      <c r="U4" s="565"/>
      <c r="V4" s="565"/>
      <c r="W4" s="565"/>
      <c r="X4" s="565"/>
      <c r="Y4" s="565"/>
      <c r="Z4" s="565"/>
      <c r="AA4" s="565"/>
      <c r="AB4" s="565"/>
      <c r="AC4" s="565"/>
      <c r="AD4" s="3165" t="s">
        <v>1682</v>
      </c>
      <c r="AE4" s="1556"/>
      <c r="AF4" s="544"/>
      <c r="AG4" s="3022"/>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row>
    <row r="5" spans="1:160" s="111" customFormat="1" ht="4.7" customHeight="1">
      <c r="A5" s="545"/>
      <c r="B5" s="530"/>
      <c r="C5" s="530"/>
      <c r="D5" s="530"/>
      <c r="E5" s="530"/>
      <c r="F5" s="530"/>
      <c r="G5" s="530"/>
      <c r="H5" s="530"/>
      <c r="I5" s="530"/>
      <c r="J5" s="530"/>
      <c r="K5" s="530"/>
      <c r="L5" s="530"/>
      <c r="M5" s="530"/>
      <c r="N5" s="530"/>
      <c r="O5" s="530"/>
      <c r="P5" s="530"/>
      <c r="Q5" s="530"/>
      <c r="R5" s="530"/>
      <c r="S5" s="530"/>
      <c r="T5" s="530"/>
      <c r="U5" s="530"/>
      <c r="V5" s="530"/>
      <c r="W5" s="530"/>
      <c r="X5" s="530"/>
      <c r="Y5" s="530"/>
      <c r="Z5" s="530"/>
      <c r="AA5" s="530"/>
      <c r="AB5" s="530"/>
      <c r="AC5" s="530"/>
      <c r="AD5" s="3166"/>
      <c r="AE5" s="1892"/>
      <c r="AF5" s="219"/>
      <c r="AG5" s="1406"/>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row>
    <row r="6" spans="1:160" s="111" customFormat="1" ht="8.1" customHeight="1">
      <c r="A6" s="142"/>
      <c r="B6" s="143"/>
      <c r="C6" s="142"/>
      <c r="D6" s="143"/>
      <c r="E6" s="143"/>
      <c r="F6" s="143"/>
      <c r="G6" s="143"/>
      <c r="H6" s="143"/>
      <c r="I6" s="143"/>
      <c r="J6" s="143"/>
      <c r="K6" s="143"/>
      <c r="L6" s="143"/>
      <c r="M6" s="143"/>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row>
    <row r="7" spans="1:160">
      <c r="A7" s="546" t="s">
        <v>1398</v>
      </c>
      <c r="B7" s="546"/>
      <c r="C7" s="546"/>
      <c r="D7" s="546"/>
      <c r="E7" s="546"/>
      <c r="F7" s="546"/>
      <c r="G7" s="546"/>
      <c r="H7" s="546"/>
      <c r="I7" s="546"/>
      <c r="J7" s="546"/>
      <c r="K7" s="546"/>
      <c r="L7" s="546"/>
      <c r="M7" s="546"/>
      <c r="N7" s="546"/>
      <c r="O7" s="524"/>
      <c r="P7" s="1"/>
      <c r="Q7" s="1"/>
      <c r="R7" s="1"/>
      <c r="S7" s="1"/>
      <c r="T7" s="1"/>
      <c r="U7" s="1"/>
    </row>
    <row r="8" spans="1:160" s="102" customFormat="1" ht="14.1" customHeight="1">
      <c r="A8" s="547"/>
      <c r="B8" s="548">
        <v>1990</v>
      </c>
      <c r="C8" s="548">
        <v>1991</v>
      </c>
      <c r="D8" s="548">
        <v>1992</v>
      </c>
      <c r="E8" s="548">
        <v>1993</v>
      </c>
      <c r="F8" s="548">
        <v>1994</v>
      </c>
      <c r="G8" s="548">
        <v>1995</v>
      </c>
      <c r="H8" s="548">
        <v>1996</v>
      </c>
      <c r="I8" s="548">
        <v>1997</v>
      </c>
      <c r="J8" s="548">
        <v>1998</v>
      </c>
      <c r="K8" s="548">
        <v>1999</v>
      </c>
      <c r="L8" s="548">
        <v>2000</v>
      </c>
      <c r="M8" s="548">
        <v>2001</v>
      </c>
      <c r="N8" s="548">
        <v>2002</v>
      </c>
      <c r="O8" s="548">
        <v>2003</v>
      </c>
      <c r="P8" s="548">
        <v>2004</v>
      </c>
      <c r="Q8" s="1450">
        <v>2005</v>
      </c>
      <c r="R8" s="548">
        <v>2006</v>
      </c>
      <c r="S8" s="1450">
        <v>2007</v>
      </c>
      <c r="T8" s="548">
        <v>2008</v>
      </c>
      <c r="U8" s="1450">
        <v>2009</v>
      </c>
      <c r="V8" s="1450">
        <v>2010</v>
      </c>
      <c r="W8" s="1450">
        <v>2011</v>
      </c>
      <c r="X8" s="1450">
        <v>2012</v>
      </c>
      <c r="Y8" s="1450">
        <v>2013</v>
      </c>
      <c r="Z8" s="1450">
        <v>2014</v>
      </c>
      <c r="AA8" s="1450">
        <v>2015</v>
      </c>
      <c r="AB8" s="1450">
        <v>2016</v>
      </c>
      <c r="AC8" s="1450">
        <v>2017</v>
      </c>
      <c r="AD8" s="1450">
        <v>2018</v>
      </c>
      <c r="AE8" s="1450">
        <v>2019</v>
      </c>
      <c r="AF8" s="1450">
        <v>2020</v>
      </c>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row>
    <row r="9" spans="1:160" s="102" customFormat="1" ht="14.1" customHeight="1">
      <c r="A9" s="535" t="s">
        <v>263</v>
      </c>
      <c r="B9" s="2271">
        <v>69.2789796</v>
      </c>
      <c r="C9" s="2271">
        <v>68.575597200000004</v>
      </c>
      <c r="D9" s="2271">
        <v>67.516336800000005</v>
      </c>
      <c r="E9" s="2271">
        <v>67.168832399999999</v>
      </c>
      <c r="F9" s="2271">
        <v>66.6831636</v>
      </c>
      <c r="G9" s="2271">
        <v>67.382359199999996</v>
      </c>
      <c r="H9" s="2271">
        <v>68.102488800000003</v>
      </c>
      <c r="I9" s="2271">
        <v>67.842907199999999</v>
      </c>
      <c r="J9" s="2271">
        <v>67.265128799999999</v>
      </c>
      <c r="K9" s="2271">
        <v>67.847093999999998</v>
      </c>
      <c r="L9" s="2271">
        <v>68.521168800000012</v>
      </c>
      <c r="M9" s="2271">
        <v>68.232279599999998</v>
      </c>
      <c r="N9" s="2271">
        <v>68.847739200000007</v>
      </c>
      <c r="O9" s="2271">
        <v>70.413602400000002</v>
      </c>
      <c r="P9" s="2271">
        <v>72.657727200000011</v>
      </c>
      <c r="Q9" s="2271">
        <v>73.800723599999998</v>
      </c>
      <c r="R9" s="2271">
        <v>75.019082400000002</v>
      </c>
      <c r="S9" s="2271">
        <v>76.107650400000011</v>
      </c>
      <c r="T9" s="2272">
        <v>76.065782400000003</v>
      </c>
      <c r="U9" s="2272">
        <v>74.365941599999999</v>
      </c>
      <c r="V9" s="2272">
        <v>77.560470000000009</v>
      </c>
      <c r="W9" s="2272">
        <v>77.845172399999996</v>
      </c>
      <c r="X9" s="2271">
        <v>77.866106400000007</v>
      </c>
      <c r="Y9" s="2271">
        <v>78.088006800000002</v>
      </c>
      <c r="Z9" s="2272">
        <v>78.205237199999999</v>
      </c>
      <c r="AA9" s="2272">
        <v>77.497668000000004</v>
      </c>
      <c r="AB9" s="2272">
        <v>77.221339200000003</v>
      </c>
      <c r="AC9" s="2272">
        <v>77.983336800000004</v>
      </c>
      <c r="AD9" s="2272">
        <v>79.067718000000013</v>
      </c>
      <c r="AE9" s="2272">
        <v>79.113772800000007</v>
      </c>
      <c r="AF9" s="2298"/>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row>
    <row r="10" spans="1:160" s="536" customFormat="1" ht="14.1" customHeight="1">
      <c r="A10" s="1619" t="s">
        <v>571</v>
      </c>
      <c r="B10" s="1620">
        <v>25.677644399999998</v>
      </c>
      <c r="C10" s="1620">
        <v>25.723699199999999</v>
      </c>
      <c r="D10" s="1620">
        <v>25.250590800000001</v>
      </c>
      <c r="E10" s="1620">
        <v>25.334326799999999</v>
      </c>
      <c r="F10" s="1620">
        <v>25.204536000000001</v>
      </c>
      <c r="G10" s="1620">
        <v>25.5478536</v>
      </c>
      <c r="H10" s="1620">
        <v>25.706952000000001</v>
      </c>
      <c r="I10" s="1620">
        <v>25.698578400000002</v>
      </c>
      <c r="J10" s="1620">
        <v>25.7655672</v>
      </c>
      <c r="K10" s="1620">
        <v>25.753006800000001</v>
      </c>
      <c r="L10" s="1620">
        <v>25.355260800000003</v>
      </c>
      <c r="M10" s="1620">
        <v>25.443183600000001</v>
      </c>
      <c r="N10" s="1620">
        <v>25.217096399999999</v>
      </c>
      <c r="O10" s="1620">
        <v>25.849303199999998</v>
      </c>
      <c r="P10" s="1620">
        <v>26.573619600000004</v>
      </c>
      <c r="Q10" s="1620">
        <v>26.837388000000001</v>
      </c>
      <c r="R10" s="1620">
        <v>26.946244799999999</v>
      </c>
      <c r="S10" s="1620">
        <v>27.260254800000002</v>
      </c>
      <c r="T10" s="1620">
        <v>27.754297200000003</v>
      </c>
      <c r="U10" s="1620">
        <v>27.7291764</v>
      </c>
      <c r="V10" s="1620">
        <v>27.716616000000002</v>
      </c>
      <c r="W10" s="1620">
        <v>28.076680800000002</v>
      </c>
      <c r="X10" s="1620">
        <v>27.800352000000004</v>
      </c>
      <c r="Y10" s="1620">
        <v>27.599385600000002</v>
      </c>
      <c r="Z10" s="2948">
        <v>28.273460400000001</v>
      </c>
      <c r="AA10" s="2948">
        <v>27.360738000000001</v>
      </c>
      <c r="AB10" s="2948">
        <v>27.578451600000001</v>
      </c>
      <c r="AC10" s="2948">
        <v>27.327243599999999</v>
      </c>
      <c r="AD10" s="2948">
        <v>27.147211200000001</v>
      </c>
      <c r="AE10" s="2948">
        <v>27.4402872</v>
      </c>
      <c r="AF10" s="2233"/>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row>
    <row r="11" spans="1:160" s="536" customFormat="1" ht="14.1" customHeight="1">
      <c r="A11" s="551" t="s">
        <v>605</v>
      </c>
      <c r="B11" s="550">
        <v>232.87818960000001</v>
      </c>
      <c r="C11" s="550">
        <v>231.6305232</v>
      </c>
      <c r="D11" s="550">
        <v>232.8656292</v>
      </c>
      <c r="E11" s="550">
        <v>234.00443880000003</v>
      </c>
      <c r="F11" s="550">
        <v>235.71265320000001</v>
      </c>
      <c r="G11" s="550">
        <v>235.16836920000003</v>
      </c>
      <c r="H11" s="550">
        <v>237.47529599999999</v>
      </c>
      <c r="I11" s="550">
        <v>237.51297720000002</v>
      </c>
      <c r="J11" s="550">
        <v>236.7719136</v>
      </c>
      <c r="K11" s="550">
        <v>240.1422876</v>
      </c>
      <c r="L11" s="550">
        <v>243.78480360000003</v>
      </c>
      <c r="M11" s="550">
        <v>237.39156</v>
      </c>
      <c r="N11" s="550">
        <v>237.3580656</v>
      </c>
      <c r="O11" s="550">
        <v>237.57159239999999</v>
      </c>
      <c r="P11" s="550">
        <v>240.19671600000001</v>
      </c>
      <c r="Q11" s="550">
        <v>240.05855160000002</v>
      </c>
      <c r="R11" s="550">
        <v>236.60444160000003</v>
      </c>
      <c r="S11" s="550">
        <v>237.50041680000001</v>
      </c>
      <c r="T11" s="550">
        <v>229.64598000000004</v>
      </c>
      <c r="U11" s="550">
        <v>216.98509680000001</v>
      </c>
      <c r="V11" s="550">
        <v>219.04918920000003</v>
      </c>
      <c r="W11" s="550">
        <v>216.12261599999999</v>
      </c>
      <c r="X11" s="550">
        <v>211.8772008</v>
      </c>
      <c r="Y11" s="550">
        <v>214.30973159999999</v>
      </c>
      <c r="Z11" s="2949">
        <v>214.51069800000002</v>
      </c>
      <c r="AA11" s="2949">
        <v>210.54998520000001</v>
      </c>
      <c r="AB11" s="2949">
        <v>208.05465239999998</v>
      </c>
      <c r="AC11" s="2949">
        <v>206.26270200000002</v>
      </c>
      <c r="AD11" s="2949">
        <v>209.92615200000003</v>
      </c>
      <c r="AE11" s="2949">
        <v>208.45658520000003</v>
      </c>
      <c r="AF11" s="1453">
        <v>191.0394972</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60" s="102" customFormat="1" ht="14.1" customHeight="1">
      <c r="A12" s="552" t="s">
        <v>576</v>
      </c>
      <c r="B12" s="553">
        <v>320.38649640000006</v>
      </c>
      <c r="C12" s="553">
        <v>318.75364439999998</v>
      </c>
      <c r="D12" s="553">
        <v>320.85123120000003</v>
      </c>
      <c r="E12" s="553">
        <v>322.27474319999999</v>
      </c>
      <c r="F12" s="553">
        <v>324.28440720000003</v>
      </c>
      <c r="G12" s="553">
        <v>324.55654920000001</v>
      </c>
      <c r="H12" s="553">
        <v>327.92273640000002</v>
      </c>
      <c r="I12" s="553">
        <v>327.26540880000005</v>
      </c>
      <c r="J12" s="553">
        <v>326.235456</v>
      </c>
      <c r="K12" s="553">
        <v>331.25542920000004</v>
      </c>
      <c r="L12" s="553">
        <v>336.97041120000006</v>
      </c>
      <c r="M12" s="553">
        <v>327.29052960000001</v>
      </c>
      <c r="N12" s="553">
        <v>327.88924200000002</v>
      </c>
      <c r="O12" s="553">
        <v>325.6241832</v>
      </c>
      <c r="P12" s="553">
        <v>329.34624840000004</v>
      </c>
      <c r="Q12" s="553">
        <v>327.85993440000004</v>
      </c>
      <c r="R12" s="553">
        <v>321.67603079999998</v>
      </c>
      <c r="S12" s="553">
        <v>324.22997880000003</v>
      </c>
      <c r="T12" s="553">
        <v>312.91305840000001</v>
      </c>
      <c r="U12" s="553">
        <v>294.85957680000001</v>
      </c>
      <c r="V12" s="553">
        <v>299.4776172</v>
      </c>
      <c r="W12" s="553">
        <v>293.2979004</v>
      </c>
      <c r="X12" s="553">
        <v>286.03798920000003</v>
      </c>
      <c r="Y12" s="553">
        <v>289.10691359999998</v>
      </c>
      <c r="Z12" s="2950">
        <v>290.48437080000002</v>
      </c>
      <c r="AA12" s="2950">
        <v>285.25505760000004</v>
      </c>
      <c r="AB12" s="2950">
        <v>280.21833720000001</v>
      </c>
      <c r="AC12" s="2950">
        <v>277.45923600000003</v>
      </c>
      <c r="AD12" s="2950">
        <v>283.80223800000005</v>
      </c>
      <c r="AE12" s="2950">
        <v>281.99772720000004</v>
      </c>
      <c r="AF12" s="1454">
        <v>257.96130840000001</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60" s="536" customFormat="1" ht="15.75" customHeight="1">
      <c r="A13" s="551" t="s">
        <v>1437</v>
      </c>
      <c r="B13" s="550">
        <v>40.603586400000005</v>
      </c>
      <c r="C13" s="550">
        <v>40.448674799999999</v>
      </c>
      <c r="D13" s="550">
        <v>40.858981200000002</v>
      </c>
      <c r="E13" s="550">
        <v>40.080236400000004</v>
      </c>
      <c r="F13" s="550">
        <v>42.1233948</v>
      </c>
      <c r="G13" s="550">
        <v>42.228064799999999</v>
      </c>
      <c r="H13" s="550">
        <v>43.731126000000003</v>
      </c>
      <c r="I13" s="550">
        <v>44.765265599999999</v>
      </c>
      <c r="J13" s="550">
        <v>45.832899600000005</v>
      </c>
      <c r="K13" s="550">
        <v>46.670259600000001</v>
      </c>
      <c r="L13" s="550">
        <v>46.322755200000003</v>
      </c>
      <c r="M13" s="550">
        <v>45.351417599999998</v>
      </c>
      <c r="N13" s="550">
        <v>46.883786399999998</v>
      </c>
      <c r="O13" s="550">
        <v>47.034511199999997</v>
      </c>
      <c r="P13" s="550">
        <v>48.449649600000001</v>
      </c>
      <c r="Q13" s="550">
        <v>49.207460400000002</v>
      </c>
      <c r="R13" s="550">
        <v>50.350456799999996</v>
      </c>
      <c r="S13" s="550">
        <v>52.188462000000001</v>
      </c>
      <c r="T13" s="550">
        <v>53.230975200000003</v>
      </c>
      <c r="U13" s="550">
        <v>51.133388400000008</v>
      </c>
      <c r="V13" s="550">
        <v>55.525341600000004</v>
      </c>
      <c r="W13" s="550">
        <v>55.119222000000001</v>
      </c>
      <c r="X13" s="550">
        <v>56.371075200000007</v>
      </c>
      <c r="Y13" s="550">
        <v>58.03323480000001</v>
      </c>
      <c r="Z13" s="2949">
        <v>57.865762800000006</v>
      </c>
      <c r="AA13" s="2949">
        <v>56.940480000000008</v>
      </c>
      <c r="AB13" s="2949">
        <v>55.031299200000007</v>
      </c>
      <c r="AC13" s="2949">
        <v>54.771717600000002</v>
      </c>
      <c r="AD13" s="2949">
        <v>52.653196800000003</v>
      </c>
      <c r="AE13" s="2949">
        <v>52.163341200000005</v>
      </c>
      <c r="AF13" s="145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60" s="536" customFormat="1" ht="14.1" customHeight="1">
      <c r="A14" s="551" t="s">
        <v>755</v>
      </c>
      <c r="B14" s="550">
        <v>17.2244952</v>
      </c>
      <c r="C14" s="550">
        <v>17.6808564</v>
      </c>
      <c r="D14" s="550">
        <v>17.9655588</v>
      </c>
      <c r="E14" s="550">
        <v>18.438667200000001</v>
      </c>
      <c r="F14" s="550">
        <v>18.790358399999999</v>
      </c>
      <c r="G14" s="550">
        <v>19.552356000000003</v>
      </c>
      <c r="H14" s="550">
        <v>20.012903999999999</v>
      </c>
      <c r="I14" s="550">
        <v>20.523693600000001</v>
      </c>
      <c r="J14" s="550">
        <v>20.301793200000002</v>
      </c>
      <c r="K14" s="550">
        <v>20.879571599999998</v>
      </c>
      <c r="L14" s="550">
        <v>21.474097200000003</v>
      </c>
      <c r="M14" s="550">
        <v>21.603888000000001</v>
      </c>
      <c r="N14" s="550">
        <v>22.005820799999999</v>
      </c>
      <c r="O14" s="550">
        <v>22.411940400000002</v>
      </c>
      <c r="P14" s="550">
        <v>23.416772400000003</v>
      </c>
      <c r="Q14" s="550">
        <v>23.647046400000001</v>
      </c>
      <c r="R14" s="550">
        <v>24.170396400000001</v>
      </c>
      <c r="S14" s="550">
        <v>24.7774824</v>
      </c>
      <c r="T14" s="550">
        <v>25.309206000000003</v>
      </c>
      <c r="U14" s="550">
        <v>26.092137600000001</v>
      </c>
      <c r="V14" s="550">
        <v>27.0090468</v>
      </c>
      <c r="W14" s="550">
        <v>27.235133999999999</v>
      </c>
      <c r="X14" s="550">
        <v>27.8966484</v>
      </c>
      <c r="Y14" s="550">
        <v>28.273460400000001</v>
      </c>
      <c r="Z14" s="2949">
        <v>29.416456800000002</v>
      </c>
      <c r="AA14" s="2949">
        <v>29.592302400000001</v>
      </c>
      <c r="AB14" s="2949">
        <v>29.918872800000003</v>
      </c>
      <c r="AC14" s="2949">
        <v>30.839968800000001</v>
      </c>
      <c r="AD14" s="2949">
        <v>31.752691200000001</v>
      </c>
      <c r="AE14" s="2949">
        <v>32.104382400000006</v>
      </c>
      <c r="AF14" s="1453"/>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60" s="102" customFormat="1" ht="14.1" customHeight="1">
      <c r="A15" s="552" t="s">
        <v>1056</v>
      </c>
      <c r="B15" s="553">
        <v>13.435441200000001</v>
      </c>
      <c r="C15" s="553">
        <v>13.7661984</v>
      </c>
      <c r="D15" s="553">
        <v>13.992285600000001</v>
      </c>
      <c r="E15" s="553">
        <v>14.1262632</v>
      </c>
      <c r="F15" s="553">
        <v>14.5030752</v>
      </c>
      <c r="G15" s="553">
        <v>15.093414000000001</v>
      </c>
      <c r="H15" s="553">
        <v>15.3613692</v>
      </c>
      <c r="I15" s="553">
        <v>15.729807599999999</v>
      </c>
      <c r="J15" s="553">
        <v>15.8302908</v>
      </c>
      <c r="K15" s="553">
        <v>16.4583108</v>
      </c>
      <c r="L15" s="553">
        <v>16.558794000000002</v>
      </c>
      <c r="M15" s="553">
        <v>16.516926000000002</v>
      </c>
      <c r="N15" s="553">
        <v>16.701145199999999</v>
      </c>
      <c r="O15" s="553">
        <v>16.8141888</v>
      </c>
      <c r="P15" s="553">
        <v>17.492450400000003</v>
      </c>
      <c r="Q15" s="553">
        <v>17.919504</v>
      </c>
      <c r="R15" s="553">
        <v>18.6145128</v>
      </c>
      <c r="S15" s="553">
        <v>19.439312400000002</v>
      </c>
      <c r="T15" s="553">
        <v>20.209683600000002</v>
      </c>
      <c r="U15" s="553">
        <v>21.775546800000001</v>
      </c>
      <c r="V15" s="553">
        <v>22.633840800000002</v>
      </c>
      <c r="W15" s="553">
        <v>23.236740000000005</v>
      </c>
      <c r="X15" s="553">
        <v>24.2248248</v>
      </c>
      <c r="Y15" s="553">
        <v>24.6100104</v>
      </c>
      <c r="Z15" s="2950">
        <v>25.979094000000003</v>
      </c>
      <c r="AA15" s="2950">
        <v>26.322411600000002</v>
      </c>
      <c r="AB15" s="2950">
        <v>26.5568724</v>
      </c>
      <c r="AC15" s="2950">
        <v>27.6077592</v>
      </c>
      <c r="AD15" s="2950">
        <v>28.687953600000004</v>
      </c>
      <c r="AE15" s="2950">
        <v>28.738195200000003</v>
      </c>
      <c r="AF15" s="1454"/>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60" s="536" customFormat="1" ht="14.1" customHeight="1">
      <c r="A16" s="551" t="s">
        <v>756</v>
      </c>
      <c r="B16" s="550">
        <v>32.405832000000004</v>
      </c>
      <c r="C16" s="550">
        <v>31.053495600000002</v>
      </c>
      <c r="D16" s="550">
        <v>31.769438400000002</v>
      </c>
      <c r="E16" s="550">
        <v>33.213884400000005</v>
      </c>
      <c r="F16" s="550">
        <v>34.390375200000001</v>
      </c>
      <c r="G16" s="550">
        <v>36.487962000000003</v>
      </c>
      <c r="H16" s="550">
        <v>37.095048000000006</v>
      </c>
      <c r="I16" s="550">
        <v>36.680554800000003</v>
      </c>
      <c r="J16" s="550">
        <v>36.6051924</v>
      </c>
      <c r="K16" s="550">
        <v>37.048993200000005</v>
      </c>
      <c r="L16" s="550">
        <v>37.735628400000003</v>
      </c>
      <c r="M16" s="550">
        <v>38.7153396</v>
      </c>
      <c r="N16" s="550">
        <v>40.946904000000004</v>
      </c>
      <c r="O16" s="550">
        <v>46.335315600000001</v>
      </c>
      <c r="P16" s="550">
        <v>52.284758400000001</v>
      </c>
      <c r="Q16" s="550">
        <v>57.317292000000002</v>
      </c>
      <c r="R16" s="550">
        <v>62.324704799999999</v>
      </c>
      <c r="S16" s="550">
        <v>66.737592000000006</v>
      </c>
      <c r="T16" s="550">
        <v>68.156917199999995</v>
      </c>
      <c r="U16" s="550">
        <v>72.306036000000006</v>
      </c>
      <c r="V16" s="550">
        <v>79.385914799999995</v>
      </c>
      <c r="W16" s="550">
        <v>84.791073600000004</v>
      </c>
      <c r="X16" s="550">
        <v>87.378516000000019</v>
      </c>
      <c r="Y16" s="550">
        <v>89.727310799999998</v>
      </c>
      <c r="Z16" s="2949">
        <v>91.536008400000014</v>
      </c>
      <c r="AA16" s="2949">
        <v>91.523448000000002</v>
      </c>
      <c r="AB16" s="2949">
        <v>90.510242399999996</v>
      </c>
      <c r="AC16" s="2949">
        <v>93.319585200000006</v>
      </c>
      <c r="AD16" s="2949">
        <v>97.368220800000003</v>
      </c>
      <c r="AE16" s="2949">
        <v>101.40429600000002</v>
      </c>
      <c r="AF16" s="1453"/>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s="536" customFormat="1" ht="14.1" customHeight="1">
      <c r="A17" s="551" t="s">
        <v>757</v>
      </c>
      <c r="B17" s="550">
        <v>69.484132799999998</v>
      </c>
      <c r="C17" s="550">
        <v>71.883169200000012</v>
      </c>
      <c r="D17" s="550">
        <v>78.351775200000006</v>
      </c>
      <c r="E17" s="550">
        <v>82.953068400000006</v>
      </c>
      <c r="F17" s="550">
        <v>88.107019200000011</v>
      </c>
      <c r="G17" s="550">
        <v>88.387534799999997</v>
      </c>
      <c r="H17" s="550">
        <v>87.6967128</v>
      </c>
      <c r="I17" s="550">
        <v>91.489953600000007</v>
      </c>
      <c r="J17" s="550">
        <v>90.660967200000002</v>
      </c>
      <c r="K17" s="550">
        <v>92.436170400000009</v>
      </c>
      <c r="L17" s="550">
        <v>91.887699600000005</v>
      </c>
      <c r="M17" s="550">
        <v>98.188833600000009</v>
      </c>
      <c r="N17" s="550">
        <v>100.9353744</v>
      </c>
      <c r="O17" s="550">
        <v>99.81749880000001</v>
      </c>
      <c r="P17" s="550">
        <v>102.932478</v>
      </c>
      <c r="Q17" s="550">
        <v>108.99915120000001</v>
      </c>
      <c r="R17" s="550">
        <v>112.0429548</v>
      </c>
      <c r="S17" s="550">
        <v>114.83973720000002</v>
      </c>
      <c r="T17" s="550">
        <v>121.20786000000001</v>
      </c>
      <c r="U17" s="550">
        <v>121.65166080000002</v>
      </c>
      <c r="V17" s="550">
        <v>123.71994000000001</v>
      </c>
      <c r="W17" s="550">
        <v>123.51060000000001</v>
      </c>
      <c r="X17" s="550">
        <v>127.14892920000001</v>
      </c>
      <c r="Y17" s="550">
        <v>125.65842840000001</v>
      </c>
      <c r="Z17" s="2949">
        <v>130.607226</v>
      </c>
      <c r="AA17" s="2949">
        <v>131.58275040000001</v>
      </c>
      <c r="AB17" s="2949">
        <v>132.45779160000001</v>
      </c>
      <c r="AC17" s="2949">
        <v>133.4458764</v>
      </c>
      <c r="AD17" s="2949">
        <v>131.22687240000002</v>
      </c>
      <c r="AE17" s="2949">
        <v>128.11608000000001</v>
      </c>
      <c r="AF17" s="1453"/>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s="536" customFormat="1" ht="14.1" customHeight="1">
      <c r="A18" s="551" t="s">
        <v>758</v>
      </c>
      <c r="B18" s="550">
        <v>135.72768240000002</v>
      </c>
      <c r="C18" s="550">
        <v>136.66133880000001</v>
      </c>
      <c r="D18" s="550">
        <v>133.62172200000001</v>
      </c>
      <c r="E18" s="550">
        <v>133.20304200000001</v>
      </c>
      <c r="F18" s="550">
        <v>132.323814</v>
      </c>
      <c r="G18" s="550">
        <v>135.65232</v>
      </c>
      <c r="H18" s="550">
        <v>140.07776760000002</v>
      </c>
      <c r="I18" s="550">
        <v>139.04362800000001</v>
      </c>
      <c r="J18" s="550">
        <v>139.94379000000001</v>
      </c>
      <c r="K18" s="550">
        <v>138.8635956</v>
      </c>
      <c r="L18" s="550">
        <v>139.63815360000001</v>
      </c>
      <c r="M18" s="550">
        <v>141.74830080000001</v>
      </c>
      <c r="N18" s="550">
        <v>140.99049000000002</v>
      </c>
      <c r="O18" s="550">
        <v>143.65748160000001</v>
      </c>
      <c r="P18" s="550">
        <v>144.54927000000001</v>
      </c>
      <c r="Q18" s="550">
        <v>144.41947920000001</v>
      </c>
      <c r="R18" s="550">
        <v>144.96376320000002</v>
      </c>
      <c r="S18" s="550">
        <v>142.0958052</v>
      </c>
      <c r="T18" s="550">
        <v>141.14540160000001</v>
      </c>
      <c r="U18" s="550">
        <v>133.12349280000001</v>
      </c>
      <c r="V18" s="550">
        <v>138.03460920000001</v>
      </c>
      <c r="W18" s="550">
        <v>132.67131840000002</v>
      </c>
      <c r="X18" s="550">
        <v>131.88001320000001</v>
      </c>
      <c r="Y18" s="550">
        <v>130.39369919999999</v>
      </c>
      <c r="Z18" s="2949">
        <v>124.95085920000001</v>
      </c>
      <c r="AA18" s="2949">
        <v>126.31575600000001</v>
      </c>
      <c r="AB18" s="2949">
        <v>126.70094159999999</v>
      </c>
      <c r="AC18" s="2949">
        <v>128.40078240000003</v>
      </c>
      <c r="AD18" s="2949">
        <v>126.6758208</v>
      </c>
      <c r="AE18" s="2949">
        <v>123.82042319999999</v>
      </c>
      <c r="AF18" s="1453">
        <v>115.5389328</v>
      </c>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s="536" customFormat="1" ht="14.1" customHeight="1">
      <c r="A19" s="551" t="s">
        <v>1672</v>
      </c>
      <c r="B19" s="550">
        <v>143.2346148</v>
      </c>
      <c r="C19" s="550">
        <v>142.38888120000001</v>
      </c>
      <c r="D19" s="550">
        <v>138.26488320000001</v>
      </c>
      <c r="E19" s="550">
        <v>137.63267640000001</v>
      </c>
      <c r="F19" s="550">
        <v>136.5189876</v>
      </c>
      <c r="G19" s="550">
        <v>140.9235012</v>
      </c>
      <c r="H19" s="550">
        <v>145.41593760000001</v>
      </c>
      <c r="I19" s="550">
        <v>144.23526000000001</v>
      </c>
      <c r="J19" s="550">
        <v>144.84234599999999</v>
      </c>
      <c r="K19" s="550">
        <v>143.1718128</v>
      </c>
      <c r="L19" s="550">
        <v>143.82495360000001</v>
      </c>
      <c r="M19" s="550">
        <v>147.49259040000001</v>
      </c>
      <c r="N19" s="550">
        <v>147.37536</v>
      </c>
      <c r="O19" s="550">
        <v>150.368922</v>
      </c>
      <c r="P19" s="550">
        <v>151.65426959999999</v>
      </c>
      <c r="Q19" s="550">
        <v>151.6291488</v>
      </c>
      <c r="R19" s="550">
        <v>152.26554240000002</v>
      </c>
      <c r="S19" s="550">
        <v>149.55249600000002</v>
      </c>
      <c r="T19" s="550">
        <v>148.73607000000001</v>
      </c>
      <c r="U19" s="550">
        <v>139.67583480000002</v>
      </c>
      <c r="V19" s="550">
        <v>145.01400480000001</v>
      </c>
      <c r="W19" s="550">
        <v>140.21593200000001</v>
      </c>
      <c r="X19" s="550">
        <v>138.2355756</v>
      </c>
      <c r="Y19" s="550">
        <v>136.55666880000001</v>
      </c>
      <c r="Z19" s="2949">
        <v>131.33991600000002</v>
      </c>
      <c r="AA19" s="2949">
        <v>132.66294480000002</v>
      </c>
      <c r="AB19" s="2949">
        <v>133.3412064</v>
      </c>
      <c r="AC19" s="2949">
        <v>135.40111200000001</v>
      </c>
      <c r="AD19" s="2949">
        <v>133.88967720000002</v>
      </c>
      <c r="AE19" s="2949">
        <v>131.09708160000002</v>
      </c>
      <c r="AF19" s="1453"/>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s="102" customFormat="1" ht="14.1" customHeight="1">
      <c r="A20" s="554" t="s">
        <v>216</v>
      </c>
      <c r="B20" s="553">
        <v>185.29102080000001</v>
      </c>
      <c r="C20" s="553">
        <v>180.25848719999999</v>
      </c>
      <c r="D20" s="553">
        <v>175.74511680000003</v>
      </c>
      <c r="E20" s="553">
        <v>173.0739384</v>
      </c>
      <c r="F20" s="553">
        <v>171.82208520000003</v>
      </c>
      <c r="G20" s="553">
        <v>173.27490480000003</v>
      </c>
      <c r="H20" s="553">
        <v>178.80566759999999</v>
      </c>
      <c r="I20" s="553">
        <v>177.1267608</v>
      </c>
      <c r="J20" s="553">
        <v>176.19729120000002</v>
      </c>
      <c r="K20" s="553">
        <v>172.2491388</v>
      </c>
      <c r="L20" s="553">
        <v>173.00694960000001</v>
      </c>
      <c r="M20" s="553">
        <v>178.064604</v>
      </c>
      <c r="N20" s="553">
        <v>173.940606</v>
      </c>
      <c r="O20" s="553">
        <v>173.58472800000001</v>
      </c>
      <c r="P20" s="553">
        <v>175.2343272</v>
      </c>
      <c r="Q20" s="553">
        <v>174.46814279999998</v>
      </c>
      <c r="R20" s="553">
        <v>179.97797160000002</v>
      </c>
      <c r="S20" s="553">
        <v>171.11870280000002</v>
      </c>
      <c r="T20" s="553">
        <v>173.7480132</v>
      </c>
      <c r="U20" s="553">
        <v>162.82465199999999</v>
      </c>
      <c r="V20" s="553">
        <v>171.85976640000001</v>
      </c>
      <c r="W20" s="553">
        <v>162.94606920000001</v>
      </c>
      <c r="X20" s="553">
        <v>163.84623120000001</v>
      </c>
      <c r="Y20" s="553">
        <v>166.89422160000001</v>
      </c>
      <c r="Z20" s="2950">
        <v>158.8639392</v>
      </c>
      <c r="AA20" s="2950">
        <v>158.2945344</v>
      </c>
      <c r="AB20" s="2950">
        <v>157.64139360000001</v>
      </c>
      <c r="AC20" s="2950">
        <v>157.5576576</v>
      </c>
      <c r="AD20" s="2950">
        <v>153.2954952</v>
      </c>
      <c r="AE20" s="2950">
        <v>148.30482960000001</v>
      </c>
      <c r="AF20" s="1454">
        <v>139.4078796</v>
      </c>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s="102" customFormat="1" ht="14.1" customHeight="1">
      <c r="A21" s="552" t="s">
        <v>1058</v>
      </c>
      <c r="B21" s="553">
        <v>160.87360320000002</v>
      </c>
      <c r="C21" s="553">
        <v>169.18858800000001</v>
      </c>
      <c r="D21" s="553">
        <v>165.46233599999999</v>
      </c>
      <c r="E21" s="553">
        <v>167.47618679999999</v>
      </c>
      <c r="F21" s="553">
        <v>160.5344724</v>
      </c>
      <c r="G21" s="553">
        <v>166.60114560000002</v>
      </c>
      <c r="H21" s="553">
        <v>175.41435960000001</v>
      </c>
      <c r="I21" s="553">
        <v>169.43560920000002</v>
      </c>
      <c r="J21" s="553">
        <v>173.73126600000001</v>
      </c>
      <c r="K21" s="553">
        <v>172.55477520000002</v>
      </c>
      <c r="L21" s="553">
        <v>173.06137799999999</v>
      </c>
      <c r="M21" s="553">
        <v>177.68360520000002</v>
      </c>
      <c r="N21" s="553">
        <v>176.829498</v>
      </c>
      <c r="O21" s="553">
        <v>180.02402640000003</v>
      </c>
      <c r="P21" s="553">
        <v>181.29262679999999</v>
      </c>
      <c r="Q21" s="553">
        <v>180.71903520000001</v>
      </c>
      <c r="R21" s="553">
        <v>176.56154280000001</v>
      </c>
      <c r="S21" s="553">
        <v>173.55123360000002</v>
      </c>
      <c r="T21" s="553">
        <v>173.35864080000002</v>
      </c>
      <c r="U21" s="553">
        <v>165.01434840000002</v>
      </c>
      <c r="V21" s="553">
        <v>169.28907120000002</v>
      </c>
      <c r="W21" s="553">
        <v>165.24880920000001</v>
      </c>
      <c r="X21" s="553">
        <v>164.34027359999999</v>
      </c>
      <c r="Y21" s="553">
        <v>164.185362</v>
      </c>
      <c r="Z21" s="2950">
        <v>157.07198880000001</v>
      </c>
      <c r="AA21" s="2950">
        <v>158.78020320000002</v>
      </c>
      <c r="AB21" s="2950">
        <v>155.18792880000001</v>
      </c>
      <c r="AC21" s="2950">
        <v>154.5473484</v>
      </c>
      <c r="AD21" s="2950">
        <v>153.31642920000002</v>
      </c>
      <c r="AE21" s="2950">
        <v>150.50289960000001</v>
      </c>
      <c r="AF21" s="1454">
        <v>134.82333360000001</v>
      </c>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s="102" customFormat="1" ht="14.1" customHeight="1">
      <c r="A22" s="552" t="s">
        <v>587</v>
      </c>
      <c r="B22" s="553">
        <v>150.63687720000001</v>
      </c>
      <c r="C22" s="553">
        <v>155.20467600000001</v>
      </c>
      <c r="D22" s="553">
        <v>154.26264599999999</v>
      </c>
      <c r="E22" s="553">
        <v>155.48519160000001</v>
      </c>
      <c r="F22" s="553">
        <v>156.33511200000001</v>
      </c>
      <c r="G22" s="553">
        <v>156.13414560000001</v>
      </c>
      <c r="H22" s="553">
        <v>162.46877400000002</v>
      </c>
      <c r="I22" s="553">
        <v>157.46554800000001</v>
      </c>
      <c r="J22" s="553">
        <v>158.6085444</v>
      </c>
      <c r="K22" s="553">
        <v>158.43688560000001</v>
      </c>
      <c r="L22" s="553">
        <v>158.54574239999999</v>
      </c>
      <c r="M22" s="553">
        <v>158.51643480000001</v>
      </c>
      <c r="N22" s="553">
        <v>155.61916920000002</v>
      </c>
      <c r="O22" s="553">
        <v>157.6204596</v>
      </c>
      <c r="P22" s="553">
        <v>154.90322640000002</v>
      </c>
      <c r="Q22" s="553">
        <v>154.44267840000001</v>
      </c>
      <c r="R22" s="553">
        <v>150.8169096</v>
      </c>
      <c r="S22" s="553">
        <v>144.18501840000002</v>
      </c>
      <c r="T22" s="553">
        <v>141.4217304</v>
      </c>
      <c r="U22" s="553">
        <v>132.04748520000001</v>
      </c>
      <c r="V22" s="553">
        <v>135.8700336</v>
      </c>
      <c r="W22" s="553">
        <v>124.9257384</v>
      </c>
      <c r="X22" s="553">
        <v>127.41269760000002</v>
      </c>
      <c r="Y22" s="553">
        <v>124.77082680000001</v>
      </c>
      <c r="Z22" s="2950">
        <v>116.6484348</v>
      </c>
      <c r="AA22" s="2950">
        <v>116.87452200000001</v>
      </c>
      <c r="AB22" s="2950">
        <v>114.40849680000001</v>
      </c>
      <c r="AC22" s="2950">
        <v>111.92991120000001</v>
      </c>
      <c r="AD22" s="2950">
        <v>110.86646400000001</v>
      </c>
      <c r="AE22" s="2950">
        <v>106.9685532</v>
      </c>
      <c r="AF22" s="1454">
        <v>97.498011599999998</v>
      </c>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s="102" customFormat="1" ht="14.1" customHeight="1">
      <c r="A23" s="552" t="s">
        <v>1059</v>
      </c>
      <c r="B23" s="553">
        <v>108.19109879999999</v>
      </c>
      <c r="C23" s="553">
        <v>110.7450468</v>
      </c>
      <c r="D23" s="553">
        <v>110.00817000000001</v>
      </c>
      <c r="E23" s="553">
        <v>109.3675896</v>
      </c>
      <c r="F23" s="553">
        <v>107.96501160000001</v>
      </c>
      <c r="G23" s="553">
        <v>117.21365280000001</v>
      </c>
      <c r="H23" s="553">
        <v>117.07967520000001</v>
      </c>
      <c r="I23" s="553">
        <v>118.68321960000002</v>
      </c>
      <c r="J23" s="553">
        <v>121.9698576</v>
      </c>
      <c r="K23" s="553">
        <v>123.82879679999999</v>
      </c>
      <c r="L23" s="553">
        <v>126.12735000000001</v>
      </c>
      <c r="M23" s="553">
        <v>126.4664808</v>
      </c>
      <c r="N23" s="553">
        <v>127.08612720000001</v>
      </c>
      <c r="O23" s="553">
        <v>132.44104440000001</v>
      </c>
      <c r="P23" s="553">
        <v>132.36568200000002</v>
      </c>
      <c r="Q23" s="553">
        <v>134.09483040000001</v>
      </c>
      <c r="R23" s="553">
        <v>132.3321876</v>
      </c>
      <c r="S23" s="553">
        <v>131.10126840000001</v>
      </c>
      <c r="T23" s="553">
        <v>128.37984840000001</v>
      </c>
      <c r="U23" s="553">
        <v>119.19819600000001</v>
      </c>
      <c r="V23" s="553">
        <v>121.5762984</v>
      </c>
      <c r="W23" s="553">
        <v>117.09223560000001</v>
      </c>
      <c r="X23" s="553">
        <v>111.95084520000002</v>
      </c>
      <c r="Y23" s="553">
        <v>107.27837640000001</v>
      </c>
      <c r="Z23" s="2950">
        <v>101.08609920000001</v>
      </c>
      <c r="AA23" s="2950">
        <v>105.17660280000001</v>
      </c>
      <c r="AB23" s="2950">
        <v>104.25969360000002</v>
      </c>
      <c r="AC23" s="2950">
        <v>106.1228196</v>
      </c>
      <c r="AD23" s="2950">
        <v>104.272254</v>
      </c>
      <c r="AE23" s="2950">
        <v>103.3637184</v>
      </c>
      <c r="AF23" s="1454">
        <v>96.191729999999993</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s="102" customFormat="1" ht="14.1" customHeight="1">
      <c r="A24" s="552" t="s">
        <v>1060</v>
      </c>
      <c r="B24" s="553">
        <v>95.877720000000011</v>
      </c>
      <c r="C24" s="553">
        <v>99.273214800000019</v>
      </c>
      <c r="D24" s="553">
        <v>100.88513280000001</v>
      </c>
      <c r="E24" s="553">
        <v>96.551794799999996</v>
      </c>
      <c r="F24" s="553">
        <v>101.7015588</v>
      </c>
      <c r="G24" s="553">
        <v>106.2358632</v>
      </c>
      <c r="H24" s="553">
        <v>104.23875960000001</v>
      </c>
      <c r="I24" s="553">
        <v>110.33055360000002</v>
      </c>
      <c r="J24" s="553">
        <v>115.4258892</v>
      </c>
      <c r="K24" s="553">
        <v>120.54634560000001</v>
      </c>
      <c r="L24" s="553">
        <v>125.28999000000002</v>
      </c>
      <c r="M24" s="553">
        <v>127.91511360000001</v>
      </c>
      <c r="N24" s="553">
        <v>129.64844880000001</v>
      </c>
      <c r="O24" s="553">
        <v>131.67067320000001</v>
      </c>
      <c r="P24" s="553">
        <v>135.2838816</v>
      </c>
      <c r="Q24" s="553">
        <v>135.61045200000001</v>
      </c>
      <c r="R24" s="553">
        <v>133.34958</v>
      </c>
      <c r="S24" s="553">
        <v>132.66294480000002</v>
      </c>
      <c r="T24" s="553">
        <v>126.1650312</v>
      </c>
      <c r="U24" s="553">
        <v>115.0365168</v>
      </c>
      <c r="V24" s="553">
        <v>114.4378044</v>
      </c>
      <c r="W24" s="553">
        <v>112.27741560000001</v>
      </c>
      <c r="X24" s="553">
        <v>111.9885264</v>
      </c>
      <c r="Y24" s="553">
        <v>104.8542192</v>
      </c>
      <c r="Z24" s="2950">
        <v>102.83199480000002</v>
      </c>
      <c r="AA24" s="2950">
        <v>106.784334</v>
      </c>
      <c r="AB24" s="2950">
        <v>107.5923864</v>
      </c>
      <c r="AC24" s="2950">
        <v>113.0059188</v>
      </c>
      <c r="AD24" s="2950">
        <v>112.01783400000001</v>
      </c>
      <c r="AE24" s="2950">
        <v>107.9105832</v>
      </c>
      <c r="AF24" s="1454">
        <v>96.166609199999996</v>
      </c>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s="102" customFormat="1" ht="14.1" customHeight="1">
      <c r="A25" s="552" t="s">
        <v>215</v>
      </c>
      <c r="B25" s="553">
        <v>186.3377208</v>
      </c>
      <c r="C25" s="553">
        <v>192.02758200000002</v>
      </c>
      <c r="D25" s="553">
        <v>189.05914080000002</v>
      </c>
      <c r="E25" s="553">
        <v>191.76800040000003</v>
      </c>
      <c r="F25" s="553">
        <v>191.26139760000001</v>
      </c>
      <c r="G25" s="553">
        <v>198.13193640000003</v>
      </c>
      <c r="H25" s="553">
        <v>207.24241320000002</v>
      </c>
      <c r="I25" s="553">
        <v>200.49329160000002</v>
      </c>
      <c r="J25" s="553">
        <v>200.7403128</v>
      </c>
      <c r="K25" s="553">
        <v>196.15995360000002</v>
      </c>
      <c r="L25" s="553">
        <v>196.57863359999999</v>
      </c>
      <c r="M25" s="553">
        <v>200.2672044</v>
      </c>
      <c r="N25" s="553">
        <v>201.15899279999999</v>
      </c>
      <c r="O25" s="553">
        <v>207.6485328</v>
      </c>
      <c r="P25" s="553">
        <v>208.73710080000001</v>
      </c>
      <c r="Q25" s="553">
        <v>204.88943159999999</v>
      </c>
      <c r="R25" s="553">
        <v>202.6746144</v>
      </c>
      <c r="S25" s="553">
        <v>201.48137639999999</v>
      </c>
      <c r="T25" s="553">
        <v>199.08234000000002</v>
      </c>
      <c r="U25" s="553">
        <v>195.35608800000003</v>
      </c>
      <c r="V25" s="553">
        <v>208.46077200000002</v>
      </c>
      <c r="W25" s="553">
        <v>193.09102920000004</v>
      </c>
      <c r="X25" s="553">
        <v>192.55930559999999</v>
      </c>
      <c r="Y25" s="553">
        <v>187.93707840000002</v>
      </c>
      <c r="Z25" s="2950">
        <v>176.49036720000001</v>
      </c>
      <c r="AA25" s="2950">
        <v>179.26621560000001</v>
      </c>
      <c r="AB25" s="2950">
        <v>181.93739400000001</v>
      </c>
      <c r="AC25" s="2950">
        <v>182.15929439999999</v>
      </c>
      <c r="AD25" s="2950">
        <v>177.61242960000001</v>
      </c>
      <c r="AE25" s="2950">
        <v>172.6803792</v>
      </c>
      <c r="AF25" s="1454">
        <v>166.61370600000001</v>
      </c>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s="536" customFormat="1" ht="14.1" customHeight="1">
      <c r="A26" s="551" t="s">
        <v>759</v>
      </c>
      <c r="B26" s="550">
        <v>188.53997759999999</v>
      </c>
      <c r="C26" s="550">
        <v>183.45720240000003</v>
      </c>
      <c r="D26" s="550">
        <v>165.22368840000001</v>
      </c>
      <c r="E26" s="550">
        <v>153.20338559999999</v>
      </c>
      <c r="F26" s="550">
        <v>134.96149800000001</v>
      </c>
      <c r="G26" s="550">
        <v>131.15151</v>
      </c>
      <c r="H26" s="550">
        <v>128.43009000000001</v>
      </c>
      <c r="I26" s="550">
        <v>123.16309560000001</v>
      </c>
      <c r="J26" s="550">
        <v>120.51285120000001</v>
      </c>
      <c r="K26" s="550">
        <v>121.79819880000001</v>
      </c>
      <c r="L26" s="550">
        <v>123.91253280000001</v>
      </c>
      <c r="M26" s="550">
        <v>125.3192976</v>
      </c>
      <c r="N26" s="550">
        <v>126.64651320000002</v>
      </c>
      <c r="O26" s="550">
        <v>131.91769439999999</v>
      </c>
      <c r="P26" s="550">
        <v>134.2162476</v>
      </c>
      <c r="Q26" s="550">
        <v>134.689356</v>
      </c>
      <c r="R26" s="550">
        <v>138.6542556</v>
      </c>
      <c r="S26" s="550">
        <v>139.8977352</v>
      </c>
      <c r="T26" s="550">
        <v>142.61915520000002</v>
      </c>
      <c r="U26" s="550">
        <v>131.0552136</v>
      </c>
      <c r="V26" s="550">
        <v>140.56762320000001</v>
      </c>
      <c r="W26" s="550">
        <v>144.5743908</v>
      </c>
      <c r="X26" s="550">
        <v>143.5402512</v>
      </c>
      <c r="Y26" s="550">
        <v>139.57953840000002</v>
      </c>
      <c r="Z26" s="2949">
        <v>135.68162760000001</v>
      </c>
      <c r="AA26" s="2949">
        <v>130.64909399999999</v>
      </c>
      <c r="AB26" s="2949">
        <v>134.16600600000001</v>
      </c>
      <c r="AC26" s="2949">
        <v>135.99982439999999</v>
      </c>
      <c r="AD26" s="2949">
        <v>144.25200720000001</v>
      </c>
      <c r="AE26" s="2949">
        <v>143.39371320000001</v>
      </c>
      <c r="AF26" s="1453"/>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s="536" customFormat="1" ht="14.1" customHeight="1">
      <c r="A27" s="551" t="s">
        <v>623</v>
      </c>
      <c r="B27" s="550">
        <v>206.52647040000002</v>
      </c>
      <c r="C27" s="550">
        <v>203.44498560000002</v>
      </c>
      <c r="D27" s="550">
        <v>181.97926200000001</v>
      </c>
      <c r="E27" s="550">
        <v>167.5222416</v>
      </c>
      <c r="F27" s="550">
        <v>146.998548</v>
      </c>
      <c r="G27" s="550">
        <v>141.5012796</v>
      </c>
      <c r="H27" s="550">
        <v>137.6912916</v>
      </c>
      <c r="I27" s="550">
        <v>131.8674528</v>
      </c>
      <c r="J27" s="550">
        <v>129.1795272</v>
      </c>
      <c r="K27" s="550">
        <v>131.905134</v>
      </c>
      <c r="L27" s="550">
        <v>133.64265600000002</v>
      </c>
      <c r="M27" s="550">
        <v>134.8275204</v>
      </c>
      <c r="N27" s="550">
        <v>135.88259400000001</v>
      </c>
      <c r="O27" s="550">
        <v>141.5264004</v>
      </c>
      <c r="P27" s="550">
        <v>144.15571080000001</v>
      </c>
      <c r="Q27" s="550">
        <v>144.50740199999998</v>
      </c>
      <c r="R27" s="550">
        <v>148.56022440000001</v>
      </c>
      <c r="S27" s="550">
        <v>150.10934040000001</v>
      </c>
      <c r="T27" s="550">
        <v>152.90612279999999</v>
      </c>
      <c r="U27" s="550">
        <v>140.51319480000001</v>
      </c>
      <c r="V27" s="550">
        <v>151.13091960000003</v>
      </c>
      <c r="W27" s="550">
        <v>155.15862120000003</v>
      </c>
      <c r="X27" s="550">
        <v>154.6059636</v>
      </c>
      <c r="Y27" s="550">
        <v>150.6243168</v>
      </c>
      <c r="Z27" s="550">
        <v>146.26167119999999</v>
      </c>
      <c r="AA27" s="550">
        <v>139.81399920000001</v>
      </c>
      <c r="AB27" s="550">
        <v>143.6616684</v>
      </c>
      <c r="AC27" s="550">
        <v>145.24427880000002</v>
      </c>
      <c r="AD27" s="550">
        <v>154.6436448</v>
      </c>
      <c r="AE27" s="2949">
        <v>153.44622000000001</v>
      </c>
      <c r="AF27" s="1453"/>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s="536" customFormat="1" ht="14.1" customHeight="1">
      <c r="A28" s="551" t="s">
        <v>760</v>
      </c>
      <c r="B28" s="550">
        <v>140.0191524</v>
      </c>
      <c r="C28" s="550">
        <v>141.19564320000001</v>
      </c>
      <c r="D28" s="550">
        <v>145.48711320000001</v>
      </c>
      <c r="E28" s="550">
        <v>149.33896920000001</v>
      </c>
      <c r="F28" s="550">
        <v>155.74896000000001</v>
      </c>
      <c r="G28" s="550">
        <v>160.60983480000002</v>
      </c>
      <c r="H28" s="550">
        <v>166.13222400000001</v>
      </c>
      <c r="I28" s="550">
        <v>170.03013479999998</v>
      </c>
      <c r="J28" s="550">
        <v>164.72545920000002</v>
      </c>
      <c r="K28" s="550">
        <v>169.5277188</v>
      </c>
      <c r="L28" s="550">
        <v>174.8156472</v>
      </c>
      <c r="M28" s="550">
        <v>172.4417316</v>
      </c>
      <c r="N28" s="550">
        <v>174.28811039999999</v>
      </c>
      <c r="O28" s="550">
        <v>174.12063840000002</v>
      </c>
      <c r="P28" s="550">
        <v>178.50421799999998</v>
      </c>
      <c r="Q28" s="550">
        <v>177.62499</v>
      </c>
      <c r="R28" s="550">
        <v>178.88103000000001</v>
      </c>
      <c r="S28" s="550">
        <v>179.61372</v>
      </c>
      <c r="T28" s="550">
        <v>177.52032000000003</v>
      </c>
      <c r="U28" s="550">
        <v>172.39567680000002</v>
      </c>
      <c r="V28" s="550">
        <v>181.56895560000004</v>
      </c>
      <c r="W28" s="550">
        <v>175.87072079999999</v>
      </c>
      <c r="X28" s="550">
        <v>174.0285288</v>
      </c>
      <c r="Y28" s="550">
        <v>173.88199080000001</v>
      </c>
      <c r="Z28" s="2949">
        <v>171.31548240000001</v>
      </c>
      <c r="AA28" s="2949">
        <v>170.4278808</v>
      </c>
      <c r="AB28" s="2949">
        <v>170.88842880000001</v>
      </c>
      <c r="AC28" s="2949">
        <v>171.60437160000001</v>
      </c>
      <c r="AD28" s="2949">
        <v>170.18923319999999</v>
      </c>
      <c r="AE28" s="2949">
        <v>166.94865000000001</v>
      </c>
      <c r="AF28" s="1453">
        <v>162.92932200000001</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s="102" customFormat="1" ht="14.1" customHeight="1">
      <c r="A29" s="552" t="s">
        <v>1063</v>
      </c>
      <c r="B29" s="553">
        <v>148.12479720000002</v>
      </c>
      <c r="C29" s="553">
        <v>149.00821200000001</v>
      </c>
      <c r="D29" s="553">
        <v>151.74219239999999</v>
      </c>
      <c r="E29" s="553">
        <v>152.17761960000001</v>
      </c>
      <c r="F29" s="553">
        <v>160.124166</v>
      </c>
      <c r="G29" s="553">
        <v>163.88391240000001</v>
      </c>
      <c r="H29" s="553">
        <v>167.0575068</v>
      </c>
      <c r="I29" s="553">
        <v>168.39309600000001</v>
      </c>
      <c r="J29" s="553">
        <v>164.88874440000001</v>
      </c>
      <c r="K29" s="553">
        <v>167.19567119999999</v>
      </c>
      <c r="L29" s="553">
        <v>170.38182599999999</v>
      </c>
      <c r="M29" s="553">
        <v>167.18729759999999</v>
      </c>
      <c r="N29" s="553">
        <v>167.50130760000002</v>
      </c>
      <c r="O29" s="553">
        <v>166.174092</v>
      </c>
      <c r="P29" s="553">
        <v>171.64205279999999</v>
      </c>
      <c r="Q29" s="553">
        <v>170.41950720000003</v>
      </c>
      <c r="R29" s="553">
        <v>170.23110120000001</v>
      </c>
      <c r="S29" s="553">
        <v>168.48939240000001</v>
      </c>
      <c r="T29" s="553">
        <v>162.58181759999999</v>
      </c>
      <c r="U29" s="553">
        <v>155.00370960000001</v>
      </c>
      <c r="V29" s="553">
        <v>163.54478160000002</v>
      </c>
      <c r="W29" s="553">
        <v>151.63752239999999</v>
      </c>
      <c r="X29" s="553">
        <v>148.7235096</v>
      </c>
      <c r="Y29" s="553">
        <v>149.44782600000002</v>
      </c>
      <c r="Z29" s="2950">
        <v>144.94701600000002</v>
      </c>
      <c r="AA29" s="2950">
        <v>142.82430840000001</v>
      </c>
      <c r="AB29" s="2950">
        <v>141.6226968</v>
      </c>
      <c r="AC29" s="2950">
        <v>143.56118520000001</v>
      </c>
      <c r="AD29" s="2950">
        <v>141.97857479999999</v>
      </c>
      <c r="AE29" s="2950">
        <v>137.84620320000002</v>
      </c>
      <c r="AF29" s="1454">
        <v>132.93508680000002</v>
      </c>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s="536" customFormat="1" ht="14.1" customHeight="1">
      <c r="A30" s="555" t="s">
        <v>762</v>
      </c>
      <c r="B30" s="556">
        <v>174.7989</v>
      </c>
      <c r="C30" s="556">
        <v>169.06717080000001</v>
      </c>
      <c r="D30" s="556">
        <v>163.38987</v>
      </c>
      <c r="E30" s="556">
        <v>158.15637000000001</v>
      </c>
      <c r="F30" s="556">
        <v>157.0761756</v>
      </c>
      <c r="G30" s="556">
        <v>162.05428080000002</v>
      </c>
      <c r="H30" s="556">
        <v>164.34027359999999</v>
      </c>
      <c r="I30" s="556">
        <v>164.666844</v>
      </c>
      <c r="J30" s="556">
        <v>168.748974</v>
      </c>
      <c r="K30" s="556">
        <v>172.5129072</v>
      </c>
      <c r="L30" s="556">
        <v>174.09551759999999</v>
      </c>
      <c r="M30" s="556">
        <v>172.47522600000002</v>
      </c>
      <c r="N30" s="556">
        <v>172.83947759999998</v>
      </c>
      <c r="O30" s="556">
        <v>172.86459840000001</v>
      </c>
      <c r="P30" s="556">
        <v>173.982474</v>
      </c>
      <c r="Q30" s="556">
        <v>175.54415040000001</v>
      </c>
      <c r="R30" s="556">
        <v>177.86782440000002</v>
      </c>
      <c r="S30" s="556">
        <v>181.85784480000004</v>
      </c>
      <c r="T30" s="556">
        <v>182.26396440000002</v>
      </c>
      <c r="U30" s="556">
        <v>181.65687840000001</v>
      </c>
      <c r="V30" s="556">
        <v>183.47813640000001</v>
      </c>
      <c r="W30" s="556">
        <v>186.29585280000001</v>
      </c>
      <c r="X30" s="556">
        <v>184.45784760000004</v>
      </c>
      <c r="Y30" s="556">
        <v>184.53739680000004</v>
      </c>
      <c r="Z30" s="2951">
        <v>185.86042559999999</v>
      </c>
      <c r="AA30" s="2951">
        <v>188.1254844</v>
      </c>
      <c r="AB30" s="2951">
        <v>187.9496388</v>
      </c>
      <c r="AC30" s="2951">
        <v>187.12065239999998</v>
      </c>
      <c r="AD30" s="2951">
        <v>186.4423908</v>
      </c>
      <c r="AE30" s="2951">
        <v>182.63240279999999</v>
      </c>
      <c r="AF30" s="1455">
        <v>173.31258600000001</v>
      </c>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s="538" customFormat="1" ht="8.1" customHeight="1">
      <c r="A31" s="141"/>
      <c r="B31" s="141"/>
      <c r="C31" s="141"/>
      <c r="D31" s="141"/>
      <c r="E31" s="141"/>
      <c r="F31" s="141"/>
      <c r="G31" s="141"/>
      <c r="H31" s="141"/>
      <c r="I31" s="141"/>
      <c r="J31" s="141"/>
      <c r="K31" s="141"/>
      <c r="L31" s="141"/>
      <c r="M31" s="141"/>
      <c r="N31" s="557"/>
      <c r="O31" s="557"/>
      <c r="V31" s="2246"/>
      <c r="W31" s="2246"/>
      <c r="X31" s="2246"/>
      <c r="Y31" s="1447"/>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s="102" customFormat="1" ht="14.1" customHeight="1">
      <c r="A32" s="4279" t="s">
        <v>1619</v>
      </c>
      <c r="B32" s="4279"/>
      <c r="C32" s="4279"/>
      <c r="D32" s="4279"/>
      <c r="E32" s="4279"/>
      <c r="F32" s="4279"/>
      <c r="G32" s="4279"/>
      <c r="H32" s="4279"/>
      <c r="I32" s="4279"/>
      <c r="J32" s="4279"/>
      <c r="K32" s="4279"/>
      <c r="L32" s="4279"/>
      <c r="M32" s="4279"/>
      <c r="N32" s="4279"/>
      <c r="O32" s="4279"/>
      <c r="V32" s="2247"/>
      <c r="W32" s="2247"/>
      <c r="X32" s="2247"/>
      <c r="Y32" s="1448"/>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s="102" customFormat="1" ht="14.1" customHeight="1">
      <c r="A33" s="547"/>
      <c r="B33" s="548">
        <v>1990</v>
      </c>
      <c r="C33" s="548">
        <v>1991</v>
      </c>
      <c r="D33" s="548">
        <v>1992</v>
      </c>
      <c r="E33" s="548">
        <v>1993</v>
      </c>
      <c r="F33" s="548">
        <v>1994</v>
      </c>
      <c r="G33" s="548">
        <v>1995</v>
      </c>
      <c r="H33" s="548">
        <v>1996</v>
      </c>
      <c r="I33" s="548">
        <v>1997</v>
      </c>
      <c r="J33" s="548">
        <v>1998</v>
      </c>
      <c r="K33" s="548">
        <v>1999</v>
      </c>
      <c r="L33" s="548">
        <v>2000</v>
      </c>
      <c r="M33" s="548">
        <v>2001</v>
      </c>
      <c r="N33" s="548">
        <v>2002</v>
      </c>
      <c r="O33" s="548">
        <v>2003</v>
      </c>
      <c r="P33" s="548">
        <v>2004</v>
      </c>
      <c r="Q33" s="1450">
        <v>2005</v>
      </c>
      <c r="R33" s="548">
        <v>2006</v>
      </c>
      <c r="S33" s="1450">
        <v>2007</v>
      </c>
      <c r="T33" s="548">
        <v>2008</v>
      </c>
      <c r="U33" s="1450">
        <v>2009</v>
      </c>
      <c r="V33" s="2080">
        <v>2010</v>
      </c>
      <c r="W33" s="2081">
        <v>2011</v>
      </c>
      <c r="X33" s="2081">
        <v>2012</v>
      </c>
      <c r="Y33" s="2081">
        <v>2013</v>
      </c>
      <c r="Z33" s="2081">
        <v>2014</v>
      </c>
      <c r="AA33" s="2081">
        <v>2015</v>
      </c>
      <c r="AB33" s="2081">
        <v>2016</v>
      </c>
      <c r="AC33" s="2081">
        <v>2017</v>
      </c>
      <c r="AD33" s="2081">
        <v>2018</v>
      </c>
      <c r="AE33" s="2081">
        <v>2019</v>
      </c>
      <c r="AF33" s="2081">
        <v>2020</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s="102" customFormat="1" ht="14.1" customHeight="1">
      <c r="A34" s="535" t="s">
        <v>263</v>
      </c>
      <c r="B34" s="2271">
        <v>10.173924000000001</v>
      </c>
      <c r="C34" s="2271">
        <v>10.090187999999999</v>
      </c>
      <c r="D34" s="2271">
        <v>9.8808479999999985</v>
      </c>
      <c r="E34" s="2271">
        <v>9.797112000000002</v>
      </c>
      <c r="F34" s="2271">
        <v>9.5459040000000002</v>
      </c>
      <c r="G34" s="2271">
        <v>9.504036000000001</v>
      </c>
      <c r="H34" s="2271">
        <v>9.420300000000001</v>
      </c>
      <c r="I34" s="2271">
        <v>9.1690920000000009</v>
      </c>
      <c r="J34" s="2271">
        <v>8.9597519999999999</v>
      </c>
      <c r="K34" s="2271">
        <v>8.8341480000000008</v>
      </c>
      <c r="L34" s="2271">
        <v>8.6666760000000007</v>
      </c>
      <c r="M34" s="2271">
        <v>8.5829400000000007</v>
      </c>
      <c r="N34" s="2271">
        <v>8.5410719999999998</v>
      </c>
      <c r="O34" s="2271">
        <v>8.6248079999999998</v>
      </c>
      <c r="P34" s="2271">
        <v>8.5829400000000007</v>
      </c>
      <c r="Q34" s="2518">
        <v>8.4992040000000006</v>
      </c>
      <c r="R34" s="2518">
        <v>8.3735999999999997</v>
      </c>
      <c r="S34" s="2518">
        <v>8.2061279999999996</v>
      </c>
      <c r="T34" s="2518">
        <v>8.1642600000000005</v>
      </c>
      <c r="U34" s="2518">
        <v>8.1642600000000005</v>
      </c>
      <c r="V34" s="2518">
        <v>8.2479960000000005</v>
      </c>
      <c r="W34" s="2518">
        <v>8.1223920000000014</v>
      </c>
      <c r="X34" s="2518">
        <v>7.9967880000000013</v>
      </c>
      <c r="Y34" s="2518">
        <v>7.9130520000000004</v>
      </c>
      <c r="Z34" s="2518">
        <v>7.7455800000000004</v>
      </c>
      <c r="AA34" s="2518">
        <v>7.5362400000000003</v>
      </c>
      <c r="AB34" s="2518">
        <v>7.4106360000000002</v>
      </c>
      <c r="AC34" s="2518">
        <v>7.3269000000000002</v>
      </c>
      <c r="AD34" s="2518">
        <v>7.2850320000000002</v>
      </c>
      <c r="AE34" s="3936">
        <v>7.2012960000000001</v>
      </c>
      <c r="AF34" s="2523"/>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s="536" customFormat="1" ht="13.7" customHeight="1">
      <c r="A35" s="549" t="s">
        <v>571</v>
      </c>
      <c r="B35" s="2248">
        <v>17.542691999999999</v>
      </c>
      <c r="C35" s="2248">
        <v>17.835768000000002</v>
      </c>
      <c r="D35" s="2248">
        <v>17.919504</v>
      </c>
      <c r="E35" s="2248">
        <v>18.589392</v>
      </c>
      <c r="F35" s="2248">
        <v>18.673128000000002</v>
      </c>
      <c r="G35" s="2248">
        <v>18.924336</v>
      </c>
      <c r="H35" s="2248">
        <v>18.505656000000002</v>
      </c>
      <c r="I35" s="2248">
        <v>18.338184000000002</v>
      </c>
      <c r="J35" s="2248">
        <v>18.254448</v>
      </c>
      <c r="K35" s="2248">
        <v>18.170712000000002</v>
      </c>
      <c r="L35" s="2248">
        <v>17.668296000000002</v>
      </c>
      <c r="M35" s="2248">
        <v>17.458956000000001</v>
      </c>
      <c r="N35" s="2248">
        <v>16.830936000000001</v>
      </c>
      <c r="O35" s="2248">
        <v>16.872804000000002</v>
      </c>
      <c r="P35" s="2248">
        <v>16.789068</v>
      </c>
      <c r="Q35" s="2248">
        <v>16.412255999999999</v>
      </c>
      <c r="R35" s="2248">
        <v>15.951708000000002</v>
      </c>
      <c r="S35" s="2248">
        <v>15.533028000000002</v>
      </c>
      <c r="T35" s="2248">
        <v>15.407424000000001</v>
      </c>
      <c r="U35" s="2248">
        <v>15.239952000000001</v>
      </c>
      <c r="V35" s="2248">
        <v>14.86314</v>
      </c>
      <c r="W35" s="2248">
        <v>15.072480000000001</v>
      </c>
      <c r="X35" s="2248">
        <v>14.486328</v>
      </c>
      <c r="Y35" s="2248">
        <v>14.151384000000002</v>
      </c>
      <c r="Z35" s="2948">
        <v>14.318856000000002</v>
      </c>
      <c r="AA35" s="2948">
        <v>13.774572000000001</v>
      </c>
      <c r="AB35" s="2948">
        <v>13.983912000000002</v>
      </c>
      <c r="AC35" s="2948">
        <v>13.774572000000001</v>
      </c>
      <c r="AD35" s="2948">
        <v>13.607100000000001</v>
      </c>
      <c r="AE35" s="2948">
        <v>13.732704000000002</v>
      </c>
      <c r="AF35" s="2233"/>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s="536" customFormat="1" ht="14.1" customHeight="1">
      <c r="A36" s="551" t="s">
        <v>605</v>
      </c>
      <c r="B36" s="550">
        <v>8.3317320000000006</v>
      </c>
      <c r="C36" s="550">
        <v>8.4154680000000006</v>
      </c>
      <c r="D36" s="550">
        <v>8.2898640000000015</v>
      </c>
      <c r="E36" s="550">
        <v>8.2479960000000005</v>
      </c>
      <c r="F36" s="550">
        <v>8.0805240000000005</v>
      </c>
      <c r="G36" s="550">
        <v>7.9549200000000004</v>
      </c>
      <c r="H36" s="550">
        <v>7.8711839999999995</v>
      </c>
      <c r="I36" s="550">
        <v>7.6199760000000003</v>
      </c>
      <c r="J36" s="550">
        <v>7.3687680000000002</v>
      </c>
      <c r="K36" s="550">
        <v>7.2012960000000001</v>
      </c>
      <c r="L36" s="550">
        <v>7.117560000000001</v>
      </c>
      <c r="M36" s="550">
        <v>6.9082200000000009</v>
      </c>
      <c r="N36" s="550">
        <v>6.8663520000000009</v>
      </c>
      <c r="O36" s="550">
        <v>6.7826160000000009</v>
      </c>
      <c r="P36" s="550">
        <v>6.6570119999999999</v>
      </c>
      <c r="Q36" s="550">
        <v>6.4895399999999999</v>
      </c>
      <c r="R36" s="550">
        <v>6.2802000000000007</v>
      </c>
      <c r="S36" s="550">
        <v>6.2383319999999998</v>
      </c>
      <c r="T36" s="550">
        <v>6.1127279999999997</v>
      </c>
      <c r="U36" s="550">
        <v>5.9871239999999997</v>
      </c>
      <c r="V36" s="550">
        <v>5.9452559999999997</v>
      </c>
      <c r="W36" s="550">
        <v>5.7777840000000014</v>
      </c>
      <c r="X36" s="550">
        <v>5.6103120000000013</v>
      </c>
      <c r="Y36" s="550">
        <v>5.6103120000000013</v>
      </c>
      <c r="Z36" s="2949">
        <v>5.5265760000000013</v>
      </c>
      <c r="AA36" s="2949">
        <v>5.3172360000000003</v>
      </c>
      <c r="AB36" s="2949">
        <v>5.1916320000000002</v>
      </c>
      <c r="AC36" s="2949">
        <v>5.0660280000000002</v>
      </c>
      <c r="AD36" s="2949">
        <v>5.0660280000000002</v>
      </c>
      <c r="AE36" s="2949">
        <v>4.9822920000000002</v>
      </c>
      <c r="AF36" s="1453">
        <v>4.7729520000000001</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s="102" customFormat="1" ht="14.1" customHeight="1">
      <c r="A37" s="552" t="s">
        <v>576</v>
      </c>
      <c r="B37" s="553">
        <v>8.1642600000000005</v>
      </c>
      <c r="C37" s="553">
        <v>8.2479960000000005</v>
      </c>
      <c r="D37" s="553">
        <v>8.1223920000000014</v>
      </c>
      <c r="E37" s="553">
        <v>8.0386559999999996</v>
      </c>
      <c r="F37" s="553">
        <v>7.8711839999999995</v>
      </c>
      <c r="G37" s="553">
        <v>7.7874480000000004</v>
      </c>
      <c r="H37" s="553">
        <v>7.6618440000000003</v>
      </c>
      <c r="I37" s="553">
        <v>7.4106360000000002</v>
      </c>
      <c r="J37" s="553">
        <v>7.159428000000001</v>
      </c>
      <c r="K37" s="553">
        <v>7.033824000000001</v>
      </c>
      <c r="L37" s="553">
        <v>6.9082200000000009</v>
      </c>
      <c r="M37" s="553">
        <v>6.740748</v>
      </c>
      <c r="N37" s="553">
        <v>6.6988800000000008</v>
      </c>
      <c r="O37" s="553">
        <v>6.5314080000000008</v>
      </c>
      <c r="P37" s="553">
        <v>6.4058039999999998</v>
      </c>
      <c r="Q37" s="553">
        <v>6.2383319999999998</v>
      </c>
      <c r="R37" s="553">
        <v>5.9871239999999997</v>
      </c>
      <c r="S37" s="553">
        <v>5.9871239999999997</v>
      </c>
      <c r="T37" s="553">
        <v>5.8196520000000005</v>
      </c>
      <c r="U37" s="553">
        <v>5.6940480000000013</v>
      </c>
      <c r="V37" s="553">
        <v>5.6940480000000013</v>
      </c>
      <c r="W37" s="553">
        <v>5.5265760000000013</v>
      </c>
      <c r="X37" s="553">
        <v>5.3172360000000003</v>
      </c>
      <c r="Y37" s="553">
        <v>5.3172360000000003</v>
      </c>
      <c r="Z37" s="2950">
        <v>5.2335000000000003</v>
      </c>
      <c r="AA37" s="2950">
        <v>5.0241600000000002</v>
      </c>
      <c r="AB37" s="2950">
        <v>4.898556000000001</v>
      </c>
      <c r="AC37" s="2950">
        <v>4.7729520000000001</v>
      </c>
      <c r="AD37" s="2950">
        <v>4.7310840000000001</v>
      </c>
      <c r="AE37" s="2950">
        <v>4.647348</v>
      </c>
      <c r="AF37" s="1454">
        <v>4.438008</v>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s="536" customFormat="1" ht="15.75" customHeight="1">
      <c r="A38" s="551" t="s">
        <v>1437</v>
      </c>
      <c r="B38" s="550">
        <v>6.2383319999999998</v>
      </c>
      <c r="C38" s="550">
        <v>6.0708599999999997</v>
      </c>
      <c r="D38" s="550">
        <v>6.1127279999999997</v>
      </c>
      <c r="E38" s="550">
        <v>5.8615200000000014</v>
      </c>
      <c r="F38" s="550">
        <v>6.0708599999999997</v>
      </c>
      <c r="G38" s="550">
        <v>5.9871239999999997</v>
      </c>
      <c r="H38" s="550">
        <v>6.1545959999999997</v>
      </c>
      <c r="I38" s="550">
        <v>6.0708599999999997</v>
      </c>
      <c r="J38" s="550">
        <v>6.2383319999999998</v>
      </c>
      <c r="K38" s="550">
        <v>6.5314080000000008</v>
      </c>
      <c r="L38" s="550">
        <v>6.3639360000000007</v>
      </c>
      <c r="M38" s="550">
        <v>6.2383319999999998</v>
      </c>
      <c r="N38" s="550">
        <v>6.6151440000000008</v>
      </c>
      <c r="O38" s="550">
        <v>6.6988800000000008</v>
      </c>
      <c r="P38" s="550">
        <v>6.4476720000000007</v>
      </c>
      <c r="Q38" s="550">
        <v>6.2802000000000007</v>
      </c>
      <c r="R38" s="550">
        <v>6.1127279999999997</v>
      </c>
      <c r="S38" s="550">
        <v>6.0289919999999997</v>
      </c>
      <c r="T38" s="550">
        <v>5.9033879999999996</v>
      </c>
      <c r="U38" s="550">
        <v>5.8196520000000005</v>
      </c>
      <c r="V38" s="550">
        <v>6.0708599999999997</v>
      </c>
      <c r="W38" s="550">
        <v>5.8196520000000005</v>
      </c>
      <c r="X38" s="550">
        <v>5.9033879999999996</v>
      </c>
      <c r="Y38" s="550">
        <v>5.9452559999999997</v>
      </c>
      <c r="Z38" s="2949">
        <v>6.0289919999999997</v>
      </c>
      <c r="AA38" s="2949">
        <v>6.0708599999999997</v>
      </c>
      <c r="AB38" s="2949">
        <v>6.1545959999999997</v>
      </c>
      <c r="AC38" s="2949">
        <v>6.2383319999999998</v>
      </c>
      <c r="AD38" s="2949">
        <v>6.1545959999999997</v>
      </c>
      <c r="AE38" s="2949">
        <v>6.3220679999999998</v>
      </c>
      <c r="AF38" s="1453"/>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s="536" customFormat="1" ht="14.1" customHeight="1">
      <c r="A39" s="551" t="s">
        <v>618</v>
      </c>
      <c r="B39" s="550">
        <v>17.291484000000001</v>
      </c>
      <c r="C39" s="550">
        <v>17.375219999999999</v>
      </c>
      <c r="D39" s="550">
        <v>16.998408000000001</v>
      </c>
      <c r="E39" s="550">
        <v>16.830936000000001</v>
      </c>
      <c r="F39" s="550">
        <v>16.412255999999999</v>
      </c>
      <c r="G39" s="550">
        <v>16.286652000000004</v>
      </c>
      <c r="H39" s="550">
        <v>15.909840000000001</v>
      </c>
      <c r="I39" s="550">
        <v>15.993576000000003</v>
      </c>
      <c r="J39" s="550">
        <v>16.286652000000004</v>
      </c>
      <c r="K39" s="550">
        <v>16.161048000000001</v>
      </c>
      <c r="L39" s="550">
        <v>16.077311999999999</v>
      </c>
      <c r="M39" s="550">
        <v>15.993576000000003</v>
      </c>
      <c r="N39" s="550">
        <v>15.867972000000002</v>
      </c>
      <c r="O39" s="550">
        <v>15.449292</v>
      </c>
      <c r="P39" s="550">
        <v>15.365556000000002</v>
      </c>
      <c r="Q39" s="550">
        <v>14.779404</v>
      </c>
      <c r="R39" s="550">
        <v>14.402592</v>
      </c>
      <c r="S39" s="550">
        <v>14.025780000000001</v>
      </c>
      <c r="T39" s="550">
        <v>14.025780000000001</v>
      </c>
      <c r="U39" s="550">
        <v>14.151384000000002</v>
      </c>
      <c r="V39" s="550">
        <v>13.732704000000002</v>
      </c>
      <c r="W39" s="550">
        <v>13.397760000000002</v>
      </c>
      <c r="X39" s="550">
        <v>13.188420000000001</v>
      </c>
      <c r="Y39" s="550">
        <v>12.853476000000001</v>
      </c>
      <c r="Z39" s="2949">
        <v>12.811608</v>
      </c>
      <c r="AA39" s="2949">
        <v>12.392928000000001</v>
      </c>
      <c r="AB39" s="2949">
        <v>12.016116</v>
      </c>
      <c r="AC39" s="2949">
        <v>11.848644</v>
      </c>
      <c r="AD39" s="2949">
        <v>11.681172000000002</v>
      </c>
      <c r="AE39" s="2949">
        <v>11.471832000000001</v>
      </c>
      <c r="AF39" s="1453"/>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s="102" customFormat="1" ht="14.1" customHeight="1">
      <c r="A40" s="552" t="s">
        <v>1056</v>
      </c>
      <c r="B40" s="553">
        <v>25.204536000000001</v>
      </c>
      <c r="C40" s="553">
        <v>26.083764000000002</v>
      </c>
      <c r="D40" s="553">
        <v>25.665084</v>
      </c>
      <c r="E40" s="553">
        <v>25.204536000000001</v>
      </c>
      <c r="F40" s="553">
        <v>24.743988000000002</v>
      </c>
      <c r="G40" s="553">
        <v>24.409044000000002</v>
      </c>
      <c r="H40" s="553">
        <v>23.529816</v>
      </c>
      <c r="I40" s="553">
        <v>23.613551999999999</v>
      </c>
      <c r="J40" s="553">
        <v>22.776192000000005</v>
      </c>
      <c r="K40" s="553">
        <v>22.148172000000002</v>
      </c>
      <c r="L40" s="553">
        <v>21.855096</v>
      </c>
      <c r="M40" s="553">
        <v>21.143339999999998</v>
      </c>
      <c r="N40" s="553">
        <v>20.975868000000002</v>
      </c>
      <c r="O40" s="553">
        <v>19.8873</v>
      </c>
      <c r="P40" s="553">
        <v>19.468620000000001</v>
      </c>
      <c r="Q40" s="553">
        <v>18.798732000000001</v>
      </c>
      <c r="R40" s="553">
        <v>18.338184000000002</v>
      </c>
      <c r="S40" s="553">
        <v>18.086976</v>
      </c>
      <c r="T40" s="553">
        <v>18.505656000000002</v>
      </c>
      <c r="U40" s="553">
        <v>18.714996000000003</v>
      </c>
      <c r="V40" s="553">
        <v>18.170712000000002</v>
      </c>
      <c r="W40" s="553">
        <v>17.961372000000001</v>
      </c>
      <c r="X40" s="553">
        <v>18.003240000000002</v>
      </c>
      <c r="Y40" s="553">
        <v>17.375219999999999</v>
      </c>
      <c r="Z40" s="2950">
        <v>17.291484000000001</v>
      </c>
      <c r="AA40" s="2950">
        <v>16.412255999999999</v>
      </c>
      <c r="AB40" s="2950">
        <v>15.449292</v>
      </c>
      <c r="AC40" s="2950">
        <v>15.156216000000001</v>
      </c>
      <c r="AD40" s="2950">
        <v>14.988744000000001</v>
      </c>
      <c r="AE40" s="2950">
        <v>14.444459999999999</v>
      </c>
      <c r="AF40" s="1454"/>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s="536" customFormat="1" ht="14.1" customHeight="1">
      <c r="A41" s="551" t="s">
        <v>756</v>
      </c>
      <c r="B41" s="550">
        <v>32.154623999999998</v>
      </c>
      <c r="C41" s="550">
        <v>28.679580000000001</v>
      </c>
      <c r="D41" s="550">
        <v>26.209368000000001</v>
      </c>
      <c r="E41" s="550">
        <v>24.49278</v>
      </c>
      <c r="F41" s="550">
        <v>22.818060000000006</v>
      </c>
      <c r="G41" s="550">
        <v>22.231908000000001</v>
      </c>
      <c r="H41" s="550">
        <v>20.850263999999999</v>
      </c>
      <c r="I41" s="550">
        <v>19.133676000000001</v>
      </c>
      <c r="J41" s="550">
        <v>18.045107999999999</v>
      </c>
      <c r="K41" s="550">
        <v>17.165880000000001</v>
      </c>
      <c r="L41" s="550">
        <v>16.244784000000003</v>
      </c>
      <c r="M41" s="550">
        <v>15.574896000000001</v>
      </c>
      <c r="N41" s="550">
        <v>15.239952000000001</v>
      </c>
      <c r="O41" s="550">
        <v>15.826104000000001</v>
      </c>
      <c r="P41" s="550">
        <v>16.328520000000001</v>
      </c>
      <c r="Q41" s="550">
        <v>16.202916000000002</v>
      </c>
      <c r="R41" s="550">
        <v>15.742367999999999</v>
      </c>
      <c r="S41" s="550">
        <v>14.86314</v>
      </c>
      <c r="T41" s="550">
        <v>13.983912000000002</v>
      </c>
      <c r="U41" s="550">
        <v>13.648968000000002</v>
      </c>
      <c r="V41" s="550">
        <v>13.648968000000002</v>
      </c>
      <c r="W41" s="550">
        <v>13.397760000000002</v>
      </c>
      <c r="X41" s="550">
        <v>12.895344000000001</v>
      </c>
      <c r="Y41" s="550">
        <v>12.35106</v>
      </c>
      <c r="Z41" s="2949">
        <v>11.806775999999999</v>
      </c>
      <c r="AA41" s="2949">
        <v>11.09502</v>
      </c>
      <c r="AB41" s="2949">
        <v>10.341396000000001</v>
      </c>
      <c r="AC41" s="2949">
        <v>10.04832</v>
      </c>
      <c r="AD41" s="2949">
        <v>9.8389800000000012</v>
      </c>
      <c r="AE41" s="2949">
        <v>9.7133760000000002</v>
      </c>
      <c r="AF41" s="1453"/>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s="536" customFormat="1" ht="14.1" customHeight="1">
      <c r="A42" s="551" t="s">
        <v>757</v>
      </c>
      <c r="B42" s="550">
        <v>11.053152000000003</v>
      </c>
      <c r="C42" s="550">
        <v>11.471832000000001</v>
      </c>
      <c r="D42" s="550">
        <v>11.974247999999999</v>
      </c>
      <c r="E42" s="550">
        <v>12.602268</v>
      </c>
      <c r="F42" s="550">
        <v>13.439628000000001</v>
      </c>
      <c r="G42" s="550">
        <v>13.397760000000002</v>
      </c>
      <c r="H42" s="550">
        <v>13.062816000000002</v>
      </c>
      <c r="I42" s="550">
        <v>13.355892000000001</v>
      </c>
      <c r="J42" s="550">
        <v>12.937212000000001</v>
      </c>
      <c r="K42" s="550">
        <v>13.355892000000001</v>
      </c>
      <c r="L42" s="550">
        <v>12.769740000000001</v>
      </c>
      <c r="M42" s="550">
        <v>13.858308000000001</v>
      </c>
      <c r="N42" s="550">
        <v>14.360724000000001</v>
      </c>
      <c r="O42" s="550">
        <v>13.732704000000002</v>
      </c>
      <c r="P42" s="550">
        <v>13.230288000000002</v>
      </c>
      <c r="Q42" s="550">
        <v>13.648968000000002</v>
      </c>
      <c r="R42" s="550">
        <v>13.523364000000001</v>
      </c>
      <c r="S42" s="550">
        <v>13.565232000000002</v>
      </c>
      <c r="T42" s="550">
        <v>14.025780000000001</v>
      </c>
      <c r="U42" s="550">
        <v>14.444459999999999</v>
      </c>
      <c r="V42" s="550">
        <v>14.318856000000002</v>
      </c>
      <c r="W42" s="550">
        <v>13.816440000000002</v>
      </c>
      <c r="X42" s="550">
        <v>14.109516000000003</v>
      </c>
      <c r="Y42" s="550">
        <v>13.774572000000001</v>
      </c>
      <c r="Z42" s="2949">
        <v>14.151384000000002</v>
      </c>
      <c r="AA42" s="2949">
        <v>14.276988000000003</v>
      </c>
      <c r="AB42" s="2949">
        <v>13.900176000000002</v>
      </c>
      <c r="AC42" s="2949">
        <v>14.151384000000002</v>
      </c>
      <c r="AD42" s="2949">
        <v>14.109516000000003</v>
      </c>
      <c r="AE42" s="2949">
        <v>14.025780000000001</v>
      </c>
      <c r="AF42" s="1453"/>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s="536" customFormat="1" ht="14.1" customHeight="1">
      <c r="A43" s="551" t="s">
        <v>758</v>
      </c>
      <c r="B43" s="550">
        <v>5.9033879999999996</v>
      </c>
      <c r="C43" s="550">
        <v>5.9033879999999996</v>
      </c>
      <c r="D43" s="550">
        <v>5.7359160000000005</v>
      </c>
      <c r="E43" s="550">
        <v>5.7359160000000005</v>
      </c>
      <c r="F43" s="550">
        <v>5.5684440000000004</v>
      </c>
      <c r="G43" s="550">
        <v>5.6103120000000013</v>
      </c>
      <c r="H43" s="550">
        <v>5.6940480000000013</v>
      </c>
      <c r="I43" s="550">
        <v>5.4847080000000004</v>
      </c>
      <c r="J43" s="550">
        <v>5.3591040000000012</v>
      </c>
      <c r="K43" s="550">
        <v>5.1916320000000002</v>
      </c>
      <c r="L43" s="550">
        <v>5.0660280000000002</v>
      </c>
      <c r="M43" s="550">
        <v>5.0241600000000002</v>
      </c>
      <c r="N43" s="550">
        <v>4.9822920000000002</v>
      </c>
      <c r="O43" s="550">
        <v>5.0241600000000002</v>
      </c>
      <c r="P43" s="550">
        <v>4.9404239999999993</v>
      </c>
      <c r="Q43" s="550">
        <v>4.8566880000000001</v>
      </c>
      <c r="R43" s="550">
        <v>4.7310840000000001</v>
      </c>
      <c r="S43" s="550">
        <v>4.563612</v>
      </c>
      <c r="T43" s="550">
        <v>4.521744</v>
      </c>
      <c r="U43" s="550">
        <v>4.479876</v>
      </c>
      <c r="V43" s="550">
        <v>4.563612</v>
      </c>
      <c r="W43" s="550">
        <v>4.3124039999999999</v>
      </c>
      <c r="X43" s="550">
        <v>4.3124039999999999</v>
      </c>
      <c r="Y43" s="550">
        <v>4.2286680000000008</v>
      </c>
      <c r="Z43" s="2949">
        <v>3.9774600000000002</v>
      </c>
      <c r="AA43" s="2949">
        <v>3.9774600000000002</v>
      </c>
      <c r="AB43" s="2949">
        <v>3.9355919999999998</v>
      </c>
      <c r="AC43" s="2949">
        <v>3.8937240000000002</v>
      </c>
      <c r="AD43" s="2949">
        <v>3.7681200000000001</v>
      </c>
      <c r="AE43" s="2949">
        <v>3.6425160000000001</v>
      </c>
      <c r="AF43" s="1453">
        <v>3.6425160000000001</v>
      </c>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s="536" customFormat="1" ht="14.1" customHeight="1">
      <c r="A44" s="551" t="s">
        <v>1442</v>
      </c>
      <c r="B44" s="550">
        <v>6.6151440000000008</v>
      </c>
      <c r="C44" s="550">
        <v>6.4895399999999999</v>
      </c>
      <c r="D44" s="550">
        <v>6.2802000000000007</v>
      </c>
      <c r="E44" s="550">
        <v>6.2802000000000007</v>
      </c>
      <c r="F44" s="550">
        <v>6.1127279999999997</v>
      </c>
      <c r="G44" s="550">
        <v>6.1545959999999997</v>
      </c>
      <c r="H44" s="550">
        <v>6.2383319999999998</v>
      </c>
      <c r="I44" s="550">
        <v>6.0289919999999997</v>
      </c>
      <c r="J44" s="550">
        <v>5.8615200000000014</v>
      </c>
      <c r="K44" s="550">
        <v>5.6521800000000004</v>
      </c>
      <c r="L44" s="550">
        <v>5.4847080000000004</v>
      </c>
      <c r="M44" s="550">
        <v>5.4847080000000004</v>
      </c>
      <c r="N44" s="550">
        <v>5.4428400000000012</v>
      </c>
      <c r="O44" s="550">
        <v>5.5265760000000013</v>
      </c>
      <c r="P44" s="550">
        <v>5.4428400000000012</v>
      </c>
      <c r="Q44" s="550">
        <v>5.3591040000000012</v>
      </c>
      <c r="R44" s="550">
        <v>5.2335000000000003</v>
      </c>
      <c r="S44" s="550">
        <v>4.9822920000000002</v>
      </c>
      <c r="T44" s="550">
        <v>4.9404239999999993</v>
      </c>
      <c r="U44" s="550">
        <v>4.8566880000000001</v>
      </c>
      <c r="V44" s="550">
        <v>4.9404239999999993</v>
      </c>
      <c r="W44" s="550">
        <v>4.7310840000000001</v>
      </c>
      <c r="X44" s="550">
        <v>4.6892160000000001</v>
      </c>
      <c r="Y44" s="550">
        <v>4.647348</v>
      </c>
      <c r="Z44" s="2949">
        <v>4.3961399999999999</v>
      </c>
      <c r="AA44" s="2949">
        <v>4.3542719999999999</v>
      </c>
      <c r="AB44" s="2949">
        <v>4.3124039999999999</v>
      </c>
      <c r="AC44" s="2949">
        <v>4.2705359999999999</v>
      </c>
      <c r="AD44" s="2949">
        <v>4.1449320000000007</v>
      </c>
      <c r="AE44" s="2949">
        <v>3.9774600000000002</v>
      </c>
      <c r="AF44" s="1453"/>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s="102" customFormat="1" ht="14.1" customHeight="1">
      <c r="A45" s="554" t="s">
        <v>216</v>
      </c>
      <c r="B45" s="553">
        <v>6.2802000000000007</v>
      </c>
      <c r="C45" s="553">
        <v>5.8615200000000014</v>
      </c>
      <c r="D45" s="553">
        <v>5.6521800000000004</v>
      </c>
      <c r="E45" s="553">
        <v>5.6521800000000004</v>
      </c>
      <c r="F45" s="553">
        <v>5.4847080000000004</v>
      </c>
      <c r="G45" s="553">
        <v>5.4428400000000012</v>
      </c>
      <c r="H45" s="553">
        <v>5.6103120000000013</v>
      </c>
      <c r="I45" s="553">
        <v>5.4428400000000012</v>
      </c>
      <c r="J45" s="553">
        <v>5.3172360000000003</v>
      </c>
      <c r="K45" s="553">
        <v>5.1078960000000002</v>
      </c>
      <c r="L45" s="553">
        <v>4.9822920000000002</v>
      </c>
      <c r="M45" s="553">
        <v>5.0241600000000002</v>
      </c>
      <c r="N45" s="553">
        <v>4.9404239999999993</v>
      </c>
      <c r="O45" s="553">
        <v>4.9404239999999993</v>
      </c>
      <c r="P45" s="553">
        <v>4.9404239999999993</v>
      </c>
      <c r="Q45" s="553">
        <v>4.8566880000000001</v>
      </c>
      <c r="R45" s="553">
        <v>4.814820000000001</v>
      </c>
      <c r="S45" s="553">
        <v>4.438008</v>
      </c>
      <c r="T45" s="553">
        <v>4.479876</v>
      </c>
      <c r="U45" s="553">
        <v>4.438008</v>
      </c>
      <c r="V45" s="553">
        <v>4.479876</v>
      </c>
      <c r="W45" s="553">
        <v>4.0611960000000007</v>
      </c>
      <c r="X45" s="553">
        <v>4.1030639999999998</v>
      </c>
      <c r="Y45" s="553">
        <v>4.1449320000000007</v>
      </c>
      <c r="Z45" s="2950">
        <v>3.8937240000000002</v>
      </c>
      <c r="AA45" s="2950">
        <v>3.8518560000000002</v>
      </c>
      <c r="AB45" s="2950">
        <v>3.7681200000000001</v>
      </c>
      <c r="AC45" s="2950">
        <v>3.6843840000000001</v>
      </c>
      <c r="AD45" s="2950">
        <v>3.5587800000000005</v>
      </c>
      <c r="AE45" s="2950">
        <v>3.4331760000000004</v>
      </c>
      <c r="AF45" s="1454">
        <v>3.3913080000000004</v>
      </c>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s="102" customFormat="1" ht="14.1" customHeight="1">
      <c r="A46" s="552" t="s">
        <v>1058</v>
      </c>
      <c r="B46" s="553">
        <v>5.6521800000000004</v>
      </c>
      <c r="C46" s="553">
        <v>5.9033879999999996</v>
      </c>
      <c r="D46" s="553">
        <v>5.6940480000000013</v>
      </c>
      <c r="E46" s="553">
        <v>5.8196520000000005</v>
      </c>
      <c r="F46" s="553">
        <v>5.4847080000000004</v>
      </c>
      <c r="G46" s="553">
        <v>5.6103120000000013</v>
      </c>
      <c r="H46" s="553">
        <v>5.8196520000000005</v>
      </c>
      <c r="I46" s="553">
        <v>5.5265760000000013</v>
      </c>
      <c r="J46" s="553">
        <v>5.4847080000000004</v>
      </c>
      <c r="K46" s="553">
        <v>5.3172360000000003</v>
      </c>
      <c r="L46" s="553">
        <v>5.1497640000000002</v>
      </c>
      <c r="M46" s="553">
        <v>5.2335000000000003</v>
      </c>
      <c r="N46" s="553">
        <v>5.1916320000000002</v>
      </c>
      <c r="O46" s="553">
        <v>5.2753680000000012</v>
      </c>
      <c r="P46" s="553">
        <v>5.1916320000000002</v>
      </c>
      <c r="Q46" s="553">
        <v>5.1497640000000002</v>
      </c>
      <c r="R46" s="553">
        <v>4.9404239999999993</v>
      </c>
      <c r="S46" s="553">
        <v>4.7729520000000001</v>
      </c>
      <c r="T46" s="553">
        <v>4.7729520000000001</v>
      </c>
      <c r="U46" s="553">
        <v>4.6892160000000001</v>
      </c>
      <c r="V46" s="553">
        <v>4.7310840000000001</v>
      </c>
      <c r="W46" s="553">
        <v>4.563612</v>
      </c>
      <c r="X46" s="553">
        <v>4.521744</v>
      </c>
      <c r="Y46" s="553">
        <v>4.521744</v>
      </c>
      <c r="Z46" s="2950">
        <v>4.3124039999999999</v>
      </c>
      <c r="AA46" s="2950">
        <v>4.3542719999999999</v>
      </c>
      <c r="AB46" s="2950">
        <v>4.1867999999999999</v>
      </c>
      <c r="AC46" s="2950">
        <v>4.1030639999999998</v>
      </c>
      <c r="AD46" s="2950">
        <v>4.0193279999999998</v>
      </c>
      <c r="AE46" s="2950">
        <v>3.8937240000000002</v>
      </c>
      <c r="AF46" s="1454">
        <v>3.7681200000000001</v>
      </c>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s="102" customFormat="1" ht="14.1" customHeight="1">
      <c r="A47" s="552" t="s">
        <v>587</v>
      </c>
      <c r="B47" s="553">
        <v>4.9404239999999993</v>
      </c>
      <c r="C47" s="553">
        <v>5.1497640000000002</v>
      </c>
      <c r="D47" s="553">
        <v>5.1078960000000002</v>
      </c>
      <c r="E47" s="553">
        <v>5.0241600000000002</v>
      </c>
      <c r="F47" s="553">
        <v>4.898556000000001</v>
      </c>
      <c r="G47" s="553">
        <v>4.7729520000000001</v>
      </c>
      <c r="H47" s="553">
        <v>4.8566880000000001</v>
      </c>
      <c r="I47" s="553">
        <v>4.479876</v>
      </c>
      <c r="J47" s="553">
        <v>4.3961399999999999</v>
      </c>
      <c r="K47" s="553">
        <v>4.2705359999999999</v>
      </c>
      <c r="L47" s="553">
        <v>4.1030639999999998</v>
      </c>
      <c r="M47" s="553">
        <v>4.0193279999999998</v>
      </c>
      <c r="N47" s="553">
        <v>3.8937240000000002</v>
      </c>
      <c r="O47" s="553">
        <v>3.8099880000000002</v>
      </c>
      <c r="P47" s="553">
        <v>3.6843840000000001</v>
      </c>
      <c r="Q47" s="553">
        <v>3.6006480000000001</v>
      </c>
      <c r="R47" s="553">
        <v>3.4331760000000004</v>
      </c>
      <c r="S47" s="553">
        <v>3.2657040000000004</v>
      </c>
      <c r="T47" s="553">
        <v>3.2238360000000004</v>
      </c>
      <c r="U47" s="553">
        <v>3.1819680000000004</v>
      </c>
      <c r="V47" s="553">
        <v>3.2238360000000004</v>
      </c>
      <c r="W47" s="553">
        <v>2.9307600000000007</v>
      </c>
      <c r="X47" s="553">
        <v>2.9726279999999998</v>
      </c>
      <c r="Y47" s="553">
        <v>2.8888920000000007</v>
      </c>
      <c r="Z47" s="2950">
        <v>2.6376840000000006</v>
      </c>
      <c r="AA47" s="2950">
        <v>2.5958160000000001</v>
      </c>
      <c r="AB47" s="2950">
        <v>2.5120800000000001</v>
      </c>
      <c r="AC47" s="2950">
        <v>2.4283440000000001</v>
      </c>
      <c r="AD47" s="2950">
        <v>2.386476</v>
      </c>
      <c r="AE47" s="2950">
        <v>2.30274</v>
      </c>
      <c r="AF47" s="1454">
        <v>2.344608</v>
      </c>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s="102" customFormat="1" ht="14.1" customHeight="1">
      <c r="A48" s="552" t="s">
        <v>1059</v>
      </c>
      <c r="B48" s="553">
        <v>3.9355919999999998</v>
      </c>
      <c r="C48" s="553">
        <v>3.9774600000000002</v>
      </c>
      <c r="D48" s="553">
        <v>3.8937240000000002</v>
      </c>
      <c r="E48" s="553">
        <v>3.9355919999999998</v>
      </c>
      <c r="F48" s="553">
        <v>3.8099880000000002</v>
      </c>
      <c r="G48" s="553">
        <v>4.0193279999999998</v>
      </c>
      <c r="H48" s="553">
        <v>3.9355919999999998</v>
      </c>
      <c r="I48" s="553">
        <v>3.9355919999999998</v>
      </c>
      <c r="J48" s="553">
        <v>3.9774600000000002</v>
      </c>
      <c r="K48" s="553">
        <v>3.9774600000000002</v>
      </c>
      <c r="L48" s="553">
        <v>3.8937240000000002</v>
      </c>
      <c r="M48" s="553">
        <v>3.8518560000000002</v>
      </c>
      <c r="N48" s="553">
        <v>3.8518560000000002</v>
      </c>
      <c r="O48" s="553">
        <v>4.0193279999999998</v>
      </c>
      <c r="P48" s="553">
        <v>4.0193279999999998</v>
      </c>
      <c r="Q48" s="553">
        <v>4.0611960000000007</v>
      </c>
      <c r="R48" s="553">
        <v>3.9355919999999998</v>
      </c>
      <c r="S48" s="553">
        <v>3.8518560000000002</v>
      </c>
      <c r="T48" s="553">
        <v>3.8518560000000002</v>
      </c>
      <c r="U48" s="553">
        <v>3.8099880000000002</v>
      </c>
      <c r="V48" s="553">
        <v>3.8099880000000002</v>
      </c>
      <c r="W48" s="553">
        <v>3.6843840000000001</v>
      </c>
      <c r="X48" s="553">
        <v>3.6425160000000001</v>
      </c>
      <c r="Y48" s="553">
        <v>3.5587800000000005</v>
      </c>
      <c r="Z48" s="2950">
        <v>3.3913080000000004</v>
      </c>
      <c r="AA48" s="2950">
        <v>3.4750440000000005</v>
      </c>
      <c r="AB48" s="2950">
        <v>3.3913080000000004</v>
      </c>
      <c r="AC48" s="2950">
        <v>3.3913080000000004</v>
      </c>
      <c r="AD48" s="2950">
        <v>3.3075720000000004</v>
      </c>
      <c r="AE48" s="2950">
        <v>3.2657040000000004</v>
      </c>
      <c r="AF48" s="1454">
        <v>3.3075720000000004</v>
      </c>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43" s="102" customFormat="1" ht="14.1" customHeight="1">
      <c r="A49" s="552" t="s">
        <v>1060</v>
      </c>
      <c r="B49" s="553">
        <v>5.1078960000000002</v>
      </c>
      <c r="C49" s="553">
        <v>5.1916320000000002</v>
      </c>
      <c r="D49" s="553">
        <v>5.2335000000000003</v>
      </c>
      <c r="E49" s="553">
        <v>5.0660280000000002</v>
      </c>
      <c r="F49" s="553">
        <v>5.2335000000000003</v>
      </c>
      <c r="G49" s="553">
        <v>5.3172360000000003</v>
      </c>
      <c r="H49" s="553">
        <v>5.1078960000000002</v>
      </c>
      <c r="I49" s="553">
        <v>5.2335000000000003</v>
      </c>
      <c r="J49" s="553">
        <v>5.2753680000000012</v>
      </c>
      <c r="K49" s="553">
        <v>5.2753680000000012</v>
      </c>
      <c r="L49" s="553">
        <v>5.2335000000000003</v>
      </c>
      <c r="M49" s="553">
        <v>5.1497640000000002</v>
      </c>
      <c r="N49" s="553">
        <v>5.1916320000000002</v>
      </c>
      <c r="O49" s="553">
        <v>5.1916320000000002</v>
      </c>
      <c r="P49" s="553">
        <v>5.2753680000000012</v>
      </c>
      <c r="Q49" s="553">
        <v>5.1916320000000002</v>
      </c>
      <c r="R49" s="553">
        <v>4.9822920000000002</v>
      </c>
      <c r="S49" s="553">
        <v>4.8566880000000001</v>
      </c>
      <c r="T49" s="553">
        <v>4.6892160000000001</v>
      </c>
      <c r="U49" s="553">
        <v>4.479876</v>
      </c>
      <c r="V49" s="553">
        <v>4.438008</v>
      </c>
      <c r="W49" s="553">
        <v>4.438008</v>
      </c>
      <c r="X49" s="553">
        <v>4.563612</v>
      </c>
      <c r="Y49" s="553">
        <v>4.3124039999999999</v>
      </c>
      <c r="Z49" s="2950">
        <v>4.1449320000000007</v>
      </c>
      <c r="AA49" s="2950">
        <v>4.1449320000000007</v>
      </c>
      <c r="AB49" s="2950">
        <v>4.0611960000000007</v>
      </c>
      <c r="AC49" s="2950">
        <v>4.1449320000000007</v>
      </c>
      <c r="AD49" s="2950">
        <v>4.0193279999999998</v>
      </c>
      <c r="AE49" s="2950">
        <v>3.8518560000000002</v>
      </c>
      <c r="AF49" s="1454">
        <v>3.8518560000000002</v>
      </c>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row>
    <row r="50" spans="1:143" s="102" customFormat="1" ht="14.1" customHeight="1">
      <c r="A50" s="552" t="s">
        <v>215</v>
      </c>
      <c r="B50" s="553">
        <v>5.9871239999999997</v>
      </c>
      <c r="C50" s="553">
        <v>6.0708599999999997</v>
      </c>
      <c r="D50" s="553">
        <v>5.9033879999999996</v>
      </c>
      <c r="E50" s="553">
        <v>5.9871239999999997</v>
      </c>
      <c r="F50" s="553">
        <v>5.8196520000000005</v>
      </c>
      <c r="G50" s="553">
        <v>5.8615200000000014</v>
      </c>
      <c r="H50" s="553">
        <v>5.9871239999999997</v>
      </c>
      <c r="I50" s="553">
        <v>5.5684440000000004</v>
      </c>
      <c r="J50" s="553">
        <v>5.3591040000000012</v>
      </c>
      <c r="K50" s="553">
        <v>5.0241600000000002</v>
      </c>
      <c r="L50" s="553">
        <v>4.8566880000000001</v>
      </c>
      <c r="M50" s="553">
        <v>4.8566880000000001</v>
      </c>
      <c r="N50" s="553">
        <v>4.898556000000001</v>
      </c>
      <c r="O50" s="553">
        <v>5.1078960000000002</v>
      </c>
      <c r="P50" s="553">
        <v>5.0241600000000002</v>
      </c>
      <c r="Q50" s="553">
        <v>4.8566880000000001</v>
      </c>
      <c r="R50" s="553">
        <v>4.647348</v>
      </c>
      <c r="S50" s="553">
        <v>4.479876</v>
      </c>
      <c r="T50" s="553">
        <v>4.3542719999999999</v>
      </c>
      <c r="U50" s="553">
        <v>4.438008</v>
      </c>
      <c r="V50" s="553">
        <v>4.6892160000000001</v>
      </c>
      <c r="W50" s="553">
        <v>4.3124039999999999</v>
      </c>
      <c r="X50" s="553">
        <v>4.3542719999999999</v>
      </c>
      <c r="Y50" s="553">
        <v>4.2705359999999999</v>
      </c>
      <c r="Z50" s="2950">
        <v>3.9774600000000002</v>
      </c>
      <c r="AA50" s="2950">
        <v>3.9774600000000002</v>
      </c>
      <c r="AB50" s="2950">
        <v>3.9774600000000002</v>
      </c>
      <c r="AC50" s="2950">
        <v>3.8937240000000002</v>
      </c>
      <c r="AD50" s="2950">
        <v>3.7262520000000001</v>
      </c>
      <c r="AE50" s="2950">
        <v>3.5587800000000005</v>
      </c>
      <c r="AF50" s="1454">
        <v>3.6006480000000001</v>
      </c>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row>
    <row r="51" spans="1:143" s="536" customFormat="1" ht="14.1" customHeight="1">
      <c r="A51" s="551" t="s">
        <v>1061</v>
      </c>
      <c r="B51" s="550">
        <v>35.378460000000004</v>
      </c>
      <c r="C51" s="550">
        <v>36.927576000000002</v>
      </c>
      <c r="D51" s="550">
        <v>38.309220000000003</v>
      </c>
      <c r="E51" s="550">
        <v>38.727900000000005</v>
      </c>
      <c r="F51" s="550">
        <v>38.267352000000002</v>
      </c>
      <c r="G51" s="550">
        <v>38.351088000000004</v>
      </c>
      <c r="H51" s="550">
        <v>38.141748</v>
      </c>
      <c r="I51" s="550">
        <v>36.257688000000002</v>
      </c>
      <c r="J51" s="550">
        <v>36.383292000000004</v>
      </c>
      <c r="K51" s="550">
        <v>35.210988</v>
      </c>
      <c r="L51" s="550">
        <v>32.950116000000001</v>
      </c>
      <c r="M51" s="550">
        <v>31.401</v>
      </c>
      <c r="N51" s="550">
        <v>30.061223999999999</v>
      </c>
      <c r="O51" s="550">
        <v>29.223863999999999</v>
      </c>
      <c r="P51" s="550">
        <v>27.549144000000002</v>
      </c>
      <c r="Q51" s="550">
        <v>25.874424000000001</v>
      </c>
      <c r="R51" s="550">
        <v>24.534648000000001</v>
      </c>
      <c r="S51" s="550">
        <v>22.818060000000006</v>
      </c>
      <c r="T51" s="550">
        <v>22.064436000000004</v>
      </c>
      <c r="U51" s="550">
        <v>21.603888000000001</v>
      </c>
      <c r="V51" s="550">
        <v>22.399380000000004</v>
      </c>
      <c r="W51" s="550">
        <v>22.19004</v>
      </c>
      <c r="X51" s="550">
        <v>21.352680000000003</v>
      </c>
      <c r="Y51" s="550">
        <v>20.347848000000003</v>
      </c>
      <c r="Z51" s="2949">
        <v>19.594224000000004</v>
      </c>
      <c r="AA51" s="2949">
        <v>19.049940000000003</v>
      </c>
      <c r="AB51" s="2949">
        <v>19.384884000000003</v>
      </c>
      <c r="AC51" s="2949">
        <v>19.175544000000002</v>
      </c>
      <c r="AD51" s="2949">
        <v>19.761695999999997</v>
      </c>
      <c r="AE51" s="2949">
        <v>19.217412000000003</v>
      </c>
      <c r="AF51" s="1453"/>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row>
    <row r="52" spans="1:143" s="536" customFormat="1" ht="14.1" customHeight="1">
      <c r="A52" s="551" t="s">
        <v>623</v>
      </c>
      <c r="B52" s="550">
        <v>36.927576000000002</v>
      </c>
      <c r="C52" s="550">
        <v>38.811636</v>
      </c>
      <c r="D52" s="550">
        <v>40.486356000000001</v>
      </c>
      <c r="E52" s="550">
        <v>41.239980000000003</v>
      </c>
      <c r="F52" s="550">
        <v>41.574923999999996</v>
      </c>
      <c r="G52" s="550">
        <v>42.07734</v>
      </c>
      <c r="H52" s="550">
        <v>42.202944000000009</v>
      </c>
      <c r="I52" s="550">
        <v>39.648995999999997</v>
      </c>
      <c r="J52" s="550">
        <v>40.109544000000007</v>
      </c>
      <c r="K52" s="550">
        <v>38.811636</v>
      </c>
      <c r="L52" s="550">
        <v>35.964612000000002</v>
      </c>
      <c r="M52" s="550">
        <v>34.122419999999998</v>
      </c>
      <c r="N52" s="550">
        <v>32.615172000000008</v>
      </c>
      <c r="O52" s="550">
        <v>31.484735999999998</v>
      </c>
      <c r="P52" s="550">
        <v>29.684412000000002</v>
      </c>
      <c r="Q52" s="550">
        <v>27.800352000000004</v>
      </c>
      <c r="R52" s="550">
        <v>26.209368000000001</v>
      </c>
      <c r="S52" s="550">
        <v>24.325308</v>
      </c>
      <c r="T52" s="550">
        <v>23.655419999999999</v>
      </c>
      <c r="U52" s="550">
        <v>23.404212000000005</v>
      </c>
      <c r="V52" s="550">
        <v>24.115967999999999</v>
      </c>
      <c r="W52" s="550">
        <v>23.697288</v>
      </c>
      <c r="X52" s="550">
        <v>22.818060000000006</v>
      </c>
      <c r="Y52" s="550">
        <v>21.771360000000005</v>
      </c>
      <c r="Z52" s="2949">
        <v>20.975868000000002</v>
      </c>
      <c r="AA52" s="2949">
        <v>20.431584000000001</v>
      </c>
      <c r="AB52" s="2949">
        <v>20.934000000000001</v>
      </c>
      <c r="AC52" s="2949">
        <v>20.724660000000004</v>
      </c>
      <c r="AD52" s="2949">
        <v>21.478283999999999</v>
      </c>
      <c r="AE52" s="2949">
        <v>20.934000000000001</v>
      </c>
      <c r="AF52" s="1453"/>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row>
    <row r="53" spans="1:143" s="536" customFormat="1" ht="14.1" customHeight="1">
      <c r="A53" s="551" t="s">
        <v>760</v>
      </c>
      <c r="B53" s="550">
        <v>5.7777840000000014</v>
      </c>
      <c r="C53" s="550">
        <v>5.6521800000000004</v>
      </c>
      <c r="D53" s="550">
        <v>5.7777840000000014</v>
      </c>
      <c r="E53" s="550">
        <v>5.9033879999999996</v>
      </c>
      <c r="F53" s="550">
        <v>6.0289919999999997</v>
      </c>
      <c r="G53" s="550">
        <v>6.0289919999999997</v>
      </c>
      <c r="H53" s="550">
        <v>6.0289919999999997</v>
      </c>
      <c r="I53" s="550">
        <v>6.0708599999999997</v>
      </c>
      <c r="J53" s="550">
        <v>5.9452559999999997</v>
      </c>
      <c r="K53" s="550">
        <v>6.0289919999999997</v>
      </c>
      <c r="L53" s="550">
        <v>6.0289919999999997</v>
      </c>
      <c r="M53" s="550">
        <v>5.9033879999999996</v>
      </c>
      <c r="N53" s="550">
        <v>5.9033879999999996</v>
      </c>
      <c r="O53" s="550">
        <v>5.7777840000000014</v>
      </c>
      <c r="P53" s="550">
        <v>5.7777840000000014</v>
      </c>
      <c r="Q53" s="550">
        <v>5.6521800000000004</v>
      </c>
      <c r="R53" s="550">
        <v>5.5684440000000004</v>
      </c>
      <c r="S53" s="550">
        <v>5.4428400000000012</v>
      </c>
      <c r="T53" s="550">
        <v>5.4009720000000003</v>
      </c>
      <c r="U53" s="550">
        <v>5.4428400000000012</v>
      </c>
      <c r="V53" s="550">
        <v>5.4847080000000004</v>
      </c>
      <c r="W53" s="550">
        <v>5.2753680000000012</v>
      </c>
      <c r="X53" s="550">
        <v>5.1497640000000002</v>
      </c>
      <c r="Y53" s="550">
        <v>5.0241600000000002</v>
      </c>
      <c r="Z53" s="2949">
        <v>4.898556000000001</v>
      </c>
      <c r="AA53" s="2949">
        <v>4.814820000000001</v>
      </c>
      <c r="AB53" s="2949">
        <v>4.7729520000000001</v>
      </c>
      <c r="AC53" s="2949">
        <v>4.647348</v>
      </c>
      <c r="AD53" s="2949">
        <v>4.563612</v>
      </c>
      <c r="AE53" s="2949">
        <v>4.479876</v>
      </c>
      <c r="AF53" s="1453">
        <v>4.521744</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row>
    <row r="54" spans="1:143" s="102" customFormat="1" ht="14.1" customHeight="1">
      <c r="A54" s="552" t="s">
        <v>1063</v>
      </c>
      <c r="B54" s="553">
        <v>5.2335000000000003</v>
      </c>
      <c r="C54" s="553">
        <v>5.1078960000000002</v>
      </c>
      <c r="D54" s="553">
        <v>5.1916320000000002</v>
      </c>
      <c r="E54" s="553">
        <v>5.2335000000000003</v>
      </c>
      <c r="F54" s="553">
        <v>5.4847080000000004</v>
      </c>
      <c r="G54" s="553">
        <v>5.4847080000000004</v>
      </c>
      <c r="H54" s="553">
        <v>5.4009720000000003</v>
      </c>
      <c r="I54" s="553">
        <v>5.4009720000000003</v>
      </c>
      <c r="J54" s="553">
        <v>5.3591040000000012</v>
      </c>
      <c r="K54" s="553">
        <v>5.4847080000000004</v>
      </c>
      <c r="L54" s="553">
        <v>5.4428400000000012</v>
      </c>
      <c r="M54" s="553">
        <v>5.3172360000000003</v>
      </c>
      <c r="N54" s="553">
        <v>5.3591040000000012</v>
      </c>
      <c r="O54" s="553">
        <v>5.2335000000000003</v>
      </c>
      <c r="P54" s="553">
        <v>5.2753680000000012</v>
      </c>
      <c r="Q54" s="553">
        <v>5.1916320000000002</v>
      </c>
      <c r="R54" s="553">
        <v>5.1078960000000002</v>
      </c>
      <c r="S54" s="553">
        <v>4.9822920000000002</v>
      </c>
      <c r="T54" s="553">
        <v>4.8566880000000001</v>
      </c>
      <c r="U54" s="553">
        <v>4.898556000000001</v>
      </c>
      <c r="V54" s="553">
        <v>4.9404239999999993</v>
      </c>
      <c r="W54" s="553">
        <v>4.60548</v>
      </c>
      <c r="X54" s="553">
        <v>4.438008</v>
      </c>
      <c r="Y54" s="553">
        <v>4.3542719999999999</v>
      </c>
      <c r="Z54" s="2950">
        <v>4.1867999999999999</v>
      </c>
      <c r="AA54" s="2950">
        <v>4.1030639999999998</v>
      </c>
      <c r="AB54" s="2950">
        <v>4.0193279999999998</v>
      </c>
      <c r="AC54" s="2950">
        <v>3.9774600000000002</v>
      </c>
      <c r="AD54" s="2950">
        <v>3.9355919999999998</v>
      </c>
      <c r="AE54" s="2950">
        <v>3.7681200000000001</v>
      </c>
      <c r="AF54" s="1454">
        <v>3.8099880000000002</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row>
    <row r="55" spans="1:143" s="536" customFormat="1" ht="14.1" customHeight="1">
      <c r="A55" s="555" t="s">
        <v>762</v>
      </c>
      <c r="B55" s="556">
        <v>6.9082200000000009</v>
      </c>
      <c r="C55" s="556">
        <v>6.9082200000000009</v>
      </c>
      <c r="D55" s="556">
        <v>6.8244840000000009</v>
      </c>
      <c r="E55" s="556">
        <v>6.8244840000000009</v>
      </c>
      <c r="F55" s="556">
        <v>6.6988800000000008</v>
      </c>
      <c r="G55" s="556">
        <v>6.6570119999999999</v>
      </c>
      <c r="H55" s="556">
        <v>6.6570119999999999</v>
      </c>
      <c r="I55" s="556">
        <v>6.4895399999999999</v>
      </c>
      <c r="J55" s="556">
        <v>6.3220679999999998</v>
      </c>
      <c r="K55" s="556">
        <v>6.2383319999999998</v>
      </c>
      <c r="L55" s="556">
        <v>6.1127279999999997</v>
      </c>
      <c r="M55" s="556">
        <v>5.9871239999999997</v>
      </c>
      <c r="N55" s="556">
        <v>5.9452559999999997</v>
      </c>
      <c r="O55" s="556">
        <v>5.9033879999999996</v>
      </c>
      <c r="P55" s="556">
        <v>5.8615200000000014</v>
      </c>
      <c r="Q55" s="556">
        <v>5.7359160000000005</v>
      </c>
      <c r="R55" s="556">
        <v>5.5684440000000004</v>
      </c>
      <c r="S55" s="556">
        <v>5.4428400000000012</v>
      </c>
      <c r="T55" s="556">
        <v>5.3591040000000012</v>
      </c>
      <c r="U55" s="556">
        <v>5.3172360000000003</v>
      </c>
      <c r="V55" s="556">
        <v>5.3172360000000003</v>
      </c>
      <c r="W55" s="556">
        <v>5.1078960000000002</v>
      </c>
      <c r="X55" s="556">
        <v>5.0241600000000002</v>
      </c>
      <c r="Y55" s="556">
        <v>4.9822920000000002</v>
      </c>
      <c r="Z55" s="2951">
        <v>4.814820000000001</v>
      </c>
      <c r="AA55" s="2951">
        <v>4.7310840000000001</v>
      </c>
      <c r="AB55" s="2951">
        <v>4.647348</v>
      </c>
      <c r="AC55" s="2951">
        <v>4.563612</v>
      </c>
      <c r="AD55" s="2951">
        <v>4.479876</v>
      </c>
      <c r="AE55" s="2951">
        <v>4.3961399999999999</v>
      </c>
      <c r="AF55" s="1455">
        <v>4.3124039999999999</v>
      </c>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row>
    <row r="56" spans="1:143" s="155" customFormat="1" ht="2.85" customHeight="1">
      <c r="A56" s="2299"/>
      <c r="B56" s="558"/>
      <c r="C56" s="558"/>
      <c r="D56" s="558"/>
      <c r="E56" s="558"/>
      <c r="F56" s="558"/>
      <c r="G56" s="558"/>
      <c r="H56" s="558"/>
      <c r="I56" s="558"/>
      <c r="J56" s="558"/>
      <c r="K56" s="558"/>
      <c r="L56" s="558"/>
      <c r="M56" s="559"/>
      <c r="N56" s="103"/>
      <c r="O56" s="103"/>
      <c r="P56" s="107"/>
      <c r="Q56" s="107"/>
      <c r="R56" s="107"/>
      <c r="S56" s="107"/>
      <c r="T56" s="107"/>
      <c r="U56" s="107"/>
      <c r="X56"/>
      <c r="Y56"/>
      <c r="Z56"/>
      <c r="AA56"/>
      <c r="AB56"/>
      <c r="AC56"/>
      <c r="AD56"/>
      <c r="AE56" t="e">
        <f>(((AB56/B56)^(1/26)*100)-100)</f>
        <v>#DIV/0!</v>
      </c>
      <c r="AF56" s="2827"/>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row>
    <row r="57" spans="1:143" s="102" customFormat="1" ht="15" customHeight="1">
      <c r="A57" s="117" t="s">
        <v>635</v>
      </c>
      <c r="B57" s="118"/>
      <c r="C57" s="118"/>
      <c r="D57" s="118"/>
      <c r="E57" s="118"/>
      <c r="F57" s="118"/>
      <c r="G57" s="118"/>
      <c r="H57" s="118"/>
      <c r="I57" s="118"/>
      <c r="J57" s="118"/>
      <c r="K57" s="118"/>
      <c r="L57" s="118"/>
      <c r="M57" s="119"/>
      <c r="N57" s="107"/>
      <c r="O57" s="10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row>
    <row r="58" spans="1:143" s="102" customFormat="1" ht="15" customHeight="1">
      <c r="A58" s="117" t="s">
        <v>624</v>
      </c>
      <c r="B58" s="118"/>
      <c r="C58" s="118"/>
      <c r="D58" s="118"/>
      <c r="E58" s="118"/>
      <c r="F58" s="118"/>
      <c r="G58" s="118"/>
      <c r="H58" s="118"/>
      <c r="I58" s="118"/>
      <c r="J58" s="118"/>
      <c r="K58" s="118"/>
      <c r="L58" s="118"/>
      <c r="M58" s="119"/>
      <c r="N58" s="107"/>
      <c r="O58" s="107"/>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row>
    <row r="59" spans="1:143" s="102" customFormat="1" ht="15" customHeight="1">
      <c r="A59" s="108" t="s">
        <v>1438</v>
      </c>
      <c r="B59" s="118"/>
      <c r="C59" s="118"/>
      <c r="D59" s="118"/>
      <c r="E59" s="118"/>
      <c r="F59" s="118"/>
      <c r="G59" s="118"/>
      <c r="H59" s="118"/>
      <c r="I59" s="118"/>
      <c r="J59" s="118"/>
      <c r="K59" s="118"/>
      <c r="L59" s="118"/>
      <c r="M59" s="119"/>
      <c r="N59" s="107"/>
      <c r="O59" s="107"/>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row>
    <row r="60" spans="1:143" s="102" customFormat="1" ht="15" customHeight="1">
      <c r="A60" s="117" t="s">
        <v>763</v>
      </c>
      <c r="B60" s="118"/>
      <c r="C60" s="118"/>
      <c r="D60" s="118"/>
      <c r="E60" s="118"/>
      <c r="F60" s="118"/>
      <c r="G60" s="118"/>
      <c r="H60" s="118"/>
      <c r="I60" s="118"/>
      <c r="J60" s="118"/>
      <c r="K60" s="118"/>
      <c r="L60" s="118"/>
      <c r="M60" s="119"/>
      <c r="N60" s="107"/>
      <c r="O60" s="107"/>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row>
    <row r="61" spans="1:143" s="102" customFormat="1" ht="15" customHeight="1">
      <c r="A61" s="124" t="s">
        <v>1670</v>
      </c>
      <c r="B61" s="116"/>
      <c r="C61" s="116"/>
      <c r="D61" s="116"/>
      <c r="E61" s="116"/>
      <c r="F61" s="116"/>
      <c r="G61" s="116"/>
      <c r="H61" s="116"/>
      <c r="I61" s="116"/>
      <c r="J61" s="116"/>
      <c r="K61" s="116"/>
      <c r="L61" s="116"/>
      <c r="M61" s="116"/>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row>
    <row r="62" spans="1:143" s="102" customFormat="1">
      <c r="A62" s="106"/>
      <c r="B62" s="155"/>
      <c r="C62" s="155"/>
      <c r="D62" s="155"/>
      <c r="E62" s="155"/>
      <c r="F62" s="155"/>
      <c r="G62" s="155"/>
      <c r="H62" s="155"/>
      <c r="I62" s="155"/>
      <c r="J62" s="155"/>
      <c r="K62" s="155"/>
      <c r="L62" s="155"/>
      <c r="M62" s="155"/>
      <c r="N62" s="155"/>
      <c r="O62" s="155"/>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row>
    <row r="63" spans="1:143" s="102" customFormat="1">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row>
  </sheetData>
  <mergeCells count="1">
    <mergeCell ref="A32:O32"/>
  </mergeCells>
  <printOptions horizontalCentered="1" verticalCentered="1"/>
  <pageMargins left="0.59055118110236227" right="0.59055118110236227" top="0.53" bottom="0.47" header="0.51181102362204722" footer="0.43"/>
  <pageSetup paperSize="9" scale="42" orientation="landscape" r:id="rId1"/>
  <headerFooter alignWithMargins="0"/>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Tabelle54">
    <tabColor indexed="29"/>
    <pageSetUpPr fitToPage="1"/>
  </sheetPr>
  <dimension ref="A1:FC63"/>
  <sheetViews>
    <sheetView workbookViewId="0">
      <pane xSplit="1" ySplit="5" topLeftCell="B6" activePane="bottomRight" state="frozen"/>
      <selection pane="topRight" activeCell="B1" sqref="B1"/>
      <selection pane="bottomLeft" activeCell="A6" sqref="A6"/>
      <selection pane="bottomRight" activeCell="A6" sqref="A6"/>
    </sheetView>
  </sheetViews>
  <sheetFormatPr baseColWidth="10" defaultColWidth="9" defaultRowHeight="15.75"/>
  <cols>
    <col min="1" max="1" width="35.5" style="10" customWidth="1"/>
    <col min="2" max="15" width="8.5" style="10" customWidth="1"/>
    <col min="16" max="17" width="8.625" style="10" customWidth="1"/>
    <col min="18" max="21" width="7.5" style="10" customWidth="1"/>
    <col min="22" max="22" width="7.125" style="10" customWidth="1"/>
    <col min="23" max="23" width="9" style="10" customWidth="1"/>
    <col min="24" max="26" width="9" customWidth="1"/>
    <col min="27" max="28" width="8.125" customWidth="1"/>
    <col min="29" max="142" width="9" customWidth="1"/>
    <col min="143" max="16384" width="9" style="10"/>
  </cols>
  <sheetData>
    <row r="1" spans="1:159" s="111" customFormat="1" ht="13.15" customHeight="1">
      <c r="A1" s="325"/>
      <c r="B1" s="525"/>
      <c r="C1" s="525"/>
      <c r="D1" s="525"/>
      <c r="E1" s="525"/>
      <c r="F1" s="525"/>
      <c r="G1" s="525"/>
      <c r="H1" s="525"/>
      <c r="I1" s="525"/>
      <c r="J1" s="525"/>
      <c r="K1" s="525"/>
      <c r="L1" s="525"/>
      <c r="M1" s="525"/>
      <c r="N1" s="525"/>
      <c r="O1" s="525"/>
      <c r="P1" s="525"/>
      <c r="Q1" s="525"/>
      <c r="R1" s="525"/>
      <c r="S1" s="525"/>
      <c r="T1" s="525"/>
      <c r="U1" s="525"/>
      <c r="V1" s="525"/>
      <c r="W1" s="525"/>
      <c r="X1" s="525"/>
      <c r="Y1" s="525"/>
      <c r="Z1" s="525"/>
      <c r="AA1" s="525"/>
      <c r="AB1" s="525"/>
      <c r="AC1" s="525"/>
      <c r="AD1" s="212"/>
      <c r="AE1" s="292"/>
      <c r="AF1" s="213"/>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row>
    <row r="2" spans="1:159" s="111" customFormat="1" ht="17.45" customHeight="1">
      <c r="A2" s="465"/>
      <c r="B2" s="623" t="s">
        <v>1135</v>
      </c>
      <c r="C2" s="2266"/>
      <c r="D2" s="2266"/>
      <c r="E2" s="2266"/>
      <c r="F2" s="2266"/>
      <c r="G2" s="2266"/>
      <c r="H2" s="2266"/>
      <c r="I2" s="2266"/>
      <c r="J2" s="2266"/>
      <c r="K2" s="2266"/>
      <c r="L2" s="2266"/>
      <c r="M2" s="2266"/>
      <c r="N2" s="2266"/>
      <c r="O2" s="2266"/>
      <c r="P2" s="2266"/>
      <c r="Q2" s="2266"/>
      <c r="R2" s="2266"/>
      <c r="S2" s="2266"/>
      <c r="T2" s="2266"/>
      <c r="U2" s="2266"/>
      <c r="V2" s="2266"/>
      <c r="W2" s="2266"/>
      <c r="X2" s="2266"/>
      <c r="Y2" s="2266"/>
      <c r="Z2" s="2266"/>
      <c r="AA2" s="2266"/>
      <c r="AB2" s="2266"/>
      <c r="AC2" s="2266"/>
      <c r="AD2" s="370" t="s">
        <v>112</v>
      </c>
      <c r="AE2" s="1555"/>
      <c r="AF2" s="539"/>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row>
    <row r="3" spans="1:159" s="111" customFormat="1" ht="18" customHeight="1">
      <c r="A3" s="465"/>
      <c r="B3" s="2297"/>
      <c r="C3" s="541"/>
      <c r="D3" s="541"/>
      <c r="E3" s="541"/>
      <c r="F3" s="541"/>
      <c r="G3" s="541"/>
      <c r="H3" s="541"/>
      <c r="I3" s="541"/>
      <c r="J3" s="541"/>
      <c r="K3" s="541"/>
      <c r="L3" s="541"/>
      <c r="M3" s="1286"/>
      <c r="N3" s="1286"/>
      <c r="O3" s="1286"/>
      <c r="P3" s="1286"/>
      <c r="Q3" s="1286"/>
      <c r="R3" s="1286"/>
      <c r="S3" s="1286"/>
      <c r="T3" s="1286"/>
      <c r="U3" s="1286"/>
      <c r="V3" s="1286"/>
      <c r="W3" s="1286"/>
      <c r="X3" s="1286"/>
      <c r="Y3" s="1286"/>
      <c r="Z3" s="1286"/>
      <c r="AA3" s="1286"/>
      <c r="AB3" s="1286"/>
      <c r="AC3" s="1286"/>
      <c r="AD3" s="370" t="s">
        <v>1798</v>
      </c>
      <c r="AE3" s="1555"/>
      <c r="AF3" s="539"/>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row>
    <row r="4" spans="1:159" s="111" customFormat="1" ht="10.15" customHeight="1">
      <c r="A4" s="465"/>
      <c r="B4" s="2268"/>
      <c r="C4" s="542"/>
      <c r="D4" s="542"/>
      <c r="E4" s="542"/>
      <c r="F4" s="542"/>
      <c r="G4" s="542"/>
      <c r="H4" s="542"/>
      <c r="I4" s="542"/>
      <c r="J4" s="542"/>
      <c r="K4" s="542"/>
      <c r="L4" s="542"/>
      <c r="M4" s="565"/>
      <c r="N4" s="565"/>
      <c r="O4" s="565"/>
      <c r="P4" s="565"/>
      <c r="Q4" s="565"/>
      <c r="R4" s="565"/>
      <c r="S4" s="565"/>
      <c r="T4" s="565"/>
      <c r="U4" s="565"/>
      <c r="V4" s="565"/>
      <c r="W4" s="565"/>
      <c r="X4" s="565"/>
      <c r="Y4" s="565"/>
      <c r="Z4" s="565"/>
      <c r="AA4" s="565"/>
      <c r="AB4" s="565"/>
      <c r="AC4" s="565"/>
      <c r="AD4" s="720" t="s">
        <v>1682</v>
      </c>
      <c r="AE4" s="1556"/>
      <c r="AF4" s="54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row>
    <row r="5" spans="1:159" s="111" customFormat="1" ht="4.7" customHeight="1">
      <c r="A5" s="545"/>
      <c r="B5" s="530"/>
      <c r="C5" s="530"/>
      <c r="D5" s="530"/>
      <c r="E5" s="530"/>
      <c r="F5" s="530"/>
      <c r="G5" s="530"/>
      <c r="H5" s="530"/>
      <c r="I5" s="530"/>
      <c r="J5" s="530"/>
      <c r="K5" s="530"/>
      <c r="L5" s="530"/>
      <c r="M5" s="530"/>
      <c r="N5" s="530"/>
      <c r="O5" s="530"/>
      <c r="P5" s="530"/>
      <c r="Q5" s="530"/>
      <c r="R5" s="530"/>
      <c r="S5" s="530"/>
      <c r="T5" s="530"/>
      <c r="U5" s="530"/>
      <c r="V5" s="530"/>
      <c r="W5" s="530"/>
      <c r="X5" s="530"/>
      <c r="Y5" s="530"/>
      <c r="Z5" s="530"/>
      <c r="AA5" s="530"/>
      <c r="AB5" s="530"/>
      <c r="AC5" s="530"/>
      <c r="AD5" s="218"/>
      <c r="AE5" s="1892"/>
      <c r="AF5" s="219"/>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row>
    <row r="6" spans="1:159" s="111" customFormat="1" ht="8.1" customHeight="1">
      <c r="A6" s="142"/>
      <c r="B6" s="143"/>
      <c r="C6" s="142"/>
      <c r="D6" s="143"/>
      <c r="E6" s="143"/>
      <c r="F6" s="143"/>
      <c r="G6" s="143"/>
      <c r="H6" s="143"/>
      <c r="I6" s="143"/>
      <c r="J6" s="143"/>
      <c r="K6" s="143"/>
      <c r="L6" s="143"/>
      <c r="M6" s="143"/>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row>
    <row r="7" spans="1:159">
      <c r="A7" s="546" t="s">
        <v>1429</v>
      </c>
      <c r="B7" s="546"/>
      <c r="C7" s="546"/>
      <c r="D7" s="546"/>
      <c r="E7" s="546"/>
      <c r="F7" s="546"/>
      <c r="G7" s="546"/>
      <c r="H7" s="546"/>
      <c r="I7" s="546"/>
      <c r="J7" s="546"/>
      <c r="K7" s="546"/>
      <c r="L7" s="546"/>
      <c r="M7" s="546"/>
      <c r="N7" s="546"/>
      <c r="O7" s="524"/>
      <c r="P7" s="1"/>
      <c r="Q7" s="1"/>
      <c r="R7" s="1"/>
      <c r="S7" s="1"/>
      <c r="T7" s="1"/>
      <c r="U7" s="1"/>
    </row>
    <row r="8" spans="1:159" s="102" customFormat="1" ht="14.1" customHeight="1">
      <c r="A8" s="547"/>
      <c r="B8" s="548">
        <v>1990</v>
      </c>
      <c r="C8" s="548">
        <v>1991</v>
      </c>
      <c r="D8" s="548">
        <v>1992</v>
      </c>
      <c r="E8" s="548">
        <v>1993</v>
      </c>
      <c r="F8" s="548">
        <v>1994</v>
      </c>
      <c r="G8" s="548">
        <v>1995</v>
      </c>
      <c r="H8" s="548">
        <v>1996</v>
      </c>
      <c r="I8" s="548">
        <v>1997</v>
      </c>
      <c r="J8" s="548">
        <v>1998</v>
      </c>
      <c r="K8" s="548">
        <v>1999</v>
      </c>
      <c r="L8" s="548">
        <v>2000</v>
      </c>
      <c r="M8" s="548">
        <v>2001</v>
      </c>
      <c r="N8" s="548">
        <v>2002</v>
      </c>
      <c r="O8" s="548">
        <v>2003</v>
      </c>
      <c r="P8" s="548">
        <v>2004</v>
      </c>
      <c r="Q8" s="1450">
        <v>2005</v>
      </c>
      <c r="R8" s="548">
        <v>2006</v>
      </c>
      <c r="S8" s="1450">
        <v>2007</v>
      </c>
      <c r="T8" s="548">
        <v>2008</v>
      </c>
      <c r="U8" s="1450">
        <v>2009</v>
      </c>
      <c r="V8" s="1450">
        <v>2010</v>
      </c>
      <c r="W8" s="1450">
        <v>2011</v>
      </c>
      <c r="X8" s="1450">
        <v>2012</v>
      </c>
      <c r="Y8" s="1450">
        <v>2013</v>
      </c>
      <c r="Z8" s="1450">
        <v>2014</v>
      </c>
      <c r="AA8" s="1450">
        <v>2015</v>
      </c>
      <c r="AB8" s="1450">
        <v>2016</v>
      </c>
      <c r="AC8" s="1450">
        <v>2017</v>
      </c>
      <c r="AD8" s="1450">
        <v>2018</v>
      </c>
      <c r="AE8" s="3949">
        <v>2019</v>
      </c>
      <c r="AF8" s="2081">
        <v>2020</v>
      </c>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row>
    <row r="9" spans="1:159" s="102" customFormat="1" ht="14.1" customHeight="1">
      <c r="A9" s="535" t="s">
        <v>263</v>
      </c>
      <c r="B9" s="2509">
        <v>2063.6999999999998</v>
      </c>
      <c r="C9" s="2509">
        <v>2088.1999999999998</v>
      </c>
      <c r="D9" s="2509">
        <v>2071.5</v>
      </c>
      <c r="E9" s="2509">
        <v>2077.1</v>
      </c>
      <c r="F9" s="2509">
        <v>2099.5</v>
      </c>
      <c r="G9" s="2509">
        <v>2135.5</v>
      </c>
      <c r="H9" s="2509">
        <v>2173.4</v>
      </c>
      <c r="I9" s="2509">
        <v>2194.9</v>
      </c>
      <c r="J9" s="2509">
        <v>2214.3000000000002</v>
      </c>
      <c r="K9" s="2509">
        <v>2245.5</v>
      </c>
      <c r="L9" s="2509">
        <v>2316.5</v>
      </c>
      <c r="M9" s="2509">
        <v>2308.9</v>
      </c>
      <c r="N9" s="2509">
        <v>2361.4</v>
      </c>
      <c r="O9" s="2509">
        <v>2423.3000000000002</v>
      </c>
      <c r="P9" s="2509">
        <v>2498.6</v>
      </c>
      <c r="Q9" s="2509">
        <v>2577.3000000000002</v>
      </c>
      <c r="R9" s="2509">
        <v>2652.4</v>
      </c>
      <c r="S9" s="2509">
        <v>2738.6</v>
      </c>
      <c r="T9" s="2509">
        <v>2757.5</v>
      </c>
      <c r="U9" s="2509">
        <v>2709.3</v>
      </c>
      <c r="V9" s="2509">
        <v>2869.9</v>
      </c>
      <c r="W9" s="2509">
        <v>2929.3</v>
      </c>
      <c r="X9" s="2509">
        <v>2962.1</v>
      </c>
      <c r="Y9" s="2509">
        <v>3019</v>
      </c>
      <c r="Z9" s="2509">
        <v>3060.8</v>
      </c>
      <c r="AA9" s="2509">
        <v>3062.9</v>
      </c>
      <c r="AB9" s="2509">
        <v>3115.9</v>
      </c>
      <c r="AC9" s="2509">
        <v>3176.7</v>
      </c>
      <c r="AD9" s="2509">
        <v>3260.9</v>
      </c>
      <c r="AE9" s="2509">
        <v>3264.7</v>
      </c>
      <c r="AF9" s="2510"/>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row>
    <row r="10" spans="1:159" s="536" customFormat="1" ht="14.1" customHeight="1">
      <c r="A10" s="1619" t="s">
        <v>571</v>
      </c>
      <c r="B10" s="2511">
        <v>456.8</v>
      </c>
      <c r="C10" s="2511">
        <v>454.8</v>
      </c>
      <c r="D10" s="2511">
        <v>448.1</v>
      </c>
      <c r="E10" s="2511">
        <v>447.8</v>
      </c>
      <c r="F10" s="2511">
        <v>452.5</v>
      </c>
      <c r="G10" s="2511">
        <v>460.4</v>
      </c>
      <c r="H10" s="2511">
        <v>497.2</v>
      </c>
      <c r="I10" s="2511">
        <v>506.3</v>
      </c>
      <c r="J10" s="2511">
        <v>495.4</v>
      </c>
      <c r="K10" s="2511">
        <v>495.1</v>
      </c>
      <c r="L10" s="2511">
        <v>501.7</v>
      </c>
      <c r="M10" s="2511">
        <v>495.1</v>
      </c>
      <c r="N10" s="2511">
        <v>518.1</v>
      </c>
      <c r="O10" s="2511">
        <v>525.1</v>
      </c>
      <c r="P10" s="2511">
        <v>536.1</v>
      </c>
      <c r="Q10" s="2511">
        <v>548.29999999999995</v>
      </c>
      <c r="R10" s="2511">
        <v>561.4</v>
      </c>
      <c r="S10" s="2511">
        <v>573.20000000000005</v>
      </c>
      <c r="T10" s="2511">
        <v>545.1</v>
      </c>
      <c r="U10" s="2511">
        <v>532.29999999999995</v>
      </c>
      <c r="V10" s="2511">
        <v>568.6</v>
      </c>
      <c r="W10" s="2511">
        <v>564.4</v>
      </c>
      <c r="X10" s="2511">
        <v>572.29999999999995</v>
      </c>
      <c r="Y10" s="2511">
        <v>568.20000000000005</v>
      </c>
      <c r="Z10" s="2511">
        <v>573.4</v>
      </c>
      <c r="AA10" s="2511">
        <v>571.29999999999995</v>
      </c>
      <c r="AB10" s="2511">
        <v>559</v>
      </c>
      <c r="AC10" s="2511">
        <v>565.79999999999995</v>
      </c>
      <c r="AD10" s="2511">
        <v>563</v>
      </c>
      <c r="AE10" s="2511">
        <v>560.1</v>
      </c>
      <c r="AF10" s="2528"/>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row>
    <row r="11" spans="1:159" s="536" customFormat="1" ht="14.1" customHeight="1">
      <c r="A11" s="551" t="s">
        <v>605</v>
      </c>
      <c r="B11" s="2512">
        <v>8549.6</v>
      </c>
      <c r="C11" s="2512">
        <v>8818</v>
      </c>
      <c r="D11" s="2512">
        <v>8739.2999999999993</v>
      </c>
      <c r="E11" s="2512">
        <v>8898</v>
      </c>
      <c r="F11" s="2512">
        <v>9033.4</v>
      </c>
      <c r="G11" s="2512">
        <v>9166.2999999999993</v>
      </c>
      <c r="H11" s="2512">
        <v>9290.6</v>
      </c>
      <c r="I11" s="2512">
        <v>9332.7999999999993</v>
      </c>
      <c r="J11" s="2512">
        <v>9498.5</v>
      </c>
      <c r="K11" s="2512">
        <v>9598.4</v>
      </c>
      <c r="L11" s="2512">
        <v>9882</v>
      </c>
      <c r="M11" s="2512">
        <v>9501.2000000000007</v>
      </c>
      <c r="N11" s="2512">
        <v>9656.6</v>
      </c>
      <c r="O11" s="2512">
        <v>9706</v>
      </c>
      <c r="P11" s="2512">
        <v>9746.7000000000007</v>
      </c>
      <c r="Q11" s="2512">
        <v>9987</v>
      </c>
      <c r="R11" s="2512">
        <v>9900.7999999999993</v>
      </c>
      <c r="S11" s="2512">
        <v>9955</v>
      </c>
      <c r="T11" s="2512">
        <v>9941.6</v>
      </c>
      <c r="U11" s="2512">
        <v>9408.9</v>
      </c>
      <c r="V11" s="2512">
        <v>9692.9</v>
      </c>
      <c r="W11" s="2512">
        <v>9675.4</v>
      </c>
      <c r="X11" s="2512">
        <v>9486.7999999999993</v>
      </c>
      <c r="Y11" s="2512">
        <v>9526.9</v>
      </c>
      <c r="Z11" s="2512">
        <v>9507.2999999999993</v>
      </c>
      <c r="AA11" s="2512">
        <v>9414.5</v>
      </c>
      <c r="AB11" s="2512">
        <v>9411.9</v>
      </c>
      <c r="AC11" s="2512">
        <v>9264.5</v>
      </c>
      <c r="AD11" s="2512">
        <v>9583</v>
      </c>
      <c r="AE11" s="2512">
        <v>9310</v>
      </c>
      <c r="AF11" s="2513">
        <v>8968.7999999999993</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row>
    <row r="12" spans="1:159" s="102" customFormat="1" ht="14.1" customHeight="1">
      <c r="A12" s="552" t="s">
        <v>576</v>
      </c>
      <c r="B12" s="2514">
        <v>11687.2</v>
      </c>
      <c r="C12" s="2514">
        <v>12107.9</v>
      </c>
      <c r="D12" s="2514">
        <v>11995.9</v>
      </c>
      <c r="E12" s="2514">
        <v>12244.4</v>
      </c>
      <c r="F12" s="2514">
        <v>12439.6</v>
      </c>
      <c r="G12" s="2514">
        <v>12644.9</v>
      </c>
      <c r="H12" s="2514">
        <v>12839</v>
      </c>
      <c r="I12" s="2514">
        <v>12875.6</v>
      </c>
      <c r="J12" s="2514">
        <v>13140.5</v>
      </c>
      <c r="K12" s="2514">
        <v>13268.2</v>
      </c>
      <c r="L12" s="2514">
        <v>13659.6</v>
      </c>
      <c r="M12" s="2514">
        <v>13034.9</v>
      </c>
      <c r="N12" s="2514">
        <v>13281</v>
      </c>
      <c r="O12" s="2514">
        <v>13283.8</v>
      </c>
      <c r="P12" s="2514">
        <v>13367.7</v>
      </c>
      <c r="Q12" s="2514">
        <v>13682.5</v>
      </c>
      <c r="R12" s="2514">
        <v>13563.4</v>
      </c>
      <c r="S12" s="2514">
        <v>13636.4</v>
      </c>
      <c r="T12" s="2514">
        <v>13643.3</v>
      </c>
      <c r="U12" s="2514">
        <v>12894</v>
      </c>
      <c r="V12" s="2514">
        <v>13375.6</v>
      </c>
      <c r="W12" s="2514">
        <v>13227.8</v>
      </c>
      <c r="X12" s="2514">
        <v>12950.4</v>
      </c>
      <c r="Y12" s="2514">
        <v>12987.4</v>
      </c>
      <c r="Z12" s="2514">
        <v>12987.6</v>
      </c>
      <c r="AA12" s="2514">
        <v>12864.7</v>
      </c>
      <c r="AB12" s="2514">
        <v>12852.5</v>
      </c>
      <c r="AC12" s="2514">
        <v>12658</v>
      </c>
      <c r="AD12" s="2514">
        <v>13117.5</v>
      </c>
      <c r="AE12" s="2514">
        <v>12743.8</v>
      </c>
      <c r="AF12" s="2515">
        <v>12283.8</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row>
    <row r="13" spans="1:159" s="536" customFormat="1" ht="15.75" customHeight="1">
      <c r="A13" s="551" t="s">
        <v>1437</v>
      </c>
      <c r="B13" s="2512">
        <v>1252.5</v>
      </c>
      <c r="C13" s="2512">
        <v>1272.4000000000001</v>
      </c>
      <c r="D13" s="2512">
        <v>1296.3</v>
      </c>
      <c r="E13" s="2512">
        <v>1330.6</v>
      </c>
      <c r="F13" s="2512">
        <v>1362.6</v>
      </c>
      <c r="G13" s="2512">
        <v>1412.2</v>
      </c>
      <c r="H13" s="2512">
        <v>1457.6</v>
      </c>
      <c r="I13" s="2512">
        <v>1519.8</v>
      </c>
      <c r="J13" s="2512">
        <v>1569.3</v>
      </c>
      <c r="K13" s="2512">
        <v>1599</v>
      </c>
      <c r="L13" s="2512">
        <v>1647.2</v>
      </c>
      <c r="M13" s="2512">
        <v>1586.5</v>
      </c>
      <c r="N13" s="2512">
        <v>1621.6</v>
      </c>
      <c r="O13" s="2512">
        <v>1671.3</v>
      </c>
      <c r="P13" s="2512">
        <v>1727.9</v>
      </c>
      <c r="Q13" s="2512">
        <v>1789.6</v>
      </c>
      <c r="R13" s="2512">
        <v>1851</v>
      </c>
      <c r="S13" s="2512">
        <v>1919.5</v>
      </c>
      <c r="T13" s="2512">
        <v>1968.6</v>
      </c>
      <c r="U13" s="2512">
        <v>1949.2</v>
      </c>
      <c r="V13" s="2512">
        <v>2064.1</v>
      </c>
      <c r="W13" s="2512">
        <v>2115.1</v>
      </c>
      <c r="X13" s="2512">
        <v>2165.3000000000002</v>
      </c>
      <c r="Y13" s="2512">
        <v>2210.4</v>
      </c>
      <c r="Z13" s="2512">
        <v>2158.5</v>
      </c>
      <c r="AA13" s="2512">
        <v>2204.1999999999998</v>
      </c>
      <c r="AB13" s="2512">
        <v>2178.1</v>
      </c>
      <c r="AC13" s="2512">
        <v>2126.9</v>
      </c>
      <c r="AD13" s="2512">
        <v>2140.9</v>
      </c>
      <c r="AE13" s="2512">
        <v>2121.1999999999998</v>
      </c>
      <c r="AF13" s="25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row>
    <row r="14" spans="1:159" s="536" customFormat="1" ht="14.1" customHeight="1">
      <c r="A14" s="551" t="s">
        <v>755</v>
      </c>
      <c r="B14" s="2512">
        <v>324.7</v>
      </c>
      <c r="C14" s="2512">
        <v>344.4</v>
      </c>
      <c r="D14" s="2512">
        <v>361.7</v>
      </c>
      <c r="E14" s="2512">
        <v>381.7</v>
      </c>
      <c r="F14" s="2512">
        <v>409.2</v>
      </c>
      <c r="G14" s="2512">
        <v>435.5</v>
      </c>
      <c r="H14" s="2512">
        <v>451.3</v>
      </c>
      <c r="I14" s="2512">
        <v>473.7</v>
      </c>
      <c r="J14" s="2512">
        <v>484.1</v>
      </c>
      <c r="K14" s="2512">
        <v>496.4</v>
      </c>
      <c r="L14" s="2512">
        <v>517.29999999999995</v>
      </c>
      <c r="M14" s="2512">
        <v>525.79999999999995</v>
      </c>
      <c r="N14" s="2512">
        <v>547</v>
      </c>
      <c r="O14" s="2512">
        <v>572.20000000000005</v>
      </c>
      <c r="P14" s="2512">
        <v>603.79999999999995</v>
      </c>
      <c r="Q14" s="2512">
        <v>628</v>
      </c>
      <c r="R14" s="2512">
        <v>665.5</v>
      </c>
      <c r="S14" s="2512">
        <v>697.6</v>
      </c>
      <c r="T14" s="2512">
        <v>710.7</v>
      </c>
      <c r="U14" s="2512">
        <v>739</v>
      </c>
      <c r="V14" s="2512">
        <v>793</v>
      </c>
      <c r="W14" s="2512">
        <v>827.8</v>
      </c>
      <c r="X14" s="2512">
        <v>862.3</v>
      </c>
      <c r="Y14" s="2512">
        <v>897.8</v>
      </c>
      <c r="Z14" s="2512">
        <v>947.6</v>
      </c>
      <c r="AA14" s="2512">
        <v>981.9</v>
      </c>
      <c r="AB14" s="2512">
        <v>1033.5999999999999</v>
      </c>
      <c r="AC14" s="2512">
        <v>1071.8</v>
      </c>
      <c r="AD14" s="2512">
        <v>1125.7</v>
      </c>
      <c r="AE14" s="2512">
        <v>1142.3</v>
      </c>
      <c r="AF14" s="2513"/>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row>
    <row r="15" spans="1:159" s="102" customFormat="1" ht="14.1" customHeight="1">
      <c r="A15" s="552" t="s">
        <v>1056</v>
      </c>
      <c r="B15" s="2514">
        <v>268.3</v>
      </c>
      <c r="C15" s="2514">
        <v>286.89999999999998</v>
      </c>
      <c r="D15" s="2514">
        <v>299.60000000000002</v>
      </c>
      <c r="E15" s="2514">
        <v>315.8</v>
      </c>
      <c r="F15" s="2514">
        <v>335.7</v>
      </c>
      <c r="G15" s="2514">
        <v>353</v>
      </c>
      <c r="H15" s="2514">
        <v>353.5</v>
      </c>
      <c r="I15" s="2514">
        <v>368.7</v>
      </c>
      <c r="J15" s="2514">
        <v>379.3</v>
      </c>
      <c r="K15" s="2514">
        <v>383.2</v>
      </c>
      <c r="L15" s="2514">
        <v>385.5</v>
      </c>
      <c r="M15" s="2514">
        <v>385.9</v>
      </c>
      <c r="N15" s="2514">
        <v>403.6</v>
      </c>
      <c r="O15" s="2514">
        <v>421</v>
      </c>
      <c r="P15" s="2514">
        <v>444.1</v>
      </c>
      <c r="Q15" s="2514">
        <v>461.7</v>
      </c>
      <c r="R15" s="2514">
        <v>503.6</v>
      </c>
      <c r="S15" s="2514">
        <v>536.5</v>
      </c>
      <c r="T15" s="2514">
        <v>558.5</v>
      </c>
      <c r="U15" s="2514">
        <v>592.1</v>
      </c>
      <c r="V15" s="2514">
        <v>636.4</v>
      </c>
      <c r="W15" s="2514">
        <v>685.8</v>
      </c>
      <c r="X15" s="2514">
        <v>717.4</v>
      </c>
      <c r="Y15" s="2514">
        <v>754.1</v>
      </c>
      <c r="Z15" s="2514">
        <v>819.2</v>
      </c>
      <c r="AA15" s="2514">
        <v>852</v>
      </c>
      <c r="AB15" s="2514">
        <v>892.2</v>
      </c>
      <c r="AC15" s="2514">
        <v>932.3</v>
      </c>
      <c r="AD15" s="2514">
        <v>986.2</v>
      </c>
      <c r="AE15" s="2514">
        <v>987.5</v>
      </c>
      <c r="AF15" s="25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row>
    <row r="16" spans="1:159" s="536" customFormat="1" ht="14.1" customHeight="1">
      <c r="A16" s="551" t="s">
        <v>756</v>
      </c>
      <c r="B16" s="2512">
        <v>529</v>
      </c>
      <c r="C16" s="2512">
        <v>568.1</v>
      </c>
      <c r="D16" s="2512">
        <v>624</v>
      </c>
      <c r="E16" s="2512">
        <v>682.7</v>
      </c>
      <c r="F16" s="2512">
        <v>747.8</v>
      </c>
      <c r="G16" s="2512">
        <v>791</v>
      </c>
      <c r="H16" s="2512">
        <v>844.7</v>
      </c>
      <c r="I16" s="2512">
        <v>876.4</v>
      </c>
      <c r="J16" s="2512">
        <v>895.8</v>
      </c>
      <c r="K16" s="2512">
        <v>938.7</v>
      </c>
      <c r="L16" s="2512">
        <v>1018.3</v>
      </c>
      <c r="M16" s="2512">
        <v>1102</v>
      </c>
      <c r="N16" s="2512">
        <v>1220.2</v>
      </c>
      <c r="O16" s="2512">
        <v>1404.1</v>
      </c>
      <c r="P16" s="2512">
        <v>1609.9</v>
      </c>
      <c r="Q16" s="2512">
        <v>1805.9</v>
      </c>
      <c r="R16" s="2512">
        <v>2061.1999999999998</v>
      </c>
      <c r="S16" s="2512">
        <v>2347</v>
      </c>
      <c r="T16" s="2512">
        <v>2466.6</v>
      </c>
      <c r="U16" s="2512">
        <v>2632.2</v>
      </c>
      <c r="V16" s="2512">
        <v>2961.6</v>
      </c>
      <c r="W16" s="2512">
        <v>3314.4</v>
      </c>
      <c r="X16" s="2512">
        <v>3491</v>
      </c>
      <c r="Y16" s="2512">
        <v>3787.5</v>
      </c>
      <c r="Z16" s="2512">
        <v>4041.5</v>
      </c>
      <c r="AA16" s="2512">
        <v>4054.9</v>
      </c>
      <c r="AB16" s="2512">
        <v>4276.8</v>
      </c>
      <c r="AC16" s="2512">
        <v>4612.3999999999996</v>
      </c>
      <c r="AD16" s="2512">
        <v>4884.6000000000004</v>
      </c>
      <c r="AE16" s="2512">
        <v>5125.1000000000004</v>
      </c>
      <c r="AF16" s="2513"/>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row>
    <row r="17" spans="1:141" s="536" customFormat="1" ht="14.1" customHeight="1">
      <c r="A17" s="551" t="s">
        <v>757</v>
      </c>
      <c r="B17" s="2512">
        <v>1610.1</v>
      </c>
      <c r="C17" s="2512">
        <v>1561.1</v>
      </c>
      <c r="D17" s="2512">
        <v>1730.3</v>
      </c>
      <c r="E17" s="2512">
        <v>1853.8</v>
      </c>
      <c r="F17" s="2512">
        <v>1914.1</v>
      </c>
      <c r="G17" s="2512">
        <v>1956.3</v>
      </c>
      <c r="H17" s="2512">
        <v>2028.9</v>
      </c>
      <c r="I17" s="2512">
        <v>2096.6999999999998</v>
      </c>
      <c r="J17" s="2512">
        <v>2230.1999999999998</v>
      </c>
      <c r="K17" s="2512">
        <v>2313</v>
      </c>
      <c r="L17" s="2512">
        <v>2360.1</v>
      </c>
      <c r="M17" s="2512">
        <v>2462</v>
      </c>
      <c r="N17" s="2512">
        <v>2567.1</v>
      </c>
      <c r="O17" s="2512">
        <v>2682.6</v>
      </c>
      <c r="P17" s="2512">
        <v>2766.2</v>
      </c>
      <c r="Q17" s="2512">
        <v>2847.2</v>
      </c>
      <c r="R17" s="2512">
        <v>3011.8</v>
      </c>
      <c r="S17" s="2512">
        <v>3079.8</v>
      </c>
      <c r="T17" s="2512">
        <v>3169.6</v>
      </c>
      <c r="U17" s="2512">
        <v>3277</v>
      </c>
      <c r="V17" s="2512">
        <v>3538.4</v>
      </c>
      <c r="W17" s="2512">
        <v>3560.5</v>
      </c>
      <c r="X17" s="2512">
        <v>3753.1</v>
      </c>
      <c r="Y17" s="2512">
        <v>3843.8</v>
      </c>
      <c r="Z17" s="2512">
        <v>4065.4</v>
      </c>
      <c r="AA17" s="2512">
        <v>4157.5</v>
      </c>
      <c r="AB17" s="2512">
        <v>4217.7</v>
      </c>
      <c r="AC17" s="2512">
        <v>4308.5</v>
      </c>
      <c r="AD17" s="2512">
        <v>4326.3</v>
      </c>
      <c r="AE17" s="2512">
        <v>4358.5</v>
      </c>
      <c r="AF17" s="2513"/>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row>
    <row r="18" spans="1:141" s="536" customFormat="1" ht="14.1" customHeight="1">
      <c r="A18" s="551" t="s">
        <v>758</v>
      </c>
      <c r="B18" s="2512">
        <v>5015.3</v>
      </c>
      <c r="C18" s="2512">
        <v>5070.8</v>
      </c>
      <c r="D18" s="2512">
        <v>5062.2</v>
      </c>
      <c r="E18" s="2512">
        <v>5035.1000000000004</v>
      </c>
      <c r="F18" s="2512">
        <v>5081.6000000000004</v>
      </c>
      <c r="G18" s="2512">
        <v>5203.1000000000004</v>
      </c>
      <c r="H18" s="2512">
        <v>5334.2</v>
      </c>
      <c r="I18" s="2512">
        <v>5408.1</v>
      </c>
      <c r="J18" s="2512">
        <v>5516.1</v>
      </c>
      <c r="K18" s="2512">
        <v>5605.6</v>
      </c>
      <c r="L18" s="2512">
        <v>5745.9</v>
      </c>
      <c r="M18" s="2512">
        <v>5847.8</v>
      </c>
      <c r="N18" s="2512">
        <v>5900.3</v>
      </c>
      <c r="O18" s="2512">
        <v>5998.4</v>
      </c>
      <c r="P18" s="2512">
        <v>6104.1</v>
      </c>
      <c r="Q18" s="2512">
        <v>6172.3</v>
      </c>
      <c r="R18" s="2512">
        <v>6234.6</v>
      </c>
      <c r="S18" s="2512">
        <v>6260.3</v>
      </c>
      <c r="T18" s="2512">
        <v>6259.4</v>
      </c>
      <c r="U18" s="2512">
        <v>5934.8</v>
      </c>
      <c r="V18" s="2512">
        <v>6172.5</v>
      </c>
      <c r="W18" s="2512">
        <v>6060.1</v>
      </c>
      <c r="X18" s="2512">
        <v>6067.1</v>
      </c>
      <c r="Y18" s="2512">
        <v>6003.6</v>
      </c>
      <c r="Z18" s="2512">
        <v>5866.4</v>
      </c>
      <c r="AA18" s="2512">
        <v>5927.7</v>
      </c>
      <c r="AB18" s="2512">
        <v>5969.1</v>
      </c>
      <c r="AC18" s="2512">
        <v>6018.6</v>
      </c>
      <c r="AD18" s="2512">
        <v>6001.9</v>
      </c>
      <c r="AE18" s="2512">
        <v>5891.3</v>
      </c>
      <c r="AF18" s="2513">
        <v>5669.8</v>
      </c>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row>
    <row r="19" spans="1:141" s="536" customFormat="1" ht="14.1" customHeight="1">
      <c r="A19" s="551" t="s">
        <v>1442</v>
      </c>
      <c r="B19" s="2512">
        <v>5129.1000000000004</v>
      </c>
      <c r="C19" s="2512">
        <v>5148.1000000000004</v>
      </c>
      <c r="D19" s="2512">
        <v>5111</v>
      </c>
      <c r="E19" s="2512">
        <v>5070.2</v>
      </c>
      <c r="F19" s="2512">
        <v>5141.2</v>
      </c>
      <c r="G19" s="2512">
        <v>5267.4</v>
      </c>
      <c r="H19" s="2512">
        <v>5401.2</v>
      </c>
      <c r="I19" s="2512">
        <v>5463.8</v>
      </c>
      <c r="J19" s="2512">
        <v>5557.7</v>
      </c>
      <c r="K19" s="2512">
        <v>5641.7</v>
      </c>
      <c r="L19" s="2512">
        <v>5793.7</v>
      </c>
      <c r="M19" s="2512">
        <v>5933.1</v>
      </c>
      <c r="N19" s="2512">
        <v>6012.3</v>
      </c>
      <c r="O19" s="2512">
        <v>6144.8</v>
      </c>
      <c r="P19" s="2512">
        <v>6261.5</v>
      </c>
      <c r="Q19" s="2512">
        <v>6314.5</v>
      </c>
      <c r="R19" s="2512">
        <v>6399.2</v>
      </c>
      <c r="S19" s="2512">
        <v>6425.7</v>
      </c>
      <c r="T19" s="2512">
        <v>6428.3</v>
      </c>
      <c r="U19" s="2512">
        <v>6096.5</v>
      </c>
      <c r="V19" s="2512">
        <v>6362.8</v>
      </c>
      <c r="W19" s="2512">
        <v>6251.7</v>
      </c>
      <c r="X19" s="2512">
        <v>6245.2</v>
      </c>
      <c r="Y19" s="2512">
        <v>6171.8</v>
      </c>
      <c r="Z19" s="2512">
        <v>6043.7</v>
      </c>
      <c r="AA19" s="2512">
        <v>6118.7</v>
      </c>
      <c r="AB19" s="2512">
        <v>6167.9</v>
      </c>
      <c r="AC19" s="2512">
        <v>6224.4</v>
      </c>
      <c r="AD19" s="2512">
        <v>6198.1</v>
      </c>
      <c r="AE19" s="2512">
        <v>6100.3</v>
      </c>
      <c r="AF19" s="2513"/>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row>
    <row r="20" spans="1:141" s="102" customFormat="1" ht="14.1" customHeight="1">
      <c r="A20" s="554" t="s">
        <v>216</v>
      </c>
      <c r="B20" s="2514">
        <v>6645.5</v>
      </c>
      <c r="C20" s="2514">
        <v>6568.2</v>
      </c>
      <c r="D20" s="2514">
        <v>6455.9</v>
      </c>
      <c r="E20" s="2514">
        <v>6304.8</v>
      </c>
      <c r="F20" s="2514">
        <v>6267.4</v>
      </c>
      <c r="G20" s="2514">
        <v>6356.5</v>
      </c>
      <c r="H20" s="2514">
        <v>6438.6</v>
      </c>
      <c r="I20" s="2514">
        <v>6469.2</v>
      </c>
      <c r="J20" s="2514">
        <v>6527.3</v>
      </c>
      <c r="K20" s="2514">
        <v>6559.3</v>
      </c>
      <c r="L20" s="2514">
        <v>6696.9</v>
      </c>
      <c r="M20" s="2514">
        <v>6831.8</v>
      </c>
      <c r="N20" s="2514">
        <v>6977.8</v>
      </c>
      <c r="O20" s="2514">
        <v>7100.3</v>
      </c>
      <c r="P20" s="2514">
        <v>7208.9</v>
      </c>
      <c r="Q20" s="2514">
        <v>7244.2</v>
      </c>
      <c r="R20" s="2514">
        <v>7327</v>
      </c>
      <c r="S20" s="2514">
        <v>7352.4</v>
      </c>
      <c r="T20" s="2514">
        <v>7317.7</v>
      </c>
      <c r="U20" s="2514">
        <v>6948</v>
      </c>
      <c r="V20" s="2514">
        <v>7401.1</v>
      </c>
      <c r="W20" s="2514">
        <v>7282</v>
      </c>
      <c r="X20" s="2514">
        <v>7251.5</v>
      </c>
      <c r="Y20" s="2514">
        <v>7217.1</v>
      </c>
      <c r="Z20" s="2514">
        <v>7035.6</v>
      </c>
      <c r="AA20" s="2514">
        <v>7032</v>
      </c>
      <c r="AB20" s="2514">
        <v>6972.3</v>
      </c>
      <c r="AC20" s="2514">
        <v>6947.3</v>
      </c>
      <c r="AD20" s="2514">
        <v>6845.1</v>
      </c>
      <c r="AE20" s="2514">
        <v>6606.1</v>
      </c>
      <c r="AF20" s="2515">
        <v>6441.3</v>
      </c>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row>
    <row r="21" spans="1:141" s="102" customFormat="1" ht="14.1" customHeight="1">
      <c r="A21" s="552" t="s">
        <v>1058</v>
      </c>
      <c r="B21" s="2514">
        <v>5966.9</v>
      </c>
      <c r="C21" s="2514">
        <v>6361</v>
      </c>
      <c r="D21" s="2514">
        <v>6477.1</v>
      </c>
      <c r="E21" s="2514">
        <v>6454.3</v>
      </c>
      <c r="F21" s="2514">
        <v>6531.7</v>
      </c>
      <c r="G21" s="2514">
        <v>6623.3</v>
      </c>
      <c r="H21" s="2514">
        <v>6906.4</v>
      </c>
      <c r="I21" s="2514">
        <v>6834.3</v>
      </c>
      <c r="J21" s="2514">
        <v>7016.7</v>
      </c>
      <c r="K21" s="2514">
        <v>7150.4</v>
      </c>
      <c r="L21" s="2514">
        <v>7225.7</v>
      </c>
      <c r="M21" s="2514">
        <v>7343.4</v>
      </c>
      <c r="N21" s="2514">
        <v>7300.3</v>
      </c>
      <c r="O21" s="2514">
        <v>7530.7</v>
      </c>
      <c r="P21" s="2514">
        <v>7662.7</v>
      </c>
      <c r="Q21" s="2514">
        <v>7654.2</v>
      </c>
      <c r="R21" s="2514">
        <v>7541.8</v>
      </c>
      <c r="S21" s="2514">
        <v>7520.6</v>
      </c>
      <c r="T21" s="2514">
        <v>7649.6</v>
      </c>
      <c r="U21" s="2514">
        <v>7344.2</v>
      </c>
      <c r="V21" s="2514">
        <v>7739.6</v>
      </c>
      <c r="W21" s="2514">
        <v>7343.8</v>
      </c>
      <c r="X21" s="2514">
        <v>7469.5</v>
      </c>
      <c r="Y21" s="2514">
        <v>7503.9</v>
      </c>
      <c r="Z21" s="2514">
        <v>7102.7</v>
      </c>
      <c r="AA21" s="2514">
        <v>7200</v>
      </c>
      <c r="AB21" s="2514">
        <v>7258.2</v>
      </c>
      <c r="AC21" s="2514">
        <v>7205.4</v>
      </c>
      <c r="AD21" s="2514">
        <v>7138.9</v>
      </c>
      <c r="AE21" s="2514">
        <v>7042.6</v>
      </c>
      <c r="AF21" s="2515">
        <v>6645.1</v>
      </c>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row>
    <row r="22" spans="1:141" s="102" customFormat="1" ht="14.1" customHeight="1">
      <c r="A22" s="552" t="s">
        <v>587</v>
      </c>
      <c r="B22" s="2514">
        <v>5357.5</v>
      </c>
      <c r="C22" s="2514">
        <v>5450.3</v>
      </c>
      <c r="D22" s="2514">
        <v>5452</v>
      </c>
      <c r="E22" s="2514">
        <v>5492.4</v>
      </c>
      <c r="F22" s="2514">
        <v>5380.6</v>
      </c>
      <c r="G22" s="2514">
        <v>5575.2</v>
      </c>
      <c r="H22" s="2514">
        <v>5816.1</v>
      </c>
      <c r="I22" s="2514">
        <v>5832.3</v>
      </c>
      <c r="J22" s="2514">
        <v>5910.1</v>
      </c>
      <c r="K22" s="2514">
        <v>6007.3</v>
      </c>
      <c r="L22" s="2514">
        <v>6115.2</v>
      </c>
      <c r="M22" s="2514">
        <v>6142.7</v>
      </c>
      <c r="N22" s="2514">
        <v>6143.2</v>
      </c>
      <c r="O22" s="2514">
        <v>6175.5</v>
      </c>
      <c r="P22" s="2514">
        <v>6142.5</v>
      </c>
      <c r="Q22" s="2514">
        <v>6269.8</v>
      </c>
      <c r="R22" s="2514">
        <v>6202.6</v>
      </c>
      <c r="S22" s="2514">
        <v>6102.8</v>
      </c>
      <c r="T22" s="2514">
        <v>6014.5</v>
      </c>
      <c r="U22" s="2514">
        <v>5645.1</v>
      </c>
      <c r="V22" s="2514">
        <v>5701.8</v>
      </c>
      <c r="W22" s="2514">
        <v>5470.8</v>
      </c>
      <c r="X22" s="2514">
        <v>5454</v>
      </c>
      <c r="Y22" s="2514">
        <v>5400</v>
      </c>
      <c r="Z22" s="2514">
        <v>5126.8</v>
      </c>
      <c r="AA22" s="2514">
        <v>5100.1000000000004</v>
      </c>
      <c r="AB22" s="2514">
        <v>5036.3999999999996</v>
      </c>
      <c r="AC22" s="2514">
        <v>4934.3</v>
      </c>
      <c r="AD22" s="2514">
        <v>4905.6000000000004</v>
      </c>
      <c r="AE22" s="2514">
        <v>4749.8999999999996</v>
      </c>
      <c r="AF22" s="2515">
        <v>4523.1000000000004</v>
      </c>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row>
    <row r="23" spans="1:141" s="102" customFormat="1" ht="14.1" customHeight="1">
      <c r="A23" s="552" t="s">
        <v>1059</v>
      </c>
      <c r="B23" s="2514">
        <v>4144.8999999999996</v>
      </c>
      <c r="C23" s="2514">
        <v>4223.3999999999996</v>
      </c>
      <c r="D23" s="2514">
        <v>4310.5</v>
      </c>
      <c r="E23" s="2514">
        <v>4303.6000000000004</v>
      </c>
      <c r="F23" s="2514">
        <v>4439.3999999999996</v>
      </c>
      <c r="G23" s="2514">
        <v>4597.8999999999996</v>
      </c>
      <c r="H23" s="2514">
        <v>4658.7</v>
      </c>
      <c r="I23" s="2514">
        <v>4791.3</v>
      </c>
      <c r="J23" s="2514">
        <v>4955.7</v>
      </c>
      <c r="K23" s="2514">
        <v>5079.5</v>
      </c>
      <c r="L23" s="2514">
        <v>5299.9</v>
      </c>
      <c r="M23" s="2514">
        <v>5405.9</v>
      </c>
      <c r="N23" s="2514">
        <v>5535.7</v>
      </c>
      <c r="O23" s="2514">
        <v>5642.7</v>
      </c>
      <c r="P23" s="2514">
        <v>5672.3</v>
      </c>
      <c r="Q23" s="2514">
        <v>5709.3</v>
      </c>
      <c r="R23" s="2514">
        <v>5805.1</v>
      </c>
      <c r="S23" s="2514">
        <v>5769.9</v>
      </c>
      <c r="T23" s="2514">
        <v>5717.6</v>
      </c>
      <c r="U23" s="2514">
        <v>5324.9</v>
      </c>
      <c r="V23" s="2514">
        <v>5443</v>
      </c>
      <c r="W23" s="2514">
        <v>5452.3</v>
      </c>
      <c r="X23" s="2514">
        <v>5326.2</v>
      </c>
      <c r="Y23" s="2514">
        <v>5124.1000000000004</v>
      </c>
      <c r="Z23" s="2514">
        <v>5002.3999999999996</v>
      </c>
      <c r="AA23" s="2514">
        <v>5098.8</v>
      </c>
      <c r="AB23" s="2514">
        <v>5080.8999999999996</v>
      </c>
      <c r="AC23" s="2514">
        <v>5202.2</v>
      </c>
      <c r="AD23" s="2514">
        <v>5220.3999999999996</v>
      </c>
      <c r="AE23" s="2514">
        <v>5206.8999999999996</v>
      </c>
      <c r="AF23" s="2515">
        <v>4926.7</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row>
    <row r="24" spans="1:141" s="102" customFormat="1" ht="14.1" customHeight="1">
      <c r="A24" s="552" t="s">
        <v>1060</v>
      </c>
      <c r="B24" s="2514">
        <v>3494.2</v>
      </c>
      <c r="C24" s="2514">
        <v>3567</v>
      </c>
      <c r="D24" s="2514">
        <v>3658.3</v>
      </c>
      <c r="E24" s="2514">
        <v>3617.6</v>
      </c>
      <c r="F24" s="2514">
        <v>3745.6</v>
      </c>
      <c r="G24" s="2514">
        <v>3917.9</v>
      </c>
      <c r="H24" s="2514">
        <v>4009.7</v>
      </c>
      <c r="I24" s="2514">
        <v>4325.3999999999996</v>
      </c>
      <c r="J24" s="2514">
        <v>4480.3</v>
      </c>
      <c r="K24" s="2514">
        <v>4817.6000000000004</v>
      </c>
      <c r="L24" s="2514">
        <v>5169.5</v>
      </c>
      <c r="M24" s="2514">
        <v>5433.6</v>
      </c>
      <c r="N24" s="2514">
        <v>5577.3</v>
      </c>
      <c r="O24" s="2514">
        <v>5674.5</v>
      </c>
      <c r="P24" s="2514">
        <v>5900.2</v>
      </c>
      <c r="Q24" s="2514">
        <v>6110</v>
      </c>
      <c r="R24" s="2514">
        <v>6110.2</v>
      </c>
      <c r="S24" s="2514">
        <v>6053.3</v>
      </c>
      <c r="T24" s="2514">
        <v>6022</v>
      </c>
      <c r="U24" s="2514">
        <v>5652</v>
      </c>
      <c r="V24" s="2514">
        <v>5708.4</v>
      </c>
      <c r="W24" s="2514">
        <v>5600.2</v>
      </c>
      <c r="X24" s="2514">
        <v>5574.2</v>
      </c>
      <c r="Y24" s="2514">
        <v>5412.5</v>
      </c>
      <c r="Z24" s="2514">
        <v>5359</v>
      </c>
      <c r="AA24" s="2514">
        <v>5478.8</v>
      </c>
      <c r="AB24" s="2514">
        <v>5505.2</v>
      </c>
      <c r="AC24" s="2514">
        <v>5610.5</v>
      </c>
      <c r="AD24" s="2514">
        <v>5563.1</v>
      </c>
      <c r="AE24" s="2514">
        <v>5420.5</v>
      </c>
      <c r="AF24" s="2515">
        <v>5085</v>
      </c>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row>
    <row r="25" spans="1:141" s="102" customFormat="1" ht="14.1" customHeight="1">
      <c r="A25" s="552" t="s">
        <v>215</v>
      </c>
      <c r="B25" s="2514">
        <v>5185.6000000000004</v>
      </c>
      <c r="C25" s="2514">
        <v>5292.2</v>
      </c>
      <c r="D25" s="2514">
        <v>5404.7</v>
      </c>
      <c r="E25" s="2514">
        <v>5463.2</v>
      </c>
      <c r="F25" s="2514">
        <v>5617.3</v>
      </c>
      <c r="G25" s="2514">
        <v>5718.4</v>
      </c>
      <c r="H25" s="2514">
        <v>5906.2</v>
      </c>
      <c r="I25" s="2514">
        <v>6066</v>
      </c>
      <c r="J25" s="2514">
        <v>6257.9</v>
      </c>
      <c r="K25" s="2514">
        <v>6349.4</v>
      </c>
      <c r="L25" s="2514">
        <v>6506.8</v>
      </c>
      <c r="M25" s="2514">
        <v>6599.4</v>
      </c>
      <c r="N25" s="2514">
        <v>6641.8</v>
      </c>
      <c r="O25" s="2514">
        <v>6695.8</v>
      </c>
      <c r="P25" s="2514">
        <v>6882.9</v>
      </c>
      <c r="Q25" s="2514">
        <v>6912.4</v>
      </c>
      <c r="R25" s="2514">
        <v>7025.8</v>
      </c>
      <c r="S25" s="2514">
        <v>7157.2</v>
      </c>
      <c r="T25" s="2514">
        <v>7172.9</v>
      </c>
      <c r="U25" s="2514">
        <v>6856.4</v>
      </c>
      <c r="V25" s="2514">
        <v>7006.4</v>
      </c>
      <c r="W25" s="2514">
        <v>7060.1</v>
      </c>
      <c r="X25" s="2514">
        <v>6872.8</v>
      </c>
      <c r="Y25" s="2514">
        <v>6827.8</v>
      </c>
      <c r="Z25" s="2514">
        <v>6709.3</v>
      </c>
      <c r="AA25" s="2514">
        <v>6712.8</v>
      </c>
      <c r="AB25" s="2514">
        <v>6732.2</v>
      </c>
      <c r="AC25" s="2514">
        <v>6731.1</v>
      </c>
      <c r="AD25" s="2514">
        <v>6774.5</v>
      </c>
      <c r="AE25" s="2514">
        <v>6737.3</v>
      </c>
      <c r="AF25" s="2515">
        <v>6579.9</v>
      </c>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row>
    <row r="26" spans="1:141" s="536" customFormat="1" ht="14.1" customHeight="1">
      <c r="A26" s="551" t="s">
        <v>759</v>
      </c>
      <c r="B26" s="2512">
        <v>5053.8</v>
      </c>
      <c r="C26" s="2512">
        <v>4889.6000000000004</v>
      </c>
      <c r="D26" s="2512">
        <v>4522.3999999999996</v>
      </c>
      <c r="E26" s="2512">
        <v>4176.7</v>
      </c>
      <c r="F26" s="2512">
        <v>3825.2</v>
      </c>
      <c r="G26" s="2512">
        <v>3755.2</v>
      </c>
      <c r="H26" s="2512">
        <v>3663.9</v>
      </c>
      <c r="I26" s="2512">
        <v>3574.4</v>
      </c>
      <c r="J26" s="2512">
        <v>3505.8</v>
      </c>
      <c r="K26" s="2512">
        <v>3543.8</v>
      </c>
      <c r="L26" s="2512">
        <v>3667.1</v>
      </c>
      <c r="M26" s="2512">
        <v>3724.9</v>
      </c>
      <c r="N26" s="2512">
        <v>3750</v>
      </c>
      <c r="O26" s="2512">
        <v>3881.4</v>
      </c>
      <c r="P26" s="2512">
        <v>3985.5</v>
      </c>
      <c r="Q26" s="2512">
        <v>4082.7</v>
      </c>
      <c r="R26" s="2512">
        <v>4282.1000000000004</v>
      </c>
      <c r="S26" s="2512">
        <v>4397.3</v>
      </c>
      <c r="T26" s="2512">
        <v>4471.8999999999996</v>
      </c>
      <c r="U26" s="2512">
        <v>4230.3</v>
      </c>
      <c r="V26" s="2512">
        <v>4443.3999999999996</v>
      </c>
      <c r="W26" s="2512">
        <v>4525.8999999999996</v>
      </c>
      <c r="X26" s="2512">
        <v>4593.3</v>
      </c>
      <c r="Y26" s="2512">
        <v>4550.8</v>
      </c>
      <c r="Z26" s="2512">
        <v>4537.8</v>
      </c>
      <c r="AA26" s="2512">
        <v>4513.2</v>
      </c>
      <c r="AB26" s="2512">
        <v>4563.3999999999996</v>
      </c>
      <c r="AC26" s="2512">
        <v>4592</v>
      </c>
      <c r="AD26" s="2512">
        <v>4699.3999999999996</v>
      </c>
      <c r="AE26" s="2512">
        <v>4706.2</v>
      </c>
      <c r="AF26" s="2513"/>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row>
    <row r="27" spans="1:141" s="536" customFormat="1" ht="14.1" customHeight="1">
      <c r="A27" s="551" t="s">
        <v>623</v>
      </c>
      <c r="B27" s="2512">
        <v>5411.3</v>
      </c>
      <c r="C27" s="2512">
        <v>5281.5</v>
      </c>
      <c r="D27" s="2512">
        <v>4883.5</v>
      </c>
      <c r="E27" s="2512">
        <v>4489.6000000000004</v>
      </c>
      <c r="F27" s="2512">
        <v>4077.4</v>
      </c>
      <c r="G27" s="2512">
        <v>3965</v>
      </c>
      <c r="H27" s="2512">
        <v>3836.1</v>
      </c>
      <c r="I27" s="2512">
        <v>3746.3</v>
      </c>
      <c r="J27" s="2512">
        <v>3672.7</v>
      </c>
      <c r="K27" s="2512">
        <v>3733.2</v>
      </c>
      <c r="L27" s="2512">
        <v>3848.5</v>
      </c>
      <c r="M27" s="2512">
        <v>3897.1</v>
      </c>
      <c r="N27" s="2512">
        <v>3917.2</v>
      </c>
      <c r="O27" s="2512">
        <v>4056.6</v>
      </c>
      <c r="P27" s="2512">
        <v>4167.8</v>
      </c>
      <c r="Q27" s="2512">
        <v>4261.3999999999996</v>
      </c>
      <c r="R27" s="2512">
        <v>4484.3</v>
      </c>
      <c r="S27" s="2512">
        <v>4603.8999999999996</v>
      </c>
      <c r="T27" s="2512">
        <v>4661</v>
      </c>
      <c r="U27" s="2512">
        <v>4404.2</v>
      </c>
      <c r="V27" s="2512">
        <v>4626.2</v>
      </c>
      <c r="W27" s="2512">
        <v>4695</v>
      </c>
      <c r="X27" s="2512">
        <v>4787.8</v>
      </c>
      <c r="Y27" s="2512">
        <v>4747.1000000000004</v>
      </c>
      <c r="Z27" s="2512">
        <v>4733</v>
      </c>
      <c r="AA27" s="2512">
        <v>4685</v>
      </c>
      <c r="AB27" s="2512">
        <v>4740.6000000000004</v>
      </c>
      <c r="AC27" s="2512">
        <v>4751.1000000000004</v>
      </c>
      <c r="AD27" s="2512">
        <v>4870.5</v>
      </c>
      <c r="AE27" s="2512">
        <v>4874.7</v>
      </c>
      <c r="AF27" s="2513"/>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row>
    <row r="28" spans="1:141" s="536" customFormat="1" ht="14.1" customHeight="1">
      <c r="A28" s="551" t="s">
        <v>760</v>
      </c>
      <c r="B28" s="2512">
        <v>5880</v>
      </c>
      <c r="C28" s="2512">
        <v>6035.3</v>
      </c>
      <c r="D28" s="2512">
        <v>6108.1</v>
      </c>
      <c r="E28" s="2512">
        <v>6213.6</v>
      </c>
      <c r="F28" s="2512">
        <v>6595.4</v>
      </c>
      <c r="G28" s="2512">
        <v>6797.4</v>
      </c>
      <c r="H28" s="2512">
        <v>6999.3</v>
      </c>
      <c r="I28" s="2512">
        <v>7196.6</v>
      </c>
      <c r="J28" s="2512">
        <v>7168.9</v>
      </c>
      <c r="K28" s="2512">
        <v>7375.5</v>
      </c>
      <c r="L28" s="2512">
        <v>7731.4</v>
      </c>
      <c r="M28" s="2512">
        <v>7778.9</v>
      </c>
      <c r="N28" s="2512">
        <v>7943.7</v>
      </c>
      <c r="O28" s="2512">
        <v>7935.7</v>
      </c>
      <c r="P28" s="2512">
        <v>8205</v>
      </c>
      <c r="Q28" s="2512">
        <v>8363.7000000000007</v>
      </c>
      <c r="R28" s="2512">
        <v>8456.2999999999993</v>
      </c>
      <c r="S28" s="2512">
        <v>8732.9</v>
      </c>
      <c r="T28" s="2512">
        <v>8623.7999999999993</v>
      </c>
      <c r="U28" s="2512">
        <v>8556.7999999999993</v>
      </c>
      <c r="V28" s="2512">
        <v>9149.6</v>
      </c>
      <c r="W28" s="2512">
        <v>8960.9</v>
      </c>
      <c r="X28" s="2512">
        <v>8963</v>
      </c>
      <c r="Y28" s="2512">
        <v>8952.6</v>
      </c>
      <c r="Z28" s="2512">
        <v>8853.6</v>
      </c>
      <c r="AA28" s="2512">
        <v>8785.5</v>
      </c>
      <c r="AB28" s="2512">
        <v>8854.9</v>
      </c>
      <c r="AC28" s="2512">
        <v>8945.7999999999993</v>
      </c>
      <c r="AD28" s="2512">
        <v>8969.7999999999993</v>
      </c>
      <c r="AE28" s="2512">
        <v>8835.9</v>
      </c>
      <c r="AF28" s="2513">
        <v>8790</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row>
    <row r="29" spans="1:141" s="102" customFormat="1" ht="14.1" customHeight="1">
      <c r="A29" s="552" t="s">
        <v>1063</v>
      </c>
      <c r="B29" s="2514">
        <v>6713.9</v>
      </c>
      <c r="C29" s="2514">
        <v>6894.8</v>
      </c>
      <c r="D29" s="2514">
        <v>6909.1</v>
      </c>
      <c r="E29" s="2514">
        <v>6955.5</v>
      </c>
      <c r="F29" s="2514">
        <v>7387.6</v>
      </c>
      <c r="G29" s="2514">
        <v>7532.8</v>
      </c>
      <c r="H29" s="2514">
        <v>7686.1</v>
      </c>
      <c r="I29" s="2514">
        <v>7834.5</v>
      </c>
      <c r="J29" s="2514">
        <v>7782.5</v>
      </c>
      <c r="K29" s="2514">
        <v>7906</v>
      </c>
      <c r="L29" s="2514">
        <v>8049</v>
      </c>
      <c r="M29" s="2514">
        <v>7904.2</v>
      </c>
      <c r="N29" s="2514">
        <v>7994.2</v>
      </c>
      <c r="O29" s="2514">
        <v>7906.2</v>
      </c>
      <c r="P29" s="2514">
        <v>8138.8</v>
      </c>
      <c r="Q29" s="2514">
        <v>8302.2000000000007</v>
      </c>
      <c r="R29" s="2514">
        <v>8328.2999999999993</v>
      </c>
      <c r="S29" s="2514">
        <v>8541.5</v>
      </c>
      <c r="T29" s="2514">
        <v>8271.7999999999993</v>
      </c>
      <c r="U29" s="2514">
        <v>8139.7</v>
      </c>
      <c r="V29" s="2514">
        <v>8776.2999999999993</v>
      </c>
      <c r="W29" s="2514">
        <v>8322.7000000000007</v>
      </c>
      <c r="X29" s="2514">
        <v>8276.4</v>
      </c>
      <c r="Y29" s="2514">
        <v>8298.2000000000007</v>
      </c>
      <c r="Z29" s="2514">
        <v>8114.3</v>
      </c>
      <c r="AA29" s="2514">
        <v>8009.4</v>
      </c>
      <c r="AB29" s="2514">
        <v>8077.2</v>
      </c>
      <c r="AC29" s="2514">
        <v>8210.6</v>
      </c>
      <c r="AD29" s="2514">
        <v>8094.2</v>
      </c>
      <c r="AE29" s="2514">
        <v>7934.7</v>
      </c>
      <c r="AF29" s="2515">
        <v>7850.8</v>
      </c>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row>
    <row r="30" spans="1:141" s="536" customFormat="1" ht="14.1" customHeight="1">
      <c r="A30" s="555" t="s">
        <v>762</v>
      </c>
      <c r="B30" s="2516">
        <v>5171.6000000000004</v>
      </c>
      <c r="C30" s="2516">
        <v>5215.6000000000004</v>
      </c>
      <c r="D30" s="2516">
        <v>5266.1</v>
      </c>
      <c r="E30" s="2516">
        <v>5163.6000000000004</v>
      </c>
      <c r="F30" s="2516">
        <v>5305.3</v>
      </c>
      <c r="G30" s="2516">
        <v>5567.6</v>
      </c>
      <c r="H30" s="2516">
        <v>5718.2</v>
      </c>
      <c r="I30" s="2516">
        <v>5786.8</v>
      </c>
      <c r="J30" s="2516">
        <v>6020.9</v>
      </c>
      <c r="K30" s="2516">
        <v>6225.2</v>
      </c>
      <c r="L30" s="2516">
        <v>6378.9</v>
      </c>
      <c r="M30" s="2516">
        <v>6474.6</v>
      </c>
      <c r="N30" s="2516">
        <v>6633.8</v>
      </c>
      <c r="O30" s="2516">
        <v>6620.6</v>
      </c>
      <c r="P30" s="2516">
        <v>6693.9</v>
      </c>
      <c r="Q30" s="2516">
        <v>6839.6</v>
      </c>
      <c r="R30" s="2516">
        <v>6986.9</v>
      </c>
      <c r="S30" s="2516">
        <v>7134.9</v>
      </c>
      <c r="T30" s="2516">
        <v>7225.1</v>
      </c>
      <c r="U30" s="2516">
        <v>7339.5</v>
      </c>
      <c r="V30" s="2516">
        <v>7459.7</v>
      </c>
      <c r="W30" s="2516">
        <v>7698.5</v>
      </c>
      <c r="X30" s="2516">
        <v>7607.5</v>
      </c>
      <c r="Y30" s="2516">
        <v>7723.5</v>
      </c>
      <c r="Z30" s="2516">
        <v>7788.2</v>
      </c>
      <c r="AA30" s="2516">
        <v>7899</v>
      </c>
      <c r="AB30" s="2516">
        <v>8053.3</v>
      </c>
      <c r="AC30" s="2516">
        <v>8065.1</v>
      </c>
      <c r="AD30" s="2516">
        <v>8146.9</v>
      </c>
      <c r="AE30" s="2516">
        <v>8126.2</v>
      </c>
      <c r="AF30" s="2517">
        <v>7763.7</v>
      </c>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row>
    <row r="31" spans="1:141" s="538" customFormat="1" ht="8.1" customHeight="1">
      <c r="A31" s="141"/>
      <c r="B31" s="141"/>
      <c r="C31" s="141"/>
      <c r="D31" s="141"/>
      <c r="E31" s="141"/>
      <c r="F31" s="141"/>
      <c r="G31" s="141"/>
      <c r="H31" s="141"/>
      <c r="I31" s="141"/>
      <c r="J31" s="141"/>
      <c r="K31" s="141"/>
      <c r="L31" s="141"/>
      <c r="M31" s="141"/>
      <c r="N31" s="557"/>
      <c r="O31" s="557"/>
      <c r="V31" s="2246"/>
      <c r="W31" s="2246"/>
      <c r="X31" s="2246"/>
      <c r="Y31" s="1447"/>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row>
    <row r="32" spans="1:141" s="102" customFormat="1" ht="14.1" customHeight="1">
      <c r="A32" s="4279" t="s">
        <v>1638</v>
      </c>
      <c r="B32" s="4279"/>
      <c r="C32" s="4279"/>
      <c r="D32" s="4279"/>
      <c r="E32" s="4279"/>
      <c r="F32" s="4279"/>
      <c r="G32" s="4279"/>
      <c r="H32" s="4279"/>
      <c r="I32" s="4279"/>
      <c r="J32" s="4279"/>
      <c r="K32" s="4279"/>
      <c r="L32" s="4279"/>
      <c r="M32" s="4279"/>
      <c r="N32" s="4279"/>
      <c r="O32" s="4279"/>
      <c r="V32" s="2247"/>
      <c r="W32" s="2247"/>
      <c r="X32" s="2247"/>
      <c r="Y32" s="1448"/>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row>
    <row r="33" spans="1:141" s="102" customFormat="1" ht="14.1" customHeight="1">
      <c r="A33" s="547"/>
      <c r="B33" s="548">
        <v>1990</v>
      </c>
      <c r="C33" s="548">
        <v>1991</v>
      </c>
      <c r="D33" s="548">
        <v>1992</v>
      </c>
      <c r="E33" s="548">
        <v>1993</v>
      </c>
      <c r="F33" s="548">
        <v>1994</v>
      </c>
      <c r="G33" s="548">
        <v>1995</v>
      </c>
      <c r="H33" s="548">
        <v>1996</v>
      </c>
      <c r="I33" s="548">
        <v>1997</v>
      </c>
      <c r="J33" s="548">
        <v>1998</v>
      </c>
      <c r="K33" s="548">
        <v>1999</v>
      </c>
      <c r="L33" s="548">
        <v>2000</v>
      </c>
      <c r="M33" s="548">
        <v>2001</v>
      </c>
      <c r="N33" s="548">
        <v>2002</v>
      </c>
      <c r="O33" s="548">
        <v>2003</v>
      </c>
      <c r="P33" s="548">
        <v>2004</v>
      </c>
      <c r="Q33" s="1450">
        <v>2005</v>
      </c>
      <c r="R33" s="548">
        <v>2006</v>
      </c>
      <c r="S33" s="1450">
        <v>2007</v>
      </c>
      <c r="T33" s="548">
        <v>2008</v>
      </c>
      <c r="U33" s="1450">
        <v>2009</v>
      </c>
      <c r="V33" s="2080">
        <v>2010</v>
      </c>
      <c r="W33" s="2081">
        <v>2011</v>
      </c>
      <c r="X33" s="2081">
        <v>2012</v>
      </c>
      <c r="Y33" s="2081">
        <v>2013</v>
      </c>
      <c r="Z33" s="2081">
        <v>2014</v>
      </c>
      <c r="AA33" s="2081">
        <v>2015</v>
      </c>
      <c r="AB33" s="2081">
        <v>2016</v>
      </c>
      <c r="AC33" s="2081">
        <v>2017</v>
      </c>
      <c r="AD33" s="2081">
        <v>2018</v>
      </c>
      <c r="AE33" s="2081">
        <v>2019</v>
      </c>
      <c r="AF33" s="2081">
        <v>2020</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row>
    <row r="34" spans="1:141" s="102" customFormat="1" ht="14.1" customHeight="1">
      <c r="A34" s="535" t="s">
        <v>263</v>
      </c>
      <c r="B34" s="2518">
        <v>0.30299999999999999</v>
      </c>
      <c r="C34" s="2518">
        <v>0.307</v>
      </c>
      <c r="D34" s="2518">
        <v>0.30299999999999999</v>
      </c>
      <c r="E34" s="2518">
        <v>0.30299999999999999</v>
      </c>
      <c r="F34" s="2518">
        <v>0.30099999999999999</v>
      </c>
      <c r="G34" s="2518">
        <v>0.30199999999999999</v>
      </c>
      <c r="H34" s="2518">
        <v>0.30099999999999999</v>
      </c>
      <c r="I34" s="2518">
        <v>0.29599999999999999</v>
      </c>
      <c r="J34" s="2518">
        <v>0.29499999999999998</v>
      </c>
      <c r="K34" s="2518">
        <v>0.29299999999999998</v>
      </c>
      <c r="L34" s="2518">
        <v>0.29299999999999998</v>
      </c>
      <c r="M34" s="2518">
        <v>0.28999999999999998</v>
      </c>
      <c r="N34" s="2518">
        <v>0.29399999999999998</v>
      </c>
      <c r="O34" s="2518">
        <v>0.29599999999999999</v>
      </c>
      <c r="P34" s="2518">
        <v>0.29599999999999999</v>
      </c>
      <c r="Q34" s="2518">
        <v>0.29699999999999999</v>
      </c>
      <c r="R34" s="2518">
        <v>0.29599999999999999</v>
      </c>
      <c r="S34" s="2518">
        <v>0.29599999999999999</v>
      </c>
      <c r="T34" s="2518">
        <v>0.29599999999999999</v>
      </c>
      <c r="U34" s="2518">
        <v>0.29799999999999999</v>
      </c>
      <c r="V34" s="2518">
        <v>0.30599999999999999</v>
      </c>
      <c r="W34" s="2518">
        <v>0.30599999999999999</v>
      </c>
      <c r="X34" s="2518">
        <v>0.30399999999999999</v>
      </c>
      <c r="Y34" s="2518">
        <v>0.30499999999999999</v>
      </c>
      <c r="Z34" s="2518">
        <v>0.30399999999999999</v>
      </c>
      <c r="AA34" s="2518">
        <v>0.29799999999999999</v>
      </c>
      <c r="AB34" s="2518">
        <v>0.29899999999999999</v>
      </c>
      <c r="AC34" s="2518">
        <v>0.29899999999999999</v>
      </c>
      <c r="AD34" s="2518">
        <v>0.30099999999999999</v>
      </c>
      <c r="AE34" s="2518">
        <v>0.29699999999999999</v>
      </c>
      <c r="AF34" s="2523"/>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row>
    <row r="35" spans="1:141" s="536" customFormat="1" ht="13.7" customHeight="1">
      <c r="A35" s="549" t="s">
        <v>571</v>
      </c>
      <c r="B35" s="2519">
        <v>0.312</v>
      </c>
      <c r="C35" s="2519">
        <v>0.315</v>
      </c>
      <c r="D35" s="2519">
        <v>0.318</v>
      </c>
      <c r="E35" s="2519">
        <v>0.32900000000000001</v>
      </c>
      <c r="F35" s="2519">
        <v>0.33500000000000002</v>
      </c>
      <c r="G35" s="2519">
        <v>0.34100000000000003</v>
      </c>
      <c r="H35" s="2519">
        <v>0.35799999999999998</v>
      </c>
      <c r="I35" s="2519">
        <v>0.36199999999999999</v>
      </c>
      <c r="J35" s="2519">
        <v>0.35099999999999998</v>
      </c>
      <c r="K35" s="2519">
        <v>0.34899999999999998</v>
      </c>
      <c r="L35" s="2519">
        <v>0.34899999999999998</v>
      </c>
      <c r="M35" s="2519">
        <v>0.34</v>
      </c>
      <c r="N35" s="2519">
        <v>0.34599999999999997</v>
      </c>
      <c r="O35" s="2519">
        <v>0.34300000000000003</v>
      </c>
      <c r="P35" s="2519">
        <v>0.33900000000000002</v>
      </c>
      <c r="Q35" s="2519">
        <v>0.33500000000000002</v>
      </c>
      <c r="R35" s="2519">
        <v>0.33200000000000002</v>
      </c>
      <c r="S35" s="2519">
        <v>0.32700000000000001</v>
      </c>
      <c r="T35" s="2519">
        <v>0.30199999999999999</v>
      </c>
      <c r="U35" s="2519">
        <v>0.29299999999999998</v>
      </c>
      <c r="V35" s="2519">
        <v>0.30499999999999999</v>
      </c>
      <c r="W35" s="2519">
        <v>0.30299999999999999</v>
      </c>
      <c r="X35" s="2519">
        <v>0.29799999999999999</v>
      </c>
      <c r="Y35" s="2519">
        <v>0.29199999999999998</v>
      </c>
      <c r="Z35" s="2519">
        <v>0.29099999999999998</v>
      </c>
      <c r="AA35" s="2519">
        <v>0.28799999999999998</v>
      </c>
      <c r="AB35" s="2519">
        <v>0.28399999999999997</v>
      </c>
      <c r="AC35" s="2519">
        <v>0.28599999999999998</v>
      </c>
      <c r="AD35" s="2519">
        <v>0.28299999999999997</v>
      </c>
      <c r="AE35" s="2519">
        <v>0.28000000000000003</v>
      </c>
      <c r="AF35" s="2524"/>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row>
    <row r="36" spans="1:141" s="536" customFormat="1" ht="14.1" customHeight="1">
      <c r="A36" s="551" t="s">
        <v>605</v>
      </c>
      <c r="B36" s="2520">
        <v>0.30599999999999999</v>
      </c>
      <c r="C36" s="2520">
        <v>0.32</v>
      </c>
      <c r="D36" s="2520">
        <v>0.312</v>
      </c>
      <c r="E36" s="2520">
        <v>0.313</v>
      </c>
      <c r="F36" s="2520">
        <v>0.309</v>
      </c>
      <c r="G36" s="2520">
        <v>0.311</v>
      </c>
      <c r="H36" s="2520">
        <v>0.307</v>
      </c>
      <c r="I36" s="2520">
        <v>0.29899999999999999</v>
      </c>
      <c r="J36" s="2520">
        <v>0.29499999999999998</v>
      </c>
      <c r="K36" s="2520">
        <v>0.28799999999999998</v>
      </c>
      <c r="L36" s="2520">
        <v>0.28799999999999998</v>
      </c>
      <c r="M36" s="2520">
        <v>0.27700000000000002</v>
      </c>
      <c r="N36" s="2520">
        <v>0.28000000000000003</v>
      </c>
      <c r="O36" s="2520">
        <v>0.27700000000000002</v>
      </c>
      <c r="P36" s="2520">
        <v>0.27</v>
      </c>
      <c r="Q36" s="2520">
        <v>0.27</v>
      </c>
      <c r="R36" s="2520">
        <v>0.26300000000000001</v>
      </c>
      <c r="S36" s="2520">
        <v>0.26200000000000001</v>
      </c>
      <c r="T36" s="2520">
        <v>0.26400000000000001</v>
      </c>
      <c r="U36" s="2520">
        <v>0.25900000000000001</v>
      </c>
      <c r="V36" s="2520">
        <v>0.26300000000000001</v>
      </c>
      <c r="W36" s="2520">
        <v>0.26</v>
      </c>
      <c r="X36" s="2520">
        <v>0.251</v>
      </c>
      <c r="Y36" s="2520">
        <v>0.249</v>
      </c>
      <c r="Z36" s="2520">
        <v>0.245</v>
      </c>
      <c r="AA36" s="2520">
        <v>0.23699999999999999</v>
      </c>
      <c r="AB36" s="2520">
        <v>0.23499999999999999</v>
      </c>
      <c r="AC36" s="2520">
        <v>0.22800000000000001</v>
      </c>
      <c r="AD36" s="2520">
        <v>0.23100000000000001</v>
      </c>
      <c r="AE36" s="2520">
        <v>0.222</v>
      </c>
      <c r="AF36" s="2525">
        <v>0.224</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row>
    <row r="37" spans="1:141" s="102" customFormat="1" ht="14.1" customHeight="1">
      <c r="A37" s="552" t="s">
        <v>576</v>
      </c>
      <c r="B37" s="2521">
        <v>0.29799999999999999</v>
      </c>
      <c r="C37" s="2521">
        <v>0.314</v>
      </c>
      <c r="D37" s="2521">
        <v>0.30399999999999999</v>
      </c>
      <c r="E37" s="2521">
        <v>0.30599999999999999</v>
      </c>
      <c r="F37" s="2521">
        <v>0.30299999999999999</v>
      </c>
      <c r="G37" s="2521">
        <v>0.30299999999999999</v>
      </c>
      <c r="H37" s="2521">
        <v>0.3</v>
      </c>
      <c r="I37" s="2521">
        <v>0.29199999999999998</v>
      </c>
      <c r="J37" s="2521">
        <v>0.28799999999999998</v>
      </c>
      <c r="K37" s="2521">
        <v>0.28100000000000003</v>
      </c>
      <c r="L37" s="2521">
        <v>0.28100000000000003</v>
      </c>
      <c r="M37" s="2521">
        <v>0.26800000000000002</v>
      </c>
      <c r="N37" s="2521">
        <v>0.27100000000000002</v>
      </c>
      <c r="O37" s="2521">
        <v>0.26600000000000001</v>
      </c>
      <c r="P37" s="2521">
        <v>0.26</v>
      </c>
      <c r="Q37" s="2521">
        <v>0.26</v>
      </c>
      <c r="R37" s="2521">
        <v>0.253</v>
      </c>
      <c r="S37" s="2521">
        <v>0.252</v>
      </c>
      <c r="T37" s="2521">
        <v>0.254</v>
      </c>
      <c r="U37" s="2521">
        <v>0.249</v>
      </c>
      <c r="V37" s="2521">
        <v>0.254</v>
      </c>
      <c r="W37" s="2521">
        <v>0.249</v>
      </c>
      <c r="X37" s="2521">
        <v>0.24</v>
      </c>
      <c r="Y37" s="2521">
        <v>0.23799999999999999</v>
      </c>
      <c r="Z37" s="2521">
        <v>0.23400000000000001</v>
      </c>
      <c r="AA37" s="2521">
        <v>0.22600000000000001</v>
      </c>
      <c r="AB37" s="2521">
        <v>0.224</v>
      </c>
      <c r="AC37" s="2521">
        <v>0.217</v>
      </c>
      <c r="AD37" s="2521">
        <v>0.219</v>
      </c>
      <c r="AE37" s="2521">
        <v>0.21</v>
      </c>
      <c r="AF37" s="2526">
        <v>0.21</v>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row>
    <row r="38" spans="1:141" s="536" customFormat="1" ht="15.75" customHeight="1">
      <c r="A38" s="551" t="s">
        <v>1437</v>
      </c>
      <c r="B38" s="2520">
        <v>0.193</v>
      </c>
      <c r="C38" s="2520">
        <v>0.192</v>
      </c>
      <c r="D38" s="2520">
        <v>0.19400000000000001</v>
      </c>
      <c r="E38" s="2520">
        <v>0.19500000000000001</v>
      </c>
      <c r="F38" s="2520">
        <v>0.19600000000000001</v>
      </c>
      <c r="G38" s="2520">
        <v>0.2</v>
      </c>
      <c r="H38" s="2520">
        <v>0.20499999999999999</v>
      </c>
      <c r="I38" s="2520">
        <v>0.20699999999999999</v>
      </c>
      <c r="J38" s="2520">
        <v>0.21299999999999999</v>
      </c>
      <c r="K38" s="2520">
        <v>0.223</v>
      </c>
      <c r="L38" s="2520">
        <v>0.22600000000000001</v>
      </c>
      <c r="M38" s="2520">
        <v>0.218</v>
      </c>
      <c r="N38" s="2520">
        <v>0.22900000000000001</v>
      </c>
      <c r="O38" s="2520">
        <v>0.23699999999999999</v>
      </c>
      <c r="P38" s="2520">
        <v>0.23</v>
      </c>
      <c r="Q38" s="2520">
        <v>0.22800000000000001</v>
      </c>
      <c r="R38" s="2520">
        <v>0.22500000000000001</v>
      </c>
      <c r="S38" s="2520">
        <v>0.221</v>
      </c>
      <c r="T38" s="2520">
        <v>0.219</v>
      </c>
      <c r="U38" s="2520">
        <v>0.223</v>
      </c>
      <c r="V38" s="2520">
        <v>0.22600000000000001</v>
      </c>
      <c r="W38" s="2520">
        <v>0.224</v>
      </c>
      <c r="X38" s="2520">
        <v>0.22600000000000001</v>
      </c>
      <c r="Y38" s="2520">
        <v>0.22700000000000001</v>
      </c>
      <c r="Z38" s="2520">
        <v>0.224</v>
      </c>
      <c r="AA38" s="2520">
        <v>0.23499999999999999</v>
      </c>
      <c r="AB38" s="2520">
        <v>0.24399999999999999</v>
      </c>
      <c r="AC38" s="2520">
        <v>0.24199999999999999</v>
      </c>
      <c r="AD38" s="2520">
        <v>0.25</v>
      </c>
      <c r="AE38" s="2520">
        <v>0.25700000000000001</v>
      </c>
      <c r="AF38" s="2525"/>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row>
    <row r="39" spans="1:141" s="536" customFormat="1" ht="14.1" customHeight="1">
      <c r="A39" s="551" t="s">
        <v>618</v>
      </c>
      <c r="B39" s="2520">
        <v>0.32600000000000001</v>
      </c>
      <c r="C39" s="2520">
        <v>0.33800000000000002</v>
      </c>
      <c r="D39" s="2520">
        <v>0.34200000000000003</v>
      </c>
      <c r="E39" s="2520">
        <v>0.34899999999999998</v>
      </c>
      <c r="F39" s="2520">
        <v>0.35799999999999998</v>
      </c>
      <c r="G39" s="2520">
        <v>0.36299999999999999</v>
      </c>
      <c r="H39" s="2520">
        <v>0.35899999999999999</v>
      </c>
      <c r="I39" s="2520">
        <v>0.36899999999999999</v>
      </c>
      <c r="J39" s="2520">
        <v>0.38800000000000001</v>
      </c>
      <c r="K39" s="2520">
        <v>0.38400000000000001</v>
      </c>
      <c r="L39" s="2520">
        <v>0.38700000000000001</v>
      </c>
      <c r="M39" s="2520">
        <v>0.38900000000000001</v>
      </c>
      <c r="N39" s="2520">
        <v>0.39400000000000002</v>
      </c>
      <c r="O39" s="2520">
        <v>0.39500000000000002</v>
      </c>
      <c r="P39" s="2520">
        <v>0.39600000000000002</v>
      </c>
      <c r="Q39" s="2520">
        <v>0.39300000000000002</v>
      </c>
      <c r="R39" s="2520">
        <v>0.39600000000000002</v>
      </c>
      <c r="S39" s="2520">
        <v>0.39400000000000002</v>
      </c>
      <c r="T39" s="2520">
        <v>0.39400000000000002</v>
      </c>
      <c r="U39" s="2520">
        <v>0.4</v>
      </c>
      <c r="V39" s="2520">
        <v>0.40300000000000002</v>
      </c>
      <c r="W39" s="2520">
        <v>0.40699999999999997</v>
      </c>
      <c r="X39" s="2520">
        <v>0.40699999999999997</v>
      </c>
      <c r="Y39" s="2520">
        <v>0.40799999999999997</v>
      </c>
      <c r="Z39" s="2520">
        <v>0.41299999999999998</v>
      </c>
      <c r="AA39" s="2520">
        <v>0.41199999999999998</v>
      </c>
      <c r="AB39" s="2520">
        <v>0.41499999999999998</v>
      </c>
      <c r="AC39" s="2520">
        <v>0.41099999999999998</v>
      </c>
      <c r="AD39" s="2520">
        <v>0.41499999999999998</v>
      </c>
      <c r="AE39" s="2520">
        <v>0.40799999999999997</v>
      </c>
      <c r="AF39" s="2525"/>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row>
    <row r="40" spans="1:141" s="102" customFormat="1" ht="14.1" customHeight="1">
      <c r="A40" s="552" t="s">
        <v>1056</v>
      </c>
      <c r="B40" s="2521">
        <v>0.504</v>
      </c>
      <c r="C40" s="2521">
        <v>0.54400000000000004</v>
      </c>
      <c r="D40" s="2521">
        <v>0.54900000000000004</v>
      </c>
      <c r="E40" s="2521">
        <v>0.56399999999999995</v>
      </c>
      <c r="F40" s="2521">
        <v>0.57299999999999995</v>
      </c>
      <c r="G40" s="2521">
        <v>0.57099999999999995</v>
      </c>
      <c r="H40" s="2521">
        <v>0.54200000000000004</v>
      </c>
      <c r="I40" s="2521">
        <v>0.55300000000000005</v>
      </c>
      <c r="J40" s="2521">
        <v>0.54600000000000004</v>
      </c>
      <c r="K40" s="2521">
        <v>0.51600000000000001</v>
      </c>
      <c r="L40" s="2521">
        <v>0.50900000000000001</v>
      </c>
      <c r="M40" s="2521">
        <v>0.49399999999999999</v>
      </c>
      <c r="N40" s="2521">
        <v>0.50700000000000001</v>
      </c>
      <c r="O40" s="2521">
        <v>0.498</v>
      </c>
      <c r="P40" s="2521">
        <v>0.495</v>
      </c>
      <c r="Q40" s="2521">
        <v>0.48399999999999999</v>
      </c>
      <c r="R40" s="2521">
        <v>0.496</v>
      </c>
      <c r="S40" s="2521">
        <v>0.499</v>
      </c>
      <c r="T40" s="2521">
        <v>0.51100000000000001</v>
      </c>
      <c r="U40" s="2521">
        <v>0.50900000000000001</v>
      </c>
      <c r="V40" s="2521">
        <v>0.51100000000000001</v>
      </c>
      <c r="W40" s="2521">
        <v>0.53</v>
      </c>
      <c r="X40" s="2521">
        <v>0.53300000000000003</v>
      </c>
      <c r="Y40" s="2521">
        <v>0.53300000000000003</v>
      </c>
      <c r="Z40" s="2521">
        <v>0.54500000000000004</v>
      </c>
      <c r="AA40" s="2521">
        <v>0.53100000000000003</v>
      </c>
      <c r="AB40" s="2521">
        <v>0.51900000000000002</v>
      </c>
      <c r="AC40" s="2521">
        <v>0.51200000000000001</v>
      </c>
      <c r="AD40" s="2521">
        <v>0.51600000000000001</v>
      </c>
      <c r="AE40" s="2521">
        <v>0.497</v>
      </c>
      <c r="AF40" s="2526"/>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row>
    <row r="41" spans="1:141" s="536" customFormat="1" ht="14.1" customHeight="1">
      <c r="A41" s="551" t="s">
        <v>756</v>
      </c>
      <c r="B41" s="2520">
        <v>0.52500000000000002</v>
      </c>
      <c r="C41" s="2520">
        <v>0.52500000000000002</v>
      </c>
      <c r="D41" s="2520">
        <v>0.51500000000000001</v>
      </c>
      <c r="E41" s="2520">
        <v>0.504</v>
      </c>
      <c r="F41" s="2520">
        <v>0.496</v>
      </c>
      <c r="G41" s="2520">
        <v>0.48199999999999998</v>
      </c>
      <c r="H41" s="2520">
        <v>0.47499999999999998</v>
      </c>
      <c r="I41" s="2520">
        <v>0.45700000000000002</v>
      </c>
      <c r="J41" s="2520">
        <v>0.441</v>
      </c>
      <c r="K41" s="2520">
        <v>0.435</v>
      </c>
      <c r="L41" s="2520">
        <v>0.438</v>
      </c>
      <c r="M41" s="2520">
        <v>0.443</v>
      </c>
      <c r="N41" s="2520">
        <v>0.45400000000000001</v>
      </c>
      <c r="O41" s="2520">
        <v>0.47899999999999998</v>
      </c>
      <c r="P41" s="2520">
        <v>0.503</v>
      </c>
      <c r="Q41" s="2520">
        <v>0.51</v>
      </c>
      <c r="R41" s="2520">
        <v>0.52</v>
      </c>
      <c r="S41" s="2520">
        <v>0.52300000000000002</v>
      </c>
      <c r="T41" s="2520">
        <v>0.505</v>
      </c>
      <c r="U41" s="2520">
        <v>0.498</v>
      </c>
      <c r="V41" s="2520">
        <v>0.50900000000000001</v>
      </c>
      <c r="W41" s="2520">
        <v>0.52300000000000002</v>
      </c>
      <c r="X41" s="2520">
        <v>0.51500000000000001</v>
      </c>
      <c r="Y41" s="2520">
        <v>0.52100000000000002</v>
      </c>
      <c r="Z41" s="2520">
        <v>0.52100000000000002</v>
      </c>
      <c r="AA41" s="2520">
        <v>0.49199999999999999</v>
      </c>
      <c r="AB41" s="2520">
        <v>0.48799999999999999</v>
      </c>
      <c r="AC41" s="2520">
        <v>0.496</v>
      </c>
      <c r="AD41" s="2520">
        <v>0.49399999999999999</v>
      </c>
      <c r="AE41" s="2520">
        <v>0.49199999999999999</v>
      </c>
      <c r="AF41" s="2525"/>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row>
    <row r="42" spans="1:141" s="536" customFormat="1" ht="14.1" customHeight="1">
      <c r="A42" s="551" t="s">
        <v>757</v>
      </c>
      <c r="B42" s="2520">
        <v>0.25600000000000001</v>
      </c>
      <c r="C42" s="2520">
        <v>0.249</v>
      </c>
      <c r="D42" s="2520">
        <v>0.26400000000000001</v>
      </c>
      <c r="E42" s="2520">
        <v>0.28100000000000003</v>
      </c>
      <c r="F42" s="2520">
        <v>0.29199999999999998</v>
      </c>
      <c r="G42" s="2520">
        <v>0.29699999999999999</v>
      </c>
      <c r="H42" s="2520">
        <v>0.30199999999999999</v>
      </c>
      <c r="I42" s="2520">
        <v>0.30599999999999999</v>
      </c>
      <c r="J42" s="2520">
        <v>0.318</v>
      </c>
      <c r="K42" s="2520">
        <v>0.33400000000000002</v>
      </c>
      <c r="L42" s="2520">
        <v>0.32900000000000001</v>
      </c>
      <c r="M42" s="2520">
        <v>0.34699999999999998</v>
      </c>
      <c r="N42" s="2520">
        <v>0.36499999999999999</v>
      </c>
      <c r="O42" s="2520">
        <v>0.36899999999999999</v>
      </c>
      <c r="P42" s="2520">
        <v>0.35499999999999998</v>
      </c>
      <c r="Q42" s="2520">
        <v>0.35699999999999998</v>
      </c>
      <c r="R42" s="2520">
        <v>0.36399999999999999</v>
      </c>
      <c r="S42" s="2520">
        <v>0.36399999999999999</v>
      </c>
      <c r="T42" s="2520">
        <v>0.36699999999999999</v>
      </c>
      <c r="U42" s="2520">
        <v>0.39</v>
      </c>
      <c r="V42" s="2520">
        <v>0.41</v>
      </c>
      <c r="W42" s="2520">
        <v>0.39800000000000002</v>
      </c>
      <c r="X42" s="2520">
        <v>0.41599999999999998</v>
      </c>
      <c r="Y42" s="2520">
        <v>0.42199999999999999</v>
      </c>
      <c r="Z42" s="2520">
        <v>0.44</v>
      </c>
      <c r="AA42" s="2520">
        <v>0.45100000000000001</v>
      </c>
      <c r="AB42" s="2520">
        <v>0.443</v>
      </c>
      <c r="AC42" s="2520">
        <v>0.45700000000000002</v>
      </c>
      <c r="AD42" s="2520">
        <v>0.46500000000000002</v>
      </c>
      <c r="AE42" s="2520">
        <v>0.47699999999999998</v>
      </c>
      <c r="AF42" s="2525"/>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row>
    <row r="43" spans="1:141" s="536" customFormat="1" ht="14.1" customHeight="1">
      <c r="A43" s="551" t="s">
        <v>758</v>
      </c>
      <c r="B43" s="2520">
        <v>0.219</v>
      </c>
      <c r="C43" s="2520">
        <v>0.219</v>
      </c>
      <c r="D43" s="2520">
        <v>0.218</v>
      </c>
      <c r="E43" s="2520">
        <v>0.217</v>
      </c>
      <c r="F43" s="2520">
        <v>0.215</v>
      </c>
      <c r="G43" s="2520">
        <v>0.215</v>
      </c>
      <c r="H43" s="2520">
        <v>0.216</v>
      </c>
      <c r="I43" s="2520">
        <v>0.21299999999999999</v>
      </c>
      <c r="J43" s="2520">
        <v>0.21099999999999999</v>
      </c>
      <c r="K43" s="2520">
        <v>0.21</v>
      </c>
      <c r="L43" s="2520">
        <v>0.20799999999999999</v>
      </c>
      <c r="M43" s="2520">
        <v>0.20799999999999999</v>
      </c>
      <c r="N43" s="2520">
        <v>0.20799999999999999</v>
      </c>
      <c r="O43" s="2520">
        <v>0.21</v>
      </c>
      <c r="P43" s="2520">
        <v>0.20899999999999999</v>
      </c>
      <c r="Q43" s="2520">
        <v>0.20799999999999999</v>
      </c>
      <c r="R43" s="2520">
        <v>0.20399999999999999</v>
      </c>
      <c r="S43" s="2520">
        <v>0.2</v>
      </c>
      <c r="T43" s="2520">
        <v>0.20100000000000001</v>
      </c>
      <c r="U43" s="2520">
        <v>0.2</v>
      </c>
      <c r="V43" s="2520">
        <v>0.20300000000000001</v>
      </c>
      <c r="W43" s="2520">
        <v>0.19700000000000001</v>
      </c>
      <c r="X43" s="2520">
        <v>0.19800000000000001</v>
      </c>
      <c r="Y43" s="2520">
        <v>0.19500000000000001</v>
      </c>
      <c r="Z43" s="2520">
        <v>0.188</v>
      </c>
      <c r="AA43" s="2520">
        <v>0.186</v>
      </c>
      <c r="AB43" s="2520">
        <v>0.185</v>
      </c>
      <c r="AC43" s="2520">
        <v>0.182</v>
      </c>
      <c r="AD43" s="2520">
        <v>0.17899999999999999</v>
      </c>
      <c r="AE43" s="2520">
        <v>0.17399999999999999</v>
      </c>
      <c r="AF43" s="2525">
        <v>0.17799999999999999</v>
      </c>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row>
    <row r="44" spans="1:141" s="536" customFormat="1" ht="14.1" customHeight="1">
      <c r="A44" s="551" t="s">
        <v>1442</v>
      </c>
      <c r="B44" s="2520">
        <v>0.23699999999999999</v>
      </c>
      <c r="C44" s="2520">
        <v>0.23499999999999999</v>
      </c>
      <c r="D44" s="2520">
        <v>0.23200000000000001</v>
      </c>
      <c r="E44" s="2520">
        <v>0.23200000000000001</v>
      </c>
      <c r="F44" s="2520">
        <v>0.22900000000000001</v>
      </c>
      <c r="G44" s="2520">
        <v>0.22900000000000001</v>
      </c>
      <c r="H44" s="2520">
        <v>0.23100000000000001</v>
      </c>
      <c r="I44" s="2520">
        <v>0.22800000000000001</v>
      </c>
      <c r="J44" s="2520">
        <v>0.22500000000000001</v>
      </c>
      <c r="K44" s="2520">
        <v>0.223</v>
      </c>
      <c r="L44" s="2520">
        <v>0.22</v>
      </c>
      <c r="M44" s="2520">
        <v>0.221</v>
      </c>
      <c r="N44" s="2520">
        <v>0.222</v>
      </c>
      <c r="O44" s="2520">
        <v>0.22600000000000001</v>
      </c>
      <c r="P44" s="2520">
        <v>0.22500000000000001</v>
      </c>
      <c r="Q44" s="2520">
        <v>0.224</v>
      </c>
      <c r="R44" s="2520">
        <v>0.22</v>
      </c>
      <c r="S44" s="2520">
        <v>0.215</v>
      </c>
      <c r="T44" s="2520">
        <v>0.214</v>
      </c>
      <c r="U44" s="2520">
        <v>0.21299999999999999</v>
      </c>
      <c r="V44" s="2520">
        <v>0.218</v>
      </c>
      <c r="W44" s="2520">
        <v>0.21</v>
      </c>
      <c r="X44" s="2520">
        <v>0.21199999999999999</v>
      </c>
      <c r="Y44" s="2520">
        <v>0.21</v>
      </c>
      <c r="Z44" s="2520">
        <v>0.20300000000000001</v>
      </c>
      <c r="AA44" s="2520">
        <v>0.20100000000000001</v>
      </c>
      <c r="AB44" s="2520">
        <v>0.19900000000000001</v>
      </c>
      <c r="AC44" s="2520">
        <v>0.19600000000000001</v>
      </c>
      <c r="AD44" s="2520">
        <v>0.191</v>
      </c>
      <c r="AE44" s="2520">
        <v>0.186</v>
      </c>
      <c r="AF44" s="2525"/>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row>
    <row r="45" spans="1:141" s="102" customFormat="1" ht="14.1" customHeight="1">
      <c r="A45" s="554" t="s">
        <v>216</v>
      </c>
      <c r="B45" s="2521">
        <v>0.22500000000000001</v>
      </c>
      <c r="C45" s="2521">
        <v>0.21299999999999999</v>
      </c>
      <c r="D45" s="2521">
        <v>0.20699999999999999</v>
      </c>
      <c r="E45" s="2521">
        <v>0.20499999999999999</v>
      </c>
      <c r="F45" s="2521">
        <v>0.2</v>
      </c>
      <c r="G45" s="2521">
        <v>0.2</v>
      </c>
      <c r="H45" s="2521">
        <v>0.20100000000000001</v>
      </c>
      <c r="I45" s="2521">
        <v>0.19900000000000001</v>
      </c>
      <c r="J45" s="2521">
        <v>0.19700000000000001</v>
      </c>
      <c r="K45" s="2521">
        <v>0.19400000000000001</v>
      </c>
      <c r="L45" s="2521">
        <v>0.192</v>
      </c>
      <c r="M45" s="2521">
        <v>0.193</v>
      </c>
      <c r="N45" s="2521">
        <v>0.19800000000000001</v>
      </c>
      <c r="O45" s="2521">
        <v>0.20300000000000001</v>
      </c>
      <c r="P45" s="2521">
        <v>0.20300000000000001</v>
      </c>
      <c r="Q45" s="2521">
        <v>0.20200000000000001</v>
      </c>
      <c r="R45" s="2521">
        <v>0.19700000000000001</v>
      </c>
      <c r="S45" s="2521">
        <v>0.191</v>
      </c>
      <c r="T45" s="2521">
        <v>0.188</v>
      </c>
      <c r="U45" s="2521">
        <v>0.189</v>
      </c>
      <c r="V45" s="2521">
        <v>0.192</v>
      </c>
      <c r="W45" s="2521">
        <v>0.182</v>
      </c>
      <c r="X45" s="2521">
        <v>0.18099999999999999</v>
      </c>
      <c r="Y45" s="2521">
        <v>0.18</v>
      </c>
      <c r="Z45" s="3010">
        <v>0.17199999999999999</v>
      </c>
      <c r="AA45" s="3010">
        <v>0.17100000000000001</v>
      </c>
      <c r="AB45" s="3010">
        <v>0.16700000000000001</v>
      </c>
      <c r="AC45" s="3010">
        <v>0.16300000000000001</v>
      </c>
      <c r="AD45" s="3010">
        <v>0.159</v>
      </c>
      <c r="AE45" s="3010">
        <v>0.153</v>
      </c>
      <c r="AF45" s="2885">
        <v>0.157</v>
      </c>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row>
    <row r="46" spans="1:141" s="102" customFormat="1" ht="14.1" customHeight="1">
      <c r="A46" s="552" t="s">
        <v>1058</v>
      </c>
      <c r="B46" s="2521">
        <v>0.20899999999999999</v>
      </c>
      <c r="C46" s="2521">
        <v>0.222</v>
      </c>
      <c r="D46" s="2521">
        <v>0.223</v>
      </c>
      <c r="E46" s="2521">
        <v>0.22500000000000001</v>
      </c>
      <c r="F46" s="2521">
        <v>0.223</v>
      </c>
      <c r="G46" s="2521">
        <v>0.223</v>
      </c>
      <c r="H46" s="2521">
        <v>0.23</v>
      </c>
      <c r="I46" s="2521">
        <v>0.223</v>
      </c>
      <c r="J46" s="2521">
        <v>0.222</v>
      </c>
      <c r="K46" s="2521">
        <v>0.22</v>
      </c>
      <c r="L46" s="2521">
        <v>0.215</v>
      </c>
      <c r="M46" s="2521">
        <v>0.216</v>
      </c>
      <c r="N46" s="2521">
        <v>0.214</v>
      </c>
      <c r="O46" s="2521">
        <v>0.22</v>
      </c>
      <c r="P46" s="2521">
        <v>0.22</v>
      </c>
      <c r="Q46" s="2521">
        <v>0.217</v>
      </c>
      <c r="R46" s="2521">
        <v>0.21</v>
      </c>
      <c r="S46" s="2521">
        <v>0.20599999999999999</v>
      </c>
      <c r="T46" s="2521">
        <v>0.21</v>
      </c>
      <c r="U46" s="2521">
        <v>0.20899999999999999</v>
      </c>
      <c r="V46" s="2521">
        <v>0.217</v>
      </c>
      <c r="W46" s="2521">
        <v>0.20300000000000001</v>
      </c>
      <c r="X46" s="2521">
        <v>0.20599999999999999</v>
      </c>
      <c r="Y46" s="2521">
        <v>0.20699999999999999</v>
      </c>
      <c r="Z46" s="2521">
        <v>0.19500000000000001</v>
      </c>
      <c r="AA46" s="2521">
        <v>0.19700000000000001</v>
      </c>
      <c r="AB46" s="2521">
        <v>0.19700000000000001</v>
      </c>
      <c r="AC46" s="2521">
        <v>0.192</v>
      </c>
      <c r="AD46" s="2521">
        <v>0.187</v>
      </c>
      <c r="AE46" s="2521">
        <v>0.182</v>
      </c>
      <c r="AF46" s="2526">
        <v>0.186</v>
      </c>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row>
    <row r="47" spans="1:141" s="102" customFormat="1" ht="14.1" customHeight="1">
      <c r="A47" s="552" t="s">
        <v>587</v>
      </c>
      <c r="B47" s="2521">
        <v>0.17499999999999999</v>
      </c>
      <c r="C47" s="2521">
        <v>0.18099999999999999</v>
      </c>
      <c r="D47" s="2521">
        <v>0.18</v>
      </c>
      <c r="E47" s="2521">
        <v>0.17799999999999999</v>
      </c>
      <c r="F47" s="2521">
        <v>0.16800000000000001</v>
      </c>
      <c r="G47" s="2521">
        <v>0.17</v>
      </c>
      <c r="H47" s="2521">
        <v>0.17399999999999999</v>
      </c>
      <c r="I47" s="2521">
        <v>0.16700000000000001</v>
      </c>
      <c r="J47" s="2521">
        <v>0.16300000000000001</v>
      </c>
      <c r="K47" s="2521">
        <v>0.161</v>
      </c>
      <c r="L47" s="2521">
        <v>0.159</v>
      </c>
      <c r="M47" s="2521">
        <v>0.156</v>
      </c>
      <c r="N47" s="2521">
        <v>0.153</v>
      </c>
      <c r="O47" s="2521">
        <v>0.15</v>
      </c>
      <c r="P47" s="2521">
        <v>0.14699999999999999</v>
      </c>
      <c r="Q47" s="2521">
        <v>0.14599999999999999</v>
      </c>
      <c r="R47" s="2521">
        <v>0.14199999999999999</v>
      </c>
      <c r="S47" s="2521">
        <v>0.13800000000000001</v>
      </c>
      <c r="T47" s="2521">
        <v>0.13700000000000001</v>
      </c>
      <c r="U47" s="2521">
        <v>0.13500000000000001</v>
      </c>
      <c r="V47" s="2521">
        <v>0.13500000000000001</v>
      </c>
      <c r="W47" s="2521">
        <v>0.129</v>
      </c>
      <c r="X47" s="2521">
        <v>0.127</v>
      </c>
      <c r="Y47" s="2521">
        <v>0.124</v>
      </c>
      <c r="Z47" s="2521">
        <v>0.11600000000000001</v>
      </c>
      <c r="AA47" s="2521">
        <v>0.113</v>
      </c>
      <c r="AB47" s="2521">
        <v>0.111</v>
      </c>
      <c r="AC47" s="2521">
        <v>0.107</v>
      </c>
      <c r="AD47" s="2521">
        <v>0.106</v>
      </c>
      <c r="AE47" s="2521">
        <v>0.10199999999999999</v>
      </c>
      <c r="AF47" s="2526">
        <v>0.108</v>
      </c>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row>
    <row r="48" spans="1:141" s="102" customFormat="1" ht="14.1" customHeight="1">
      <c r="A48" s="552" t="s">
        <v>1059</v>
      </c>
      <c r="B48" s="2521">
        <v>0.151</v>
      </c>
      <c r="C48" s="2521">
        <v>0.151</v>
      </c>
      <c r="D48" s="2521">
        <v>0.153</v>
      </c>
      <c r="E48" s="2521">
        <v>0.155</v>
      </c>
      <c r="F48" s="2521">
        <v>0.156</v>
      </c>
      <c r="G48" s="2521">
        <v>0.157</v>
      </c>
      <c r="H48" s="2521">
        <v>0.157</v>
      </c>
      <c r="I48" s="2521">
        <v>0.159</v>
      </c>
      <c r="J48" s="2521">
        <v>0.161</v>
      </c>
      <c r="K48" s="2521">
        <v>0.16300000000000001</v>
      </c>
      <c r="L48" s="2521">
        <v>0.16400000000000001</v>
      </c>
      <c r="M48" s="2521">
        <v>0.16400000000000001</v>
      </c>
      <c r="N48" s="2521">
        <v>0.16800000000000001</v>
      </c>
      <c r="O48" s="2521">
        <v>0.17199999999999999</v>
      </c>
      <c r="P48" s="2521">
        <v>0.17199999999999999</v>
      </c>
      <c r="Q48" s="2521">
        <v>0.17199999999999999</v>
      </c>
      <c r="R48" s="2521">
        <v>0.17299999999999999</v>
      </c>
      <c r="S48" s="2521">
        <v>0.17</v>
      </c>
      <c r="T48" s="2521">
        <v>0.17199999999999999</v>
      </c>
      <c r="U48" s="2521">
        <v>0.17</v>
      </c>
      <c r="V48" s="2521">
        <v>0.17100000000000001</v>
      </c>
      <c r="W48" s="2521">
        <v>0.17100000000000001</v>
      </c>
      <c r="X48" s="2521">
        <v>0.17299999999999999</v>
      </c>
      <c r="Y48" s="2521">
        <v>0.17100000000000001</v>
      </c>
      <c r="Z48" s="2521">
        <v>0.16700000000000001</v>
      </c>
      <c r="AA48" s="2521">
        <v>0.16900000000000001</v>
      </c>
      <c r="AB48" s="2521">
        <v>0.16600000000000001</v>
      </c>
      <c r="AC48" s="2521">
        <v>0.16700000000000001</v>
      </c>
      <c r="AD48" s="2521">
        <v>0.16500000000000001</v>
      </c>
      <c r="AE48" s="2521">
        <v>0.16400000000000001</v>
      </c>
      <c r="AF48" s="2526">
        <v>0.17</v>
      </c>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row>
    <row r="49" spans="1:142" s="102" customFormat="1" ht="14.1" customHeight="1">
      <c r="A49" s="552" t="s">
        <v>1060</v>
      </c>
      <c r="B49" s="2521">
        <v>0.186</v>
      </c>
      <c r="C49" s="2521">
        <v>0.186</v>
      </c>
      <c r="D49" s="2521">
        <v>0.189</v>
      </c>
      <c r="E49" s="2521">
        <v>0.19</v>
      </c>
      <c r="F49" s="2521">
        <v>0.192</v>
      </c>
      <c r="G49" s="2521">
        <v>0.19600000000000001</v>
      </c>
      <c r="H49" s="2521">
        <v>0.19600000000000001</v>
      </c>
      <c r="I49" s="2521">
        <v>0.20499999999999999</v>
      </c>
      <c r="J49" s="2521">
        <v>0.20399999999999999</v>
      </c>
      <c r="K49" s="2521">
        <v>0.21099999999999999</v>
      </c>
      <c r="L49" s="2521">
        <v>0.216</v>
      </c>
      <c r="M49" s="2521">
        <v>0.219</v>
      </c>
      <c r="N49" s="2521">
        <v>0.223</v>
      </c>
      <c r="O49" s="2521">
        <v>0.224</v>
      </c>
      <c r="P49" s="2521">
        <v>0.23</v>
      </c>
      <c r="Q49" s="2521">
        <v>0.23400000000000001</v>
      </c>
      <c r="R49" s="2521">
        <v>0.22800000000000001</v>
      </c>
      <c r="S49" s="2521">
        <v>0.222</v>
      </c>
      <c r="T49" s="2521">
        <v>0.223</v>
      </c>
      <c r="U49" s="2521">
        <v>0.219</v>
      </c>
      <c r="V49" s="2521">
        <v>0.222</v>
      </c>
      <c r="W49" s="2521">
        <v>0.22</v>
      </c>
      <c r="X49" s="2521">
        <v>0.22600000000000001</v>
      </c>
      <c r="Y49" s="2521">
        <v>0.222</v>
      </c>
      <c r="Z49" s="2521">
        <v>0.216</v>
      </c>
      <c r="AA49" s="2521">
        <v>0.21299999999999999</v>
      </c>
      <c r="AB49" s="2521">
        <v>0.20799999999999999</v>
      </c>
      <c r="AC49" s="2521">
        <v>0.20599999999999999</v>
      </c>
      <c r="AD49" s="2521">
        <v>0.2</v>
      </c>
      <c r="AE49" s="2521">
        <v>0.193</v>
      </c>
      <c r="AF49" s="2526">
        <v>0.20399999999999999</v>
      </c>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row>
    <row r="50" spans="1:142" s="102" customFormat="1" ht="14.1" customHeight="1">
      <c r="A50" s="552" t="s">
        <v>215</v>
      </c>
      <c r="B50" s="2521">
        <v>0.16700000000000001</v>
      </c>
      <c r="C50" s="2521">
        <v>0.16700000000000001</v>
      </c>
      <c r="D50" s="2521">
        <v>0.16900000000000001</v>
      </c>
      <c r="E50" s="2521">
        <v>0.17</v>
      </c>
      <c r="F50" s="2521">
        <v>0.17100000000000001</v>
      </c>
      <c r="G50" s="2521">
        <v>0.17</v>
      </c>
      <c r="H50" s="2521">
        <v>0.17</v>
      </c>
      <c r="I50" s="2521">
        <v>0.16800000000000001</v>
      </c>
      <c r="J50" s="2521">
        <v>0.16700000000000001</v>
      </c>
      <c r="K50" s="2521">
        <v>0.16200000000000001</v>
      </c>
      <c r="L50" s="2521">
        <v>0.161</v>
      </c>
      <c r="M50" s="2521">
        <v>0.161</v>
      </c>
      <c r="N50" s="2521">
        <v>0.16200000000000001</v>
      </c>
      <c r="O50" s="2521">
        <v>0.16400000000000001</v>
      </c>
      <c r="P50" s="2521">
        <v>0.16600000000000001</v>
      </c>
      <c r="Q50" s="2521">
        <v>0.16400000000000001</v>
      </c>
      <c r="R50" s="2521">
        <v>0.161</v>
      </c>
      <c r="S50" s="2521">
        <v>0.159</v>
      </c>
      <c r="T50" s="2521">
        <v>0.156</v>
      </c>
      <c r="U50" s="2521">
        <v>0.156</v>
      </c>
      <c r="V50" s="2521">
        <v>0.158</v>
      </c>
      <c r="W50" s="2521">
        <v>0.157</v>
      </c>
      <c r="X50" s="2521">
        <v>0.155</v>
      </c>
      <c r="Y50" s="2521">
        <v>0.155</v>
      </c>
      <c r="Z50" s="2521">
        <v>0.151</v>
      </c>
      <c r="AA50" s="2521">
        <v>0.14899999999999999</v>
      </c>
      <c r="AB50" s="2521">
        <v>0.14699999999999999</v>
      </c>
      <c r="AC50" s="2521">
        <v>0.14299999999999999</v>
      </c>
      <c r="AD50" s="2521">
        <v>0.14199999999999999</v>
      </c>
      <c r="AE50" s="2521">
        <v>0.13900000000000001</v>
      </c>
      <c r="AF50" s="2526">
        <v>0.14199999999999999</v>
      </c>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row>
    <row r="51" spans="1:142" s="536" customFormat="1" ht="14.1" customHeight="1">
      <c r="A51" s="551" t="s">
        <v>1061</v>
      </c>
      <c r="B51" s="2520">
        <v>0.94799999999999995</v>
      </c>
      <c r="C51" s="2520">
        <v>0.98499999999999999</v>
      </c>
      <c r="D51" s="2520">
        <v>1.048</v>
      </c>
      <c r="E51" s="2520">
        <v>1.0549999999999999</v>
      </c>
      <c r="F51" s="2520">
        <v>1.085</v>
      </c>
      <c r="G51" s="2520">
        <v>1.099</v>
      </c>
      <c r="H51" s="2520">
        <v>1.089</v>
      </c>
      <c r="I51" s="2520">
        <v>1.052</v>
      </c>
      <c r="J51" s="2520">
        <v>1.0589999999999999</v>
      </c>
      <c r="K51" s="2520">
        <v>1.0249999999999999</v>
      </c>
      <c r="L51" s="2520">
        <v>0.97499999999999998</v>
      </c>
      <c r="M51" s="2520">
        <v>0.93300000000000005</v>
      </c>
      <c r="N51" s="2520">
        <v>0.89</v>
      </c>
      <c r="O51" s="2520">
        <v>0.86</v>
      </c>
      <c r="P51" s="2520">
        <v>0.81799999999999995</v>
      </c>
      <c r="Q51" s="2520">
        <v>0.78400000000000003</v>
      </c>
      <c r="R51" s="2520">
        <v>0.75800000000000001</v>
      </c>
      <c r="S51" s="2520">
        <v>0.71699999999999997</v>
      </c>
      <c r="T51" s="2520">
        <v>0.69199999999999995</v>
      </c>
      <c r="U51" s="2520">
        <v>0.69799999999999995</v>
      </c>
      <c r="V51" s="2520">
        <v>0.70799999999999996</v>
      </c>
      <c r="W51" s="2520">
        <v>0.69399999999999995</v>
      </c>
      <c r="X51" s="2520">
        <v>0.68400000000000005</v>
      </c>
      <c r="Y51" s="2520">
        <v>0.66400000000000003</v>
      </c>
      <c r="Z51" s="2520">
        <v>0.65600000000000003</v>
      </c>
      <c r="AA51" s="2520">
        <v>0.65800000000000003</v>
      </c>
      <c r="AB51" s="2520">
        <v>0.65900000000000003</v>
      </c>
      <c r="AC51" s="2520">
        <v>0.64700000000000002</v>
      </c>
      <c r="AD51" s="2520">
        <v>0.64300000000000002</v>
      </c>
      <c r="AE51" s="2520">
        <v>0.63</v>
      </c>
      <c r="AF51" s="2525"/>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row>
    <row r="52" spans="1:142" s="536" customFormat="1" ht="14.1" customHeight="1">
      <c r="A52" s="551" t="s">
        <v>623</v>
      </c>
      <c r="B52" s="2520">
        <v>0.96799999999999997</v>
      </c>
      <c r="C52" s="2520">
        <v>1.0069999999999999</v>
      </c>
      <c r="D52" s="2520">
        <v>1.0860000000000001</v>
      </c>
      <c r="E52" s="2520">
        <v>1.105</v>
      </c>
      <c r="F52" s="2520">
        <v>1.153</v>
      </c>
      <c r="G52" s="2520">
        <v>1.179</v>
      </c>
      <c r="H52" s="2520">
        <v>1.1759999999999999</v>
      </c>
      <c r="I52" s="2520">
        <v>1.1259999999999999</v>
      </c>
      <c r="J52" s="2520">
        <v>1.1399999999999999</v>
      </c>
      <c r="K52" s="2520">
        <v>1.0980000000000001</v>
      </c>
      <c r="L52" s="2520">
        <v>1.0349999999999999</v>
      </c>
      <c r="M52" s="2520">
        <v>0.98599999999999999</v>
      </c>
      <c r="N52" s="2520">
        <v>0.94</v>
      </c>
      <c r="O52" s="2520">
        <v>0.90200000000000002</v>
      </c>
      <c r="P52" s="2520">
        <v>0.85799999999999998</v>
      </c>
      <c r="Q52" s="2520">
        <v>0.81899999999999995</v>
      </c>
      <c r="R52" s="2520">
        <v>0.79200000000000004</v>
      </c>
      <c r="S52" s="2520">
        <v>0.747</v>
      </c>
      <c r="T52" s="2520">
        <v>0.72199999999999998</v>
      </c>
      <c r="U52" s="2520">
        <v>0.73299999999999998</v>
      </c>
      <c r="V52" s="2520">
        <v>0.73799999999999999</v>
      </c>
      <c r="W52" s="2520">
        <v>0.71799999999999997</v>
      </c>
      <c r="X52" s="2520">
        <v>0.70699999999999996</v>
      </c>
      <c r="Y52" s="2520">
        <v>0.68700000000000006</v>
      </c>
      <c r="Z52" s="2520">
        <v>0.67900000000000005</v>
      </c>
      <c r="AA52" s="2520">
        <v>0.68400000000000005</v>
      </c>
      <c r="AB52" s="2520">
        <v>0.69</v>
      </c>
      <c r="AC52" s="2520">
        <v>0.67800000000000005</v>
      </c>
      <c r="AD52" s="2520">
        <v>0.67700000000000005</v>
      </c>
      <c r="AE52" s="2520">
        <v>0.66500000000000004</v>
      </c>
      <c r="AF52" s="2525"/>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row>
    <row r="53" spans="1:142" s="536" customFormat="1" ht="14.1" customHeight="1">
      <c r="A53" s="551" t="s">
        <v>760</v>
      </c>
      <c r="B53" s="2520">
        <v>0.24199999999999999</v>
      </c>
      <c r="C53" s="2520">
        <v>0.24199999999999999</v>
      </c>
      <c r="D53" s="2520">
        <v>0.24199999999999999</v>
      </c>
      <c r="E53" s="2520">
        <v>0.245</v>
      </c>
      <c r="F53" s="2520">
        <v>0.255</v>
      </c>
      <c r="G53" s="2520">
        <v>0.255</v>
      </c>
      <c r="H53" s="2520">
        <v>0.254</v>
      </c>
      <c r="I53" s="2520">
        <v>0.25700000000000001</v>
      </c>
      <c r="J53" s="2520">
        <v>0.25900000000000001</v>
      </c>
      <c r="K53" s="2520">
        <v>0.26300000000000001</v>
      </c>
      <c r="L53" s="2520">
        <v>0.26700000000000002</v>
      </c>
      <c r="M53" s="2520">
        <v>0.26600000000000001</v>
      </c>
      <c r="N53" s="2520">
        <v>0.26900000000000002</v>
      </c>
      <c r="O53" s="2520">
        <v>0.26400000000000001</v>
      </c>
      <c r="P53" s="2520">
        <v>0.26600000000000001</v>
      </c>
      <c r="Q53" s="2520">
        <v>0.26600000000000001</v>
      </c>
      <c r="R53" s="2520">
        <v>0.26300000000000001</v>
      </c>
      <c r="S53" s="2520">
        <v>0.26500000000000001</v>
      </c>
      <c r="T53" s="2520">
        <v>0.26300000000000001</v>
      </c>
      <c r="U53" s="2520">
        <v>0.27</v>
      </c>
      <c r="V53" s="2520">
        <v>0.27700000000000002</v>
      </c>
      <c r="W53" s="2520">
        <v>0.26800000000000002</v>
      </c>
      <c r="X53" s="2520">
        <v>0.26400000000000001</v>
      </c>
      <c r="Y53" s="2520">
        <v>0.25800000000000001</v>
      </c>
      <c r="Z53" s="2520">
        <v>0.253</v>
      </c>
      <c r="AA53" s="2520">
        <v>0.247</v>
      </c>
      <c r="AB53" s="2520">
        <v>0.246</v>
      </c>
      <c r="AC53" s="2520">
        <v>0.24299999999999999</v>
      </c>
      <c r="AD53" s="2520">
        <v>0.24099999999999999</v>
      </c>
      <c r="AE53" s="2520">
        <v>0.23699999999999999</v>
      </c>
      <c r="AF53" s="2525">
        <v>0.24399999999999999</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row>
    <row r="54" spans="1:142" s="102" customFormat="1" ht="14.1" customHeight="1">
      <c r="A54" s="552" t="s">
        <v>1063</v>
      </c>
      <c r="B54" s="2521">
        <v>0.23799999999999999</v>
      </c>
      <c r="C54" s="2521">
        <v>0.23699999999999999</v>
      </c>
      <c r="D54" s="2521">
        <v>0.23599999999999999</v>
      </c>
      <c r="E54" s="2521">
        <v>0.24</v>
      </c>
      <c r="F54" s="2521">
        <v>0.253</v>
      </c>
      <c r="G54" s="2521">
        <v>0.251</v>
      </c>
      <c r="H54" s="2521">
        <v>0.249</v>
      </c>
      <c r="I54" s="2521">
        <v>0.252</v>
      </c>
      <c r="J54" s="2521">
        <v>0.254</v>
      </c>
      <c r="K54" s="2521">
        <v>0.25900000000000001</v>
      </c>
      <c r="L54" s="2521">
        <v>0.25700000000000001</v>
      </c>
      <c r="M54" s="2521">
        <v>0.252</v>
      </c>
      <c r="N54" s="2521">
        <v>0.255</v>
      </c>
      <c r="O54" s="2521">
        <v>0.249</v>
      </c>
      <c r="P54" s="2521">
        <v>0.251</v>
      </c>
      <c r="Q54" s="2521">
        <v>0.252</v>
      </c>
      <c r="R54" s="2521">
        <v>0.249</v>
      </c>
      <c r="S54" s="2521">
        <v>0.252</v>
      </c>
      <c r="T54" s="2521">
        <v>0.247</v>
      </c>
      <c r="U54" s="2521">
        <v>0.25700000000000001</v>
      </c>
      <c r="V54" s="2521">
        <v>0.26600000000000001</v>
      </c>
      <c r="W54" s="2521">
        <v>0.252</v>
      </c>
      <c r="X54" s="2521">
        <v>0.246</v>
      </c>
      <c r="Y54" s="2521">
        <v>0.24199999999999999</v>
      </c>
      <c r="Z54" s="2521">
        <v>0.23499999999999999</v>
      </c>
      <c r="AA54" s="2521">
        <v>0.22900000000000001</v>
      </c>
      <c r="AB54" s="2521">
        <v>0.22900000000000001</v>
      </c>
      <c r="AC54" s="2521">
        <v>0.22800000000000001</v>
      </c>
      <c r="AD54" s="2521">
        <v>0.223</v>
      </c>
      <c r="AE54" s="2521">
        <v>0.218</v>
      </c>
      <c r="AF54" s="2526">
        <v>0.22600000000000001</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row>
    <row r="55" spans="1:142" s="536" customFormat="1" ht="14.1" customHeight="1">
      <c r="A55" s="555" t="s">
        <v>762</v>
      </c>
      <c r="B55" s="2522">
        <v>0.25900000000000001</v>
      </c>
      <c r="C55" s="2522">
        <v>0.26500000000000001</v>
      </c>
      <c r="D55" s="2522">
        <v>0.26100000000000001</v>
      </c>
      <c r="E55" s="2522">
        <v>0.26200000000000001</v>
      </c>
      <c r="F55" s="2522">
        <v>0.26100000000000001</v>
      </c>
      <c r="G55" s="2522">
        <v>0.26200000000000001</v>
      </c>
      <c r="H55" s="2522">
        <v>0.26200000000000001</v>
      </c>
      <c r="I55" s="2522">
        <v>0.25700000000000001</v>
      </c>
      <c r="J55" s="2522">
        <v>0.25600000000000001</v>
      </c>
      <c r="K55" s="2522">
        <v>0.253</v>
      </c>
      <c r="L55" s="2522">
        <v>0.253</v>
      </c>
      <c r="M55" s="2522">
        <v>0.248</v>
      </c>
      <c r="N55" s="2522">
        <v>0.249</v>
      </c>
      <c r="O55" s="2522">
        <v>0.248</v>
      </c>
      <c r="P55" s="2522">
        <v>0.245</v>
      </c>
      <c r="Q55" s="2522">
        <v>0.245</v>
      </c>
      <c r="R55" s="2522">
        <v>0.24</v>
      </c>
      <c r="S55" s="2522">
        <v>0.23799999999999999</v>
      </c>
      <c r="T55" s="2522">
        <v>0.23899999999999999</v>
      </c>
      <c r="U55" s="2522">
        <v>0.23699999999999999</v>
      </c>
      <c r="V55" s="2522">
        <v>0.24199999999999999</v>
      </c>
      <c r="W55" s="2522">
        <v>0.23599999999999999</v>
      </c>
      <c r="X55" s="2522">
        <v>0.23200000000000001</v>
      </c>
      <c r="Y55" s="2522">
        <v>0.23</v>
      </c>
      <c r="Z55" s="2522">
        <v>0.224</v>
      </c>
      <c r="AA55" s="2522">
        <v>0.219</v>
      </c>
      <c r="AB55" s="2522">
        <v>0.218</v>
      </c>
      <c r="AC55" s="2522">
        <v>0.21299999999999999</v>
      </c>
      <c r="AD55" s="2522">
        <v>0.21299999999999999</v>
      </c>
      <c r="AE55" s="2522">
        <v>0.20599999999999999</v>
      </c>
      <c r="AF55" s="2527">
        <v>0.21</v>
      </c>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row>
    <row r="56" spans="1:142" s="155" customFormat="1" ht="2.85" customHeight="1">
      <c r="A56" s="2299"/>
      <c r="B56" s="558"/>
      <c r="C56" s="558"/>
      <c r="D56" s="558"/>
      <c r="E56" s="558"/>
      <c r="F56" s="558"/>
      <c r="G56" s="558"/>
      <c r="H56" s="558"/>
      <c r="I56" s="558"/>
      <c r="J56" s="558"/>
      <c r="K56" s="558"/>
      <c r="L56" s="558"/>
      <c r="M56" s="559"/>
      <c r="N56" s="103"/>
      <c r="O56" s="103"/>
      <c r="P56" s="107"/>
      <c r="Q56" s="107"/>
      <c r="R56" s="107"/>
      <c r="S56" s="107"/>
      <c r="T56" s="107"/>
      <c r="U56" s="107"/>
      <c r="X56"/>
      <c r="Y56"/>
      <c r="Z56"/>
      <c r="AA56"/>
      <c r="AB56"/>
      <c r="AC56"/>
      <c r="AD56"/>
      <c r="AE56" s="3948"/>
      <c r="AF56" s="3948"/>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row>
    <row r="57" spans="1:142" s="102" customFormat="1" ht="15" customHeight="1">
      <c r="A57" s="117" t="s">
        <v>635</v>
      </c>
      <c r="B57" s="118"/>
      <c r="C57" s="118"/>
      <c r="D57" s="118"/>
      <c r="E57" s="118"/>
      <c r="F57" s="118"/>
      <c r="G57" s="118"/>
      <c r="H57" s="118"/>
      <c r="I57" s="118"/>
      <c r="J57" s="118"/>
      <c r="K57" s="118"/>
      <c r="L57" s="118"/>
      <c r="M57" s="119"/>
      <c r="N57" s="107"/>
      <c r="O57" s="10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row>
    <row r="58" spans="1:142" s="102" customFormat="1" ht="15" customHeight="1">
      <c r="A58" s="117" t="s">
        <v>624</v>
      </c>
      <c r="B58" s="118"/>
      <c r="C58" s="118"/>
      <c r="D58" s="118"/>
      <c r="E58" s="118"/>
      <c r="F58" s="118"/>
      <c r="G58" s="118"/>
      <c r="H58" s="118"/>
      <c r="I58" s="118"/>
      <c r="J58" s="118"/>
      <c r="K58" s="118"/>
      <c r="L58" s="118"/>
      <c r="M58" s="119"/>
      <c r="N58" s="107"/>
      <c r="O58" s="107"/>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row>
    <row r="59" spans="1:142" s="102" customFormat="1" ht="15" customHeight="1">
      <c r="A59" s="108" t="s">
        <v>1438</v>
      </c>
      <c r="B59" s="118"/>
      <c r="C59" s="118"/>
      <c r="D59" s="118"/>
      <c r="E59" s="118"/>
      <c r="F59" s="118"/>
      <c r="G59" s="118"/>
      <c r="H59" s="118"/>
      <c r="I59" s="118"/>
      <c r="J59" s="118"/>
      <c r="K59" s="118"/>
      <c r="L59" s="118"/>
      <c r="M59" s="119"/>
      <c r="N59" s="107"/>
      <c r="O59" s="107"/>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row>
    <row r="60" spans="1:142" s="102" customFormat="1" ht="15" customHeight="1">
      <c r="A60" s="117" t="s">
        <v>763</v>
      </c>
      <c r="B60" s="118"/>
      <c r="C60" s="118"/>
      <c r="D60" s="118"/>
      <c r="E60" s="118"/>
      <c r="F60" s="118"/>
      <c r="G60" s="118"/>
      <c r="H60" s="118"/>
      <c r="I60" s="118"/>
      <c r="J60" s="118"/>
      <c r="K60" s="118"/>
      <c r="L60" s="118"/>
      <c r="M60" s="119"/>
      <c r="N60" s="107"/>
      <c r="O60" s="107"/>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row>
    <row r="61" spans="1:142" s="102" customFormat="1" ht="15" customHeight="1">
      <c r="A61" s="124" t="s">
        <v>1670</v>
      </c>
      <c r="B61" s="116"/>
      <c r="C61" s="116"/>
      <c r="D61" s="116"/>
      <c r="E61" s="116"/>
      <c r="F61" s="116"/>
      <c r="G61" s="116"/>
      <c r="H61" s="116"/>
      <c r="I61" s="116"/>
      <c r="J61" s="116"/>
      <c r="K61" s="116"/>
      <c r="L61" s="116"/>
      <c r="M61" s="116"/>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row>
    <row r="62" spans="1:142" s="102" customFormat="1">
      <c r="A62" s="106"/>
      <c r="B62" s="155"/>
      <c r="C62" s="155"/>
      <c r="D62" s="155"/>
      <c r="E62" s="155"/>
      <c r="F62" s="155"/>
      <c r="G62" s="155"/>
      <c r="H62" s="155"/>
      <c r="I62" s="155"/>
      <c r="J62" s="155"/>
      <c r="K62" s="155"/>
      <c r="L62" s="155"/>
      <c r="M62" s="155"/>
      <c r="N62" s="155"/>
      <c r="O62" s="155"/>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row>
    <row r="63" spans="1:142" s="102" customFormat="1">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row>
  </sheetData>
  <mergeCells count="1">
    <mergeCell ref="A32:O32"/>
  </mergeCells>
  <pageMargins left="0.70866141732283472" right="0.70866141732283472" top="0.78740157480314965" bottom="0.78740157480314965" header="0.31496062992125984" footer="0.31496062992125984"/>
  <pageSetup paperSize="9" scale="41" orientation="landscape"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Tabelle34">
    <tabColor indexed="29"/>
    <pageSetUpPr fitToPage="1"/>
  </sheetPr>
  <dimension ref="A1:AF50"/>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RowHeight="15.75"/>
  <cols>
    <col min="1" max="1" width="25.625" style="10" customWidth="1"/>
    <col min="2" max="16" width="7.75" style="10" customWidth="1"/>
    <col min="17" max="17" width="8.625" style="10" customWidth="1"/>
    <col min="18" max="18" width="8.5" style="10" customWidth="1"/>
    <col min="19" max="29" width="8.625" style="10" customWidth="1"/>
    <col min="30" max="16384" width="11" style="10"/>
  </cols>
  <sheetData>
    <row r="1" spans="1:32" s="111" customFormat="1" ht="13.15" customHeight="1">
      <c r="A1" s="369"/>
      <c r="B1" s="525"/>
      <c r="C1" s="525"/>
      <c r="D1" s="525"/>
      <c r="E1" s="525"/>
      <c r="F1" s="525"/>
      <c r="G1" s="525"/>
      <c r="H1" s="525"/>
      <c r="I1" s="561"/>
      <c r="J1" s="561"/>
      <c r="K1" s="561"/>
      <c r="L1" s="561"/>
      <c r="M1" s="525"/>
      <c r="N1" s="525"/>
      <c r="O1" s="525"/>
      <c r="P1" s="525"/>
      <c r="Q1" s="525"/>
      <c r="R1" s="525"/>
      <c r="S1" s="525"/>
      <c r="T1" s="525"/>
      <c r="U1" s="525"/>
      <c r="V1" s="525"/>
      <c r="W1" s="525"/>
      <c r="X1" s="525"/>
      <c r="Y1" s="525"/>
      <c r="Z1" s="525"/>
      <c r="AA1" s="525"/>
      <c r="AB1" s="525"/>
      <c r="AC1" s="525"/>
      <c r="AD1" s="525"/>
      <c r="AE1" s="212"/>
      <c r="AF1" s="213"/>
    </row>
    <row r="2" spans="1:32" s="111" customFormat="1" ht="18" customHeight="1">
      <c r="A2" s="465"/>
      <c r="B2" s="528" t="s">
        <v>1052</v>
      </c>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329" t="s">
        <v>112</v>
      </c>
      <c r="AF2" s="539"/>
    </row>
    <row r="3" spans="1:32" s="111" customFormat="1" ht="18" customHeight="1">
      <c r="A3" s="465"/>
      <c r="B3" s="563"/>
      <c r="C3" s="563"/>
      <c r="D3" s="563"/>
      <c r="E3" s="563"/>
      <c r="F3" s="563"/>
      <c r="G3" s="563"/>
      <c r="H3" s="564"/>
      <c r="I3" s="564"/>
      <c r="J3" s="564"/>
      <c r="K3" s="564"/>
      <c r="L3" s="564"/>
      <c r="M3" s="565"/>
      <c r="N3" s="565"/>
      <c r="O3" s="565"/>
      <c r="P3" s="565"/>
      <c r="Q3" s="565"/>
      <c r="R3" s="565"/>
      <c r="S3" s="565"/>
      <c r="T3" s="565"/>
      <c r="U3" s="565"/>
      <c r="V3" s="565"/>
      <c r="W3" s="565"/>
      <c r="X3" s="565"/>
      <c r="Y3" s="565"/>
      <c r="Z3" s="565"/>
      <c r="AA3" s="565"/>
      <c r="AB3" s="565"/>
      <c r="AC3" s="565"/>
      <c r="AD3" s="565"/>
      <c r="AE3" s="329" t="s">
        <v>110</v>
      </c>
      <c r="AF3" s="539"/>
    </row>
    <row r="4" spans="1:32" s="111" customFormat="1" ht="18" customHeight="1">
      <c r="A4" s="232"/>
      <c r="B4" s="566"/>
      <c r="C4" s="566"/>
      <c r="D4" s="566"/>
      <c r="E4" s="566"/>
      <c r="F4" s="566"/>
      <c r="G4" s="566"/>
      <c r="H4" s="566"/>
      <c r="I4" s="566"/>
      <c r="J4" s="566"/>
      <c r="K4" s="566"/>
      <c r="L4" s="566"/>
      <c r="M4" s="565"/>
      <c r="N4" s="565"/>
      <c r="O4" s="565"/>
      <c r="P4" s="565"/>
      <c r="Q4" s="565"/>
      <c r="R4" s="565"/>
      <c r="S4" s="565"/>
      <c r="T4" s="565"/>
      <c r="U4" s="565"/>
      <c r="V4" s="565"/>
      <c r="W4" s="565"/>
      <c r="X4" s="565"/>
      <c r="Y4" s="565"/>
      <c r="Z4" s="565"/>
      <c r="AA4" s="565"/>
      <c r="AB4" s="565"/>
      <c r="AC4" s="565"/>
      <c r="AD4" s="565"/>
      <c r="AE4" s="330" t="s">
        <v>1682</v>
      </c>
      <c r="AF4" s="544"/>
    </row>
    <row r="5" spans="1:32" s="111" customFormat="1" ht="13.15" customHeight="1">
      <c r="A5" s="331"/>
      <c r="B5" s="530"/>
      <c r="C5" s="530"/>
      <c r="D5" s="530"/>
      <c r="E5" s="530"/>
      <c r="F5" s="530"/>
      <c r="G5" s="530"/>
      <c r="H5" s="530"/>
      <c r="I5" s="567"/>
      <c r="J5" s="567"/>
      <c r="K5" s="567"/>
      <c r="L5" s="567"/>
      <c r="M5" s="530"/>
      <c r="N5" s="530"/>
      <c r="O5" s="530"/>
      <c r="P5" s="530"/>
      <c r="Q5" s="530"/>
      <c r="R5" s="530"/>
      <c r="S5" s="530"/>
      <c r="T5" s="530"/>
      <c r="U5" s="530"/>
      <c r="V5" s="530"/>
      <c r="W5" s="530"/>
      <c r="X5" s="530"/>
      <c r="Y5" s="530"/>
      <c r="Z5" s="530"/>
      <c r="AA5" s="530"/>
      <c r="AB5" s="530"/>
      <c r="AC5" s="530"/>
      <c r="AD5" s="530"/>
      <c r="AE5" s="218"/>
      <c r="AF5" s="219"/>
    </row>
    <row r="6" spans="1:32" ht="8.1" customHeight="1">
      <c r="A6" s="166"/>
      <c r="B6" s="560"/>
      <c r="C6" s="560"/>
      <c r="D6" s="560"/>
      <c r="E6" s="560"/>
      <c r="F6" s="560"/>
      <c r="G6" s="560"/>
      <c r="H6" s="560"/>
      <c r="I6" s="560"/>
      <c r="J6" s="560"/>
      <c r="K6" s="560"/>
      <c r="L6" s="560"/>
      <c r="M6" s="560"/>
      <c r="N6" s="560"/>
      <c r="O6" s="560"/>
    </row>
    <row r="7" spans="1:32" ht="14.65" customHeight="1">
      <c r="A7" s="411" t="s">
        <v>630</v>
      </c>
      <c r="B7" s="411"/>
      <c r="C7" s="411"/>
      <c r="D7" s="411"/>
      <c r="E7" s="411"/>
      <c r="F7" s="411"/>
      <c r="G7" s="411"/>
      <c r="H7" s="411"/>
      <c r="I7" s="411"/>
      <c r="J7" s="411"/>
      <c r="K7" s="411"/>
      <c r="L7" s="411"/>
      <c r="M7" s="411"/>
      <c r="N7" s="411"/>
      <c r="O7" s="411"/>
      <c r="P7" s="411"/>
      <c r="R7" s="2868"/>
      <c r="S7" s="2868"/>
      <c r="T7" s="2868"/>
      <c r="U7" s="2868"/>
      <c r="V7" s="2868"/>
      <c r="W7" s="2868"/>
      <c r="X7" s="2868"/>
      <c r="Y7" s="2868"/>
      <c r="Z7" s="2868"/>
      <c r="AA7" s="2868"/>
      <c r="AB7" s="2868"/>
      <c r="AC7" s="2868"/>
      <c r="AD7" s="2868"/>
      <c r="AE7" s="2868"/>
    </row>
    <row r="8" spans="1:32" ht="14.65" customHeight="1">
      <c r="A8" s="568"/>
      <c r="B8" s="6">
        <v>1990</v>
      </c>
      <c r="C8" s="6">
        <v>1991</v>
      </c>
      <c r="D8" s="6">
        <v>1992</v>
      </c>
      <c r="E8" s="6">
        <v>1993</v>
      </c>
      <c r="F8" s="6">
        <v>1994</v>
      </c>
      <c r="G8" s="6">
        <v>1995</v>
      </c>
      <c r="H8" s="6">
        <v>1996</v>
      </c>
      <c r="I8" s="16">
        <v>1997</v>
      </c>
      <c r="J8" s="16">
        <v>1998</v>
      </c>
      <c r="K8" s="16">
        <v>1999</v>
      </c>
      <c r="L8" s="6">
        <v>2000</v>
      </c>
      <c r="M8" s="18">
        <v>2001</v>
      </c>
      <c r="N8" s="6">
        <v>2002</v>
      </c>
      <c r="O8" s="6">
        <v>2003</v>
      </c>
      <c r="P8" s="1376">
        <v>2004</v>
      </c>
      <c r="Q8" s="1452">
        <v>2005</v>
      </c>
      <c r="R8" s="12">
        <v>2006</v>
      </c>
      <c r="S8" s="6">
        <v>2007</v>
      </c>
      <c r="T8" s="12">
        <v>2008</v>
      </c>
      <c r="U8" s="6">
        <v>2009</v>
      </c>
      <c r="V8" s="16">
        <v>2010</v>
      </c>
      <c r="W8" s="2244">
        <v>2011</v>
      </c>
      <c r="X8" s="2531">
        <v>2012</v>
      </c>
      <c r="Y8" s="12">
        <v>2013</v>
      </c>
      <c r="Z8" s="12">
        <v>2014</v>
      </c>
      <c r="AA8" s="12">
        <v>2015</v>
      </c>
      <c r="AB8" s="12">
        <v>2016</v>
      </c>
      <c r="AC8" s="12">
        <v>2017</v>
      </c>
      <c r="AD8" s="12">
        <v>2018</v>
      </c>
      <c r="AE8" s="12">
        <v>2019</v>
      </c>
      <c r="AF8" s="12">
        <v>2020</v>
      </c>
    </row>
    <row r="9" spans="1:32" s="111" customFormat="1" ht="14.65" customHeight="1">
      <c r="A9" s="1420" t="s">
        <v>263</v>
      </c>
      <c r="B9" s="1421">
        <v>3186.86</v>
      </c>
      <c r="C9" s="1421">
        <v>3188.08</v>
      </c>
      <c r="D9" s="1421">
        <v>3226.4940000000001</v>
      </c>
      <c r="E9" s="1421">
        <v>3254.8530000000001</v>
      </c>
      <c r="F9" s="1421">
        <v>3286.9360000000001</v>
      </c>
      <c r="G9" s="1421">
        <v>3340.1979999999999</v>
      </c>
      <c r="H9" s="1421">
        <v>3430.26</v>
      </c>
      <c r="I9" s="1421">
        <v>3528.348</v>
      </c>
      <c r="J9" s="1421">
        <v>3589.482</v>
      </c>
      <c r="K9" s="1421">
        <v>3526.3510000000001</v>
      </c>
      <c r="L9" s="1421">
        <v>3654.09</v>
      </c>
      <c r="M9" s="1421">
        <v>3664.8490000000002</v>
      </c>
      <c r="N9" s="1421">
        <v>3634.2620000000002</v>
      </c>
      <c r="O9" s="1421">
        <v>3789.9920000000002</v>
      </c>
      <c r="P9" s="1421">
        <v>3949.7440000000001</v>
      </c>
      <c r="Q9" s="1421">
        <v>4004.4609999999998</v>
      </c>
      <c r="R9" s="1421">
        <v>4046.1860000000001</v>
      </c>
      <c r="S9" s="1421">
        <v>4049.2289999999998</v>
      </c>
      <c r="T9" s="1421">
        <v>4099.2669999999998</v>
      </c>
      <c r="U9" s="1421">
        <v>4004.5859999999998</v>
      </c>
      <c r="V9" s="1421">
        <v>4104.0609999999997</v>
      </c>
      <c r="W9" s="1421">
        <v>4150.4570000000003</v>
      </c>
      <c r="X9" s="1421">
        <v>4245.0829999999996</v>
      </c>
      <c r="Y9" s="1421">
        <v>4265.1220000000003</v>
      </c>
      <c r="Z9" s="1421">
        <v>4352.5029999999997</v>
      </c>
      <c r="AA9" s="1421">
        <v>4458.3819999999996</v>
      </c>
      <c r="AB9" s="1421">
        <v>4516.1809999999996</v>
      </c>
      <c r="AC9" s="1421">
        <v>4505.6195640000005</v>
      </c>
      <c r="AD9" s="1421">
        <v>4619.321715</v>
      </c>
      <c r="AE9" s="1421">
        <v>4617.4151490000004</v>
      </c>
      <c r="AF9" s="4149">
        <v>4296.1949279999999</v>
      </c>
    </row>
    <row r="10" spans="1:32" s="111" customFormat="1" ht="14.65" customHeight="1">
      <c r="A10" s="1423" t="s">
        <v>421</v>
      </c>
      <c r="B10" s="1424">
        <v>1120.809</v>
      </c>
      <c r="C10" s="1424">
        <v>1138.779</v>
      </c>
      <c r="D10" s="1424">
        <v>1230.348</v>
      </c>
      <c r="E10" s="1424">
        <v>1283.354</v>
      </c>
      <c r="F10" s="1424">
        <v>1288.68</v>
      </c>
      <c r="G10" s="1424">
        <v>1316.0940000000001</v>
      </c>
      <c r="H10" s="1424">
        <v>1358.8150000000001</v>
      </c>
      <c r="I10" s="1424">
        <v>1421.2049999999999</v>
      </c>
      <c r="J10" s="1424">
        <v>1468.9369999999999</v>
      </c>
      <c r="K10" s="1424">
        <v>1414.1089999999999</v>
      </c>
      <c r="L10" s="1424">
        <v>1494.817</v>
      </c>
      <c r="M10" s="1424">
        <v>1479.096</v>
      </c>
      <c r="N10" s="1424">
        <v>1385.799</v>
      </c>
      <c r="O10" s="1424">
        <v>1492.934</v>
      </c>
      <c r="P10" s="1424">
        <v>1615.38</v>
      </c>
      <c r="Q10" s="1424">
        <v>1687.24</v>
      </c>
      <c r="R10" s="1424">
        <v>1706.1780000000001</v>
      </c>
      <c r="S10" s="1424">
        <v>1688.462</v>
      </c>
      <c r="T10" s="1424">
        <v>1733.925</v>
      </c>
      <c r="U10" s="1424">
        <v>1611.546</v>
      </c>
      <c r="V10" s="1424">
        <v>1643.8440000000001</v>
      </c>
      <c r="W10" s="1424">
        <v>1672.9380000000001</v>
      </c>
      <c r="X10" s="1424">
        <v>1729.9110000000001</v>
      </c>
      <c r="Y10" s="1424">
        <v>1682.4390000000001</v>
      </c>
      <c r="Z10" s="1424">
        <v>1661.4459999999999</v>
      </c>
      <c r="AA10" s="1424">
        <v>1703.6179999999999</v>
      </c>
      <c r="AB10" s="1424">
        <v>1798.059</v>
      </c>
      <c r="AC10" s="1424">
        <v>1759.497666</v>
      </c>
      <c r="AD10" s="1424">
        <v>1749.348444</v>
      </c>
      <c r="AE10" s="1424">
        <v>1649.3602520000002</v>
      </c>
      <c r="AF10" s="4150">
        <v>1442.0686810000002</v>
      </c>
    </row>
    <row r="11" spans="1:32" s="575" customFormat="1" ht="14.65" customHeight="1">
      <c r="A11" s="616" t="s">
        <v>571</v>
      </c>
      <c r="B11" s="1422">
        <v>320.20600000000002</v>
      </c>
      <c r="C11" s="1422">
        <v>333.75</v>
      </c>
      <c r="D11" s="1422">
        <v>338.17</v>
      </c>
      <c r="E11" s="1422">
        <v>337.21100000000001</v>
      </c>
      <c r="F11" s="1422">
        <v>339.12299999999999</v>
      </c>
      <c r="G11" s="1422">
        <v>347.815</v>
      </c>
      <c r="H11" s="1422">
        <v>366.298</v>
      </c>
      <c r="I11" s="1422">
        <v>381.88900000000001</v>
      </c>
      <c r="J11" s="1422">
        <v>381.82299999999998</v>
      </c>
      <c r="K11" s="1422">
        <v>374.46300000000002</v>
      </c>
      <c r="L11" s="1422">
        <v>387.29599999999999</v>
      </c>
      <c r="M11" s="1422">
        <v>387.36399999999998</v>
      </c>
      <c r="N11" s="1422">
        <v>387.23500000000001</v>
      </c>
      <c r="O11" s="1422">
        <v>420.262</v>
      </c>
      <c r="P11" s="1422">
        <v>457.43900000000002</v>
      </c>
      <c r="Q11" s="1422">
        <v>477.726</v>
      </c>
      <c r="R11" s="1422">
        <v>490.959</v>
      </c>
      <c r="S11" s="1422">
        <v>502.96800000000002</v>
      </c>
      <c r="T11" s="1422">
        <v>504.03500000000003</v>
      </c>
      <c r="U11" s="1422">
        <v>486.31200000000001</v>
      </c>
      <c r="V11" s="1422">
        <v>501.08100000000002</v>
      </c>
      <c r="W11" s="1422">
        <v>426.09</v>
      </c>
      <c r="X11" s="1422">
        <v>457.53899999999999</v>
      </c>
      <c r="Y11" s="1422">
        <v>421.51600000000002</v>
      </c>
      <c r="Z11" s="1422">
        <v>401.37200000000001</v>
      </c>
      <c r="AA11" s="1422">
        <v>397.93099999999998</v>
      </c>
      <c r="AB11" s="1422">
        <v>373.50099999999998</v>
      </c>
      <c r="AC11" s="1422">
        <v>391.91632699999997</v>
      </c>
      <c r="AD11" s="1422">
        <v>398.655509</v>
      </c>
      <c r="AE11" s="1422">
        <v>407.90903100000003</v>
      </c>
      <c r="AF11" s="4151">
        <v>334.52799699999997</v>
      </c>
    </row>
    <row r="12" spans="1:32" ht="14.65" customHeight="1">
      <c r="A12" s="576" t="s">
        <v>422</v>
      </c>
      <c r="B12" s="163">
        <v>57.85</v>
      </c>
      <c r="C12" s="163">
        <v>57.076000000000001</v>
      </c>
      <c r="D12" s="163">
        <v>56.904000000000003</v>
      </c>
      <c r="E12" s="163">
        <v>56.994999999999997</v>
      </c>
      <c r="F12" s="163">
        <v>56.311999999999998</v>
      </c>
      <c r="G12" s="163">
        <v>56.753</v>
      </c>
      <c r="H12" s="163">
        <v>59.683999999999997</v>
      </c>
      <c r="I12" s="163">
        <v>60.9</v>
      </c>
      <c r="J12" s="163">
        <v>62.228000000000002</v>
      </c>
      <c r="K12" s="163">
        <v>64.412000000000006</v>
      </c>
      <c r="L12" s="163">
        <v>68.001999999999995</v>
      </c>
      <c r="M12" s="163">
        <v>66.739000000000004</v>
      </c>
      <c r="N12" s="163">
        <v>71.028999999999996</v>
      </c>
      <c r="O12" s="163">
        <v>79.176000000000002</v>
      </c>
      <c r="P12" s="163">
        <v>82.721000000000004</v>
      </c>
      <c r="Q12" s="163">
        <v>86.13</v>
      </c>
      <c r="R12" s="163">
        <v>85.775999999999996</v>
      </c>
      <c r="S12" s="163">
        <v>85.896000000000001</v>
      </c>
      <c r="T12" s="163">
        <v>83.545000000000002</v>
      </c>
      <c r="U12" s="163">
        <v>77.734999999999999</v>
      </c>
      <c r="V12" s="163">
        <v>74.427999999999997</v>
      </c>
      <c r="W12" s="163">
        <v>72.284000000000006</v>
      </c>
      <c r="X12" s="163">
        <v>67.537000000000006</v>
      </c>
      <c r="Y12" s="163">
        <v>65.23</v>
      </c>
      <c r="Z12" s="163">
        <v>69.123000000000005</v>
      </c>
      <c r="AA12" s="163">
        <v>67.53</v>
      </c>
      <c r="AB12" s="163">
        <v>68.869</v>
      </c>
      <c r="AC12" s="163">
        <v>67.212000000000003</v>
      </c>
      <c r="AD12" s="163">
        <v>65.808000000000007</v>
      </c>
      <c r="AE12" s="163">
        <v>64.911000000000001</v>
      </c>
      <c r="AF12" s="4152">
        <v>58.858826000000001</v>
      </c>
    </row>
    <row r="13" spans="1:32" ht="14.65" customHeight="1">
      <c r="A13" s="577" t="s">
        <v>423</v>
      </c>
      <c r="B13" s="163">
        <v>45.499000000000002</v>
      </c>
      <c r="C13" s="163">
        <v>45.417999999999999</v>
      </c>
      <c r="D13" s="163">
        <v>45.869</v>
      </c>
      <c r="E13" s="163">
        <v>47.527000000000001</v>
      </c>
      <c r="F13" s="163">
        <v>46.497</v>
      </c>
      <c r="G13" s="163">
        <v>46.588000000000001</v>
      </c>
      <c r="H13" s="163">
        <v>45.08</v>
      </c>
      <c r="I13" s="163">
        <v>43.795999999999999</v>
      </c>
      <c r="J13" s="163">
        <v>42.962000000000003</v>
      </c>
      <c r="K13" s="163">
        <v>41.845999999999997</v>
      </c>
      <c r="L13" s="163">
        <v>35.539000000000001</v>
      </c>
      <c r="M13" s="163">
        <v>34.811999999999998</v>
      </c>
      <c r="N13" s="163">
        <v>34.665999999999997</v>
      </c>
      <c r="O13" s="163">
        <v>35.585999999999999</v>
      </c>
      <c r="P13" s="163">
        <v>33.363</v>
      </c>
      <c r="Q13" s="163">
        <v>32.243000000000002</v>
      </c>
      <c r="R13" s="163">
        <v>31.983000000000001</v>
      </c>
      <c r="S13" s="163">
        <v>32.912999999999997</v>
      </c>
      <c r="T13" s="163">
        <v>34.860999999999997</v>
      </c>
      <c r="U13" s="163">
        <v>33.987000000000002</v>
      </c>
      <c r="V13" s="163">
        <v>34.676000000000002</v>
      </c>
      <c r="W13" s="163">
        <v>34.165999999999997</v>
      </c>
      <c r="X13" s="163">
        <v>34.478000000000002</v>
      </c>
      <c r="Y13" s="163">
        <v>34.488</v>
      </c>
      <c r="Z13" s="163">
        <v>35.149000000000001</v>
      </c>
      <c r="AA13" s="163">
        <v>34.561</v>
      </c>
      <c r="AB13" s="163">
        <v>33.021999999999998</v>
      </c>
      <c r="AC13" s="163">
        <v>31.715667</v>
      </c>
      <c r="AD13" s="163">
        <v>32.213025999999999</v>
      </c>
      <c r="AE13" s="163">
        <v>31.408618999999998</v>
      </c>
      <c r="AF13" s="4152">
        <v>29.689584</v>
      </c>
    </row>
    <row r="14" spans="1:32" ht="14.65" customHeight="1">
      <c r="A14" s="577" t="s">
        <v>572</v>
      </c>
      <c r="B14" s="163">
        <v>66.197999999999993</v>
      </c>
      <c r="C14" s="163">
        <v>74.206999999999994</v>
      </c>
      <c r="D14" s="163">
        <v>70.427000000000007</v>
      </c>
      <c r="E14" s="163">
        <v>66.975999999999999</v>
      </c>
      <c r="F14" s="163">
        <v>67.78</v>
      </c>
      <c r="G14" s="163">
        <v>70.045000000000002</v>
      </c>
      <c r="H14" s="163">
        <v>70.760000000000005</v>
      </c>
      <c r="I14" s="163">
        <v>71.495999999999995</v>
      </c>
      <c r="J14" s="163">
        <v>74.051000000000002</v>
      </c>
      <c r="K14" s="163">
        <v>66.426000000000002</v>
      </c>
      <c r="L14" s="163">
        <v>69.465000000000003</v>
      </c>
      <c r="M14" s="163">
        <v>68.152000000000001</v>
      </c>
      <c r="N14" s="163">
        <v>67.801000000000002</v>
      </c>
      <c r="O14" s="163">
        <v>73.430000000000007</v>
      </c>
      <c r="P14" s="163">
        <v>82.111999999999995</v>
      </c>
      <c r="Q14" s="163">
        <v>86.406999999999996</v>
      </c>
      <c r="R14" s="163">
        <v>90.587000000000003</v>
      </c>
      <c r="S14" s="163">
        <v>92.688000000000002</v>
      </c>
      <c r="T14" s="163">
        <v>91.242999999999995</v>
      </c>
      <c r="U14" s="163">
        <v>85.180999999999997</v>
      </c>
      <c r="V14" s="163">
        <v>88.097999999999999</v>
      </c>
      <c r="W14" s="163">
        <v>25.773</v>
      </c>
      <c r="X14" s="163">
        <v>74.319000000000003</v>
      </c>
      <c r="Y14" s="163">
        <v>50.87</v>
      </c>
      <c r="Z14" s="163">
        <v>25.111000000000001</v>
      </c>
      <c r="AA14" s="163">
        <v>21.161999999999999</v>
      </c>
      <c r="AB14" s="163">
        <v>20.024999999999999</v>
      </c>
      <c r="AC14" s="163">
        <v>44.797556</v>
      </c>
      <c r="AD14" s="163">
        <v>56.207296999999997</v>
      </c>
      <c r="AE14" s="163">
        <v>63.132247999999997</v>
      </c>
      <c r="AF14" s="4152">
        <v>20.947264000000001</v>
      </c>
    </row>
    <row r="15" spans="1:32" ht="14.65" customHeight="1">
      <c r="A15" s="577" t="s">
        <v>573</v>
      </c>
      <c r="B15" s="163">
        <v>88.322000000000003</v>
      </c>
      <c r="C15" s="163">
        <v>92.144000000000005</v>
      </c>
      <c r="D15" s="163">
        <v>95.575000000000003</v>
      </c>
      <c r="E15" s="163">
        <v>96.509</v>
      </c>
      <c r="F15" s="163">
        <v>96.215999999999994</v>
      </c>
      <c r="G15" s="163">
        <v>97.540999999999997</v>
      </c>
      <c r="H15" s="163">
        <v>108.032</v>
      </c>
      <c r="I15" s="163">
        <v>117.458</v>
      </c>
      <c r="J15" s="163">
        <v>111.375</v>
      </c>
      <c r="K15" s="163">
        <v>107.066</v>
      </c>
      <c r="L15" s="163">
        <v>115.178</v>
      </c>
      <c r="M15" s="163">
        <v>120.72</v>
      </c>
      <c r="N15" s="163">
        <v>103.61799999999999</v>
      </c>
      <c r="O15" s="163">
        <v>117.93899999999999</v>
      </c>
      <c r="P15" s="163">
        <v>127.48099999999999</v>
      </c>
      <c r="Q15" s="163">
        <v>128.648</v>
      </c>
      <c r="R15" s="163">
        <v>122.31399999999999</v>
      </c>
      <c r="S15" s="163">
        <v>114.17400000000001</v>
      </c>
      <c r="T15" s="163">
        <v>109.214</v>
      </c>
      <c r="U15" s="163">
        <v>109.45099999999999</v>
      </c>
      <c r="V15" s="163">
        <v>126.511</v>
      </c>
      <c r="W15" s="163">
        <v>122.56</v>
      </c>
      <c r="X15" s="163">
        <v>121.294</v>
      </c>
      <c r="Y15" s="163">
        <v>109.797</v>
      </c>
      <c r="Z15" s="163">
        <v>109.809</v>
      </c>
      <c r="AA15" s="163">
        <v>106.298</v>
      </c>
      <c r="AB15" s="163">
        <v>91.849000000000004</v>
      </c>
      <c r="AC15" s="163">
        <v>93.28604</v>
      </c>
      <c r="AD15" s="163">
        <v>95.741908999999993</v>
      </c>
      <c r="AE15" s="163">
        <v>100.686711</v>
      </c>
      <c r="AF15" s="4152">
        <v>87.536861000000002</v>
      </c>
    </row>
    <row r="16" spans="1:32" s="297" customFormat="1" ht="14.65" customHeight="1">
      <c r="A16" s="572" t="s">
        <v>605</v>
      </c>
      <c r="B16" s="573">
        <v>679.99699999999996</v>
      </c>
      <c r="C16" s="573">
        <v>686.35299999999995</v>
      </c>
      <c r="D16" s="573">
        <v>686.12400000000002</v>
      </c>
      <c r="E16" s="573">
        <v>684.60799999999995</v>
      </c>
      <c r="F16" s="573">
        <v>679.70799999999997</v>
      </c>
      <c r="G16" s="573">
        <v>683.39099999999996</v>
      </c>
      <c r="H16" s="573">
        <v>693.50199999999995</v>
      </c>
      <c r="I16" s="573">
        <v>707.56500000000005</v>
      </c>
      <c r="J16" s="573">
        <v>710.81399999999996</v>
      </c>
      <c r="K16" s="573">
        <v>688.46699999999998</v>
      </c>
      <c r="L16" s="573">
        <v>688.61</v>
      </c>
      <c r="M16" s="573">
        <v>689.53300000000002</v>
      </c>
      <c r="N16" s="573">
        <v>696.64599999999996</v>
      </c>
      <c r="O16" s="573">
        <v>706.06100000000004</v>
      </c>
      <c r="P16" s="573">
        <v>702.029</v>
      </c>
      <c r="Q16" s="573">
        <v>679.31799999999998</v>
      </c>
      <c r="R16" s="573">
        <v>690.625</v>
      </c>
      <c r="S16" s="573">
        <v>689.24099999999999</v>
      </c>
      <c r="T16" s="573">
        <v>677.85799999999995</v>
      </c>
      <c r="U16" s="573">
        <v>697.32100000000003</v>
      </c>
      <c r="V16" s="573">
        <v>725.05399999999997</v>
      </c>
      <c r="W16" s="573">
        <v>758.72900000000004</v>
      </c>
      <c r="X16" s="573">
        <v>823.29899999999998</v>
      </c>
      <c r="Y16" s="573">
        <v>894.24300000000005</v>
      </c>
      <c r="Z16" s="573">
        <v>979.60599999999999</v>
      </c>
      <c r="AA16" s="573">
        <v>1021.292</v>
      </c>
      <c r="AB16" s="573">
        <v>989.26199999999994</v>
      </c>
      <c r="AC16" s="573">
        <v>1029.349352</v>
      </c>
      <c r="AD16" s="573">
        <v>1137.7303729999999</v>
      </c>
      <c r="AE16" s="573">
        <v>1214.0128340000001</v>
      </c>
      <c r="AF16" s="574">
        <v>1152.102476</v>
      </c>
    </row>
    <row r="17" spans="1:32" ht="14.65" customHeight="1">
      <c r="A17" s="576" t="s">
        <v>207</v>
      </c>
      <c r="B17" s="164">
        <v>91.950999999999993</v>
      </c>
      <c r="C17" s="164">
        <v>92.350999999999999</v>
      </c>
      <c r="D17" s="164">
        <v>96.718999999999994</v>
      </c>
      <c r="E17" s="164">
        <v>101.658</v>
      </c>
      <c r="F17" s="164">
        <v>105.751</v>
      </c>
      <c r="G17" s="164">
        <v>110.699</v>
      </c>
      <c r="H17" s="164">
        <v>113.931</v>
      </c>
      <c r="I17" s="164">
        <v>119.42</v>
      </c>
      <c r="J17" s="164">
        <v>125.298</v>
      </c>
      <c r="K17" s="164">
        <v>120.49</v>
      </c>
      <c r="L17" s="164">
        <v>125.45699999999999</v>
      </c>
      <c r="M17" s="164">
        <v>127.209</v>
      </c>
      <c r="N17" s="164">
        <v>133.511</v>
      </c>
      <c r="O17" s="164">
        <v>141.15199999999999</v>
      </c>
      <c r="P17" s="164">
        <v>146.20699999999999</v>
      </c>
      <c r="Q17" s="164">
        <v>141.64599999999999</v>
      </c>
      <c r="R17" s="164">
        <v>157.827</v>
      </c>
      <c r="S17" s="164">
        <v>162.65</v>
      </c>
      <c r="T17" s="164">
        <v>160.22300000000001</v>
      </c>
      <c r="U17" s="164">
        <v>159.79</v>
      </c>
      <c r="V17" s="164">
        <v>168.31399999999999</v>
      </c>
      <c r="W17" s="164">
        <v>179.46799999999999</v>
      </c>
      <c r="X17" s="164">
        <v>193.41900000000001</v>
      </c>
      <c r="Y17" s="164">
        <v>206.03</v>
      </c>
      <c r="Z17" s="164">
        <v>221.595</v>
      </c>
      <c r="AA17" s="164">
        <v>227.98099999999999</v>
      </c>
      <c r="AB17" s="164">
        <v>226.702</v>
      </c>
      <c r="AC17" s="164">
        <v>249.82599999999999</v>
      </c>
      <c r="AD17" s="164">
        <v>268.262</v>
      </c>
      <c r="AE17" s="164">
        <v>273.54300000000001</v>
      </c>
      <c r="AF17" s="165">
        <v>260.94900000000001</v>
      </c>
    </row>
    <row r="18" spans="1:32" ht="14.65" customHeight="1">
      <c r="A18" s="577" t="s">
        <v>577</v>
      </c>
      <c r="B18" s="164">
        <v>150.77600000000001</v>
      </c>
      <c r="C18" s="164">
        <v>157.982</v>
      </c>
      <c r="D18" s="164">
        <v>158.27600000000001</v>
      </c>
      <c r="E18" s="164">
        <v>159.09700000000001</v>
      </c>
      <c r="F18" s="164">
        <v>158.435</v>
      </c>
      <c r="G18" s="164">
        <v>154.358</v>
      </c>
      <c r="H18" s="164">
        <v>160.90299999999999</v>
      </c>
      <c r="I18" s="164">
        <v>169.31299999999999</v>
      </c>
      <c r="J18" s="164">
        <v>172.80600000000001</v>
      </c>
      <c r="K18" s="164">
        <v>166.846</v>
      </c>
      <c r="L18" s="164">
        <v>169.26499999999999</v>
      </c>
      <c r="M18" s="164">
        <v>175.553</v>
      </c>
      <c r="N18" s="164">
        <v>178.55</v>
      </c>
      <c r="O18" s="164">
        <v>189.53800000000001</v>
      </c>
      <c r="P18" s="164">
        <v>191.428</v>
      </c>
      <c r="Q18" s="164">
        <v>187.68899999999999</v>
      </c>
      <c r="R18" s="164">
        <v>183.24</v>
      </c>
      <c r="S18" s="164">
        <v>172.57599999999999</v>
      </c>
      <c r="T18" s="164">
        <v>156.89099999999999</v>
      </c>
      <c r="U18" s="164">
        <v>146.04900000000001</v>
      </c>
      <c r="V18" s="164">
        <v>144.762</v>
      </c>
      <c r="W18" s="164">
        <v>143.39599999999999</v>
      </c>
      <c r="X18" s="164">
        <v>143.024</v>
      </c>
      <c r="Y18" s="164">
        <v>141.24</v>
      </c>
      <c r="Z18" s="164">
        <v>136.33699999999999</v>
      </c>
      <c r="AA18" s="164">
        <v>126.602</v>
      </c>
      <c r="AB18" s="164">
        <v>120.48399999999999</v>
      </c>
      <c r="AC18" s="164">
        <v>108.977</v>
      </c>
      <c r="AD18" s="164">
        <v>102.113</v>
      </c>
      <c r="AE18" s="164">
        <v>94.819000000000003</v>
      </c>
      <c r="AF18" s="165">
        <v>94.555000000000007</v>
      </c>
    </row>
    <row r="19" spans="1:32" ht="14.65" customHeight="1">
      <c r="A19" s="577" t="s">
        <v>576</v>
      </c>
      <c r="B19" s="164">
        <v>413.34399999999999</v>
      </c>
      <c r="C19" s="164">
        <v>412.89800000000002</v>
      </c>
      <c r="D19" s="164">
        <v>407.476</v>
      </c>
      <c r="E19" s="164">
        <v>399.488</v>
      </c>
      <c r="F19" s="164">
        <v>390.95100000000002</v>
      </c>
      <c r="G19" s="164">
        <v>387.40800000000002</v>
      </c>
      <c r="H19" s="164">
        <v>385.46300000000002</v>
      </c>
      <c r="I19" s="164">
        <v>384.61799999999999</v>
      </c>
      <c r="J19" s="164">
        <v>373.94600000000003</v>
      </c>
      <c r="K19" s="164">
        <v>358.50200000000001</v>
      </c>
      <c r="L19" s="164">
        <v>357.98</v>
      </c>
      <c r="M19" s="164">
        <v>355.12</v>
      </c>
      <c r="N19" s="164">
        <v>354.33</v>
      </c>
      <c r="O19" s="164">
        <v>346.98500000000001</v>
      </c>
      <c r="P19" s="164">
        <v>336.678</v>
      </c>
      <c r="Q19" s="164">
        <v>322.46300000000002</v>
      </c>
      <c r="R19" s="164">
        <v>321.649</v>
      </c>
      <c r="S19" s="164">
        <v>325.82100000000003</v>
      </c>
      <c r="T19" s="164">
        <v>329.44</v>
      </c>
      <c r="U19" s="164">
        <v>355.82499999999999</v>
      </c>
      <c r="V19" s="164">
        <v>370.31299999999999</v>
      </c>
      <c r="W19" s="164">
        <v>387.26900000000001</v>
      </c>
      <c r="X19" s="164">
        <v>436.52100000000002</v>
      </c>
      <c r="Y19" s="164">
        <v>493.387</v>
      </c>
      <c r="Z19" s="164">
        <v>569.11800000000005</v>
      </c>
      <c r="AA19" s="164">
        <v>613.45699999999999</v>
      </c>
      <c r="AB19" s="164">
        <v>594.91399999999999</v>
      </c>
      <c r="AC19" s="164">
        <v>625.04826400000002</v>
      </c>
      <c r="AD19" s="164">
        <v>721.07630200000006</v>
      </c>
      <c r="AE19" s="164">
        <v>797.43796400000008</v>
      </c>
      <c r="AF19" s="165">
        <v>753.96050600000001</v>
      </c>
    </row>
    <row r="20" spans="1:32" s="297" customFormat="1" ht="14.65" customHeight="1">
      <c r="A20" s="572" t="s">
        <v>578</v>
      </c>
      <c r="B20" s="573">
        <v>216.78100000000001</v>
      </c>
      <c r="C20" s="573">
        <v>231.99199999999999</v>
      </c>
      <c r="D20" s="573">
        <v>237.02199999999999</v>
      </c>
      <c r="E20" s="573">
        <v>246.62899999999999</v>
      </c>
      <c r="F20" s="573">
        <v>261.154</v>
      </c>
      <c r="G20" s="573">
        <v>279.21499999999997</v>
      </c>
      <c r="H20" s="573">
        <v>309.44600000000003</v>
      </c>
      <c r="I20" s="573">
        <v>325.697</v>
      </c>
      <c r="J20" s="573">
        <v>327.14499999999998</v>
      </c>
      <c r="K20" s="573">
        <v>321.154</v>
      </c>
      <c r="L20" s="573">
        <v>333.56200000000001</v>
      </c>
      <c r="M20" s="573">
        <v>344.96100000000001</v>
      </c>
      <c r="N20" s="573">
        <v>334.983</v>
      </c>
      <c r="O20" s="573">
        <v>331.654</v>
      </c>
      <c r="P20" s="573">
        <v>351.755</v>
      </c>
      <c r="Q20" s="573">
        <v>366.77699999999999</v>
      </c>
      <c r="R20" s="573">
        <v>371.21199999999999</v>
      </c>
      <c r="S20" s="573">
        <v>368.536</v>
      </c>
      <c r="T20" s="573">
        <v>382.738</v>
      </c>
      <c r="U20" s="573">
        <v>372.35199999999998</v>
      </c>
      <c r="V20" s="573">
        <v>379.351</v>
      </c>
      <c r="W20" s="573">
        <v>377.72199999999998</v>
      </c>
      <c r="X20" s="573">
        <v>372.21100000000001</v>
      </c>
      <c r="Y20" s="573">
        <v>373.59800000000001</v>
      </c>
      <c r="Z20" s="573">
        <v>383.43400000000003</v>
      </c>
      <c r="AA20" s="573">
        <v>382.78699999999998</v>
      </c>
      <c r="AB20" s="573">
        <v>369.03</v>
      </c>
      <c r="AC20" s="573">
        <v>354.06859100000003</v>
      </c>
      <c r="AD20" s="573">
        <v>326.79350499999998</v>
      </c>
      <c r="AE20" s="573">
        <v>312.97608200000002</v>
      </c>
      <c r="AF20" s="574">
        <v>294.02625499999999</v>
      </c>
    </row>
    <row r="21" spans="1:32" ht="14.65" customHeight="1">
      <c r="A21" s="576" t="s">
        <v>424</v>
      </c>
      <c r="B21" s="164">
        <v>26.318999999999999</v>
      </c>
      <c r="C21" s="164">
        <v>27.100999999999999</v>
      </c>
      <c r="D21" s="164">
        <v>30.369</v>
      </c>
      <c r="E21" s="164">
        <v>31.978000000000002</v>
      </c>
      <c r="F21" s="164">
        <v>36.284999999999997</v>
      </c>
      <c r="G21" s="164">
        <v>39.042000000000002</v>
      </c>
      <c r="H21" s="164">
        <v>42.585000000000001</v>
      </c>
      <c r="I21" s="164">
        <v>44.941000000000003</v>
      </c>
      <c r="J21" s="164">
        <v>45.81</v>
      </c>
      <c r="K21" s="164">
        <v>43.970999999999997</v>
      </c>
      <c r="L21" s="164">
        <v>41.972999999999999</v>
      </c>
      <c r="M21" s="164">
        <v>42.110999999999997</v>
      </c>
      <c r="N21" s="164">
        <v>41.792000000000002</v>
      </c>
      <c r="O21" s="164">
        <v>41.465000000000003</v>
      </c>
      <c r="P21" s="164">
        <v>39.83</v>
      </c>
      <c r="Q21" s="164">
        <v>37.509</v>
      </c>
      <c r="R21" s="164">
        <v>37.445999999999998</v>
      </c>
      <c r="S21" s="164">
        <v>36.825000000000003</v>
      </c>
      <c r="T21" s="164">
        <v>37.765000000000001</v>
      </c>
      <c r="U21" s="164">
        <v>36.511000000000003</v>
      </c>
      <c r="V21" s="164">
        <v>37.020000000000003</v>
      </c>
      <c r="W21" s="164">
        <v>34.966000000000001</v>
      </c>
      <c r="X21" s="164">
        <v>35.036000000000001</v>
      </c>
      <c r="Y21" s="164">
        <v>33.801000000000002</v>
      </c>
      <c r="Z21" s="164">
        <v>34.673000000000002</v>
      </c>
      <c r="AA21" s="164">
        <v>33.786000000000001</v>
      </c>
      <c r="AB21" s="164">
        <v>33.526000000000003</v>
      </c>
      <c r="AC21" s="164">
        <v>32.314723000000001</v>
      </c>
      <c r="AD21" s="164">
        <v>32.802270999999998</v>
      </c>
      <c r="AE21" s="164">
        <v>33.899507</v>
      </c>
      <c r="AF21" s="165">
        <v>31.031475999999998</v>
      </c>
    </row>
    <row r="22" spans="1:32" ht="14.65" customHeight="1">
      <c r="A22" s="577" t="s">
        <v>425</v>
      </c>
      <c r="B22" s="164">
        <v>41.122</v>
      </c>
      <c r="C22" s="164">
        <v>42.14</v>
      </c>
      <c r="D22" s="164">
        <v>41.695999999999998</v>
      </c>
      <c r="E22" s="164">
        <v>41.88</v>
      </c>
      <c r="F22" s="164">
        <v>43.935000000000002</v>
      </c>
      <c r="G22" s="164">
        <v>45.171999999999997</v>
      </c>
      <c r="H22" s="164">
        <v>51.008000000000003</v>
      </c>
      <c r="I22" s="164">
        <v>55.295999999999999</v>
      </c>
      <c r="J22" s="164">
        <v>60.835000000000001</v>
      </c>
      <c r="K22" s="164">
        <v>66.186999999999998</v>
      </c>
      <c r="L22" s="164">
        <v>71.653999999999996</v>
      </c>
      <c r="M22" s="164">
        <v>75.076999999999998</v>
      </c>
      <c r="N22" s="164">
        <v>84.429000000000002</v>
      </c>
      <c r="O22" s="164">
        <v>88.652000000000001</v>
      </c>
      <c r="P22" s="164">
        <v>87.899000000000001</v>
      </c>
      <c r="Q22" s="164">
        <v>97.198999999999998</v>
      </c>
      <c r="R22" s="164">
        <v>103.42100000000001</v>
      </c>
      <c r="S22" s="164">
        <v>109.866</v>
      </c>
      <c r="T22" s="164">
        <v>116.95</v>
      </c>
      <c r="U22" s="164">
        <v>123.18</v>
      </c>
      <c r="V22" s="164">
        <v>131.05199999999999</v>
      </c>
      <c r="W22" s="164">
        <v>130.24299999999999</v>
      </c>
      <c r="X22" s="164">
        <v>128.96700000000001</v>
      </c>
      <c r="Y22" s="164">
        <v>130.126</v>
      </c>
      <c r="Z22" s="164">
        <v>143.042</v>
      </c>
      <c r="AA22" s="164">
        <v>154.114</v>
      </c>
      <c r="AB22" s="164">
        <v>157.05500000000001</v>
      </c>
      <c r="AC22" s="164">
        <v>162.77491699999999</v>
      </c>
      <c r="AD22" s="164">
        <v>165.85004500000002</v>
      </c>
      <c r="AE22" s="164">
        <v>177.996712</v>
      </c>
      <c r="AF22" s="165">
        <v>184.22773100000001</v>
      </c>
    </row>
    <row r="23" spans="1:32" ht="14.65" customHeight="1">
      <c r="A23" s="577" t="s">
        <v>579</v>
      </c>
      <c r="B23" s="164">
        <v>115.187</v>
      </c>
      <c r="C23" s="164">
        <v>129.15199999999999</v>
      </c>
      <c r="D23" s="164">
        <v>130.071</v>
      </c>
      <c r="E23" s="164">
        <v>137.065</v>
      </c>
      <c r="F23" s="164">
        <v>142.535</v>
      </c>
      <c r="G23" s="164">
        <v>155.739</v>
      </c>
      <c r="H23" s="164">
        <v>176.55199999999999</v>
      </c>
      <c r="I23" s="164">
        <v>186.12899999999999</v>
      </c>
      <c r="J23" s="164">
        <v>181.45599999999999</v>
      </c>
      <c r="K23" s="164">
        <v>172.101</v>
      </c>
      <c r="L23" s="164">
        <v>179.24199999999999</v>
      </c>
      <c r="M23" s="164">
        <v>186.85</v>
      </c>
      <c r="N23" s="164">
        <v>166.84800000000001</v>
      </c>
      <c r="O23" s="164">
        <v>157.39099999999999</v>
      </c>
      <c r="P23" s="164">
        <v>175.48099999999999</v>
      </c>
      <c r="Q23" s="164">
        <v>182.196</v>
      </c>
      <c r="R23" s="164">
        <v>180.13200000000001</v>
      </c>
      <c r="S23" s="164">
        <v>174.25899999999999</v>
      </c>
      <c r="T23" s="164">
        <v>180.696</v>
      </c>
      <c r="U23" s="164">
        <v>166.16499999999999</v>
      </c>
      <c r="V23" s="164">
        <v>164.577</v>
      </c>
      <c r="W23" s="164">
        <v>165.66</v>
      </c>
      <c r="X23" s="164">
        <v>161.52600000000001</v>
      </c>
      <c r="Y23" s="164">
        <v>161.37700000000001</v>
      </c>
      <c r="Z23" s="164">
        <v>155.351</v>
      </c>
      <c r="AA23" s="164">
        <v>146.61000000000001</v>
      </c>
      <c r="AB23" s="164">
        <v>131.988</v>
      </c>
      <c r="AC23" s="164">
        <v>113.22011000000001</v>
      </c>
      <c r="AD23" s="164">
        <v>83.774316000000013</v>
      </c>
      <c r="AE23" s="164">
        <v>56.407608000000003</v>
      </c>
      <c r="AF23" s="165">
        <v>33.693697</v>
      </c>
    </row>
    <row r="24" spans="1:32" s="297" customFormat="1" ht="14.65" customHeight="1">
      <c r="A24" s="572" t="s">
        <v>426</v>
      </c>
      <c r="B24" s="2609">
        <v>222.03100000000006</v>
      </c>
      <c r="C24" s="2609">
        <v>226.32899999999989</v>
      </c>
      <c r="D24" s="2609">
        <v>224.43899999999985</v>
      </c>
      <c r="E24" s="2609">
        <v>223.10299999999981</v>
      </c>
      <c r="F24" s="2609">
        <v>219.696</v>
      </c>
      <c r="G24" s="2609">
        <v>227.09199999999967</v>
      </c>
      <c r="H24" s="2609">
        <v>237.27600000000052</v>
      </c>
      <c r="I24" s="2609">
        <v>246.5769999999996</v>
      </c>
      <c r="J24" s="2609">
        <v>253.1540000000002</v>
      </c>
      <c r="K24" s="2609">
        <v>252.81199999999984</v>
      </c>
      <c r="L24" s="2609">
        <v>268.86700000000019</v>
      </c>
      <c r="M24" s="2609">
        <v>277.03199999999998</v>
      </c>
      <c r="N24" s="2609">
        <v>287.24300000000028</v>
      </c>
      <c r="O24" s="2609">
        <v>294.245</v>
      </c>
      <c r="P24" s="2609">
        <v>304.96500000000026</v>
      </c>
      <c r="Q24" s="2609">
        <v>315.90499999999957</v>
      </c>
      <c r="R24" s="2609">
        <v>330.36500000000024</v>
      </c>
      <c r="S24" s="2609">
        <v>348.3959999999999</v>
      </c>
      <c r="T24" s="2609">
        <v>357.75100000000009</v>
      </c>
      <c r="U24" s="2609">
        <v>368.21199999999999</v>
      </c>
      <c r="V24" s="2609">
        <v>387.37699999999927</v>
      </c>
      <c r="W24" s="2609">
        <v>382.21500000000003</v>
      </c>
      <c r="X24" s="2609">
        <v>382.61999999999966</v>
      </c>
      <c r="Y24" s="2609">
        <v>385.71100000000024</v>
      </c>
      <c r="Z24" s="2609">
        <v>384.62199999999962</v>
      </c>
      <c r="AA24" s="2609">
        <v>384.58499999999981</v>
      </c>
      <c r="AB24" s="2609">
        <v>366.85299999999995</v>
      </c>
      <c r="AC24" s="2609">
        <v>362.82505300000037</v>
      </c>
      <c r="AD24" s="2609">
        <v>366.65051799999981</v>
      </c>
      <c r="AE24" s="2609">
        <v>372.66286200000008</v>
      </c>
      <c r="AF24" s="4153">
        <v>371.2893200000002</v>
      </c>
    </row>
    <row r="25" spans="1:32" ht="14.65" customHeight="1">
      <c r="A25" s="576" t="s">
        <v>580</v>
      </c>
      <c r="B25" s="164">
        <v>138.30600000000001</v>
      </c>
      <c r="C25" s="164">
        <v>140.99199999999999</v>
      </c>
      <c r="D25" s="164">
        <v>142.09700000000001</v>
      </c>
      <c r="E25" s="164">
        <v>145.17400000000001</v>
      </c>
      <c r="F25" s="164">
        <v>146.08199999999999</v>
      </c>
      <c r="G25" s="164">
        <v>150.04400000000001</v>
      </c>
      <c r="H25" s="164">
        <v>157.334</v>
      </c>
      <c r="I25" s="164">
        <v>160.74100000000001</v>
      </c>
      <c r="J25" s="164">
        <v>161.203</v>
      </c>
      <c r="K25" s="164">
        <v>160.16900000000001</v>
      </c>
      <c r="L25" s="164">
        <v>163.078</v>
      </c>
      <c r="M25" s="164">
        <v>164.05600000000001</v>
      </c>
      <c r="N25" s="164">
        <v>167.14500000000001</v>
      </c>
      <c r="O25" s="164">
        <v>169.655</v>
      </c>
      <c r="P25" s="164">
        <v>175.941</v>
      </c>
      <c r="Q25" s="164">
        <v>182.49600000000001</v>
      </c>
      <c r="R25" s="164">
        <v>186.22300000000001</v>
      </c>
      <c r="S25" s="164">
        <v>187.98099999999999</v>
      </c>
      <c r="T25" s="164">
        <v>192.43899999999999</v>
      </c>
      <c r="U25" s="164">
        <v>191.83600000000001</v>
      </c>
      <c r="V25" s="164">
        <v>206.28899999999999</v>
      </c>
      <c r="W25" s="164">
        <v>206.87899999999999</v>
      </c>
      <c r="X25" s="164">
        <v>211.94300000000001</v>
      </c>
      <c r="Y25" s="164">
        <v>214.78800000000001</v>
      </c>
      <c r="Z25" s="164">
        <v>216.80699999999999</v>
      </c>
      <c r="AA25" s="164">
        <v>219.85900000000001</v>
      </c>
      <c r="AB25" s="164">
        <v>206.273</v>
      </c>
      <c r="AC25" s="164">
        <v>199.30274299999999</v>
      </c>
      <c r="AD25" s="164">
        <v>199.86179199999998</v>
      </c>
      <c r="AE25" s="164">
        <v>204.547753</v>
      </c>
      <c r="AF25" s="165">
        <v>208.302809</v>
      </c>
    </row>
    <row r="26" spans="1:32" ht="14.65" customHeight="1">
      <c r="A26" s="577" t="s">
        <v>1056</v>
      </c>
      <c r="B26" s="164">
        <v>34.555999999999997</v>
      </c>
      <c r="C26" s="164">
        <v>32.573</v>
      </c>
      <c r="D26" s="164">
        <v>29.518000000000001</v>
      </c>
      <c r="E26" s="164">
        <v>29.742000000000001</v>
      </c>
      <c r="F26" s="164">
        <v>34.914999999999999</v>
      </c>
      <c r="G26" s="164">
        <v>38.375999999999998</v>
      </c>
      <c r="H26" s="164">
        <v>36.222999999999999</v>
      </c>
      <c r="I26" s="164">
        <v>37.392000000000003</v>
      </c>
      <c r="J26" s="164">
        <v>36.445999999999998</v>
      </c>
      <c r="K26" s="164">
        <v>36.417000000000002</v>
      </c>
      <c r="L26" s="164">
        <v>36.529000000000003</v>
      </c>
      <c r="M26" s="164">
        <v>36.308</v>
      </c>
      <c r="N26" s="164">
        <v>37.65</v>
      </c>
      <c r="O26" s="164">
        <v>37.911999999999999</v>
      </c>
      <c r="P26" s="164">
        <v>38.963999999999999</v>
      </c>
      <c r="Q26" s="164">
        <v>37.003999999999998</v>
      </c>
      <c r="R26" s="164">
        <v>38.634999999999998</v>
      </c>
      <c r="S26" s="164">
        <v>38.914000000000001</v>
      </c>
      <c r="T26" s="164">
        <v>38.555999999999997</v>
      </c>
      <c r="U26" s="164">
        <v>39.066000000000003</v>
      </c>
      <c r="V26" s="164">
        <v>42.575000000000003</v>
      </c>
      <c r="W26" s="164">
        <v>43.085999999999999</v>
      </c>
      <c r="X26" s="164">
        <v>42.619</v>
      </c>
      <c r="Y26" s="164">
        <v>42.514000000000003</v>
      </c>
      <c r="Z26" s="164">
        <v>42.125</v>
      </c>
      <c r="AA26" s="164">
        <v>41.807000000000002</v>
      </c>
      <c r="AB26" s="164">
        <v>40.982999999999997</v>
      </c>
      <c r="AC26" s="164">
        <v>41.652808</v>
      </c>
      <c r="AD26" s="164">
        <v>40.837023000000002</v>
      </c>
      <c r="AE26" s="164">
        <v>38.680799</v>
      </c>
      <c r="AF26" s="165">
        <v>36.736798999999998</v>
      </c>
    </row>
    <row r="27" spans="1:32" ht="14.65" customHeight="1">
      <c r="A27" s="577" t="s">
        <v>209</v>
      </c>
      <c r="B27" s="164">
        <v>73.194000000000003</v>
      </c>
      <c r="C27" s="164">
        <v>79.628</v>
      </c>
      <c r="D27" s="164">
        <v>75.48</v>
      </c>
      <c r="E27" s="164">
        <v>76.549000000000007</v>
      </c>
      <c r="F27" s="164">
        <v>80.619</v>
      </c>
      <c r="G27" s="164">
        <v>80.307000000000002</v>
      </c>
      <c r="H27" s="164">
        <v>79.986000000000004</v>
      </c>
      <c r="I27" s="164">
        <v>78.935000000000002</v>
      </c>
      <c r="J27" s="164">
        <v>77.436999999999998</v>
      </c>
      <c r="K27" s="164">
        <v>74.613</v>
      </c>
      <c r="L27" s="164">
        <v>70.259</v>
      </c>
      <c r="M27" s="164">
        <v>66.635999999999996</v>
      </c>
      <c r="N27" s="164">
        <v>61.945</v>
      </c>
      <c r="O27" s="164">
        <v>56.741999999999997</v>
      </c>
      <c r="P27" s="164">
        <v>53.459000000000003</v>
      </c>
      <c r="Q27" s="164">
        <v>52.447000000000003</v>
      </c>
      <c r="R27" s="164">
        <v>49.329000000000001</v>
      </c>
      <c r="S27" s="164">
        <v>46.984999999999999</v>
      </c>
      <c r="T27" s="164">
        <v>48.865000000000002</v>
      </c>
      <c r="U27" s="164">
        <v>47.609000000000002</v>
      </c>
      <c r="V27" s="164">
        <v>48.231999999999999</v>
      </c>
      <c r="W27" s="164">
        <v>46.898000000000003</v>
      </c>
      <c r="X27" s="164">
        <v>45.676000000000002</v>
      </c>
      <c r="Y27" s="164">
        <v>44.017000000000003</v>
      </c>
      <c r="Z27" s="164">
        <v>43.203000000000003</v>
      </c>
      <c r="AA27" s="164">
        <v>40.755000000000003</v>
      </c>
      <c r="AB27" s="164">
        <v>44.945</v>
      </c>
      <c r="AC27" s="164">
        <v>42.574824</v>
      </c>
      <c r="AD27" s="164">
        <v>43.651057999999999</v>
      </c>
      <c r="AE27" s="164">
        <v>44.943829000000001</v>
      </c>
      <c r="AF27" s="165">
        <v>45.031974999999996</v>
      </c>
    </row>
    <row r="28" spans="1:32" s="297" customFormat="1" ht="14.65" customHeight="1">
      <c r="A28" s="572" t="s">
        <v>776</v>
      </c>
      <c r="B28" s="573">
        <v>844.74400000000003</v>
      </c>
      <c r="C28" s="573">
        <v>841.09799999999996</v>
      </c>
      <c r="D28" s="573">
        <v>931.50699999999995</v>
      </c>
      <c r="E28" s="573">
        <v>984.43799999999999</v>
      </c>
      <c r="F28" s="573">
        <v>989.84100000000001</v>
      </c>
      <c r="G28" s="573">
        <v>999.524</v>
      </c>
      <c r="H28" s="573">
        <v>1003.44</v>
      </c>
      <c r="I28" s="573">
        <v>1048.5540000000001</v>
      </c>
      <c r="J28" s="573">
        <v>1104.183</v>
      </c>
      <c r="K28" s="573">
        <v>1071.0119999999999</v>
      </c>
      <c r="L28" s="573">
        <v>1138.2550000000001</v>
      </c>
      <c r="M28" s="573">
        <v>1114.6410000000001</v>
      </c>
      <c r="N28" s="573">
        <v>1045.7909999999999</v>
      </c>
      <c r="O28" s="573">
        <v>1129.6189999999999</v>
      </c>
      <c r="P28" s="573">
        <v>1196.808</v>
      </c>
      <c r="Q28" s="573">
        <v>1238.7339999999999</v>
      </c>
      <c r="R28" s="573">
        <v>1249.6600000000001</v>
      </c>
      <c r="S28" s="573">
        <v>1230.0429999999999</v>
      </c>
      <c r="T28" s="573">
        <v>1273.7249999999999</v>
      </c>
      <c r="U28" s="573">
        <v>1182.5309999999999</v>
      </c>
      <c r="V28" s="573">
        <v>1212.07</v>
      </c>
      <c r="W28" s="573">
        <v>1319.346</v>
      </c>
      <c r="X28" s="573">
        <v>1327.066</v>
      </c>
      <c r="Y28" s="573">
        <v>1319.325</v>
      </c>
      <c r="Z28" s="573">
        <v>1327.135</v>
      </c>
      <c r="AA28" s="573">
        <v>1377.808</v>
      </c>
      <c r="AB28" s="573">
        <v>1507.0360000000001</v>
      </c>
      <c r="AC28" s="573">
        <v>1463.8522919999998</v>
      </c>
      <c r="AD28" s="573">
        <v>1478.7837220000001</v>
      </c>
      <c r="AE28" s="573">
        <v>1400.354386</v>
      </c>
      <c r="AF28" s="574">
        <v>1283.4864539999999</v>
      </c>
    </row>
    <row r="29" spans="1:32" ht="14.65" customHeight="1">
      <c r="A29" s="577" t="s">
        <v>566</v>
      </c>
      <c r="B29" s="164">
        <v>164.304</v>
      </c>
      <c r="C29" s="164">
        <v>171.89</v>
      </c>
      <c r="D29" s="164">
        <v>186.53</v>
      </c>
      <c r="E29" s="164">
        <v>195.774</v>
      </c>
      <c r="F29" s="164">
        <v>193.86099999999999</v>
      </c>
      <c r="G29" s="164">
        <v>196.67400000000001</v>
      </c>
      <c r="H29" s="164">
        <v>194.47</v>
      </c>
      <c r="I29" s="164">
        <v>193.43100000000001</v>
      </c>
      <c r="J29" s="164">
        <v>194.376</v>
      </c>
      <c r="K29" s="164">
        <v>191.27699999999999</v>
      </c>
      <c r="L29" s="164">
        <v>198.822</v>
      </c>
      <c r="M29" s="164">
        <v>191.173</v>
      </c>
      <c r="N29" s="164">
        <v>189.458</v>
      </c>
      <c r="O29" s="164">
        <v>208.14500000000001</v>
      </c>
      <c r="P29" s="164">
        <v>210.72</v>
      </c>
      <c r="Q29" s="164">
        <v>220.078</v>
      </c>
      <c r="R29" s="164">
        <v>223.43199999999999</v>
      </c>
      <c r="S29" s="164">
        <v>226.14</v>
      </c>
      <c r="T29" s="164">
        <v>223.43700000000001</v>
      </c>
      <c r="U29" s="164">
        <v>211.92699999999999</v>
      </c>
      <c r="V29" s="164">
        <v>214.35499999999999</v>
      </c>
      <c r="W29" s="164">
        <v>212.059</v>
      </c>
      <c r="X29" s="164">
        <v>159.393</v>
      </c>
      <c r="Y29" s="164">
        <v>158.69</v>
      </c>
      <c r="Z29" s="164">
        <v>162.00399999999999</v>
      </c>
      <c r="AA29" s="164">
        <v>160.68199999999999</v>
      </c>
      <c r="AB29" s="164">
        <v>213.63800000000001</v>
      </c>
      <c r="AC29" s="164">
        <v>221.37371299999998</v>
      </c>
      <c r="AD29" s="164">
        <v>207.35141200000001</v>
      </c>
      <c r="AE29" s="164">
        <v>147.155675</v>
      </c>
      <c r="AF29" s="165">
        <v>129.778558</v>
      </c>
    </row>
    <row r="30" spans="1:32" ht="14.65" customHeight="1">
      <c r="A30" s="577" t="s">
        <v>567</v>
      </c>
      <c r="B30" s="164">
        <v>104.443</v>
      </c>
      <c r="C30" s="164">
        <v>17.559000000000001</v>
      </c>
      <c r="D30" s="164">
        <v>26.286999999999999</v>
      </c>
      <c r="E30" s="164">
        <v>32.552999999999997</v>
      </c>
      <c r="F30" s="164">
        <v>36.936</v>
      </c>
      <c r="G30" s="164">
        <v>36.356999999999999</v>
      </c>
      <c r="H30" s="164">
        <v>36.530999999999999</v>
      </c>
      <c r="I30" s="164">
        <v>74.341999999999999</v>
      </c>
      <c r="J30" s="164">
        <v>107.44199999999999</v>
      </c>
      <c r="K30" s="164">
        <v>125.82599999999999</v>
      </c>
      <c r="L30" s="164">
        <v>129.12799999999999</v>
      </c>
      <c r="M30" s="164">
        <v>128.16399999999999</v>
      </c>
      <c r="N30" s="164">
        <v>110.467</v>
      </c>
      <c r="O30" s="164">
        <v>76.915000000000006</v>
      </c>
      <c r="P30" s="164">
        <v>100.968</v>
      </c>
      <c r="Q30" s="164">
        <v>93.328999999999994</v>
      </c>
      <c r="R30" s="164">
        <v>97.186999999999998</v>
      </c>
      <c r="S30" s="164">
        <v>101.244</v>
      </c>
      <c r="T30" s="164">
        <v>112.19199999999999</v>
      </c>
      <c r="U30" s="164">
        <v>116.663</v>
      </c>
      <c r="V30" s="164">
        <v>117.26600000000001</v>
      </c>
      <c r="W30" s="164">
        <v>131.96600000000001</v>
      </c>
      <c r="X30" s="164">
        <v>147.09800000000001</v>
      </c>
      <c r="Y30" s="164">
        <v>147.309</v>
      </c>
      <c r="Z30" s="164">
        <v>154.86600000000001</v>
      </c>
      <c r="AA30" s="164">
        <v>173.31100000000001</v>
      </c>
      <c r="AB30" s="164">
        <v>219.239</v>
      </c>
      <c r="AC30" s="164">
        <v>221.597782</v>
      </c>
      <c r="AD30" s="164">
        <v>226.381506</v>
      </c>
      <c r="AE30" s="164">
        <v>233.49541099999999</v>
      </c>
      <c r="AF30" s="165">
        <v>201.47228200000001</v>
      </c>
    </row>
    <row r="31" spans="1:32" ht="14.65" customHeight="1">
      <c r="A31" s="577" t="s">
        <v>427</v>
      </c>
      <c r="B31" s="164">
        <v>46.337000000000003</v>
      </c>
      <c r="C31" s="164">
        <v>9.2189999999999994</v>
      </c>
      <c r="D31" s="164">
        <v>54.859000000000002</v>
      </c>
      <c r="E31" s="164">
        <v>97.867999999999995</v>
      </c>
      <c r="F31" s="164">
        <v>104.63800000000001</v>
      </c>
      <c r="G31" s="164">
        <v>105.616</v>
      </c>
      <c r="H31" s="164">
        <v>105.90900000000001</v>
      </c>
      <c r="I31" s="164">
        <v>105.86199999999999</v>
      </c>
      <c r="J31" s="164">
        <v>107.93300000000001</v>
      </c>
      <c r="K31" s="164">
        <v>98.981999999999999</v>
      </c>
      <c r="L31" s="164">
        <v>104.706</v>
      </c>
      <c r="M31" s="164">
        <v>102.508</v>
      </c>
      <c r="N31" s="164">
        <v>92.146000000000001</v>
      </c>
      <c r="O31" s="164">
        <v>110.943</v>
      </c>
      <c r="P31" s="164">
        <v>120.63200000000001</v>
      </c>
      <c r="Q31" s="164">
        <v>134.547</v>
      </c>
      <c r="R31" s="164">
        <v>138.506</v>
      </c>
      <c r="S31" s="164">
        <v>134.773</v>
      </c>
      <c r="T31" s="164">
        <v>140.42699999999999</v>
      </c>
      <c r="U31" s="164">
        <v>119.137</v>
      </c>
      <c r="V31" s="164">
        <v>122.99299999999999</v>
      </c>
      <c r="W31" s="164">
        <v>140.88300000000001</v>
      </c>
      <c r="X31" s="164">
        <v>157.898</v>
      </c>
      <c r="Y31" s="164">
        <v>154.53100000000001</v>
      </c>
      <c r="Z31" s="164">
        <v>151.916</v>
      </c>
      <c r="AA31" s="164">
        <v>151.81899999999999</v>
      </c>
      <c r="AB31" s="164">
        <v>157.78100000000001</v>
      </c>
      <c r="AC31" s="164">
        <v>145.93317000000002</v>
      </c>
      <c r="AD31" s="164">
        <v>147.73460699999998</v>
      </c>
      <c r="AE31" s="164">
        <v>143.76782500000002</v>
      </c>
      <c r="AF31" s="165">
        <v>130.515883</v>
      </c>
    </row>
    <row r="32" spans="1:32" ht="14.65" customHeight="1">
      <c r="A32" s="577" t="s">
        <v>428</v>
      </c>
      <c r="B32" s="164">
        <v>35.164999999999999</v>
      </c>
      <c r="C32" s="164">
        <v>36.268000000000001</v>
      </c>
      <c r="D32" s="164">
        <v>37.915999999999997</v>
      </c>
      <c r="E32" s="164">
        <v>39.811999999999998</v>
      </c>
      <c r="F32" s="164">
        <v>41.536000000000001</v>
      </c>
      <c r="G32" s="164">
        <v>43.924999999999997</v>
      </c>
      <c r="H32" s="164">
        <v>45.241999999999997</v>
      </c>
      <c r="I32" s="164">
        <v>45.938000000000002</v>
      </c>
      <c r="J32" s="164">
        <v>45.756999999999998</v>
      </c>
      <c r="K32" s="164">
        <v>47.49</v>
      </c>
      <c r="L32" s="164">
        <v>50.265999999999998</v>
      </c>
      <c r="M32" s="164">
        <v>50.289000000000001</v>
      </c>
      <c r="N32" s="164">
        <v>47.204999999999998</v>
      </c>
      <c r="O32" s="164">
        <v>43.173999999999999</v>
      </c>
      <c r="P32" s="164">
        <v>41.216000000000001</v>
      </c>
      <c r="Q32" s="164">
        <v>40.851999999999997</v>
      </c>
      <c r="R32" s="164">
        <v>38.954999999999998</v>
      </c>
      <c r="S32" s="164">
        <v>37.515000000000001</v>
      </c>
      <c r="T32" s="164">
        <v>37.371000000000002</v>
      </c>
      <c r="U32" s="164">
        <v>39.954000000000001</v>
      </c>
      <c r="V32" s="164">
        <v>42.487000000000002</v>
      </c>
      <c r="W32" s="164">
        <v>43.491</v>
      </c>
      <c r="X32" s="164">
        <v>45.317999999999998</v>
      </c>
      <c r="Y32" s="164">
        <v>46.415999999999997</v>
      </c>
      <c r="Z32" s="164">
        <v>46.536000000000001</v>
      </c>
      <c r="AA32" s="164">
        <v>48.308</v>
      </c>
      <c r="AB32" s="164">
        <v>49.662999999999997</v>
      </c>
      <c r="AC32" s="164">
        <v>47.917152999999999</v>
      </c>
      <c r="AD32" s="164">
        <v>48.109531000000004</v>
      </c>
      <c r="AE32" s="164">
        <v>47.723497999999999</v>
      </c>
      <c r="AF32" s="165">
        <v>46.789276000000001</v>
      </c>
    </row>
    <row r="33" spans="1:32" ht="14.65" customHeight="1">
      <c r="A33" s="577" t="s">
        <v>429</v>
      </c>
      <c r="B33" s="164">
        <v>341.81700000000001</v>
      </c>
      <c r="C33" s="164">
        <v>435.05500000000001</v>
      </c>
      <c r="D33" s="164">
        <v>446.14800000000002</v>
      </c>
      <c r="E33" s="164">
        <v>439.82100000000003</v>
      </c>
      <c r="F33" s="164">
        <v>428.10500000000002</v>
      </c>
      <c r="G33" s="164">
        <v>430.44</v>
      </c>
      <c r="H33" s="164">
        <v>434.18900000000002</v>
      </c>
      <c r="I33" s="164">
        <v>428.858</v>
      </c>
      <c r="J33" s="164">
        <v>441.47300000000001</v>
      </c>
      <c r="K33" s="164">
        <v>405.851</v>
      </c>
      <c r="L33" s="164">
        <v>435.85599999999999</v>
      </c>
      <c r="M33" s="164">
        <v>423.089</v>
      </c>
      <c r="N33" s="164">
        <v>388.87099999999998</v>
      </c>
      <c r="O33" s="164">
        <v>458.37599999999998</v>
      </c>
      <c r="P33" s="164">
        <v>490.32499999999999</v>
      </c>
      <c r="Q33" s="164">
        <v>514.01499999999999</v>
      </c>
      <c r="R33" s="164">
        <v>506.24700000000001</v>
      </c>
      <c r="S33" s="164">
        <v>486.447</v>
      </c>
      <c r="T33" s="164">
        <v>507.43900000000002</v>
      </c>
      <c r="U33" s="164">
        <v>456.92599999999999</v>
      </c>
      <c r="V33" s="164">
        <v>461.09899999999999</v>
      </c>
      <c r="W33" s="164">
        <v>520.16800000000001</v>
      </c>
      <c r="X33" s="164">
        <v>546.68499999999995</v>
      </c>
      <c r="Y33" s="164">
        <v>535.81799999999998</v>
      </c>
      <c r="Z33" s="164">
        <v>541.00300000000004</v>
      </c>
      <c r="AA33" s="164">
        <v>565.06200000000001</v>
      </c>
      <c r="AB33" s="164">
        <v>583.61400000000003</v>
      </c>
      <c r="AC33" s="164">
        <v>556.40472499999998</v>
      </c>
      <c r="AD33" s="164">
        <v>573.68058900000005</v>
      </c>
      <c r="AE33" s="164">
        <v>547.65218999999991</v>
      </c>
      <c r="AF33" s="165">
        <v>510.69359399999996</v>
      </c>
    </row>
    <row r="34" spans="1:32" ht="14.65" customHeight="1">
      <c r="A34" s="577" t="s">
        <v>569</v>
      </c>
      <c r="B34" s="164">
        <v>91.692999999999998</v>
      </c>
      <c r="C34" s="164">
        <v>105.43300000000001</v>
      </c>
      <c r="D34" s="164">
        <v>113.34</v>
      </c>
      <c r="E34" s="164">
        <v>110.03700000000001</v>
      </c>
      <c r="F34" s="164">
        <v>109.089</v>
      </c>
      <c r="G34" s="164">
        <v>108.821</v>
      </c>
      <c r="H34" s="164">
        <v>109.712</v>
      </c>
      <c r="I34" s="164">
        <v>114.746</v>
      </c>
      <c r="J34" s="164">
        <v>117.744</v>
      </c>
      <c r="K34" s="164">
        <v>110.536</v>
      </c>
      <c r="L34" s="164">
        <v>124.101</v>
      </c>
      <c r="M34" s="164">
        <v>120.74</v>
      </c>
      <c r="N34" s="164">
        <v>114.148</v>
      </c>
      <c r="O34" s="164">
        <v>127.351</v>
      </c>
      <c r="P34" s="164">
        <v>134.12700000000001</v>
      </c>
      <c r="Q34" s="164">
        <v>137.49</v>
      </c>
      <c r="R34" s="164">
        <v>146.18799999999999</v>
      </c>
      <c r="S34" s="164">
        <v>144.57300000000001</v>
      </c>
      <c r="T34" s="164">
        <v>146.834</v>
      </c>
      <c r="U34" s="164">
        <v>134.345</v>
      </c>
      <c r="V34" s="164">
        <v>141.80199999999999</v>
      </c>
      <c r="W34" s="164">
        <v>157.40299999999999</v>
      </c>
      <c r="X34" s="164">
        <v>165.90799999999999</v>
      </c>
      <c r="Y34" s="164">
        <v>174.459</v>
      </c>
      <c r="Z34" s="164">
        <v>169.589</v>
      </c>
      <c r="AA34" s="164">
        <v>184.64599999999999</v>
      </c>
      <c r="AB34" s="164">
        <v>191.001</v>
      </c>
      <c r="AC34" s="164">
        <v>182.65569299999999</v>
      </c>
      <c r="AD34" s="164">
        <v>185.71569500000001</v>
      </c>
      <c r="AE34" s="164">
        <v>189.14181099999999</v>
      </c>
      <c r="AF34" s="165">
        <v>173.65577299999998</v>
      </c>
    </row>
    <row r="35" spans="1:32" s="297" customFormat="1" ht="14.65" customHeight="1">
      <c r="A35" s="572" t="s">
        <v>430</v>
      </c>
      <c r="B35" s="573">
        <v>207.273</v>
      </c>
      <c r="C35" s="573">
        <v>219.68799999999999</v>
      </c>
      <c r="D35" s="573">
        <v>235.87899999999999</v>
      </c>
      <c r="E35" s="573">
        <v>248.74199999999999</v>
      </c>
      <c r="F35" s="573">
        <v>291.238</v>
      </c>
      <c r="G35" s="573">
        <v>303.755</v>
      </c>
      <c r="H35" s="573">
        <v>321.72699999999998</v>
      </c>
      <c r="I35" s="573">
        <v>320.63799999999998</v>
      </c>
      <c r="J35" s="573">
        <v>317.42</v>
      </c>
      <c r="K35" s="573">
        <v>322.99799999999999</v>
      </c>
      <c r="L35" s="573">
        <v>327.46499999999997</v>
      </c>
      <c r="M35" s="573">
        <v>317.66500000000002</v>
      </c>
      <c r="N35" s="573">
        <v>316.13</v>
      </c>
      <c r="O35" s="573">
        <v>302.62599999999998</v>
      </c>
      <c r="P35" s="573">
        <v>291.40600000000001</v>
      </c>
      <c r="Q35" s="573">
        <v>269.66699999999997</v>
      </c>
      <c r="R35" s="573">
        <v>250.708</v>
      </c>
      <c r="S35" s="573">
        <v>240.57400000000001</v>
      </c>
      <c r="T35" s="573">
        <v>232.702</v>
      </c>
      <c r="U35" s="573">
        <v>224.72200000000001</v>
      </c>
      <c r="V35" s="573">
        <v>209.87299999999999</v>
      </c>
      <c r="W35" s="573">
        <v>192.38499999999999</v>
      </c>
      <c r="X35" s="573">
        <v>178.661</v>
      </c>
      <c r="Y35" s="573">
        <v>168.75899999999999</v>
      </c>
      <c r="Z35" s="573">
        <v>169.67500000000001</v>
      </c>
      <c r="AA35" s="573">
        <v>178.018</v>
      </c>
      <c r="AB35" s="573">
        <v>179.52</v>
      </c>
      <c r="AC35" s="573">
        <v>179.36101199999999</v>
      </c>
      <c r="AD35" s="573">
        <v>180.54996199999999</v>
      </c>
      <c r="AE35" s="573">
        <v>176.61447799999999</v>
      </c>
      <c r="AF35" s="574">
        <v>186.253669</v>
      </c>
    </row>
    <row r="36" spans="1:32" ht="14.65" customHeight="1">
      <c r="A36" s="576" t="s">
        <v>587</v>
      </c>
      <c r="B36" s="164">
        <v>91.602000000000004</v>
      </c>
      <c r="C36" s="164">
        <v>91.260999999999996</v>
      </c>
      <c r="D36" s="164">
        <v>94.394999999999996</v>
      </c>
      <c r="E36" s="164">
        <v>100.233</v>
      </c>
      <c r="F36" s="164">
        <v>127.077</v>
      </c>
      <c r="G36" s="164">
        <v>130.45599999999999</v>
      </c>
      <c r="H36" s="164">
        <v>130.14099999999999</v>
      </c>
      <c r="I36" s="164">
        <v>128.36799999999999</v>
      </c>
      <c r="J36" s="164">
        <v>132.49799999999999</v>
      </c>
      <c r="K36" s="164">
        <v>137.22800000000001</v>
      </c>
      <c r="L36" s="164">
        <v>126.375</v>
      </c>
      <c r="M36" s="164">
        <v>116.80500000000001</v>
      </c>
      <c r="N36" s="164">
        <v>116.072</v>
      </c>
      <c r="O36" s="164">
        <v>106.21</v>
      </c>
      <c r="P36" s="164">
        <v>95.509</v>
      </c>
      <c r="Q36" s="164">
        <v>84.817999999999998</v>
      </c>
      <c r="R36" s="164">
        <v>76.802000000000007</v>
      </c>
      <c r="S36" s="164">
        <v>77.001000000000005</v>
      </c>
      <c r="T36" s="164">
        <v>72.608999999999995</v>
      </c>
      <c r="U36" s="164">
        <v>69.381</v>
      </c>
      <c r="V36" s="164">
        <v>64.397000000000006</v>
      </c>
      <c r="W36" s="164">
        <v>53.313000000000002</v>
      </c>
      <c r="X36" s="164">
        <v>45.738999999999997</v>
      </c>
      <c r="Y36" s="164">
        <v>42.064999999999998</v>
      </c>
      <c r="Z36" s="164">
        <v>41.512</v>
      </c>
      <c r="AA36" s="164">
        <v>46.546999999999997</v>
      </c>
      <c r="AB36" s="164">
        <v>48.677999999999997</v>
      </c>
      <c r="AC36" s="164">
        <v>47.848331000000002</v>
      </c>
      <c r="AD36" s="164">
        <v>52.488390000000003</v>
      </c>
      <c r="AE36" s="164">
        <v>53.836707000000004</v>
      </c>
      <c r="AF36" s="165">
        <v>50.015910000000005</v>
      </c>
    </row>
    <row r="37" spans="1:32" ht="14.65" customHeight="1">
      <c r="A37" s="577" t="s">
        <v>586</v>
      </c>
      <c r="B37" s="164">
        <v>82.087999999999994</v>
      </c>
      <c r="C37" s="164">
        <v>93.715999999999994</v>
      </c>
      <c r="D37" s="164">
        <v>106.86199999999999</v>
      </c>
      <c r="E37" s="164">
        <v>114.471</v>
      </c>
      <c r="F37" s="164">
        <v>128.51400000000001</v>
      </c>
      <c r="G37" s="164">
        <v>138.5</v>
      </c>
      <c r="H37" s="164">
        <v>156.804</v>
      </c>
      <c r="I37" s="164">
        <v>156.50200000000001</v>
      </c>
      <c r="J37" s="164">
        <v>149.82599999999999</v>
      </c>
      <c r="K37" s="164">
        <v>149.35</v>
      </c>
      <c r="L37" s="164">
        <v>160.99</v>
      </c>
      <c r="M37" s="164">
        <v>162.59200000000001</v>
      </c>
      <c r="N37" s="164">
        <v>157.773</v>
      </c>
      <c r="O37" s="164">
        <v>153.74799999999999</v>
      </c>
      <c r="P37" s="164">
        <v>151.68100000000001</v>
      </c>
      <c r="Q37" s="164">
        <v>140.523</v>
      </c>
      <c r="R37" s="164">
        <v>130.99799999999999</v>
      </c>
      <c r="S37" s="164">
        <v>119.56100000000001</v>
      </c>
      <c r="T37" s="164">
        <v>114.717</v>
      </c>
      <c r="U37" s="164">
        <v>110.08199999999999</v>
      </c>
      <c r="V37" s="164">
        <v>99.781999999999996</v>
      </c>
      <c r="W37" s="164">
        <v>94.37</v>
      </c>
      <c r="X37" s="164">
        <v>87.802999999999997</v>
      </c>
      <c r="Y37" s="164">
        <v>83.602999999999994</v>
      </c>
      <c r="Z37" s="164">
        <v>84.412000000000006</v>
      </c>
      <c r="AA37" s="164">
        <v>87.986000000000004</v>
      </c>
      <c r="AB37" s="164">
        <v>90.585999999999999</v>
      </c>
      <c r="AC37" s="164">
        <v>89.561999999999998</v>
      </c>
      <c r="AD37" s="164">
        <v>84.228290999999999</v>
      </c>
      <c r="AE37" s="164">
        <v>79.651488999999998</v>
      </c>
      <c r="AF37" s="165">
        <v>93.802050000000008</v>
      </c>
    </row>
    <row r="38" spans="1:32" ht="14.65" customHeight="1">
      <c r="A38" s="577" t="s">
        <v>588</v>
      </c>
      <c r="B38" s="164">
        <v>5.52</v>
      </c>
      <c r="C38" s="164">
        <v>4.62</v>
      </c>
      <c r="D38" s="164">
        <v>4.3959999999999999</v>
      </c>
      <c r="E38" s="164">
        <v>4.1740000000000004</v>
      </c>
      <c r="F38" s="164">
        <v>3.9540000000000002</v>
      </c>
      <c r="G38" s="164">
        <v>3.9180000000000001</v>
      </c>
      <c r="H38" s="164">
        <v>3.8180000000000001</v>
      </c>
      <c r="I38" s="164">
        <v>3.7639999999999998</v>
      </c>
      <c r="J38" s="164">
        <v>3.87</v>
      </c>
      <c r="K38" s="164">
        <v>3.85</v>
      </c>
      <c r="L38" s="164">
        <v>4.3929999999999998</v>
      </c>
      <c r="M38" s="164">
        <v>4.3470000000000004</v>
      </c>
      <c r="N38" s="164">
        <v>4.6470000000000002</v>
      </c>
      <c r="O38" s="164">
        <v>4.8070000000000004</v>
      </c>
      <c r="P38" s="164">
        <v>5.3029999999999999</v>
      </c>
      <c r="Q38" s="164">
        <v>6.1719999999999997</v>
      </c>
      <c r="R38" s="164">
        <v>6.74</v>
      </c>
      <c r="S38" s="164">
        <v>7.0979999999999999</v>
      </c>
      <c r="T38" s="164">
        <v>7.2370000000000001</v>
      </c>
      <c r="U38" s="164">
        <v>7.6820000000000004</v>
      </c>
      <c r="V38" s="164">
        <v>7.23</v>
      </c>
      <c r="W38" s="164">
        <v>7.516</v>
      </c>
      <c r="X38" s="164">
        <v>7.4770000000000003</v>
      </c>
      <c r="Y38" s="164">
        <v>7.27</v>
      </c>
      <c r="Z38" s="164">
        <v>7.0839999999999996</v>
      </c>
      <c r="AA38" s="164">
        <v>7.0369999999999999</v>
      </c>
      <c r="AB38" s="164">
        <v>7.1639999999999997</v>
      </c>
      <c r="AC38" s="164">
        <v>7.1070000000000002</v>
      </c>
      <c r="AD38" s="164">
        <v>7.2450000000000001</v>
      </c>
      <c r="AE38" s="164">
        <v>6.9409999999999998</v>
      </c>
      <c r="AF38" s="165">
        <v>7.3582099999999997</v>
      </c>
    </row>
    <row r="39" spans="1:32" s="297" customFormat="1" ht="14.65" customHeight="1">
      <c r="A39" s="572" t="s">
        <v>619</v>
      </c>
      <c r="B39" s="578">
        <v>12.933</v>
      </c>
      <c r="C39" s="578">
        <v>11.214</v>
      </c>
      <c r="D39" s="578">
        <v>10.78</v>
      </c>
      <c r="E39" s="578">
        <v>10.871</v>
      </c>
      <c r="F39" s="578">
        <v>10.430999999999999</v>
      </c>
      <c r="G39" s="578">
        <v>10.457000000000001</v>
      </c>
      <c r="H39" s="578">
        <v>10.231</v>
      </c>
      <c r="I39" s="578">
        <v>10.037000000000001</v>
      </c>
      <c r="J39" s="578">
        <v>9.8780000000000001</v>
      </c>
      <c r="K39" s="578">
        <v>9.1769999999999996</v>
      </c>
      <c r="L39" s="578">
        <v>9.0129999999999999</v>
      </c>
      <c r="M39" s="578">
        <v>8.7569999999999997</v>
      </c>
      <c r="N39" s="578">
        <v>9.7899999999999991</v>
      </c>
      <c r="O39" s="578">
        <v>9.4749999999999996</v>
      </c>
      <c r="P39" s="578">
        <v>7.931</v>
      </c>
      <c r="Q39" s="578">
        <v>8.2010000000000005</v>
      </c>
      <c r="R39" s="578">
        <v>7.859</v>
      </c>
      <c r="S39" s="578">
        <v>7.1719999999999997</v>
      </c>
      <c r="T39" s="578">
        <v>7.1280000000000001</v>
      </c>
      <c r="U39" s="578">
        <v>6.89</v>
      </c>
      <c r="V39" s="578">
        <v>6.89</v>
      </c>
      <c r="W39" s="578">
        <v>7.2279999999999998</v>
      </c>
      <c r="X39" s="578">
        <v>7.2910000000000004</v>
      </c>
      <c r="Y39" s="578">
        <v>7.6340000000000003</v>
      </c>
      <c r="Z39" s="578">
        <v>7.6479999999999997</v>
      </c>
      <c r="AA39" s="578">
        <v>7.6219999999999999</v>
      </c>
      <c r="AB39" s="578">
        <v>7.3019999999999996</v>
      </c>
      <c r="AC39" s="578">
        <v>7.0131209999999991</v>
      </c>
      <c r="AD39" s="578">
        <v>6.9165809999999999</v>
      </c>
      <c r="AE39" s="578">
        <v>7.0271040000000005</v>
      </c>
      <c r="AF39" s="4154">
        <v>6.5273710000000005</v>
      </c>
    </row>
    <row r="40" spans="1:32" s="297" customFormat="1" ht="14.65" customHeight="1">
      <c r="A40" s="572" t="s">
        <v>268</v>
      </c>
      <c r="B40" s="573">
        <v>523.67899999999997</v>
      </c>
      <c r="C40" s="573">
        <v>469.56900000000002</v>
      </c>
      <c r="D40" s="573">
        <v>397.63299999999998</v>
      </c>
      <c r="E40" s="573">
        <v>352.887</v>
      </c>
      <c r="F40" s="573">
        <v>317.57600000000002</v>
      </c>
      <c r="G40" s="573">
        <v>305.10700000000003</v>
      </c>
      <c r="H40" s="573">
        <v>305.10700000000003</v>
      </c>
      <c r="I40" s="573">
        <v>303.88600000000002</v>
      </c>
      <c r="J40" s="573">
        <v>301.40499999999997</v>
      </c>
      <c r="K40" s="573">
        <v>303.23899999999998</v>
      </c>
      <c r="L40" s="573">
        <v>321.69200000000001</v>
      </c>
      <c r="M40" s="573">
        <v>345.84100000000001</v>
      </c>
      <c r="N40" s="573">
        <v>377.173</v>
      </c>
      <c r="O40" s="573">
        <v>418.58199999999999</v>
      </c>
      <c r="P40" s="573">
        <v>456.25299999999999</v>
      </c>
      <c r="Q40" s="573">
        <v>466.44799999999998</v>
      </c>
      <c r="R40" s="573">
        <v>475.827</v>
      </c>
      <c r="S40" s="573">
        <v>487.68099999999998</v>
      </c>
      <c r="T40" s="573">
        <v>486.17</v>
      </c>
      <c r="U40" s="573">
        <v>491.24700000000001</v>
      </c>
      <c r="V40" s="573">
        <v>504.10199999999998</v>
      </c>
      <c r="W40" s="573">
        <v>512.38800000000003</v>
      </c>
      <c r="X40" s="573">
        <v>518.74699999999996</v>
      </c>
      <c r="Y40" s="573">
        <v>521.68799999999999</v>
      </c>
      <c r="Z40" s="573">
        <v>526.12599999999998</v>
      </c>
      <c r="AA40" s="573">
        <v>533.71299999999997</v>
      </c>
      <c r="AB40" s="573">
        <v>547.73400000000004</v>
      </c>
      <c r="AC40" s="573">
        <v>546.39800000000002</v>
      </c>
      <c r="AD40" s="573">
        <v>555.52059999999994</v>
      </c>
      <c r="AE40" s="573">
        <v>561.01662699999997</v>
      </c>
      <c r="AF40" s="574">
        <v>512.053764</v>
      </c>
    </row>
    <row r="41" spans="1:32" s="297" customFormat="1" ht="14.65" customHeight="1">
      <c r="A41" s="555" t="s">
        <v>760</v>
      </c>
      <c r="B41" s="579">
        <v>159.21600000000001</v>
      </c>
      <c r="C41" s="579">
        <v>168.08699999999999</v>
      </c>
      <c r="D41" s="579">
        <v>164.94</v>
      </c>
      <c r="E41" s="579">
        <v>166.364</v>
      </c>
      <c r="F41" s="579">
        <v>178.16900000000001</v>
      </c>
      <c r="G41" s="579">
        <v>183.84200000000001</v>
      </c>
      <c r="H41" s="579">
        <v>183.233</v>
      </c>
      <c r="I41" s="579">
        <v>183.505</v>
      </c>
      <c r="J41" s="579">
        <v>183.66</v>
      </c>
      <c r="K41" s="579">
        <v>183.029</v>
      </c>
      <c r="L41" s="579">
        <v>179.33</v>
      </c>
      <c r="M41" s="579">
        <v>179.05500000000001</v>
      </c>
      <c r="N41" s="579">
        <v>179.27099999999999</v>
      </c>
      <c r="O41" s="579">
        <v>177.46799999999999</v>
      </c>
      <c r="P41" s="579">
        <v>181.15799999999999</v>
      </c>
      <c r="Q41" s="579">
        <v>181.685</v>
      </c>
      <c r="R41" s="579">
        <v>178.971</v>
      </c>
      <c r="S41" s="579">
        <v>174.61799999999999</v>
      </c>
      <c r="T41" s="579">
        <v>177.16</v>
      </c>
      <c r="U41" s="579">
        <v>174.999</v>
      </c>
      <c r="V41" s="579">
        <v>178.26300000000001</v>
      </c>
      <c r="W41" s="579">
        <v>174.35400000000001</v>
      </c>
      <c r="X41" s="579">
        <v>177.649</v>
      </c>
      <c r="Y41" s="579">
        <v>172.648</v>
      </c>
      <c r="Z41" s="579">
        <v>172.88499999999999</v>
      </c>
      <c r="AA41" s="579">
        <v>174.626</v>
      </c>
      <c r="AB41" s="579">
        <v>175.94300000000001</v>
      </c>
      <c r="AC41" s="579">
        <v>170.83581599999999</v>
      </c>
      <c r="AD41" s="579">
        <v>167.720945</v>
      </c>
      <c r="AE41" s="579">
        <v>164.841745</v>
      </c>
      <c r="AF41" s="580">
        <v>155.92762200000001</v>
      </c>
    </row>
    <row r="42" spans="1:32" ht="2.85" customHeight="1">
      <c r="A42" s="102"/>
    </row>
    <row r="43" spans="1:32" ht="14.45" customHeight="1">
      <c r="A43" s="66" t="s">
        <v>635</v>
      </c>
      <c r="B43" s="62"/>
      <c r="C43" s="57"/>
      <c r="D43" s="57"/>
      <c r="E43" s="62"/>
      <c r="F43" s="62"/>
      <c r="G43" s="62"/>
      <c r="H43" s="62"/>
      <c r="I43" s="62"/>
      <c r="J43" s="62"/>
      <c r="K43" s="62"/>
      <c r="L43" s="62"/>
      <c r="M43" s="62"/>
      <c r="N43" s="62"/>
      <c r="O43" s="62"/>
    </row>
    <row r="44" spans="1:32" ht="14.45" customHeight="1">
      <c r="A44" s="108" t="s">
        <v>1683</v>
      </c>
      <c r="B44" s="2868"/>
      <c r="C44" s="2868"/>
      <c r="D44" s="2868"/>
      <c r="E44" s="2868"/>
      <c r="F44" s="2868"/>
      <c r="G44" s="2868"/>
      <c r="H44" s="2868"/>
      <c r="I44" s="2868"/>
      <c r="J44" s="2868"/>
      <c r="K44" s="2868"/>
      <c r="L44" s="2868"/>
      <c r="M44" s="2868"/>
      <c r="N44" s="2868"/>
      <c r="O44" s="2868"/>
      <c r="P44" s="2868"/>
      <c r="Q44" s="2868"/>
      <c r="R44" s="2868"/>
      <c r="S44" s="2868"/>
      <c r="T44" s="2868"/>
      <c r="U44" s="2868"/>
      <c r="V44" s="2868"/>
      <c r="W44" s="2868"/>
      <c r="X44" s="2868"/>
      <c r="Y44" s="2868"/>
      <c r="Z44" s="2868"/>
      <c r="AA44" s="2868"/>
    </row>
    <row r="45" spans="1:32">
      <c r="B45" s="2868"/>
      <c r="C45" s="2868"/>
      <c r="D45" s="2868"/>
      <c r="E45" s="2868"/>
      <c r="F45" s="2868"/>
      <c r="G45" s="2868"/>
      <c r="H45" s="2868"/>
      <c r="I45" s="2868"/>
      <c r="J45" s="2868"/>
      <c r="K45" s="2868"/>
      <c r="L45" s="2868"/>
      <c r="M45" s="2868"/>
      <c r="N45" s="2868"/>
      <c r="O45" s="2868"/>
      <c r="P45" s="2868"/>
      <c r="Q45" s="2868"/>
      <c r="R45" s="2868"/>
      <c r="S45" s="2868"/>
      <c r="T45" s="2868"/>
      <c r="U45" s="2868"/>
      <c r="V45" s="2868"/>
      <c r="W45" s="2868"/>
      <c r="X45" s="2868"/>
      <c r="Y45" s="2868"/>
      <c r="Z45" s="2868"/>
      <c r="AA45" s="2868"/>
    </row>
    <row r="46" spans="1:32">
      <c r="B46" s="2868"/>
      <c r="C46" s="2868"/>
      <c r="D46" s="2868"/>
      <c r="E46" s="2868"/>
      <c r="F46" s="2868"/>
      <c r="G46" s="2868"/>
      <c r="H46" s="2868"/>
      <c r="I46" s="2868"/>
      <c r="J46" s="2868"/>
      <c r="K46" s="2868"/>
      <c r="L46" s="2868"/>
      <c r="M46" s="2868"/>
      <c r="N46" s="2868"/>
      <c r="O46" s="2868"/>
      <c r="P46" s="2868"/>
      <c r="Q46" s="2868"/>
      <c r="R46" s="2868"/>
      <c r="S46" s="2868"/>
      <c r="T46" s="2868"/>
      <c r="U46" s="2868"/>
      <c r="V46" s="2868"/>
      <c r="W46" s="2868"/>
      <c r="X46" s="2868"/>
      <c r="Y46" s="2868"/>
      <c r="Z46" s="2868"/>
      <c r="AA46" s="2868"/>
      <c r="AB46" s="2868"/>
      <c r="AC46" s="2868"/>
      <c r="AD46" s="2868"/>
    </row>
    <row r="47" spans="1:32" s="62" customFormat="1" ht="10.5">
      <c r="B47" s="3353"/>
      <c r="C47" s="3353"/>
      <c r="D47" s="3353"/>
      <c r="E47" s="3353"/>
      <c r="F47" s="3353"/>
      <c r="G47" s="3353"/>
      <c r="H47" s="3353"/>
      <c r="I47" s="3353"/>
      <c r="J47" s="3353"/>
      <c r="K47" s="3353"/>
      <c r="L47" s="3353"/>
      <c r="M47" s="3353"/>
      <c r="N47" s="3353"/>
      <c r="O47" s="3353"/>
      <c r="P47" s="3353"/>
      <c r="Q47" s="3353"/>
      <c r="R47" s="3353"/>
      <c r="S47" s="3353"/>
      <c r="T47" s="3353"/>
      <c r="U47" s="3353"/>
      <c r="V47" s="3353"/>
      <c r="W47" s="3353"/>
      <c r="X47" s="3353"/>
      <c r="Y47" s="3353"/>
      <c r="Z47" s="3353"/>
      <c r="AA47" s="3353"/>
      <c r="AB47" s="3353"/>
      <c r="AC47" s="3353"/>
      <c r="AD47" s="3353"/>
    </row>
    <row r="48" spans="1:32">
      <c r="B48" s="10" t="s">
        <v>88</v>
      </c>
    </row>
    <row r="50" spans="2:2">
      <c r="B50" s="10" t="s">
        <v>88</v>
      </c>
    </row>
  </sheetData>
  <phoneticPr fontId="21" type="noConversion"/>
  <printOptions horizontalCentered="1" verticalCentered="1"/>
  <pageMargins left="0.59055118110236227" right="0.59055118110236227" top="0.55118110236220474" bottom="0.55118110236220474" header="0.51181102362204722" footer="0.51181102362204722"/>
  <pageSetup paperSize="9" scale="43" orientation="landscape"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Tabelle35">
    <tabColor indexed="29"/>
    <pageSetUpPr fitToPage="1"/>
  </sheetPr>
  <dimension ref="A1:AF393"/>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6" style="243" customWidth="1"/>
    <col min="2" max="16" width="8.75" style="243" customWidth="1"/>
    <col min="17" max="26" width="9" style="243"/>
    <col min="27" max="27" width="10.25" style="243" customWidth="1"/>
    <col min="28" max="28" width="9" style="243"/>
    <col min="29" max="29" width="9" style="243" customWidth="1"/>
    <col min="30" max="30" width="9" style="243"/>
    <col min="31" max="31" width="9" style="243" customWidth="1"/>
    <col min="32" max="16384" width="9" style="243"/>
  </cols>
  <sheetData>
    <row r="1" spans="1:32" ht="13.15" customHeight="1">
      <c r="A1" s="581"/>
      <c r="B1" s="582"/>
      <c r="C1" s="583"/>
      <c r="D1" s="583"/>
      <c r="E1" s="583"/>
      <c r="F1" s="583"/>
      <c r="G1" s="583"/>
      <c r="H1" s="583"/>
      <c r="I1" s="584"/>
      <c r="J1" s="584"/>
      <c r="K1" s="584"/>
      <c r="L1" s="584"/>
      <c r="M1" s="525"/>
      <c r="N1" s="525"/>
      <c r="O1" s="525"/>
      <c r="P1" s="525"/>
      <c r="Q1" s="525"/>
      <c r="R1" s="525"/>
      <c r="S1" s="525"/>
      <c r="T1" s="525"/>
      <c r="U1" s="525"/>
      <c r="V1" s="525"/>
      <c r="W1" s="525"/>
      <c r="X1" s="525"/>
      <c r="Y1" s="525"/>
      <c r="Z1" s="525"/>
      <c r="AA1" s="525"/>
      <c r="AB1" s="525"/>
      <c r="AC1" s="525"/>
      <c r="AD1" s="585"/>
      <c r="AE1" s="293"/>
      <c r="AF1" s="241"/>
    </row>
    <row r="2" spans="1:32" ht="18" customHeight="1">
      <c r="A2" s="288"/>
      <c r="B2" s="528" t="s">
        <v>802</v>
      </c>
      <c r="C2" s="529"/>
      <c r="D2" s="529"/>
      <c r="E2" s="529"/>
      <c r="F2" s="529"/>
      <c r="G2" s="529"/>
      <c r="H2" s="529"/>
      <c r="I2" s="529"/>
      <c r="J2" s="529"/>
      <c r="K2" s="529"/>
      <c r="L2" s="586"/>
      <c r="M2" s="565"/>
      <c r="N2" s="565"/>
      <c r="O2" s="565"/>
      <c r="P2" s="565"/>
      <c r="Q2" s="565"/>
      <c r="R2" s="565"/>
      <c r="S2" s="565"/>
      <c r="T2" s="565"/>
      <c r="U2" s="565"/>
      <c r="V2" s="565"/>
      <c r="W2" s="565"/>
      <c r="X2" s="565"/>
      <c r="Y2" s="565"/>
      <c r="Z2" s="565"/>
      <c r="AA2" s="565"/>
      <c r="AB2" s="565"/>
      <c r="AC2" s="565"/>
      <c r="AD2" s="543"/>
      <c r="AE2" s="587" t="s">
        <v>112</v>
      </c>
      <c r="AF2" s="609"/>
    </row>
    <row r="3" spans="1:32" ht="18" customHeight="1">
      <c r="A3" s="288"/>
      <c r="B3" s="588"/>
      <c r="C3" s="589"/>
      <c r="D3" s="589"/>
      <c r="E3" s="589"/>
      <c r="F3" s="589"/>
      <c r="G3" s="589"/>
      <c r="H3" s="590"/>
      <c r="I3" s="590"/>
      <c r="J3" s="590"/>
      <c r="K3" s="590"/>
      <c r="L3" s="590"/>
      <c r="M3" s="565"/>
      <c r="N3" s="565"/>
      <c r="O3" s="565"/>
      <c r="P3" s="565"/>
      <c r="Q3" s="565"/>
      <c r="R3" s="565"/>
      <c r="S3" s="565"/>
      <c r="T3" s="565"/>
      <c r="U3" s="565"/>
      <c r="V3" s="565"/>
      <c r="W3" s="565"/>
      <c r="X3" s="565"/>
      <c r="Y3" s="565"/>
      <c r="Z3" s="565"/>
      <c r="AA3" s="565"/>
      <c r="AB3" s="565"/>
      <c r="AC3" s="565"/>
      <c r="AD3" s="543"/>
      <c r="AE3" s="587" t="s">
        <v>841</v>
      </c>
      <c r="AF3" s="609"/>
    </row>
    <row r="4" spans="1:32" ht="18" customHeight="1">
      <c r="A4" s="289"/>
      <c r="B4" s="591"/>
      <c r="C4" s="566"/>
      <c r="D4" s="566"/>
      <c r="E4" s="566"/>
      <c r="F4" s="566"/>
      <c r="G4" s="566"/>
      <c r="H4" s="566"/>
      <c r="I4" s="566"/>
      <c r="J4" s="566"/>
      <c r="K4" s="566"/>
      <c r="L4" s="566"/>
      <c r="M4" s="565"/>
      <c r="N4" s="565"/>
      <c r="O4" s="565"/>
      <c r="P4" s="565"/>
      <c r="Q4" s="565"/>
      <c r="R4" s="565"/>
      <c r="S4" s="565"/>
      <c r="T4" s="565"/>
      <c r="U4" s="565"/>
      <c r="V4" s="565"/>
      <c r="W4" s="565"/>
      <c r="X4" s="565"/>
      <c r="Y4" s="565"/>
      <c r="Z4" s="565"/>
      <c r="AA4" s="565"/>
      <c r="AB4" s="565"/>
      <c r="AC4" s="565"/>
      <c r="AD4" s="543"/>
      <c r="AE4" s="2243" t="s">
        <v>1685</v>
      </c>
      <c r="AF4" s="610"/>
    </row>
    <row r="5" spans="1:32" ht="13.15" customHeight="1">
      <c r="A5" s="592"/>
      <c r="B5" s="593"/>
      <c r="C5" s="530"/>
      <c r="D5" s="530"/>
      <c r="E5" s="530"/>
      <c r="F5" s="530"/>
      <c r="G5" s="530"/>
      <c r="H5" s="530"/>
      <c r="I5" s="594"/>
      <c r="J5" s="594"/>
      <c r="K5" s="594"/>
      <c r="L5" s="594"/>
      <c r="M5" s="530"/>
      <c r="N5" s="530"/>
      <c r="O5" s="530"/>
      <c r="P5" s="530"/>
      <c r="Q5" s="530"/>
      <c r="R5" s="530"/>
      <c r="S5" s="530"/>
      <c r="T5" s="530"/>
      <c r="U5" s="530"/>
      <c r="V5" s="530"/>
      <c r="W5" s="530"/>
      <c r="X5" s="530"/>
      <c r="Y5" s="530"/>
      <c r="Z5" s="530"/>
      <c r="AA5" s="530"/>
      <c r="AB5" s="530"/>
      <c r="AC5" s="530"/>
      <c r="AD5" s="595"/>
      <c r="AE5" s="596"/>
      <c r="AF5" s="251"/>
    </row>
    <row r="6" spans="1:32" ht="8.1" customHeight="1">
      <c r="B6" s="597"/>
      <c r="C6" s="597"/>
      <c r="D6" s="597"/>
      <c r="E6" s="597"/>
      <c r="F6" s="597"/>
      <c r="G6" s="597"/>
      <c r="H6" s="597"/>
      <c r="I6" s="597"/>
      <c r="J6" s="597"/>
      <c r="K6" s="597"/>
      <c r="L6" s="597"/>
      <c r="M6" s="597"/>
      <c r="N6" s="597"/>
      <c r="O6" s="597"/>
    </row>
    <row r="7" spans="1:32" ht="15" customHeight="1">
      <c r="A7" s="307" t="s">
        <v>55</v>
      </c>
      <c r="B7" s="500"/>
      <c r="C7" s="500"/>
      <c r="D7" s="500"/>
      <c r="E7" s="500"/>
      <c r="F7" s="500"/>
      <c r="G7" s="500"/>
      <c r="H7" s="500"/>
      <c r="I7" s="500"/>
      <c r="J7" s="500"/>
      <c r="K7" s="500"/>
      <c r="L7" s="500"/>
      <c r="M7" s="500"/>
      <c r="N7" s="500"/>
    </row>
    <row r="8" spans="1:32" ht="18" customHeight="1">
      <c r="A8" s="598" t="s">
        <v>88</v>
      </c>
      <c r="B8" s="599">
        <v>1990</v>
      </c>
      <c r="C8" s="599">
        <v>1991</v>
      </c>
      <c r="D8" s="599">
        <v>1992</v>
      </c>
      <c r="E8" s="599">
        <v>1993</v>
      </c>
      <c r="F8" s="599">
        <v>1994</v>
      </c>
      <c r="G8" s="599">
        <v>1995</v>
      </c>
      <c r="H8" s="599">
        <v>1996</v>
      </c>
      <c r="I8" s="599">
        <v>1997</v>
      </c>
      <c r="J8" s="599">
        <v>1998</v>
      </c>
      <c r="K8" s="599">
        <v>1999</v>
      </c>
      <c r="L8" s="599">
        <v>2000</v>
      </c>
      <c r="M8" s="600">
        <v>2001</v>
      </c>
      <c r="N8" s="599">
        <v>2002</v>
      </c>
      <c r="O8" s="599">
        <v>2003</v>
      </c>
      <c r="P8" s="599">
        <v>2004</v>
      </c>
      <c r="Q8" s="599">
        <v>2005</v>
      </c>
      <c r="R8" s="599">
        <v>2006</v>
      </c>
      <c r="S8" s="599">
        <v>2007</v>
      </c>
      <c r="T8" s="599">
        <v>2008</v>
      </c>
      <c r="U8" s="599">
        <v>2009</v>
      </c>
      <c r="V8" s="599">
        <v>2010</v>
      </c>
      <c r="W8" s="599">
        <v>2011</v>
      </c>
      <c r="X8" s="599">
        <v>2012</v>
      </c>
      <c r="Y8" s="599">
        <v>2013</v>
      </c>
      <c r="Z8" s="599">
        <v>2014</v>
      </c>
      <c r="AA8" s="599">
        <v>2015</v>
      </c>
      <c r="AB8" s="599">
        <v>2016</v>
      </c>
      <c r="AC8" s="599">
        <v>2017</v>
      </c>
      <c r="AD8" s="599">
        <v>2018</v>
      </c>
      <c r="AE8" s="633">
        <v>2019</v>
      </c>
      <c r="AF8" s="1458">
        <v>2020</v>
      </c>
    </row>
    <row r="9" spans="1:32" ht="16.149999999999999" customHeight="1">
      <c r="A9" s="569" t="s">
        <v>263</v>
      </c>
      <c r="B9" s="570">
        <v>2056778</v>
      </c>
      <c r="C9" s="570">
        <v>2099471</v>
      </c>
      <c r="D9" s="570">
        <v>2099244</v>
      </c>
      <c r="E9" s="570">
        <v>2147317</v>
      </c>
      <c r="F9" s="570">
        <v>2165323</v>
      </c>
      <c r="G9" s="570">
        <v>2197035</v>
      </c>
      <c r="H9" s="570">
        <v>2287830</v>
      </c>
      <c r="I9" s="570">
        <v>2290521</v>
      </c>
      <c r="J9" s="570">
        <v>2339072</v>
      </c>
      <c r="K9" s="570">
        <v>2412346</v>
      </c>
      <c r="L9" s="570">
        <v>2496629</v>
      </c>
      <c r="M9" s="570">
        <v>2540396</v>
      </c>
      <c r="N9" s="570">
        <v>2602942</v>
      </c>
      <c r="O9" s="570">
        <v>2698167</v>
      </c>
      <c r="P9" s="570">
        <v>2782327</v>
      </c>
      <c r="Q9" s="570">
        <v>2861100</v>
      </c>
      <c r="R9" s="570">
        <v>2953703</v>
      </c>
      <c r="S9" s="570">
        <v>3029621</v>
      </c>
      <c r="T9" s="570">
        <v>3150177</v>
      </c>
      <c r="U9" s="570">
        <v>3055322</v>
      </c>
      <c r="V9" s="570">
        <v>3274744</v>
      </c>
      <c r="W9" s="570">
        <v>3370006</v>
      </c>
      <c r="X9" s="570">
        <v>3429112</v>
      </c>
      <c r="Y9" s="570">
        <v>3488977</v>
      </c>
      <c r="Z9" s="2863">
        <v>3536955</v>
      </c>
      <c r="AA9" s="2863">
        <v>3570864</v>
      </c>
      <c r="AB9" s="2863">
        <v>3625360</v>
      </c>
      <c r="AC9" s="2863">
        <v>3761590.372</v>
      </c>
      <c r="AD9" s="2863">
        <v>3973127.0210000002</v>
      </c>
      <c r="AE9" s="2863">
        <v>4115246.6039999998</v>
      </c>
      <c r="AF9" s="571">
        <v>4013926.9780000001</v>
      </c>
    </row>
    <row r="10" spans="1:32" s="297" customFormat="1" ht="16.149999999999999" customHeight="1">
      <c r="A10" s="601" t="s">
        <v>571</v>
      </c>
      <c r="B10" s="573">
        <v>67031</v>
      </c>
      <c r="C10" s="573">
        <v>72908</v>
      </c>
      <c r="D10" s="573">
        <v>76185</v>
      </c>
      <c r="E10" s="573">
        <v>78894</v>
      </c>
      <c r="F10" s="573">
        <v>75062</v>
      </c>
      <c r="G10" s="573">
        <v>82240</v>
      </c>
      <c r="H10" s="573">
        <v>87029</v>
      </c>
      <c r="I10" s="573">
        <v>97600</v>
      </c>
      <c r="J10" s="573">
        <v>102765</v>
      </c>
      <c r="K10" s="573">
        <v>115936</v>
      </c>
      <c r="L10" s="573">
        <v>124189</v>
      </c>
      <c r="M10" s="573">
        <v>128366</v>
      </c>
      <c r="N10" s="573">
        <v>132436</v>
      </c>
      <c r="O10" s="573">
        <v>145932</v>
      </c>
      <c r="P10" s="573">
        <v>154736</v>
      </c>
      <c r="Q10" s="573">
        <v>185864</v>
      </c>
      <c r="R10" s="573">
        <v>194600</v>
      </c>
      <c r="S10" s="573">
        <v>207193</v>
      </c>
      <c r="T10" s="573">
        <v>209502</v>
      </c>
      <c r="U10" s="573">
        <v>195735</v>
      </c>
      <c r="V10" s="573">
        <v>203023</v>
      </c>
      <c r="W10" s="573">
        <v>196544</v>
      </c>
      <c r="X10" s="573">
        <v>205371</v>
      </c>
      <c r="Y10" s="573">
        <v>192734</v>
      </c>
      <c r="Z10" s="2864">
        <v>202220</v>
      </c>
      <c r="AA10" s="2864">
        <v>203821</v>
      </c>
      <c r="AB10" s="2864">
        <v>218513</v>
      </c>
      <c r="AC10" s="2864">
        <v>236579.66699999999</v>
      </c>
      <c r="AD10" s="2864">
        <v>247639.30300000001</v>
      </c>
      <c r="AE10" s="2864">
        <v>249190.07800000001</v>
      </c>
      <c r="AF10" s="574">
        <v>244231.01699999999</v>
      </c>
    </row>
    <row r="11" spans="1:32" ht="16.149999999999999" customHeight="1">
      <c r="A11" s="266" t="s">
        <v>574</v>
      </c>
      <c r="B11" s="602">
        <v>45684</v>
      </c>
      <c r="C11" s="602">
        <v>49532</v>
      </c>
      <c r="D11" s="602">
        <v>51670</v>
      </c>
      <c r="E11" s="602">
        <v>52386</v>
      </c>
      <c r="F11" s="602">
        <v>48206</v>
      </c>
      <c r="G11" s="602">
        <v>54851</v>
      </c>
      <c r="H11" s="602">
        <v>58187</v>
      </c>
      <c r="I11" s="602">
        <v>67076</v>
      </c>
      <c r="J11" s="602">
        <v>71711</v>
      </c>
      <c r="K11" s="602">
        <v>80548</v>
      </c>
      <c r="L11" s="602">
        <v>82132</v>
      </c>
      <c r="M11" s="602">
        <v>77267</v>
      </c>
      <c r="N11" s="602">
        <v>79515</v>
      </c>
      <c r="O11" s="602">
        <v>84001</v>
      </c>
      <c r="P11" s="602">
        <v>82809</v>
      </c>
      <c r="Q11" s="602">
        <v>88902</v>
      </c>
      <c r="R11" s="602">
        <v>87444</v>
      </c>
      <c r="S11" s="602">
        <v>86541</v>
      </c>
      <c r="T11" s="602">
        <v>86761</v>
      </c>
      <c r="U11" s="602">
        <v>83371</v>
      </c>
      <c r="V11" s="602">
        <v>84620</v>
      </c>
      <c r="W11" s="602">
        <v>81830</v>
      </c>
      <c r="X11" s="602">
        <v>85280</v>
      </c>
      <c r="Y11" s="602">
        <v>81019</v>
      </c>
      <c r="Z11" s="2865">
        <v>82556</v>
      </c>
      <c r="AA11" s="2865">
        <v>83977</v>
      </c>
      <c r="AB11" s="2865">
        <v>94722</v>
      </c>
      <c r="AC11" s="2865">
        <v>96218.622000000003</v>
      </c>
      <c r="AD11" s="2865">
        <v>97154.077999999994</v>
      </c>
      <c r="AE11" s="2865">
        <v>89962.495999999999</v>
      </c>
      <c r="AF11" s="1413">
        <v>91672</v>
      </c>
    </row>
    <row r="12" spans="1:32" ht="16.149999999999999" customHeight="1">
      <c r="A12" s="266" t="s">
        <v>572</v>
      </c>
      <c r="B12" s="602">
        <v>6200</v>
      </c>
      <c r="C12" s="602">
        <v>6540</v>
      </c>
      <c r="D12" s="602">
        <v>6770</v>
      </c>
      <c r="E12" s="602">
        <v>6360</v>
      </c>
      <c r="F12" s="602">
        <v>6390</v>
      </c>
      <c r="G12" s="602">
        <v>6340</v>
      </c>
      <c r="H12" s="602">
        <v>6420</v>
      </c>
      <c r="I12" s="602">
        <v>6570</v>
      </c>
      <c r="J12" s="602">
        <v>6360</v>
      </c>
      <c r="K12" s="602">
        <v>5020</v>
      </c>
      <c r="L12" s="602">
        <v>5880</v>
      </c>
      <c r="M12" s="602">
        <v>6180</v>
      </c>
      <c r="N12" s="602">
        <v>5900</v>
      </c>
      <c r="O12" s="602">
        <v>5500</v>
      </c>
      <c r="P12" s="602">
        <v>8060</v>
      </c>
      <c r="Q12" s="602">
        <v>11300</v>
      </c>
      <c r="R12" s="602">
        <v>13190</v>
      </c>
      <c r="S12" s="602">
        <v>15280</v>
      </c>
      <c r="T12" s="602">
        <v>15900</v>
      </c>
      <c r="U12" s="602">
        <v>15900</v>
      </c>
      <c r="V12" s="602">
        <v>16810</v>
      </c>
      <c r="W12" s="602">
        <v>7860</v>
      </c>
      <c r="X12" s="602">
        <v>12200</v>
      </c>
      <c r="Y12" s="602">
        <v>12800</v>
      </c>
      <c r="Z12" s="2865">
        <v>12450</v>
      </c>
      <c r="AA12" s="2865">
        <v>15493</v>
      </c>
      <c r="AB12" s="2865">
        <v>15570</v>
      </c>
      <c r="AC12" s="2865">
        <v>14309.257</v>
      </c>
      <c r="AD12" s="2865">
        <v>13879.98</v>
      </c>
      <c r="AE12" s="2865">
        <v>14189.67</v>
      </c>
      <c r="AF12" s="1413">
        <v>10564</v>
      </c>
    </row>
    <row r="13" spans="1:32" ht="16.149999999999999" customHeight="1">
      <c r="A13" s="603" t="s">
        <v>573</v>
      </c>
      <c r="B13" s="604">
        <v>4000</v>
      </c>
      <c r="C13" s="604">
        <v>4878</v>
      </c>
      <c r="D13" s="604">
        <v>5132</v>
      </c>
      <c r="E13" s="604">
        <v>5605</v>
      </c>
      <c r="F13" s="604">
        <v>5493</v>
      </c>
      <c r="G13" s="604">
        <v>5385</v>
      </c>
      <c r="H13" s="604">
        <v>5457</v>
      </c>
      <c r="I13" s="604">
        <v>5706</v>
      </c>
      <c r="J13" s="604">
        <v>5900</v>
      </c>
      <c r="K13" s="604">
        <v>6950</v>
      </c>
      <c r="L13" s="604">
        <v>12460</v>
      </c>
      <c r="M13" s="604">
        <v>14900</v>
      </c>
      <c r="N13" s="604">
        <v>14200</v>
      </c>
      <c r="O13" s="604">
        <v>22030</v>
      </c>
      <c r="P13" s="604">
        <v>24069</v>
      </c>
      <c r="Q13" s="604">
        <v>24211</v>
      </c>
      <c r="R13" s="604">
        <v>28288</v>
      </c>
      <c r="S13" s="604">
        <v>35396</v>
      </c>
      <c r="T13" s="604">
        <v>34518</v>
      </c>
      <c r="U13" s="604">
        <v>24409</v>
      </c>
      <c r="V13" s="604">
        <v>32540</v>
      </c>
      <c r="W13" s="604">
        <v>38341</v>
      </c>
      <c r="X13" s="604">
        <v>41201</v>
      </c>
      <c r="Y13" s="604">
        <v>37166</v>
      </c>
      <c r="Z13" s="2866">
        <v>42420</v>
      </c>
      <c r="AA13" s="2866">
        <v>43688</v>
      </c>
      <c r="AB13" s="2866">
        <v>42200</v>
      </c>
      <c r="AC13" s="2866">
        <v>45100</v>
      </c>
      <c r="AD13" s="2866">
        <v>45700</v>
      </c>
      <c r="AE13" s="2866">
        <v>46180</v>
      </c>
      <c r="AF13" s="1414">
        <v>47136</v>
      </c>
    </row>
    <row r="14" spans="1:32" s="297" customFormat="1" ht="16.149999999999999" customHeight="1">
      <c r="A14" s="601" t="s">
        <v>605</v>
      </c>
      <c r="B14" s="573">
        <v>647470</v>
      </c>
      <c r="C14" s="573">
        <v>649656</v>
      </c>
      <c r="D14" s="573">
        <v>664570</v>
      </c>
      <c r="E14" s="573">
        <v>685266</v>
      </c>
      <c r="F14" s="573">
        <v>718029</v>
      </c>
      <c r="G14" s="573">
        <v>720579</v>
      </c>
      <c r="H14" s="573">
        <v>735598</v>
      </c>
      <c r="I14" s="573">
        <v>745824</v>
      </c>
      <c r="J14" s="573">
        <v>753037</v>
      </c>
      <c r="K14" s="573">
        <v>754868</v>
      </c>
      <c r="L14" s="573">
        <v>771968</v>
      </c>
      <c r="M14" s="573">
        <v>788606</v>
      </c>
      <c r="N14" s="573">
        <v>770774</v>
      </c>
      <c r="O14" s="573">
        <v>773603</v>
      </c>
      <c r="P14" s="573">
        <v>760938</v>
      </c>
      <c r="Q14" s="573">
        <v>752447</v>
      </c>
      <c r="R14" s="573">
        <v>770222</v>
      </c>
      <c r="S14" s="573">
        <v>789374</v>
      </c>
      <c r="T14" s="573">
        <v>805969</v>
      </c>
      <c r="U14" s="573">
        <v>810847</v>
      </c>
      <c r="V14" s="573">
        <v>825637</v>
      </c>
      <c r="W14" s="573">
        <v>869238</v>
      </c>
      <c r="X14" s="573">
        <v>897931</v>
      </c>
      <c r="Y14" s="573">
        <v>905179</v>
      </c>
      <c r="Z14" s="2864">
        <v>957950</v>
      </c>
      <c r="AA14" s="2864">
        <v>988012</v>
      </c>
      <c r="AB14" s="2864">
        <v>989867</v>
      </c>
      <c r="AC14" s="2864">
        <v>1009905.644</v>
      </c>
      <c r="AD14" s="2864">
        <v>1115137.6710000001</v>
      </c>
      <c r="AE14" s="2864">
        <v>1197298.922</v>
      </c>
      <c r="AF14" s="574">
        <v>1176648.575</v>
      </c>
    </row>
    <row r="15" spans="1:32" ht="16.149999999999999" customHeight="1">
      <c r="A15" s="266" t="s">
        <v>207</v>
      </c>
      <c r="B15" s="602">
        <v>109071</v>
      </c>
      <c r="C15" s="602">
        <v>115051</v>
      </c>
      <c r="D15" s="602">
        <v>126196</v>
      </c>
      <c r="E15" s="602">
        <v>138646</v>
      </c>
      <c r="F15" s="602">
        <v>150050</v>
      </c>
      <c r="G15" s="602">
        <v>159205</v>
      </c>
      <c r="H15" s="602">
        <v>165114</v>
      </c>
      <c r="I15" s="602">
        <v>168016</v>
      </c>
      <c r="J15" s="602">
        <v>173026</v>
      </c>
      <c r="K15" s="602">
        <v>176241</v>
      </c>
      <c r="L15" s="602">
        <v>181673</v>
      </c>
      <c r="M15" s="602">
        <v>186003</v>
      </c>
      <c r="N15" s="602">
        <v>187279</v>
      </c>
      <c r="O15" s="602">
        <v>184088</v>
      </c>
      <c r="P15" s="602">
        <v>183635</v>
      </c>
      <c r="Q15" s="602">
        <v>187990</v>
      </c>
      <c r="R15" s="602">
        <v>188324</v>
      </c>
      <c r="S15" s="602">
        <v>183032</v>
      </c>
      <c r="T15" s="602">
        <v>174082</v>
      </c>
      <c r="U15" s="602">
        <v>162094</v>
      </c>
      <c r="V15" s="602">
        <v>156304</v>
      </c>
      <c r="W15" s="602">
        <v>157737</v>
      </c>
      <c r="X15" s="602">
        <v>156282</v>
      </c>
      <c r="Y15" s="602">
        <v>157456</v>
      </c>
      <c r="Z15" s="2865">
        <v>164102</v>
      </c>
      <c r="AA15" s="2865">
        <v>164966</v>
      </c>
      <c r="AB15" s="2865">
        <v>183820</v>
      </c>
      <c r="AC15" s="2865">
        <v>190626</v>
      </c>
      <c r="AD15" s="2865">
        <v>195471</v>
      </c>
      <c r="AE15" s="2865">
        <v>188022</v>
      </c>
      <c r="AF15" s="1413">
        <v>184088</v>
      </c>
    </row>
    <row r="16" spans="1:32" ht="16.149999999999999" customHeight="1">
      <c r="A16" s="266" t="s">
        <v>577</v>
      </c>
      <c r="B16" s="602">
        <v>25579</v>
      </c>
      <c r="C16" s="602">
        <v>25459</v>
      </c>
      <c r="D16" s="602">
        <v>24880</v>
      </c>
      <c r="E16" s="602">
        <v>26149</v>
      </c>
      <c r="F16" s="602">
        <v>26945</v>
      </c>
      <c r="G16" s="602">
        <v>26522</v>
      </c>
      <c r="H16" s="602">
        <v>29838</v>
      </c>
      <c r="I16" s="602">
        <v>32878</v>
      </c>
      <c r="J16" s="602">
        <v>35296</v>
      </c>
      <c r="K16" s="602">
        <v>35740</v>
      </c>
      <c r="L16" s="602">
        <v>36720</v>
      </c>
      <c r="M16" s="602">
        <v>36320</v>
      </c>
      <c r="N16" s="602">
        <v>37343</v>
      </c>
      <c r="O16" s="602">
        <v>39193</v>
      </c>
      <c r="P16" s="602">
        <v>41021</v>
      </c>
      <c r="Q16" s="602">
        <v>42831</v>
      </c>
      <c r="R16" s="602">
        <v>47513</v>
      </c>
      <c r="S16" s="602">
        <v>50439</v>
      </c>
      <c r="T16" s="602">
        <v>50193</v>
      </c>
      <c r="U16" s="602">
        <v>50614</v>
      </c>
      <c r="V16" s="602">
        <v>50955</v>
      </c>
      <c r="W16" s="602">
        <v>48960</v>
      </c>
      <c r="X16" s="602">
        <v>47042</v>
      </c>
      <c r="Y16" s="602">
        <v>45798</v>
      </c>
      <c r="Z16" s="2865">
        <v>44795</v>
      </c>
      <c r="AA16" s="2865">
        <v>41560</v>
      </c>
      <c r="AB16" s="2865">
        <v>36699</v>
      </c>
      <c r="AC16" s="2865">
        <v>31567</v>
      </c>
      <c r="AD16" s="2865">
        <v>32927</v>
      </c>
      <c r="AE16" s="2865">
        <v>31956</v>
      </c>
      <c r="AF16" s="1413">
        <v>31764</v>
      </c>
    </row>
    <row r="17" spans="1:32" ht="16.149999999999999" customHeight="1">
      <c r="A17" s="603" t="s">
        <v>576</v>
      </c>
      <c r="B17" s="604">
        <v>506604</v>
      </c>
      <c r="C17" s="604">
        <v>503180</v>
      </c>
      <c r="D17" s="604">
        <v>507206</v>
      </c>
      <c r="E17" s="604">
        <v>514353</v>
      </c>
      <c r="F17" s="604">
        <v>534618</v>
      </c>
      <c r="G17" s="604">
        <v>528275</v>
      </c>
      <c r="H17" s="604">
        <v>533665</v>
      </c>
      <c r="I17" s="604">
        <v>536669</v>
      </c>
      <c r="J17" s="604">
        <v>535711</v>
      </c>
      <c r="K17" s="604">
        <v>534546</v>
      </c>
      <c r="L17" s="604">
        <v>544335</v>
      </c>
      <c r="M17" s="604">
        <v>556472</v>
      </c>
      <c r="N17" s="604">
        <v>536394</v>
      </c>
      <c r="O17" s="604">
        <v>541222</v>
      </c>
      <c r="P17" s="604">
        <v>526804</v>
      </c>
      <c r="Q17" s="604">
        <v>511486</v>
      </c>
      <c r="R17" s="604">
        <v>524295</v>
      </c>
      <c r="S17" s="604">
        <v>545880</v>
      </c>
      <c r="T17" s="604">
        <v>571121</v>
      </c>
      <c r="U17" s="604">
        <v>584336</v>
      </c>
      <c r="V17" s="604">
        <v>603857</v>
      </c>
      <c r="W17" s="604">
        <v>648758</v>
      </c>
      <c r="X17" s="604">
        <v>680796</v>
      </c>
      <c r="Y17" s="604">
        <v>685677</v>
      </c>
      <c r="Z17" s="2866">
        <v>733431</v>
      </c>
      <c r="AA17" s="2866">
        <v>766524</v>
      </c>
      <c r="AB17" s="2866">
        <v>755264</v>
      </c>
      <c r="AC17" s="2866">
        <v>773301</v>
      </c>
      <c r="AD17" s="2866">
        <v>871728.46</v>
      </c>
      <c r="AE17" s="2866">
        <v>962159</v>
      </c>
      <c r="AF17" s="1414">
        <v>948597</v>
      </c>
    </row>
    <row r="18" spans="1:32" s="297" customFormat="1" ht="16.149999999999999" customHeight="1">
      <c r="A18" s="601" t="s">
        <v>578</v>
      </c>
      <c r="B18" s="573">
        <v>49653</v>
      </c>
      <c r="C18" s="573">
        <v>50792</v>
      </c>
      <c r="D18" s="573">
        <v>51574</v>
      </c>
      <c r="E18" s="573">
        <v>54731</v>
      </c>
      <c r="F18" s="573">
        <v>57303</v>
      </c>
      <c r="G18" s="573">
        <v>60755</v>
      </c>
      <c r="H18" s="573">
        <v>67044</v>
      </c>
      <c r="I18" s="573">
        <v>69752</v>
      </c>
      <c r="J18" s="573">
        <v>76253</v>
      </c>
      <c r="K18" s="573">
        <v>80506</v>
      </c>
      <c r="L18" s="573">
        <v>90674</v>
      </c>
      <c r="M18" s="573">
        <v>91798</v>
      </c>
      <c r="N18" s="573">
        <v>101556</v>
      </c>
      <c r="O18" s="573">
        <v>114440</v>
      </c>
      <c r="P18" s="573">
        <v>124071</v>
      </c>
      <c r="Q18" s="573">
        <v>126106</v>
      </c>
      <c r="R18" s="573">
        <v>134945</v>
      </c>
      <c r="S18" s="573">
        <v>136919</v>
      </c>
      <c r="T18" s="573">
        <v>139323</v>
      </c>
      <c r="U18" s="573">
        <v>133148</v>
      </c>
      <c r="V18" s="573">
        <v>145911</v>
      </c>
      <c r="W18" s="573">
        <v>150025</v>
      </c>
      <c r="X18" s="573">
        <v>157898</v>
      </c>
      <c r="Y18" s="573">
        <v>160478</v>
      </c>
      <c r="Z18" s="2864">
        <v>163081</v>
      </c>
      <c r="AA18" s="2864">
        <v>162689</v>
      </c>
      <c r="AB18" s="2864">
        <v>161030</v>
      </c>
      <c r="AC18" s="2864">
        <v>162163.264</v>
      </c>
      <c r="AD18" s="2864">
        <v>160938.005</v>
      </c>
      <c r="AE18" s="2864">
        <v>158707.022</v>
      </c>
      <c r="AF18" s="574">
        <v>139088.02100000001</v>
      </c>
    </row>
    <row r="19" spans="1:32" ht="16.149999999999999" customHeight="1">
      <c r="A19" s="266" t="s">
        <v>424</v>
      </c>
      <c r="B19" s="602">
        <v>18628</v>
      </c>
      <c r="C19" s="602">
        <v>19358</v>
      </c>
      <c r="D19" s="602">
        <v>19739</v>
      </c>
      <c r="E19" s="602">
        <v>21870</v>
      </c>
      <c r="F19" s="602">
        <v>22680</v>
      </c>
      <c r="G19" s="602">
        <v>24325</v>
      </c>
      <c r="H19" s="602">
        <v>26436</v>
      </c>
      <c r="I19" s="602">
        <v>27914</v>
      </c>
      <c r="J19" s="602">
        <v>32197</v>
      </c>
      <c r="K19" s="602">
        <v>36742</v>
      </c>
      <c r="L19" s="602">
        <v>40997</v>
      </c>
      <c r="M19" s="602">
        <v>40883</v>
      </c>
      <c r="N19" s="602">
        <v>40269</v>
      </c>
      <c r="O19" s="602">
        <v>44937</v>
      </c>
      <c r="P19" s="602">
        <v>47914</v>
      </c>
      <c r="Q19" s="602">
        <v>47691</v>
      </c>
      <c r="R19" s="602">
        <v>48053</v>
      </c>
      <c r="S19" s="602">
        <v>45363</v>
      </c>
      <c r="T19" s="602">
        <v>45466</v>
      </c>
      <c r="U19" s="602">
        <v>42644</v>
      </c>
      <c r="V19" s="602">
        <v>41341</v>
      </c>
      <c r="W19" s="602">
        <v>39795</v>
      </c>
      <c r="X19" s="602">
        <v>40794</v>
      </c>
      <c r="Y19" s="602">
        <v>38842</v>
      </c>
      <c r="Z19" s="2865">
        <v>37890</v>
      </c>
      <c r="AA19" s="2865">
        <v>39926</v>
      </c>
      <c r="AB19" s="2865">
        <v>40997</v>
      </c>
      <c r="AC19" s="2865">
        <v>41651.478999999999</v>
      </c>
      <c r="AD19" s="2865">
        <v>42710.588000000003</v>
      </c>
      <c r="AE19" s="2865">
        <v>44511.76</v>
      </c>
      <c r="AF19" s="1413">
        <v>40823.322999999997</v>
      </c>
    </row>
    <row r="20" spans="1:32" ht="16.149999999999999" customHeight="1">
      <c r="A20" s="603" t="s">
        <v>579</v>
      </c>
      <c r="B20" s="604">
        <v>17556</v>
      </c>
      <c r="C20" s="604">
        <v>18029</v>
      </c>
      <c r="D20" s="604">
        <v>17950</v>
      </c>
      <c r="E20" s="604">
        <v>18762</v>
      </c>
      <c r="F20" s="604">
        <v>19792</v>
      </c>
      <c r="G20" s="604">
        <v>21131</v>
      </c>
      <c r="H20" s="604">
        <v>23794</v>
      </c>
      <c r="I20" s="604">
        <v>24275</v>
      </c>
      <c r="J20" s="604">
        <v>25040</v>
      </c>
      <c r="K20" s="604">
        <v>21953</v>
      </c>
      <c r="L20" s="604">
        <v>22905</v>
      </c>
      <c r="M20" s="604">
        <v>21396</v>
      </c>
      <c r="N20" s="604">
        <v>25518</v>
      </c>
      <c r="O20" s="604">
        <v>23738</v>
      </c>
      <c r="P20" s="604">
        <v>23407</v>
      </c>
      <c r="Q20" s="604">
        <v>20303</v>
      </c>
      <c r="R20" s="604">
        <v>20947</v>
      </c>
      <c r="S20" s="604">
        <v>21326</v>
      </c>
      <c r="T20" s="604">
        <v>19416</v>
      </c>
      <c r="U20" s="604">
        <v>18579</v>
      </c>
      <c r="V20" s="604">
        <v>22012</v>
      </c>
      <c r="W20" s="604">
        <v>22171</v>
      </c>
      <c r="X20" s="604">
        <v>23345</v>
      </c>
      <c r="Y20" s="604">
        <v>22498</v>
      </c>
      <c r="Z20" s="2866">
        <v>22577</v>
      </c>
      <c r="AA20" s="2866">
        <v>22957</v>
      </c>
      <c r="AB20" s="2866">
        <v>24476</v>
      </c>
      <c r="AC20" s="2866">
        <v>24007.553</v>
      </c>
      <c r="AD20" s="2866">
        <v>23710</v>
      </c>
      <c r="AE20" s="2866">
        <v>19600</v>
      </c>
      <c r="AF20" s="1414">
        <v>15911</v>
      </c>
    </row>
    <row r="21" spans="1:32" s="297" customFormat="1" ht="16.149999999999999" customHeight="1">
      <c r="A21" s="572" t="s">
        <v>426</v>
      </c>
      <c r="B21" s="573">
        <v>132004</v>
      </c>
      <c r="C21" s="573">
        <v>146151</v>
      </c>
      <c r="D21" s="573">
        <v>153673</v>
      </c>
      <c r="E21" s="573">
        <v>161617</v>
      </c>
      <c r="F21" s="573">
        <v>173016</v>
      </c>
      <c r="G21" s="573">
        <v>184260</v>
      </c>
      <c r="H21" s="573">
        <v>200753</v>
      </c>
      <c r="I21" s="573">
        <v>217364</v>
      </c>
      <c r="J21" s="573">
        <v>221595</v>
      </c>
      <c r="K21" s="573">
        <v>238663</v>
      </c>
      <c r="L21" s="573">
        <v>248376</v>
      </c>
      <c r="M21" s="573">
        <v>250140</v>
      </c>
      <c r="N21" s="573">
        <v>269228</v>
      </c>
      <c r="O21" s="573">
        <v>289271</v>
      </c>
      <c r="P21" s="573">
        <v>309402</v>
      </c>
      <c r="Q21" s="573">
        <v>330991</v>
      </c>
      <c r="R21" s="573">
        <v>345826</v>
      </c>
      <c r="S21" s="573">
        <v>361695</v>
      </c>
      <c r="T21" s="573">
        <v>381918</v>
      </c>
      <c r="U21" s="573">
        <v>398243</v>
      </c>
      <c r="V21" s="573">
        <v>427870</v>
      </c>
      <c r="W21" s="573">
        <v>427099</v>
      </c>
      <c r="X21" s="573">
        <v>426835</v>
      </c>
      <c r="Y21" s="573">
        <v>443618</v>
      </c>
      <c r="Z21" s="2864">
        <v>456353</v>
      </c>
      <c r="AA21" s="2864">
        <v>456697</v>
      </c>
      <c r="AB21" s="2864">
        <v>456687</v>
      </c>
      <c r="AC21" s="2864">
        <v>457335.32400000031</v>
      </c>
      <c r="AD21" s="2864">
        <v>478971.28200000024</v>
      </c>
      <c r="AE21" s="2864">
        <v>490661.97199999948</v>
      </c>
      <c r="AF21" s="574">
        <v>487591.3399999995</v>
      </c>
    </row>
    <row r="22" spans="1:32" ht="16.149999999999999" customHeight="1">
      <c r="A22" s="266" t="s">
        <v>580</v>
      </c>
      <c r="B22" s="602">
        <v>15300</v>
      </c>
      <c r="C22" s="602">
        <v>16070</v>
      </c>
      <c r="D22" s="602">
        <v>15790</v>
      </c>
      <c r="E22" s="602">
        <v>16766</v>
      </c>
      <c r="F22" s="602">
        <v>17559</v>
      </c>
      <c r="G22" s="602">
        <v>17947</v>
      </c>
      <c r="H22" s="602">
        <v>20114</v>
      </c>
      <c r="I22" s="602">
        <v>22703</v>
      </c>
      <c r="J22" s="602">
        <v>23279</v>
      </c>
      <c r="K22" s="602">
        <v>25198</v>
      </c>
      <c r="L22" s="602">
        <v>27200</v>
      </c>
      <c r="M22" s="602">
        <v>30329</v>
      </c>
      <c r="N22" s="602">
        <v>32661</v>
      </c>
      <c r="O22" s="602">
        <v>35015</v>
      </c>
      <c r="P22" s="602">
        <v>41460</v>
      </c>
      <c r="Q22" s="602">
        <v>49320</v>
      </c>
      <c r="R22" s="602">
        <v>58553</v>
      </c>
      <c r="S22" s="602">
        <v>69240</v>
      </c>
      <c r="T22" s="602">
        <v>80300</v>
      </c>
      <c r="U22" s="602">
        <v>85269</v>
      </c>
      <c r="V22" s="602">
        <v>95791</v>
      </c>
      <c r="W22" s="602">
        <v>105337</v>
      </c>
      <c r="X22" s="602">
        <v>110608</v>
      </c>
      <c r="Y22" s="602">
        <v>120860</v>
      </c>
      <c r="Z22" s="2865">
        <v>130157</v>
      </c>
      <c r="AA22" s="2865">
        <v>134610</v>
      </c>
      <c r="AB22" s="2865">
        <v>136865</v>
      </c>
      <c r="AC22" s="2865">
        <v>148035</v>
      </c>
      <c r="AD22" s="2865">
        <v>160159</v>
      </c>
      <c r="AE22" s="2865">
        <v>176174</v>
      </c>
      <c r="AF22" s="1413">
        <v>191159</v>
      </c>
    </row>
    <row r="23" spans="1:32" ht="16.149999999999999" customHeight="1">
      <c r="A23" s="266" t="s">
        <v>1056</v>
      </c>
      <c r="B23" s="602">
        <v>12766</v>
      </c>
      <c r="C23" s="602">
        <v>14441</v>
      </c>
      <c r="D23" s="602">
        <v>16116</v>
      </c>
      <c r="E23" s="602">
        <v>16340</v>
      </c>
      <c r="F23" s="602">
        <v>17338</v>
      </c>
      <c r="G23" s="602">
        <v>20932</v>
      </c>
      <c r="H23" s="602">
        <v>21324</v>
      </c>
      <c r="I23" s="602">
        <v>24545</v>
      </c>
      <c r="J23" s="602">
        <v>25706</v>
      </c>
      <c r="K23" s="602">
        <v>27769</v>
      </c>
      <c r="L23" s="602">
        <v>27860</v>
      </c>
      <c r="M23" s="602">
        <v>28037</v>
      </c>
      <c r="N23" s="602">
        <v>30402</v>
      </c>
      <c r="O23" s="602">
        <v>30906</v>
      </c>
      <c r="P23" s="602">
        <v>30775</v>
      </c>
      <c r="Q23" s="602">
        <v>31325</v>
      </c>
      <c r="R23" s="602">
        <v>30791</v>
      </c>
      <c r="S23" s="602">
        <v>31479</v>
      </c>
      <c r="T23" s="602">
        <v>31746</v>
      </c>
      <c r="U23" s="602">
        <v>46521</v>
      </c>
      <c r="V23" s="602">
        <v>51249</v>
      </c>
      <c r="W23" s="602">
        <v>46453</v>
      </c>
      <c r="X23" s="602">
        <v>39751</v>
      </c>
      <c r="Y23" s="602">
        <v>34571</v>
      </c>
      <c r="Z23" s="2865">
        <v>32691</v>
      </c>
      <c r="AA23" s="2865">
        <v>31126</v>
      </c>
      <c r="AB23" s="2865">
        <v>30848</v>
      </c>
      <c r="AC23" s="2865">
        <v>31730.95</v>
      </c>
      <c r="AD23" s="2865">
        <v>32053.85</v>
      </c>
      <c r="AE23" s="2865">
        <v>30256.3</v>
      </c>
      <c r="AF23" s="1413">
        <v>28493</v>
      </c>
    </row>
    <row r="24" spans="1:32" ht="16.149999999999999" customHeight="1">
      <c r="A24" s="266" t="s">
        <v>209</v>
      </c>
      <c r="B24" s="602">
        <v>48280</v>
      </c>
      <c r="C24" s="602">
        <v>54523</v>
      </c>
      <c r="D24" s="602">
        <v>57312</v>
      </c>
      <c r="E24" s="602">
        <v>59010</v>
      </c>
      <c r="F24" s="602">
        <v>65600</v>
      </c>
      <c r="G24" s="602">
        <v>65479</v>
      </c>
      <c r="H24" s="602">
        <v>68952</v>
      </c>
      <c r="I24" s="602">
        <v>71707</v>
      </c>
      <c r="J24" s="602">
        <v>70114</v>
      </c>
      <c r="K24" s="602">
        <v>74977</v>
      </c>
      <c r="L24" s="602">
        <v>70083</v>
      </c>
      <c r="M24" s="602">
        <v>67612</v>
      </c>
      <c r="N24" s="602">
        <v>74473</v>
      </c>
      <c r="O24" s="602">
        <v>77987</v>
      </c>
      <c r="P24" s="602">
        <v>74576</v>
      </c>
      <c r="Q24" s="602">
        <v>75143</v>
      </c>
      <c r="R24" s="602">
        <v>74283</v>
      </c>
      <c r="S24" s="602">
        <v>71507</v>
      </c>
      <c r="T24" s="602">
        <v>73724</v>
      </c>
      <c r="U24" s="602">
        <v>76891</v>
      </c>
      <c r="V24" s="602">
        <v>85715</v>
      </c>
      <c r="W24" s="602">
        <v>81457</v>
      </c>
      <c r="X24" s="602">
        <v>77142</v>
      </c>
      <c r="Y24" s="602">
        <v>76477</v>
      </c>
      <c r="Z24" s="2865">
        <v>75271</v>
      </c>
      <c r="AA24" s="2865">
        <v>75037</v>
      </c>
      <c r="AB24" s="2865">
        <v>73970</v>
      </c>
      <c r="AC24" s="2865">
        <v>71630.521999999997</v>
      </c>
      <c r="AD24" s="2865">
        <v>71725.78</v>
      </c>
      <c r="AE24" s="2865">
        <v>66584.657999999996</v>
      </c>
      <c r="AF24" s="1413">
        <v>60607</v>
      </c>
    </row>
    <row r="25" spans="1:32" ht="16.149999999999999" customHeight="1">
      <c r="A25" s="266" t="s">
        <v>211</v>
      </c>
      <c r="B25" s="602">
        <v>18356</v>
      </c>
      <c r="C25" s="602">
        <v>21797</v>
      </c>
      <c r="D25" s="602">
        <v>22592</v>
      </c>
      <c r="E25" s="602">
        <v>24586</v>
      </c>
      <c r="F25" s="602">
        <v>25469</v>
      </c>
      <c r="G25" s="602">
        <v>29179</v>
      </c>
      <c r="H25" s="602">
        <v>36383</v>
      </c>
      <c r="I25" s="602">
        <v>41431</v>
      </c>
      <c r="J25" s="602">
        <v>41881</v>
      </c>
      <c r="K25" s="602">
        <v>43424</v>
      </c>
      <c r="L25" s="602">
        <v>50444</v>
      </c>
      <c r="M25" s="602">
        <v>49092</v>
      </c>
      <c r="N25" s="602">
        <v>50634</v>
      </c>
      <c r="O25" s="602">
        <v>52994</v>
      </c>
      <c r="P25" s="602">
        <v>60457</v>
      </c>
      <c r="Q25" s="602">
        <v>65628</v>
      </c>
      <c r="R25" s="602">
        <v>64696</v>
      </c>
      <c r="S25" s="602">
        <v>64361</v>
      </c>
      <c r="T25" s="602">
        <v>67652</v>
      </c>
      <c r="U25" s="602">
        <v>61583</v>
      </c>
      <c r="V25" s="602">
        <v>60459</v>
      </c>
      <c r="W25" s="602">
        <v>62442</v>
      </c>
      <c r="X25" s="602">
        <v>60994</v>
      </c>
      <c r="Y25" s="602">
        <v>68960</v>
      </c>
      <c r="Z25" s="2865">
        <v>69736</v>
      </c>
      <c r="AA25" s="2865">
        <v>68559</v>
      </c>
      <c r="AB25" s="2865">
        <v>67831</v>
      </c>
      <c r="AC25" s="2865">
        <v>66482.914999999994</v>
      </c>
      <c r="AD25" s="2865">
        <v>70113.413</v>
      </c>
      <c r="AE25" s="2865">
        <v>72006.084000000003</v>
      </c>
      <c r="AF25" s="1413">
        <v>66508</v>
      </c>
    </row>
    <row r="26" spans="1:32" ht="16.149999999999999" customHeight="1">
      <c r="A26" s="603" t="s">
        <v>56</v>
      </c>
      <c r="B26" s="604">
        <v>14105</v>
      </c>
      <c r="C26" s="604">
        <v>14874</v>
      </c>
      <c r="D26" s="604">
        <v>16177</v>
      </c>
      <c r="E26" s="604">
        <v>17392</v>
      </c>
      <c r="F26" s="604">
        <v>17464</v>
      </c>
      <c r="G26" s="604">
        <v>18551</v>
      </c>
      <c r="H26" s="604">
        <v>19223</v>
      </c>
      <c r="I26" s="604">
        <v>19116</v>
      </c>
      <c r="J26" s="604">
        <v>19900</v>
      </c>
      <c r="K26" s="604">
        <v>21917</v>
      </c>
      <c r="L26" s="604">
        <v>23626</v>
      </c>
      <c r="M26" s="604">
        <v>24900</v>
      </c>
      <c r="N26" s="604">
        <v>25628</v>
      </c>
      <c r="O26" s="604">
        <v>31436</v>
      </c>
      <c r="P26" s="604">
        <v>34784</v>
      </c>
      <c r="Q26" s="604">
        <v>36638</v>
      </c>
      <c r="R26" s="604">
        <v>36933</v>
      </c>
      <c r="S26" s="604">
        <v>39396</v>
      </c>
      <c r="T26" s="604">
        <v>38066</v>
      </c>
      <c r="U26" s="604">
        <v>39158</v>
      </c>
      <c r="V26" s="604">
        <v>38594</v>
      </c>
      <c r="W26" s="604">
        <v>39076</v>
      </c>
      <c r="X26" s="604">
        <v>39093</v>
      </c>
      <c r="Y26" s="604">
        <v>38216</v>
      </c>
      <c r="Z26" s="2866">
        <v>37896</v>
      </c>
      <c r="AA26" s="2866">
        <v>34947</v>
      </c>
      <c r="AB26" s="2866">
        <v>32397</v>
      </c>
      <c r="AC26" s="2866">
        <v>27283.792000000001</v>
      </c>
      <c r="AD26" s="2866">
        <v>35143.860999999997</v>
      </c>
      <c r="AE26" s="2866">
        <v>34498.173000000003</v>
      </c>
      <c r="AF26" s="1414">
        <v>33791</v>
      </c>
    </row>
    <row r="27" spans="1:32" s="297" customFormat="1" ht="16.149999999999999" customHeight="1">
      <c r="A27" s="601" t="s">
        <v>757</v>
      </c>
      <c r="B27" s="573">
        <v>91106</v>
      </c>
      <c r="C27" s="573">
        <v>96244</v>
      </c>
      <c r="D27" s="573">
        <v>103116</v>
      </c>
      <c r="E27" s="573">
        <v>114492</v>
      </c>
      <c r="F27" s="573">
        <v>129543</v>
      </c>
      <c r="G27" s="573">
        <v>139028</v>
      </c>
      <c r="H27" s="573">
        <v>143507</v>
      </c>
      <c r="I27" s="573">
        <v>157831</v>
      </c>
      <c r="J27" s="573">
        <v>166836</v>
      </c>
      <c r="K27" s="573">
        <v>183097</v>
      </c>
      <c r="L27" s="573">
        <v>196247</v>
      </c>
      <c r="M27" s="573">
        <v>213309</v>
      </c>
      <c r="N27" s="573">
        <v>232234</v>
      </c>
      <c r="O27" s="573">
        <v>248660</v>
      </c>
      <c r="P27" s="573">
        <v>274383</v>
      </c>
      <c r="Q27" s="573">
        <v>300350</v>
      </c>
      <c r="R27" s="573">
        <v>326168</v>
      </c>
      <c r="S27" s="573">
        <v>351112</v>
      </c>
      <c r="T27" s="573">
        <v>381770</v>
      </c>
      <c r="U27" s="573">
        <v>401024</v>
      </c>
      <c r="V27" s="573">
        <v>463345</v>
      </c>
      <c r="W27" s="573">
        <v>504975</v>
      </c>
      <c r="X27" s="573">
        <v>530824</v>
      </c>
      <c r="Y27" s="573">
        <v>545647</v>
      </c>
      <c r="Z27" s="2864">
        <v>560395</v>
      </c>
      <c r="AA27" s="2864">
        <v>577295</v>
      </c>
      <c r="AB27" s="2864">
        <v>598139</v>
      </c>
      <c r="AC27" s="2864">
        <v>614366.77300000004</v>
      </c>
      <c r="AD27" s="2864">
        <v>627027.54</v>
      </c>
      <c r="AE27" s="2864">
        <v>646255.44099999999</v>
      </c>
      <c r="AF27" s="574">
        <v>644541</v>
      </c>
    </row>
    <row r="28" spans="1:32" ht="16.149999999999999" customHeight="1">
      <c r="A28" s="266" t="s">
        <v>777</v>
      </c>
      <c r="B28" s="602">
        <v>5437</v>
      </c>
      <c r="C28" s="602">
        <v>5071</v>
      </c>
      <c r="D28" s="602">
        <v>5941</v>
      </c>
      <c r="E28" s="602">
        <v>6422</v>
      </c>
      <c r="F28" s="602">
        <v>6585</v>
      </c>
      <c r="G28" s="602">
        <v>6714</v>
      </c>
      <c r="H28" s="602">
        <v>6956</v>
      </c>
      <c r="I28" s="602">
        <v>7612</v>
      </c>
      <c r="J28" s="602">
        <v>8005</v>
      </c>
      <c r="K28" s="602">
        <v>8264</v>
      </c>
      <c r="L28" s="602">
        <v>8381</v>
      </c>
      <c r="M28" s="602">
        <v>8712</v>
      </c>
      <c r="N28" s="602">
        <v>9015</v>
      </c>
      <c r="O28" s="602">
        <v>9218</v>
      </c>
      <c r="P28" s="602">
        <v>9071</v>
      </c>
      <c r="Q28" s="602">
        <v>10226</v>
      </c>
      <c r="R28" s="602">
        <v>10860</v>
      </c>
      <c r="S28" s="602">
        <v>11336</v>
      </c>
      <c r="T28" s="602">
        <v>12203</v>
      </c>
      <c r="U28" s="602">
        <v>12311</v>
      </c>
      <c r="V28" s="602">
        <v>12939</v>
      </c>
      <c r="W28" s="602">
        <v>12975</v>
      </c>
      <c r="X28" s="602">
        <v>13061</v>
      </c>
      <c r="Y28" s="602">
        <v>14246</v>
      </c>
      <c r="Z28" s="2865">
        <v>14934</v>
      </c>
      <c r="AA28" s="2865">
        <v>14890</v>
      </c>
      <c r="AB28" s="2865">
        <v>14729</v>
      </c>
      <c r="AC28" s="2865">
        <v>14747.47</v>
      </c>
      <c r="AD28" s="2865">
        <v>14921.902</v>
      </c>
      <c r="AE28" s="2865">
        <v>16487.342000000001</v>
      </c>
      <c r="AF28" s="1413">
        <v>16652</v>
      </c>
    </row>
    <row r="29" spans="1:32" ht="16.149999999999999" customHeight="1">
      <c r="A29" s="266" t="s">
        <v>567</v>
      </c>
      <c r="B29" s="602">
        <v>3980</v>
      </c>
      <c r="C29" s="602">
        <v>1740</v>
      </c>
      <c r="D29" s="602">
        <v>2270</v>
      </c>
      <c r="E29" s="602">
        <v>2550</v>
      </c>
      <c r="F29" s="602">
        <v>3170</v>
      </c>
      <c r="G29" s="602">
        <v>3170</v>
      </c>
      <c r="H29" s="602">
        <v>3240</v>
      </c>
      <c r="I29" s="602">
        <v>3050</v>
      </c>
      <c r="J29" s="602">
        <v>2950</v>
      </c>
      <c r="K29" s="602">
        <v>3180</v>
      </c>
      <c r="L29" s="602">
        <v>3150</v>
      </c>
      <c r="M29" s="602">
        <v>2760</v>
      </c>
      <c r="N29" s="602">
        <v>2360</v>
      </c>
      <c r="O29" s="602">
        <v>1560</v>
      </c>
      <c r="P29" s="602">
        <v>1000</v>
      </c>
      <c r="Q29" s="602">
        <v>1820</v>
      </c>
      <c r="R29" s="602">
        <v>2581</v>
      </c>
      <c r="S29" s="602">
        <v>2354</v>
      </c>
      <c r="T29" s="602">
        <v>3313</v>
      </c>
      <c r="U29" s="602">
        <v>4725</v>
      </c>
      <c r="V29" s="602">
        <v>5129</v>
      </c>
      <c r="W29" s="602">
        <v>7441</v>
      </c>
      <c r="X29" s="602">
        <v>7036</v>
      </c>
      <c r="Y29" s="602">
        <v>6985</v>
      </c>
      <c r="Z29" s="2865">
        <v>6758</v>
      </c>
      <c r="AA29" s="2865">
        <v>6947</v>
      </c>
      <c r="AB29" s="2865">
        <v>7642</v>
      </c>
      <c r="AC29" s="2865">
        <v>8684.1209999999992</v>
      </c>
      <c r="AD29" s="2865">
        <v>11810.404</v>
      </c>
      <c r="AE29" s="2865">
        <v>12227.242</v>
      </c>
      <c r="AF29" s="1413">
        <v>12973</v>
      </c>
    </row>
    <row r="30" spans="1:32" ht="16.149999999999999" customHeight="1">
      <c r="A30" s="266" t="s">
        <v>566</v>
      </c>
      <c r="B30" s="602">
        <v>22602</v>
      </c>
      <c r="C30" s="602">
        <v>28271</v>
      </c>
      <c r="D30" s="602">
        <v>27577</v>
      </c>
      <c r="E30" s="602">
        <v>31347</v>
      </c>
      <c r="F30" s="602">
        <v>37989</v>
      </c>
      <c r="G30" s="602">
        <v>42135</v>
      </c>
      <c r="H30" s="602">
        <v>41965</v>
      </c>
      <c r="I30" s="602">
        <v>46565</v>
      </c>
      <c r="J30" s="602">
        <v>49093</v>
      </c>
      <c r="K30" s="602">
        <v>56921</v>
      </c>
      <c r="L30" s="602">
        <v>58927</v>
      </c>
      <c r="M30" s="602">
        <v>61778</v>
      </c>
      <c r="N30" s="602">
        <v>70289</v>
      </c>
      <c r="O30" s="602">
        <v>79535</v>
      </c>
      <c r="P30" s="602">
        <v>90059</v>
      </c>
      <c r="Q30" s="602">
        <v>98657</v>
      </c>
      <c r="R30" s="602">
        <v>108591</v>
      </c>
      <c r="S30" s="602">
        <v>122632</v>
      </c>
      <c r="T30" s="602">
        <v>127684</v>
      </c>
      <c r="U30" s="602">
        <v>137414</v>
      </c>
      <c r="V30" s="602">
        <v>143877</v>
      </c>
      <c r="W30" s="602">
        <v>150386</v>
      </c>
      <c r="X30" s="602">
        <v>156365</v>
      </c>
      <c r="Y30" s="602">
        <v>156746</v>
      </c>
      <c r="Z30" s="2865">
        <v>174631</v>
      </c>
      <c r="AA30" s="2865">
        <v>184080</v>
      </c>
      <c r="AB30" s="2865">
        <v>199841</v>
      </c>
      <c r="AC30" s="2865">
        <v>218201.47399999999</v>
      </c>
      <c r="AD30" s="2865">
        <v>227847.40700000001</v>
      </c>
      <c r="AE30" s="2865">
        <v>232659.54399999999</v>
      </c>
      <c r="AF30" s="1413">
        <v>235245</v>
      </c>
    </row>
    <row r="31" spans="1:32" ht="16.149999999999999" customHeight="1">
      <c r="A31" s="266" t="s">
        <v>427</v>
      </c>
      <c r="B31" s="602">
        <v>4028</v>
      </c>
      <c r="C31" s="602">
        <v>834</v>
      </c>
      <c r="D31" s="602">
        <v>4908</v>
      </c>
      <c r="E31" s="602">
        <v>8696</v>
      </c>
      <c r="F31" s="602">
        <v>9278</v>
      </c>
      <c r="G31" s="602">
        <v>9278</v>
      </c>
      <c r="H31" s="602">
        <v>9302</v>
      </c>
      <c r="I31" s="602">
        <v>9270</v>
      </c>
      <c r="J31" s="602">
        <v>9491</v>
      </c>
      <c r="K31" s="602">
        <v>8688</v>
      </c>
      <c r="L31" s="602">
        <v>9600</v>
      </c>
      <c r="M31" s="602">
        <v>9500</v>
      </c>
      <c r="N31" s="602">
        <v>8710</v>
      </c>
      <c r="O31" s="602">
        <v>10000</v>
      </c>
      <c r="P31" s="602">
        <v>10900</v>
      </c>
      <c r="Q31" s="602">
        <v>12300</v>
      </c>
      <c r="R31" s="602">
        <v>12410</v>
      </c>
      <c r="S31" s="602">
        <v>11260</v>
      </c>
      <c r="T31" s="602">
        <v>12700</v>
      </c>
      <c r="U31" s="602">
        <v>11490</v>
      </c>
      <c r="V31" s="602">
        <v>11730</v>
      </c>
      <c r="W31" s="602">
        <v>13530</v>
      </c>
      <c r="X31" s="602">
        <v>15510</v>
      </c>
      <c r="Y31" s="602">
        <v>16310</v>
      </c>
      <c r="Z31" s="2865">
        <v>15030</v>
      </c>
      <c r="AA31" s="2865">
        <v>16910</v>
      </c>
      <c r="AB31" s="2865">
        <v>17100</v>
      </c>
      <c r="AC31" s="2865">
        <v>16900</v>
      </c>
      <c r="AD31" s="2865">
        <v>17900</v>
      </c>
      <c r="AE31" s="2865">
        <v>19550</v>
      </c>
      <c r="AF31" s="1413">
        <v>18246</v>
      </c>
    </row>
    <row r="32" spans="1:32" ht="16.149999999999999" customHeight="1">
      <c r="A32" s="266" t="s">
        <v>57</v>
      </c>
      <c r="B32" s="602">
        <v>6245</v>
      </c>
      <c r="C32" s="602">
        <v>6948</v>
      </c>
      <c r="D32" s="602">
        <v>7275</v>
      </c>
      <c r="E32" s="602">
        <v>7602</v>
      </c>
      <c r="F32" s="602">
        <v>7929</v>
      </c>
      <c r="G32" s="602">
        <v>8255</v>
      </c>
      <c r="H32" s="602">
        <v>8582</v>
      </c>
      <c r="I32" s="602">
        <v>11869</v>
      </c>
      <c r="J32" s="602">
        <v>14195</v>
      </c>
      <c r="K32" s="602">
        <v>21515</v>
      </c>
      <c r="L32" s="602">
        <v>24479</v>
      </c>
      <c r="M32" s="602">
        <v>26197</v>
      </c>
      <c r="N32" s="602">
        <v>29168</v>
      </c>
      <c r="O32" s="602">
        <v>31032</v>
      </c>
      <c r="P32" s="602">
        <v>40684</v>
      </c>
      <c r="Q32" s="602">
        <v>44795</v>
      </c>
      <c r="R32" s="602">
        <v>51556</v>
      </c>
      <c r="S32" s="602">
        <v>61878</v>
      </c>
      <c r="T32" s="602">
        <v>78306</v>
      </c>
      <c r="U32" s="602">
        <v>89389</v>
      </c>
      <c r="V32" s="602">
        <v>120568</v>
      </c>
      <c r="W32" s="602">
        <v>145270</v>
      </c>
      <c r="X32" s="602">
        <v>157050</v>
      </c>
      <c r="Y32" s="602">
        <v>164220</v>
      </c>
      <c r="Z32" s="2865">
        <v>161600</v>
      </c>
      <c r="AA32" s="2865">
        <v>164990</v>
      </c>
      <c r="AB32" s="2865">
        <v>167100</v>
      </c>
      <c r="AC32" s="2865">
        <v>166500</v>
      </c>
      <c r="AD32" s="2865">
        <v>165600</v>
      </c>
      <c r="AE32" s="2865">
        <v>167610</v>
      </c>
      <c r="AF32" s="1413">
        <v>167435</v>
      </c>
    </row>
    <row r="33" spans="1:32" ht="16.149999999999999" customHeight="1">
      <c r="A33" s="266" t="s">
        <v>429</v>
      </c>
      <c r="B33" s="602">
        <v>23856</v>
      </c>
      <c r="C33" s="602">
        <v>24362</v>
      </c>
      <c r="D33" s="602">
        <v>27000</v>
      </c>
      <c r="E33" s="602">
        <v>28092</v>
      </c>
      <c r="F33" s="602">
        <v>30453</v>
      </c>
      <c r="G33" s="602">
        <v>30331</v>
      </c>
      <c r="H33" s="602">
        <v>31471</v>
      </c>
      <c r="I33" s="602">
        <v>32510</v>
      </c>
      <c r="J33" s="602">
        <v>34192</v>
      </c>
      <c r="K33" s="602">
        <v>34121</v>
      </c>
      <c r="L33" s="602">
        <v>37680</v>
      </c>
      <c r="M33" s="602">
        <v>39107</v>
      </c>
      <c r="N33" s="602">
        <v>45695</v>
      </c>
      <c r="O33" s="602">
        <v>47134</v>
      </c>
      <c r="P33" s="602">
        <v>51206</v>
      </c>
      <c r="Q33" s="602">
        <v>56275</v>
      </c>
      <c r="R33" s="602">
        <v>59080</v>
      </c>
      <c r="S33" s="602">
        <v>60703</v>
      </c>
      <c r="T33" s="602">
        <v>66946</v>
      </c>
      <c r="U33" s="602">
        <v>63977</v>
      </c>
      <c r="V33" s="602">
        <v>73330</v>
      </c>
      <c r="W33" s="602">
        <v>74688</v>
      </c>
      <c r="X33" s="602">
        <v>81092</v>
      </c>
      <c r="Y33" s="602">
        <v>81954</v>
      </c>
      <c r="Z33" s="2865">
        <v>85126</v>
      </c>
      <c r="AA33" s="2865">
        <v>87255</v>
      </c>
      <c r="AB33" s="2865">
        <v>90794</v>
      </c>
      <c r="AC33" s="2865">
        <v>95499.888000000006</v>
      </c>
      <c r="AD33" s="2865">
        <v>96844.956999999995</v>
      </c>
      <c r="AE33" s="2865">
        <v>98179.091</v>
      </c>
      <c r="AF33" s="1413">
        <v>98806</v>
      </c>
    </row>
    <row r="34" spans="1:32" ht="16.149999999999999" customHeight="1">
      <c r="A34" s="603" t="s">
        <v>569</v>
      </c>
      <c r="B34" s="604">
        <v>20110</v>
      </c>
      <c r="C34" s="604">
        <v>23810</v>
      </c>
      <c r="D34" s="604">
        <v>22170</v>
      </c>
      <c r="E34" s="604">
        <v>22990</v>
      </c>
      <c r="F34" s="604">
        <v>26860</v>
      </c>
      <c r="G34" s="604">
        <v>31320</v>
      </c>
      <c r="H34" s="604">
        <v>33800</v>
      </c>
      <c r="I34" s="604">
        <v>36310</v>
      </c>
      <c r="J34" s="604">
        <v>36550</v>
      </c>
      <c r="K34" s="604">
        <v>37540</v>
      </c>
      <c r="L34" s="604">
        <v>36830</v>
      </c>
      <c r="M34" s="604">
        <v>42740</v>
      </c>
      <c r="N34" s="604">
        <v>42540</v>
      </c>
      <c r="O34" s="604">
        <v>43560</v>
      </c>
      <c r="P34" s="604">
        <v>45040</v>
      </c>
      <c r="Q34" s="604">
        <v>47790</v>
      </c>
      <c r="R34" s="604">
        <v>48790</v>
      </c>
      <c r="S34" s="604">
        <v>48596</v>
      </c>
      <c r="T34" s="604">
        <v>48500</v>
      </c>
      <c r="U34" s="604">
        <v>47186</v>
      </c>
      <c r="V34" s="604">
        <v>51282</v>
      </c>
      <c r="W34" s="604">
        <v>52308</v>
      </c>
      <c r="X34" s="604">
        <v>54300</v>
      </c>
      <c r="Y34" s="604">
        <v>54600</v>
      </c>
      <c r="Z34" s="2866">
        <v>54245</v>
      </c>
      <c r="AA34" s="2866">
        <v>60181</v>
      </c>
      <c r="AB34" s="2866">
        <v>61084</v>
      </c>
      <c r="AC34" s="2866">
        <v>54086</v>
      </c>
      <c r="AD34" s="2866">
        <v>47969</v>
      </c>
      <c r="AE34" s="2866">
        <v>55097</v>
      </c>
      <c r="AF34" s="1414">
        <v>52165</v>
      </c>
    </row>
    <row r="35" spans="1:32" s="297" customFormat="1" ht="16.149999999999999" customHeight="1">
      <c r="A35" s="601" t="s">
        <v>58</v>
      </c>
      <c r="B35" s="573">
        <v>210802</v>
      </c>
      <c r="C35" s="573">
        <v>229155</v>
      </c>
      <c r="D35" s="573">
        <v>230904</v>
      </c>
      <c r="E35" s="573">
        <v>245037</v>
      </c>
      <c r="F35" s="573">
        <v>247954</v>
      </c>
      <c r="G35" s="573">
        <v>257569</v>
      </c>
      <c r="H35" s="573">
        <v>294785</v>
      </c>
      <c r="I35" s="573">
        <v>289938</v>
      </c>
      <c r="J35" s="573">
        <v>288652</v>
      </c>
      <c r="K35" s="573">
        <v>295135</v>
      </c>
      <c r="L35" s="573">
        <v>303768</v>
      </c>
      <c r="M35" s="573">
        <v>306812</v>
      </c>
      <c r="N35" s="573">
        <v>314620</v>
      </c>
      <c r="O35" s="573">
        <v>316012</v>
      </c>
      <c r="P35" s="573">
        <v>325353</v>
      </c>
      <c r="Q35" s="573">
        <v>314067</v>
      </c>
      <c r="R35" s="573">
        <v>306404</v>
      </c>
      <c r="S35" s="573">
        <v>294458</v>
      </c>
      <c r="T35" s="573">
        <v>313032</v>
      </c>
      <c r="U35" s="573">
        <v>295587</v>
      </c>
      <c r="V35" s="573">
        <v>303136</v>
      </c>
      <c r="W35" s="573">
        <v>278029</v>
      </c>
      <c r="X35" s="573">
        <v>280526</v>
      </c>
      <c r="Y35" s="573">
        <v>273302</v>
      </c>
      <c r="Z35" s="2864">
        <v>255635</v>
      </c>
      <c r="AA35" s="2864">
        <v>246976</v>
      </c>
      <c r="AB35" s="2864">
        <v>247415</v>
      </c>
      <c r="AC35" s="2864">
        <v>247585.77499999999</v>
      </c>
      <c r="AD35" s="2864">
        <v>235012.894</v>
      </c>
      <c r="AE35" s="2864">
        <v>217953.071</v>
      </c>
      <c r="AF35" s="574">
        <v>200933.96100000001</v>
      </c>
    </row>
    <row r="36" spans="1:32" ht="16.149999999999999" customHeight="1">
      <c r="A36" s="266" t="s">
        <v>60</v>
      </c>
      <c r="B36" s="602">
        <v>18919</v>
      </c>
      <c r="C36" s="602">
        <v>18919</v>
      </c>
      <c r="D36" s="602">
        <v>19184</v>
      </c>
      <c r="E36" s="602">
        <v>19189</v>
      </c>
      <c r="F36" s="602">
        <v>19906</v>
      </c>
      <c r="G36" s="602">
        <v>21069</v>
      </c>
      <c r="H36" s="602">
        <v>22775</v>
      </c>
      <c r="I36" s="602">
        <v>22436</v>
      </c>
      <c r="J36" s="602">
        <v>21867</v>
      </c>
      <c r="K36" s="602">
        <v>23315</v>
      </c>
      <c r="L36" s="602">
        <v>22049</v>
      </c>
      <c r="M36" s="602">
        <v>22232</v>
      </c>
      <c r="N36" s="602">
        <v>22310</v>
      </c>
      <c r="O36" s="602">
        <v>21632</v>
      </c>
      <c r="P36" s="602">
        <v>19774</v>
      </c>
      <c r="Q36" s="602">
        <v>19508</v>
      </c>
      <c r="R36" s="602">
        <v>20332</v>
      </c>
      <c r="S36" s="602">
        <v>20229</v>
      </c>
      <c r="T36" s="602">
        <v>17884</v>
      </c>
      <c r="U36" s="602">
        <v>17642</v>
      </c>
      <c r="V36" s="602">
        <v>15069</v>
      </c>
      <c r="W36" s="602">
        <v>14829</v>
      </c>
      <c r="X36" s="602">
        <v>13088</v>
      </c>
      <c r="Y36" s="602">
        <v>12220</v>
      </c>
      <c r="Z36" s="2865">
        <v>9469</v>
      </c>
      <c r="AA36" s="2865">
        <v>8730</v>
      </c>
      <c r="AB36" s="2865">
        <v>9033</v>
      </c>
      <c r="AC36" s="2865">
        <v>8247.5249999999996</v>
      </c>
      <c r="AD36" s="2865">
        <v>6509.3159999999998</v>
      </c>
      <c r="AE36" s="2865">
        <v>5995.8410000000003</v>
      </c>
      <c r="AF36" s="1413">
        <v>5051.1809999999996</v>
      </c>
    </row>
    <row r="37" spans="1:32" ht="16.149999999999999" customHeight="1">
      <c r="A37" s="266" t="s">
        <v>61</v>
      </c>
      <c r="B37" s="602">
        <v>4874</v>
      </c>
      <c r="C37" s="602">
        <v>4976</v>
      </c>
      <c r="D37" s="602">
        <v>4753</v>
      </c>
      <c r="E37" s="602">
        <v>5042</v>
      </c>
      <c r="F37" s="602">
        <v>4851</v>
      </c>
      <c r="G37" s="602">
        <v>4886</v>
      </c>
      <c r="H37" s="602">
        <v>4668</v>
      </c>
      <c r="I37" s="602">
        <v>4369</v>
      </c>
      <c r="J37" s="602">
        <v>3877</v>
      </c>
      <c r="K37" s="602">
        <v>3401</v>
      </c>
      <c r="L37" s="602">
        <v>3194</v>
      </c>
      <c r="M37" s="602">
        <v>3231</v>
      </c>
      <c r="N37" s="602">
        <v>3106</v>
      </c>
      <c r="O37" s="602">
        <v>2945</v>
      </c>
      <c r="P37" s="602">
        <v>3051</v>
      </c>
      <c r="Q37" s="602">
        <v>3028</v>
      </c>
      <c r="R37" s="602">
        <v>3095</v>
      </c>
      <c r="S37" s="602">
        <v>2615</v>
      </c>
      <c r="T37" s="602">
        <v>2643</v>
      </c>
      <c r="U37" s="602">
        <v>2968</v>
      </c>
      <c r="V37" s="602">
        <v>2900</v>
      </c>
      <c r="W37" s="602">
        <v>2766</v>
      </c>
      <c r="X37" s="602">
        <v>2234</v>
      </c>
      <c r="Y37" s="602">
        <v>1960</v>
      </c>
      <c r="Z37" s="2865">
        <v>1858</v>
      </c>
      <c r="AA37" s="2865">
        <v>1772</v>
      </c>
      <c r="AB37" s="2865">
        <v>1841</v>
      </c>
      <c r="AC37" s="2865">
        <v>1821</v>
      </c>
      <c r="AD37" s="2865">
        <v>1905</v>
      </c>
      <c r="AE37" s="2865">
        <v>1716</v>
      </c>
      <c r="AF37" s="1413">
        <v>1685</v>
      </c>
    </row>
    <row r="38" spans="1:32" ht="16.149999999999999" customHeight="1">
      <c r="A38" s="266" t="s">
        <v>1059</v>
      </c>
      <c r="B38" s="602">
        <v>17296</v>
      </c>
      <c r="C38" s="602">
        <v>17400</v>
      </c>
      <c r="D38" s="602">
        <v>18150</v>
      </c>
      <c r="E38" s="602">
        <v>19559</v>
      </c>
      <c r="F38" s="602">
        <v>20637</v>
      </c>
      <c r="G38" s="602">
        <v>20384</v>
      </c>
      <c r="H38" s="602">
        <v>20034</v>
      </c>
      <c r="I38" s="602">
        <v>19267</v>
      </c>
      <c r="J38" s="602">
        <v>19009</v>
      </c>
      <c r="K38" s="602">
        <v>17476</v>
      </c>
      <c r="L38" s="602">
        <v>16633</v>
      </c>
      <c r="M38" s="602">
        <v>15242</v>
      </c>
      <c r="N38" s="602">
        <v>14623</v>
      </c>
      <c r="O38" s="602">
        <v>13885</v>
      </c>
      <c r="P38" s="602">
        <v>12961</v>
      </c>
      <c r="Q38" s="602">
        <v>12071</v>
      </c>
      <c r="R38" s="602">
        <v>10979</v>
      </c>
      <c r="S38" s="602">
        <v>9706</v>
      </c>
      <c r="T38" s="602">
        <v>9255</v>
      </c>
      <c r="U38" s="602">
        <v>8013</v>
      </c>
      <c r="V38" s="602">
        <v>8406</v>
      </c>
      <c r="W38" s="602">
        <v>8449</v>
      </c>
      <c r="X38" s="602">
        <v>8605</v>
      </c>
      <c r="Y38" s="602">
        <v>7735</v>
      </c>
      <c r="Z38" s="2865">
        <v>7149</v>
      </c>
      <c r="AA38" s="2865">
        <v>6771</v>
      </c>
      <c r="AB38" s="2865">
        <v>5785</v>
      </c>
      <c r="AC38" s="2865">
        <v>5538.3530000000001</v>
      </c>
      <c r="AD38" s="2865">
        <v>5447.9759999999997</v>
      </c>
      <c r="AE38" s="2865">
        <v>4799.9160000000002</v>
      </c>
      <c r="AF38" s="1413">
        <v>4254.6480000000001</v>
      </c>
    </row>
    <row r="39" spans="1:32" ht="16.149999999999999" customHeight="1">
      <c r="A39" s="266" t="s">
        <v>215</v>
      </c>
      <c r="B39" s="602">
        <v>76087</v>
      </c>
      <c r="C39" s="602">
        <v>86025</v>
      </c>
      <c r="D39" s="602">
        <v>86392</v>
      </c>
      <c r="E39" s="602">
        <v>88065</v>
      </c>
      <c r="F39" s="602">
        <v>83539</v>
      </c>
      <c r="G39" s="602">
        <v>84926</v>
      </c>
      <c r="H39" s="602">
        <v>96114</v>
      </c>
      <c r="I39" s="602">
        <v>85126</v>
      </c>
      <c r="J39" s="602">
        <v>81200</v>
      </c>
      <c r="K39" s="602">
        <v>75507</v>
      </c>
      <c r="L39" s="602">
        <v>73621</v>
      </c>
      <c r="M39" s="602">
        <v>77563</v>
      </c>
      <c r="N39" s="602">
        <v>76210</v>
      </c>
      <c r="O39" s="602">
        <v>72848</v>
      </c>
      <c r="P39" s="602">
        <v>85925</v>
      </c>
      <c r="Q39" s="602">
        <v>78387</v>
      </c>
      <c r="R39" s="602">
        <v>77390</v>
      </c>
      <c r="S39" s="602">
        <v>74391</v>
      </c>
      <c r="T39" s="602">
        <v>85076</v>
      </c>
      <c r="U39" s="602">
        <v>78587</v>
      </c>
      <c r="V39" s="602">
        <v>90305</v>
      </c>
      <c r="W39" s="602">
        <v>83382</v>
      </c>
      <c r="X39" s="602">
        <v>82069</v>
      </c>
      <c r="Y39" s="602">
        <v>86872</v>
      </c>
      <c r="Z39" s="2865">
        <v>72451</v>
      </c>
      <c r="AA39" s="2865">
        <v>55043</v>
      </c>
      <c r="AB39" s="2865">
        <v>53139</v>
      </c>
      <c r="AC39" s="2865">
        <v>45513.012999999999</v>
      </c>
      <c r="AD39" s="2865">
        <v>38787.402999999998</v>
      </c>
      <c r="AE39" s="2865">
        <v>33410.052000000003</v>
      </c>
      <c r="AF39" s="1413">
        <v>24084.966</v>
      </c>
    </row>
    <row r="40" spans="1:32" ht="16.149999999999999" customHeight="1">
      <c r="A40" s="266" t="s">
        <v>586</v>
      </c>
      <c r="B40" s="602">
        <v>27642</v>
      </c>
      <c r="C40" s="602">
        <v>27425</v>
      </c>
      <c r="D40" s="602">
        <v>29419</v>
      </c>
      <c r="E40" s="602">
        <v>28867</v>
      </c>
      <c r="F40" s="602">
        <v>30927</v>
      </c>
      <c r="G40" s="602">
        <v>31449</v>
      </c>
      <c r="H40" s="602">
        <v>41294</v>
      </c>
      <c r="I40" s="602">
        <v>46727</v>
      </c>
      <c r="J40" s="602">
        <v>47598</v>
      </c>
      <c r="K40" s="602">
        <v>50990</v>
      </c>
      <c r="L40" s="602">
        <v>53293</v>
      </c>
      <c r="M40" s="602">
        <v>57664</v>
      </c>
      <c r="N40" s="602">
        <v>69358</v>
      </c>
      <c r="O40" s="602">
        <v>77115</v>
      </c>
      <c r="P40" s="602">
        <v>80958</v>
      </c>
      <c r="Q40" s="602">
        <v>86946</v>
      </c>
      <c r="R40" s="602">
        <v>89276</v>
      </c>
      <c r="S40" s="602">
        <v>91574</v>
      </c>
      <c r="T40" s="602">
        <v>104660</v>
      </c>
      <c r="U40" s="602">
        <v>108863</v>
      </c>
      <c r="V40" s="602">
        <v>110353</v>
      </c>
      <c r="W40" s="602">
        <v>105750</v>
      </c>
      <c r="X40" s="602">
        <v>119164</v>
      </c>
      <c r="Y40" s="602">
        <v>113155</v>
      </c>
      <c r="Z40" s="2865">
        <v>112877</v>
      </c>
      <c r="AA40" s="2865">
        <v>121278</v>
      </c>
      <c r="AB40" s="2865">
        <v>120598</v>
      </c>
      <c r="AC40" s="2865">
        <v>128216</v>
      </c>
      <c r="AD40" s="2865">
        <v>126228.985</v>
      </c>
      <c r="AE40" s="2865">
        <v>119010.577</v>
      </c>
      <c r="AF40" s="1413">
        <v>115916.409</v>
      </c>
    </row>
    <row r="41" spans="1:32" s="242" customFormat="1" ht="16.149999999999999" customHeight="1">
      <c r="A41" s="605" t="s">
        <v>587</v>
      </c>
      <c r="B41" s="602">
        <v>49672</v>
      </c>
      <c r="C41" s="602">
        <v>56783</v>
      </c>
      <c r="D41" s="602">
        <v>55627</v>
      </c>
      <c r="E41" s="602">
        <v>65514</v>
      </c>
      <c r="F41" s="602">
        <v>69652</v>
      </c>
      <c r="G41" s="602">
        <v>75539</v>
      </c>
      <c r="H41" s="602">
        <v>90000</v>
      </c>
      <c r="I41" s="602">
        <v>91605</v>
      </c>
      <c r="J41" s="602">
        <v>95549</v>
      </c>
      <c r="K41" s="602">
        <v>105115</v>
      </c>
      <c r="L41" s="602">
        <v>115386</v>
      </c>
      <c r="M41" s="602">
        <v>111277</v>
      </c>
      <c r="N41" s="602">
        <v>109211</v>
      </c>
      <c r="O41" s="602">
        <v>108520</v>
      </c>
      <c r="P41" s="602">
        <v>101655</v>
      </c>
      <c r="Q41" s="602">
        <v>92805</v>
      </c>
      <c r="R41" s="602">
        <v>83889</v>
      </c>
      <c r="S41" s="602">
        <v>76074</v>
      </c>
      <c r="T41" s="602">
        <v>73393</v>
      </c>
      <c r="U41" s="602">
        <v>61323</v>
      </c>
      <c r="V41" s="602">
        <v>57941</v>
      </c>
      <c r="W41" s="602">
        <v>46364</v>
      </c>
      <c r="X41" s="602">
        <v>39647</v>
      </c>
      <c r="Y41" s="602">
        <v>37350</v>
      </c>
      <c r="Z41" s="2865">
        <v>38766</v>
      </c>
      <c r="AA41" s="2865">
        <v>40480</v>
      </c>
      <c r="AB41" s="2865">
        <v>41694</v>
      </c>
      <c r="AC41" s="2865">
        <v>42100.343999999997</v>
      </c>
      <c r="AD41" s="2865">
        <v>41034.052000000003</v>
      </c>
      <c r="AE41" s="2865">
        <v>39672.720999999998</v>
      </c>
      <c r="AF41" s="1413">
        <v>39342.563000000002</v>
      </c>
    </row>
    <row r="42" spans="1:32" s="297" customFormat="1" ht="16.149999999999999" customHeight="1">
      <c r="A42" s="601" t="s">
        <v>1061</v>
      </c>
      <c r="B42" s="573">
        <v>31227</v>
      </c>
      <c r="C42" s="573">
        <v>27531</v>
      </c>
      <c r="D42" s="573">
        <v>24570</v>
      </c>
      <c r="E42" s="573">
        <v>23781</v>
      </c>
      <c r="F42" s="573">
        <v>21211</v>
      </c>
      <c r="G42" s="573">
        <v>20924</v>
      </c>
      <c r="H42" s="573">
        <v>19649</v>
      </c>
      <c r="I42" s="573">
        <v>17324</v>
      </c>
      <c r="J42" s="573">
        <v>16297</v>
      </c>
      <c r="K42" s="573">
        <v>16337</v>
      </c>
      <c r="L42" s="573">
        <v>16204</v>
      </c>
      <c r="M42" s="573">
        <v>16171</v>
      </c>
      <c r="N42" s="573">
        <v>16047</v>
      </c>
      <c r="O42" s="573">
        <v>15612</v>
      </c>
      <c r="P42" s="573">
        <v>15820</v>
      </c>
      <c r="Q42" s="573">
        <v>15223</v>
      </c>
      <c r="R42" s="573">
        <v>15468</v>
      </c>
      <c r="S42" s="573">
        <v>14966</v>
      </c>
      <c r="T42" s="573">
        <v>14606</v>
      </c>
      <c r="U42" s="573">
        <v>14246</v>
      </c>
      <c r="V42" s="573">
        <v>14056</v>
      </c>
      <c r="W42" s="573">
        <v>14332</v>
      </c>
      <c r="X42" s="573">
        <v>13881</v>
      </c>
      <c r="Y42" s="573">
        <v>13550</v>
      </c>
      <c r="Z42" s="2864">
        <v>13589</v>
      </c>
      <c r="AA42" s="2864">
        <v>13583</v>
      </c>
      <c r="AB42" s="2864">
        <v>12123</v>
      </c>
      <c r="AC42" s="2864">
        <v>12686.682999999999</v>
      </c>
      <c r="AD42" s="2864">
        <v>12035.277000000002</v>
      </c>
      <c r="AE42" s="2864">
        <v>11545.528</v>
      </c>
      <c r="AF42" s="574">
        <v>10491.999</v>
      </c>
    </row>
    <row r="43" spans="1:32" s="297" customFormat="1" ht="16.149999999999999" customHeight="1">
      <c r="A43" s="601" t="s">
        <v>268</v>
      </c>
      <c r="B43" s="573">
        <v>799939</v>
      </c>
      <c r="C43" s="573">
        <v>798057</v>
      </c>
      <c r="D43" s="573">
        <v>764065</v>
      </c>
      <c r="E43" s="573">
        <v>751358</v>
      </c>
      <c r="F43" s="573">
        <v>709496</v>
      </c>
      <c r="G43" s="573">
        <v>695438</v>
      </c>
      <c r="H43" s="573">
        <v>701602</v>
      </c>
      <c r="I43" s="573">
        <v>656759</v>
      </c>
      <c r="J43" s="573">
        <v>674960</v>
      </c>
      <c r="K43" s="573">
        <v>687856</v>
      </c>
      <c r="L43" s="573">
        <v>703557</v>
      </c>
      <c r="M43" s="573">
        <v>702796</v>
      </c>
      <c r="N43" s="573">
        <v>722309</v>
      </c>
      <c r="O43" s="573">
        <v>753067</v>
      </c>
      <c r="P43" s="573">
        <v>774945</v>
      </c>
      <c r="Q43" s="573">
        <v>790818</v>
      </c>
      <c r="R43" s="573">
        <v>807272</v>
      </c>
      <c r="S43" s="573">
        <v>817389</v>
      </c>
      <c r="T43" s="573">
        <v>845219</v>
      </c>
      <c r="U43" s="573">
        <v>745813</v>
      </c>
      <c r="V43" s="573">
        <v>827166</v>
      </c>
      <c r="W43" s="573">
        <v>860967</v>
      </c>
      <c r="X43" s="573">
        <v>851085</v>
      </c>
      <c r="Y43" s="573">
        <v>877705</v>
      </c>
      <c r="Z43" s="2864">
        <v>848032</v>
      </c>
      <c r="AA43" s="2864">
        <v>838745</v>
      </c>
      <c r="AB43" s="2864">
        <v>844099</v>
      </c>
      <c r="AC43" s="2864">
        <v>900552.92500000005</v>
      </c>
      <c r="AD43" s="2864">
        <v>962750.26699999999</v>
      </c>
      <c r="AE43" s="2864">
        <v>990871.39599999995</v>
      </c>
      <c r="AF43" s="574">
        <v>946073.56</v>
      </c>
    </row>
    <row r="44" spans="1:32" s="606" customFormat="1" ht="16.149999999999999" customHeight="1">
      <c r="A44" s="555" t="s">
        <v>760</v>
      </c>
      <c r="B44" s="579">
        <v>27546</v>
      </c>
      <c r="C44" s="579">
        <v>28977</v>
      </c>
      <c r="D44" s="579">
        <v>30587</v>
      </c>
      <c r="E44" s="579">
        <v>32141</v>
      </c>
      <c r="F44" s="579">
        <v>33709</v>
      </c>
      <c r="G44" s="579">
        <v>36242</v>
      </c>
      <c r="H44" s="579">
        <v>37863</v>
      </c>
      <c r="I44" s="579">
        <v>38129</v>
      </c>
      <c r="J44" s="579">
        <v>38677</v>
      </c>
      <c r="K44" s="579">
        <v>39948</v>
      </c>
      <c r="L44" s="579">
        <v>41646</v>
      </c>
      <c r="M44" s="579">
        <v>42398</v>
      </c>
      <c r="N44" s="579">
        <v>43738</v>
      </c>
      <c r="O44" s="579">
        <v>41570</v>
      </c>
      <c r="P44" s="579">
        <v>42679</v>
      </c>
      <c r="Q44" s="579">
        <v>45234</v>
      </c>
      <c r="R44" s="579">
        <v>52798</v>
      </c>
      <c r="S44" s="579">
        <v>56515</v>
      </c>
      <c r="T44" s="579">
        <v>58838</v>
      </c>
      <c r="U44" s="579">
        <v>60679</v>
      </c>
      <c r="V44" s="579">
        <v>64600</v>
      </c>
      <c r="W44" s="579">
        <v>68797</v>
      </c>
      <c r="X44" s="579">
        <v>64761</v>
      </c>
      <c r="Y44" s="579">
        <v>76764</v>
      </c>
      <c r="Z44" s="2867">
        <v>79700</v>
      </c>
      <c r="AA44" s="2867">
        <v>83046</v>
      </c>
      <c r="AB44" s="2867">
        <v>97487</v>
      </c>
      <c r="AC44" s="2867">
        <v>120414.317</v>
      </c>
      <c r="AD44" s="2867">
        <v>133614.78200000001</v>
      </c>
      <c r="AE44" s="2867">
        <v>152763.174</v>
      </c>
      <c r="AF44" s="580">
        <v>164327.505</v>
      </c>
    </row>
    <row r="45" spans="1:32" ht="2.85" customHeight="1">
      <c r="A45" s="607" t="s">
        <v>88</v>
      </c>
      <c r="K45" s="255"/>
      <c r="L45" s="255"/>
      <c r="M45" s="255"/>
    </row>
    <row r="46" spans="1:32" s="302" customFormat="1" ht="15" customHeight="1">
      <c r="A46" s="301" t="s">
        <v>635</v>
      </c>
      <c r="K46" s="254"/>
      <c r="L46" s="254"/>
      <c r="M46" s="254"/>
    </row>
    <row r="47" spans="1:32" s="302" customFormat="1" ht="15" customHeight="1">
      <c r="A47" s="301" t="s">
        <v>1686</v>
      </c>
      <c r="B47" s="597"/>
      <c r="C47" s="597"/>
      <c r="D47" s="597"/>
      <c r="E47" s="597"/>
      <c r="F47" s="597"/>
      <c r="G47" s="597"/>
      <c r="H47" s="597"/>
      <c r="I47" s="597"/>
      <c r="J47" s="597"/>
      <c r="K47" s="597"/>
      <c r="L47" s="597"/>
      <c r="M47" s="597"/>
      <c r="N47" s="597"/>
      <c r="O47" s="597"/>
      <c r="P47" s="597"/>
      <c r="Q47" s="597"/>
      <c r="R47" s="597"/>
      <c r="S47" s="597"/>
      <c r="T47" s="597"/>
      <c r="U47" s="597"/>
      <c r="V47" s="597"/>
      <c r="W47" s="597"/>
      <c r="X47" s="597"/>
      <c r="Y47" s="597"/>
      <c r="Z47" s="597"/>
      <c r="AA47" s="597"/>
      <c r="AB47" s="597"/>
      <c r="AC47" s="597"/>
    </row>
    <row r="48" spans="1:32" s="287" customFormat="1" ht="11.85" customHeight="1">
      <c r="A48" s="608"/>
      <c r="B48" s="3167"/>
      <c r="C48" s="3167"/>
      <c r="D48" s="3167"/>
      <c r="E48" s="3167"/>
      <c r="F48" s="3167"/>
      <c r="G48" s="3167"/>
      <c r="H48" s="3167"/>
      <c r="I48" s="3167"/>
      <c r="J48" s="3167"/>
      <c r="K48" s="3167"/>
      <c r="L48" s="3167"/>
      <c r="M48" s="3167"/>
      <c r="N48" s="3167"/>
      <c r="O48" s="3167"/>
      <c r="P48" s="3167"/>
      <c r="Q48" s="3167"/>
      <c r="R48" s="3167"/>
      <c r="S48" s="3167"/>
      <c r="T48" s="3167"/>
      <c r="U48" s="3167"/>
      <c r="V48" s="3167"/>
      <c r="W48" s="3167"/>
      <c r="X48" s="3167"/>
      <c r="Y48" s="3167"/>
      <c r="Z48" s="3167"/>
      <c r="AA48" s="3167"/>
      <c r="AB48" s="3167"/>
      <c r="AC48" s="3167"/>
    </row>
    <row r="49" spans="2:30" ht="14.1" customHeight="1">
      <c r="B49" s="2242"/>
      <c r="C49" s="2242"/>
      <c r="D49" s="2242"/>
      <c r="E49" s="2242"/>
      <c r="F49" s="2242"/>
      <c r="G49" s="2242"/>
      <c r="H49" s="2242"/>
      <c r="I49" s="2242"/>
      <c r="J49" s="2242"/>
      <c r="K49" s="2242"/>
      <c r="L49" s="2242"/>
      <c r="M49" s="2242"/>
      <c r="N49" s="2242"/>
      <c r="O49" s="2242"/>
      <c r="P49" s="2242"/>
      <c r="Q49" s="2242"/>
      <c r="R49" s="2242"/>
      <c r="S49" s="2242"/>
      <c r="T49" s="2242"/>
      <c r="U49" s="2242"/>
      <c r="V49" s="2242"/>
      <c r="W49" s="2242"/>
      <c r="X49" s="2242"/>
    </row>
    <row r="50" spans="2:30" ht="14.1" customHeight="1">
      <c r="B50" s="3355"/>
      <c r="C50" s="3355"/>
      <c r="D50" s="3355"/>
      <c r="E50" s="3355"/>
      <c r="F50" s="3355"/>
      <c r="G50" s="3355"/>
      <c r="H50" s="3355"/>
      <c r="I50" s="3355"/>
      <c r="J50" s="3355"/>
      <c r="K50" s="3355"/>
      <c r="L50" s="3355"/>
      <c r="M50" s="3355"/>
      <c r="N50" s="3355"/>
      <c r="O50" s="3355"/>
      <c r="P50" s="3355"/>
      <c r="Q50" s="3355"/>
      <c r="R50" s="3355"/>
      <c r="S50" s="3355"/>
      <c r="T50" s="3355"/>
      <c r="U50" s="3355"/>
      <c r="V50" s="3355"/>
      <c r="W50" s="3355"/>
      <c r="X50" s="3355"/>
      <c r="Y50" s="3355"/>
      <c r="Z50" s="3355"/>
      <c r="AA50" s="3355"/>
      <c r="AB50" s="3355"/>
      <c r="AC50" s="3355"/>
      <c r="AD50" s="3355"/>
    </row>
    <row r="51" spans="2:30">
      <c r="B51" s="3354"/>
      <c r="C51" s="3354"/>
      <c r="D51" s="3354"/>
      <c r="E51" s="3354"/>
      <c r="F51" s="3354"/>
      <c r="G51" s="3354"/>
      <c r="H51" s="3354"/>
      <c r="I51" s="3354"/>
      <c r="J51" s="3354"/>
      <c r="K51" s="3354"/>
      <c r="L51" s="3354"/>
      <c r="M51" s="3354"/>
      <c r="N51" s="3354"/>
      <c r="O51" s="3354"/>
      <c r="P51" s="3354"/>
      <c r="Q51" s="3354"/>
      <c r="R51" s="3354"/>
      <c r="S51" s="3354"/>
      <c r="T51" s="3354"/>
      <c r="U51" s="3354"/>
      <c r="V51" s="3354"/>
      <c r="W51" s="3354"/>
      <c r="X51" s="3354"/>
      <c r="Y51" s="3354"/>
      <c r="Z51" s="3354"/>
      <c r="AA51" s="3354"/>
      <c r="AB51" s="3354"/>
      <c r="AC51" s="3354"/>
      <c r="AD51" s="3354"/>
    </row>
    <row r="52" spans="2:30">
      <c r="B52" s="3354"/>
      <c r="C52" s="3354"/>
      <c r="D52" s="3354"/>
      <c r="E52" s="3354"/>
      <c r="F52" s="3354"/>
      <c r="G52" s="3354"/>
      <c r="H52" s="3354"/>
      <c r="I52" s="3354"/>
      <c r="J52" s="3354"/>
      <c r="K52" s="3354"/>
      <c r="L52" s="3354"/>
      <c r="M52" s="3354"/>
      <c r="N52" s="3354"/>
      <c r="O52" s="3354"/>
      <c r="P52" s="3354"/>
      <c r="Q52" s="3354"/>
      <c r="R52" s="3354"/>
      <c r="S52" s="3354"/>
      <c r="T52" s="3354"/>
      <c r="U52" s="3354"/>
      <c r="V52" s="3354"/>
      <c r="W52" s="3354"/>
      <c r="X52" s="3354"/>
      <c r="Y52" s="3354"/>
      <c r="Z52" s="3354"/>
      <c r="AA52" s="3354"/>
      <c r="AB52" s="3354"/>
      <c r="AC52" s="3354"/>
      <c r="AD52" s="3354"/>
    </row>
    <row r="53" spans="2:30">
      <c r="K53" s="255"/>
      <c r="L53" s="255"/>
      <c r="M53" s="255"/>
    </row>
    <row r="54" spans="2:30">
      <c r="K54" s="255"/>
      <c r="L54" s="255"/>
      <c r="M54" s="255"/>
    </row>
    <row r="55" spans="2:30">
      <c r="K55" s="255"/>
      <c r="L55" s="255"/>
      <c r="M55" s="255"/>
    </row>
    <row r="56" spans="2:30">
      <c r="K56" s="255"/>
      <c r="L56" s="255"/>
      <c r="M56" s="255"/>
    </row>
    <row r="57" spans="2:30">
      <c r="K57" s="255"/>
      <c r="L57" s="255"/>
      <c r="M57" s="255"/>
    </row>
    <row r="58" spans="2:30">
      <c r="K58" s="255"/>
      <c r="L58" s="255"/>
      <c r="M58" s="255"/>
    </row>
    <row r="59" spans="2:30">
      <c r="K59" s="255"/>
      <c r="L59" s="255"/>
      <c r="M59" s="255"/>
    </row>
    <row r="60" spans="2:30">
      <c r="K60" s="255"/>
      <c r="L60" s="255"/>
      <c r="M60" s="255"/>
    </row>
    <row r="61" spans="2:30">
      <c r="K61" s="255"/>
      <c r="L61" s="255"/>
      <c r="M61" s="255"/>
    </row>
    <row r="62" spans="2:30">
      <c r="K62" s="255"/>
      <c r="L62" s="255"/>
      <c r="M62" s="255"/>
    </row>
    <row r="63" spans="2:30">
      <c r="K63" s="255"/>
      <c r="L63" s="255"/>
      <c r="M63" s="255"/>
    </row>
    <row r="64" spans="2:30">
      <c r="K64" s="255"/>
      <c r="L64" s="255"/>
      <c r="M64" s="255"/>
    </row>
    <row r="65" spans="11:13">
      <c r="K65" s="255"/>
      <c r="L65" s="255"/>
      <c r="M65" s="255"/>
    </row>
    <row r="66" spans="11:13">
      <c r="K66" s="255"/>
      <c r="L66" s="255"/>
      <c r="M66" s="255"/>
    </row>
    <row r="67" spans="11:13">
      <c r="K67" s="255"/>
      <c r="L67" s="255"/>
      <c r="M67" s="255"/>
    </row>
    <row r="68" spans="11:13">
      <c r="K68" s="255"/>
      <c r="L68" s="255"/>
      <c r="M68" s="255"/>
    </row>
    <row r="69" spans="11:13">
      <c r="K69" s="255"/>
      <c r="L69" s="255"/>
      <c r="M69" s="255"/>
    </row>
    <row r="70" spans="11:13">
      <c r="K70" s="255"/>
      <c r="L70" s="255"/>
      <c r="M70" s="255"/>
    </row>
    <row r="71" spans="11:13">
      <c r="K71" s="255"/>
      <c r="L71" s="255"/>
      <c r="M71" s="255"/>
    </row>
    <row r="72" spans="11:13">
      <c r="K72" s="255"/>
      <c r="L72" s="255"/>
      <c r="M72" s="255"/>
    </row>
    <row r="73" spans="11:13">
      <c r="K73" s="255"/>
      <c r="L73" s="255"/>
      <c r="M73" s="255"/>
    </row>
    <row r="74" spans="11:13">
      <c r="K74" s="255"/>
      <c r="L74" s="255"/>
      <c r="M74" s="255"/>
    </row>
    <row r="75" spans="11:13">
      <c r="K75" s="255"/>
      <c r="L75" s="255"/>
      <c r="M75" s="255"/>
    </row>
    <row r="76" spans="11:13">
      <c r="K76" s="255"/>
      <c r="L76" s="255"/>
      <c r="M76" s="255"/>
    </row>
    <row r="77" spans="11:13">
      <c r="K77" s="255"/>
      <c r="L77" s="255"/>
      <c r="M77" s="255"/>
    </row>
    <row r="78" spans="11:13">
      <c r="K78" s="255"/>
      <c r="L78" s="255"/>
      <c r="M78" s="255"/>
    </row>
    <row r="79" spans="11:13">
      <c r="K79" s="255"/>
      <c r="L79" s="255"/>
      <c r="M79" s="255"/>
    </row>
    <row r="80" spans="11:13">
      <c r="K80" s="255"/>
      <c r="L80" s="255"/>
      <c r="M80" s="255"/>
    </row>
    <row r="81" spans="11:13">
      <c r="K81" s="255"/>
      <c r="L81" s="255"/>
      <c r="M81" s="255"/>
    </row>
    <row r="82" spans="11:13">
      <c r="K82" s="255"/>
      <c r="L82" s="255"/>
      <c r="M82" s="255"/>
    </row>
    <row r="83" spans="11:13">
      <c r="K83" s="255"/>
      <c r="L83" s="255"/>
      <c r="M83" s="255"/>
    </row>
    <row r="84" spans="11:13">
      <c r="K84" s="255"/>
      <c r="L84" s="255"/>
      <c r="M84" s="255"/>
    </row>
    <row r="85" spans="11:13">
      <c r="K85" s="255"/>
      <c r="L85" s="255"/>
      <c r="M85" s="255"/>
    </row>
    <row r="86" spans="11:13">
      <c r="K86" s="255"/>
      <c r="L86" s="255"/>
      <c r="M86" s="255"/>
    </row>
    <row r="87" spans="11:13">
      <c r="K87" s="255"/>
      <c r="L87" s="255"/>
      <c r="M87" s="255"/>
    </row>
    <row r="88" spans="11:13">
      <c r="K88" s="255"/>
      <c r="L88" s="255"/>
      <c r="M88" s="255"/>
    </row>
    <row r="89" spans="11:13">
      <c r="K89" s="255"/>
      <c r="L89" s="255"/>
      <c r="M89" s="255"/>
    </row>
    <row r="90" spans="11:13">
      <c r="K90" s="255"/>
      <c r="L90" s="255"/>
      <c r="M90" s="255"/>
    </row>
    <row r="91" spans="11:13">
      <c r="K91" s="255"/>
      <c r="L91" s="255"/>
      <c r="M91" s="255"/>
    </row>
    <row r="92" spans="11:13">
      <c r="K92" s="255"/>
      <c r="L92" s="255"/>
      <c r="M92" s="255"/>
    </row>
    <row r="93" spans="11:13">
      <c r="K93" s="255"/>
      <c r="L93" s="255"/>
      <c r="M93" s="255"/>
    </row>
    <row r="94" spans="11:13">
      <c r="K94" s="255"/>
      <c r="L94" s="255"/>
      <c r="M94" s="255"/>
    </row>
    <row r="95" spans="11:13">
      <c r="K95" s="255"/>
      <c r="L95" s="255"/>
      <c r="M95" s="255"/>
    </row>
    <row r="96" spans="11:13">
      <c r="K96" s="255"/>
      <c r="L96" s="255"/>
      <c r="M96" s="255"/>
    </row>
    <row r="97" spans="11:13">
      <c r="K97" s="255"/>
      <c r="L97" s="255"/>
      <c r="M97" s="255"/>
    </row>
    <row r="98" spans="11:13">
      <c r="K98" s="255"/>
      <c r="L98" s="255"/>
      <c r="M98" s="255"/>
    </row>
    <row r="99" spans="11:13">
      <c r="K99" s="255"/>
      <c r="L99" s="255"/>
      <c r="M99" s="255"/>
    </row>
    <row r="100" spans="11:13">
      <c r="K100" s="255"/>
      <c r="L100" s="255"/>
      <c r="M100" s="255"/>
    </row>
    <row r="101" spans="11:13">
      <c r="K101" s="255"/>
      <c r="L101" s="255"/>
      <c r="M101" s="255"/>
    </row>
    <row r="102" spans="11:13">
      <c r="K102" s="255"/>
      <c r="L102" s="255"/>
      <c r="M102" s="255"/>
    </row>
    <row r="103" spans="11:13">
      <c r="K103" s="255"/>
      <c r="L103" s="255"/>
      <c r="M103" s="255"/>
    </row>
    <row r="104" spans="11:13">
      <c r="K104" s="255"/>
      <c r="L104" s="255"/>
      <c r="M104" s="255"/>
    </row>
    <row r="105" spans="11:13">
      <c r="K105" s="255"/>
      <c r="L105" s="255"/>
      <c r="M105" s="255"/>
    </row>
    <row r="106" spans="11:13">
      <c r="K106" s="255"/>
      <c r="L106" s="255"/>
      <c r="M106" s="255"/>
    </row>
    <row r="107" spans="11:13">
      <c r="K107" s="255"/>
      <c r="L107" s="255"/>
      <c r="M107" s="255"/>
    </row>
    <row r="108" spans="11:13">
      <c r="K108" s="255"/>
      <c r="L108" s="255"/>
      <c r="M108" s="255"/>
    </row>
    <row r="109" spans="11:13">
      <c r="K109" s="255"/>
      <c r="L109" s="255"/>
      <c r="M109" s="255"/>
    </row>
    <row r="110" spans="11:13">
      <c r="K110" s="255"/>
      <c r="L110" s="255"/>
      <c r="M110" s="255"/>
    </row>
    <row r="111" spans="11:13">
      <c r="K111" s="255"/>
      <c r="L111" s="255"/>
      <c r="M111" s="255"/>
    </row>
    <row r="112" spans="11:13">
      <c r="K112" s="255"/>
      <c r="L112" s="255"/>
      <c r="M112" s="255"/>
    </row>
    <row r="113" spans="11:13">
      <c r="K113" s="255"/>
      <c r="L113" s="255"/>
      <c r="M113" s="255"/>
    </row>
    <row r="114" spans="11:13">
      <c r="K114" s="255"/>
      <c r="L114" s="255"/>
      <c r="M114" s="255"/>
    </row>
    <row r="115" spans="11:13">
      <c r="K115" s="255"/>
      <c r="L115" s="255"/>
      <c r="M115" s="255"/>
    </row>
    <row r="116" spans="11:13">
      <c r="K116" s="255"/>
      <c r="L116" s="255"/>
      <c r="M116" s="255"/>
    </row>
    <row r="117" spans="11:13">
      <c r="K117" s="255"/>
      <c r="L117" s="255"/>
      <c r="M117" s="255"/>
    </row>
    <row r="118" spans="11:13">
      <c r="K118" s="255"/>
      <c r="L118" s="255"/>
      <c r="M118" s="255"/>
    </row>
    <row r="119" spans="11:13">
      <c r="K119" s="255"/>
      <c r="L119" s="255"/>
      <c r="M119" s="255"/>
    </row>
    <row r="120" spans="11:13">
      <c r="K120" s="255"/>
      <c r="L120" s="255"/>
      <c r="M120" s="255"/>
    </row>
    <row r="121" spans="11:13">
      <c r="K121" s="255"/>
      <c r="L121" s="255"/>
      <c r="M121" s="255"/>
    </row>
    <row r="122" spans="11:13">
      <c r="K122" s="255"/>
      <c r="L122" s="255"/>
      <c r="M122" s="255"/>
    </row>
    <row r="123" spans="11:13">
      <c r="K123" s="255"/>
      <c r="L123" s="255"/>
      <c r="M123" s="255"/>
    </row>
    <row r="124" spans="11:13">
      <c r="K124" s="255"/>
      <c r="L124" s="255"/>
      <c r="M124" s="255"/>
    </row>
    <row r="125" spans="11:13">
      <c r="K125" s="255"/>
      <c r="L125" s="255"/>
      <c r="M125" s="255"/>
    </row>
    <row r="126" spans="11:13">
      <c r="K126" s="255"/>
      <c r="L126" s="255"/>
      <c r="M126" s="255"/>
    </row>
    <row r="127" spans="11:13">
      <c r="K127" s="255"/>
      <c r="L127" s="255"/>
      <c r="M127" s="255"/>
    </row>
    <row r="128" spans="11:13">
      <c r="K128" s="255"/>
      <c r="L128" s="255"/>
      <c r="M128" s="255"/>
    </row>
    <row r="129" spans="11:13">
      <c r="K129" s="255"/>
      <c r="L129" s="255"/>
      <c r="M129" s="255"/>
    </row>
    <row r="130" spans="11:13">
      <c r="K130" s="255"/>
      <c r="L130" s="255"/>
      <c r="M130" s="255"/>
    </row>
    <row r="131" spans="11:13">
      <c r="K131" s="255"/>
      <c r="L131" s="255"/>
      <c r="M131" s="255"/>
    </row>
    <row r="132" spans="11:13">
      <c r="K132" s="255"/>
      <c r="L132" s="255"/>
      <c r="M132" s="255"/>
    </row>
    <row r="133" spans="11:13">
      <c r="K133" s="255"/>
      <c r="L133" s="255"/>
      <c r="M133" s="255"/>
    </row>
    <row r="134" spans="11:13">
      <c r="K134" s="255"/>
      <c r="L134" s="255"/>
      <c r="M134" s="255"/>
    </row>
    <row r="135" spans="11:13">
      <c r="K135" s="255"/>
      <c r="L135" s="255"/>
      <c r="M135" s="255"/>
    </row>
    <row r="136" spans="11:13">
      <c r="K136" s="255"/>
      <c r="L136" s="255"/>
      <c r="M136" s="255"/>
    </row>
    <row r="137" spans="11:13">
      <c r="K137" s="255"/>
      <c r="L137" s="255"/>
      <c r="M137" s="255"/>
    </row>
    <row r="138" spans="11:13">
      <c r="K138" s="255"/>
      <c r="L138" s="255"/>
      <c r="M138" s="255"/>
    </row>
    <row r="139" spans="11:13">
      <c r="K139" s="255"/>
      <c r="L139" s="255"/>
      <c r="M139" s="255"/>
    </row>
    <row r="140" spans="11:13">
      <c r="K140" s="255"/>
      <c r="L140" s="255"/>
      <c r="M140" s="255"/>
    </row>
    <row r="141" spans="11:13">
      <c r="K141" s="255"/>
      <c r="L141" s="255"/>
      <c r="M141" s="255"/>
    </row>
    <row r="142" spans="11:13">
      <c r="K142" s="255"/>
      <c r="L142" s="255"/>
      <c r="M142" s="255"/>
    </row>
    <row r="143" spans="11:13">
      <c r="K143" s="255"/>
      <c r="L143" s="255"/>
      <c r="M143" s="255"/>
    </row>
    <row r="144" spans="11:13">
      <c r="K144" s="255"/>
      <c r="L144" s="255"/>
      <c r="M144" s="255"/>
    </row>
    <row r="145" spans="11:13">
      <c r="K145" s="255"/>
      <c r="L145" s="255"/>
      <c r="M145" s="255"/>
    </row>
    <row r="146" spans="11:13">
      <c r="K146" s="255"/>
      <c r="L146" s="255"/>
      <c r="M146" s="255"/>
    </row>
    <row r="147" spans="11:13">
      <c r="K147" s="255"/>
      <c r="L147" s="255"/>
      <c r="M147" s="255"/>
    </row>
    <row r="148" spans="11:13">
      <c r="K148" s="255"/>
      <c r="L148" s="255"/>
      <c r="M148" s="255"/>
    </row>
    <row r="149" spans="11:13">
      <c r="K149" s="255"/>
      <c r="L149" s="255"/>
      <c r="M149" s="255"/>
    </row>
    <row r="150" spans="11:13">
      <c r="K150" s="255"/>
      <c r="L150" s="255"/>
      <c r="M150" s="255"/>
    </row>
    <row r="151" spans="11:13">
      <c r="K151" s="255"/>
      <c r="L151" s="255"/>
      <c r="M151" s="255"/>
    </row>
    <row r="152" spans="11:13">
      <c r="K152" s="255"/>
      <c r="L152" s="255"/>
      <c r="M152" s="255"/>
    </row>
    <row r="153" spans="11:13">
      <c r="K153" s="255"/>
      <c r="L153" s="255"/>
      <c r="M153" s="255"/>
    </row>
    <row r="154" spans="11:13">
      <c r="K154" s="255"/>
      <c r="L154" s="255"/>
      <c r="M154" s="255"/>
    </row>
    <row r="155" spans="11:13">
      <c r="K155" s="255"/>
      <c r="L155" s="255"/>
      <c r="M155" s="255"/>
    </row>
    <row r="156" spans="11:13">
      <c r="K156" s="255"/>
      <c r="L156" s="255"/>
      <c r="M156" s="255"/>
    </row>
    <row r="157" spans="11:13">
      <c r="K157" s="255"/>
      <c r="L157" s="255"/>
      <c r="M157" s="255"/>
    </row>
    <row r="158" spans="11:13">
      <c r="K158" s="255"/>
      <c r="L158" s="255"/>
      <c r="M158" s="255"/>
    </row>
    <row r="159" spans="11:13">
      <c r="K159" s="255"/>
      <c r="L159" s="255"/>
      <c r="M159" s="255"/>
    </row>
    <row r="160" spans="11:13">
      <c r="K160" s="255"/>
      <c r="L160" s="255"/>
      <c r="M160" s="255"/>
    </row>
    <row r="161" spans="11:13">
      <c r="K161" s="255"/>
      <c r="L161" s="255"/>
      <c r="M161" s="255"/>
    </row>
    <row r="162" spans="11:13">
      <c r="K162" s="255"/>
      <c r="L162" s="255"/>
      <c r="M162" s="255"/>
    </row>
    <row r="163" spans="11:13">
      <c r="K163" s="255"/>
      <c r="L163" s="255"/>
      <c r="M163" s="255"/>
    </row>
    <row r="164" spans="11:13">
      <c r="K164" s="255"/>
      <c r="L164" s="255"/>
      <c r="M164" s="255"/>
    </row>
    <row r="165" spans="11:13">
      <c r="K165" s="255"/>
      <c r="L165" s="255"/>
      <c r="M165" s="255"/>
    </row>
    <row r="166" spans="11:13">
      <c r="K166" s="255"/>
      <c r="L166" s="255"/>
      <c r="M166" s="255"/>
    </row>
    <row r="167" spans="11:13">
      <c r="K167" s="255"/>
      <c r="L167" s="255"/>
      <c r="M167" s="255"/>
    </row>
    <row r="168" spans="11:13">
      <c r="K168" s="255"/>
      <c r="L168" s="255"/>
      <c r="M168" s="255"/>
    </row>
    <row r="169" spans="11:13">
      <c r="K169" s="255"/>
      <c r="L169" s="255"/>
      <c r="M169" s="255"/>
    </row>
    <row r="170" spans="11:13">
      <c r="K170" s="255"/>
      <c r="L170" s="255"/>
      <c r="M170" s="255"/>
    </row>
    <row r="171" spans="11:13">
      <c r="K171" s="255"/>
      <c r="L171" s="255"/>
      <c r="M171" s="255"/>
    </row>
    <row r="172" spans="11:13">
      <c r="K172" s="255"/>
      <c r="L172" s="255"/>
      <c r="M172" s="255"/>
    </row>
    <row r="173" spans="11:13">
      <c r="K173" s="255"/>
      <c r="L173" s="255"/>
      <c r="M173" s="255"/>
    </row>
    <row r="174" spans="11:13">
      <c r="K174" s="255"/>
      <c r="L174" s="255"/>
      <c r="M174" s="255"/>
    </row>
    <row r="175" spans="11:13">
      <c r="K175" s="255"/>
      <c r="L175" s="255"/>
      <c r="M175" s="255"/>
    </row>
    <row r="176" spans="11:13">
      <c r="K176" s="255"/>
      <c r="L176" s="255"/>
      <c r="M176" s="255"/>
    </row>
    <row r="177" spans="11:13">
      <c r="K177" s="255"/>
      <c r="L177" s="255"/>
      <c r="M177" s="255"/>
    </row>
    <row r="178" spans="11:13">
      <c r="K178" s="255"/>
      <c r="L178" s="255"/>
      <c r="M178" s="255"/>
    </row>
    <row r="179" spans="11:13">
      <c r="K179" s="255"/>
      <c r="L179" s="255"/>
      <c r="M179" s="255"/>
    </row>
    <row r="180" spans="11:13">
      <c r="K180" s="255"/>
      <c r="L180" s="255"/>
      <c r="M180" s="255"/>
    </row>
    <row r="181" spans="11:13">
      <c r="K181" s="255"/>
      <c r="L181" s="255"/>
      <c r="M181" s="255"/>
    </row>
    <row r="182" spans="11:13">
      <c r="K182" s="255"/>
      <c r="L182" s="255"/>
      <c r="M182" s="255"/>
    </row>
    <row r="183" spans="11:13">
      <c r="K183" s="255"/>
      <c r="L183" s="255"/>
      <c r="M183" s="255"/>
    </row>
    <row r="184" spans="11:13">
      <c r="K184" s="255"/>
      <c r="L184" s="255"/>
      <c r="M184" s="255"/>
    </row>
    <row r="185" spans="11:13">
      <c r="K185" s="255"/>
      <c r="L185" s="255"/>
      <c r="M185" s="255"/>
    </row>
    <row r="186" spans="11:13">
      <c r="K186" s="255"/>
      <c r="L186" s="255"/>
      <c r="M186" s="255"/>
    </row>
    <row r="187" spans="11:13">
      <c r="K187" s="255"/>
      <c r="L187" s="255"/>
      <c r="M187" s="255"/>
    </row>
    <row r="188" spans="11:13">
      <c r="K188" s="255"/>
      <c r="L188" s="255"/>
      <c r="M188" s="255"/>
    </row>
    <row r="189" spans="11:13">
      <c r="K189" s="255"/>
      <c r="L189" s="255"/>
      <c r="M189" s="255"/>
    </row>
    <row r="190" spans="11:13">
      <c r="K190" s="255"/>
      <c r="L190" s="255"/>
      <c r="M190" s="255"/>
    </row>
    <row r="191" spans="11:13">
      <c r="K191" s="255"/>
      <c r="L191" s="255"/>
      <c r="M191" s="255"/>
    </row>
    <row r="192" spans="11:13">
      <c r="K192" s="255"/>
      <c r="L192" s="255"/>
      <c r="M192" s="255"/>
    </row>
    <row r="193" spans="11:13">
      <c r="K193" s="255"/>
      <c r="L193" s="255"/>
      <c r="M193" s="255"/>
    </row>
    <row r="194" spans="11:13">
      <c r="K194" s="255"/>
      <c r="L194" s="255"/>
      <c r="M194" s="255"/>
    </row>
    <row r="195" spans="11:13">
      <c r="K195" s="255"/>
      <c r="L195" s="255"/>
      <c r="M195" s="255"/>
    </row>
    <row r="196" spans="11:13">
      <c r="K196" s="255"/>
      <c r="L196" s="255"/>
      <c r="M196" s="255"/>
    </row>
    <row r="197" spans="11:13">
      <c r="K197" s="255"/>
      <c r="L197" s="255"/>
      <c r="M197" s="255"/>
    </row>
    <row r="198" spans="11:13">
      <c r="K198" s="255"/>
      <c r="L198" s="255"/>
      <c r="M198" s="255"/>
    </row>
    <row r="199" spans="11:13">
      <c r="K199" s="255"/>
      <c r="L199" s="255"/>
      <c r="M199" s="255"/>
    </row>
    <row r="200" spans="11:13">
      <c r="K200" s="255"/>
      <c r="L200" s="255"/>
      <c r="M200" s="255"/>
    </row>
    <row r="201" spans="11:13">
      <c r="K201" s="255"/>
      <c r="L201" s="255"/>
      <c r="M201" s="255"/>
    </row>
    <row r="202" spans="11:13">
      <c r="K202" s="255"/>
      <c r="L202" s="255"/>
      <c r="M202" s="255"/>
    </row>
    <row r="203" spans="11:13">
      <c r="K203" s="255"/>
      <c r="L203" s="255"/>
      <c r="M203" s="255"/>
    </row>
    <row r="204" spans="11:13">
      <c r="K204" s="255"/>
      <c r="L204" s="255"/>
      <c r="M204" s="255"/>
    </row>
    <row r="205" spans="11:13">
      <c r="K205" s="255"/>
      <c r="L205" s="255"/>
      <c r="M205" s="255"/>
    </row>
    <row r="206" spans="11:13">
      <c r="K206" s="255"/>
      <c r="L206" s="255"/>
      <c r="M206" s="255"/>
    </row>
    <row r="207" spans="11:13">
      <c r="K207" s="255"/>
      <c r="L207" s="255"/>
      <c r="M207" s="255"/>
    </row>
    <row r="208" spans="11:13">
      <c r="K208" s="255"/>
      <c r="L208" s="255"/>
      <c r="M208" s="255"/>
    </row>
    <row r="209" spans="11:13">
      <c r="K209" s="255"/>
      <c r="L209" s="255"/>
      <c r="M209" s="255"/>
    </row>
    <row r="210" spans="11:13">
      <c r="K210" s="255"/>
      <c r="L210" s="255"/>
      <c r="M210" s="255"/>
    </row>
    <row r="211" spans="11:13">
      <c r="K211" s="255"/>
      <c r="L211" s="255"/>
      <c r="M211" s="255"/>
    </row>
    <row r="212" spans="11:13">
      <c r="K212" s="255"/>
      <c r="L212" s="255"/>
      <c r="M212" s="255"/>
    </row>
    <row r="213" spans="11:13">
      <c r="K213" s="255"/>
      <c r="L213" s="255"/>
      <c r="M213" s="255"/>
    </row>
    <row r="214" spans="11:13">
      <c r="K214" s="255"/>
      <c r="L214" s="255"/>
      <c r="M214" s="255"/>
    </row>
    <row r="215" spans="11:13">
      <c r="K215" s="255"/>
      <c r="L215" s="255"/>
      <c r="M215" s="255"/>
    </row>
    <row r="216" spans="11:13">
      <c r="K216" s="255"/>
      <c r="L216" s="255"/>
      <c r="M216" s="255"/>
    </row>
    <row r="217" spans="11:13">
      <c r="K217" s="255"/>
      <c r="L217" s="255"/>
      <c r="M217" s="255"/>
    </row>
    <row r="218" spans="11:13">
      <c r="K218" s="255"/>
      <c r="L218" s="255"/>
      <c r="M218" s="255"/>
    </row>
    <row r="219" spans="11:13">
      <c r="K219" s="255"/>
      <c r="L219" s="255"/>
      <c r="M219" s="255"/>
    </row>
    <row r="220" spans="11:13">
      <c r="K220" s="255"/>
      <c r="L220" s="255"/>
      <c r="M220" s="255"/>
    </row>
    <row r="221" spans="11:13">
      <c r="K221" s="255"/>
      <c r="L221" s="255"/>
      <c r="M221" s="255"/>
    </row>
    <row r="222" spans="11:13">
      <c r="K222" s="255"/>
      <c r="L222" s="255"/>
      <c r="M222" s="255"/>
    </row>
    <row r="223" spans="11:13">
      <c r="K223" s="255"/>
      <c r="L223" s="255"/>
      <c r="M223" s="255"/>
    </row>
    <row r="224" spans="11:13">
      <c r="K224" s="255"/>
      <c r="L224" s="255"/>
      <c r="M224" s="255"/>
    </row>
    <row r="225" spans="11:13">
      <c r="K225" s="255"/>
      <c r="L225" s="255"/>
      <c r="M225" s="255"/>
    </row>
    <row r="226" spans="11:13">
      <c r="K226" s="255"/>
      <c r="L226" s="255"/>
      <c r="M226" s="255"/>
    </row>
    <row r="227" spans="11:13">
      <c r="K227" s="255"/>
      <c r="L227" s="255"/>
      <c r="M227" s="255"/>
    </row>
    <row r="228" spans="11:13">
      <c r="K228" s="255"/>
      <c r="L228" s="255"/>
      <c r="M228" s="255"/>
    </row>
    <row r="229" spans="11:13">
      <c r="K229" s="255"/>
      <c r="L229" s="255"/>
      <c r="M229" s="255"/>
    </row>
    <row r="230" spans="11:13">
      <c r="K230" s="255"/>
      <c r="L230" s="255"/>
      <c r="M230" s="255"/>
    </row>
    <row r="231" spans="11:13">
      <c r="K231" s="255"/>
      <c r="L231" s="255"/>
      <c r="M231" s="255"/>
    </row>
    <row r="232" spans="11:13">
      <c r="K232" s="255"/>
      <c r="L232" s="255"/>
      <c r="M232" s="255"/>
    </row>
    <row r="233" spans="11:13">
      <c r="K233" s="255"/>
      <c r="L233" s="255"/>
      <c r="M233" s="255"/>
    </row>
    <row r="234" spans="11:13">
      <c r="K234" s="255"/>
      <c r="L234" s="255"/>
      <c r="M234" s="255"/>
    </row>
    <row r="235" spans="11:13">
      <c r="K235" s="255"/>
      <c r="L235" s="255"/>
      <c r="M235" s="255"/>
    </row>
    <row r="236" spans="11:13">
      <c r="K236" s="255"/>
      <c r="L236" s="255"/>
      <c r="M236" s="255"/>
    </row>
    <row r="237" spans="11:13">
      <c r="K237" s="255"/>
      <c r="L237" s="255"/>
      <c r="M237" s="255"/>
    </row>
    <row r="238" spans="11:13">
      <c r="K238" s="255"/>
      <c r="L238" s="255"/>
      <c r="M238" s="255"/>
    </row>
    <row r="239" spans="11:13">
      <c r="K239" s="255"/>
      <c r="L239" s="255"/>
      <c r="M239" s="255"/>
    </row>
    <row r="240" spans="11:13">
      <c r="K240" s="255"/>
      <c r="L240" s="255"/>
      <c r="M240" s="255"/>
    </row>
    <row r="241" spans="11:13">
      <c r="K241" s="255"/>
      <c r="L241" s="255"/>
      <c r="M241" s="255"/>
    </row>
    <row r="242" spans="11:13">
      <c r="K242" s="255"/>
      <c r="L242" s="255"/>
      <c r="M242" s="255"/>
    </row>
    <row r="243" spans="11:13">
      <c r="K243" s="255"/>
      <c r="L243" s="255"/>
      <c r="M243" s="255"/>
    </row>
    <row r="244" spans="11:13">
      <c r="K244" s="255"/>
      <c r="L244" s="255"/>
      <c r="M244" s="255"/>
    </row>
    <row r="245" spans="11:13">
      <c r="K245" s="255"/>
      <c r="L245" s="255"/>
      <c r="M245" s="255"/>
    </row>
    <row r="246" spans="11:13">
      <c r="K246" s="255"/>
      <c r="L246" s="255"/>
      <c r="M246" s="255"/>
    </row>
    <row r="247" spans="11:13">
      <c r="K247" s="255"/>
      <c r="L247" s="255"/>
      <c r="M247" s="255"/>
    </row>
    <row r="248" spans="11:13">
      <c r="K248" s="255"/>
      <c r="L248" s="255"/>
      <c r="M248" s="255"/>
    </row>
    <row r="249" spans="11:13">
      <c r="K249" s="255"/>
      <c r="L249" s="255"/>
      <c r="M249" s="255"/>
    </row>
    <row r="250" spans="11:13">
      <c r="K250" s="255"/>
      <c r="L250" s="255"/>
      <c r="M250" s="255"/>
    </row>
    <row r="251" spans="11:13">
      <c r="K251" s="255"/>
      <c r="L251" s="255"/>
      <c r="M251" s="255"/>
    </row>
    <row r="252" spans="11:13">
      <c r="K252" s="255"/>
      <c r="L252" s="255"/>
      <c r="M252" s="255"/>
    </row>
    <row r="253" spans="11:13">
      <c r="K253" s="255"/>
      <c r="L253" s="255"/>
      <c r="M253" s="255"/>
    </row>
    <row r="254" spans="11:13">
      <c r="K254" s="255"/>
      <c r="L254" s="255"/>
      <c r="M254" s="255"/>
    </row>
    <row r="255" spans="11:13">
      <c r="K255" s="255"/>
      <c r="L255" s="255"/>
      <c r="M255" s="255"/>
    </row>
    <row r="256" spans="11:13">
      <c r="K256" s="255"/>
      <c r="L256" s="255"/>
      <c r="M256" s="255"/>
    </row>
    <row r="257" spans="11:13">
      <c r="K257" s="255"/>
      <c r="L257" s="255"/>
      <c r="M257" s="255"/>
    </row>
    <row r="258" spans="11:13">
      <c r="K258" s="255"/>
      <c r="L258" s="255"/>
      <c r="M258" s="255"/>
    </row>
    <row r="259" spans="11:13">
      <c r="K259" s="255"/>
      <c r="L259" s="255"/>
      <c r="M259" s="255"/>
    </row>
    <row r="260" spans="11:13">
      <c r="K260" s="255"/>
      <c r="L260" s="255"/>
      <c r="M260" s="255"/>
    </row>
    <row r="261" spans="11:13">
      <c r="K261" s="255"/>
      <c r="L261" s="255"/>
      <c r="M261" s="255"/>
    </row>
    <row r="262" spans="11:13">
      <c r="K262" s="255"/>
      <c r="L262" s="255"/>
      <c r="M262" s="255"/>
    </row>
    <row r="263" spans="11:13">
      <c r="K263" s="255"/>
      <c r="L263" s="255"/>
      <c r="M263" s="255"/>
    </row>
    <row r="264" spans="11:13">
      <c r="K264" s="255"/>
      <c r="L264" s="255"/>
      <c r="M264" s="255"/>
    </row>
    <row r="265" spans="11:13">
      <c r="K265" s="255"/>
      <c r="L265" s="255"/>
      <c r="M265" s="255"/>
    </row>
    <row r="266" spans="11:13">
      <c r="K266" s="255"/>
      <c r="L266" s="255"/>
      <c r="M266" s="255"/>
    </row>
    <row r="267" spans="11:13">
      <c r="K267" s="255"/>
      <c r="L267" s="255"/>
      <c r="M267" s="255"/>
    </row>
    <row r="268" spans="11:13">
      <c r="K268" s="255"/>
      <c r="L268" s="255"/>
      <c r="M268" s="255"/>
    </row>
    <row r="269" spans="11:13">
      <c r="K269" s="255"/>
      <c r="L269" s="255"/>
      <c r="M269" s="255"/>
    </row>
    <row r="270" spans="11:13">
      <c r="K270" s="255"/>
      <c r="L270" s="255"/>
      <c r="M270" s="255"/>
    </row>
    <row r="271" spans="11:13">
      <c r="K271" s="255"/>
      <c r="L271" s="255"/>
      <c r="M271" s="255"/>
    </row>
    <row r="272" spans="11:13">
      <c r="K272" s="255"/>
      <c r="L272" s="255"/>
      <c r="M272" s="255"/>
    </row>
    <row r="273" spans="11:13">
      <c r="K273" s="255"/>
      <c r="L273" s="255"/>
      <c r="M273" s="255"/>
    </row>
    <row r="274" spans="11:13">
      <c r="K274" s="255"/>
      <c r="L274" s="255"/>
      <c r="M274" s="255"/>
    </row>
    <row r="275" spans="11:13">
      <c r="K275" s="255"/>
      <c r="L275" s="255"/>
      <c r="M275" s="255"/>
    </row>
    <row r="276" spans="11:13">
      <c r="K276" s="255"/>
      <c r="L276" s="255"/>
      <c r="M276" s="255"/>
    </row>
    <row r="277" spans="11:13">
      <c r="K277" s="255"/>
      <c r="L277" s="255"/>
      <c r="M277" s="255"/>
    </row>
    <row r="278" spans="11:13">
      <c r="K278" s="255"/>
      <c r="L278" s="255"/>
      <c r="M278" s="255"/>
    </row>
    <row r="279" spans="11:13">
      <c r="K279" s="255"/>
      <c r="L279" s="255"/>
      <c r="M279" s="255"/>
    </row>
    <row r="280" spans="11:13">
      <c r="K280" s="255"/>
      <c r="L280" s="255"/>
      <c r="M280" s="255"/>
    </row>
    <row r="281" spans="11:13">
      <c r="K281" s="255"/>
      <c r="L281" s="255"/>
      <c r="M281" s="255"/>
    </row>
    <row r="282" spans="11:13">
      <c r="K282" s="255"/>
      <c r="L282" s="255"/>
      <c r="M282" s="255"/>
    </row>
    <row r="283" spans="11:13">
      <c r="K283" s="255"/>
      <c r="L283" s="255"/>
      <c r="M283" s="255"/>
    </row>
    <row r="284" spans="11:13">
      <c r="K284" s="255"/>
      <c r="L284" s="255"/>
      <c r="M284" s="255"/>
    </row>
    <row r="285" spans="11:13">
      <c r="K285" s="255"/>
      <c r="L285" s="255"/>
      <c r="M285" s="255"/>
    </row>
    <row r="286" spans="11:13">
      <c r="K286" s="255"/>
      <c r="L286" s="255"/>
      <c r="M286" s="255"/>
    </row>
    <row r="287" spans="11:13">
      <c r="K287" s="255"/>
      <c r="L287" s="255"/>
      <c r="M287" s="255"/>
    </row>
    <row r="288" spans="11:13">
      <c r="K288" s="255"/>
      <c r="L288" s="255"/>
      <c r="M288" s="255"/>
    </row>
    <row r="289" spans="11:13">
      <c r="K289" s="255"/>
      <c r="L289" s="255"/>
      <c r="M289" s="255"/>
    </row>
    <row r="290" spans="11:13">
      <c r="K290" s="255"/>
      <c r="L290" s="255"/>
      <c r="M290" s="255"/>
    </row>
    <row r="291" spans="11:13">
      <c r="K291" s="255"/>
      <c r="L291" s="255"/>
      <c r="M291" s="255"/>
    </row>
    <row r="292" spans="11:13">
      <c r="K292" s="255"/>
      <c r="L292" s="255"/>
      <c r="M292" s="255"/>
    </row>
    <row r="293" spans="11:13">
      <c r="K293" s="255"/>
      <c r="L293" s="255"/>
      <c r="M293" s="255"/>
    </row>
    <row r="294" spans="11:13">
      <c r="K294" s="255"/>
      <c r="L294" s="255"/>
      <c r="M294" s="255"/>
    </row>
    <row r="295" spans="11:13">
      <c r="K295" s="255"/>
      <c r="L295" s="255"/>
      <c r="M295" s="255"/>
    </row>
    <row r="296" spans="11:13">
      <c r="K296" s="255"/>
      <c r="L296" s="255"/>
      <c r="M296" s="255"/>
    </row>
    <row r="297" spans="11:13">
      <c r="K297" s="255"/>
      <c r="L297" s="255"/>
      <c r="M297" s="255"/>
    </row>
    <row r="298" spans="11:13">
      <c r="K298" s="255"/>
      <c r="L298" s="255"/>
      <c r="M298" s="255"/>
    </row>
    <row r="299" spans="11:13">
      <c r="K299" s="255"/>
      <c r="L299" s="255"/>
      <c r="M299" s="255"/>
    </row>
    <row r="300" spans="11:13">
      <c r="K300" s="255"/>
      <c r="L300" s="255"/>
      <c r="M300" s="255"/>
    </row>
    <row r="301" spans="11:13">
      <c r="K301" s="255"/>
      <c r="L301" s="255"/>
      <c r="M301" s="255"/>
    </row>
    <row r="302" spans="11:13">
      <c r="K302" s="255"/>
      <c r="L302" s="255"/>
      <c r="M302" s="255"/>
    </row>
    <row r="303" spans="11:13">
      <c r="K303" s="255"/>
      <c r="L303" s="255"/>
      <c r="M303" s="255"/>
    </row>
    <row r="304" spans="11:13">
      <c r="K304" s="255"/>
      <c r="L304" s="255"/>
      <c r="M304" s="255"/>
    </row>
    <row r="305" spans="11:13">
      <c r="K305" s="255"/>
      <c r="L305" s="255"/>
      <c r="M305" s="255"/>
    </row>
    <row r="306" spans="11:13">
      <c r="K306" s="255"/>
      <c r="L306" s="255"/>
      <c r="M306" s="255"/>
    </row>
    <row r="307" spans="11:13">
      <c r="K307" s="255"/>
      <c r="L307" s="255"/>
      <c r="M307" s="255"/>
    </row>
    <row r="308" spans="11:13">
      <c r="K308" s="255"/>
      <c r="L308" s="255"/>
      <c r="M308" s="255"/>
    </row>
    <row r="309" spans="11:13">
      <c r="K309" s="255"/>
      <c r="L309" s="255"/>
      <c r="M309" s="255"/>
    </row>
    <row r="310" spans="11:13">
      <c r="K310" s="255"/>
      <c r="L310" s="255"/>
      <c r="M310" s="255"/>
    </row>
    <row r="311" spans="11:13">
      <c r="K311" s="255"/>
      <c r="L311" s="255"/>
      <c r="M311" s="255"/>
    </row>
    <row r="312" spans="11:13">
      <c r="K312" s="255"/>
      <c r="L312" s="255"/>
      <c r="M312" s="255"/>
    </row>
    <row r="313" spans="11:13">
      <c r="K313" s="255"/>
      <c r="L313" s="255"/>
      <c r="M313" s="255"/>
    </row>
    <row r="314" spans="11:13">
      <c r="K314" s="255"/>
      <c r="L314" s="255"/>
      <c r="M314" s="255"/>
    </row>
    <row r="315" spans="11:13">
      <c r="K315" s="255"/>
      <c r="L315" s="255"/>
      <c r="M315" s="255"/>
    </row>
    <row r="316" spans="11:13">
      <c r="K316" s="255"/>
      <c r="L316" s="255"/>
      <c r="M316" s="255"/>
    </row>
    <row r="317" spans="11:13">
      <c r="K317" s="255"/>
      <c r="L317" s="255"/>
      <c r="M317" s="255"/>
    </row>
    <row r="318" spans="11:13">
      <c r="K318" s="255"/>
      <c r="L318" s="255"/>
      <c r="M318" s="255"/>
    </row>
    <row r="319" spans="11:13">
      <c r="K319" s="255"/>
      <c r="L319" s="255"/>
      <c r="M319" s="255"/>
    </row>
    <row r="320" spans="11:13">
      <c r="K320" s="255"/>
      <c r="L320" s="255"/>
      <c r="M320" s="255"/>
    </row>
    <row r="321" spans="11:13">
      <c r="K321" s="255"/>
      <c r="L321" s="255"/>
      <c r="M321" s="255"/>
    </row>
    <row r="322" spans="11:13">
      <c r="K322" s="255"/>
      <c r="L322" s="255"/>
      <c r="M322" s="255"/>
    </row>
    <row r="323" spans="11:13">
      <c r="K323" s="255"/>
      <c r="L323" s="255"/>
      <c r="M323" s="255"/>
    </row>
    <row r="324" spans="11:13">
      <c r="K324" s="255"/>
      <c r="L324" s="255"/>
      <c r="M324" s="255"/>
    </row>
    <row r="325" spans="11:13">
      <c r="K325" s="255"/>
      <c r="L325" s="255"/>
      <c r="M325" s="255"/>
    </row>
    <row r="326" spans="11:13">
      <c r="K326" s="255"/>
      <c r="L326" s="255"/>
      <c r="M326" s="255"/>
    </row>
    <row r="327" spans="11:13">
      <c r="K327" s="255"/>
      <c r="L327" s="255"/>
      <c r="M327" s="255"/>
    </row>
    <row r="328" spans="11:13">
      <c r="K328" s="255"/>
      <c r="L328" s="255"/>
      <c r="M328" s="255"/>
    </row>
    <row r="329" spans="11:13">
      <c r="K329" s="255"/>
      <c r="L329" s="255"/>
      <c r="M329" s="255"/>
    </row>
    <row r="330" spans="11:13">
      <c r="K330" s="255"/>
      <c r="L330" s="255"/>
      <c r="M330" s="255"/>
    </row>
    <row r="331" spans="11:13">
      <c r="K331" s="255"/>
      <c r="L331" s="255"/>
      <c r="M331" s="255"/>
    </row>
    <row r="332" spans="11:13">
      <c r="K332" s="255"/>
      <c r="L332" s="255"/>
      <c r="M332" s="255"/>
    </row>
    <row r="333" spans="11:13">
      <c r="K333" s="255"/>
      <c r="L333" s="255"/>
      <c r="M333" s="255"/>
    </row>
    <row r="334" spans="11:13">
      <c r="K334" s="255"/>
      <c r="L334" s="255"/>
      <c r="M334" s="255"/>
    </row>
    <row r="335" spans="11:13">
      <c r="K335" s="255"/>
      <c r="L335" s="255"/>
      <c r="M335" s="255"/>
    </row>
    <row r="336" spans="11:13">
      <c r="K336" s="255"/>
      <c r="L336" s="255"/>
      <c r="M336" s="255"/>
    </row>
    <row r="337" spans="11:13">
      <c r="K337" s="255"/>
      <c r="L337" s="255"/>
      <c r="M337" s="255"/>
    </row>
    <row r="338" spans="11:13">
      <c r="K338" s="255"/>
      <c r="L338" s="255"/>
      <c r="M338" s="255"/>
    </row>
    <row r="339" spans="11:13">
      <c r="K339" s="255"/>
      <c r="L339" s="255"/>
      <c r="M339" s="255"/>
    </row>
    <row r="340" spans="11:13">
      <c r="K340" s="255"/>
      <c r="L340" s="255"/>
      <c r="M340" s="255"/>
    </row>
    <row r="341" spans="11:13">
      <c r="K341" s="255"/>
      <c r="L341" s="255"/>
      <c r="M341" s="255"/>
    </row>
    <row r="342" spans="11:13">
      <c r="K342" s="255"/>
      <c r="L342" s="255"/>
      <c r="M342" s="255"/>
    </row>
    <row r="343" spans="11:13">
      <c r="K343" s="255"/>
      <c r="L343" s="255"/>
      <c r="M343" s="255"/>
    </row>
    <row r="344" spans="11:13">
      <c r="K344" s="255"/>
      <c r="L344" s="255"/>
      <c r="M344" s="255"/>
    </row>
    <row r="345" spans="11:13">
      <c r="K345" s="255"/>
      <c r="L345" s="255"/>
      <c r="M345" s="255"/>
    </row>
    <row r="346" spans="11:13">
      <c r="K346" s="255"/>
      <c r="L346" s="255"/>
      <c r="M346" s="255"/>
    </row>
    <row r="347" spans="11:13">
      <c r="K347" s="255"/>
      <c r="L347" s="255"/>
      <c r="M347" s="255"/>
    </row>
    <row r="348" spans="11:13">
      <c r="K348" s="255"/>
      <c r="L348" s="255"/>
      <c r="M348" s="255"/>
    </row>
    <row r="349" spans="11:13">
      <c r="K349" s="255"/>
      <c r="L349" s="255"/>
      <c r="M349" s="255"/>
    </row>
    <row r="350" spans="11:13">
      <c r="K350" s="255"/>
      <c r="L350" s="255"/>
      <c r="M350" s="255"/>
    </row>
    <row r="351" spans="11:13">
      <c r="K351" s="255"/>
      <c r="L351" s="255"/>
      <c r="M351" s="255"/>
    </row>
    <row r="352" spans="11:13">
      <c r="K352" s="255"/>
      <c r="L352" s="255"/>
      <c r="M352" s="255"/>
    </row>
    <row r="353" spans="11:13">
      <c r="K353" s="255"/>
      <c r="L353" s="255"/>
      <c r="M353" s="255"/>
    </row>
    <row r="354" spans="11:13">
      <c r="K354" s="255"/>
      <c r="L354" s="255"/>
      <c r="M354" s="255"/>
    </row>
    <row r="355" spans="11:13">
      <c r="K355" s="255"/>
      <c r="L355" s="255"/>
      <c r="M355" s="255"/>
    </row>
    <row r="356" spans="11:13">
      <c r="K356" s="255"/>
      <c r="L356" s="255"/>
      <c r="M356" s="255"/>
    </row>
    <row r="357" spans="11:13">
      <c r="K357" s="255"/>
      <c r="L357" s="255"/>
      <c r="M357" s="255"/>
    </row>
    <row r="358" spans="11:13">
      <c r="K358" s="255"/>
      <c r="L358" s="255"/>
      <c r="M358" s="255"/>
    </row>
    <row r="359" spans="11:13">
      <c r="K359" s="255"/>
      <c r="L359" s="255"/>
      <c r="M359" s="255"/>
    </row>
    <row r="360" spans="11:13">
      <c r="K360" s="255"/>
      <c r="L360" s="255"/>
      <c r="M360" s="255"/>
    </row>
    <row r="361" spans="11:13">
      <c r="K361" s="255"/>
      <c r="L361" s="255"/>
      <c r="M361" s="255"/>
    </row>
    <row r="362" spans="11:13">
      <c r="K362" s="255"/>
      <c r="L362" s="255"/>
      <c r="M362" s="255"/>
    </row>
    <row r="363" spans="11:13">
      <c r="K363" s="255"/>
      <c r="L363" s="255"/>
      <c r="M363" s="255"/>
    </row>
    <row r="364" spans="11:13">
      <c r="K364" s="255"/>
      <c r="L364" s="255"/>
      <c r="M364" s="255"/>
    </row>
    <row r="365" spans="11:13">
      <c r="K365" s="255"/>
      <c r="L365" s="255"/>
      <c r="M365" s="255"/>
    </row>
    <row r="366" spans="11:13">
      <c r="K366" s="255"/>
      <c r="L366" s="255"/>
      <c r="M366" s="255"/>
    </row>
    <row r="367" spans="11:13">
      <c r="K367" s="255"/>
      <c r="L367" s="255"/>
      <c r="M367" s="255"/>
    </row>
    <row r="368" spans="11:13">
      <c r="K368" s="255"/>
      <c r="L368" s="255"/>
      <c r="M368" s="255"/>
    </row>
    <row r="369" spans="11:13">
      <c r="K369" s="255"/>
      <c r="L369" s="255"/>
      <c r="M369" s="255"/>
    </row>
    <row r="370" spans="11:13">
      <c r="K370" s="255"/>
      <c r="L370" s="255"/>
      <c r="M370" s="255"/>
    </row>
    <row r="371" spans="11:13">
      <c r="K371" s="255"/>
      <c r="L371" s="255"/>
      <c r="M371" s="255"/>
    </row>
    <row r="372" spans="11:13">
      <c r="K372" s="255"/>
      <c r="L372" s="255"/>
      <c r="M372" s="255"/>
    </row>
    <row r="373" spans="11:13">
      <c r="K373" s="255"/>
      <c r="L373" s="255"/>
      <c r="M373" s="255"/>
    </row>
    <row r="374" spans="11:13">
      <c r="K374" s="255"/>
      <c r="L374" s="255"/>
      <c r="M374" s="255"/>
    </row>
    <row r="375" spans="11:13">
      <c r="K375" s="255"/>
      <c r="L375" s="255"/>
      <c r="M375" s="255"/>
    </row>
    <row r="376" spans="11:13">
      <c r="K376" s="255"/>
      <c r="L376" s="255"/>
      <c r="M376" s="255"/>
    </row>
    <row r="377" spans="11:13">
      <c r="K377" s="255"/>
      <c r="L377" s="255"/>
      <c r="M377" s="255"/>
    </row>
    <row r="378" spans="11:13">
      <c r="K378" s="255"/>
      <c r="L378" s="255"/>
      <c r="M378" s="255"/>
    </row>
    <row r="379" spans="11:13">
      <c r="K379" s="255"/>
      <c r="L379" s="255"/>
      <c r="M379" s="255"/>
    </row>
    <row r="380" spans="11:13">
      <c r="K380" s="255"/>
      <c r="L380" s="255"/>
      <c r="M380" s="255"/>
    </row>
    <row r="381" spans="11:13">
      <c r="K381" s="255"/>
      <c r="L381" s="255"/>
      <c r="M381" s="255"/>
    </row>
    <row r="382" spans="11:13">
      <c r="K382" s="255"/>
      <c r="L382" s="255"/>
      <c r="M382" s="255"/>
    </row>
    <row r="383" spans="11:13">
      <c r="K383" s="255"/>
      <c r="L383" s="255"/>
      <c r="M383" s="255"/>
    </row>
    <row r="384" spans="11:13">
      <c r="K384" s="255"/>
      <c r="L384" s="255"/>
      <c r="M384" s="255"/>
    </row>
    <row r="385" spans="11:13">
      <c r="K385" s="255"/>
      <c r="L385" s="255"/>
      <c r="M385" s="255"/>
    </row>
    <row r="386" spans="11:13">
      <c r="K386" s="255"/>
      <c r="L386" s="255"/>
      <c r="M386" s="255"/>
    </row>
    <row r="387" spans="11:13">
      <c r="K387" s="255"/>
      <c r="L387" s="255"/>
      <c r="M387" s="255"/>
    </row>
    <row r="388" spans="11:13">
      <c r="K388" s="255"/>
      <c r="L388" s="255"/>
      <c r="M388" s="255"/>
    </row>
    <row r="389" spans="11:13">
      <c r="K389" s="255"/>
      <c r="L389" s="255"/>
      <c r="M389" s="255"/>
    </row>
    <row r="390" spans="11:13">
      <c r="K390" s="255"/>
      <c r="L390" s="255"/>
      <c r="M390" s="255"/>
    </row>
    <row r="391" spans="11:13">
      <c r="K391" s="255"/>
      <c r="L391" s="255"/>
      <c r="M391" s="255"/>
    </row>
    <row r="392" spans="11:13">
      <c r="K392" s="255"/>
      <c r="L392" s="255"/>
      <c r="M392" s="255"/>
    </row>
    <row r="393" spans="11:13">
      <c r="K393" s="255"/>
      <c r="L393" s="255"/>
      <c r="M393" s="255"/>
    </row>
  </sheetData>
  <phoneticPr fontId="21" type="noConversion"/>
  <printOptions horizontalCentered="1" verticalCentered="1"/>
  <pageMargins left="0.59055118110236227" right="0.59055118110236227" top="0.47244094488188981" bottom="0.39370078740157483" header="0.51181102362204722" footer="0.43307086614173229"/>
  <pageSetup paperSize="9" scale="41" orientation="landscape"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Tabelle36">
    <tabColor indexed="29"/>
    <pageSetUpPr fitToPage="1"/>
  </sheetPr>
  <dimension ref="A1:AF42"/>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5.375" style="243" customWidth="1"/>
    <col min="2" max="14" width="6.75" style="243" customWidth="1"/>
    <col min="15" max="15" width="7.75" style="243" customWidth="1"/>
    <col min="16" max="16" width="8" style="243" customWidth="1"/>
    <col min="17" max="16384" width="9" style="243"/>
  </cols>
  <sheetData>
    <row r="1" spans="1:32" ht="13.15" customHeight="1">
      <c r="A1" s="581"/>
      <c r="B1" s="525"/>
      <c r="C1" s="525"/>
      <c r="D1" s="525"/>
      <c r="E1" s="525"/>
      <c r="F1" s="525"/>
      <c r="G1" s="525"/>
      <c r="H1" s="525"/>
      <c r="I1" s="611"/>
      <c r="J1" s="611"/>
      <c r="K1" s="611"/>
      <c r="L1" s="611"/>
      <c r="M1" s="525"/>
      <c r="N1" s="525"/>
      <c r="O1" s="525"/>
      <c r="P1" s="525"/>
      <c r="Q1" s="525"/>
      <c r="R1" s="525"/>
      <c r="S1" s="525"/>
      <c r="T1" s="525"/>
      <c r="U1" s="525"/>
      <c r="V1" s="525"/>
      <c r="W1" s="525"/>
      <c r="X1" s="525"/>
      <c r="Y1" s="525"/>
      <c r="Z1" s="525"/>
      <c r="AA1" s="525"/>
      <c r="AB1" s="525"/>
      <c r="AC1" s="525"/>
      <c r="AD1" s="585"/>
      <c r="AE1" s="293"/>
      <c r="AF1" s="241"/>
    </row>
    <row r="2" spans="1:32" ht="18" customHeight="1">
      <c r="A2" s="288"/>
      <c r="B2" s="528" t="s">
        <v>1053</v>
      </c>
      <c r="C2" s="562"/>
      <c r="D2" s="562"/>
      <c r="E2" s="562"/>
      <c r="F2" s="562"/>
      <c r="G2" s="562"/>
      <c r="H2" s="562"/>
      <c r="I2" s="562"/>
      <c r="J2" s="562"/>
      <c r="K2" s="562"/>
      <c r="L2" s="562"/>
      <c r="M2" s="1287"/>
      <c r="N2" s="1287"/>
      <c r="O2" s="1287"/>
      <c r="P2" s="1287"/>
      <c r="Q2" s="1287"/>
      <c r="R2" s="1287"/>
      <c r="S2" s="1287"/>
      <c r="T2" s="1287"/>
      <c r="U2" s="1287"/>
      <c r="V2" s="1287"/>
      <c r="W2" s="1287"/>
      <c r="X2" s="1287"/>
      <c r="Y2" s="1287"/>
      <c r="Z2" s="1287"/>
      <c r="AA2" s="1287"/>
      <c r="AB2" s="1287"/>
      <c r="AC2" s="1287"/>
      <c r="AD2" s="612"/>
      <c r="AE2" s="244" t="s">
        <v>112</v>
      </c>
      <c r="AF2" s="245"/>
    </row>
    <row r="3" spans="1:32" ht="18" customHeight="1">
      <c r="A3" s="288"/>
      <c r="B3" s="613"/>
      <c r="C3" s="613"/>
      <c r="D3" s="613"/>
      <c r="E3" s="613"/>
      <c r="F3" s="613"/>
      <c r="G3" s="613"/>
      <c r="H3" s="613"/>
      <c r="I3" s="613"/>
      <c r="J3" s="613"/>
      <c r="K3" s="613"/>
      <c r="L3" s="613"/>
      <c r="M3" s="565"/>
      <c r="N3" s="565"/>
      <c r="O3" s="565"/>
      <c r="P3" s="565"/>
      <c r="Q3" s="565"/>
      <c r="R3" s="565"/>
      <c r="S3" s="565"/>
      <c r="T3" s="565"/>
      <c r="U3" s="565"/>
      <c r="V3" s="565"/>
      <c r="W3" s="565"/>
      <c r="X3" s="565"/>
      <c r="Y3" s="565"/>
      <c r="Z3" s="565"/>
      <c r="AA3" s="565"/>
      <c r="AB3" s="565"/>
      <c r="AC3" s="565"/>
      <c r="AD3" s="543"/>
      <c r="AE3" s="244" t="s">
        <v>1145</v>
      </c>
      <c r="AF3" s="245"/>
    </row>
    <row r="4" spans="1:32" ht="18" customHeight="1">
      <c r="A4" s="289"/>
      <c r="B4" s="566"/>
      <c r="C4" s="566"/>
      <c r="D4" s="566"/>
      <c r="E4" s="566"/>
      <c r="F4" s="566"/>
      <c r="G4" s="566"/>
      <c r="H4" s="566"/>
      <c r="I4" s="566"/>
      <c r="J4" s="566"/>
      <c r="K4" s="566"/>
      <c r="L4" s="566"/>
      <c r="M4" s="565"/>
      <c r="N4" s="565"/>
      <c r="O4" s="565"/>
      <c r="P4" s="565"/>
      <c r="Q4" s="565"/>
      <c r="R4" s="565"/>
      <c r="S4" s="565"/>
      <c r="T4" s="565"/>
      <c r="U4" s="565"/>
      <c r="V4" s="565"/>
      <c r="W4" s="565"/>
      <c r="X4" s="565"/>
      <c r="Y4" s="565"/>
      <c r="Z4" s="565"/>
      <c r="AA4" s="565"/>
      <c r="AB4" s="565"/>
      <c r="AC4" s="565"/>
      <c r="AD4" s="543"/>
      <c r="AE4" s="247" t="s">
        <v>1688</v>
      </c>
      <c r="AF4" s="248"/>
    </row>
    <row r="5" spans="1:32" ht="13.15" customHeight="1">
      <c r="A5" s="592"/>
      <c r="B5" s="530"/>
      <c r="C5" s="530"/>
      <c r="D5" s="530"/>
      <c r="E5" s="530"/>
      <c r="F5" s="530"/>
      <c r="G5" s="530"/>
      <c r="H5" s="530"/>
      <c r="I5" s="614"/>
      <c r="J5" s="614"/>
      <c r="K5" s="614"/>
      <c r="L5" s="614"/>
      <c r="M5" s="530"/>
      <c r="N5" s="530"/>
      <c r="O5" s="530"/>
      <c r="P5" s="530"/>
      <c r="Q5" s="530"/>
      <c r="R5" s="530"/>
      <c r="S5" s="530"/>
      <c r="T5" s="530"/>
      <c r="U5" s="530"/>
      <c r="V5" s="530"/>
      <c r="W5" s="530"/>
      <c r="X5" s="530"/>
      <c r="Y5" s="530"/>
      <c r="Z5" s="530"/>
      <c r="AA5" s="530"/>
      <c r="AB5" s="530"/>
      <c r="AC5" s="530"/>
      <c r="AD5" s="595"/>
      <c r="AE5" s="250"/>
      <c r="AF5" s="251"/>
    </row>
    <row r="6" spans="1:32" ht="8.1" customHeight="1">
      <c r="A6" s="312"/>
    </row>
    <row r="7" spans="1:32">
      <c r="A7" s="4280" t="s">
        <v>243</v>
      </c>
      <c r="B7" s="4280"/>
      <c r="C7" s="4280"/>
      <c r="D7" s="4280"/>
      <c r="E7" s="4280"/>
      <c r="F7" s="4280"/>
      <c r="G7" s="4280"/>
      <c r="H7" s="4280"/>
      <c r="I7" s="4280"/>
      <c r="J7" s="4280"/>
      <c r="K7" s="4280"/>
      <c r="L7" s="4280"/>
      <c r="M7" s="4280"/>
      <c r="N7" s="4280"/>
      <c r="O7" s="4280"/>
      <c r="P7" s="4280"/>
      <c r="Q7" s="4280"/>
    </row>
    <row r="8" spans="1:32" s="294" customFormat="1" ht="18" customHeight="1">
      <c r="A8" s="598" t="s">
        <v>88</v>
      </c>
      <c r="B8" s="599">
        <v>1990</v>
      </c>
      <c r="C8" s="599">
        <v>1991</v>
      </c>
      <c r="D8" s="599">
        <v>1992</v>
      </c>
      <c r="E8" s="599">
        <v>1993</v>
      </c>
      <c r="F8" s="599">
        <v>1994</v>
      </c>
      <c r="G8" s="599">
        <v>1995</v>
      </c>
      <c r="H8" s="599">
        <v>1996</v>
      </c>
      <c r="I8" s="599">
        <v>1997</v>
      </c>
      <c r="J8" s="599">
        <v>1998</v>
      </c>
      <c r="K8" s="599">
        <v>1999</v>
      </c>
      <c r="L8" s="599">
        <v>2000</v>
      </c>
      <c r="M8" s="599">
        <v>2001</v>
      </c>
      <c r="N8" s="599">
        <v>2002</v>
      </c>
      <c r="O8" s="599">
        <v>2003</v>
      </c>
      <c r="P8" s="599">
        <v>2004</v>
      </c>
      <c r="Q8" s="600">
        <v>2005</v>
      </c>
      <c r="R8" s="1458">
        <v>2006</v>
      </c>
      <c r="S8" s="599">
        <v>2007</v>
      </c>
      <c r="T8" s="1458">
        <v>2008</v>
      </c>
      <c r="U8" s="599">
        <v>2009</v>
      </c>
      <c r="V8" s="1458">
        <v>2010</v>
      </c>
      <c r="W8" s="599">
        <v>2011</v>
      </c>
      <c r="X8" s="1458">
        <v>2012</v>
      </c>
      <c r="Y8" s="599">
        <v>2013</v>
      </c>
      <c r="Z8" s="599">
        <v>2014</v>
      </c>
      <c r="AA8" s="599">
        <v>2015</v>
      </c>
      <c r="AB8" s="599">
        <v>2016</v>
      </c>
      <c r="AC8" s="599">
        <v>2017</v>
      </c>
      <c r="AD8" s="599">
        <v>2018</v>
      </c>
      <c r="AE8" s="599">
        <v>2019</v>
      </c>
      <c r="AF8" s="599">
        <v>2020</v>
      </c>
    </row>
    <row r="9" spans="1:32" s="294" customFormat="1" ht="20.85" customHeight="1">
      <c r="A9" s="615" t="s">
        <v>263</v>
      </c>
      <c r="B9" s="2540">
        <v>3182.857</v>
      </c>
      <c r="C9" s="2540">
        <v>3104.0419999999999</v>
      </c>
      <c r="D9" s="2540">
        <v>3096.7190000000001</v>
      </c>
      <c r="E9" s="2540">
        <v>3016.3290000000002</v>
      </c>
      <c r="F9" s="2540">
        <v>3111.7</v>
      </c>
      <c r="G9" s="2540">
        <v>3245.0749999999998</v>
      </c>
      <c r="H9" s="2540">
        <v>3274.252</v>
      </c>
      <c r="I9" s="2540">
        <v>3259.86</v>
      </c>
      <c r="J9" s="2540">
        <v>3207.627</v>
      </c>
      <c r="K9" s="2540">
        <v>3142.4140000000002</v>
      </c>
      <c r="L9" s="2540">
        <v>3244.2930000000001</v>
      </c>
      <c r="M9" s="2540">
        <v>3420.7539999999999</v>
      </c>
      <c r="N9" s="2540">
        <v>3467.1460000000002</v>
      </c>
      <c r="O9" s="2540">
        <v>3773.2750000000001</v>
      </c>
      <c r="P9" s="2540">
        <v>4122.0060000000003</v>
      </c>
      <c r="Q9" s="2540">
        <v>4446.567</v>
      </c>
      <c r="R9" s="2540">
        <v>4705.4709999999995</v>
      </c>
      <c r="S9" s="2540">
        <v>4929.2860000000001</v>
      </c>
      <c r="T9" s="2540">
        <v>5099.7299999999996</v>
      </c>
      <c r="U9" s="2540">
        <v>5248.3109999999997</v>
      </c>
      <c r="V9" s="2540">
        <v>5620.7510000000002</v>
      </c>
      <c r="W9" s="2540">
        <v>5969.7920000000004</v>
      </c>
      <c r="X9" s="2540">
        <v>6055.6220000000003</v>
      </c>
      <c r="Y9" s="2540">
        <v>6160.4089999999997</v>
      </c>
      <c r="Z9" s="2540">
        <v>6101.3</v>
      </c>
      <c r="AA9" s="2540">
        <v>5937.43</v>
      </c>
      <c r="AB9" s="2540">
        <v>5542.68</v>
      </c>
      <c r="AC9" s="2540">
        <v>5727.8672900000001</v>
      </c>
      <c r="AD9" s="2610">
        <v>5978.7937039999997</v>
      </c>
      <c r="AE9" s="2610">
        <v>6136.0716759999996</v>
      </c>
      <c r="AF9" s="2610">
        <v>5958.5841009999995</v>
      </c>
    </row>
    <row r="10" spans="1:32" s="297" customFormat="1" ht="20.85" customHeight="1">
      <c r="A10" s="616" t="s">
        <v>1593</v>
      </c>
      <c r="B10" s="2533">
        <v>182.31200000000001</v>
      </c>
      <c r="C10" s="2533">
        <v>186.22499999999999</v>
      </c>
      <c r="D10" s="2533">
        <v>182.54</v>
      </c>
      <c r="E10" s="2533">
        <v>195.602</v>
      </c>
      <c r="F10" s="2533">
        <v>202.81800000000001</v>
      </c>
      <c r="G10" s="2533">
        <v>212.92599999999999</v>
      </c>
      <c r="H10" s="2533">
        <v>212.44499999999999</v>
      </c>
      <c r="I10" s="2533">
        <v>225.77</v>
      </c>
      <c r="J10" s="2533">
        <v>229.011</v>
      </c>
      <c r="K10" s="2533">
        <v>230.05500000000001</v>
      </c>
      <c r="L10" s="2533">
        <v>230.47200000000001</v>
      </c>
      <c r="M10" s="2533">
        <v>229.755</v>
      </c>
      <c r="N10" s="2533">
        <v>226.21299999999999</v>
      </c>
      <c r="O10" s="2533">
        <v>243.90700000000001</v>
      </c>
      <c r="P10" s="2533">
        <v>247.779</v>
      </c>
      <c r="Q10" s="2533">
        <v>250.31800000000001</v>
      </c>
      <c r="R10" s="2533">
        <v>249.86600000000001</v>
      </c>
      <c r="S10" s="2533">
        <v>252.47200000000001</v>
      </c>
      <c r="T10" s="2533">
        <v>256.25599999999997</v>
      </c>
      <c r="U10" s="2533">
        <v>253.62100000000001</v>
      </c>
      <c r="V10" s="2533">
        <v>258.68799999999999</v>
      </c>
      <c r="W10" s="2533">
        <v>258.56700000000001</v>
      </c>
      <c r="X10" s="2533">
        <v>268.60199999999998</v>
      </c>
      <c r="Y10" s="2533">
        <v>267.584</v>
      </c>
      <c r="Z10" s="2533">
        <v>275.73700000000002</v>
      </c>
      <c r="AA10" s="2533">
        <v>269.83600000000001</v>
      </c>
      <c r="AB10" s="2533">
        <v>266.45699999999999</v>
      </c>
      <c r="AC10" s="2533">
        <v>275.65836400000001</v>
      </c>
      <c r="AD10" s="2611">
        <v>279.06001899999995</v>
      </c>
      <c r="AE10" s="2611">
        <v>275.872454</v>
      </c>
      <c r="AF10" s="2611">
        <v>261.40637299999997</v>
      </c>
    </row>
    <row r="11" spans="1:32" s="294" customFormat="1" ht="14.1" customHeight="1">
      <c r="A11" s="617" t="s">
        <v>938</v>
      </c>
      <c r="B11" s="2534">
        <v>174.8</v>
      </c>
      <c r="C11" s="2534">
        <v>178.2</v>
      </c>
      <c r="D11" s="2534">
        <v>174.4</v>
      </c>
      <c r="E11" s="2534">
        <v>188.214</v>
      </c>
      <c r="F11" s="2534">
        <v>195.80500000000001</v>
      </c>
      <c r="G11" s="2534">
        <v>206.21100000000001</v>
      </c>
      <c r="H11" s="2534">
        <v>206.36199999999999</v>
      </c>
      <c r="I11" s="2534">
        <v>220.07300000000001</v>
      </c>
      <c r="J11" s="2534">
        <v>222.977</v>
      </c>
      <c r="K11" s="2534">
        <v>223.51400000000001</v>
      </c>
      <c r="L11" s="2534">
        <v>224.2</v>
      </c>
      <c r="M11" s="2534">
        <v>223.56</v>
      </c>
      <c r="N11" s="2534">
        <v>220.21299999999999</v>
      </c>
      <c r="O11" s="2534">
        <v>238.751</v>
      </c>
      <c r="P11" s="2534">
        <v>242.821</v>
      </c>
      <c r="Q11" s="2534">
        <v>244.98599999999999</v>
      </c>
      <c r="R11" s="2534">
        <v>244.774</v>
      </c>
      <c r="S11" s="2534">
        <v>247.666</v>
      </c>
      <c r="T11" s="2534">
        <v>252.21299999999999</v>
      </c>
      <c r="U11" s="2534">
        <v>249.489</v>
      </c>
      <c r="V11" s="2534">
        <v>254.52199999999999</v>
      </c>
      <c r="W11" s="2534">
        <v>252.75700000000001</v>
      </c>
      <c r="X11" s="2534">
        <v>258.57499999999999</v>
      </c>
      <c r="Y11" s="2534">
        <v>256.28199999999998</v>
      </c>
      <c r="Z11" s="2534">
        <v>260.54000000000002</v>
      </c>
      <c r="AA11" s="2534">
        <v>256.12900000000002</v>
      </c>
      <c r="AB11" s="2534">
        <v>255.81399999999999</v>
      </c>
      <c r="AC11" s="2534">
        <v>257.12474100000003</v>
      </c>
      <c r="AD11" s="2612">
        <v>255.42103</v>
      </c>
      <c r="AE11" s="2612">
        <v>257.85349600000001</v>
      </c>
      <c r="AF11" s="2612">
        <v>246.50794200000001</v>
      </c>
    </row>
    <row r="12" spans="1:32" s="297" customFormat="1" ht="20.85" customHeight="1">
      <c r="A12" s="616" t="s">
        <v>1592</v>
      </c>
      <c r="B12" s="2535">
        <v>699.43299999999999</v>
      </c>
      <c r="C12" s="2535">
        <v>660.67600000000004</v>
      </c>
      <c r="D12" s="2535">
        <v>655.14300000000003</v>
      </c>
      <c r="E12" s="2535">
        <v>590.84199999999998</v>
      </c>
      <c r="F12" s="2535">
        <v>652.63400000000001</v>
      </c>
      <c r="G12" s="2535">
        <v>632.67899999999997</v>
      </c>
      <c r="H12" s="2535">
        <v>653.50199999999995</v>
      </c>
      <c r="I12" s="2535">
        <v>679.79200000000003</v>
      </c>
      <c r="J12" s="2535">
        <v>668.41200000000003</v>
      </c>
      <c r="K12" s="2535">
        <v>627.10199999999998</v>
      </c>
      <c r="L12" s="2535">
        <v>605.69500000000005</v>
      </c>
      <c r="M12" s="2535">
        <v>643.67999999999995</v>
      </c>
      <c r="N12" s="2535">
        <v>598.928</v>
      </c>
      <c r="O12" s="2535">
        <v>579.60799999999995</v>
      </c>
      <c r="P12" s="2535">
        <v>605.01300000000003</v>
      </c>
      <c r="Q12" s="2535">
        <v>623.27800000000002</v>
      </c>
      <c r="R12" s="2535">
        <v>621.34900000000005</v>
      </c>
      <c r="S12" s="2535">
        <v>611.27099999999996</v>
      </c>
      <c r="T12" s="2535">
        <v>620.58399999999995</v>
      </c>
      <c r="U12" s="2535">
        <v>565.04100000000005</v>
      </c>
      <c r="V12" s="2535">
        <v>559.75300000000004</v>
      </c>
      <c r="W12" s="2535">
        <v>607.01</v>
      </c>
      <c r="X12" s="2535">
        <v>570.10500000000002</v>
      </c>
      <c r="Y12" s="2535">
        <v>557.88099999999997</v>
      </c>
      <c r="Z12" s="2535">
        <v>567.55100000000004</v>
      </c>
      <c r="AA12" s="2535">
        <v>489.81299999999999</v>
      </c>
      <c r="AB12" s="2535">
        <v>420.59399999999999</v>
      </c>
      <c r="AC12" s="2535">
        <v>449.29974200000004</v>
      </c>
      <c r="AD12" s="2613">
        <v>448.45568400000002</v>
      </c>
      <c r="AE12" s="2613">
        <v>433.22384499999998</v>
      </c>
      <c r="AF12" s="2613">
        <v>303.24590500000005</v>
      </c>
    </row>
    <row r="13" spans="1:32" s="294" customFormat="1" ht="14.1" customHeight="1">
      <c r="A13" s="617" t="s">
        <v>576</v>
      </c>
      <c r="B13" s="2534">
        <v>632.04200000000003</v>
      </c>
      <c r="C13" s="2534">
        <v>593.42700000000002</v>
      </c>
      <c r="D13" s="2534">
        <v>594.49699999999996</v>
      </c>
      <c r="E13" s="2534">
        <v>527.04700000000003</v>
      </c>
      <c r="F13" s="2534">
        <v>585.04499999999996</v>
      </c>
      <c r="G13" s="2534">
        <v>561.06700000000001</v>
      </c>
      <c r="H13" s="2534">
        <v>576.51900000000001</v>
      </c>
      <c r="I13" s="2534">
        <v>597.39400000000001</v>
      </c>
      <c r="J13" s="2534">
        <v>585.69100000000003</v>
      </c>
      <c r="K13" s="2534">
        <v>547.93899999999996</v>
      </c>
      <c r="L13" s="2534">
        <v>522.75</v>
      </c>
      <c r="M13" s="2534">
        <v>554.70899999999995</v>
      </c>
      <c r="N13" s="2534">
        <v>519.34699999999998</v>
      </c>
      <c r="O13" s="2534">
        <v>491.39499999999998</v>
      </c>
      <c r="P13" s="2534">
        <v>510.01900000000001</v>
      </c>
      <c r="Q13" s="2534">
        <v>519.077</v>
      </c>
      <c r="R13" s="2534">
        <v>510.21600000000001</v>
      </c>
      <c r="S13" s="2534">
        <v>492.75700000000001</v>
      </c>
      <c r="T13" s="2534">
        <v>504.00700000000001</v>
      </c>
      <c r="U13" s="2534">
        <v>456.61900000000003</v>
      </c>
      <c r="V13" s="2534">
        <v>444.02300000000002</v>
      </c>
      <c r="W13" s="2534">
        <v>477.70600000000002</v>
      </c>
      <c r="X13" s="2534">
        <v>441.262</v>
      </c>
      <c r="Y13" s="2534">
        <v>427.60899999999998</v>
      </c>
      <c r="Z13" s="2534">
        <v>435.73399999999998</v>
      </c>
      <c r="AA13" s="2534">
        <v>366.92899999999997</v>
      </c>
      <c r="AB13" s="2534">
        <v>294.084</v>
      </c>
      <c r="AC13" s="2534">
        <v>319.59800000000001</v>
      </c>
      <c r="AD13" s="2612">
        <v>325.13200000000001</v>
      </c>
      <c r="AE13" s="2612">
        <v>309.416</v>
      </c>
      <c r="AF13" s="2612">
        <v>217.297</v>
      </c>
    </row>
    <row r="14" spans="1:32" s="294" customFormat="1" ht="14.1" customHeight="1">
      <c r="A14" s="617" t="s">
        <v>207</v>
      </c>
      <c r="B14" s="2534">
        <v>37.673000000000002</v>
      </c>
      <c r="C14" s="2534">
        <v>39.911000000000001</v>
      </c>
      <c r="D14" s="2534">
        <v>32.567</v>
      </c>
      <c r="E14" s="2534">
        <v>35.307000000000002</v>
      </c>
      <c r="F14" s="2534">
        <v>36.65</v>
      </c>
      <c r="G14" s="2534">
        <v>38.621000000000002</v>
      </c>
      <c r="H14" s="2534">
        <v>40.030999999999999</v>
      </c>
      <c r="I14" s="2534">
        <v>41.24</v>
      </c>
      <c r="J14" s="2534">
        <v>38.063000000000002</v>
      </c>
      <c r="K14" s="2534">
        <v>36.591000000000001</v>
      </c>
      <c r="L14" s="2534">
        <v>33.805</v>
      </c>
      <c r="M14" s="2534">
        <v>34.024999999999999</v>
      </c>
      <c r="N14" s="2534">
        <v>29.614999999999998</v>
      </c>
      <c r="O14" s="2534">
        <v>26.609000000000002</v>
      </c>
      <c r="P14" s="2534">
        <v>29.262</v>
      </c>
      <c r="Q14" s="2534">
        <v>33.268999999999998</v>
      </c>
      <c r="R14" s="2534">
        <v>33.308999999999997</v>
      </c>
      <c r="S14" s="2534">
        <v>37.497</v>
      </c>
      <c r="T14" s="2534">
        <v>32.841000000000001</v>
      </c>
      <c r="U14" s="2534">
        <v>27.960999999999999</v>
      </c>
      <c r="V14" s="2534">
        <v>33.703000000000003</v>
      </c>
      <c r="W14" s="2534">
        <v>34.621000000000002</v>
      </c>
      <c r="X14" s="2534">
        <v>35.375</v>
      </c>
      <c r="Y14" s="2534">
        <v>38.281999999999996</v>
      </c>
      <c r="Z14" s="2534">
        <v>35.5</v>
      </c>
      <c r="AA14" s="2534">
        <v>29.826000000000001</v>
      </c>
      <c r="AB14" s="2534">
        <v>27.760999999999999</v>
      </c>
      <c r="AC14" s="2534">
        <v>31.221</v>
      </c>
      <c r="AD14" s="2612">
        <v>32.393999999999998</v>
      </c>
      <c r="AE14" s="2612">
        <v>33.942</v>
      </c>
      <c r="AF14" s="2612">
        <v>31.184999999999999</v>
      </c>
    </row>
    <row r="15" spans="1:32" s="575" customFormat="1" ht="20.85" customHeight="1">
      <c r="A15" s="3358" t="s">
        <v>578</v>
      </c>
      <c r="B15" s="3359">
        <v>3.1970000000000001</v>
      </c>
      <c r="C15" s="3359">
        <v>2.915</v>
      </c>
      <c r="D15" s="3359">
        <v>3.0310000000000001</v>
      </c>
      <c r="E15" s="3359">
        <v>4.2839999999999998</v>
      </c>
      <c r="F15" s="3359">
        <v>5.0549999999999997</v>
      </c>
      <c r="G15" s="3359">
        <v>4.657</v>
      </c>
      <c r="H15" s="3359">
        <v>4.2370000000000001</v>
      </c>
      <c r="I15" s="3359">
        <v>5.6429999999999998</v>
      </c>
      <c r="J15" s="3359">
        <v>7.8680000000000003</v>
      </c>
      <c r="K15" s="3359">
        <v>7.4219999999999997</v>
      </c>
      <c r="L15" s="3359">
        <v>8.3179999999999996</v>
      </c>
      <c r="M15" s="3359">
        <v>7.9290000000000003</v>
      </c>
      <c r="N15" s="3359">
        <v>7.6909999999999998</v>
      </c>
      <c r="O15" s="3359">
        <v>7.0839999999999996</v>
      </c>
      <c r="P15" s="3359">
        <v>7.1589999999999998</v>
      </c>
      <c r="Q15" s="3359">
        <v>7.79</v>
      </c>
      <c r="R15" s="3359">
        <v>7.3929999999999998</v>
      </c>
      <c r="S15" s="3359">
        <v>6.5419999999999998</v>
      </c>
      <c r="T15" s="3359">
        <v>5.51</v>
      </c>
      <c r="U15" s="3359">
        <v>3.77</v>
      </c>
      <c r="V15" s="3359">
        <v>3.0009999999999999</v>
      </c>
      <c r="W15" s="3359">
        <v>2.4260000000000002</v>
      </c>
      <c r="X15" s="3359">
        <v>1.6359999999999999</v>
      </c>
      <c r="Y15" s="3359">
        <v>1.3440000000000001</v>
      </c>
      <c r="Z15" s="3359">
        <v>1.623</v>
      </c>
      <c r="AA15" s="3359">
        <v>1.181</v>
      </c>
      <c r="AB15" s="3359">
        <v>1.2749999999999999</v>
      </c>
      <c r="AC15" s="3967">
        <v>0.90169600000000005</v>
      </c>
      <c r="AD15" s="3967">
        <v>0.45913700000000002</v>
      </c>
      <c r="AE15" s="3967">
        <v>0.79322799999999993</v>
      </c>
      <c r="AF15" s="4155">
        <v>0.61564300000000005</v>
      </c>
    </row>
    <row r="16" spans="1:32" s="294" customFormat="1" ht="14.1" customHeight="1">
      <c r="A16" s="617" t="s">
        <v>939</v>
      </c>
      <c r="B16" s="2536">
        <v>21.375</v>
      </c>
      <c r="C16" s="2536">
        <v>19.893999999999998</v>
      </c>
      <c r="D16" s="2536">
        <v>21.817</v>
      </c>
      <c r="E16" s="2536">
        <v>21.138999999999999</v>
      </c>
      <c r="F16" s="2536">
        <v>22.599</v>
      </c>
      <c r="G16" s="2536">
        <v>25.651</v>
      </c>
      <c r="H16" s="2536">
        <v>29.998999999999999</v>
      </c>
      <c r="I16" s="2536">
        <v>32.564999999999998</v>
      </c>
      <c r="J16" s="2536">
        <v>33.707999999999998</v>
      </c>
      <c r="K16" s="2536">
        <v>32.718000000000004</v>
      </c>
      <c r="L16" s="2536">
        <v>38.241999999999997</v>
      </c>
      <c r="M16" s="2536">
        <v>44.314999999999998</v>
      </c>
      <c r="N16" s="2536">
        <v>40.095999999999997</v>
      </c>
      <c r="O16" s="2536">
        <v>50.481000000000002</v>
      </c>
      <c r="P16" s="2536">
        <v>54.183999999999997</v>
      </c>
      <c r="Q16" s="2536">
        <v>59.064</v>
      </c>
      <c r="R16" s="2536">
        <v>65.596000000000004</v>
      </c>
      <c r="S16" s="2536">
        <v>69.902000000000001</v>
      </c>
      <c r="T16" s="2536">
        <v>73.501999999999995</v>
      </c>
      <c r="U16" s="2536">
        <v>72.807000000000002</v>
      </c>
      <c r="V16" s="2536">
        <v>74.349999999999994</v>
      </c>
      <c r="W16" s="2536">
        <v>85.802999999999997</v>
      </c>
      <c r="X16" s="2536">
        <v>89.024000000000001</v>
      </c>
      <c r="Y16" s="2536">
        <v>85.495999999999995</v>
      </c>
      <c r="Z16" s="2536">
        <v>88.578000000000003</v>
      </c>
      <c r="AA16" s="2536">
        <v>85.548000000000002</v>
      </c>
      <c r="AB16" s="2536">
        <v>90.512</v>
      </c>
      <c r="AC16" s="2536">
        <v>90.549046000000004</v>
      </c>
      <c r="AD16" s="2614">
        <v>84.283892000000009</v>
      </c>
      <c r="AE16" s="2614">
        <v>84.34278599999999</v>
      </c>
      <c r="AF16" s="2614">
        <v>49.3307</v>
      </c>
    </row>
    <row r="17" spans="1:32" s="297" customFormat="1" ht="20.85" customHeight="1">
      <c r="A17" s="616" t="s">
        <v>1594</v>
      </c>
      <c r="B17" s="2535">
        <v>1408.7660000000001</v>
      </c>
      <c r="C17" s="2535">
        <v>1425.9459999999999</v>
      </c>
      <c r="D17" s="2535">
        <v>1451.903</v>
      </c>
      <c r="E17" s="2535">
        <v>1485.232</v>
      </c>
      <c r="F17" s="2535">
        <v>1572.2429999999999</v>
      </c>
      <c r="G17" s="2535">
        <v>1705.1110000000001</v>
      </c>
      <c r="H17" s="2535">
        <v>1748.5260000000001</v>
      </c>
      <c r="I17" s="2535">
        <v>1691.518</v>
      </c>
      <c r="J17" s="2535">
        <v>1675.646</v>
      </c>
      <c r="K17" s="2535">
        <v>1647.8389999999999</v>
      </c>
      <c r="L17" s="2535">
        <v>1775.473</v>
      </c>
      <c r="M17" s="2535">
        <v>1892.1469999999999</v>
      </c>
      <c r="N17" s="2535">
        <v>1986.6489999999999</v>
      </c>
      <c r="O17" s="2535">
        <v>2292.2289999999998</v>
      </c>
      <c r="P17" s="2535">
        <v>2599.4430000000002</v>
      </c>
      <c r="Q17" s="2535">
        <v>2877.3879999999999</v>
      </c>
      <c r="R17" s="2535">
        <v>3142.3539999999998</v>
      </c>
      <c r="S17" s="2535">
        <v>3359.5819999999999</v>
      </c>
      <c r="T17" s="2535">
        <v>3518.3870000000002</v>
      </c>
      <c r="U17" s="2535">
        <v>3747.7779999999998</v>
      </c>
      <c r="V17" s="2535">
        <v>4056.4659999999999</v>
      </c>
      <c r="W17" s="2535">
        <v>4375.5510000000004</v>
      </c>
      <c r="X17" s="2535">
        <v>4433.509</v>
      </c>
      <c r="Y17" s="2535">
        <v>4531.8940000000002</v>
      </c>
      <c r="Z17" s="2535">
        <v>4433.4589999999998</v>
      </c>
      <c r="AA17" s="2535">
        <v>4340.8779999999997</v>
      </c>
      <c r="AB17" s="2535">
        <v>4029.855</v>
      </c>
      <c r="AC17" s="2535">
        <v>4170.8372769999996</v>
      </c>
      <c r="AD17" s="2613">
        <v>4401.0649439999997</v>
      </c>
      <c r="AE17" s="2613">
        <v>4542.1046960000012</v>
      </c>
      <c r="AF17" s="2613">
        <v>4569.7331670000003</v>
      </c>
    </row>
    <row r="18" spans="1:32" s="294" customFormat="1" ht="14.1" customHeight="1">
      <c r="A18" s="617" t="s">
        <v>580</v>
      </c>
      <c r="B18" s="2536">
        <v>995.12699999999995</v>
      </c>
      <c r="C18" s="2536">
        <v>996.10299999999995</v>
      </c>
      <c r="D18" s="2536">
        <v>1022.271</v>
      </c>
      <c r="E18" s="2536">
        <v>1066.0809999999999</v>
      </c>
      <c r="F18" s="2536">
        <v>1156.27</v>
      </c>
      <c r="G18" s="2536">
        <v>1289.1289999999999</v>
      </c>
      <c r="H18" s="2536">
        <v>1322.1759999999999</v>
      </c>
      <c r="I18" s="2536">
        <v>1258.5909999999999</v>
      </c>
      <c r="J18" s="2536">
        <v>1245.6600000000001</v>
      </c>
      <c r="K18" s="2536">
        <v>1213.1189999999999</v>
      </c>
      <c r="L18" s="2536">
        <v>1302.461</v>
      </c>
      <c r="M18" s="2536">
        <v>1394.5630000000001</v>
      </c>
      <c r="N18" s="2536">
        <v>1482.521</v>
      </c>
      <c r="O18" s="2536">
        <v>1746.5</v>
      </c>
      <c r="P18" s="2536">
        <v>2000.8969999999999</v>
      </c>
      <c r="Q18" s="2536">
        <v>2224.9859999999999</v>
      </c>
      <c r="R18" s="2536">
        <v>2409.143</v>
      </c>
      <c r="S18" s="2536">
        <v>2592.768</v>
      </c>
      <c r="T18" s="2536">
        <v>2714.4989999999998</v>
      </c>
      <c r="U18" s="2536">
        <v>2891.134</v>
      </c>
      <c r="V18" s="2536">
        <v>3160.855</v>
      </c>
      <c r="W18" s="2536">
        <v>3451.9059999999999</v>
      </c>
      <c r="X18" s="2536">
        <v>3505.8009999999999</v>
      </c>
      <c r="Y18" s="2536">
        <v>3584.748</v>
      </c>
      <c r="Z18" s="2536">
        <v>3472.01</v>
      </c>
      <c r="AA18" s="2536">
        <v>3384.529</v>
      </c>
      <c r="AB18" s="2536">
        <v>3052.7249999999999</v>
      </c>
      <c r="AC18" s="2536">
        <v>3187.6667000000002</v>
      </c>
      <c r="AD18" s="2614">
        <v>3381.4017999999996</v>
      </c>
      <c r="AE18" s="2614">
        <v>3509.0787999999998</v>
      </c>
      <c r="AF18" s="2614">
        <v>3558.205903</v>
      </c>
    </row>
    <row r="19" spans="1:32" s="294" customFormat="1" ht="14.1" customHeight="1">
      <c r="A19" s="617" t="s">
        <v>1056</v>
      </c>
      <c r="B19" s="2534">
        <v>205.37299999999999</v>
      </c>
      <c r="C19" s="2534">
        <v>222.947</v>
      </c>
      <c r="D19" s="2534">
        <v>232.28200000000001</v>
      </c>
      <c r="E19" s="2534">
        <v>238.12200000000001</v>
      </c>
      <c r="F19" s="2534">
        <v>246.78700000000001</v>
      </c>
      <c r="G19" s="2534">
        <v>262.30399999999997</v>
      </c>
      <c r="H19" s="2534">
        <v>278.09199999999998</v>
      </c>
      <c r="I19" s="2534">
        <v>288.34699999999998</v>
      </c>
      <c r="J19" s="2534">
        <v>285.24799999999999</v>
      </c>
      <c r="K19" s="2534">
        <v>295.05500000000001</v>
      </c>
      <c r="L19" s="2534">
        <v>304.88400000000001</v>
      </c>
      <c r="M19" s="2534">
        <v>319.68400000000003</v>
      </c>
      <c r="N19" s="2534">
        <v>332.96800000000002</v>
      </c>
      <c r="O19" s="2534">
        <v>353.62599999999998</v>
      </c>
      <c r="P19" s="2534">
        <v>374.81299999999999</v>
      </c>
      <c r="Q19" s="2534">
        <v>399.11200000000002</v>
      </c>
      <c r="R19" s="2534">
        <v>422.41500000000002</v>
      </c>
      <c r="S19" s="2534">
        <v>448.20800000000003</v>
      </c>
      <c r="T19" s="2534">
        <v>484.68299999999999</v>
      </c>
      <c r="U19" s="2534">
        <v>523.77300000000002</v>
      </c>
      <c r="V19" s="2534">
        <v>524.57899999999995</v>
      </c>
      <c r="W19" s="2534">
        <v>532.61800000000005</v>
      </c>
      <c r="X19" s="2534">
        <v>548.30399999999997</v>
      </c>
      <c r="Y19" s="2534">
        <v>558.58500000000004</v>
      </c>
      <c r="Z19" s="2534">
        <v>601.58600000000001</v>
      </c>
      <c r="AA19" s="2534">
        <v>631.12400000000002</v>
      </c>
      <c r="AB19" s="2534">
        <v>650.31399999999996</v>
      </c>
      <c r="AC19" s="2534">
        <v>668.64700000000005</v>
      </c>
      <c r="AD19" s="2612">
        <v>722.52099999999996</v>
      </c>
      <c r="AE19" s="2612">
        <v>727.28200000000004</v>
      </c>
      <c r="AF19" s="2612">
        <v>716.58071299999995</v>
      </c>
    </row>
    <row r="20" spans="1:32" s="294" customFormat="1" ht="14.1" customHeight="1">
      <c r="A20" s="617" t="s">
        <v>209</v>
      </c>
      <c r="B20" s="2534">
        <v>5.1609999999999996</v>
      </c>
      <c r="C20" s="2534">
        <v>6.6989999999999998</v>
      </c>
      <c r="D20" s="2534">
        <v>11.102</v>
      </c>
      <c r="E20" s="2534">
        <v>14.275</v>
      </c>
      <c r="F20" s="2534">
        <v>15.478999999999999</v>
      </c>
      <c r="G20" s="2534">
        <v>20.914000000000001</v>
      </c>
      <c r="H20" s="2534">
        <v>25.164999999999999</v>
      </c>
      <c r="I20" s="2534">
        <v>27.437999999999999</v>
      </c>
      <c r="J20" s="2534">
        <v>30.638000000000002</v>
      </c>
      <c r="K20" s="2534">
        <v>36.877000000000002</v>
      </c>
      <c r="L20" s="2534">
        <v>40.869999999999997</v>
      </c>
      <c r="M20" s="2534">
        <v>47.353999999999999</v>
      </c>
      <c r="N20" s="2534">
        <v>50.49</v>
      </c>
      <c r="O20" s="2534">
        <v>59.966999999999999</v>
      </c>
      <c r="P20" s="2534">
        <v>77.537999999999997</v>
      </c>
      <c r="Q20" s="2534">
        <v>94.18</v>
      </c>
      <c r="R20" s="2534">
        <v>136.435</v>
      </c>
      <c r="S20" s="2534">
        <v>140.35900000000001</v>
      </c>
      <c r="T20" s="2534">
        <v>128.64099999999999</v>
      </c>
      <c r="U20" s="2534">
        <v>150.34700000000001</v>
      </c>
      <c r="V20" s="2534">
        <v>169.97499999999999</v>
      </c>
      <c r="W20" s="2534">
        <v>175.17699999999999</v>
      </c>
      <c r="X20" s="2534">
        <v>166.50200000000001</v>
      </c>
      <c r="Y20" s="2534">
        <v>176.61600000000001</v>
      </c>
      <c r="Z20" s="2534">
        <v>152.09299999999999</v>
      </c>
      <c r="AA20" s="2534">
        <v>139.09899999999999</v>
      </c>
      <c r="AB20" s="2534">
        <v>132.786</v>
      </c>
      <c r="AC20" s="2534">
        <v>112.938</v>
      </c>
      <c r="AD20" s="2612">
        <v>86.236785999999995</v>
      </c>
      <c r="AE20" s="2612">
        <v>89.268749999999997</v>
      </c>
      <c r="AF20" s="2612">
        <v>83.788891000000007</v>
      </c>
    </row>
    <row r="21" spans="1:32" s="294" customFormat="1" ht="14.1" customHeight="1">
      <c r="A21" s="617" t="s">
        <v>940</v>
      </c>
      <c r="B21" s="2534">
        <v>35.692999999999998</v>
      </c>
      <c r="C21" s="2534">
        <v>34.759</v>
      </c>
      <c r="D21" s="2534">
        <v>29.669</v>
      </c>
      <c r="E21" s="2534">
        <v>27.1</v>
      </c>
      <c r="F21" s="2534">
        <v>25.4</v>
      </c>
      <c r="G21" s="2534">
        <v>23.7</v>
      </c>
      <c r="H21" s="2534">
        <v>21</v>
      </c>
      <c r="I21" s="2534">
        <v>20.6</v>
      </c>
      <c r="J21" s="2534">
        <v>18.600000000000001</v>
      </c>
      <c r="K21" s="2534">
        <v>21</v>
      </c>
      <c r="L21" s="2534">
        <v>22.5</v>
      </c>
      <c r="M21" s="2534">
        <v>23.1</v>
      </c>
      <c r="N21" s="2534">
        <v>22.306999999999999</v>
      </c>
      <c r="O21" s="2534">
        <v>23.045000000000002</v>
      </c>
      <c r="P21" s="2534">
        <v>24.370999999999999</v>
      </c>
      <c r="Q21" s="2534">
        <v>26.864000000000001</v>
      </c>
      <c r="R21" s="2534">
        <v>27.16</v>
      </c>
      <c r="S21" s="2534">
        <v>23.86</v>
      </c>
      <c r="T21" s="2534">
        <v>25.097999999999999</v>
      </c>
      <c r="U21" s="2534">
        <v>18.545999999999999</v>
      </c>
      <c r="V21" s="2534">
        <v>18.838000000000001</v>
      </c>
      <c r="W21" s="2534">
        <v>20.815999999999999</v>
      </c>
      <c r="X21" s="2534">
        <v>21.312000000000001</v>
      </c>
      <c r="Y21" s="2534">
        <v>23.257999999999999</v>
      </c>
      <c r="Z21" s="2534">
        <v>23.349</v>
      </c>
      <c r="AA21" s="2534">
        <v>24.96</v>
      </c>
      <c r="AB21" s="2534">
        <v>28.305</v>
      </c>
      <c r="AC21" s="2534">
        <v>19.738594000000003</v>
      </c>
      <c r="AD21" s="2612">
        <v>16.477843</v>
      </c>
      <c r="AE21" s="2612">
        <v>18.418658000000001</v>
      </c>
      <c r="AF21" s="2612">
        <v>18.41319</v>
      </c>
    </row>
    <row r="22" spans="1:32" s="294" customFormat="1" ht="14.1" customHeight="1">
      <c r="A22" s="617" t="s">
        <v>941</v>
      </c>
      <c r="B22" s="2534">
        <v>4.6379999999999999</v>
      </c>
      <c r="C22" s="2534">
        <v>5.0919999999999996</v>
      </c>
      <c r="D22" s="2534">
        <v>5</v>
      </c>
      <c r="E22" s="2534">
        <v>5.9</v>
      </c>
      <c r="F22" s="2534">
        <v>5.7</v>
      </c>
      <c r="G22" s="2534">
        <v>8.35</v>
      </c>
      <c r="H22" s="2534">
        <v>9.8230000000000004</v>
      </c>
      <c r="I22" s="2534">
        <v>11.388</v>
      </c>
      <c r="J22" s="2534">
        <v>11.672000000000001</v>
      </c>
      <c r="K22" s="2534">
        <v>9.6289999999999996</v>
      </c>
      <c r="L22" s="2534">
        <v>11.609</v>
      </c>
      <c r="M22" s="2534">
        <v>12.962</v>
      </c>
      <c r="N22" s="2534">
        <v>15.9</v>
      </c>
      <c r="O22" s="2534">
        <v>16.7</v>
      </c>
      <c r="P22" s="2534">
        <v>27.349</v>
      </c>
      <c r="Q22" s="2534">
        <v>33.771000000000001</v>
      </c>
      <c r="R22" s="2534">
        <v>38.200000000000003</v>
      </c>
      <c r="S22" s="2534">
        <v>41.85</v>
      </c>
      <c r="T22" s="2534">
        <v>39.183999999999997</v>
      </c>
      <c r="U22" s="2534">
        <v>44.078000000000003</v>
      </c>
      <c r="V22" s="2534">
        <v>44.835000000000001</v>
      </c>
      <c r="W22" s="2534">
        <v>46.610999999999997</v>
      </c>
      <c r="X22" s="2534">
        <v>42.383000000000003</v>
      </c>
      <c r="Y22" s="2534">
        <v>41.045000000000002</v>
      </c>
      <c r="Z22" s="2534">
        <v>41.067999999999998</v>
      </c>
      <c r="AA22" s="2534">
        <v>41.664000000000001</v>
      </c>
      <c r="AB22" s="2534">
        <v>37.710999999999999</v>
      </c>
      <c r="AC22" s="2534">
        <v>37.226999999999997</v>
      </c>
      <c r="AD22" s="2612">
        <v>41.387</v>
      </c>
      <c r="AE22" s="2612">
        <v>45.813000000000002</v>
      </c>
      <c r="AF22" s="2612">
        <v>47.789000000000001</v>
      </c>
    </row>
    <row r="23" spans="1:32" s="297" customFormat="1" ht="20.85" customHeight="1">
      <c r="A23" s="616" t="s">
        <v>1595</v>
      </c>
      <c r="B23" s="2535">
        <v>749.89099999999996</v>
      </c>
      <c r="C23" s="2535">
        <v>677.55100000000004</v>
      </c>
      <c r="D23" s="2535">
        <v>646.57600000000002</v>
      </c>
      <c r="E23" s="2535">
        <v>583.072</v>
      </c>
      <c r="F23" s="2535">
        <v>526.41600000000005</v>
      </c>
      <c r="G23" s="2535">
        <v>521.57500000000005</v>
      </c>
      <c r="H23" s="2535">
        <v>485.53199999999998</v>
      </c>
      <c r="I23" s="2535">
        <v>476.23200000000003</v>
      </c>
      <c r="J23" s="2535">
        <v>433.94200000000001</v>
      </c>
      <c r="K23" s="2535">
        <v>435.05399999999997</v>
      </c>
      <c r="L23" s="2535">
        <v>414.791</v>
      </c>
      <c r="M23" s="2535">
        <v>420.90100000000001</v>
      </c>
      <c r="N23" s="2535">
        <v>413.98500000000001</v>
      </c>
      <c r="O23" s="2535">
        <v>422.95499999999998</v>
      </c>
      <c r="P23" s="2535">
        <v>428.34100000000001</v>
      </c>
      <c r="Q23" s="2535">
        <v>437.76499999999999</v>
      </c>
      <c r="R23" s="2535">
        <v>432.286</v>
      </c>
      <c r="S23" s="2535">
        <v>429.79399999999998</v>
      </c>
      <c r="T23" s="2535">
        <v>425.87</v>
      </c>
      <c r="U23" s="2535">
        <v>392.48399999999998</v>
      </c>
      <c r="V23" s="2535">
        <v>405.096</v>
      </c>
      <c r="W23" s="2535">
        <v>405.50900000000001</v>
      </c>
      <c r="X23" s="2535">
        <v>441.51299999999998</v>
      </c>
      <c r="Y23" s="2535">
        <v>427.20299999999997</v>
      </c>
      <c r="Z23" s="2535">
        <v>415.61</v>
      </c>
      <c r="AA23" s="2535">
        <v>411.18900000000002</v>
      </c>
      <c r="AB23" s="2535">
        <v>411.81299999999999</v>
      </c>
      <c r="AC23" s="2535">
        <v>416.18078100000002</v>
      </c>
      <c r="AD23" s="2613">
        <v>437.96009100000003</v>
      </c>
      <c r="AE23" s="2613">
        <v>449.59748400000001</v>
      </c>
      <c r="AF23" s="2613">
        <v>397.73473899999999</v>
      </c>
    </row>
    <row r="24" spans="1:32" s="294" customFormat="1" ht="14.1" customHeight="1">
      <c r="A24" s="618" t="s">
        <v>216</v>
      </c>
      <c r="B24" s="2537">
        <v>76.552999999999997</v>
      </c>
      <c r="C24" s="2537">
        <v>72.744</v>
      </c>
      <c r="D24" s="2537">
        <v>72.153000000000006</v>
      </c>
      <c r="E24" s="2537">
        <v>64.174999999999997</v>
      </c>
      <c r="F24" s="2537">
        <v>57.622999999999998</v>
      </c>
      <c r="G24" s="2537">
        <v>58.857999999999997</v>
      </c>
      <c r="H24" s="2537">
        <v>53.156999999999996</v>
      </c>
      <c r="I24" s="2537">
        <v>51.212000000000003</v>
      </c>
      <c r="J24" s="2537">
        <v>45.338999999999999</v>
      </c>
      <c r="K24" s="2537">
        <v>43.847999999999999</v>
      </c>
      <c r="L24" s="2537">
        <v>37.375999999999998</v>
      </c>
      <c r="M24" s="2537">
        <v>30.669</v>
      </c>
      <c r="N24" s="2537">
        <v>29.209</v>
      </c>
      <c r="O24" s="2537">
        <v>28.751999999999999</v>
      </c>
      <c r="P24" s="2537">
        <v>29.151</v>
      </c>
      <c r="Q24" s="2537">
        <v>28.018000000000001</v>
      </c>
      <c r="R24" s="2537">
        <v>23.762</v>
      </c>
      <c r="S24" s="2537">
        <v>24.184999999999999</v>
      </c>
      <c r="T24" s="2537">
        <v>19.143000000000001</v>
      </c>
      <c r="U24" s="2537">
        <v>14.971</v>
      </c>
      <c r="V24" s="2537">
        <v>14.108000000000001</v>
      </c>
      <c r="W24" s="2537">
        <v>12.96</v>
      </c>
      <c r="X24" s="2537">
        <v>11.558</v>
      </c>
      <c r="Y24" s="2537">
        <v>8.26</v>
      </c>
      <c r="Z24" s="2537">
        <v>8.3369999999999997</v>
      </c>
      <c r="AA24" s="2537">
        <v>6.649</v>
      </c>
      <c r="AB24" s="2537">
        <v>4.0780000000000003</v>
      </c>
      <c r="AC24" s="2537">
        <v>3.8359999999999999</v>
      </c>
      <c r="AD24" s="2615">
        <v>2.7610000000000001</v>
      </c>
      <c r="AE24" s="2615">
        <v>0</v>
      </c>
      <c r="AF24" s="2615">
        <v>0</v>
      </c>
    </row>
    <row r="25" spans="1:32" s="294" customFormat="1" ht="14.1" customHeight="1">
      <c r="A25" s="617" t="s">
        <v>587</v>
      </c>
      <c r="B25" s="2537">
        <v>91.033000000000001</v>
      </c>
      <c r="C25" s="2537">
        <v>92.712999999999994</v>
      </c>
      <c r="D25" s="2537">
        <v>83.986999999999995</v>
      </c>
      <c r="E25" s="2537">
        <v>67.462999999999994</v>
      </c>
      <c r="F25" s="2537">
        <v>48.658000000000001</v>
      </c>
      <c r="G25" s="2537">
        <v>51.518999999999998</v>
      </c>
      <c r="H25" s="2537">
        <v>48.537999999999997</v>
      </c>
      <c r="I25" s="2537">
        <v>46.981000000000002</v>
      </c>
      <c r="J25" s="2537">
        <v>40.045999999999999</v>
      </c>
      <c r="K25" s="2537">
        <v>36.162999999999997</v>
      </c>
      <c r="L25" s="2537">
        <v>30.6</v>
      </c>
      <c r="M25" s="2537">
        <v>31.513000000000002</v>
      </c>
      <c r="N25" s="2537">
        <v>29.539000000000001</v>
      </c>
      <c r="O25" s="2537">
        <v>27.759</v>
      </c>
      <c r="P25" s="2537">
        <v>24.535</v>
      </c>
      <c r="Q25" s="2537">
        <v>20.007999999999999</v>
      </c>
      <c r="R25" s="2537">
        <v>18.079000000000001</v>
      </c>
      <c r="S25" s="2537">
        <v>16.54</v>
      </c>
      <c r="T25" s="2537">
        <v>17.605</v>
      </c>
      <c r="U25" s="2537">
        <v>17.373999999999999</v>
      </c>
      <c r="V25" s="2537">
        <v>17.815999999999999</v>
      </c>
      <c r="W25" s="2537">
        <v>17.891999999999999</v>
      </c>
      <c r="X25" s="2537">
        <v>16.286999999999999</v>
      </c>
      <c r="Y25" s="2537">
        <v>12.673</v>
      </c>
      <c r="Z25" s="2537">
        <v>11.647</v>
      </c>
      <c r="AA25" s="2537">
        <v>8.5980000000000008</v>
      </c>
      <c r="AB25" s="2537">
        <v>4.1779999999999999</v>
      </c>
      <c r="AC25" s="2537">
        <v>3.0409009999999999</v>
      </c>
      <c r="AD25" s="2615">
        <v>2.580228</v>
      </c>
      <c r="AE25" s="2615">
        <v>2.1659489999999999</v>
      </c>
      <c r="AF25" s="2615">
        <v>1.673287</v>
      </c>
    </row>
    <row r="26" spans="1:32" s="294" customFormat="1" ht="14.1" customHeight="1">
      <c r="A26" s="617" t="s">
        <v>1058</v>
      </c>
      <c r="B26" s="2537">
        <v>10.487</v>
      </c>
      <c r="C26" s="2537">
        <v>10.127000000000001</v>
      </c>
      <c r="D26" s="2537">
        <v>9.4779999999999998</v>
      </c>
      <c r="E26" s="2537">
        <v>8.5760000000000005</v>
      </c>
      <c r="F26" s="2537">
        <v>7.5380000000000003</v>
      </c>
      <c r="G26" s="2537">
        <v>7.0140000000000002</v>
      </c>
      <c r="H26" s="2537">
        <v>7.3120000000000003</v>
      </c>
      <c r="I26" s="2537">
        <v>5.7789999999999999</v>
      </c>
      <c r="J26" s="2537">
        <v>4.8620000000000001</v>
      </c>
      <c r="K26" s="2537">
        <v>4.532</v>
      </c>
      <c r="L26" s="2537">
        <v>3.1659999999999999</v>
      </c>
      <c r="M26" s="2537">
        <v>1.972</v>
      </c>
      <c r="N26" s="2537">
        <v>1.4830000000000001</v>
      </c>
      <c r="O26" s="2537">
        <v>1.73</v>
      </c>
      <c r="P26" s="2537">
        <v>0.16</v>
      </c>
      <c r="Q26" s="2537">
        <v>0</v>
      </c>
      <c r="R26" s="2537">
        <v>0</v>
      </c>
      <c r="S26" s="2537">
        <v>0</v>
      </c>
      <c r="T26" s="2537">
        <v>0</v>
      </c>
      <c r="U26" s="2537">
        <v>0</v>
      </c>
      <c r="V26" s="2537">
        <v>0</v>
      </c>
      <c r="W26" s="2537">
        <v>0</v>
      </c>
      <c r="X26" s="2537">
        <v>0</v>
      </c>
      <c r="Y26" s="2537">
        <v>0</v>
      </c>
      <c r="Z26" s="2537">
        <v>0</v>
      </c>
      <c r="AA26" s="2537">
        <v>0</v>
      </c>
      <c r="AB26" s="2537">
        <v>0</v>
      </c>
      <c r="AC26" s="2537">
        <v>0</v>
      </c>
      <c r="AD26" s="2615">
        <v>0</v>
      </c>
      <c r="AE26" s="2615">
        <v>0</v>
      </c>
      <c r="AF26" s="2615">
        <v>0</v>
      </c>
    </row>
    <row r="27" spans="1:32" s="294" customFormat="1" ht="13.15" customHeight="1">
      <c r="A27" s="618" t="s">
        <v>1060</v>
      </c>
      <c r="B27" s="2534">
        <v>14.473000000000001</v>
      </c>
      <c r="C27" s="2534">
        <v>13.798999999999999</v>
      </c>
      <c r="D27" s="2534">
        <v>14.718</v>
      </c>
      <c r="E27" s="2534">
        <v>14.045999999999999</v>
      </c>
      <c r="F27" s="2534">
        <v>14.055999999999999</v>
      </c>
      <c r="G27" s="2534">
        <v>13.435</v>
      </c>
      <c r="H27" s="2534">
        <v>13.252000000000001</v>
      </c>
      <c r="I27" s="2534">
        <v>13.861000000000001</v>
      </c>
      <c r="J27" s="2534">
        <v>12.452</v>
      </c>
      <c r="K27" s="2534">
        <v>11.756</v>
      </c>
      <c r="L27" s="2534">
        <v>11.317</v>
      </c>
      <c r="M27" s="2534">
        <v>10.456</v>
      </c>
      <c r="N27" s="2534">
        <v>9.7520000000000007</v>
      </c>
      <c r="O27" s="2534">
        <v>9.4060000000000006</v>
      </c>
      <c r="P27" s="2534">
        <v>8.9109999999999996</v>
      </c>
      <c r="Q27" s="2534">
        <v>8.548</v>
      </c>
      <c r="R27" s="2534">
        <v>8.3529999999999998</v>
      </c>
      <c r="S27" s="2534">
        <v>7.8730000000000002</v>
      </c>
      <c r="T27" s="2534">
        <v>7.3140000000000001</v>
      </c>
      <c r="U27" s="2534">
        <v>6.952</v>
      </c>
      <c r="V27" s="2534">
        <v>5.9859999999999998</v>
      </c>
      <c r="W27" s="2534">
        <v>4.2619999999999996</v>
      </c>
      <c r="X27" s="2534">
        <v>3.91</v>
      </c>
      <c r="Y27" s="2534">
        <v>2.5419999999999998</v>
      </c>
      <c r="Z27" s="2534">
        <v>2.669</v>
      </c>
      <c r="AA27" s="2534">
        <v>1.7470000000000001</v>
      </c>
      <c r="AB27" s="2534">
        <v>1.07</v>
      </c>
      <c r="AC27" s="2534">
        <v>1.161</v>
      </c>
      <c r="AD27" s="2612">
        <v>0.77100000000000002</v>
      </c>
      <c r="AE27" s="2612">
        <v>0</v>
      </c>
      <c r="AF27" s="2612">
        <v>0</v>
      </c>
    </row>
    <row r="28" spans="1:32" s="294" customFormat="1" ht="13.7" customHeight="1">
      <c r="A28" s="617" t="s">
        <v>942</v>
      </c>
      <c r="B28" s="2537">
        <v>147.49299999999999</v>
      </c>
      <c r="C28" s="2537">
        <v>140.02699999999999</v>
      </c>
      <c r="D28" s="2537">
        <v>131.31299999999999</v>
      </c>
      <c r="E28" s="2537">
        <v>130.047</v>
      </c>
      <c r="F28" s="2537">
        <v>133.12700000000001</v>
      </c>
      <c r="G28" s="2537">
        <v>136.19</v>
      </c>
      <c r="H28" s="2537">
        <v>137.048</v>
      </c>
      <c r="I28" s="2537">
        <v>137.12899999999999</v>
      </c>
      <c r="J28" s="2537">
        <v>115.145</v>
      </c>
      <c r="K28" s="2537">
        <v>109.322</v>
      </c>
      <c r="L28" s="2537">
        <v>102.21899999999999</v>
      </c>
      <c r="M28" s="2537">
        <v>103.28</v>
      </c>
      <c r="N28" s="2537">
        <v>102.723</v>
      </c>
      <c r="O28" s="2537">
        <v>101.65900000000001</v>
      </c>
      <c r="P28" s="2537">
        <v>100.517</v>
      </c>
      <c r="Q28" s="2537">
        <v>97.11</v>
      </c>
      <c r="R28" s="2537">
        <v>94.406999999999996</v>
      </c>
      <c r="S28" s="2537">
        <v>87.406000000000006</v>
      </c>
      <c r="T28" s="2537">
        <v>83.661000000000001</v>
      </c>
      <c r="U28" s="2537">
        <v>77.477999999999994</v>
      </c>
      <c r="V28" s="2537">
        <v>76.171999999999997</v>
      </c>
      <c r="W28" s="2537">
        <v>75.668000000000006</v>
      </c>
      <c r="X28" s="2537">
        <v>79.233999999999995</v>
      </c>
      <c r="Y28" s="2537">
        <v>76.465999999999994</v>
      </c>
      <c r="Z28" s="2537">
        <v>72.540000000000006</v>
      </c>
      <c r="AA28" s="2537">
        <v>72.176000000000002</v>
      </c>
      <c r="AB28" s="2537">
        <v>70.385000000000005</v>
      </c>
      <c r="AC28" s="2537">
        <v>65.479945999999998</v>
      </c>
      <c r="AD28" s="2615">
        <v>63.384045</v>
      </c>
      <c r="AE28" s="2615">
        <v>61.623387000000001</v>
      </c>
      <c r="AF28" s="2615">
        <v>54.385925999999998</v>
      </c>
    </row>
    <row r="29" spans="1:32" s="294" customFormat="1" ht="13.15" customHeight="1">
      <c r="A29" s="618" t="s">
        <v>943</v>
      </c>
      <c r="B29" s="2534">
        <v>22.370999999999999</v>
      </c>
      <c r="C29" s="2534">
        <v>19.521999999999998</v>
      </c>
      <c r="D29" s="2534">
        <v>18.481000000000002</v>
      </c>
      <c r="E29" s="2534">
        <v>18.297000000000001</v>
      </c>
      <c r="F29" s="2534">
        <v>17.376000000000001</v>
      </c>
      <c r="G29" s="2534">
        <v>17.169</v>
      </c>
      <c r="H29" s="2534">
        <v>16.530999999999999</v>
      </c>
      <c r="I29" s="2534">
        <v>16.068999999999999</v>
      </c>
      <c r="J29" s="2534">
        <v>16.111999999999998</v>
      </c>
      <c r="K29" s="2534">
        <v>14.343</v>
      </c>
      <c r="L29" s="2534">
        <v>14.855</v>
      </c>
      <c r="M29" s="2534">
        <v>15.138</v>
      </c>
      <c r="N29" s="2534">
        <v>14.467000000000001</v>
      </c>
      <c r="O29" s="2534">
        <v>13.645</v>
      </c>
      <c r="P29" s="2534">
        <v>13.303000000000001</v>
      </c>
      <c r="Q29" s="2534">
        <v>13.254</v>
      </c>
      <c r="R29" s="2534">
        <v>13.385</v>
      </c>
      <c r="S29" s="2534">
        <v>12.894</v>
      </c>
      <c r="T29" s="2534">
        <v>12.663</v>
      </c>
      <c r="U29" s="2534">
        <v>11.000999999999999</v>
      </c>
      <c r="V29" s="2534">
        <v>11.435</v>
      </c>
      <c r="W29" s="2534">
        <v>11.265000000000001</v>
      </c>
      <c r="X29" s="2534">
        <v>11.44</v>
      </c>
      <c r="Y29" s="2534">
        <v>8.5939999999999994</v>
      </c>
      <c r="Z29" s="2534">
        <v>8.6829999999999998</v>
      </c>
      <c r="AA29" s="2534">
        <v>8.2360000000000007</v>
      </c>
      <c r="AB29" s="2534">
        <v>6.7850000000000001</v>
      </c>
      <c r="AC29" s="2534">
        <v>5.4153459999999995</v>
      </c>
      <c r="AD29" s="2612">
        <v>4.3810479999999998</v>
      </c>
      <c r="AE29" s="2612">
        <v>3.4321160000000002</v>
      </c>
      <c r="AF29" s="2612">
        <v>2.1454200000000001</v>
      </c>
    </row>
    <row r="30" spans="1:32" s="575" customFormat="1" ht="20.85" customHeight="1">
      <c r="A30" s="3358" t="s">
        <v>1061</v>
      </c>
      <c r="B30" s="3361">
        <v>5.4560000000000004</v>
      </c>
      <c r="C30" s="3361">
        <v>4.351</v>
      </c>
      <c r="D30" s="3361">
        <v>4.6630000000000003</v>
      </c>
      <c r="E30" s="3361">
        <v>1.708</v>
      </c>
      <c r="F30" s="3361">
        <v>1.694</v>
      </c>
      <c r="G30" s="3361">
        <v>0.68300000000000005</v>
      </c>
      <c r="H30" s="3007">
        <v>0.58899999999999997</v>
      </c>
      <c r="I30" s="3007">
        <v>0.57599999999999996</v>
      </c>
      <c r="J30" s="3007">
        <v>0.442</v>
      </c>
      <c r="K30" s="3007">
        <v>0.29699999999999999</v>
      </c>
      <c r="L30" s="3007">
        <v>0.48699999999999999</v>
      </c>
      <c r="M30" s="3007">
        <v>0.30099999999999999</v>
      </c>
      <c r="N30" s="3007">
        <v>0.17699999999999999</v>
      </c>
      <c r="O30" s="3007">
        <v>0.115</v>
      </c>
      <c r="P30" s="3007">
        <v>0.105</v>
      </c>
      <c r="Q30" s="3007">
        <v>8.9999999999999993E-3</v>
      </c>
      <c r="R30" s="3007">
        <v>2.7E-2</v>
      </c>
      <c r="S30" s="3007">
        <v>3.5000000000000003E-2</v>
      </c>
      <c r="T30" s="3007">
        <v>4.1000000000000002E-2</v>
      </c>
      <c r="U30" s="3007">
        <v>3.7999999999999999E-2</v>
      </c>
      <c r="V30" s="3007">
        <v>1.4E-2</v>
      </c>
      <c r="W30" s="3007">
        <v>1.2E-2</v>
      </c>
      <c r="X30" s="3007">
        <v>8.0000000000000002E-3</v>
      </c>
      <c r="Y30" s="3007">
        <v>6.0000000000000001E-3</v>
      </c>
      <c r="Z30" s="3007">
        <v>0</v>
      </c>
      <c r="AA30" s="3007">
        <v>9.9000000000000005E-2</v>
      </c>
      <c r="AB30" s="3007">
        <v>6.0000000000000001E-3</v>
      </c>
      <c r="AC30" s="3007">
        <v>0.13878800000000002</v>
      </c>
      <c r="AD30" s="3745">
        <v>0.29575999999999997</v>
      </c>
      <c r="AE30" s="3745">
        <v>9.5380999999999994E-2</v>
      </c>
      <c r="AF30" s="3745">
        <v>0.127446</v>
      </c>
    </row>
    <row r="31" spans="1:32" s="575" customFormat="1" ht="20.85" customHeight="1">
      <c r="A31" s="3358" t="s">
        <v>268</v>
      </c>
      <c r="B31" s="3359">
        <v>511.74099999999999</v>
      </c>
      <c r="C31" s="3359">
        <v>452.02499999999998</v>
      </c>
      <c r="D31" s="3359">
        <v>434.81099999999998</v>
      </c>
      <c r="E31" s="3359">
        <v>386.83300000000003</v>
      </c>
      <c r="F31" s="3359">
        <v>346.48899999999998</v>
      </c>
      <c r="G31" s="3359">
        <v>317.43799999999999</v>
      </c>
      <c r="H31" s="3359">
        <v>283.46499999999997</v>
      </c>
      <c r="I31" s="3359">
        <v>274.64400000000001</v>
      </c>
      <c r="J31" s="3359">
        <v>268.53100000000001</v>
      </c>
      <c r="K31" s="3359">
        <v>272.61700000000002</v>
      </c>
      <c r="L31" s="3359">
        <v>289.23</v>
      </c>
      <c r="M31" s="3359">
        <v>302.42200000000003</v>
      </c>
      <c r="N31" s="3359">
        <v>295.55</v>
      </c>
      <c r="O31" s="3359">
        <v>317.66300000000001</v>
      </c>
      <c r="P31" s="3359">
        <v>331.92200000000003</v>
      </c>
      <c r="Q31" s="3359">
        <v>352.24</v>
      </c>
      <c r="R31" s="3359">
        <v>364.09899999999999</v>
      </c>
      <c r="S31" s="3359">
        <v>370.38200000000001</v>
      </c>
      <c r="T31" s="3359">
        <v>388.48899999999998</v>
      </c>
      <c r="U31" s="3359">
        <v>358.03399999999999</v>
      </c>
      <c r="V31" s="3359">
        <v>381.44099999999997</v>
      </c>
      <c r="W31" s="3359">
        <v>390.38799999999998</v>
      </c>
      <c r="X31" s="3359">
        <v>431.09800000000001</v>
      </c>
      <c r="Y31" s="3359">
        <v>430.37099999999998</v>
      </c>
      <c r="Z31" s="3359">
        <v>418.291</v>
      </c>
      <c r="AA31" s="3359">
        <v>400.90499999999997</v>
      </c>
      <c r="AB31" s="3359">
        <v>412.99700000000001</v>
      </c>
      <c r="AC31" s="3359">
        <v>434.36705000000001</v>
      </c>
      <c r="AD31" s="3360">
        <v>467.06971600000003</v>
      </c>
      <c r="AE31" s="3360">
        <v>483.28729399999997</v>
      </c>
      <c r="AF31" s="3360">
        <v>436.31759499999998</v>
      </c>
    </row>
    <row r="32" spans="1:32" s="297" customFormat="1" ht="20.85" customHeight="1">
      <c r="A32" s="572" t="s">
        <v>1596</v>
      </c>
      <c r="B32" s="2538">
        <v>142.45500000000001</v>
      </c>
      <c r="C32" s="2538">
        <v>153.64400000000001</v>
      </c>
      <c r="D32" s="2538">
        <v>160.55699999999999</v>
      </c>
      <c r="E32" s="2538">
        <v>161.58099999999999</v>
      </c>
      <c r="F32" s="2538">
        <v>157.589</v>
      </c>
      <c r="G32" s="2538">
        <v>172.78399999999999</v>
      </c>
      <c r="H32" s="2538">
        <v>174.24799999999999</v>
      </c>
      <c r="I32" s="2538">
        <v>186.548</v>
      </c>
      <c r="J32" s="2538">
        <v>200.61600000000001</v>
      </c>
      <c r="K32" s="2538">
        <v>202.364</v>
      </c>
      <c r="L32" s="2538">
        <v>217.86199999999999</v>
      </c>
      <c r="M32" s="2538">
        <v>234.27099999999999</v>
      </c>
      <c r="N32" s="2538">
        <v>241.37100000000001</v>
      </c>
      <c r="O32" s="2538">
        <v>234.57599999999999</v>
      </c>
      <c r="P32" s="2538">
        <v>241.43100000000001</v>
      </c>
      <c r="Q32" s="2538">
        <v>257.81799999999998</v>
      </c>
      <c r="R32" s="2538">
        <v>259.61599999999999</v>
      </c>
      <c r="S32" s="2538">
        <v>276.16800000000001</v>
      </c>
      <c r="T32" s="2538">
        <v>278.63200000000001</v>
      </c>
      <c r="U32" s="2538">
        <v>289.38600000000002</v>
      </c>
      <c r="V32" s="2538">
        <v>340.74799999999999</v>
      </c>
      <c r="W32" s="2538">
        <v>323.15499999999997</v>
      </c>
      <c r="X32" s="2538">
        <v>341.89299999999997</v>
      </c>
      <c r="Y32" s="2538">
        <v>375.84699999999998</v>
      </c>
      <c r="Z32" s="2538">
        <v>408.94299999999998</v>
      </c>
      <c r="AA32" s="2538">
        <v>425.714</v>
      </c>
      <c r="AB32" s="2538">
        <v>413.96100000000001</v>
      </c>
      <c r="AC32" s="2538">
        <v>415.89112599999999</v>
      </c>
      <c r="AD32" s="2616">
        <v>412.25296600000001</v>
      </c>
      <c r="AE32" s="2616">
        <v>435.27319699999998</v>
      </c>
      <c r="AF32" s="2616">
        <v>426.46391700000004</v>
      </c>
    </row>
    <row r="33" spans="1:32" s="294" customFormat="1" ht="14.1" customHeight="1">
      <c r="A33" s="619" t="s">
        <v>210</v>
      </c>
      <c r="B33" s="2539">
        <v>141.792</v>
      </c>
      <c r="C33" s="2539">
        <v>152.905</v>
      </c>
      <c r="D33" s="2539">
        <v>159.61600000000001</v>
      </c>
      <c r="E33" s="2539">
        <v>160.36000000000001</v>
      </c>
      <c r="F33" s="2539">
        <v>156.32400000000001</v>
      </c>
      <c r="G33" s="2539">
        <v>171.08199999999999</v>
      </c>
      <c r="H33" s="2539">
        <v>172.38499999999999</v>
      </c>
      <c r="I33" s="2539">
        <v>185.14400000000001</v>
      </c>
      <c r="J33" s="2539">
        <v>199.441</v>
      </c>
      <c r="K33" s="2539">
        <v>200.73699999999999</v>
      </c>
      <c r="L33" s="2539">
        <v>216.167</v>
      </c>
      <c r="M33" s="2539">
        <v>232.374</v>
      </c>
      <c r="N33" s="2539">
        <v>239.102</v>
      </c>
      <c r="O33" s="2539">
        <v>232.22499999999999</v>
      </c>
      <c r="P33" s="2539">
        <v>238.904</v>
      </c>
      <c r="Q33" s="2539">
        <v>255.27500000000001</v>
      </c>
      <c r="R33" s="2539">
        <v>256.84699999999998</v>
      </c>
      <c r="S33" s="2539">
        <v>274.149</v>
      </c>
      <c r="T33" s="2539">
        <v>276.23899999999998</v>
      </c>
      <c r="U33" s="2539">
        <v>287.30099999999999</v>
      </c>
      <c r="V33" s="2539">
        <v>338.13900000000001</v>
      </c>
      <c r="W33" s="2539">
        <v>320.81099999999998</v>
      </c>
      <c r="X33" s="2539">
        <v>339.61399999999998</v>
      </c>
      <c r="Y33" s="2539">
        <v>373.56799999999998</v>
      </c>
      <c r="Z33" s="2539">
        <v>407.00700000000001</v>
      </c>
      <c r="AA33" s="2539">
        <v>424.31299999999999</v>
      </c>
      <c r="AB33" s="2539">
        <v>412.75599999999997</v>
      </c>
      <c r="AC33" s="2539">
        <v>414.67899999999997</v>
      </c>
      <c r="AD33" s="2617">
        <v>410.93400000000003</v>
      </c>
      <c r="AE33" s="2617">
        <v>433.98200000000003</v>
      </c>
      <c r="AF33" s="2617">
        <v>425.33499999999998</v>
      </c>
    </row>
    <row r="34" spans="1:32" s="294" customFormat="1" ht="2.85" customHeight="1">
      <c r="K34" s="620"/>
      <c r="L34" s="621"/>
      <c r="M34" s="621"/>
    </row>
    <row r="35" spans="1:32" s="302" customFormat="1" ht="15" customHeight="1">
      <c r="A35" s="301" t="s">
        <v>447</v>
      </c>
      <c r="K35" s="254"/>
      <c r="L35" s="254"/>
      <c r="M35" s="254"/>
      <c r="Y35" s="2532"/>
    </row>
    <row r="36" spans="1:32" s="302" customFormat="1" ht="15" customHeight="1">
      <c r="A36" s="301"/>
      <c r="B36" s="243"/>
      <c r="C36" s="243"/>
      <c r="D36" s="243"/>
      <c r="E36" s="2862"/>
      <c r="F36" s="2862"/>
      <c r="G36" s="2862"/>
      <c r="H36" s="2862"/>
      <c r="I36" s="2862"/>
      <c r="J36" s="2862"/>
      <c r="K36" s="2862"/>
      <c r="L36" s="2862"/>
      <c r="M36" s="2862"/>
      <c r="N36" s="2862"/>
      <c r="O36" s="2862"/>
      <c r="P36" s="2862"/>
      <c r="Q36" s="2862"/>
      <c r="R36" s="2862"/>
      <c r="S36" s="2862"/>
      <c r="T36" s="2862"/>
      <c r="U36" s="2862"/>
      <c r="V36" s="2862"/>
      <c r="W36" s="2862"/>
      <c r="X36" s="2862"/>
      <c r="Y36" s="2862"/>
      <c r="Z36" s="2862"/>
      <c r="AA36" s="2862"/>
    </row>
    <row r="37" spans="1:32" s="302" customFormat="1" ht="15" customHeight="1">
      <c r="A37" s="301" t="s">
        <v>1689</v>
      </c>
      <c r="B37" s="243"/>
      <c r="C37" s="243"/>
      <c r="D37" s="243"/>
      <c r="E37" s="2862"/>
      <c r="F37" s="2862"/>
      <c r="G37" s="2862"/>
      <c r="H37" s="2862"/>
      <c r="I37" s="2862"/>
      <c r="J37" s="2862"/>
      <c r="K37" s="2862"/>
      <c r="L37" s="2862"/>
      <c r="M37" s="2862"/>
      <c r="N37" s="2862"/>
      <c r="O37" s="2862"/>
      <c r="P37" s="2862"/>
      <c r="Q37" s="2862"/>
      <c r="R37" s="2862"/>
      <c r="S37" s="2862"/>
      <c r="T37" s="2862"/>
      <c r="U37" s="2862"/>
      <c r="V37" s="2862"/>
      <c r="W37" s="2862"/>
      <c r="X37" s="2862"/>
      <c r="Y37" s="2862"/>
      <c r="Z37" s="2862"/>
      <c r="AA37" s="2862"/>
    </row>
    <row r="38" spans="1:32">
      <c r="B38" s="643"/>
      <c r="C38" s="643"/>
      <c r="D38" s="643"/>
      <c r="E38" s="643"/>
      <c r="F38" s="643"/>
      <c r="G38" s="643"/>
      <c r="H38" s="643"/>
      <c r="I38" s="643"/>
      <c r="J38" s="643"/>
      <c r="K38" s="643"/>
      <c r="L38" s="643"/>
      <c r="M38" s="643"/>
      <c r="N38" s="643"/>
      <c r="O38" s="643"/>
      <c r="P38" s="643"/>
      <c r="Q38" s="643"/>
      <c r="R38" s="643"/>
      <c r="S38" s="643"/>
      <c r="T38" s="643"/>
      <c r="U38" s="643"/>
      <c r="V38" s="643"/>
      <c r="W38" s="643"/>
      <c r="X38" s="643"/>
      <c r="Y38" s="643"/>
      <c r="Z38" s="643"/>
      <c r="AA38" s="643"/>
      <c r="AB38" s="643"/>
      <c r="AC38" s="643"/>
      <c r="AD38" s="643"/>
    </row>
    <row r="39" spans="1:32">
      <c r="B39" s="3356"/>
      <c r="AD39" s="3356"/>
    </row>
    <row r="40" spans="1:32">
      <c r="B40" s="3356"/>
    </row>
    <row r="41" spans="1:32">
      <c r="B41" s="3357"/>
    </row>
    <row r="42" spans="1:32">
      <c r="B42" s="3356"/>
    </row>
  </sheetData>
  <mergeCells count="1">
    <mergeCell ref="A7:Q7"/>
  </mergeCells>
  <phoneticPr fontId="21" type="noConversion"/>
  <printOptions horizontalCentered="1" verticalCentered="1"/>
  <pageMargins left="0.59055118110236227" right="0.59055118110236227" top="0.55118110236220474" bottom="0.55118110236220474" header="0.51181102362204722" footer="0.51181102362204722"/>
  <pageSetup paperSize="9" scale="46" orientation="landscape"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Tabelle371">
    <tabColor indexed="29"/>
    <pageSetUpPr fitToPage="1"/>
  </sheetPr>
  <dimension ref="A1:AF61"/>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5.625" style="243" customWidth="1"/>
    <col min="2" max="13" width="8.5" style="243" customWidth="1"/>
    <col min="14" max="14" width="9.5" style="243" customWidth="1"/>
    <col min="15" max="15" width="10.125" style="243" customWidth="1"/>
    <col min="16" max="16384" width="9" style="243"/>
  </cols>
  <sheetData>
    <row r="1" spans="1:32" ht="10.15" customHeight="1">
      <c r="A1" s="581"/>
      <c r="B1" s="582"/>
      <c r="C1" s="525"/>
      <c r="D1" s="525"/>
      <c r="E1" s="525"/>
      <c r="F1" s="525"/>
      <c r="G1" s="525"/>
      <c r="H1" s="525"/>
      <c r="I1" s="583"/>
      <c r="J1" s="583"/>
      <c r="K1" s="583"/>
      <c r="L1" s="583"/>
      <c r="M1" s="583"/>
      <c r="N1" s="583"/>
      <c r="O1" s="583"/>
      <c r="P1" s="583"/>
      <c r="Q1" s="583"/>
      <c r="R1" s="583"/>
      <c r="S1" s="583"/>
      <c r="T1" s="583"/>
      <c r="U1" s="583"/>
      <c r="V1" s="583"/>
      <c r="W1" s="583"/>
      <c r="X1" s="583"/>
      <c r="Y1" s="583"/>
      <c r="Z1" s="583"/>
      <c r="AA1" s="583"/>
      <c r="AB1" s="583"/>
      <c r="AC1" s="583"/>
      <c r="AD1" s="622"/>
      <c r="AE1" s="240"/>
      <c r="AF1" s="241"/>
    </row>
    <row r="2" spans="1:32" ht="16.149999999999999" customHeight="1">
      <c r="A2" s="288"/>
      <c r="B2" s="623" t="s">
        <v>631</v>
      </c>
      <c r="C2" s="562"/>
      <c r="D2" s="562"/>
      <c r="E2" s="562"/>
      <c r="F2" s="562"/>
      <c r="G2" s="562"/>
      <c r="H2" s="562"/>
      <c r="I2" s="562"/>
      <c r="J2" s="562"/>
      <c r="K2" s="562"/>
      <c r="L2" s="1287"/>
      <c r="M2" s="1287"/>
      <c r="N2" s="1287"/>
      <c r="O2" s="1287"/>
      <c r="P2" s="1287"/>
      <c r="Q2" s="1287"/>
      <c r="R2" s="1287"/>
      <c r="S2" s="1287"/>
      <c r="T2" s="1287"/>
      <c r="U2" s="1287"/>
      <c r="V2" s="1287"/>
      <c r="W2" s="1287"/>
      <c r="X2" s="1287"/>
      <c r="Y2" s="1287"/>
      <c r="Z2" s="1287"/>
      <c r="AA2" s="1287"/>
      <c r="AB2" s="1287"/>
      <c r="AC2" s="1287"/>
      <c r="AD2" s="612"/>
      <c r="AE2" s="244" t="s">
        <v>112</v>
      </c>
      <c r="AF2" s="245"/>
    </row>
    <row r="3" spans="1:32" ht="14.45" customHeight="1">
      <c r="A3" s="288"/>
      <c r="B3" s="624"/>
      <c r="C3" s="624"/>
      <c r="D3" s="624"/>
      <c r="E3" s="624"/>
      <c r="F3" s="624"/>
      <c r="G3" s="624"/>
      <c r="H3" s="590"/>
      <c r="I3" s="625"/>
      <c r="J3" s="625"/>
      <c r="K3" s="625"/>
      <c r="L3" s="625"/>
      <c r="M3" s="625"/>
      <c r="N3" s="625"/>
      <c r="O3" s="625"/>
      <c r="P3" s="625"/>
      <c r="Q3" s="625"/>
      <c r="R3" s="625"/>
      <c r="S3" s="625"/>
      <c r="T3" s="625"/>
      <c r="U3" s="625"/>
      <c r="V3" s="625"/>
      <c r="W3" s="625"/>
      <c r="X3" s="625"/>
      <c r="Y3" s="625"/>
      <c r="Z3" s="625"/>
      <c r="AA3" s="625"/>
      <c r="AB3" s="625"/>
      <c r="AC3" s="625"/>
      <c r="AD3" s="626"/>
      <c r="AE3" s="244" t="s">
        <v>99</v>
      </c>
      <c r="AF3" s="245"/>
    </row>
    <row r="4" spans="1:32" ht="11.85" customHeight="1">
      <c r="A4" s="289"/>
      <c r="B4" s="627"/>
      <c r="C4" s="627"/>
      <c r="D4" s="627"/>
      <c r="E4" s="627"/>
      <c r="F4" s="627"/>
      <c r="G4" s="627"/>
      <c r="H4" s="627"/>
      <c r="I4" s="627"/>
      <c r="J4" s="627"/>
      <c r="K4" s="627"/>
      <c r="L4" s="1288"/>
      <c r="M4" s="1288"/>
      <c r="N4" s="1288"/>
      <c r="O4" s="1288"/>
      <c r="P4" s="1288"/>
      <c r="Q4" s="1288"/>
      <c r="R4" s="1288"/>
      <c r="S4" s="1288"/>
      <c r="T4" s="1288"/>
      <c r="U4" s="1288"/>
      <c r="V4" s="1288"/>
      <c r="W4" s="1288"/>
      <c r="X4" s="1288"/>
      <c r="Y4" s="1288"/>
      <c r="Z4" s="1288"/>
      <c r="AA4" s="1288"/>
      <c r="AB4" s="1288"/>
      <c r="AC4" s="1288"/>
      <c r="AD4" s="628"/>
      <c r="AE4" s="247" t="s">
        <v>1685</v>
      </c>
      <c r="AF4" s="248"/>
    </row>
    <row r="5" spans="1:32" ht="6" customHeight="1">
      <c r="A5" s="592"/>
      <c r="B5" s="629"/>
      <c r="C5" s="629"/>
      <c r="D5" s="629"/>
      <c r="E5" s="629"/>
      <c r="F5" s="629"/>
      <c r="G5" s="629"/>
      <c r="H5" s="630"/>
      <c r="I5" s="630"/>
      <c r="J5" s="630"/>
      <c r="K5" s="630"/>
      <c r="L5" s="630"/>
      <c r="M5" s="630"/>
      <c r="N5" s="630"/>
      <c r="O5" s="630"/>
      <c r="P5" s="630"/>
      <c r="Q5" s="630"/>
      <c r="R5" s="630"/>
      <c r="S5" s="630"/>
      <c r="T5" s="630"/>
      <c r="U5" s="630"/>
      <c r="V5" s="630"/>
      <c r="W5" s="630"/>
      <c r="X5" s="630"/>
      <c r="Y5" s="630"/>
      <c r="Z5" s="630"/>
      <c r="AA5" s="630"/>
      <c r="AB5" s="630"/>
      <c r="AC5" s="630"/>
      <c r="AD5" s="631"/>
      <c r="AE5" s="250"/>
      <c r="AF5" s="251"/>
    </row>
    <row r="6" spans="1:32" ht="8.1" customHeight="1">
      <c r="A6" s="312"/>
    </row>
    <row r="7" spans="1:32" ht="14.45" customHeight="1">
      <c r="A7" s="4278" t="s">
        <v>799</v>
      </c>
      <c r="B7" s="4278"/>
      <c r="C7" s="4278"/>
      <c r="D7" s="4278"/>
      <c r="E7" s="4278"/>
      <c r="F7" s="4278"/>
      <c r="G7" s="4278"/>
      <c r="H7" s="4278"/>
      <c r="I7" s="4278"/>
      <c r="J7" s="4278"/>
      <c r="K7" s="4278"/>
      <c r="L7" s="4278"/>
      <c r="M7" s="4278"/>
      <c r="N7" s="4278"/>
      <c r="O7" s="4278"/>
      <c r="X7" s="2860"/>
      <c r="Y7" s="2860"/>
      <c r="Z7" s="2860"/>
      <c r="AA7" s="2860"/>
      <c r="AB7" s="2860"/>
      <c r="AC7" s="2860"/>
      <c r="AD7" s="2860"/>
    </row>
    <row r="8" spans="1:32" ht="14.45" customHeight="1">
      <c r="A8" s="632"/>
      <c r="B8" s="599">
        <v>1990</v>
      </c>
      <c r="C8" s="599">
        <v>1991</v>
      </c>
      <c r="D8" s="599">
        <v>1992</v>
      </c>
      <c r="E8" s="599">
        <v>1993</v>
      </c>
      <c r="F8" s="599">
        <v>1994</v>
      </c>
      <c r="G8" s="599">
        <v>1995</v>
      </c>
      <c r="H8" s="599">
        <v>1996</v>
      </c>
      <c r="I8" s="599">
        <v>1997</v>
      </c>
      <c r="J8" s="599">
        <v>1998</v>
      </c>
      <c r="K8" s="599">
        <v>1999</v>
      </c>
      <c r="L8" s="599">
        <v>2000</v>
      </c>
      <c r="M8" s="633">
        <v>2001</v>
      </c>
      <c r="N8" s="599">
        <v>2002</v>
      </c>
      <c r="O8" s="599">
        <v>2003</v>
      </c>
      <c r="P8" s="599">
        <v>2004</v>
      </c>
      <c r="Q8" s="599">
        <v>2005</v>
      </c>
      <c r="R8" s="599">
        <v>2006</v>
      </c>
      <c r="S8" s="599">
        <v>2007</v>
      </c>
      <c r="T8" s="599">
        <v>2008</v>
      </c>
      <c r="U8" s="599">
        <v>2009</v>
      </c>
      <c r="V8" s="599">
        <v>2010</v>
      </c>
      <c r="W8" s="600">
        <v>2011</v>
      </c>
      <c r="X8" s="2542">
        <v>2012</v>
      </c>
      <c r="Y8" s="1458">
        <v>2013</v>
      </c>
      <c r="Z8" s="1458">
        <v>2014</v>
      </c>
      <c r="AA8" s="1458">
        <v>2015</v>
      </c>
      <c r="AB8" s="1458">
        <v>2016</v>
      </c>
      <c r="AC8" s="1458">
        <v>2017</v>
      </c>
      <c r="AD8" s="1458">
        <v>2018</v>
      </c>
      <c r="AE8" s="3950">
        <v>2019</v>
      </c>
      <c r="AF8" s="599">
        <v>2020</v>
      </c>
    </row>
    <row r="9" spans="1:32" ht="14.45" customHeight="1">
      <c r="A9" s="535" t="s">
        <v>263</v>
      </c>
      <c r="B9" s="634">
        <v>11896.192813</v>
      </c>
      <c r="C9" s="634">
        <v>12173.723329</v>
      </c>
      <c r="D9" s="634">
        <v>12284.574312000001</v>
      </c>
      <c r="E9" s="634">
        <v>12574.642425</v>
      </c>
      <c r="F9" s="634">
        <v>12882.640588</v>
      </c>
      <c r="G9" s="634">
        <v>13322.670453999999</v>
      </c>
      <c r="H9" s="634">
        <v>13750.15033</v>
      </c>
      <c r="I9" s="634">
        <v>14041.436710000002</v>
      </c>
      <c r="J9" s="634">
        <v>14402.034067000001</v>
      </c>
      <c r="K9" s="634">
        <v>14811.684988999999</v>
      </c>
      <c r="L9" s="634">
        <v>15511.191901</v>
      </c>
      <c r="M9" s="634">
        <v>15629.785288000001</v>
      </c>
      <c r="N9" s="634">
        <v>16242.765191999999</v>
      </c>
      <c r="O9" s="634">
        <v>16834.437697000001</v>
      </c>
      <c r="P9" s="634">
        <v>17608.005058999999</v>
      </c>
      <c r="Q9" s="634">
        <v>18372.090602</v>
      </c>
      <c r="R9" s="634">
        <v>19089.381410999998</v>
      </c>
      <c r="S9" s="634">
        <v>19922.226455</v>
      </c>
      <c r="T9" s="634">
        <v>20293.698763</v>
      </c>
      <c r="U9" s="634">
        <v>20222.262511000001</v>
      </c>
      <c r="V9" s="634">
        <v>21613.263015999997</v>
      </c>
      <c r="W9" s="634">
        <v>22297.591864000002</v>
      </c>
      <c r="X9" s="634">
        <v>22819.676899000002</v>
      </c>
      <c r="Y9" s="634">
        <v>23503.075197999999</v>
      </c>
      <c r="Z9" s="3011">
        <v>24071.080622000001</v>
      </c>
      <c r="AA9" s="634">
        <v>24362.691099</v>
      </c>
      <c r="AB9" s="634">
        <v>25056.039949999998</v>
      </c>
      <c r="AC9" s="634">
        <v>25803.619337</v>
      </c>
      <c r="AD9" s="634">
        <v>26706.514126999999</v>
      </c>
      <c r="AE9" s="3011">
        <v>27044.190600000002</v>
      </c>
      <c r="AF9" s="2082"/>
    </row>
    <row r="10" spans="1:32" ht="14.45" customHeight="1">
      <c r="A10" s="616" t="s">
        <v>571</v>
      </c>
      <c r="B10" s="635">
        <v>317.70999999999998</v>
      </c>
      <c r="C10" s="635">
        <v>325.89800000000002</v>
      </c>
      <c r="D10" s="635">
        <v>328.74</v>
      </c>
      <c r="E10" s="635">
        <v>340.62200000000001</v>
      </c>
      <c r="F10" s="635">
        <v>352.71199999999999</v>
      </c>
      <c r="G10" s="635">
        <v>364.41699999999997</v>
      </c>
      <c r="H10" s="635">
        <v>385.95299999999997</v>
      </c>
      <c r="I10" s="635">
        <v>403.12400000000002</v>
      </c>
      <c r="J10" s="635">
        <v>408.911</v>
      </c>
      <c r="K10" s="635">
        <v>421.77100000000002</v>
      </c>
      <c r="L10" s="635">
        <v>444.80500000000001</v>
      </c>
      <c r="M10" s="635">
        <v>461.464</v>
      </c>
      <c r="N10" s="635">
        <v>490.51299999999998</v>
      </c>
      <c r="O10" s="635">
        <v>511.94799999999998</v>
      </c>
      <c r="P10" s="635">
        <v>543.75800000000004</v>
      </c>
      <c r="Q10" s="635">
        <v>564.28899999999999</v>
      </c>
      <c r="R10" s="635">
        <v>589.99599999999998</v>
      </c>
      <c r="S10" s="635">
        <v>615.98</v>
      </c>
      <c r="T10" s="635">
        <v>611.61699999999996</v>
      </c>
      <c r="U10" s="635">
        <v>617.07100000000003</v>
      </c>
      <c r="V10" s="635">
        <v>675.54</v>
      </c>
      <c r="W10" s="635">
        <v>681.25759300000004</v>
      </c>
      <c r="X10" s="635">
        <v>709.22929099999999</v>
      </c>
      <c r="Y10" s="635">
        <v>729.52642600000001</v>
      </c>
      <c r="Z10" s="3012">
        <v>753.88856599999997</v>
      </c>
      <c r="AA10" s="635">
        <v>778.55419900000004</v>
      </c>
      <c r="AB10" s="635">
        <v>790.84369499999991</v>
      </c>
      <c r="AC10" s="635">
        <v>814.16278399999999</v>
      </c>
      <c r="AD10" s="635">
        <v>833.16481399999998</v>
      </c>
      <c r="AE10" s="3012">
        <v>856.07036100000005</v>
      </c>
      <c r="AF10" s="1415"/>
    </row>
    <row r="11" spans="1:32" ht="14.1" customHeight="1">
      <c r="A11" s="617" t="s">
        <v>206</v>
      </c>
      <c r="B11" s="636">
        <v>42.256</v>
      </c>
      <c r="C11" s="636">
        <v>44.295999999999999</v>
      </c>
      <c r="D11" s="636">
        <v>45.677999999999997</v>
      </c>
      <c r="E11" s="636">
        <v>47.795999999999999</v>
      </c>
      <c r="F11" s="636">
        <v>49.304000000000002</v>
      </c>
      <c r="G11" s="636">
        <v>52</v>
      </c>
      <c r="H11" s="636">
        <v>55.14</v>
      </c>
      <c r="I11" s="636">
        <v>58.427999999999997</v>
      </c>
      <c r="J11" s="636">
        <v>62.966000000000001</v>
      </c>
      <c r="K11" s="636">
        <v>68.495000000000005</v>
      </c>
      <c r="L11" s="636">
        <v>78.143000000000001</v>
      </c>
      <c r="M11" s="636">
        <v>83.281999999999996</v>
      </c>
      <c r="N11" s="636">
        <v>89.19</v>
      </c>
      <c r="O11" s="636">
        <v>95.183000000000007</v>
      </c>
      <c r="P11" s="636">
        <v>101.29900000000001</v>
      </c>
      <c r="Q11" s="636">
        <v>108.69</v>
      </c>
      <c r="R11" s="636">
        <v>115.407</v>
      </c>
      <c r="S11" s="636">
        <v>125.129</v>
      </c>
      <c r="T11" s="636">
        <v>117.49299999999999</v>
      </c>
      <c r="U11" s="636">
        <v>125.572</v>
      </c>
      <c r="V11" s="636">
        <v>146.79599999999999</v>
      </c>
      <c r="W11" s="636">
        <v>144.04300000000001</v>
      </c>
      <c r="X11" s="636">
        <v>149.95400000000001</v>
      </c>
      <c r="Y11" s="636">
        <v>153.59299999999999</v>
      </c>
      <c r="Z11" s="3013">
        <v>160.505</v>
      </c>
      <c r="AA11" s="636">
        <v>172.827</v>
      </c>
      <c r="AB11" s="636">
        <v>177.24700000000001</v>
      </c>
      <c r="AC11" s="636">
        <v>184.977</v>
      </c>
      <c r="AD11" s="636">
        <v>188.10400000000001</v>
      </c>
      <c r="AE11" s="3013">
        <v>194.27882099999999</v>
      </c>
      <c r="AF11" s="1416"/>
    </row>
    <row r="12" spans="1:32" ht="14.1" customHeight="1">
      <c r="A12" s="617" t="s">
        <v>938</v>
      </c>
      <c r="B12" s="636">
        <v>167.226</v>
      </c>
      <c r="C12" s="636">
        <v>168.316</v>
      </c>
      <c r="D12" s="636">
        <v>168.09</v>
      </c>
      <c r="E12" s="636">
        <v>174.70599999999999</v>
      </c>
      <c r="F12" s="636">
        <v>181.69</v>
      </c>
      <c r="G12" s="636">
        <v>186.655</v>
      </c>
      <c r="H12" s="636">
        <v>201.71600000000001</v>
      </c>
      <c r="I12" s="636">
        <v>210.36199999999999</v>
      </c>
      <c r="J12" s="636">
        <v>205.374</v>
      </c>
      <c r="K12" s="636">
        <v>203.012</v>
      </c>
      <c r="L12" s="636">
        <v>210.67</v>
      </c>
      <c r="M12" s="636">
        <v>210.1</v>
      </c>
      <c r="N12" s="636">
        <v>220.57499999999999</v>
      </c>
      <c r="O12" s="636">
        <v>234.22900000000001</v>
      </c>
      <c r="P12" s="636">
        <v>244.60499999999999</v>
      </c>
      <c r="Q12" s="636">
        <v>244.922</v>
      </c>
      <c r="R12" s="636">
        <v>253.798</v>
      </c>
      <c r="S12" s="636">
        <v>263.47899999999998</v>
      </c>
      <c r="T12" s="636">
        <v>258.291</v>
      </c>
      <c r="U12" s="636">
        <v>249.55699999999999</v>
      </c>
      <c r="V12" s="636">
        <v>259.601</v>
      </c>
      <c r="W12" s="636">
        <v>262.53800000000001</v>
      </c>
      <c r="X12" s="636">
        <v>257.91899999999998</v>
      </c>
      <c r="Y12" s="636">
        <v>256.07299999999998</v>
      </c>
      <c r="Z12" s="3013">
        <v>252.578</v>
      </c>
      <c r="AA12" s="636">
        <v>249.655</v>
      </c>
      <c r="AB12" s="636">
        <v>252.74700000000001</v>
      </c>
      <c r="AC12" s="636">
        <v>255.13432699999998</v>
      </c>
      <c r="AD12" s="636">
        <v>256.39722799999998</v>
      </c>
      <c r="AE12" s="3013">
        <v>252.639321</v>
      </c>
      <c r="AF12" s="1416">
        <v>239.459</v>
      </c>
    </row>
    <row r="13" spans="1:32" ht="14.45" customHeight="1">
      <c r="A13" s="616" t="s">
        <v>605</v>
      </c>
      <c r="B13" s="635">
        <v>3871.3389999999999</v>
      </c>
      <c r="C13" s="635">
        <v>3969.931</v>
      </c>
      <c r="D13" s="635">
        <v>3999.67</v>
      </c>
      <c r="E13" s="635">
        <v>4141.7430000000004</v>
      </c>
      <c r="F13" s="635">
        <v>4243.0360000000001</v>
      </c>
      <c r="G13" s="635">
        <v>4365.2209999999995</v>
      </c>
      <c r="H13" s="635">
        <v>4481.848</v>
      </c>
      <c r="I13" s="635">
        <v>4516.8339999999998</v>
      </c>
      <c r="J13" s="635">
        <v>4654.9589999999998</v>
      </c>
      <c r="K13" s="635">
        <v>4749.2960000000003</v>
      </c>
      <c r="L13" s="635">
        <v>4947.2579999999998</v>
      </c>
      <c r="M13" s="635">
        <v>4755.165</v>
      </c>
      <c r="N13" s="635">
        <v>4959.3289999999997</v>
      </c>
      <c r="O13" s="635">
        <v>5001.01</v>
      </c>
      <c r="P13" s="635">
        <v>5113.3490000000002</v>
      </c>
      <c r="Q13" s="635">
        <v>5268.7444450000003</v>
      </c>
      <c r="R13" s="635">
        <v>5277.6509139999998</v>
      </c>
      <c r="S13" s="635">
        <v>5356.888285</v>
      </c>
      <c r="T13" s="635">
        <v>5386.4387100000004</v>
      </c>
      <c r="U13" s="635">
        <v>5182.4464170000001</v>
      </c>
      <c r="V13" s="635">
        <v>5378.0869869999997</v>
      </c>
      <c r="W13" s="635">
        <v>5413.5322079999996</v>
      </c>
      <c r="X13" s="635">
        <v>5363.2759729999998</v>
      </c>
      <c r="Y13" s="635">
        <v>5408.457789</v>
      </c>
      <c r="Z13" s="3012">
        <v>5442.4537640000008</v>
      </c>
      <c r="AA13" s="635">
        <v>5439.7982410000004</v>
      </c>
      <c r="AB13" s="635">
        <v>5462.5176710000005</v>
      </c>
      <c r="AC13" s="635">
        <v>5430.1597430000002</v>
      </c>
      <c r="AD13" s="635">
        <v>5629.0873030000002</v>
      </c>
      <c r="AE13" s="3012">
        <v>5546.340021</v>
      </c>
      <c r="AF13" s="1415">
        <v>5390.4800429999996</v>
      </c>
    </row>
    <row r="14" spans="1:32" ht="14.1" customHeight="1">
      <c r="A14" s="617" t="s">
        <v>207</v>
      </c>
      <c r="B14" s="120">
        <v>482.15199999999999</v>
      </c>
      <c r="C14" s="120">
        <v>508.572</v>
      </c>
      <c r="D14" s="120">
        <v>520.39</v>
      </c>
      <c r="E14" s="120">
        <v>532.22799999999995</v>
      </c>
      <c r="F14" s="120">
        <v>555.78399999999999</v>
      </c>
      <c r="G14" s="120">
        <v>560.11599999999999</v>
      </c>
      <c r="H14" s="120">
        <v>573.04</v>
      </c>
      <c r="I14" s="120">
        <v>573.71100000000001</v>
      </c>
      <c r="J14" s="120">
        <v>561.76</v>
      </c>
      <c r="K14" s="120">
        <v>579.05600000000004</v>
      </c>
      <c r="L14" s="120">
        <v>605.70699999999999</v>
      </c>
      <c r="M14" s="120">
        <v>589.89099999999996</v>
      </c>
      <c r="N14" s="120">
        <v>601.26900000000001</v>
      </c>
      <c r="O14" s="120">
        <v>589.65300000000002</v>
      </c>
      <c r="P14" s="120">
        <v>599.976</v>
      </c>
      <c r="Q14" s="120">
        <v>620.78</v>
      </c>
      <c r="R14" s="120">
        <v>609.92600000000004</v>
      </c>
      <c r="S14" s="120">
        <v>628.03499999999997</v>
      </c>
      <c r="T14" s="120">
        <v>633.21400000000006</v>
      </c>
      <c r="U14" s="120">
        <v>608.6</v>
      </c>
      <c r="V14" s="120">
        <v>603.05600000000004</v>
      </c>
      <c r="W14" s="120">
        <v>633.41999999999996</v>
      </c>
      <c r="X14" s="120">
        <v>632.09799999999996</v>
      </c>
      <c r="Y14" s="120">
        <v>657.69500000000005</v>
      </c>
      <c r="Z14" s="3014">
        <v>658.76199999999994</v>
      </c>
      <c r="AA14" s="120">
        <v>657.94399999999996</v>
      </c>
      <c r="AB14" s="120">
        <v>663.80799999999999</v>
      </c>
      <c r="AC14" s="120">
        <v>662.97199999999998</v>
      </c>
      <c r="AD14" s="120">
        <v>653.78</v>
      </c>
      <c r="AE14" s="3014">
        <v>645.42899999999997</v>
      </c>
      <c r="AF14" s="1417">
        <v>640.875</v>
      </c>
    </row>
    <row r="15" spans="1:32" ht="14.1" customHeight="1">
      <c r="A15" s="617" t="s">
        <v>577</v>
      </c>
      <c r="B15" s="120">
        <v>115.837</v>
      </c>
      <c r="C15" s="120">
        <v>128.56800000000001</v>
      </c>
      <c r="D15" s="120">
        <v>132.864</v>
      </c>
      <c r="E15" s="120">
        <v>135.673</v>
      </c>
      <c r="F15" s="120">
        <v>147.131</v>
      </c>
      <c r="G15" s="120">
        <v>152.24799999999999</v>
      </c>
      <c r="H15" s="120">
        <v>157.691</v>
      </c>
      <c r="I15" s="120">
        <v>167.49299999999999</v>
      </c>
      <c r="J15" s="120">
        <v>182.304</v>
      </c>
      <c r="K15" s="120">
        <v>191.51</v>
      </c>
      <c r="L15" s="120">
        <v>205.67500000000001</v>
      </c>
      <c r="M15" s="120">
        <v>213.988</v>
      </c>
      <c r="N15" s="120">
        <v>218.221</v>
      </c>
      <c r="O15" s="120">
        <v>236.21700000000001</v>
      </c>
      <c r="P15" s="120">
        <v>237.583</v>
      </c>
      <c r="Q15" s="120">
        <v>250.76844500000001</v>
      </c>
      <c r="R15" s="120">
        <v>257.80191400000001</v>
      </c>
      <c r="S15" s="120">
        <v>265.27128499999998</v>
      </c>
      <c r="T15" s="120">
        <v>269.31471000000005</v>
      </c>
      <c r="U15" s="120">
        <v>267.75341700000001</v>
      </c>
      <c r="V15" s="120">
        <v>275.53798700000004</v>
      </c>
      <c r="W15" s="120">
        <v>302.74920800000001</v>
      </c>
      <c r="X15" s="120">
        <v>307.22797300000002</v>
      </c>
      <c r="Y15" s="120">
        <v>297.32578899999999</v>
      </c>
      <c r="Z15" s="3014">
        <v>301.49576400000001</v>
      </c>
      <c r="AA15" s="120">
        <v>310.71224100000001</v>
      </c>
      <c r="AB15" s="120">
        <v>320.563671</v>
      </c>
      <c r="AC15" s="120">
        <v>322.06233700000001</v>
      </c>
      <c r="AD15" s="120">
        <v>357.59260999999998</v>
      </c>
      <c r="AE15" s="3014">
        <v>344.17599999999999</v>
      </c>
      <c r="AF15" s="1417">
        <v>343.48842200000001</v>
      </c>
    </row>
    <row r="16" spans="1:32" ht="14.1" customHeight="1">
      <c r="A16" s="617" t="s">
        <v>576</v>
      </c>
      <c r="B16" s="120">
        <v>3218.6210000000001</v>
      </c>
      <c r="C16" s="120">
        <v>3275.84</v>
      </c>
      <c r="D16" s="120">
        <v>3291.1089999999999</v>
      </c>
      <c r="E16" s="120">
        <v>3411.28</v>
      </c>
      <c r="F16" s="120">
        <v>3473.4349999999999</v>
      </c>
      <c r="G16" s="120">
        <v>3582.114</v>
      </c>
      <c r="H16" s="120">
        <v>3677.0219999999999</v>
      </c>
      <c r="I16" s="120">
        <v>3697.7280000000001</v>
      </c>
      <c r="J16" s="120">
        <v>3830.489</v>
      </c>
      <c r="K16" s="120">
        <v>3897.518</v>
      </c>
      <c r="L16" s="120">
        <v>4052.6669999999999</v>
      </c>
      <c r="M16" s="120">
        <v>3865.3069999999998</v>
      </c>
      <c r="N16" s="120">
        <v>4051.12</v>
      </c>
      <c r="O16" s="120">
        <v>4081.7640000000001</v>
      </c>
      <c r="P16" s="120">
        <v>4174.8559999999998</v>
      </c>
      <c r="Q16" s="120">
        <v>4294.3680000000004</v>
      </c>
      <c r="R16" s="120">
        <v>4300.8310000000001</v>
      </c>
      <c r="S16" s="120">
        <v>4349.8410000000003</v>
      </c>
      <c r="T16" s="120">
        <v>4368.2610000000004</v>
      </c>
      <c r="U16" s="120">
        <v>4188.2150000000001</v>
      </c>
      <c r="V16" s="120">
        <v>4378.43</v>
      </c>
      <c r="W16" s="120">
        <v>4349.4629999999997</v>
      </c>
      <c r="X16" s="120">
        <v>4290.66</v>
      </c>
      <c r="Y16" s="120">
        <v>4306.3710000000001</v>
      </c>
      <c r="Z16" s="3014">
        <v>4340.3710000000001</v>
      </c>
      <c r="AA16" s="120">
        <v>4317.1589999999997</v>
      </c>
      <c r="AB16" s="120">
        <v>4322.0379999999996</v>
      </c>
      <c r="AC16" s="120">
        <v>4286.4287410000006</v>
      </c>
      <c r="AD16" s="120">
        <v>4455.4387120000001</v>
      </c>
      <c r="AE16" s="3014">
        <v>4391.7605009999997</v>
      </c>
      <c r="AF16" s="1417">
        <v>4252.3897500000003</v>
      </c>
    </row>
    <row r="17" spans="1:32" s="297" customFormat="1" ht="14.45" customHeight="1">
      <c r="A17" s="616" t="s">
        <v>578</v>
      </c>
      <c r="B17" s="635">
        <v>453.19</v>
      </c>
      <c r="C17" s="635">
        <v>473.93799999999999</v>
      </c>
      <c r="D17" s="635">
        <v>491.375</v>
      </c>
      <c r="E17" s="635">
        <v>516.75300000000004</v>
      </c>
      <c r="F17" s="635">
        <v>541.13699999999994</v>
      </c>
      <c r="G17" s="635">
        <v>569.37199999999996</v>
      </c>
      <c r="H17" s="635">
        <v>598.80100000000004</v>
      </c>
      <c r="I17" s="635">
        <v>634.37800000000004</v>
      </c>
      <c r="J17" s="635">
        <v>662.08699999999999</v>
      </c>
      <c r="K17" s="635">
        <v>687.553</v>
      </c>
      <c r="L17" s="635">
        <v>720.923</v>
      </c>
      <c r="M17" s="635">
        <v>704.19299999999998</v>
      </c>
      <c r="N17" s="635">
        <v>728.178</v>
      </c>
      <c r="O17" s="635">
        <v>761.47900000000004</v>
      </c>
      <c r="P17" s="635">
        <v>799.85900000000004</v>
      </c>
      <c r="Q17" s="635">
        <v>836.38099999999997</v>
      </c>
      <c r="R17" s="635">
        <v>873.33299999999997</v>
      </c>
      <c r="S17" s="635">
        <v>914.80600000000004</v>
      </c>
      <c r="T17" s="635">
        <v>949.76199999999994</v>
      </c>
      <c r="U17" s="635">
        <v>954.14200000000005</v>
      </c>
      <c r="V17" s="635">
        <v>1010.7910000000001</v>
      </c>
      <c r="W17" s="635">
        <v>1041.231</v>
      </c>
      <c r="X17" s="635">
        <v>1083.1659999999999</v>
      </c>
      <c r="Y17" s="635">
        <v>1114.7180000000001</v>
      </c>
      <c r="Z17" s="3012">
        <v>1114.126</v>
      </c>
      <c r="AA17" s="635">
        <v>1142.5070000000001</v>
      </c>
      <c r="AB17" s="635">
        <v>1142.4549999999999</v>
      </c>
      <c r="AC17" s="635">
        <v>1125.941039</v>
      </c>
      <c r="AD17" s="635">
        <v>1141.3746920000001</v>
      </c>
      <c r="AE17" s="3012">
        <v>1143.596505</v>
      </c>
      <c r="AF17" s="1415"/>
    </row>
    <row r="18" spans="1:32" ht="14.1" customHeight="1">
      <c r="A18" s="617" t="s">
        <v>424</v>
      </c>
      <c r="B18" s="120">
        <v>51.014000000000003</v>
      </c>
      <c r="C18" s="120">
        <v>53.863999999999997</v>
      </c>
      <c r="D18" s="120">
        <v>56.116999999999997</v>
      </c>
      <c r="E18" s="120">
        <v>61.88</v>
      </c>
      <c r="F18" s="120">
        <v>65.634</v>
      </c>
      <c r="G18" s="120">
        <v>67.180999999999997</v>
      </c>
      <c r="H18" s="120">
        <v>69.772000000000006</v>
      </c>
      <c r="I18" s="120">
        <v>72.474999999999994</v>
      </c>
      <c r="J18" s="120">
        <v>74.183000000000007</v>
      </c>
      <c r="K18" s="120">
        <v>80.759</v>
      </c>
      <c r="L18" s="120">
        <v>88.994</v>
      </c>
      <c r="M18" s="120">
        <v>90.153999999999996</v>
      </c>
      <c r="N18" s="120">
        <v>84.605000000000004</v>
      </c>
      <c r="O18" s="120">
        <v>92.075999999999993</v>
      </c>
      <c r="P18" s="120">
        <v>100.279</v>
      </c>
      <c r="Q18" s="120">
        <v>105.76900000000001</v>
      </c>
      <c r="R18" s="120">
        <v>113.444</v>
      </c>
      <c r="S18" s="120">
        <v>113.545</v>
      </c>
      <c r="T18" s="120">
        <v>121.92700000000001</v>
      </c>
      <c r="U18" s="120">
        <v>122.348</v>
      </c>
      <c r="V18" s="120">
        <v>126.015</v>
      </c>
      <c r="W18" s="120">
        <v>129.506</v>
      </c>
      <c r="X18" s="120">
        <v>136.05799999999999</v>
      </c>
      <c r="Y18" s="120">
        <v>139.46700000000001</v>
      </c>
      <c r="Z18" s="3014">
        <v>138.57599999999999</v>
      </c>
      <c r="AA18" s="120">
        <v>145.447</v>
      </c>
      <c r="AB18" s="120">
        <v>147.22</v>
      </c>
      <c r="AC18" s="120">
        <v>145.644665</v>
      </c>
      <c r="AD18" s="120">
        <v>146.80029500000001</v>
      </c>
      <c r="AE18" s="3014">
        <v>139.555038</v>
      </c>
      <c r="AF18" s="1417">
        <v>144.924351</v>
      </c>
    </row>
    <row r="19" spans="1:32" ht="14.1" customHeight="1">
      <c r="A19" s="617" t="s">
        <v>425</v>
      </c>
      <c r="B19" s="120">
        <v>222.821</v>
      </c>
      <c r="C19" s="120">
        <v>234.37700000000001</v>
      </c>
      <c r="D19" s="120">
        <v>241.732</v>
      </c>
      <c r="E19" s="120">
        <v>251.976</v>
      </c>
      <c r="F19" s="120">
        <v>260.041</v>
      </c>
      <c r="G19" s="120">
        <v>275.601</v>
      </c>
      <c r="H19" s="120">
        <v>291.27800000000002</v>
      </c>
      <c r="I19" s="120">
        <v>307.98200000000003</v>
      </c>
      <c r="J19" s="120">
        <v>321.74799999999999</v>
      </c>
      <c r="K19" s="120">
        <v>334.71600000000001</v>
      </c>
      <c r="L19" s="120">
        <v>348.91</v>
      </c>
      <c r="M19" s="120">
        <v>328.50799999999998</v>
      </c>
      <c r="N19" s="120">
        <v>345.67099999999999</v>
      </c>
      <c r="O19" s="120">
        <v>364.339</v>
      </c>
      <c r="P19" s="120">
        <v>387.45299999999997</v>
      </c>
      <c r="Q19" s="120">
        <v>403.03300000000002</v>
      </c>
      <c r="R19" s="120">
        <v>419.33699999999999</v>
      </c>
      <c r="S19" s="120">
        <v>445.14699999999999</v>
      </c>
      <c r="T19" s="120">
        <v>463.06700000000001</v>
      </c>
      <c r="U19" s="120">
        <v>466.12099999999998</v>
      </c>
      <c r="V19" s="120">
        <v>515.71299999999997</v>
      </c>
      <c r="W19" s="120">
        <v>531.75699999999995</v>
      </c>
      <c r="X19" s="120">
        <v>552.40099999999995</v>
      </c>
      <c r="Y19" s="120">
        <v>570.83799999999997</v>
      </c>
      <c r="Z19" s="3014">
        <v>590.47900000000004</v>
      </c>
      <c r="AA19" s="120">
        <v>581.48800000000006</v>
      </c>
      <c r="AB19" s="120">
        <v>578.89700000000005</v>
      </c>
      <c r="AC19" s="120">
        <v>589.32725399999993</v>
      </c>
      <c r="AD19" s="120">
        <v>601.39648499999998</v>
      </c>
      <c r="AE19" s="3014">
        <v>626.32838700000002</v>
      </c>
      <c r="AF19" s="1417">
        <v>621.19750600000009</v>
      </c>
    </row>
    <row r="20" spans="1:32" ht="14.1" customHeight="1">
      <c r="A20" s="617" t="s">
        <v>939</v>
      </c>
      <c r="B20" s="120">
        <v>36.356999999999999</v>
      </c>
      <c r="C20" s="120">
        <v>36.99</v>
      </c>
      <c r="D20" s="120">
        <v>32.944000000000003</v>
      </c>
      <c r="E20" s="120">
        <v>38.558999999999997</v>
      </c>
      <c r="F20" s="120">
        <v>41.408999999999999</v>
      </c>
      <c r="G20" s="120">
        <v>42.716000000000001</v>
      </c>
      <c r="H20" s="120">
        <v>43.362000000000002</v>
      </c>
      <c r="I20" s="120">
        <v>44.604999999999997</v>
      </c>
      <c r="J20" s="120">
        <v>44.896999999999998</v>
      </c>
      <c r="K20" s="120">
        <v>42.822000000000003</v>
      </c>
      <c r="L20" s="120">
        <v>43.131</v>
      </c>
      <c r="M20" s="120">
        <v>43.448</v>
      </c>
      <c r="N20" s="120">
        <v>45.048000000000002</v>
      </c>
      <c r="O20" s="120">
        <v>46.546999999999997</v>
      </c>
      <c r="P20" s="120">
        <v>49.725999999999999</v>
      </c>
      <c r="Q20" s="120">
        <v>50.344000000000001</v>
      </c>
      <c r="R20" s="120">
        <v>53.771999999999998</v>
      </c>
      <c r="S20" s="120">
        <v>55.231999999999999</v>
      </c>
      <c r="T20" s="120">
        <v>55.945</v>
      </c>
      <c r="U20" s="120">
        <v>57.155999999999999</v>
      </c>
      <c r="V20" s="120">
        <v>60.628999999999998</v>
      </c>
      <c r="W20" s="120">
        <v>62.186999999999998</v>
      </c>
      <c r="X20" s="120">
        <v>63.539000000000001</v>
      </c>
      <c r="Y20" s="120">
        <v>74.001000000000005</v>
      </c>
      <c r="Z20" s="3014">
        <v>71.072000000000003</v>
      </c>
      <c r="AA20" s="120">
        <v>78.596000000000004</v>
      </c>
      <c r="AB20" s="120">
        <v>76.8</v>
      </c>
      <c r="AC20" s="120">
        <v>79.280015000000006</v>
      </c>
      <c r="AD20" s="120">
        <v>79.963277000000005</v>
      </c>
      <c r="AE20" s="3014">
        <v>80.416264999999996</v>
      </c>
      <c r="AF20" s="1417">
        <v>71.876182</v>
      </c>
    </row>
    <row r="21" spans="1:32" ht="14.1" customHeight="1">
      <c r="A21" s="617" t="s">
        <v>579</v>
      </c>
      <c r="B21" s="120">
        <v>59.320999999999998</v>
      </c>
      <c r="C21" s="120">
        <v>63.337000000000003</v>
      </c>
      <c r="D21" s="120">
        <v>67.44</v>
      </c>
      <c r="E21" s="120">
        <v>69.382000000000005</v>
      </c>
      <c r="F21" s="120">
        <v>71.221000000000004</v>
      </c>
      <c r="G21" s="120">
        <v>73.445999999999998</v>
      </c>
      <c r="H21" s="120">
        <v>75.587999999999994</v>
      </c>
      <c r="I21" s="120">
        <v>78.064999999999998</v>
      </c>
      <c r="J21" s="120">
        <v>80.902000000000001</v>
      </c>
      <c r="K21" s="120">
        <v>80.623000000000005</v>
      </c>
      <c r="L21" s="120">
        <v>85.271000000000001</v>
      </c>
      <c r="M21" s="120">
        <v>90.119</v>
      </c>
      <c r="N21" s="120">
        <v>91.852000000000004</v>
      </c>
      <c r="O21" s="120">
        <v>91.944000000000003</v>
      </c>
      <c r="P21" s="120">
        <v>98.552000000000007</v>
      </c>
      <c r="Q21" s="120">
        <v>105.384</v>
      </c>
      <c r="R21" s="120">
        <v>110.422</v>
      </c>
      <c r="S21" s="120">
        <v>114.214</v>
      </c>
      <c r="T21" s="120">
        <v>119.297</v>
      </c>
      <c r="U21" s="120">
        <v>119.58</v>
      </c>
      <c r="V21" s="120">
        <v>113.767</v>
      </c>
      <c r="W21" s="120">
        <v>117.96299999999999</v>
      </c>
      <c r="X21" s="120">
        <v>121.71</v>
      </c>
      <c r="Y21" s="120">
        <v>123.252</v>
      </c>
      <c r="Z21" s="3014">
        <v>103.33</v>
      </c>
      <c r="AA21" s="120">
        <v>122.816</v>
      </c>
      <c r="AB21" s="120">
        <v>107.998</v>
      </c>
      <c r="AC21" s="120">
        <v>103.794449</v>
      </c>
      <c r="AD21" s="120">
        <v>99.755223000000001</v>
      </c>
      <c r="AE21" s="3014">
        <v>85.165598000000003</v>
      </c>
      <c r="AF21" s="1417"/>
    </row>
    <row r="22" spans="1:32" s="297" customFormat="1" ht="14.25" customHeight="1">
      <c r="A22" s="616" t="s">
        <v>426</v>
      </c>
      <c r="B22" s="635">
        <v>1244.4443300000003</v>
      </c>
      <c r="C22" s="635">
        <v>1357.5204899999999</v>
      </c>
      <c r="D22" s="635">
        <v>1485.257510000001</v>
      </c>
      <c r="E22" s="635">
        <v>1623.894240000001</v>
      </c>
      <c r="F22" s="635">
        <v>1775.739430000001</v>
      </c>
      <c r="G22" s="635">
        <v>1937.0073300000008</v>
      </c>
      <c r="H22" s="635">
        <v>2071.435120000001</v>
      </c>
      <c r="I22" s="635">
        <v>2193.2710600000019</v>
      </c>
      <c r="J22" s="635">
        <v>2283.9804100000033</v>
      </c>
      <c r="K22" s="635">
        <v>2424.250849999999</v>
      </c>
      <c r="L22" s="635">
        <v>2611.4955299999983</v>
      </c>
      <c r="M22" s="635">
        <v>2790.0255600000019</v>
      </c>
      <c r="N22" s="635">
        <v>3029.0221599999986</v>
      </c>
      <c r="O22" s="635">
        <v>3371.8033100000011</v>
      </c>
      <c r="P22" s="635">
        <v>3750.9170999999969</v>
      </c>
      <c r="Q22" s="635">
        <v>4126.7604859999992</v>
      </c>
      <c r="R22" s="635">
        <v>4595.4739609999997</v>
      </c>
      <c r="S22" s="635">
        <v>5100.2586289999981</v>
      </c>
      <c r="T22" s="635">
        <v>5328.2869990000017</v>
      </c>
      <c r="U22" s="635">
        <v>5673.445246000003</v>
      </c>
      <c r="V22" s="635">
        <v>6311.3622749999986</v>
      </c>
      <c r="W22" s="635">
        <v>6944.2926130000033</v>
      </c>
      <c r="X22" s="635">
        <v>7331.7278240000032</v>
      </c>
      <c r="Y22" s="635">
        <v>7902.8102749999962</v>
      </c>
      <c r="Z22" s="3012">
        <v>8440.0193359999976</v>
      </c>
      <c r="AA22" s="635">
        <v>8592.0171199999986</v>
      </c>
      <c r="AB22" s="635">
        <v>9117.844685</v>
      </c>
      <c r="AC22" s="635">
        <v>9765.2123359999987</v>
      </c>
      <c r="AD22" s="635">
        <v>10370.188709999999</v>
      </c>
      <c r="AE22" s="3012">
        <v>10810.826216000001</v>
      </c>
      <c r="AF22" s="1415"/>
    </row>
    <row r="23" spans="1:32" ht="15.75" customHeight="1">
      <c r="A23" s="617" t="s">
        <v>244</v>
      </c>
      <c r="B23" s="120">
        <v>621.26800000000003</v>
      </c>
      <c r="C23" s="120">
        <v>677.625</v>
      </c>
      <c r="D23" s="120">
        <v>754.07100000000003</v>
      </c>
      <c r="E23" s="120">
        <v>838.399</v>
      </c>
      <c r="F23" s="120">
        <v>928.245</v>
      </c>
      <c r="G23" s="120">
        <v>1007.914</v>
      </c>
      <c r="H23" s="120">
        <v>1080.24</v>
      </c>
      <c r="I23" s="120">
        <v>1135.8879999999999</v>
      </c>
      <c r="J23" s="120">
        <v>1167.5</v>
      </c>
      <c r="K23" s="120">
        <v>1239.9269999999999</v>
      </c>
      <c r="L23" s="120">
        <v>1355.7380000000001</v>
      </c>
      <c r="M23" s="120">
        <v>1480.9490000000001</v>
      </c>
      <c r="N23" s="120">
        <v>1654.164</v>
      </c>
      <c r="O23" s="120">
        <v>1910.7550000000001</v>
      </c>
      <c r="P23" s="120">
        <v>2203.502</v>
      </c>
      <c r="Q23" s="120">
        <v>2500.4659999999999</v>
      </c>
      <c r="R23" s="120">
        <v>2865.9540000000002</v>
      </c>
      <c r="S23" s="120">
        <v>3281.79</v>
      </c>
      <c r="T23" s="120">
        <v>3467.1849999999999</v>
      </c>
      <c r="U23" s="120">
        <v>3715.0610000000001</v>
      </c>
      <c r="V23" s="120">
        <v>4207.9930000000004</v>
      </c>
      <c r="W23" s="120">
        <v>4715.7610000000004</v>
      </c>
      <c r="X23" s="120">
        <v>4994.0450000000001</v>
      </c>
      <c r="Y23" s="120">
        <v>5447.2470000000003</v>
      </c>
      <c r="Z23" s="3014">
        <v>5817.2979999999998</v>
      </c>
      <c r="AA23" s="120">
        <v>5854.2349999999997</v>
      </c>
      <c r="AB23" s="120">
        <v>6199.8249999999998</v>
      </c>
      <c r="AC23" s="120">
        <v>6714.7620870000001</v>
      </c>
      <c r="AD23" s="120">
        <v>7142.7238530000004</v>
      </c>
      <c r="AE23" s="3014">
        <v>7504.0750120000002</v>
      </c>
      <c r="AF23" s="1417">
        <v>7797.8779999999997</v>
      </c>
    </row>
    <row r="24" spans="1:32" ht="14.1" customHeight="1">
      <c r="A24" s="617" t="s">
        <v>1056</v>
      </c>
      <c r="B24" s="120">
        <v>289.47032999999999</v>
      </c>
      <c r="C24" s="120">
        <v>315.67048999999997</v>
      </c>
      <c r="D24" s="120">
        <v>332.79851000000002</v>
      </c>
      <c r="E24" s="120">
        <v>356.42824000000002</v>
      </c>
      <c r="F24" s="120">
        <v>385.62542999999999</v>
      </c>
      <c r="G24" s="120">
        <v>418.12733000000003</v>
      </c>
      <c r="H24" s="120">
        <v>436.80212</v>
      </c>
      <c r="I24" s="120">
        <v>465.93205999999998</v>
      </c>
      <c r="J24" s="120">
        <v>497.05240999999995</v>
      </c>
      <c r="K24" s="120">
        <v>536.58484999999996</v>
      </c>
      <c r="L24" s="120">
        <v>561.05853000000002</v>
      </c>
      <c r="M24" s="120">
        <v>579.61856</v>
      </c>
      <c r="N24" s="120">
        <v>602.77116000000001</v>
      </c>
      <c r="O24" s="120">
        <v>640.34731000000011</v>
      </c>
      <c r="P24" s="120">
        <v>675.49509999999998</v>
      </c>
      <c r="Q24" s="120">
        <v>708.35748599999999</v>
      </c>
      <c r="R24" s="120">
        <v>767.22596099999998</v>
      </c>
      <c r="S24" s="120">
        <v>817.32462899999996</v>
      </c>
      <c r="T24" s="120">
        <v>845.00399899999991</v>
      </c>
      <c r="U24" s="120">
        <v>909.46224600000005</v>
      </c>
      <c r="V24" s="120">
        <v>974.48327500000005</v>
      </c>
      <c r="W24" s="120">
        <v>1060.776613</v>
      </c>
      <c r="X24" s="120">
        <v>1115.615824</v>
      </c>
      <c r="Y24" s="120">
        <v>1184.4732749999998</v>
      </c>
      <c r="Z24" s="3014">
        <v>1289.0593359999998</v>
      </c>
      <c r="AA24" s="120">
        <v>1356.9881200000002</v>
      </c>
      <c r="AB24" s="120">
        <v>1431.969685</v>
      </c>
      <c r="AC24" s="120">
        <v>1508.9871540000001</v>
      </c>
      <c r="AD24" s="120">
        <v>1607.9417060000001</v>
      </c>
      <c r="AE24" s="3014">
        <v>1623.6911850000001</v>
      </c>
      <c r="AF24" s="1417">
        <v>1610.9677609999999</v>
      </c>
    </row>
    <row r="25" spans="1:32" ht="14.1" customHeight="1">
      <c r="A25" s="617" t="s">
        <v>209</v>
      </c>
      <c r="B25" s="120">
        <v>32.667000000000002</v>
      </c>
      <c r="C25" s="120">
        <v>37.340000000000003</v>
      </c>
      <c r="D25" s="120">
        <v>41.512999999999998</v>
      </c>
      <c r="E25" s="120">
        <v>45.4</v>
      </c>
      <c r="F25" s="120">
        <v>51.357999999999997</v>
      </c>
      <c r="G25" s="120">
        <v>59.192999999999998</v>
      </c>
      <c r="H25" s="120">
        <v>67.724000000000004</v>
      </c>
      <c r="I25" s="120">
        <v>74.626999999999995</v>
      </c>
      <c r="J25" s="120">
        <v>78.037999999999997</v>
      </c>
      <c r="K25" s="120">
        <v>85.915000000000006</v>
      </c>
      <c r="L25" s="120">
        <v>93.325000000000003</v>
      </c>
      <c r="M25" s="120">
        <v>101.254</v>
      </c>
      <c r="N25" s="120">
        <v>108.217</v>
      </c>
      <c r="O25" s="120">
        <v>112.974</v>
      </c>
      <c r="P25" s="120">
        <v>120.163</v>
      </c>
      <c r="Q25" s="120">
        <v>127.529</v>
      </c>
      <c r="R25" s="120">
        <v>133.072</v>
      </c>
      <c r="S25" s="120">
        <v>142.15100000000001</v>
      </c>
      <c r="T25" s="120">
        <v>149.32599999999999</v>
      </c>
      <c r="U25" s="120">
        <v>156.774</v>
      </c>
      <c r="V25" s="120">
        <v>169.755</v>
      </c>
      <c r="W25" s="120">
        <v>183.417</v>
      </c>
      <c r="X25" s="120">
        <v>200.03</v>
      </c>
      <c r="Y25" s="120">
        <v>216.02</v>
      </c>
      <c r="Z25" s="3014">
        <v>227.876</v>
      </c>
      <c r="AA25" s="120">
        <v>233.98400000000001</v>
      </c>
      <c r="AB25" s="120">
        <v>247.92</v>
      </c>
      <c r="AC25" s="120">
        <v>254.86872</v>
      </c>
      <c r="AD25" s="120">
        <v>283.77076</v>
      </c>
      <c r="AE25" s="3014">
        <v>295.12278200000003</v>
      </c>
      <c r="AF25" s="1417">
        <v>288.10881599999999</v>
      </c>
    </row>
    <row r="26" spans="1:32" ht="14.1" customHeight="1">
      <c r="A26" s="617" t="s">
        <v>56</v>
      </c>
      <c r="B26" s="120">
        <v>37.673000000000002</v>
      </c>
      <c r="C26" s="120">
        <v>41.076000000000001</v>
      </c>
      <c r="D26" s="120">
        <v>48.81</v>
      </c>
      <c r="E26" s="120">
        <v>50.646000000000001</v>
      </c>
      <c r="F26" s="120">
        <v>53.555</v>
      </c>
      <c r="G26" s="120">
        <v>56.957000000000001</v>
      </c>
      <c r="H26" s="120">
        <v>59.125</v>
      </c>
      <c r="I26" s="120">
        <v>62.155000000000001</v>
      </c>
      <c r="J26" s="120">
        <v>65.427999999999997</v>
      </c>
      <c r="K26" s="120">
        <v>65.78</v>
      </c>
      <c r="L26" s="120">
        <v>68.116</v>
      </c>
      <c r="M26" s="120">
        <v>72.430000000000007</v>
      </c>
      <c r="N26" s="120">
        <v>75.703999999999994</v>
      </c>
      <c r="O26" s="120">
        <v>80.83</v>
      </c>
      <c r="P26" s="120">
        <v>85.629000000000005</v>
      </c>
      <c r="Q26" s="120">
        <v>93.629000000000005</v>
      </c>
      <c r="R26" s="120">
        <v>98.212999999999994</v>
      </c>
      <c r="S26" s="120">
        <v>95.661000000000001</v>
      </c>
      <c r="T26" s="120">
        <v>91.616</v>
      </c>
      <c r="U26" s="120">
        <v>95.356999999999999</v>
      </c>
      <c r="V26" s="120">
        <v>94.384</v>
      </c>
      <c r="W26" s="120">
        <v>95.09</v>
      </c>
      <c r="X26" s="120">
        <v>96.125</v>
      </c>
      <c r="Y26" s="120">
        <v>104.07599999999999</v>
      </c>
      <c r="Z26" s="3014">
        <v>106.988</v>
      </c>
      <c r="AA26" s="120">
        <v>111.298</v>
      </c>
      <c r="AB26" s="120">
        <v>123.46299999999999</v>
      </c>
      <c r="AC26" s="120">
        <v>131.27699999999999</v>
      </c>
      <c r="AD26" s="120">
        <v>128.53100000000001</v>
      </c>
      <c r="AE26" s="3014">
        <v>133.33041299999999</v>
      </c>
      <c r="AF26" s="1417"/>
    </row>
    <row r="27" spans="1:32" ht="14.1" customHeight="1">
      <c r="A27" s="617" t="s">
        <v>589</v>
      </c>
      <c r="B27" s="120">
        <v>44.176000000000002</v>
      </c>
      <c r="C27" s="120">
        <v>50.185000000000002</v>
      </c>
      <c r="D27" s="120">
        <v>57.097999999999999</v>
      </c>
      <c r="E27" s="120">
        <v>63.406999999999996</v>
      </c>
      <c r="F27" s="120">
        <v>71.177000000000007</v>
      </c>
      <c r="G27" s="120">
        <v>80.082999999999998</v>
      </c>
      <c r="H27" s="120">
        <v>89.841999999999999</v>
      </c>
      <c r="I27" s="120">
        <v>93.225999999999999</v>
      </c>
      <c r="J27" s="120">
        <v>90.052000000000007</v>
      </c>
      <c r="K27" s="120">
        <v>90.039000000000001</v>
      </c>
      <c r="L27" s="120">
        <v>95.977000000000004</v>
      </c>
      <c r="M27" s="120">
        <v>102.42</v>
      </c>
      <c r="N27" s="120">
        <v>109.01300000000001</v>
      </c>
      <c r="O27" s="120">
        <v>116.983</v>
      </c>
      <c r="P27" s="120">
        <v>125.727</v>
      </c>
      <c r="Q27" s="120">
        <v>132.197</v>
      </c>
      <c r="R27" s="120">
        <v>138.74199999999999</v>
      </c>
      <c r="S27" s="120">
        <v>143.63900000000001</v>
      </c>
      <c r="T27" s="120">
        <v>147.34399999999999</v>
      </c>
      <c r="U27" s="120">
        <v>148.34</v>
      </c>
      <c r="V27" s="120">
        <v>159.46199999999999</v>
      </c>
      <c r="W27" s="120">
        <v>155.68</v>
      </c>
      <c r="X27" s="120">
        <v>165.423</v>
      </c>
      <c r="Y27" s="120">
        <v>170.113</v>
      </c>
      <c r="Z27" s="3014">
        <v>172.208</v>
      </c>
      <c r="AA27" s="120">
        <v>177.227</v>
      </c>
      <c r="AB27" s="120">
        <v>188.26499999999999</v>
      </c>
      <c r="AC27" s="120">
        <v>181.93967800000001</v>
      </c>
      <c r="AD27" s="120">
        <v>182.28844599999999</v>
      </c>
      <c r="AE27" s="3014">
        <v>190.68134400000002</v>
      </c>
      <c r="AF27" s="1417">
        <v>186.18</v>
      </c>
    </row>
    <row r="28" spans="1:32" s="297" customFormat="1" ht="14.45" customHeight="1">
      <c r="A28" s="616" t="s">
        <v>776</v>
      </c>
      <c r="B28" s="635">
        <v>223.58699999999999</v>
      </c>
      <c r="C28" s="635">
        <v>224.62200000000001</v>
      </c>
      <c r="D28" s="635">
        <v>254.78899999999999</v>
      </c>
      <c r="E28" s="635">
        <v>282.84699999999998</v>
      </c>
      <c r="F28" s="635">
        <v>301.37099999999998</v>
      </c>
      <c r="G28" s="635">
        <v>315.279</v>
      </c>
      <c r="H28" s="635">
        <v>333.50299999999999</v>
      </c>
      <c r="I28" s="635">
        <v>354.58100000000002</v>
      </c>
      <c r="J28" s="635">
        <v>383.86399999999998</v>
      </c>
      <c r="K28" s="635">
        <v>406.45499999999998</v>
      </c>
      <c r="L28" s="635">
        <v>429.77199999999999</v>
      </c>
      <c r="M28" s="635">
        <v>455.733</v>
      </c>
      <c r="N28" s="635">
        <v>487.87599999999998</v>
      </c>
      <c r="O28" s="635">
        <v>516.14300000000003</v>
      </c>
      <c r="P28" s="635">
        <v>550.41200000000003</v>
      </c>
      <c r="Q28" s="635">
        <v>596.56399999999996</v>
      </c>
      <c r="R28" s="635">
        <v>639.22299999999996</v>
      </c>
      <c r="S28" s="635">
        <v>679.30499999999995</v>
      </c>
      <c r="T28" s="635">
        <v>722.17899999999997</v>
      </c>
      <c r="U28" s="635">
        <v>757.68899999999996</v>
      </c>
      <c r="V28" s="635">
        <v>829.42200000000003</v>
      </c>
      <c r="W28" s="635">
        <v>856.34100000000001</v>
      </c>
      <c r="X28" s="635">
        <v>916.03800000000001</v>
      </c>
      <c r="Y28" s="635">
        <v>950.50900000000001</v>
      </c>
      <c r="Z28" s="3012">
        <v>1020.76</v>
      </c>
      <c r="AA28" s="635">
        <v>1068.22</v>
      </c>
      <c r="AB28" s="635">
        <v>1103.6400000000001</v>
      </c>
      <c r="AC28" s="635">
        <v>1156.409566</v>
      </c>
      <c r="AD28" s="635">
        <v>1167.3170640000001</v>
      </c>
      <c r="AE28" s="3012">
        <v>1202.5475430000001</v>
      </c>
      <c r="AF28" s="1415"/>
    </row>
    <row r="29" spans="1:32" ht="14.1" customHeight="1">
      <c r="A29" s="617" t="s">
        <v>566</v>
      </c>
      <c r="B29" s="120">
        <v>59.101999999999997</v>
      </c>
      <c r="C29" s="120">
        <v>64.126000000000005</v>
      </c>
      <c r="D29" s="120">
        <v>68.676000000000002</v>
      </c>
      <c r="E29" s="120">
        <v>76.203999999999994</v>
      </c>
      <c r="F29" s="120">
        <v>81.878</v>
      </c>
      <c r="G29" s="120">
        <v>84.980999999999995</v>
      </c>
      <c r="H29" s="120">
        <v>90.867000000000004</v>
      </c>
      <c r="I29" s="120">
        <v>97.765000000000001</v>
      </c>
      <c r="J29" s="120">
        <v>103.464</v>
      </c>
      <c r="K29" s="120">
        <v>112.657</v>
      </c>
      <c r="L29" s="120">
        <v>121.383</v>
      </c>
      <c r="M29" s="120">
        <v>130.19900000000001</v>
      </c>
      <c r="N29" s="120">
        <v>141.08099999999999</v>
      </c>
      <c r="O29" s="120">
        <v>153.87799999999999</v>
      </c>
      <c r="P29" s="120">
        <v>166.91800000000001</v>
      </c>
      <c r="Q29" s="120">
        <v>178.08799999999999</v>
      </c>
      <c r="R29" s="120">
        <v>192.68199999999999</v>
      </c>
      <c r="S29" s="120">
        <v>203.98599999999999</v>
      </c>
      <c r="T29" s="120">
        <v>214.53</v>
      </c>
      <c r="U29" s="120">
        <v>221.37</v>
      </c>
      <c r="V29" s="120">
        <v>232.959</v>
      </c>
      <c r="W29" s="120">
        <v>240.05199999999999</v>
      </c>
      <c r="X29" s="120">
        <v>254.27600000000001</v>
      </c>
      <c r="Y29" s="120">
        <v>262.43400000000003</v>
      </c>
      <c r="Z29" s="3014">
        <v>274.60899999999998</v>
      </c>
      <c r="AA29" s="120">
        <v>280.63299999999998</v>
      </c>
      <c r="AB29" s="120">
        <v>289.09399999999999</v>
      </c>
      <c r="AC29" s="120">
        <v>307.98383200000001</v>
      </c>
      <c r="AD29" s="120">
        <v>309.35097499999995</v>
      </c>
      <c r="AE29" s="3014">
        <v>322.75602899999996</v>
      </c>
      <c r="AF29" s="1417">
        <v>325.01799999999997</v>
      </c>
    </row>
    <row r="30" spans="1:32" ht="14.1" customHeight="1">
      <c r="A30" s="617" t="s">
        <v>429</v>
      </c>
      <c r="B30" s="120">
        <v>69.207999999999998</v>
      </c>
      <c r="C30" s="120">
        <v>74.010999999999996</v>
      </c>
      <c r="D30" s="120">
        <v>82.19</v>
      </c>
      <c r="E30" s="120">
        <v>91.04</v>
      </c>
      <c r="F30" s="120">
        <v>93.921999999999997</v>
      </c>
      <c r="G30" s="120">
        <v>97.846000000000004</v>
      </c>
      <c r="H30" s="120">
        <v>101.114</v>
      </c>
      <c r="I30" s="120">
        <v>107.54600000000001</v>
      </c>
      <c r="J30" s="120">
        <v>114.623</v>
      </c>
      <c r="K30" s="120">
        <v>119.015</v>
      </c>
      <c r="L30" s="120">
        <v>126.191</v>
      </c>
      <c r="M30" s="120">
        <v>133.673</v>
      </c>
      <c r="N30" s="120">
        <v>141.73599999999999</v>
      </c>
      <c r="O30" s="120">
        <v>153</v>
      </c>
      <c r="P30" s="120">
        <v>159.875</v>
      </c>
      <c r="Q30" s="120">
        <v>176.124</v>
      </c>
      <c r="R30" s="120">
        <v>181.434</v>
      </c>
      <c r="S30" s="120">
        <v>190.535</v>
      </c>
      <c r="T30" s="120">
        <v>204.2</v>
      </c>
      <c r="U30" s="120">
        <v>217.08199999999999</v>
      </c>
      <c r="V30" s="120">
        <v>240.071</v>
      </c>
      <c r="W30" s="120">
        <v>250.08199999999999</v>
      </c>
      <c r="X30" s="120">
        <v>288.71199999999999</v>
      </c>
      <c r="Y30" s="120">
        <v>302.15800000000002</v>
      </c>
      <c r="Z30" s="3014">
        <v>336.45800000000003</v>
      </c>
      <c r="AA30" s="120">
        <v>359.02800000000002</v>
      </c>
      <c r="AB30" s="120">
        <v>367.64299999999997</v>
      </c>
      <c r="AC30" s="120">
        <v>378.298025</v>
      </c>
      <c r="AD30" s="120">
        <v>386.87390000000005</v>
      </c>
      <c r="AE30" s="3014">
        <v>385.53677799999997</v>
      </c>
      <c r="AF30" s="1417"/>
    </row>
    <row r="31" spans="1:32" s="297" customFormat="1" ht="14.45" customHeight="1">
      <c r="A31" s="616" t="s">
        <v>58</v>
      </c>
      <c r="B31" s="635">
        <v>2716.6718350000001</v>
      </c>
      <c r="C31" s="635">
        <v>2763.9584849999997</v>
      </c>
      <c r="D31" s="635">
        <v>2770.571829</v>
      </c>
      <c r="E31" s="635">
        <v>2779.5895959999998</v>
      </c>
      <c r="F31" s="635">
        <v>2823.428026</v>
      </c>
      <c r="G31" s="635">
        <v>2906.6069400000001</v>
      </c>
      <c r="H31" s="635">
        <v>2988.9003980000002</v>
      </c>
      <c r="I31" s="635">
        <v>3026.116833</v>
      </c>
      <c r="J31" s="635">
        <v>3109.1376679999998</v>
      </c>
      <c r="K31" s="635">
        <v>3163.811393</v>
      </c>
      <c r="L31" s="635">
        <v>3269.4268830000001</v>
      </c>
      <c r="M31" s="635">
        <v>3328.09843</v>
      </c>
      <c r="N31" s="635">
        <v>3363.8991209999999</v>
      </c>
      <c r="O31" s="635">
        <v>3441.98488</v>
      </c>
      <c r="P31" s="635">
        <v>3520.3738779999999</v>
      </c>
      <c r="Q31" s="635">
        <v>3571.0895869999999</v>
      </c>
      <c r="R31" s="635">
        <v>3615.452307</v>
      </c>
      <c r="S31" s="635">
        <v>3669.1334029999998</v>
      </c>
      <c r="T31" s="635">
        <v>3683.846763</v>
      </c>
      <c r="U31" s="635">
        <v>3513.3377680000003</v>
      </c>
      <c r="V31" s="635">
        <v>3657.1579580000002</v>
      </c>
      <c r="W31" s="635">
        <v>3617.099334</v>
      </c>
      <c r="X31" s="635">
        <v>3653.3938410000001</v>
      </c>
      <c r="Y31" s="635">
        <v>3618.6697960000001</v>
      </c>
      <c r="Z31" s="3012">
        <v>3550.136446</v>
      </c>
      <c r="AA31" s="635">
        <v>3606.454749</v>
      </c>
      <c r="AB31" s="635">
        <v>3643.76631</v>
      </c>
      <c r="AC31" s="635">
        <v>3699.5073620000003</v>
      </c>
      <c r="AD31" s="635">
        <v>3686.0737960000001</v>
      </c>
      <c r="AE31" s="3012">
        <v>3640.023185</v>
      </c>
      <c r="AF31" s="1415">
        <v>3536.8981090000002</v>
      </c>
    </row>
    <row r="32" spans="1:32" ht="14.1" customHeight="1">
      <c r="A32" s="617" t="s">
        <v>590</v>
      </c>
      <c r="B32" s="120">
        <v>50.293999999999997</v>
      </c>
      <c r="C32" s="120">
        <v>51.482999999999997</v>
      </c>
      <c r="D32" s="120">
        <v>51.19</v>
      </c>
      <c r="E32" s="120">
        <v>52.420999999999999</v>
      </c>
      <c r="F32" s="120">
        <v>53.131999999999998</v>
      </c>
      <c r="G32" s="120">
        <v>56.225000000000001</v>
      </c>
      <c r="H32" s="120">
        <v>54.88</v>
      </c>
      <c r="I32" s="120">
        <v>56.704000000000001</v>
      </c>
      <c r="J32" s="120">
        <v>57.000999999999998</v>
      </c>
      <c r="K32" s="120">
        <v>60.944000000000003</v>
      </c>
      <c r="L32" s="120">
        <v>61.256999999999998</v>
      </c>
      <c r="M32" s="120">
        <v>62.448999999999998</v>
      </c>
      <c r="N32" s="120">
        <v>62.499000000000002</v>
      </c>
      <c r="O32" s="120">
        <v>60.173999999999999</v>
      </c>
      <c r="P32" s="120">
        <v>64.152000000000001</v>
      </c>
      <c r="Q32" s="120">
        <v>66.832741999999996</v>
      </c>
      <c r="R32" s="120">
        <v>64.702446000000009</v>
      </c>
      <c r="S32" s="120">
        <v>65.084661999999994</v>
      </c>
      <c r="T32" s="120">
        <v>66.851960999999989</v>
      </c>
      <c r="U32" s="120">
        <v>69.087512000000004</v>
      </c>
      <c r="V32" s="120">
        <v>71.128034</v>
      </c>
      <c r="W32" s="120">
        <v>65.813092999999995</v>
      </c>
      <c r="X32" s="120">
        <v>72.603456000000008</v>
      </c>
      <c r="Y32" s="120">
        <v>68.356634999999997</v>
      </c>
      <c r="Z32" s="3014">
        <v>65.438872000000003</v>
      </c>
      <c r="AA32" s="120">
        <v>65.299421999999993</v>
      </c>
      <c r="AB32" s="120">
        <v>68.308186000000006</v>
      </c>
      <c r="AC32" s="120">
        <v>71.324414000000004</v>
      </c>
      <c r="AD32" s="120">
        <v>68.617888999999991</v>
      </c>
      <c r="AE32" s="3014">
        <v>74.234302999999997</v>
      </c>
      <c r="AF32" s="1417">
        <v>72.556312999999989</v>
      </c>
    </row>
    <row r="33" spans="1:32" ht="14.1" customHeight="1">
      <c r="A33" s="617" t="s">
        <v>591</v>
      </c>
      <c r="B33" s="120">
        <v>70.923000000000002</v>
      </c>
      <c r="C33" s="120">
        <v>71.936000000000007</v>
      </c>
      <c r="D33" s="120">
        <v>72.224999999999994</v>
      </c>
      <c r="E33" s="120">
        <v>70.834000000000003</v>
      </c>
      <c r="F33" s="120">
        <v>72.179000000000002</v>
      </c>
      <c r="G33" s="120">
        <v>74.408000000000001</v>
      </c>
      <c r="H33" s="120">
        <v>76.099000000000004</v>
      </c>
      <c r="I33" s="120">
        <v>78.832999999999998</v>
      </c>
      <c r="J33" s="120">
        <v>83.183000000000007</v>
      </c>
      <c r="K33" s="120">
        <v>84.513999999999996</v>
      </c>
      <c r="L33" s="120">
        <v>84.012</v>
      </c>
      <c r="M33" s="120">
        <v>79.820999999999998</v>
      </c>
      <c r="N33" s="120">
        <v>82.069000000000003</v>
      </c>
      <c r="O33" s="120">
        <v>84.63</v>
      </c>
      <c r="P33" s="120">
        <v>85.643000000000001</v>
      </c>
      <c r="Q33" s="120">
        <v>87.025000000000006</v>
      </c>
      <c r="R33" s="120">
        <v>85.617000000000004</v>
      </c>
      <c r="S33" s="120">
        <v>88.822000000000003</v>
      </c>
      <c r="T33" s="120">
        <v>84.93</v>
      </c>
      <c r="U33" s="120">
        <v>91.234999999999999</v>
      </c>
      <c r="V33" s="120">
        <v>95.897300000000001</v>
      </c>
      <c r="W33" s="120">
        <v>90.431600000000003</v>
      </c>
      <c r="X33" s="120">
        <v>83.034199999999998</v>
      </c>
      <c r="Y33" s="120">
        <v>83.495999999999995</v>
      </c>
      <c r="Z33" s="3014">
        <v>72.645899999999997</v>
      </c>
      <c r="AA33" s="120">
        <v>69.8245</v>
      </c>
      <c r="AB33" s="120">
        <v>85.812899999999999</v>
      </c>
      <c r="AC33" s="120">
        <v>86.775700000000001</v>
      </c>
      <c r="AD33" s="120">
        <v>75.098300000000009</v>
      </c>
      <c r="AE33" s="3014">
        <v>93.745999999999995</v>
      </c>
      <c r="AF33" s="1417">
        <v>88.912899999999993</v>
      </c>
    </row>
    <row r="34" spans="1:32" ht="14.1" customHeight="1">
      <c r="A34" s="617" t="s">
        <v>592</v>
      </c>
      <c r="B34" s="120">
        <v>25.981999999999999</v>
      </c>
      <c r="C34" s="120">
        <v>36.545000000000002</v>
      </c>
      <c r="D34" s="120">
        <v>30.738</v>
      </c>
      <c r="E34" s="120">
        <v>33.973999999999997</v>
      </c>
      <c r="F34" s="120">
        <v>40.578000000000003</v>
      </c>
      <c r="G34" s="120">
        <v>36.759</v>
      </c>
      <c r="H34" s="120">
        <v>53.582000000000001</v>
      </c>
      <c r="I34" s="120">
        <v>44.314999999999998</v>
      </c>
      <c r="J34" s="120">
        <v>41.113</v>
      </c>
      <c r="K34" s="120">
        <v>38.92</v>
      </c>
      <c r="L34" s="120">
        <v>36.052999999999997</v>
      </c>
      <c r="M34" s="120">
        <v>37.728999999999999</v>
      </c>
      <c r="N34" s="120">
        <v>39.286999999999999</v>
      </c>
      <c r="O34" s="120">
        <v>46.186</v>
      </c>
      <c r="P34" s="120">
        <v>40.43</v>
      </c>
      <c r="Q34" s="120">
        <v>36.246000000000002</v>
      </c>
      <c r="R34" s="120">
        <v>45.610999999999997</v>
      </c>
      <c r="S34" s="120">
        <v>39.316000000000003</v>
      </c>
      <c r="T34" s="120">
        <v>36.616</v>
      </c>
      <c r="U34" s="120">
        <v>36.383000000000003</v>
      </c>
      <c r="V34" s="120">
        <v>38.862031999999999</v>
      </c>
      <c r="W34" s="120">
        <v>35.229069000000003</v>
      </c>
      <c r="X34" s="120">
        <v>30.700702</v>
      </c>
      <c r="Y34" s="120">
        <v>34.742088000000003</v>
      </c>
      <c r="Z34" s="3014">
        <v>32.184011999999996</v>
      </c>
      <c r="AA34" s="120">
        <v>28.940632000000001</v>
      </c>
      <c r="AB34" s="120">
        <v>30.538405999999998</v>
      </c>
      <c r="AC34" s="120">
        <v>31.022552000000001</v>
      </c>
      <c r="AD34" s="120">
        <v>30.368333</v>
      </c>
      <c r="AE34" s="3014">
        <v>29.525765</v>
      </c>
      <c r="AF34" s="1417">
        <v>28.750513999999999</v>
      </c>
    </row>
    <row r="35" spans="1:32" ht="14.1" customHeight="1">
      <c r="A35" s="617" t="s">
        <v>593</v>
      </c>
      <c r="B35" s="120">
        <v>54.377000000000002</v>
      </c>
      <c r="C35" s="120">
        <v>57.985999999999997</v>
      </c>
      <c r="D35" s="120">
        <v>57.725000000000001</v>
      </c>
      <c r="E35" s="120">
        <v>61.079000000000001</v>
      </c>
      <c r="F35" s="120">
        <v>65.631</v>
      </c>
      <c r="G35" s="120">
        <v>64.034999999999997</v>
      </c>
      <c r="H35" s="120">
        <v>69.373000000000005</v>
      </c>
      <c r="I35" s="120">
        <v>69.176000000000002</v>
      </c>
      <c r="J35" s="120">
        <v>70.167000000000002</v>
      </c>
      <c r="K35" s="120">
        <v>69.456999999999994</v>
      </c>
      <c r="L35" s="120">
        <v>69.975999999999999</v>
      </c>
      <c r="M35" s="120">
        <v>74.486000000000004</v>
      </c>
      <c r="N35" s="120">
        <v>74.954999999999998</v>
      </c>
      <c r="O35" s="120">
        <v>84.325999999999993</v>
      </c>
      <c r="P35" s="120">
        <v>85.844999999999999</v>
      </c>
      <c r="Q35" s="120">
        <v>70.581999999999994</v>
      </c>
      <c r="R35" s="120">
        <v>82.311999999999998</v>
      </c>
      <c r="S35" s="120">
        <v>81.245000000000005</v>
      </c>
      <c r="T35" s="120">
        <v>77.432000000000002</v>
      </c>
      <c r="U35" s="120">
        <v>72.069000000000003</v>
      </c>
      <c r="V35" s="120">
        <v>80.674000000000007</v>
      </c>
      <c r="W35" s="120">
        <v>73.501000000000005</v>
      </c>
      <c r="X35" s="120">
        <v>70.411000000000001</v>
      </c>
      <c r="Y35" s="120">
        <v>71.257000000000005</v>
      </c>
      <c r="Z35" s="3014">
        <v>68.093999999999994</v>
      </c>
      <c r="AA35" s="120">
        <v>68.599000000000004</v>
      </c>
      <c r="AB35" s="120">
        <v>68.757000000000005</v>
      </c>
      <c r="AC35" s="120">
        <v>67.522999999999996</v>
      </c>
      <c r="AD35" s="120">
        <v>70.263000000000005</v>
      </c>
      <c r="AE35" s="3014">
        <v>68.641999999999996</v>
      </c>
      <c r="AF35" s="1417">
        <v>68.945999999999998</v>
      </c>
    </row>
    <row r="36" spans="1:32" ht="14.1" customHeight="1">
      <c r="A36" s="617" t="s">
        <v>1058</v>
      </c>
      <c r="B36" s="120">
        <v>420.751327</v>
      </c>
      <c r="C36" s="120">
        <v>455.55470500000001</v>
      </c>
      <c r="D36" s="120">
        <v>463.63877200000002</v>
      </c>
      <c r="E36" s="120">
        <v>472.70675599999998</v>
      </c>
      <c r="F36" s="120">
        <v>476.867616</v>
      </c>
      <c r="G36" s="120">
        <v>494.27406400000001</v>
      </c>
      <c r="H36" s="120">
        <v>513.39754500000004</v>
      </c>
      <c r="I36" s="120">
        <v>504.77019999999999</v>
      </c>
      <c r="J36" s="120">
        <v>511.27633899999995</v>
      </c>
      <c r="K36" s="120">
        <v>525.80586399999993</v>
      </c>
      <c r="L36" s="120">
        <v>539.954249</v>
      </c>
      <c r="M36" s="120">
        <v>549.53042700000003</v>
      </c>
      <c r="N36" s="120">
        <v>559.06361199999992</v>
      </c>
      <c r="O36" s="120">
        <v>566.83864000000005</v>
      </c>
      <c r="P36" s="120">
        <v>574.05393500000002</v>
      </c>
      <c r="Q36" s="120">
        <v>576.06187699999998</v>
      </c>
      <c r="R36" s="120">
        <v>574.86969700000009</v>
      </c>
      <c r="S36" s="120">
        <v>569.768417</v>
      </c>
      <c r="T36" s="120">
        <v>573.80677300000002</v>
      </c>
      <c r="U36" s="120">
        <v>535.92539699999998</v>
      </c>
      <c r="V36" s="120">
        <v>569.28773000000001</v>
      </c>
      <c r="W36" s="120">
        <v>573.10699799999998</v>
      </c>
      <c r="X36" s="120">
        <v>572.75806699999998</v>
      </c>
      <c r="Y36" s="120">
        <v>582.43550700000003</v>
      </c>
      <c r="Z36" s="3014">
        <v>572.711141</v>
      </c>
      <c r="AA36" s="120">
        <v>579.58934799999997</v>
      </c>
      <c r="AB36" s="120">
        <v>564.053495</v>
      </c>
      <c r="AC36" s="120">
        <v>561.94248600000003</v>
      </c>
      <c r="AD36" s="120">
        <v>581.78547300000002</v>
      </c>
      <c r="AE36" s="3014">
        <v>570.84456799999998</v>
      </c>
      <c r="AF36" s="1417">
        <v>532.43515099999991</v>
      </c>
    </row>
    <row r="37" spans="1:32" ht="14.1" customHeight="1">
      <c r="A37" s="617" t="s">
        <v>216</v>
      </c>
      <c r="B37" s="120">
        <v>550.01499999999999</v>
      </c>
      <c r="C37" s="120">
        <v>539.63400000000001</v>
      </c>
      <c r="D37" s="120">
        <v>537.47</v>
      </c>
      <c r="E37" s="120">
        <v>526.27599999999995</v>
      </c>
      <c r="F37" s="120">
        <v>529.16</v>
      </c>
      <c r="G37" s="120">
        <v>537.28399999999999</v>
      </c>
      <c r="H37" s="120">
        <v>555.37199999999996</v>
      </c>
      <c r="I37" s="120">
        <v>551.55399999999997</v>
      </c>
      <c r="J37" s="120">
        <v>556.39300000000003</v>
      </c>
      <c r="K37" s="120">
        <v>556.29999999999995</v>
      </c>
      <c r="L37" s="120">
        <v>576.54300000000001</v>
      </c>
      <c r="M37" s="120">
        <v>586.40599999999995</v>
      </c>
      <c r="N37" s="120">
        <v>586.69399999999996</v>
      </c>
      <c r="O37" s="120">
        <v>609.25599999999997</v>
      </c>
      <c r="P37" s="120">
        <v>618.06899999999996</v>
      </c>
      <c r="Q37" s="120">
        <v>623.11400000000003</v>
      </c>
      <c r="R37" s="120">
        <v>640.11400000000003</v>
      </c>
      <c r="S37" s="120">
        <v>641.35199999999998</v>
      </c>
      <c r="T37" s="120">
        <v>641.221</v>
      </c>
      <c r="U37" s="120">
        <v>596.46900000000005</v>
      </c>
      <c r="V37" s="120">
        <v>633.12</v>
      </c>
      <c r="W37" s="120">
        <v>613.12300000000005</v>
      </c>
      <c r="X37" s="120">
        <v>628.31399999999996</v>
      </c>
      <c r="Y37" s="120">
        <v>638.70100000000002</v>
      </c>
      <c r="Z37" s="3014">
        <v>627.80600000000004</v>
      </c>
      <c r="AA37" s="120">
        <v>648.30899999999997</v>
      </c>
      <c r="AB37" s="120">
        <v>650.44899999999996</v>
      </c>
      <c r="AC37" s="120">
        <v>653.72299999999996</v>
      </c>
      <c r="AD37" s="120">
        <v>642.9</v>
      </c>
      <c r="AE37" s="3014">
        <v>609.06500000000005</v>
      </c>
      <c r="AF37" s="1417">
        <v>581.995</v>
      </c>
    </row>
    <row r="38" spans="1:32" ht="14.1" customHeight="1">
      <c r="A38" s="637" t="s">
        <v>594</v>
      </c>
      <c r="B38" s="120">
        <v>35.003</v>
      </c>
      <c r="C38" s="120">
        <v>35.814999999999998</v>
      </c>
      <c r="D38" s="120">
        <v>37.411000000000001</v>
      </c>
      <c r="E38" s="120">
        <v>38.396000000000001</v>
      </c>
      <c r="F38" s="120">
        <v>40.624000000000002</v>
      </c>
      <c r="G38" s="120">
        <v>41.552</v>
      </c>
      <c r="H38" s="120">
        <v>42.567</v>
      </c>
      <c r="I38" s="120">
        <v>43.506</v>
      </c>
      <c r="J38" s="120">
        <v>46.329000000000001</v>
      </c>
      <c r="K38" s="120">
        <v>49.631999999999998</v>
      </c>
      <c r="L38" s="120">
        <v>53.843000000000004</v>
      </c>
      <c r="M38" s="120">
        <v>53.704000000000001</v>
      </c>
      <c r="N38" s="120">
        <v>54.607999999999997</v>
      </c>
      <c r="O38" s="120">
        <v>58.470999999999997</v>
      </c>
      <c r="P38" s="120">
        <v>59.345999999999997</v>
      </c>
      <c r="Q38" s="120">
        <v>60.02</v>
      </c>
      <c r="R38" s="120">
        <v>60.789000000000001</v>
      </c>
      <c r="S38" s="120">
        <v>63.496000000000002</v>
      </c>
      <c r="T38" s="120">
        <v>63.749000000000002</v>
      </c>
      <c r="U38" s="120">
        <v>61.365000000000002</v>
      </c>
      <c r="V38" s="120">
        <v>57.392000000000003</v>
      </c>
      <c r="W38" s="120">
        <v>59.436</v>
      </c>
      <c r="X38" s="120">
        <v>60.959000000000003</v>
      </c>
      <c r="Y38" s="120">
        <v>57.152000000000001</v>
      </c>
      <c r="Z38" s="3014">
        <v>50.473999999999997</v>
      </c>
      <c r="AA38" s="120">
        <v>51.874000000000002</v>
      </c>
      <c r="AB38" s="120">
        <v>54.438584000000006</v>
      </c>
      <c r="AC38" s="120">
        <v>55.266089000000001</v>
      </c>
      <c r="AD38" s="120">
        <v>53.262785000000001</v>
      </c>
      <c r="AE38" s="3014">
        <v>48.626170999999999</v>
      </c>
      <c r="AF38" s="1417">
        <v>46.327089999999998</v>
      </c>
    </row>
    <row r="39" spans="1:32" ht="14.1" customHeight="1">
      <c r="A39" s="617" t="s">
        <v>1059</v>
      </c>
      <c r="B39" s="120">
        <v>216.6</v>
      </c>
      <c r="C39" s="120">
        <v>221.816</v>
      </c>
      <c r="D39" s="120">
        <v>226.25399999999999</v>
      </c>
      <c r="E39" s="120">
        <v>222.80199999999999</v>
      </c>
      <c r="F39" s="120">
        <v>231.81299999999999</v>
      </c>
      <c r="G39" s="120">
        <v>241.489</v>
      </c>
      <c r="H39" s="120">
        <v>244.43299999999999</v>
      </c>
      <c r="I39" s="120">
        <v>251.47300000000001</v>
      </c>
      <c r="J39" s="120">
        <v>259.8</v>
      </c>
      <c r="K39" s="120">
        <v>265.66699999999997</v>
      </c>
      <c r="L39" s="120">
        <v>276.64163500000001</v>
      </c>
      <c r="M39" s="120">
        <v>279.00865600000003</v>
      </c>
      <c r="N39" s="120">
        <v>285.27601099999998</v>
      </c>
      <c r="O39" s="120">
        <v>293.88476500000002</v>
      </c>
      <c r="P39" s="120">
        <v>303.34700600000002</v>
      </c>
      <c r="Q39" s="120">
        <v>303.69990000000001</v>
      </c>
      <c r="R39" s="120">
        <v>314.12196299999999</v>
      </c>
      <c r="S39" s="120">
        <v>313.88734899999997</v>
      </c>
      <c r="T39" s="120">
        <v>319.130538</v>
      </c>
      <c r="U39" s="120">
        <v>292.639678</v>
      </c>
      <c r="V39" s="120">
        <v>302.06366300000002</v>
      </c>
      <c r="W39" s="120">
        <v>302.58191800000003</v>
      </c>
      <c r="X39" s="120">
        <v>299.27700099999998</v>
      </c>
      <c r="Y39" s="120">
        <v>289.80659499999996</v>
      </c>
      <c r="Z39" s="3014">
        <v>279.82734299999998</v>
      </c>
      <c r="AA39" s="120">
        <v>282.99346800000001</v>
      </c>
      <c r="AB39" s="120">
        <v>289.76796000000002</v>
      </c>
      <c r="AC39" s="120">
        <v>295.83001100000001</v>
      </c>
      <c r="AD39" s="120">
        <v>289.70843300000001</v>
      </c>
      <c r="AE39" s="3014">
        <v>293.853207</v>
      </c>
      <c r="AF39" s="1417">
        <v>281.48700700000001</v>
      </c>
    </row>
    <row r="40" spans="1:32" ht="14.1" customHeight="1">
      <c r="A40" s="617" t="s">
        <v>215</v>
      </c>
      <c r="B40" s="120">
        <v>71.968102000000002</v>
      </c>
      <c r="C40" s="120">
        <v>74.384140000000002</v>
      </c>
      <c r="D40" s="120">
        <v>77.257232999999999</v>
      </c>
      <c r="E40" s="120">
        <v>77.159177</v>
      </c>
      <c r="F40" s="120">
        <v>79.866581000000011</v>
      </c>
      <c r="G40" s="120">
        <v>81.156238000000002</v>
      </c>
      <c r="H40" s="120">
        <v>85.423456000000002</v>
      </c>
      <c r="I40" s="120">
        <v>86.521735000000007</v>
      </c>
      <c r="J40" s="120">
        <v>91.114507000000003</v>
      </c>
      <c r="K40" s="120">
        <v>86.720436000000007</v>
      </c>
      <c r="L40" s="120">
        <v>89.630026999999998</v>
      </c>
      <c r="M40" s="120">
        <v>93.663404999999997</v>
      </c>
      <c r="N40" s="120">
        <v>95.982020999999989</v>
      </c>
      <c r="O40" s="120">
        <v>96.817619000000008</v>
      </c>
      <c r="P40" s="120">
        <v>101.21368099999999</v>
      </c>
      <c r="Q40" s="120">
        <v>99.922539</v>
      </c>
      <c r="R40" s="120">
        <v>98.832121999999998</v>
      </c>
      <c r="S40" s="120">
        <v>105.16430100000001</v>
      </c>
      <c r="T40" s="120">
        <v>107.551973</v>
      </c>
      <c r="U40" s="120">
        <v>113.689499</v>
      </c>
      <c r="V40" s="120">
        <v>119.26928599999999</v>
      </c>
      <c r="W40" s="120">
        <v>113.96299999999999</v>
      </c>
      <c r="X40" s="120">
        <v>103.23449400000001</v>
      </c>
      <c r="Y40" s="120">
        <v>101.630228</v>
      </c>
      <c r="Z40" s="3014">
        <v>103.35869599999999</v>
      </c>
      <c r="AA40" s="120">
        <v>110.23117500000001</v>
      </c>
      <c r="AB40" s="120">
        <v>115.16865</v>
      </c>
      <c r="AC40" s="120">
        <v>117.21927700000001</v>
      </c>
      <c r="AD40" s="120">
        <v>114.10285</v>
      </c>
      <c r="AE40" s="3014">
        <v>121.06155199999999</v>
      </c>
      <c r="AF40" s="1417">
        <v>122.47886</v>
      </c>
    </row>
    <row r="41" spans="1:32" ht="14.1" customHeight="1">
      <c r="A41" s="617" t="s">
        <v>586</v>
      </c>
      <c r="B41" s="120">
        <v>121.848</v>
      </c>
      <c r="C41" s="120">
        <v>111.009</v>
      </c>
      <c r="D41" s="120">
        <v>117.503</v>
      </c>
      <c r="E41" s="120">
        <v>120.107</v>
      </c>
      <c r="F41" s="120">
        <v>113.35599999999999</v>
      </c>
      <c r="G41" s="120">
        <v>123.199</v>
      </c>
      <c r="H41" s="120">
        <v>104.98399999999999</v>
      </c>
      <c r="I41" s="120">
        <v>111.657</v>
      </c>
      <c r="J41" s="120">
        <v>117.008</v>
      </c>
      <c r="K41" s="120">
        <v>122.717</v>
      </c>
      <c r="L41" s="120">
        <v>142.982</v>
      </c>
      <c r="M41" s="120">
        <v>121.89</v>
      </c>
      <c r="N41" s="120">
        <v>130.70500000000001</v>
      </c>
      <c r="O41" s="120">
        <v>107.273</v>
      </c>
      <c r="P41" s="120">
        <v>110.617</v>
      </c>
      <c r="Q41" s="120">
        <v>138.00899999999999</v>
      </c>
      <c r="R41" s="120">
        <v>121.58199999999999</v>
      </c>
      <c r="S41" s="120">
        <v>137.19200000000001</v>
      </c>
      <c r="T41" s="120">
        <v>142.13399999999999</v>
      </c>
      <c r="U41" s="120">
        <v>131.773</v>
      </c>
      <c r="V41" s="120">
        <v>123.631</v>
      </c>
      <c r="W41" s="120">
        <v>127.539</v>
      </c>
      <c r="X41" s="120">
        <v>147.66300000000001</v>
      </c>
      <c r="Y41" s="120">
        <v>134.072</v>
      </c>
      <c r="Z41" s="3014">
        <v>141.97</v>
      </c>
      <c r="AA41" s="120">
        <v>144.54599999999999</v>
      </c>
      <c r="AB41" s="120">
        <v>149.042</v>
      </c>
      <c r="AC41" s="120">
        <v>149.47999999999999</v>
      </c>
      <c r="AD41" s="120">
        <v>146.890773</v>
      </c>
      <c r="AE41" s="3014">
        <v>135.292</v>
      </c>
      <c r="AF41" s="1417">
        <v>153.965993</v>
      </c>
    </row>
    <row r="42" spans="1:32" ht="14.1" customHeight="1">
      <c r="A42" s="617" t="s">
        <v>1060</v>
      </c>
      <c r="B42" s="120">
        <v>151.923</v>
      </c>
      <c r="C42" s="120">
        <v>155.80099999999999</v>
      </c>
      <c r="D42" s="120">
        <v>158.72200000000001</v>
      </c>
      <c r="E42" s="120">
        <v>156.80199999999999</v>
      </c>
      <c r="F42" s="120">
        <v>161.85300000000001</v>
      </c>
      <c r="G42" s="120">
        <v>167.09</v>
      </c>
      <c r="H42" s="120">
        <v>174.459</v>
      </c>
      <c r="I42" s="120">
        <v>190.40199999999999</v>
      </c>
      <c r="J42" s="120">
        <v>195.21600000000001</v>
      </c>
      <c r="K42" s="120">
        <v>208.24700000000001</v>
      </c>
      <c r="L42" s="120">
        <v>224.46799999999999</v>
      </c>
      <c r="M42" s="120">
        <v>236.036</v>
      </c>
      <c r="N42" s="120">
        <v>244.95099999999999</v>
      </c>
      <c r="O42" s="120">
        <v>260.70600000000002</v>
      </c>
      <c r="P42" s="120">
        <v>279.97474299999999</v>
      </c>
      <c r="Q42" s="120">
        <v>294.083979</v>
      </c>
      <c r="R42" s="120">
        <v>299.459968</v>
      </c>
      <c r="S42" s="120">
        <v>305.05920800000001</v>
      </c>
      <c r="T42" s="120">
        <v>313.75814700000001</v>
      </c>
      <c r="U42" s="120">
        <v>294.62</v>
      </c>
      <c r="V42" s="120">
        <v>301.52719999999999</v>
      </c>
      <c r="W42" s="120">
        <v>293.84699999999998</v>
      </c>
      <c r="X42" s="120">
        <v>297.55862400000001</v>
      </c>
      <c r="Y42" s="120">
        <v>285.63112000000001</v>
      </c>
      <c r="Z42" s="3014">
        <v>278.74928199999999</v>
      </c>
      <c r="AA42" s="120">
        <v>280.91145400000005</v>
      </c>
      <c r="AB42" s="120">
        <v>274.77176700000001</v>
      </c>
      <c r="AC42" s="120">
        <v>275.726</v>
      </c>
      <c r="AD42" s="120">
        <v>274.452</v>
      </c>
      <c r="AE42" s="3014">
        <v>273.25700000000001</v>
      </c>
      <c r="AF42" s="1417">
        <v>262.29599999999999</v>
      </c>
    </row>
    <row r="43" spans="1:32" ht="14.1" customHeight="1">
      <c r="A43" s="617" t="s">
        <v>595</v>
      </c>
      <c r="B43" s="120">
        <v>146.51400000000001</v>
      </c>
      <c r="C43" s="120">
        <v>147.39599999999999</v>
      </c>
      <c r="D43" s="120">
        <v>146.465</v>
      </c>
      <c r="E43" s="120">
        <v>145.81200000000001</v>
      </c>
      <c r="F43" s="120">
        <v>143.053</v>
      </c>
      <c r="G43" s="120">
        <v>148.351</v>
      </c>
      <c r="H43" s="120">
        <v>140.66200000000001</v>
      </c>
      <c r="I43" s="120">
        <v>149.249</v>
      </c>
      <c r="J43" s="120">
        <v>158.83099999999999</v>
      </c>
      <c r="K43" s="120">
        <v>154.86000000000001</v>
      </c>
      <c r="L43" s="120">
        <v>145.26599999999999</v>
      </c>
      <c r="M43" s="120">
        <v>161.61699999999999</v>
      </c>
      <c r="N43" s="120">
        <v>146.73500000000001</v>
      </c>
      <c r="O43" s="120">
        <v>135.43700000000001</v>
      </c>
      <c r="P43" s="120">
        <v>151.738</v>
      </c>
      <c r="Q43" s="120">
        <v>158.435</v>
      </c>
      <c r="R43" s="120">
        <v>143.416</v>
      </c>
      <c r="S43" s="120">
        <v>148.922</v>
      </c>
      <c r="T43" s="120">
        <v>150.03800000000001</v>
      </c>
      <c r="U43" s="120">
        <v>136.73500000000001</v>
      </c>
      <c r="V43" s="120">
        <v>148.548</v>
      </c>
      <c r="W43" s="120">
        <v>150.405</v>
      </c>
      <c r="X43" s="120">
        <v>166.56100000000001</v>
      </c>
      <c r="Y43" s="120">
        <v>153.166</v>
      </c>
      <c r="Z43" s="3014">
        <v>153.66300000000001</v>
      </c>
      <c r="AA43" s="120">
        <v>162.11199999999999</v>
      </c>
      <c r="AB43" s="120">
        <v>156.01</v>
      </c>
      <c r="AC43" s="120">
        <v>164.25</v>
      </c>
      <c r="AD43" s="120">
        <v>163.4</v>
      </c>
      <c r="AE43" s="3014">
        <v>168.43899999999999</v>
      </c>
      <c r="AF43" s="1417">
        <v>162.61799999999999</v>
      </c>
    </row>
    <row r="44" spans="1:32" ht="14.1" customHeight="1">
      <c r="A44" s="617" t="s">
        <v>596</v>
      </c>
      <c r="B44" s="120">
        <v>56.174406000000005</v>
      </c>
      <c r="C44" s="120">
        <v>58.218640000000001</v>
      </c>
      <c r="D44" s="120">
        <v>59.671824000000001</v>
      </c>
      <c r="E44" s="120">
        <v>61.701663000000003</v>
      </c>
      <c r="F44" s="120">
        <v>66.304829999999995</v>
      </c>
      <c r="G44" s="120">
        <v>63.032637999999999</v>
      </c>
      <c r="H44" s="120">
        <v>57.502396999999995</v>
      </c>
      <c r="I44" s="120">
        <v>63.092897000000001</v>
      </c>
      <c r="J44" s="120">
        <v>63.469822000000001</v>
      </c>
      <c r="K44" s="120">
        <v>69.691092999999995</v>
      </c>
      <c r="L44" s="120">
        <v>67.520681999999994</v>
      </c>
      <c r="M44" s="120">
        <v>72.433823000000004</v>
      </c>
      <c r="N44" s="120">
        <v>67.131733999999994</v>
      </c>
      <c r="O44" s="120">
        <v>67.390437000000006</v>
      </c>
      <c r="P44" s="120">
        <v>65.585361999999989</v>
      </c>
      <c r="Q44" s="120">
        <v>59.648423000000001</v>
      </c>
      <c r="R44" s="120">
        <v>64.058851000000004</v>
      </c>
      <c r="S44" s="120">
        <v>67.925257000000002</v>
      </c>
      <c r="T44" s="120">
        <v>68.939223999999996</v>
      </c>
      <c r="U44" s="120">
        <v>68.459810000000004</v>
      </c>
      <c r="V44" s="120">
        <v>67.815389999999994</v>
      </c>
      <c r="W44" s="120">
        <v>64.623962000000006</v>
      </c>
      <c r="X44" s="120">
        <v>69.839337999999998</v>
      </c>
      <c r="Y44" s="120">
        <v>70.212973000000005</v>
      </c>
      <c r="Z44" s="3014">
        <v>71.743112999999994</v>
      </c>
      <c r="AA44" s="120">
        <v>67.680596000000008</v>
      </c>
      <c r="AB44" s="120">
        <v>63.163105999999999</v>
      </c>
      <c r="AC44" s="120">
        <v>63.089385999999998</v>
      </c>
      <c r="AD44" s="120">
        <v>69.108831999999992</v>
      </c>
      <c r="AE44" s="3014">
        <v>73.470769000000004</v>
      </c>
      <c r="AF44" s="1417">
        <v>71.546306000000001</v>
      </c>
    </row>
    <row r="45" spans="1:32" ht="14.1" customHeight="1">
      <c r="A45" s="617" t="s">
        <v>587</v>
      </c>
      <c r="B45" s="120">
        <v>319.73700000000002</v>
      </c>
      <c r="C45" s="120">
        <v>322.875</v>
      </c>
      <c r="D45" s="120">
        <v>321.04300000000001</v>
      </c>
      <c r="E45" s="120">
        <v>323.10199999999998</v>
      </c>
      <c r="F45" s="120">
        <v>326.48700000000002</v>
      </c>
      <c r="G45" s="120">
        <v>334.041</v>
      </c>
      <c r="H45" s="120">
        <v>350.86900000000003</v>
      </c>
      <c r="I45" s="120">
        <v>350.666</v>
      </c>
      <c r="J45" s="120">
        <v>362.70299999999997</v>
      </c>
      <c r="K45" s="120">
        <v>368.15199999999999</v>
      </c>
      <c r="L45" s="120">
        <v>377.06900000000002</v>
      </c>
      <c r="M45" s="120">
        <v>384.79</v>
      </c>
      <c r="N45" s="120">
        <v>387.24700000000001</v>
      </c>
      <c r="O45" s="120">
        <v>398.19799999999998</v>
      </c>
      <c r="P45" s="120">
        <v>393.92700000000002</v>
      </c>
      <c r="Q45" s="120">
        <v>398.35599999999999</v>
      </c>
      <c r="R45" s="120">
        <v>397.28300000000002</v>
      </c>
      <c r="S45" s="120">
        <v>396.83</v>
      </c>
      <c r="T45" s="120">
        <v>388.91899999999998</v>
      </c>
      <c r="U45" s="120">
        <v>376.75599999999997</v>
      </c>
      <c r="V45" s="120">
        <v>382.07100000000003</v>
      </c>
      <c r="W45" s="120">
        <v>367.98399999999998</v>
      </c>
      <c r="X45" s="120">
        <v>363.87900000000002</v>
      </c>
      <c r="Y45" s="120">
        <v>358.29</v>
      </c>
      <c r="Z45" s="3014">
        <v>338.1</v>
      </c>
      <c r="AA45" s="120">
        <v>339.571078</v>
      </c>
      <c r="AB45" s="120">
        <v>339.21712400000001</v>
      </c>
      <c r="AC45" s="120">
        <v>337.933718</v>
      </c>
      <c r="AD45" s="120">
        <v>332.50413400000002</v>
      </c>
      <c r="AE45" s="3014">
        <v>322.84392300000002</v>
      </c>
      <c r="AF45" s="1417">
        <v>312.75829999999996</v>
      </c>
    </row>
    <row r="46" spans="1:32" ht="14.1" customHeight="1">
      <c r="A46" s="617" t="s">
        <v>597</v>
      </c>
      <c r="B46" s="120">
        <v>57.542999999999999</v>
      </c>
      <c r="C46" s="120">
        <v>60.246000000000002</v>
      </c>
      <c r="D46" s="120">
        <v>67.341999999999999</v>
      </c>
      <c r="E46" s="120">
        <v>73.808000000000007</v>
      </c>
      <c r="F46" s="120">
        <v>78.320999999999998</v>
      </c>
      <c r="G46" s="120">
        <v>86.247</v>
      </c>
      <c r="H46" s="120">
        <v>94.861999999999995</v>
      </c>
      <c r="I46" s="120">
        <v>103.29600000000001</v>
      </c>
      <c r="J46" s="120">
        <v>111.02200000000001</v>
      </c>
      <c r="K46" s="120">
        <v>116.44</v>
      </c>
      <c r="L46" s="120">
        <v>124.922</v>
      </c>
      <c r="M46" s="120">
        <v>122.72499999999999</v>
      </c>
      <c r="N46" s="120">
        <v>129.4</v>
      </c>
      <c r="O46" s="120">
        <v>140.58099999999999</v>
      </c>
      <c r="P46" s="120">
        <v>150.69800000000001</v>
      </c>
      <c r="Q46" s="120">
        <v>161.95599999999999</v>
      </c>
      <c r="R46" s="120">
        <v>176.29900000000001</v>
      </c>
      <c r="S46" s="120">
        <v>191.55799999999999</v>
      </c>
      <c r="T46" s="120">
        <v>198.41800000000001</v>
      </c>
      <c r="U46" s="120">
        <v>194.81200000000001</v>
      </c>
      <c r="V46" s="120">
        <v>211.208</v>
      </c>
      <c r="W46" s="120">
        <v>229.393</v>
      </c>
      <c r="X46" s="120">
        <v>239.49600000000001</v>
      </c>
      <c r="Y46" s="120">
        <v>240.154</v>
      </c>
      <c r="Z46" s="3014">
        <v>251.96299999999999</v>
      </c>
      <c r="AA46" s="120">
        <v>261.78300000000002</v>
      </c>
      <c r="AB46" s="120">
        <v>274.40800000000002</v>
      </c>
      <c r="AC46" s="120">
        <v>297.27752399999997</v>
      </c>
      <c r="AD46" s="120">
        <v>304.80188400000003</v>
      </c>
      <c r="AE46" s="3014">
        <v>303.89756</v>
      </c>
      <c r="AF46" s="1417">
        <v>305.43138500000003</v>
      </c>
    </row>
    <row r="47" spans="1:32" s="297" customFormat="1" ht="14.45" customHeight="1">
      <c r="A47" s="616" t="s">
        <v>1061</v>
      </c>
      <c r="B47" s="635">
        <v>211.86610000000002</v>
      </c>
      <c r="C47" s="635">
        <v>199.6198</v>
      </c>
      <c r="D47" s="635">
        <v>177.80202600000001</v>
      </c>
      <c r="E47" s="635">
        <v>172.063603</v>
      </c>
      <c r="F47" s="635">
        <v>172.45366799999999</v>
      </c>
      <c r="G47" s="635">
        <v>178.29613899999998</v>
      </c>
      <c r="H47" s="635">
        <v>187.17364600000002</v>
      </c>
      <c r="I47" s="635">
        <v>184.95358400000001</v>
      </c>
      <c r="J47" s="635">
        <v>182.88779300000002</v>
      </c>
      <c r="K47" s="635">
        <v>174.83948100000001</v>
      </c>
      <c r="L47" s="635">
        <v>180.033242</v>
      </c>
      <c r="M47" s="635">
        <v>186.963165</v>
      </c>
      <c r="N47" s="635">
        <v>187.28768599999998</v>
      </c>
      <c r="O47" s="635">
        <v>191.804059</v>
      </c>
      <c r="P47" s="635">
        <v>198.182807</v>
      </c>
      <c r="Q47" s="635">
        <v>205.74192099999999</v>
      </c>
      <c r="R47" s="635">
        <v>211.73635700000003</v>
      </c>
      <c r="S47" s="635">
        <v>203.910098</v>
      </c>
      <c r="T47" s="635">
        <v>215.21290999999999</v>
      </c>
      <c r="U47" s="635">
        <v>210.50219000000001</v>
      </c>
      <c r="V47" s="635">
        <v>225.63111800000001</v>
      </c>
      <c r="W47" s="635">
        <v>220.93360200000001</v>
      </c>
      <c r="X47" s="635">
        <v>210.46802299999999</v>
      </c>
      <c r="Y47" s="635">
        <v>218.87414500000003</v>
      </c>
      <c r="Z47" s="3012">
        <v>218.18744099999998</v>
      </c>
      <c r="AA47" s="635">
        <v>224.46550699999997</v>
      </c>
      <c r="AB47" s="635">
        <v>226.22922700000001</v>
      </c>
      <c r="AC47" s="635">
        <v>217.26900000000001</v>
      </c>
      <c r="AD47" s="635">
        <v>230.59501699999998</v>
      </c>
      <c r="AE47" s="3012">
        <v>217.628758</v>
      </c>
      <c r="AF47" s="1415">
        <v>208.28936200000001</v>
      </c>
    </row>
    <row r="48" spans="1:32" s="297" customFormat="1" ht="14.45" customHeight="1">
      <c r="A48" s="616" t="s">
        <v>268</v>
      </c>
      <c r="B48" s="635">
        <v>1673.1590000000001</v>
      </c>
      <c r="C48" s="635">
        <v>1633.3989999999999</v>
      </c>
      <c r="D48" s="635">
        <v>1529.077</v>
      </c>
      <c r="E48" s="635">
        <v>1436.72</v>
      </c>
      <c r="F48" s="635">
        <v>1309.742</v>
      </c>
      <c r="G48" s="635">
        <v>1272.5440000000001</v>
      </c>
      <c r="H48" s="635">
        <v>1239.829</v>
      </c>
      <c r="I48" s="635">
        <v>1213.5550000000001</v>
      </c>
      <c r="J48" s="635">
        <v>1196.115</v>
      </c>
      <c r="K48" s="635">
        <v>1216.9549999999999</v>
      </c>
      <c r="L48" s="635">
        <v>1257.404</v>
      </c>
      <c r="M48" s="635">
        <v>1278.796</v>
      </c>
      <c r="N48" s="635">
        <v>1283.03</v>
      </c>
      <c r="O48" s="635">
        <v>1325.588</v>
      </c>
      <c r="P48" s="635">
        <v>1356.136</v>
      </c>
      <c r="Q48" s="635">
        <v>1384.1489999999999</v>
      </c>
      <c r="R48" s="635">
        <v>1442.979</v>
      </c>
      <c r="S48" s="635">
        <v>1472.018</v>
      </c>
      <c r="T48" s="635">
        <v>1497.6020000000001</v>
      </c>
      <c r="U48" s="635">
        <v>1422.021</v>
      </c>
      <c r="V48" s="635">
        <v>1498.722</v>
      </c>
      <c r="W48" s="635">
        <v>1530.8579999999999</v>
      </c>
      <c r="X48" s="635">
        <v>1560.53</v>
      </c>
      <c r="Y48" s="635">
        <v>1559.192</v>
      </c>
      <c r="Z48" s="3012">
        <v>1552.6504600000001</v>
      </c>
      <c r="AA48" s="635">
        <v>1539.301602</v>
      </c>
      <c r="AB48" s="635">
        <v>1567.906923</v>
      </c>
      <c r="AC48" s="635">
        <v>1577.0874440000002</v>
      </c>
      <c r="AD48" s="635">
        <v>1615.833116</v>
      </c>
      <c r="AE48" s="3012">
        <v>1619.328004</v>
      </c>
      <c r="AF48" s="1415">
        <v>1318.8835490000001</v>
      </c>
    </row>
    <row r="49" spans="1:32" s="297" customFormat="1" ht="14.45" customHeight="1">
      <c r="A49" s="572" t="s">
        <v>1177</v>
      </c>
      <c r="B49" s="638">
        <v>1184.2255479999999</v>
      </c>
      <c r="C49" s="638">
        <v>1224.836554</v>
      </c>
      <c r="D49" s="638">
        <v>1247.2919469999999</v>
      </c>
      <c r="E49" s="638">
        <v>1280.4099860000001</v>
      </c>
      <c r="F49" s="638">
        <v>1363.0214639999999</v>
      </c>
      <c r="G49" s="638">
        <v>1413.9270449999999</v>
      </c>
      <c r="H49" s="638">
        <v>1462.7071659999999</v>
      </c>
      <c r="I49" s="638">
        <v>1514.623233</v>
      </c>
      <c r="J49" s="638">
        <v>1520.0921960000001</v>
      </c>
      <c r="K49" s="638">
        <v>1566.7532649999998</v>
      </c>
      <c r="L49" s="638">
        <v>1650.0742460000001</v>
      </c>
      <c r="M49" s="638">
        <v>1669.347133</v>
      </c>
      <c r="N49" s="638">
        <v>1713.6302250000001</v>
      </c>
      <c r="O49" s="638">
        <v>1712.6774480000001</v>
      </c>
      <c r="P49" s="638">
        <v>1775.017274</v>
      </c>
      <c r="Q49" s="638">
        <v>1818.371163</v>
      </c>
      <c r="R49" s="638">
        <v>1843.5368719999999</v>
      </c>
      <c r="S49" s="638">
        <v>1909.92704</v>
      </c>
      <c r="T49" s="638">
        <v>1898.753381</v>
      </c>
      <c r="U49" s="638">
        <v>1891.60789</v>
      </c>
      <c r="V49" s="638">
        <v>2026.5496780000001</v>
      </c>
      <c r="W49" s="638">
        <v>1992.0465139999999</v>
      </c>
      <c r="X49" s="638">
        <v>1991.847947</v>
      </c>
      <c r="Y49" s="638">
        <v>2000.317767</v>
      </c>
      <c r="Z49" s="3015">
        <v>1978.8586089999999</v>
      </c>
      <c r="AA49" s="638">
        <v>1971.3726810000001</v>
      </c>
      <c r="AB49" s="638">
        <v>2000.8364389999999</v>
      </c>
      <c r="AC49" s="638">
        <v>2017.8700630000001</v>
      </c>
      <c r="AD49" s="638">
        <v>2032.8796150000001</v>
      </c>
      <c r="AE49" s="3015">
        <v>2007.830007</v>
      </c>
      <c r="AF49" s="1439">
        <v>2000.557851</v>
      </c>
    </row>
    <row r="50" spans="1:32" ht="14.1" customHeight="1">
      <c r="A50" s="637" t="s">
        <v>1063</v>
      </c>
      <c r="B50" s="639">
        <v>870.67328599999996</v>
      </c>
      <c r="C50" s="639">
        <v>898.38762100000008</v>
      </c>
      <c r="D50" s="639">
        <v>903.53527500000007</v>
      </c>
      <c r="E50" s="639">
        <v>911.65574800000002</v>
      </c>
      <c r="F50" s="639">
        <v>968.76654799999994</v>
      </c>
      <c r="G50" s="639">
        <v>990.42488900000001</v>
      </c>
      <c r="H50" s="639">
        <v>1010.7230949999999</v>
      </c>
      <c r="I50" s="639">
        <v>1034.7712750000001</v>
      </c>
      <c r="J50" s="639">
        <v>1031.268476</v>
      </c>
      <c r="K50" s="639">
        <v>1048.230123</v>
      </c>
      <c r="L50" s="639">
        <v>1067.815906</v>
      </c>
      <c r="M50" s="639">
        <v>1050.232407</v>
      </c>
      <c r="N50" s="639">
        <v>1068.0653710000001</v>
      </c>
      <c r="O50" s="639">
        <v>1058.8855859999999</v>
      </c>
      <c r="P50" s="639">
        <v>1088.467359</v>
      </c>
      <c r="Q50" s="639">
        <v>1108.841997</v>
      </c>
      <c r="R50" s="639">
        <v>1112.688054</v>
      </c>
      <c r="S50" s="639">
        <v>1141.8661959999999</v>
      </c>
      <c r="T50" s="639">
        <v>1108.2697020000001</v>
      </c>
      <c r="U50" s="639">
        <v>1090.4861550000001</v>
      </c>
      <c r="V50" s="639">
        <v>1170.898676</v>
      </c>
      <c r="W50" s="639">
        <v>1110.733952</v>
      </c>
      <c r="X50" s="639">
        <v>1098.910167</v>
      </c>
      <c r="Y50" s="639">
        <v>1104.1467299999999</v>
      </c>
      <c r="Z50" s="3016">
        <v>1075.9816820000001</v>
      </c>
      <c r="AA50" s="639">
        <v>1058.6570430000002</v>
      </c>
      <c r="AB50" s="639">
        <v>1070.868475</v>
      </c>
      <c r="AC50" s="639">
        <v>1080.9738950000001</v>
      </c>
      <c r="AD50" s="639">
        <v>1068.464283</v>
      </c>
      <c r="AE50" s="3016">
        <v>1044.9776440000001</v>
      </c>
      <c r="AF50" s="1418">
        <v>1031.0395960000001</v>
      </c>
    </row>
    <row r="51" spans="1:32" ht="13.7" customHeight="1">
      <c r="A51" s="619" t="s">
        <v>598</v>
      </c>
      <c r="B51" s="640">
        <v>105.371</v>
      </c>
      <c r="C51" s="640">
        <v>114.82</v>
      </c>
      <c r="D51" s="640">
        <v>126.17</v>
      </c>
      <c r="E51" s="640">
        <v>144.81399999999999</v>
      </c>
      <c r="F51" s="640">
        <v>163.51599999999999</v>
      </c>
      <c r="G51" s="640">
        <v>183.857</v>
      </c>
      <c r="H51" s="640">
        <v>205.38200000000001</v>
      </c>
      <c r="I51" s="640">
        <v>224.70400000000001</v>
      </c>
      <c r="J51" s="640">
        <v>217.88900000000001</v>
      </c>
      <c r="K51" s="640">
        <v>237.50299999999999</v>
      </c>
      <c r="L51" s="640">
        <v>290.12599999999998</v>
      </c>
      <c r="M51" s="640">
        <v>310.95800000000003</v>
      </c>
      <c r="N51" s="640">
        <v>331.88200000000001</v>
      </c>
      <c r="O51" s="640">
        <v>345.19200000000001</v>
      </c>
      <c r="P51" s="640">
        <v>368.16199999999998</v>
      </c>
      <c r="Q51" s="640">
        <v>389.39</v>
      </c>
      <c r="R51" s="640">
        <v>404.02100000000002</v>
      </c>
      <c r="S51" s="640">
        <v>427.31599999999997</v>
      </c>
      <c r="T51" s="640">
        <v>446.42899999999997</v>
      </c>
      <c r="U51" s="640">
        <v>454.50400000000002</v>
      </c>
      <c r="V51" s="640">
        <v>499.50799999999998</v>
      </c>
      <c r="W51" s="640">
        <v>523.28599999999994</v>
      </c>
      <c r="X51" s="640">
        <v>534.61800000000005</v>
      </c>
      <c r="Y51" s="640">
        <v>541.99599999999998</v>
      </c>
      <c r="Z51" s="3017">
        <v>550.93399999999997</v>
      </c>
      <c r="AA51" s="640">
        <v>552.697</v>
      </c>
      <c r="AB51" s="640">
        <v>562.60299999999995</v>
      </c>
      <c r="AC51" s="640">
        <v>566.87957200000005</v>
      </c>
      <c r="AD51" s="640">
        <v>590.11116700000002</v>
      </c>
      <c r="AE51" s="3017">
        <v>581.49227899999994</v>
      </c>
      <c r="AF51" s="1419">
        <v>586.32858399999998</v>
      </c>
    </row>
    <row r="52" spans="1:32" ht="2.85" customHeight="1">
      <c r="A52" s="294"/>
      <c r="B52" s="299"/>
      <c r="C52" s="299"/>
      <c r="D52" s="299"/>
      <c r="E52" s="294"/>
      <c r="F52" s="294"/>
      <c r="G52" s="294"/>
      <c r="H52" s="294"/>
      <c r="I52" s="294"/>
      <c r="J52" s="294"/>
      <c r="K52" s="641"/>
      <c r="L52" s="641"/>
      <c r="M52" s="620"/>
      <c r="N52" s="294"/>
      <c r="O52" s="294"/>
    </row>
    <row r="53" spans="1:32" ht="2.85" customHeight="1">
      <c r="A53" s="294"/>
      <c r="B53" s="299"/>
      <c r="C53" s="299"/>
      <c r="D53" s="299"/>
      <c r="E53" s="294"/>
      <c r="F53" s="294"/>
      <c r="G53" s="294"/>
      <c r="H53" s="294"/>
      <c r="I53" s="294"/>
      <c r="J53" s="294"/>
      <c r="K53" s="641"/>
      <c r="L53" s="641"/>
      <c r="M53" s="620"/>
      <c r="N53" s="294"/>
      <c r="O53" s="294"/>
    </row>
    <row r="54" spans="1:32">
      <c r="A54" s="124" t="s">
        <v>245</v>
      </c>
      <c r="B54" s="2860"/>
      <c r="C54" s="2860"/>
      <c r="D54" s="2860"/>
      <c r="E54" s="2860"/>
      <c r="F54" s="2860"/>
      <c r="G54" s="2860"/>
      <c r="H54" s="2860"/>
      <c r="I54" s="2860"/>
      <c r="J54" s="2860"/>
      <c r="K54" s="2860"/>
      <c r="L54" s="2860"/>
      <c r="M54" s="2860"/>
      <c r="N54" s="2860"/>
      <c r="O54" s="2860"/>
      <c r="P54" s="2860"/>
      <c r="Q54" s="2860"/>
      <c r="R54" s="2860"/>
      <c r="S54" s="2860"/>
      <c r="T54" s="2860"/>
      <c r="U54" s="2860"/>
      <c r="V54" s="2860"/>
      <c r="W54" s="2860"/>
      <c r="X54" s="2860"/>
      <c r="Y54" s="2860"/>
      <c r="Z54" s="2860"/>
    </row>
    <row r="55" spans="1:32" s="294" customFormat="1" ht="15" customHeight="1">
      <c r="A55" s="124" t="s">
        <v>1443</v>
      </c>
      <c r="B55" s="2861"/>
      <c r="C55" s="2861"/>
      <c r="D55" s="2861"/>
      <c r="E55" s="2861"/>
      <c r="F55" s="2861"/>
      <c r="G55" s="2861"/>
      <c r="H55" s="2861"/>
      <c r="I55" s="2861"/>
      <c r="J55" s="2861"/>
      <c r="K55" s="2861"/>
      <c r="L55" s="2861"/>
      <c r="M55" s="2861"/>
      <c r="N55" s="2861"/>
      <c r="O55" s="2861"/>
      <c r="P55" s="2861"/>
      <c r="Q55" s="2861"/>
      <c r="R55" s="2861"/>
      <c r="S55" s="2861"/>
      <c r="T55" s="2861"/>
      <c r="U55" s="2861"/>
      <c r="V55" s="2861"/>
      <c r="W55" s="2861"/>
      <c r="X55" s="2861"/>
      <c r="Y55" s="2861"/>
      <c r="Z55" s="2861"/>
    </row>
    <row r="56" spans="1:32" s="294" customFormat="1" ht="15" customHeight="1">
      <c r="A56" s="124" t="s">
        <v>1687</v>
      </c>
      <c r="B56" s="2541"/>
      <c r="C56" s="2541"/>
      <c r="D56" s="2541"/>
      <c r="E56" s="2541"/>
      <c r="F56" s="2541"/>
      <c r="G56" s="2541"/>
      <c r="H56" s="2541"/>
      <c r="I56" s="2541"/>
      <c r="J56" s="2541"/>
      <c r="K56" s="2541"/>
      <c r="L56" s="2541"/>
      <c r="M56" s="2541"/>
      <c r="N56" s="2541"/>
      <c r="O56" s="2541"/>
      <c r="P56" s="2541"/>
      <c r="Q56" s="2541"/>
      <c r="R56" s="2541"/>
      <c r="S56" s="2541"/>
      <c r="T56" s="2541"/>
      <c r="U56" s="2541"/>
      <c r="V56" s="2541"/>
      <c r="W56" s="2541"/>
      <c r="X56" s="2541"/>
      <c r="Y56" s="2541"/>
      <c r="Z56" s="2541"/>
    </row>
    <row r="57" spans="1:32">
      <c r="K57" s="643"/>
      <c r="L57" s="643"/>
    </row>
    <row r="58" spans="1:32">
      <c r="B58" s="2860"/>
      <c r="C58" s="2860"/>
      <c r="D58" s="2860"/>
      <c r="E58" s="2860"/>
      <c r="F58" s="2860"/>
      <c r="G58" s="2860"/>
      <c r="H58" s="2860"/>
      <c r="I58" s="2860"/>
      <c r="J58" s="2860"/>
      <c r="K58" s="2860"/>
      <c r="L58" s="2860"/>
      <c r="M58" s="2860"/>
      <c r="N58" s="2860"/>
      <c r="O58" s="2860"/>
      <c r="P58" s="2860"/>
      <c r="Q58" s="2860"/>
      <c r="R58" s="2860"/>
      <c r="S58" s="2860"/>
      <c r="T58" s="2860"/>
      <c r="U58" s="2860"/>
      <c r="V58" s="2860"/>
      <c r="W58" s="2860"/>
      <c r="X58" s="2860"/>
      <c r="Y58" s="2860"/>
      <c r="Z58" s="2860"/>
      <c r="AA58" s="2860"/>
      <c r="AB58" s="2860"/>
      <c r="AC58" s="2860"/>
      <c r="AD58" s="2860"/>
    </row>
    <row r="59" spans="1:32">
      <c r="B59" s="2860"/>
      <c r="C59" s="2860"/>
      <c r="D59" s="2860"/>
      <c r="E59" s="2860"/>
      <c r="F59" s="2860"/>
      <c r="G59" s="2860"/>
      <c r="H59" s="2860"/>
      <c r="I59" s="2860"/>
      <c r="J59" s="2860"/>
      <c r="K59" s="2860"/>
      <c r="L59" s="2860"/>
      <c r="M59" s="2860"/>
      <c r="N59" s="2860"/>
      <c r="O59" s="2860"/>
      <c r="P59" s="2860"/>
      <c r="Q59" s="2860"/>
      <c r="R59" s="2860"/>
      <c r="S59" s="2860"/>
      <c r="T59" s="2860"/>
      <c r="U59" s="2860"/>
      <c r="V59" s="2860"/>
      <c r="W59" s="2860"/>
      <c r="X59" s="2860"/>
      <c r="Y59" s="2860"/>
      <c r="Z59" s="2860"/>
      <c r="AA59" s="2860"/>
      <c r="AB59" s="2860"/>
      <c r="AC59" s="2860"/>
      <c r="AD59" s="2860"/>
    </row>
    <row r="60" spans="1:32">
      <c r="K60" s="643"/>
      <c r="L60" s="643"/>
    </row>
    <row r="61" spans="1:32">
      <c r="K61" s="643"/>
      <c r="L61" s="643"/>
    </row>
  </sheetData>
  <mergeCells count="1">
    <mergeCell ref="A7:O7"/>
  </mergeCells>
  <phoneticPr fontId="21" type="noConversion"/>
  <printOptions horizontalCentered="1" verticalCentered="1"/>
  <pageMargins left="0.59055118110236227" right="0.59055118110236227" top="0.55118110236220474" bottom="0.55118110236220474" header="0.51181102362204722" footer="0.51181102362204722"/>
  <pageSetup paperSize="9" scale="41" orientation="landscape"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Tabelle55">
    <tabColor indexed="29"/>
    <pageSetUpPr fitToPage="1"/>
  </sheetPr>
  <dimension ref="A1:P377"/>
  <sheetViews>
    <sheetView workbookViewId="0">
      <pane xSplit="1" ySplit="9" topLeftCell="B10" activePane="bottomRight" state="frozen"/>
      <selection pane="topRight" activeCell="B1" sqref="B1"/>
      <selection pane="bottomLeft" activeCell="A10" sqref="A10"/>
      <selection pane="bottomRight" activeCell="A6" sqref="A6"/>
    </sheetView>
  </sheetViews>
  <sheetFormatPr baseColWidth="10" defaultRowHeight="15.75"/>
  <cols>
    <col min="1" max="1" width="21.625" style="1697" customWidth="1"/>
    <col min="2" max="3" width="10" style="1697" customWidth="1"/>
    <col min="4" max="4" width="10" style="1697" hidden="1" customWidth="1"/>
    <col min="5" max="6" width="12.625" style="1697" customWidth="1"/>
    <col min="7" max="7" width="10" style="1697" hidden="1" customWidth="1"/>
    <col min="8" max="9" width="12.625" style="1697" customWidth="1"/>
    <col min="10" max="10" width="10" style="1697" hidden="1" customWidth="1"/>
    <col min="11" max="12" width="10" style="1697" customWidth="1"/>
    <col min="13" max="13" width="10" style="1697" hidden="1" customWidth="1"/>
    <col min="14" max="15" width="10.75" style="1697" customWidth="1"/>
    <col min="16" max="16" width="11" style="1697"/>
  </cols>
  <sheetData>
    <row r="1" spans="1:16">
      <c r="A1" s="1692"/>
      <c r="B1" s="1693"/>
      <c r="C1" s="1694"/>
      <c r="D1" s="1694"/>
      <c r="E1" s="1694"/>
      <c r="F1" s="1694"/>
      <c r="G1" s="1694"/>
      <c r="H1" s="1694"/>
      <c r="I1" s="1694"/>
      <c r="J1" s="1694"/>
      <c r="K1" s="1694"/>
      <c r="L1" s="1694"/>
      <c r="M1" s="1694"/>
      <c r="N1" s="1695"/>
      <c r="O1" s="1696"/>
      <c r="P1" s="2556"/>
    </row>
    <row r="2" spans="1:16" ht="18.75">
      <c r="A2" s="2557"/>
      <c r="B2" s="4293" t="s">
        <v>1011</v>
      </c>
      <c r="C2" s="4294"/>
      <c r="D2" s="4294"/>
      <c r="E2" s="4294"/>
      <c r="F2" s="4294"/>
      <c r="G2" s="4294"/>
      <c r="H2" s="4294"/>
      <c r="I2" s="4294"/>
      <c r="J2" s="4294"/>
      <c r="K2" s="4294"/>
      <c r="L2" s="4294"/>
      <c r="M2" s="4294"/>
      <c r="N2" s="4295"/>
      <c r="O2" s="4281" t="s">
        <v>112</v>
      </c>
      <c r="P2" s="4282"/>
    </row>
    <row r="3" spans="1:16" ht="18.75">
      <c r="A3" s="2557"/>
      <c r="B3" s="2558"/>
      <c r="C3" s="2559"/>
      <c r="D3" s="2559"/>
      <c r="E3" s="2559"/>
      <c r="F3" s="2559"/>
      <c r="G3" s="1698"/>
      <c r="H3" s="1698"/>
      <c r="I3" s="1698"/>
      <c r="J3" s="1698"/>
      <c r="K3" s="1698"/>
      <c r="L3" s="1698"/>
      <c r="M3" s="1698"/>
      <c r="N3" s="1699"/>
      <c r="O3" s="4281" t="s">
        <v>258</v>
      </c>
      <c r="P3" s="4282"/>
    </row>
    <row r="4" spans="1:16" ht="18.75">
      <c r="A4" s="2557"/>
      <c r="B4" s="2558"/>
      <c r="C4" s="2559"/>
      <c r="D4" s="2559"/>
      <c r="E4" s="2559"/>
      <c r="F4" s="2559"/>
      <c r="G4" s="1698"/>
      <c r="H4" s="1698"/>
      <c r="I4" s="1698"/>
      <c r="J4" s="1698"/>
      <c r="K4" s="1698"/>
      <c r="L4" s="1698"/>
      <c r="M4" s="1698"/>
      <c r="N4" s="1699"/>
      <c r="O4" s="4283" t="s">
        <v>1458</v>
      </c>
      <c r="P4" s="4284"/>
    </row>
    <row r="5" spans="1:16">
      <c r="A5" s="1700"/>
      <c r="B5" s="1701"/>
      <c r="C5" s="1702"/>
      <c r="D5" s="1702"/>
      <c r="E5" s="1702"/>
      <c r="F5" s="1702"/>
      <c r="G5" s="1702"/>
      <c r="H5" s="1702"/>
      <c r="I5" s="1702"/>
      <c r="J5" s="1702"/>
      <c r="K5" s="1702"/>
      <c r="L5" s="1702"/>
      <c r="M5" s="1702"/>
      <c r="N5" s="1703"/>
      <c r="O5" s="1704"/>
      <c r="P5" s="2560"/>
    </row>
    <row r="6" spans="1:16">
      <c r="A6" s="1705"/>
      <c r="B6" s="1706"/>
      <c r="C6" s="1706"/>
      <c r="D6" s="1706"/>
      <c r="E6" s="1706"/>
      <c r="F6" s="1706"/>
      <c r="G6" s="1706"/>
    </row>
    <row r="7" spans="1:16" ht="20.25">
      <c r="A7" s="4285" t="s">
        <v>1459</v>
      </c>
      <c r="B7" s="4285"/>
      <c r="C7" s="4285"/>
      <c r="D7" s="4285"/>
      <c r="E7" s="4285"/>
      <c r="F7" s="4285"/>
      <c r="G7" s="4285"/>
      <c r="H7" s="4285"/>
      <c r="I7" s="4285"/>
      <c r="J7" s="4285"/>
      <c r="K7" s="4285"/>
      <c r="L7" s="4285"/>
      <c r="M7" s="4285"/>
      <c r="N7" s="4285"/>
      <c r="O7" s="4285"/>
      <c r="P7" s="4285"/>
    </row>
    <row r="9" spans="1:16" ht="51">
      <c r="A9" s="1707"/>
      <c r="B9" s="4286" t="s">
        <v>1034</v>
      </c>
      <c r="C9" s="4286"/>
      <c r="D9" s="4286"/>
      <c r="E9" s="4286" t="s">
        <v>1460</v>
      </c>
      <c r="F9" s="4286"/>
      <c r="G9" s="4286"/>
      <c r="H9" s="4287" t="s">
        <v>1461</v>
      </c>
      <c r="I9" s="4288"/>
      <c r="J9" s="4289"/>
      <c r="K9" s="4290" t="s">
        <v>1462</v>
      </c>
      <c r="L9" s="4291"/>
      <c r="M9" s="4292"/>
      <c r="N9" s="1708" t="s">
        <v>1463</v>
      </c>
      <c r="O9" s="1708" t="s">
        <v>1464</v>
      </c>
      <c r="P9" s="1708" t="s">
        <v>1465</v>
      </c>
    </row>
    <row r="10" spans="1:16">
      <c r="A10" s="1709" t="s">
        <v>88</v>
      </c>
      <c r="B10" s="1710" t="s">
        <v>842</v>
      </c>
      <c r="C10" s="2574" t="s">
        <v>538</v>
      </c>
      <c r="D10" s="2575"/>
      <c r="E10" s="1710" t="s">
        <v>842</v>
      </c>
      <c r="F10" s="2574" t="s">
        <v>538</v>
      </c>
      <c r="G10" s="2575"/>
      <c r="H10" s="1710" t="s">
        <v>842</v>
      </c>
      <c r="I10" s="2574" t="s">
        <v>538</v>
      </c>
      <c r="J10" s="2575"/>
      <c r="K10" s="1710" t="s">
        <v>842</v>
      </c>
      <c r="L10" s="2574" t="s">
        <v>538</v>
      </c>
      <c r="M10" s="2575"/>
      <c r="N10" s="1710" t="s">
        <v>309</v>
      </c>
      <c r="O10" s="1710"/>
      <c r="P10" s="1710"/>
    </row>
    <row r="11" spans="1:16">
      <c r="A11" s="1711" t="s">
        <v>280</v>
      </c>
      <c r="B11" s="1712"/>
      <c r="C11" s="1712" t="s">
        <v>1037</v>
      </c>
      <c r="D11" s="1712"/>
      <c r="E11" s="1712"/>
      <c r="F11" s="1712" t="s">
        <v>1036</v>
      </c>
      <c r="G11" s="1712"/>
      <c r="H11" s="1712"/>
      <c r="I11" s="1712" t="s">
        <v>1036</v>
      </c>
      <c r="J11" s="1712"/>
      <c r="K11" s="1712"/>
      <c r="L11" s="1712" t="s">
        <v>1036</v>
      </c>
      <c r="M11" s="1712"/>
      <c r="N11" s="1712" t="s">
        <v>1036</v>
      </c>
      <c r="O11" s="1712" t="s">
        <v>106</v>
      </c>
      <c r="P11" s="1712" t="s">
        <v>1466</v>
      </c>
    </row>
    <row r="12" spans="1:16">
      <c r="A12" s="1713"/>
      <c r="B12" s="1713"/>
      <c r="C12" s="1716" t="s">
        <v>1038</v>
      </c>
      <c r="D12" s="1716"/>
      <c r="E12" s="1713"/>
      <c r="F12" s="1716" t="s">
        <v>1038</v>
      </c>
      <c r="G12" s="1716"/>
      <c r="H12" s="1713"/>
      <c r="I12" s="1716" t="s">
        <v>1038</v>
      </c>
      <c r="J12" s="1716"/>
      <c r="K12" s="1713"/>
      <c r="L12" s="1716" t="s">
        <v>1038</v>
      </c>
      <c r="M12" s="1716"/>
      <c r="N12" s="1713"/>
      <c r="O12" s="1713"/>
      <c r="P12" s="1713"/>
    </row>
    <row r="13" spans="1:16">
      <c r="A13" s="1711"/>
      <c r="B13" s="1711"/>
      <c r="C13" s="1711"/>
      <c r="D13" s="1711"/>
      <c r="E13" s="1711"/>
      <c r="F13" s="1711"/>
      <c r="G13" s="1711"/>
      <c r="H13" s="1711"/>
      <c r="I13" s="1711"/>
      <c r="J13" s="1711"/>
      <c r="K13" s="1711"/>
      <c r="L13" s="1711"/>
      <c r="M13" s="1711"/>
      <c r="N13" s="1711"/>
      <c r="O13" s="1711"/>
      <c r="P13" s="1711"/>
    </row>
    <row r="14" spans="1:16">
      <c r="A14" s="1711" t="s">
        <v>1724</v>
      </c>
      <c r="B14" s="1715">
        <v>3</v>
      </c>
      <c r="C14" s="1715">
        <v>1627</v>
      </c>
      <c r="D14" s="2561"/>
      <c r="E14" s="1715">
        <v>1</v>
      </c>
      <c r="F14" s="1715">
        <v>27</v>
      </c>
      <c r="G14" s="1715"/>
      <c r="H14" s="1715">
        <v>0</v>
      </c>
      <c r="I14" s="1715">
        <v>0</v>
      </c>
      <c r="J14" s="1715"/>
      <c r="K14" s="1715">
        <v>3</v>
      </c>
      <c r="L14" s="1715">
        <v>1600</v>
      </c>
      <c r="M14" s="1715"/>
      <c r="N14" s="1714">
        <v>5.7</v>
      </c>
      <c r="O14" s="1885">
        <v>4.4000000000000004</v>
      </c>
      <c r="P14" s="1715">
        <v>213</v>
      </c>
    </row>
    <row r="15" spans="1:16">
      <c r="A15" s="1711" t="s">
        <v>1725</v>
      </c>
      <c r="B15" s="1715">
        <v>1</v>
      </c>
      <c r="C15" s="1715">
        <v>376</v>
      </c>
      <c r="D15" s="2561"/>
      <c r="E15" s="1715">
        <v>0</v>
      </c>
      <c r="F15" s="1715">
        <v>0</v>
      </c>
      <c r="G15" s="1715"/>
      <c r="H15" s="1715">
        <v>1</v>
      </c>
      <c r="I15" s="1715">
        <v>1060</v>
      </c>
      <c r="J15" s="1715"/>
      <c r="K15" s="1715">
        <v>0</v>
      </c>
      <c r="L15" s="1715">
        <v>0</v>
      </c>
      <c r="M15" s="1715"/>
      <c r="N15" s="1714">
        <v>2.2000000000000002</v>
      </c>
      <c r="O15" s="1885">
        <v>29.2</v>
      </c>
      <c r="P15" s="1715">
        <v>87</v>
      </c>
    </row>
    <row r="16" spans="1:16">
      <c r="A16" s="1711" t="s">
        <v>1726</v>
      </c>
      <c r="B16" s="1715">
        <v>0</v>
      </c>
      <c r="C16" s="1715">
        <v>0</v>
      </c>
      <c r="D16" s="2561"/>
      <c r="E16" s="1715">
        <v>0</v>
      </c>
      <c r="F16" s="1715">
        <v>0</v>
      </c>
      <c r="G16" s="1715"/>
      <c r="H16" s="1715">
        <v>2</v>
      </c>
      <c r="I16" s="1715">
        <v>2000</v>
      </c>
      <c r="J16" s="1715"/>
      <c r="K16" s="1715">
        <v>0</v>
      </c>
      <c r="L16" s="1715">
        <v>0</v>
      </c>
      <c r="M16" s="1715"/>
      <c r="N16" s="1714">
        <v>0</v>
      </c>
      <c r="O16" s="1885">
        <v>0</v>
      </c>
      <c r="P16" s="1715">
        <v>0</v>
      </c>
    </row>
    <row r="17" spans="1:16">
      <c r="A17" s="1711" t="s">
        <v>1727</v>
      </c>
      <c r="B17" s="1715">
        <v>0</v>
      </c>
      <c r="C17" s="1715">
        <v>0</v>
      </c>
      <c r="D17" s="2561"/>
      <c r="E17" s="1715">
        <v>2</v>
      </c>
      <c r="F17" s="1715">
        <v>2400</v>
      </c>
      <c r="G17" s="1715"/>
      <c r="H17" s="1715">
        <v>0</v>
      </c>
      <c r="I17" s="1715">
        <v>0</v>
      </c>
      <c r="J17" s="1715"/>
      <c r="K17" s="1715">
        <v>2</v>
      </c>
      <c r="L17" s="1715">
        <v>2400</v>
      </c>
      <c r="M17" s="1715"/>
      <c r="N17" s="1714">
        <v>0</v>
      </c>
      <c r="O17" s="1885">
        <v>0</v>
      </c>
      <c r="P17" s="1715">
        <v>0</v>
      </c>
    </row>
    <row r="18" spans="1:16">
      <c r="A18" s="1711" t="s">
        <v>1728</v>
      </c>
      <c r="B18" s="1715">
        <v>7</v>
      </c>
      <c r="C18" s="1715">
        <v>5943</v>
      </c>
      <c r="D18" s="2561"/>
      <c r="E18" s="1715">
        <v>0</v>
      </c>
      <c r="F18" s="1715">
        <v>0</v>
      </c>
      <c r="G18" s="1715"/>
      <c r="H18" s="1715">
        <v>0</v>
      </c>
      <c r="I18" s="1715">
        <v>0</v>
      </c>
      <c r="J18" s="1715"/>
      <c r="K18" s="1715">
        <v>0</v>
      </c>
      <c r="L18" s="1715">
        <v>0</v>
      </c>
      <c r="M18" s="1715"/>
      <c r="N18" s="1714">
        <v>40.6</v>
      </c>
      <c r="O18" s="1885">
        <v>52</v>
      </c>
      <c r="P18" s="1715">
        <v>1017</v>
      </c>
    </row>
    <row r="19" spans="1:16">
      <c r="A19" s="1711" t="s">
        <v>1729</v>
      </c>
      <c r="B19" s="1715">
        <v>2</v>
      </c>
      <c r="C19" s="1715">
        <v>1901</v>
      </c>
      <c r="D19" s="2561"/>
      <c r="E19" s="1715">
        <v>1</v>
      </c>
      <c r="F19" s="1715">
        <v>1405</v>
      </c>
      <c r="G19" s="1715"/>
      <c r="H19" s="1715">
        <v>0</v>
      </c>
      <c r="I19" s="1715">
        <v>0</v>
      </c>
      <c r="J19" s="1715"/>
      <c r="K19" s="1715">
        <v>4</v>
      </c>
      <c r="L19" s="1715">
        <v>4000</v>
      </c>
      <c r="M19" s="1715"/>
      <c r="N19" s="1714">
        <v>13.8</v>
      </c>
      <c r="O19" s="1885">
        <v>2.8</v>
      </c>
      <c r="P19" s="1715">
        <v>325</v>
      </c>
    </row>
    <row r="20" spans="1:16">
      <c r="A20" s="1711" t="s">
        <v>1730</v>
      </c>
      <c r="B20" s="1715">
        <v>2</v>
      </c>
      <c r="C20" s="1715">
        <v>1906</v>
      </c>
      <c r="D20" s="2561"/>
      <c r="E20" s="1715">
        <v>0</v>
      </c>
      <c r="F20" s="1715">
        <v>0</v>
      </c>
      <c r="G20" s="1715"/>
      <c r="H20" s="1715">
        <v>1</v>
      </c>
      <c r="I20" s="1715">
        <v>950</v>
      </c>
      <c r="J20" s="1715"/>
      <c r="K20" s="1715">
        <v>0</v>
      </c>
      <c r="L20" s="1715">
        <v>0</v>
      </c>
      <c r="M20" s="1715"/>
      <c r="N20" s="1714">
        <v>13.3</v>
      </c>
      <c r="O20" s="1885">
        <v>30.7</v>
      </c>
      <c r="P20" s="1715">
        <v>321</v>
      </c>
    </row>
    <row r="21" spans="1:16">
      <c r="A21" s="1711" t="s">
        <v>1731</v>
      </c>
      <c r="B21" s="1715">
        <v>19</v>
      </c>
      <c r="C21" s="1715">
        <v>13553</v>
      </c>
      <c r="D21" s="2561"/>
      <c r="E21" s="1715">
        <v>0</v>
      </c>
      <c r="F21" s="1715">
        <v>0</v>
      </c>
      <c r="G21" s="1715"/>
      <c r="H21" s="1715">
        <v>2</v>
      </c>
      <c r="I21" s="1715">
        <v>1500</v>
      </c>
      <c r="J21" s="1715"/>
      <c r="K21" s="1715">
        <v>3</v>
      </c>
      <c r="L21" s="1715">
        <v>3800</v>
      </c>
      <c r="M21" s="1715"/>
      <c r="N21" s="1714">
        <v>94.3</v>
      </c>
      <c r="O21" s="1885">
        <v>16</v>
      </c>
      <c r="P21" s="1715">
        <v>1784</v>
      </c>
    </row>
    <row r="22" spans="1:16">
      <c r="A22" s="1711" t="s">
        <v>1732</v>
      </c>
      <c r="B22" s="1715">
        <v>0</v>
      </c>
      <c r="C22" s="1715">
        <v>0</v>
      </c>
      <c r="D22" s="2561"/>
      <c r="E22" s="1715">
        <v>0</v>
      </c>
      <c r="F22" s="1715">
        <v>0</v>
      </c>
      <c r="G22" s="1715"/>
      <c r="H22" s="1715">
        <v>0</v>
      </c>
      <c r="I22" s="1715">
        <v>0</v>
      </c>
      <c r="J22" s="1715"/>
      <c r="K22" s="1715">
        <v>4</v>
      </c>
      <c r="L22" s="1715">
        <v>4400</v>
      </c>
      <c r="M22" s="1715"/>
      <c r="N22" s="1714">
        <v>0</v>
      </c>
      <c r="O22" s="1885">
        <v>0</v>
      </c>
      <c r="P22" s="1715">
        <v>0</v>
      </c>
    </row>
    <row r="23" spans="1:16">
      <c r="A23" s="1711" t="s">
        <v>743</v>
      </c>
      <c r="B23" s="1715">
        <v>20</v>
      </c>
      <c r="C23" s="1715">
        <v>17055</v>
      </c>
      <c r="D23" s="2561"/>
      <c r="E23" s="1715">
        <v>29</v>
      </c>
      <c r="F23" s="1715">
        <v>33035</v>
      </c>
      <c r="G23" s="1715"/>
      <c r="H23" s="1715">
        <v>59</v>
      </c>
      <c r="I23" s="1715">
        <v>63735</v>
      </c>
      <c r="J23" s="1715"/>
      <c r="K23" s="1715">
        <v>118</v>
      </c>
      <c r="L23" s="1715">
        <v>122000</v>
      </c>
      <c r="M23" s="1715"/>
      <c r="N23" s="1714">
        <v>104.8</v>
      </c>
      <c r="O23" s="1885">
        <v>2.1</v>
      </c>
      <c r="P23" s="1715">
        <v>6296</v>
      </c>
    </row>
    <row r="24" spans="1:16">
      <c r="A24" s="1711" t="s">
        <v>1733</v>
      </c>
      <c r="B24" s="1715">
        <v>6</v>
      </c>
      <c r="C24" s="1715">
        <v>3766</v>
      </c>
      <c r="D24" s="2561"/>
      <c r="E24" s="1715">
        <v>0</v>
      </c>
      <c r="F24" s="1715">
        <v>0</v>
      </c>
      <c r="G24" s="1715"/>
      <c r="H24" s="1715">
        <v>2</v>
      </c>
      <c r="I24" s="1715">
        <v>2400</v>
      </c>
      <c r="J24" s="1715"/>
      <c r="K24" s="1715">
        <v>1</v>
      </c>
      <c r="L24" s="1715">
        <v>1200</v>
      </c>
      <c r="M24" s="1715"/>
      <c r="N24" s="1714">
        <v>29</v>
      </c>
      <c r="O24" s="1885">
        <v>35.9</v>
      </c>
      <c r="P24" s="1715">
        <v>563</v>
      </c>
    </row>
    <row r="25" spans="1:16">
      <c r="A25" s="1711" t="s">
        <v>1734</v>
      </c>
      <c r="B25" s="1715">
        <v>0</v>
      </c>
      <c r="C25" s="1715">
        <v>0</v>
      </c>
      <c r="D25" s="2561"/>
      <c r="E25" s="1715">
        <v>0</v>
      </c>
      <c r="F25" s="1715">
        <v>0</v>
      </c>
      <c r="G25" s="1715"/>
      <c r="H25" s="1715">
        <v>1</v>
      </c>
      <c r="I25" s="1715">
        <v>1000</v>
      </c>
      <c r="J25" s="1715"/>
      <c r="K25" s="1715">
        <v>1</v>
      </c>
      <c r="L25" s="1715">
        <v>1000</v>
      </c>
      <c r="M25" s="1715"/>
      <c r="N25" s="1714">
        <v>0</v>
      </c>
      <c r="O25" s="1885">
        <v>0</v>
      </c>
      <c r="P25" s="1715">
        <v>0</v>
      </c>
    </row>
    <row r="26" spans="1:16">
      <c r="A26" s="1711" t="s">
        <v>1735</v>
      </c>
      <c r="B26" s="1715">
        <v>4</v>
      </c>
      <c r="C26" s="1715">
        <v>2741</v>
      </c>
      <c r="D26" s="2561"/>
      <c r="E26" s="1715">
        <v>1</v>
      </c>
      <c r="F26" s="1715">
        <v>1700</v>
      </c>
      <c r="G26" s="1715"/>
      <c r="H26" s="1715">
        <v>0</v>
      </c>
      <c r="I26" s="1715">
        <v>0</v>
      </c>
      <c r="J26" s="1715"/>
      <c r="K26" s="1715">
        <v>2</v>
      </c>
      <c r="L26" s="1715">
        <v>2700</v>
      </c>
      <c r="M26" s="1715"/>
      <c r="N26" s="1714">
        <v>22.7</v>
      </c>
      <c r="O26" s="1885">
        <v>33.299999999999997</v>
      </c>
      <c r="P26" s="1715">
        <v>480</v>
      </c>
    </row>
    <row r="27" spans="1:16">
      <c r="A27" s="1711" t="s">
        <v>1736</v>
      </c>
      <c r="B27" s="1715">
        <v>58</v>
      </c>
      <c r="C27" s="1715">
        <v>63130</v>
      </c>
      <c r="D27" s="2561"/>
      <c r="E27" s="1715">
        <v>1</v>
      </c>
      <c r="F27" s="1715">
        <v>1720</v>
      </c>
      <c r="G27" s="1715"/>
      <c r="H27" s="1715">
        <v>1</v>
      </c>
      <c r="I27" s="1715">
        <v>1720</v>
      </c>
      <c r="J27" s="1715"/>
      <c r="K27" s="1715">
        <v>1</v>
      </c>
      <c r="L27" s="1715">
        <v>1100</v>
      </c>
      <c r="M27" s="1715"/>
      <c r="N27" s="1714">
        <v>405.9</v>
      </c>
      <c r="O27" s="1885">
        <v>73.3</v>
      </c>
      <c r="P27" s="1715">
        <v>9927</v>
      </c>
    </row>
    <row r="28" spans="1:16">
      <c r="A28" s="1711" t="s">
        <v>1737</v>
      </c>
      <c r="B28" s="1715">
        <v>9</v>
      </c>
      <c r="C28" s="1715">
        <v>12003</v>
      </c>
      <c r="D28" s="2561"/>
      <c r="E28" s="1715">
        <v>0</v>
      </c>
      <c r="F28" s="1715">
        <v>0</v>
      </c>
      <c r="G28" s="1715"/>
      <c r="H28" s="1715">
        <v>0</v>
      </c>
      <c r="I28" s="1715">
        <v>0</v>
      </c>
      <c r="J28" s="1715"/>
      <c r="K28" s="1715">
        <v>0</v>
      </c>
      <c r="L28" s="1715">
        <v>0</v>
      </c>
      <c r="M28" s="1715"/>
      <c r="N28" s="1714">
        <v>92.1</v>
      </c>
      <c r="O28" s="1885">
        <v>15.4</v>
      </c>
      <c r="P28" s="1715">
        <v>1889</v>
      </c>
    </row>
    <row r="29" spans="1:16">
      <c r="A29" s="1711" t="s">
        <v>1738</v>
      </c>
      <c r="B29" s="1715">
        <v>4</v>
      </c>
      <c r="C29" s="1715">
        <v>1889</v>
      </c>
      <c r="D29" s="2561"/>
      <c r="E29" s="1715">
        <v>0</v>
      </c>
      <c r="F29" s="1715">
        <v>0</v>
      </c>
      <c r="G29" s="1715"/>
      <c r="H29" s="1715">
        <v>2</v>
      </c>
      <c r="I29" s="1715">
        <v>2400</v>
      </c>
      <c r="J29" s="1715"/>
      <c r="K29" s="1715">
        <v>0</v>
      </c>
      <c r="L29" s="1715">
        <v>0</v>
      </c>
      <c r="M29" s="1715"/>
      <c r="N29" s="1714">
        <v>14.5</v>
      </c>
      <c r="O29" s="1885">
        <v>50.7</v>
      </c>
      <c r="P29" s="1715">
        <v>357</v>
      </c>
    </row>
    <row r="30" spans="1:16">
      <c r="A30" s="1711" t="s">
        <v>1739</v>
      </c>
      <c r="B30" s="1715">
        <v>21</v>
      </c>
      <c r="C30" s="1715">
        <v>5302</v>
      </c>
      <c r="D30" s="2561"/>
      <c r="E30" s="1715">
        <v>6</v>
      </c>
      <c r="F30" s="1715">
        <v>4300</v>
      </c>
      <c r="G30" s="1715"/>
      <c r="H30" s="1715">
        <v>22</v>
      </c>
      <c r="I30" s="1715">
        <v>21300</v>
      </c>
      <c r="J30" s="1715"/>
      <c r="K30" s="1715">
        <v>35</v>
      </c>
      <c r="L30" s="1715">
        <v>40000</v>
      </c>
      <c r="M30" s="1715"/>
      <c r="N30" s="1714">
        <v>30</v>
      </c>
      <c r="O30" s="1885">
        <v>3.4</v>
      </c>
      <c r="P30" s="1715">
        <v>913</v>
      </c>
    </row>
    <row r="31" spans="1:16">
      <c r="A31" s="1711" t="s">
        <v>1740</v>
      </c>
      <c r="B31" s="1715">
        <v>0</v>
      </c>
      <c r="C31" s="1715">
        <v>0</v>
      </c>
      <c r="D31" s="2561"/>
      <c r="E31" s="1715">
        <v>0</v>
      </c>
      <c r="F31" s="1715">
        <v>0</v>
      </c>
      <c r="G31" s="1715"/>
      <c r="H31" s="1715">
        <v>1</v>
      </c>
      <c r="I31" s="1715">
        <v>30</v>
      </c>
      <c r="J31" s="1715"/>
      <c r="K31" s="1715">
        <v>4</v>
      </c>
      <c r="L31" s="1715">
        <v>4000</v>
      </c>
      <c r="M31" s="1715"/>
      <c r="N31" s="1714">
        <v>0</v>
      </c>
      <c r="O31" s="1885">
        <v>0</v>
      </c>
      <c r="P31" s="1715">
        <v>0</v>
      </c>
    </row>
    <row r="32" spans="1:16">
      <c r="A32" s="1711" t="s">
        <v>1741</v>
      </c>
      <c r="B32" s="1715">
        <v>1</v>
      </c>
      <c r="C32" s="1715">
        <v>915</v>
      </c>
      <c r="D32" s="2561"/>
      <c r="E32" s="1715">
        <v>0</v>
      </c>
      <c r="F32" s="1715">
        <v>0</v>
      </c>
      <c r="G32" s="1715"/>
      <c r="H32" s="1715">
        <v>1</v>
      </c>
      <c r="I32" s="1715">
        <v>1000</v>
      </c>
      <c r="J32" s="1715"/>
      <c r="K32" s="1715">
        <v>1</v>
      </c>
      <c r="L32" s="1715">
        <v>300</v>
      </c>
      <c r="M32" s="1715"/>
      <c r="N32" s="1714">
        <v>3.9</v>
      </c>
      <c r="O32" s="1885">
        <v>1.5</v>
      </c>
      <c r="P32" s="1715">
        <v>174</v>
      </c>
    </row>
    <row r="33" spans="1:16">
      <c r="A33" s="1711" t="s">
        <v>1742</v>
      </c>
      <c r="B33" s="1715">
        <v>0</v>
      </c>
      <c r="C33" s="1715">
        <v>0</v>
      </c>
      <c r="D33" s="2561"/>
      <c r="E33" s="1715">
        <v>0</v>
      </c>
      <c r="F33" s="1715">
        <v>0</v>
      </c>
      <c r="G33" s="1715"/>
      <c r="H33" s="1715">
        <v>0</v>
      </c>
      <c r="I33" s="1715">
        <v>0</v>
      </c>
      <c r="J33" s="1715"/>
      <c r="K33" s="1715">
        <v>1</v>
      </c>
      <c r="L33" s="1715">
        <v>1200</v>
      </c>
      <c r="M33" s="1715"/>
      <c r="N33" s="1714">
        <v>0</v>
      </c>
      <c r="O33" s="1885">
        <v>0</v>
      </c>
      <c r="P33" s="1715">
        <v>0</v>
      </c>
    </row>
    <row r="34" spans="1:16">
      <c r="A34" s="1711" t="s">
        <v>1743</v>
      </c>
      <c r="B34" s="1715">
        <v>0</v>
      </c>
      <c r="C34" s="1715">
        <v>0</v>
      </c>
      <c r="D34" s="2561"/>
      <c r="E34" s="1715">
        <v>0</v>
      </c>
      <c r="F34" s="1715">
        <v>0</v>
      </c>
      <c r="G34" s="1715"/>
      <c r="H34" s="1715">
        <v>0</v>
      </c>
      <c r="I34" s="1715">
        <v>0</v>
      </c>
      <c r="J34" s="1715"/>
      <c r="K34" s="1715">
        <v>0</v>
      </c>
      <c r="L34" s="1715">
        <v>0</v>
      </c>
      <c r="M34" s="1715"/>
      <c r="N34" s="1714">
        <v>0</v>
      </c>
      <c r="O34" s="1885">
        <v>0</v>
      </c>
      <c r="P34" s="1715">
        <v>0</v>
      </c>
    </row>
    <row r="35" spans="1:16">
      <c r="A35" s="1711" t="s">
        <v>1744</v>
      </c>
      <c r="B35" s="1715">
        <v>48</v>
      </c>
      <c r="C35" s="1715">
        <v>42569</v>
      </c>
      <c r="D35" s="2561"/>
      <c r="E35" s="1715">
        <v>3</v>
      </c>
      <c r="F35" s="1715">
        <v>3036</v>
      </c>
      <c r="G35" s="1715"/>
      <c r="H35" s="1715">
        <v>9</v>
      </c>
      <c r="I35" s="1715">
        <v>12947</v>
      </c>
      <c r="J35" s="1715"/>
      <c r="K35" s="1715">
        <v>3</v>
      </c>
      <c r="L35" s="1715">
        <v>4145</v>
      </c>
      <c r="M35" s="1715"/>
      <c r="N35" s="1714">
        <v>13.9</v>
      </c>
      <c r="O35" s="1885">
        <v>1.7</v>
      </c>
      <c r="P35" s="1715">
        <v>2119</v>
      </c>
    </row>
    <row r="36" spans="1:16">
      <c r="A36" s="1711" t="s">
        <v>1745</v>
      </c>
      <c r="B36" s="1715">
        <v>0</v>
      </c>
      <c r="C36" s="1715">
        <v>0</v>
      </c>
      <c r="D36" s="2561"/>
      <c r="E36" s="1715">
        <v>0</v>
      </c>
      <c r="F36" s="1715">
        <v>0</v>
      </c>
      <c r="G36" s="1715"/>
      <c r="H36" s="1715">
        <v>1</v>
      </c>
      <c r="I36" s="1715">
        <v>1000</v>
      </c>
      <c r="J36" s="1715"/>
      <c r="K36" s="1715">
        <v>0</v>
      </c>
      <c r="L36" s="1715">
        <v>0</v>
      </c>
      <c r="M36" s="1715"/>
      <c r="N36" s="1714">
        <v>0</v>
      </c>
      <c r="O36" s="1885">
        <v>0</v>
      </c>
      <c r="P36" s="1715">
        <v>0</v>
      </c>
    </row>
    <row r="37" spans="1:16">
      <c r="A37" s="1711" t="s">
        <v>1746</v>
      </c>
      <c r="B37" s="1715">
        <v>0</v>
      </c>
      <c r="C37" s="1715">
        <v>0</v>
      </c>
      <c r="D37" s="2561"/>
      <c r="E37" s="1715">
        <v>0</v>
      </c>
      <c r="F37" s="1715">
        <v>0</v>
      </c>
      <c r="G37" s="1715"/>
      <c r="H37" s="1715">
        <v>2</v>
      </c>
      <c r="I37" s="1715">
        <v>600</v>
      </c>
      <c r="J37" s="1715"/>
      <c r="K37" s="1715">
        <v>2</v>
      </c>
      <c r="L37" s="1715">
        <v>600</v>
      </c>
      <c r="M37" s="1715"/>
      <c r="N37" s="1714">
        <v>0</v>
      </c>
      <c r="O37" s="1885">
        <v>0</v>
      </c>
      <c r="P37" s="1715">
        <v>0</v>
      </c>
    </row>
    <row r="38" spans="1:16">
      <c r="A38" s="1711" t="s">
        <v>1747</v>
      </c>
      <c r="B38" s="1715">
        <v>0</v>
      </c>
      <c r="C38" s="1715">
        <v>0</v>
      </c>
      <c r="D38" s="2561"/>
      <c r="E38" s="1715">
        <v>0</v>
      </c>
      <c r="F38" s="1715">
        <v>0</v>
      </c>
      <c r="G38" s="1715"/>
      <c r="H38" s="1715">
        <v>0</v>
      </c>
      <c r="I38" s="1715">
        <v>0</v>
      </c>
      <c r="J38" s="1715"/>
      <c r="K38" s="1715">
        <v>1</v>
      </c>
      <c r="L38" s="1715">
        <v>950</v>
      </c>
      <c r="M38" s="1715"/>
      <c r="N38" s="1714">
        <v>0</v>
      </c>
      <c r="O38" s="1885">
        <v>0</v>
      </c>
      <c r="P38" s="1715">
        <v>0</v>
      </c>
    </row>
    <row r="39" spans="1:16">
      <c r="A39" s="1711" t="s">
        <v>1748</v>
      </c>
      <c r="B39" s="1715">
        <v>23</v>
      </c>
      <c r="C39" s="1715">
        <v>20656</v>
      </c>
      <c r="D39" s="2561"/>
      <c r="E39" s="1715">
        <v>5</v>
      </c>
      <c r="F39" s="1715">
        <v>6870</v>
      </c>
      <c r="G39" s="1715"/>
      <c r="H39" s="1715">
        <v>6</v>
      </c>
      <c r="I39" s="1715">
        <v>8730</v>
      </c>
      <c r="J39" s="1715"/>
      <c r="K39" s="1715">
        <v>0</v>
      </c>
      <c r="L39" s="1715">
        <v>0</v>
      </c>
      <c r="M39" s="1715"/>
      <c r="N39" s="1714">
        <v>132.5</v>
      </c>
      <c r="O39" s="1885">
        <v>27.6</v>
      </c>
      <c r="P39" s="1715">
        <v>5022</v>
      </c>
    </row>
    <row r="40" spans="1:16">
      <c r="A40" s="1711" t="s">
        <v>1749</v>
      </c>
      <c r="B40" s="1715">
        <v>0</v>
      </c>
      <c r="C40" s="1715">
        <v>0</v>
      </c>
      <c r="D40" s="2561"/>
      <c r="E40" s="1715">
        <v>0</v>
      </c>
      <c r="F40" s="1715">
        <v>0</v>
      </c>
      <c r="G40" s="1715"/>
      <c r="H40" s="1715">
        <v>1</v>
      </c>
      <c r="I40" s="1715">
        <v>1350</v>
      </c>
      <c r="J40" s="1715"/>
      <c r="K40" s="1715">
        <v>0</v>
      </c>
      <c r="L40" s="1715">
        <v>0</v>
      </c>
      <c r="M40" s="1715"/>
      <c r="N40" s="1714">
        <v>0</v>
      </c>
      <c r="O40" s="1885">
        <v>0</v>
      </c>
      <c r="P40" s="1715">
        <v>0</v>
      </c>
    </row>
    <row r="41" spans="1:16">
      <c r="A41" s="1711" t="s">
        <v>1750</v>
      </c>
      <c r="B41" s="1715">
        <v>0</v>
      </c>
      <c r="C41" s="1715">
        <v>0</v>
      </c>
      <c r="D41" s="2561"/>
      <c r="E41" s="1715">
        <v>0</v>
      </c>
      <c r="F41" s="1715">
        <v>0</v>
      </c>
      <c r="G41" s="1715"/>
      <c r="H41" s="1715">
        <v>0</v>
      </c>
      <c r="I41" s="1715">
        <v>0</v>
      </c>
      <c r="J41" s="1715"/>
      <c r="K41" s="1715">
        <v>2</v>
      </c>
      <c r="L41" s="1715">
        <v>2000</v>
      </c>
      <c r="M41" s="1715"/>
      <c r="N41" s="1714">
        <v>0</v>
      </c>
      <c r="O41" s="1885">
        <v>0</v>
      </c>
      <c r="P41" s="1715">
        <v>0</v>
      </c>
    </row>
    <row r="42" spans="1:16">
      <c r="A42" s="1711" t="s">
        <v>1751</v>
      </c>
      <c r="B42" s="1715">
        <v>2</v>
      </c>
      <c r="C42" s="1715">
        <v>1600</v>
      </c>
      <c r="D42" s="2561"/>
      <c r="E42" s="1715">
        <v>0</v>
      </c>
      <c r="F42" s="1715">
        <v>0</v>
      </c>
      <c r="G42" s="1715"/>
      <c r="H42" s="1715">
        <v>0</v>
      </c>
      <c r="I42" s="1715">
        <v>0</v>
      </c>
      <c r="J42" s="1715"/>
      <c r="K42" s="1715">
        <v>2</v>
      </c>
      <c r="L42" s="1715">
        <v>2000</v>
      </c>
      <c r="M42" s="1715"/>
      <c r="N42" s="1714">
        <v>11.4</v>
      </c>
      <c r="O42" s="1885">
        <v>4.5999999999999996</v>
      </c>
      <c r="P42" s="1715">
        <v>277</v>
      </c>
    </row>
    <row r="43" spans="1:16">
      <c r="A43" s="1711" t="s">
        <v>1752</v>
      </c>
      <c r="B43" s="1715">
        <v>1</v>
      </c>
      <c r="C43" s="1715">
        <v>485</v>
      </c>
      <c r="D43" s="2561"/>
      <c r="E43" s="1715">
        <v>0</v>
      </c>
      <c r="F43" s="1715">
        <v>0</v>
      </c>
      <c r="G43" s="1715"/>
      <c r="H43" s="1715">
        <v>0</v>
      </c>
      <c r="I43" s="1715">
        <v>0</v>
      </c>
      <c r="J43" s="1715"/>
      <c r="K43" s="1715">
        <v>1</v>
      </c>
      <c r="L43" s="1715">
        <v>1000</v>
      </c>
      <c r="M43" s="1715"/>
      <c r="N43" s="1714">
        <v>2.7</v>
      </c>
      <c r="O43" s="1885">
        <v>2.8</v>
      </c>
      <c r="P43" s="1715">
        <v>103</v>
      </c>
    </row>
    <row r="44" spans="1:16">
      <c r="A44" s="1711" t="s">
        <v>1753</v>
      </c>
      <c r="B44" s="1715">
        <v>3</v>
      </c>
      <c r="C44" s="1715">
        <v>725</v>
      </c>
      <c r="D44" s="2561"/>
      <c r="E44" s="1715">
        <v>2</v>
      </c>
      <c r="F44" s="1715">
        <v>680</v>
      </c>
      <c r="G44" s="1715"/>
      <c r="H44" s="1715">
        <v>0</v>
      </c>
      <c r="I44" s="1715">
        <v>0</v>
      </c>
      <c r="J44" s="1715"/>
      <c r="K44" s="1715">
        <v>2</v>
      </c>
      <c r="L44" s="1715">
        <v>2000</v>
      </c>
      <c r="M44" s="1715"/>
      <c r="N44" s="1714">
        <v>4.4000000000000004</v>
      </c>
      <c r="O44" s="1885">
        <v>4.4000000000000004</v>
      </c>
      <c r="P44" s="1715">
        <v>99</v>
      </c>
    </row>
    <row r="45" spans="1:16">
      <c r="A45" s="1711" t="s">
        <v>1754</v>
      </c>
      <c r="B45" s="1715">
        <v>0</v>
      </c>
      <c r="C45" s="1715">
        <v>0</v>
      </c>
      <c r="D45" s="2561"/>
      <c r="E45" s="1715">
        <v>0</v>
      </c>
      <c r="F45" s="1715">
        <v>0</v>
      </c>
      <c r="G45" s="1715"/>
      <c r="H45" s="1715">
        <v>6</v>
      </c>
      <c r="I45" s="1715">
        <v>6000</v>
      </c>
      <c r="J45" s="1715"/>
      <c r="K45" s="1715">
        <v>0</v>
      </c>
      <c r="L45" s="1715">
        <v>0</v>
      </c>
      <c r="M45" s="1715"/>
      <c r="N45" s="1714">
        <v>0</v>
      </c>
      <c r="O45" s="1885">
        <v>0</v>
      </c>
      <c r="P45" s="1715">
        <v>0</v>
      </c>
    </row>
    <row r="46" spans="1:16">
      <c r="A46" s="1711" t="s">
        <v>1755</v>
      </c>
      <c r="B46" s="1715">
        <v>2</v>
      </c>
      <c r="C46" s="1715">
        <v>1310</v>
      </c>
      <c r="D46" s="2561"/>
      <c r="E46" s="1715">
        <v>0</v>
      </c>
      <c r="F46" s="1715">
        <v>0</v>
      </c>
      <c r="G46" s="1715"/>
      <c r="H46" s="1715">
        <v>2</v>
      </c>
      <c r="I46" s="1715">
        <v>1440</v>
      </c>
      <c r="J46" s="1715"/>
      <c r="K46" s="1715">
        <v>1</v>
      </c>
      <c r="L46" s="1715">
        <v>655</v>
      </c>
      <c r="M46" s="1715"/>
      <c r="N46" s="1714">
        <v>10.7</v>
      </c>
      <c r="O46" s="1885">
        <v>19.8</v>
      </c>
      <c r="P46" s="1715">
        <v>179</v>
      </c>
    </row>
    <row r="47" spans="1:16">
      <c r="A47" s="1711" t="s">
        <v>1756</v>
      </c>
      <c r="B47" s="1715">
        <v>33</v>
      </c>
      <c r="C47" s="1715">
        <v>24253</v>
      </c>
      <c r="D47" s="2561"/>
      <c r="E47" s="1715">
        <v>10</v>
      </c>
      <c r="F47" s="1715">
        <v>9160</v>
      </c>
      <c r="G47" s="1715"/>
      <c r="H47" s="1715">
        <v>31</v>
      </c>
      <c r="I47" s="1715">
        <v>32780</v>
      </c>
      <c r="J47" s="1715"/>
      <c r="K47" s="1715">
        <v>18</v>
      </c>
      <c r="L47" s="1715">
        <v>16000</v>
      </c>
      <c r="M47" s="1715"/>
      <c r="N47" s="1714">
        <v>161.80000000000001</v>
      </c>
      <c r="O47" s="1885">
        <v>17.5</v>
      </c>
      <c r="P47" s="1715">
        <v>5456</v>
      </c>
    </row>
    <row r="48" spans="1:16">
      <c r="A48" s="1711" t="s">
        <v>1757</v>
      </c>
      <c r="B48" s="1715">
        <v>0</v>
      </c>
      <c r="C48" s="1715">
        <v>0</v>
      </c>
      <c r="D48" s="2561"/>
      <c r="E48" s="1715">
        <v>0</v>
      </c>
      <c r="F48" s="1715">
        <v>0</v>
      </c>
      <c r="G48" s="1715"/>
      <c r="H48" s="1715">
        <v>0</v>
      </c>
      <c r="I48" s="1715">
        <v>0</v>
      </c>
      <c r="J48" s="1715"/>
      <c r="K48" s="1715">
        <v>16</v>
      </c>
      <c r="L48" s="1715">
        <v>17000</v>
      </c>
      <c r="M48" s="1715"/>
      <c r="N48" s="1714">
        <v>0</v>
      </c>
      <c r="O48" s="1885">
        <v>0</v>
      </c>
      <c r="P48" s="1715">
        <v>0</v>
      </c>
    </row>
    <row r="49" spans="1:16">
      <c r="A49" s="1711" t="s">
        <v>1758</v>
      </c>
      <c r="B49" s="1715">
        <v>4</v>
      </c>
      <c r="C49" s="1715">
        <v>1816</v>
      </c>
      <c r="D49" s="2561"/>
      <c r="E49" s="1715">
        <v>2</v>
      </c>
      <c r="F49" s="1715">
        <v>942</v>
      </c>
      <c r="G49" s="1715"/>
      <c r="H49" s="1715">
        <v>0</v>
      </c>
      <c r="I49" s="1715">
        <v>0</v>
      </c>
      <c r="J49" s="1715"/>
      <c r="K49" s="1715">
        <v>1</v>
      </c>
      <c r="L49" s="1715">
        <v>1200</v>
      </c>
      <c r="M49" s="1715"/>
      <c r="N49" s="1714">
        <v>14.6</v>
      </c>
      <c r="O49" s="1885">
        <v>51.7</v>
      </c>
      <c r="P49" s="1715">
        <v>392</v>
      </c>
    </row>
    <row r="50" spans="1:16">
      <c r="A50" s="1711" t="s">
        <v>1759</v>
      </c>
      <c r="B50" s="1715">
        <v>1</v>
      </c>
      <c r="C50" s="1715">
        <v>696</v>
      </c>
      <c r="D50" s="2561"/>
      <c r="E50" s="1715">
        <v>0</v>
      </c>
      <c r="F50" s="1715">
        <v>0</v>
      </c>
      <c r="G50" s="1715"/>
      <c r="H50" s="1715">
        <v>0</v>
      </c>
      <c r="I50" s="1715">
        <v>0</v>
      </c>
      <c r="J50" s="1715"/>
      <c r="K50" s="1715">
        <v>1</v>
      </c>
      <c r="L50" s="1715">
        <v>1000</v>
      </c>
      <c r="M50" s="1715"/>
      <c r="N50" s="1714">
        <v>5</v>
      </c>
      <c r="O50" s="1885">
        <v>33.6</v>
      </c>
      <c r="P50" s="1715">
        <v>137</v>
      </c>
    </row>
    <row r="51" spans="1:16">
      <c r="A51" s="1711" t="s">
        <v>1760</v>
      </c>
      <c r="B51" s="1715">
        <v>2</v>
      </c>
      <c r="C51" s="1715">
        <v>1830</v>
      </c>
      <c r="D51" s="2561"/>
      <c r="E51" s="1715">
        <v>0</v>
      </c>
      <c r="F51" s="1715">
        <v>0</v>
      </c>
      <c r="G51" s="1715"/>
      <c r="H51" s="1715">
        <v>0</v>
      </c>
      <c r="I51" s="1715">
        <v>0</v>
      </c>
      <c r="J51" s="1715"/>
      <c r="K51" s="1715">
        <v>6</v>
      </c>
      <c r="L51" s="1715">
        <v>9600</v>
      </c>
      <c r="M51" s="1715"/>
      <c r="N51" s="1714">
        <v>13.6</v>
      </c>
      <c r="O51" s="1885">
        <v>5.7</v>
      </c>
      <c r="P51" s="1715">
        <v>305</v>
      </c>
    </row>
    <row r="52" spans="1:16">
      <c r="A52" s="1711" t="s">
        <v>1761</v>
      </c>
      <c r="B52" s="1715">
        <v>7</v>
      </c>
      <c r="C52" s="1715">
        <v>7002</v>
      </c>
      <c r="D52" s="2561"/>
      <c r="E52" s="1715">
        <v>0</v>
      </c>
      <c r="F52" s="1715">
        <v>0</v>
      </c>
      <c r="G52" s="1715"/>
      <c r="H52" s="1715">
        <v>0</v>
      </c>
      <c r="I52" s="1715">
        <v>0</v>
      </c>
      <c r="J52" s="1715"/>
      <c r="K52" s="1715">
        <v>0</v>
      </c>
      <c r="L52" s="1715">
        <v>0</v>
      </c>
      <c r="M52" s="1715"/>
      <c r="N52" s="1714">
        <v>54.3</v>
      </c>
      <c r="O52" s="1885">
        <v>19.7</v>
      </c>
      <c r="P52" s="1715">
        <v>1274</v>
      </c>
    </row>
    <row r="53" spans="1:16">
      <c r="A53" s="1711" t="s">
        <v>1762</v>
      </c>
      <c r="B53" s="1715">
        <v>10</v>
      </c>
      <c r="C53" s="1715">
        <v>9508</v>
      </c>
      <c r="D53" s="2561"/>
      <c r="E53" s="1715">
        <v>0</v>
      </c>
      <c r="F53" s="1715">
        <v>0</v>
      </c>
      <c r="G53" s="1715"/>
      <c r="H53" s="1715">
        <v>0</v>
      </c>
      <c r="I53" s="1715">
        <v>0</v>
      </c>
      <c r="J53" s="1715"/>
      <c r="K53" s="1715">
        <v>0</v>
      </c>
      <c r="L53" s="1715">
        <v>0</v>
      </c>
      <c r="M53" s="1715"/>
      <c r="N53" s="1714">
        <v>63.7</v>
      </c>
      <c r="O53" s="1885">
        <v>42.7</v>
      </c>
      <c r="P53" s="1715">
        <v>1516</v>
      </c>
    </row>
    <row r="54" spans="1:16">
      <c r="A54" s="1711" t="s">
        <v>1763</v>
      </c>
      <c r="B54" s="1715">
        <v>5</v>
      </c>
      <c r="C54" s="1715">
        <v>3252</v>
      </c>
      <c r="D54" s="2561"/>
      <c r="E54" s="1715">
        <v>0</v>
      </c>
      <c r="F54" s="1715">
        <v>0</v>
      </c>
      <c r="G54" s="1715"/>
      <c r="H54" s="1715">
        <v>0</v>
      </c>
      <c r="I54" s="1715">
        <v>0</v>
      </c>
      <c r="J54" s="1715"/>
      <c r="K54" s="1715">
        <v>3</v>
      </c>
      <c r="L54" s="1715">
        <v>4000</v>
      </c>
      <c r="M54" s="1715"/>
      <c r="N54" s="1714">
        <v>25</v>
      </c>
      <c r="O54" s="1885">
        <v>36.4</v>
      </c>
      <c r="P54" s="1715">
        <v>521</v>
      </c>
    </row>
    <row r="55" spans="1:16">
      <c r="A55" s="1711" t="s">
        <v>1764</v>
      </c>
      <c r="B55" s="1715">
        <v>0</v>
      </c>
      <c r="C55" s="1715">
        <v>0</v>
      </c>
      <c r="D55" s="2561"/>
      <c r="E55" s="1715">
        <v>0</v>
      </c>
      <c r="F55" s="1715">
        <v>0</v>
      </c>
      <c r="G55" s="1715"/>
      <c r="H55" s="1715">
        <v>0</v>
      </c>
      <c r="I55" s="1715">
        <v>0</v>
      </c>
      <c r="J55" s="1715"/>
      <c r="K55" s="1715">
        <v>5</v>
      </c>
      <c r="L55" s="1715">
        <v>5000</v>
      </c>
      <c r="M55" s="1715"/>
      <c r="N55" s="1714">
        <v>0</v>
      </c>
      <c r="O55" s="1885">
        <v>0</v>
      </c>
      <c r="P55" s="1715">
        <v>0</v>
      </c>
    </row>
    <row r="56" spans="1:16">
      <c r="A56" s="1711" t="s">
        <v>1765</v>
      </c>
      <c r="B56" s="1715">
        <v>0</v>
      </c>
      <c r="C56" s="1715">
        <v>0</v>
      </c>
      <c r="D56" s="2561"/>
      <c r="E56" s="1715">
        <v>0</v>
      </c>
      <c r="F56" s="1715">
        <v>0</v>
      </c>
      <c r="G56" s="1715"/>
      <c r="H56" s="1715">
        <v>4</v>
      </c>
      <c r="I56" s="1715">
        <v>4800</v>
      </c>
      <c r="J56" s="1715"/>
      <c r="K56" s="1715">
        <v>4</v>
      </c>
      <c r="L56" s="1715">
        <v>4500</v>
      </c>
      <c r="M56" s="1715"/>
      <c r="N56" s="1714">
        <v>0</v>
      </c>
      <c r="O56" s="1885">
        <v>0</v>
      </c>
      <c r="P56" s="1715">
        <v>0</v>
      </c>
    </row>
    <row r="57" spans="1:16">
      <c r="A57" s="1711" t="s">
        <v>337</v>
      </c>
      <c r="B57" s="1715">
        <v>15</v>
      </c>
      <c r="C57" s="1715">
        <v>13168</v>
      </c>
      <c r="D57" s="2561"/>
      <c r="E57" s="1715">
        <v>0</v>
      </c>
      <c r="F57" s="1715">
        <v>0</v>
      </c>
      <c r="G57" s="1715"/>
      <c r="H57" s="1715">
        <v>2</v>
      </c>
      <c r="I57" s="1715">
        <v>1900</v>
      </c>
      <c r="J57" s="1715"/>
      <c r="K57" s="1715">
        <v>11</v>
      </c>
      <c r="L57" s="1715">
        <v>12000</v>
      </c>
      <c r="M57" s="1715"/>
      <c r="N57" s="1714">
        <v>78.2</v>
      </c>
      <c r="O57" s="1885">
        <v>43.6</v>
      </c>
      <c r="P57" s="1715">
        <v>2359</v>
      </c>
    </row>
    <row r="58" spans="1:16">
      <c r="A58" s="1711" t="s">
        <v>1766</v>
      </c>
      <c r="B58" s="1715">
        <v>0</v>
      </c>
      <c r="C58" s="1715">
        <v>0</v>
      </c>
      <c r="D58" s="2561"/>
      <c r="E58" s="1715">
        <v>2</v>
      </c>
      <c r="F58" s="1715">
        <v>2800</v>
      </c>
      <c r="G58" s="1715"/>
      <c r="H58" s="1715">
        <v>2</v>
      </c>
      <c r="I58" s="1715">
        <v>2800</v>
      </c>
      <c r="J58" s="1715"/>
      <c r="K58" s="1715">
        <v>10</v>
      </c>
      <c r="L58" s="1715">
        <v>14400</v>
      </c>
      <c r="M58" s="1715"/>
      <c r="N58" s="1714">
        <v>0</v>
      </c>
      <c r="O58" s="1885">
        <v>0</v>
      </c>
      <c r="P58" s="1715">
        <v>0</v>
      </c>
    </row>
    <row r="59" spans="1:16">
      <c r="A59" s="1711" t="s">
        <v>1767</v>
      </c>
      <c r="B59" s="1715">
        <v>16</v>
      </c>
      <c r="C59" s="1715">
        <v>10038</v>
      </c>
      <c r="D59" s="2561"/>
      <c r="E59" s="1715">
        <v>0</v>
      </c>
      <c r="F59" s="1715">
        <v>0</v>
      </c>
      <c r="G59" s="1715"/>
      <c r="H59" s="1715">
        <v>4</v>
      </c>
      <c r="I59" s="1715">
        <v>6680</v>
      </c>
      <c r="J59" s="1715"/>
      <c r="K59" s="1715">
        <v>7</v>
      </c>
      <c r="L59" s="1715">
        <v>8920</v>
      </c>
      <c r="M59" s="1715"/>
      <c r="N59" s="1714">
        <v>64.099999999999994</v>
      </c>
      <c r="O59" s="1885">
        <v>18.3</v>
      </c>
      <c r="P59" s="1715">
        <v>1738</v>
      </c>
    </row>
    <row r="60" spans="1:16">
      <c r="A60" s="1711" t="s">
        <v>486</v>
      </c>
      <c r="B60" s="1715">
        <v>100</v>
      </c>
      <c r="C60" s="1715">
        <v>99361</v>
      </c>
      <c r="D60" s="2561"/>
      <c r="E60" s="1715">
        <v>5</v>
      </c>
      <c r="F60" s="1715">
        <v>6018</v>
      </c>
      <c r="G60" s="1715"/>
      <c r="H60" s="1715">
        <v>5</v>
      </c>
      <c r="I60" s="1715">
        <v>6063</v>
      </c>
      <c r="J60" s="1715"/>
      <c r="K60" s="1715">
        <v>17</v>
      </c>
      <c r="L60" s="1715">
        <v>26000</v>
      </c>
      <c r="M60" s="1715"/>
      <c r="N60" s="1714">
        <v>790.2</v>
      </c>
      <c r="O60" s="1885">
        <v>19.399999999999999</v>
      </c>
      <c r="P60" s="1715">
        <v>18816</v>
      </c>
    </row>
    <row r="61" spans="1:16">
      <c r="A61" s="1711" t="s">
        <v>1768</v>
      </c>
      <c r="B61" s="1715">
        <v>0</v>
      </c>
      <c r="C61" s="1715">
        <v>0</v>
      </c>
      <c r="D61" s="2561"/>
      <c r="E61" s="1715">
        <v>0</v>
      </c>
      <c r="F61" s="1715">
        <v>0</v>
      </c>
      <c r="G61" s="1715"/>
      <c r="H61" s="1715">
        <v>4</v>
      </c>
      <c r="I61" s="1715">
        <v>4000</v>
      </c>
      <c r="J61" s="1715"/>
      <c r="K61" s="1715">
        <v>6</v>
      </c>
      <c r="L61" s="1715">
        <v>6700</v>
      </c>
      <c r="M61" s="1715"/>
      <c r="N61" s="1714">
        <v>0</v>
      </c>
      <c r="O61" s="1885">
        <v>0</v>
      </c>
      <c r="P61" s="1715">
        <v>0</v>
      </c>
    </row>
    <row r="62" spans="1:16">
      <c r="A62" s="1711" t="s">
        <v>1468</v>
      </c>
      <c r="B62" s="1715">
        <v>6</v>
      </c>
      <c r="C62" s="1715">
        <v>4927</v>
      </c>
      <c r="D62" s="1715">
        <v>0</v>
      </c>
      <c r="E62" s="1715">
        <v>2</v>
      </c>
      <c r="F62" s="1715">
        <v>2700</v>
      </c>
      <c r="G62" s="1715">
        <v>0</v>
      </c>
      <c r="H62" s="1715">
        <v>0</v>
      </c>
      <c r="I62" s="1715">
        <v>0</v>
      </c>
      <c r="J62" s="1715">
        <v>0</v>
      </c>
      <c r="K62" s="1715">
        <v>0</v>
      </c>
      <c r="L62" s="1715">
        <v>0</v>
      </c>
      <c r="M62" s="1715">
        <v>0</v>
      </c>
      <c r="N62" s="1715">
        <v>40.100000000000364</v>
      </c>
      <c r="O62" s="1715" t="s">
        <v>1469</v>
      </c>
      <c r="P62" s="1715">
        <v>1249</v>
      </c>
    </row>
    <row r="63" spans="1:16">
      <c r="A63" s="2569" t="s">
        <v>1470</v>
      </c>
      <c r="B63" s="2570">
        <v>435</v>
      </c>
      <c r="C63" s="2570">
        <v>375303</v>
      </c>
      <c r="D63" s="2571"/>
      <c r="E63" s="2570">
        <v>72</v>
      </c>
      <c r="F63" s="2570">
        <v>76793</v>
      </c>
      <c r="G63" s="2570"/>
      <c r="H63" s="2570">
        <v>174</v>
      </c>
      <c r="I63" s="2570">
        <v>190185</v>
      </c>
      <c r="J63" s="2570"/>
      <c r="K63" s="2570">
        <v>299</v>
      </c>
      <c r="L63" s="2570">
        <v>329370</v>
      </c>
      <c r="M63" s="2570"/>
      <c r="N63" s="2572">
        <v>2359</v>
      </c>
      <c r="O63" s="2573" t="s">
        <v>1469</v>
      </c>
      <c r="P63" s="2576">
        <v>65908</v>
      </c>
    </row>
    <row r="64" spans="1:16">
      <c r="A64" s="1713"/>
      <c r="B64" s="1716"/>
      <c r="C64" s="1716"/>
      <c r="D64" s="1716"/>
      <c r="E64" s="1716"/>
      <c r="F64" s="1716"/>
      <c r="G64" s="1716"/>
      <c r="H64" s="1716"/>
      <c r="I64" s="1716"/>
      <c r="J64" s="1716"/>
      <c r="K64" s="1716"/>
      <c r="L64" s="1716"/>
      <c r="M64" s="1716"/>
      <c r="N64" s="1716"/>
      <c r="O64" s="1716"/>
      <c r="P64" s="1716"/>
    </row>
    <row r="66" spans="1:15">
      <c r="A66" s="1697" t="s">
        <v>1467</v>
      </c>
      <c r="O66" s="1884"/>
    </row>
    <row r="67" spans="1:15">
      <c r="A67" s="1886"/>
      <c r="B67" s="1886"/>
    </row>
    <row r="214" spans="1:1">
      <c r="A214" s="1717"/>
    </row>
    <row r="216" spans="1:1">
      <c r="A216" s="1717"/>
    </row>
    <row r="219" spans="1:1">
      <c r="A219" s="1717"/>
    </row>
    <row r="221" spans="1:1">
      <c r="A221" s="1717"/>
    </row>
    <row r="223" spans="1:1">
      <c r="A223" s="1717"/>
    </row>
    <row r="229" spans="1:1">
      <c r="A229" s="1717"/>
    </row>
    <row r="236" spans="1:1">
      <c r="A236" s="1717"/>
    </row>
    <row r="240" spans="1:1">
      <c r="A240" s="1717"/>
    </row>
    <row r="369" spans="1:1">
      <c r="A369" s="1697" t="s">
        <v>1041</v>
      </c>
    </row>
    <row r="370" spans="1:1">
      <c r="A370" s="1697" t="s">
        <v>1042</v>
      </c>
    </row>
    <row r="371" spans="1:1">
      <c r="A371" s="1697" t="s">
        <v>1043</v>
      </c>
    </row>
    <row r="372" spans="1:1">
      <c r="A372" s="1697" t="s">
        <v>1044</v>
      </c>
    </row>
    <row r="373" spans="1:1">
      <c r="A373" s="1697" t="s">
        <v>1045</v>
      </c>
    </row>
    <row r="374" spans="1:1">
      <c r="A374" s="1697" t="s">
        <v>1046</v>
      </c>
    </row>
    <row r="375" spans="1:1">
      <c r="A375" s="1697" t="s">
        <v>1048</v>
      </c>
    </row>
    <row r="376" spans="1:1">
      <c r="A376" s="1697" t="s">
        <v>1049</v>
      </c>
    </row>
    <row r="377" spans="1:1">
      <c r="A377" s="1697" t="s">
        <v>1040</v>
      </c>
    </row>
  </sheetData>
  <mergeCells count="9">
    <mergeCell ref="O2:P2"/>
    <mergeCell ref="O3:P3"/>
    <mergeCell ref="O4:P4"/>
    <mergeCell ref="A7:P7"/>
    <mergeCell ref="B9:D9"/>
    <mergeCell ref="E9:G9"/>
    <mergeCell ref="H9:J9"/>
    <mergeCell ref="K9:M9"/>
    <mergeCell ref="B2:N2"/>
  </mergeCells>
  <pageMargins left="0.70866141732283472" right="0.70866141732283472" top="0.78740157480314965" bottom="0.78740157480314965" header="0.31496062992125984" footer="0.31496062992125984"/>
  <pageSetup paperSize="9" scale="56"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Tabelle37">
    <tabColor indexed="29"/>
    <pageSetUpPr fitToPage="1"/>
  </sheetPr>
  <dimension ref="A1:AE31"/>
  <sheetViews>
    <sheetView showGridLines="0" zoomScaleNormal="10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RowHeight="15.75"/>
  <cols>
    <col min="1" max="1" width="17.625" style="10" customWidth="1"/>
    <col min="2" max="34" width="8.5" style="10" customWidth="1"/>
    <col min="35" max="16384" width="11" style="10"/>
  </cols>
  <sheetData>
    <row r="1" spans="1:31" s="111" customFormat="1" ht="13.15" customHeight="1">
      <c r="A1" s="325"/>
      <c r="B1" s="525"/>
      <c r="C1" s="525"/>
      <c r="D1" s="525"/>
      <c r="E1" s="525"/>
      <c r="F1" s="525"/>
      <c r="G1" s="525"/>
      <c r="H1" s="525"/>
      <c r="I1" s="525"/>
      <c r="J1" s="525"/>
      <c r="K1" s="525"/>
      <c r="L1" s="525"/>
      <c r="M1" s="525"/>
      <c r="N1" s="525"/>
      <c r="O1" s="525"/>
      <c r="P1" s="525"/>
      <c r="Q1" s="525"/>
      <c r="R1" s="525"/>
      <c r="S1" s="525"/>
      <c r="T1" s="525"/>
      <c r="U1" s="525"/>
      <c r="V1" s="525"/>
      <c r="W1" s="525"/>
      <c r="X1" s="525"/>
      <c r="Y1" s="525"/>
      <c r="Z1" s="525"/>
      <c r="AA1" s="525"/>
      <c r="AB1" s="525"/>
      <c r="AC1" s="525"/>
      <c r="AD1" s="442"/>
      <c r="AE1" s="405"/>
    </row>
    <row r="2" spans="1:31" s="111" customFormat="1" ht="20.85" customHeight="1">
      <c r="A2" s="232"/>
      <c r="B2" s="644" t="s">
        <v>845</v>
      </c>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197" t="s">
        <v>112</v>
      </c>
      <c r="AE2" s="215"/>
    </row>
    <row r="3" spans="1:31" s="111" customFormat="1" ht="20.85" customHeight="1">
      <c r="A3" s="232"/>
      <c r="B3" s="540"/>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197" t="s">
        <v>1150</v>
      </c>
      <c r="AE3" s="215"/>
    </row>
    <row r="4" spans="1:31" s="111" customFormat="1" ht="20.85" customHeight="1">
      <c r="A4" s="232"/>
      <c r="B4" s="540" t="s">
        <v>266</v>
      </c>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720" t="s">
        <v>1690</v>
      </c>
      <c r="AE4" s="216"/>
    </row>
    <row r="5" spans="1:31" s="111" customFormat="1">
      <c r="A5" s="545"/>
      <c r="B5" s="530"/>
      <c r="C5" s="530"/>
      <c r="D5" s="530"/>
      <c r="E5" s="530"/>
      <c r="F5" s="530"/>
      <c r="G5" s="530"/>
      <c r="H5" s="530"/>
      <c r="I5" s="530"/>
      <c r="J5" s="530"/>
      <c r="K5" s="530"/>
      <c r="L5" s="530"/>
      <c r="M5" s="530"/>
      <c r="N5" s="530"/>
      <c r="O5" s="530"/>
      <c r="P5" s="530"/>
      <c r="Q5" s="530"/>
      <c r="R5" s="530"/>
      <c r="S5" s="530"/>
      <c r="T5" s="530"/>
      <c r="U5" s="530"/>
      <c r="V5" s="530"/>
      <c r="W5" s="530"/>
      <c r="X5" s="530"/>
      <c r="Y5" s="530"/>
      <c r="Z5" s="530"/>
      <c r="AA5" s="530"/>
      <c r="AB5" s="530"/>
      <c r="AC5" s="530"/>
      <c r="AD5" s="647"/>
      <c r="AE5" s="410"/>
    </row>
    <row r="6" spans="1:31">
      <c r="A6" s="57"/>
    </row>
    <row r="7" spans="1:31" ht="18" customHeight="1">
      <c r="A7" s="648" t="s">
        <v>846</v>
      </c>
      <c r="B7" s="648"/>
      <c r="C7" s="648"/>
      <c r="D7" s="648"/>
      <c r="E7" s="648"/>
      <c r="F7" s="648"/>
      <c r="G7" s="648"/>
      <c r="H7" s="648"/>
      <c r="I7" s="648"/>
      <c r="J7" s="648"/>
      <c r="K7" s="648"/>
      <c r="L7" s="648"/>
      <c r="M7" s="648"/>
      <c r="N7" s="648"/>
      <c r="O7" s="648"/>
      <c r="P7" s="648"/>
      <c r="Q7" s="648"/>
    </row>
    <row r="8" spans="1:31" ht="18" customHeight="1">
      <c r="A8" s="479" t="s">
        <v>766</v>
      </c>
      <c r="B8" s="7" t="s">
        <v>113</v>
      </c>
      <c r="C8" s="6">
        <v>1992</v>
      </c>
      <c r="D8" s="6">
        <v>1993</v>
      </c>
      <c r="E8" s="6">
        <v>1994</v>
      </c>
      <c r="F8" s="6">
        <v>1995</v>
      </c>
      <c r="G8" s="6">
        <v>1996</v>
      </c>
      <c r="H8" s="6">
        <v>1997</v>
      </c>
      <c r="I8" s="6">
        <v>1998</v>
      </c>
      <c r="J8" s="6">
        <v>1999</v>
      </c>
      <c r="K8" s="6">
        <v>2000</v>
      </c>
      <c r="L8" s="6">
        <v>2001</v>
      </c>
      <c r="M8" s="6">
        <v>2002</v>
      </c>
      <c r="N8" s="16">
        <v>2003</v>
      </c>
      <c r="O8" s="6">
        <v>2004</v>
      </c>
      <c r="P8" s="6">
        <v>2005</v>
      </c>
      <c r="Q8" s="6">
        <v>2006</v>
      </c>
      <c r="R8" s="6">
        <v>2007</v>
      </c>
      <c r="S8" s="1452">
        <v>2008</v>
      </c>
      <c r="T8" s="12">
        <v>2009</v>
      </c>
      <c r="U8" s="12">
        <v>2010</v>
      </c>
      <c r="V8" s="12">
        <v>2011</v>
      </c>
      <c r="W8" s="12">
        <v>2012</v>
      </c>
      <c r="X8" s="12">
        <v>2013</v>
      </c>
      <c r="Y8" s="12">
        <v>2014</v>
      </c>
      <c r="Z8" s="12">
        <v>2015</v>
      </c>
      <c r="AA8" s="12">
        <v>2016</v>
      </c>
      <c r="AB8" s="12">
        <v>2017</v>
      </c>
      <c r="AC8" s="12">
        <v>2018</v>
      </c>
      <c r="AD8" s="12">
        <v>2019</v>
      </c>
      <c r="AE8" s="12">
        <v>2020</v>
      </c>
    </row>
    <row r="9" spans="1:31" ht="14.1" customHeight="1">
      <c r="A9" s="419" t="s">
        <v>847</v>
      </c>
      <c r="B9" s="1468">
        <v>3776</v>
      </c>
      <c r="C9" s="1468">
        <v>2334</v>
      </c>
      <c r="D9" s="1468">
        <v>2256</v>
      </c>
      <c r="E9" s="1468">
        <v>2208</v>
      </c>
      <c r="F9" s="1469">
        <v>3712</v>
      </c>
      <c r="G9" s="1469">
        <v>4975</v>
      </c>
      <c r="H9" s="1469">
        <v>5488</v>
      </c>
      <c r="I9" s="1469">
        <v>4894</v>
      </c>
      <c r="J9" s="1469">
        <v>5979</v>
      </c>
      <c r="K9" s="1469">
        <v>7609</v>
      </c>
      <c r="L9" s="1469">
        <v>7756</v>
      </c>
      <c r="M9" s="1470">
        <v>6854</v>
      </c>
      <c r="N9" s="1470">
        <v>7572</v>
      </c>
      <c r="O9" s="1470">
        <v>8982</v>
      </c>
      <c r="P9" s="1470">
        <v>9516</v>
      </c>
      <c r="Q9" s="1470">
        <v>7593</v>
      </c>
      <c r="R9" s="1470">
        <v>8611</v>
      </c>
      <c r="S9" s="1470">
        <v>8430</v>
      </c>
      <c r="T9" s="1470">
        <v>7982</v>
      </c>
      <c r="U9" s="1470">
        <v>5900</v>
      </c>
      <c r="V9" s="1470">
        <v>5983</v>
      </c>
      <c r="W9" s="1470">
        <v>6991</v>
      </c>
      <c r="X9" s="1470">
        <v>6350</v>
      </c>
      <c r="Y9" s="1470">
        <v>5001</v>
      </c>
      <c r="Z9" s="3018">
        <v>5654</v>
      </c>
      <c r="AA9" s="3018">
        <v>6315</v>
      </c>
      <c r="AB9" s="3018">
        <v>5882</v>
      </c>
      <c r="AC9" s="1470">
        <v>6517</v>
      </c>
      <c r="AD9" s="3018">
        <v>6613</v>
      </c>
      <c r="AE9" s="1471">
        <v>6203</v>
      </c>
    </row>
    <row r="10" spans="1:31" ht="14.1" customHeight="1">
      <c r="A10" s="235" t="s">
        <v>767</v>
      </c>
      <c r="B10" s="1472">
        <v>8160</v>
      </c>
      <c r="C10" s="1472">
        <v>9299</v>
      </c>
      <c r="D10" s="1472">
        <v>9155</v>
      </c>
      <c r="E10" s="1472">
        <v>9647</v>
      </c>
      <c r="F10" s="1473">
        <v>10473</v>
      </c>
      <c r="G10" s="1473">
        <v>11706</v>
      </c>
      <c r="H10" s="1473">
        <v>12031</v>
      </c>
      <c r="I10" s="1473">
        <v>10922</v>
      </c>
      <c r="J10" s="1473">
        <v>8214</v>
      </c>
      <c r="K10" s="1473">
        <v>10590</v>
      </c>
      <c r="L10" s="1473">
        <v>12520</v>
      </c>
      <c r="M10" s="1472">
        <v>11604</v>
      </c>
      <c r="N10" s="1472">
        <v>10457</v>
      </c>
      <c r="O10" s="1472">
        <v>11597</v>
      </c>
      <c r="P10" s="1472">
        <v>11628</v>
      </c>
      <c r="Q10" s="1472">
        <v>9862</v>
      </c>
      <c r="R10" s="1472">
        <v>9476</v>
      </c>
      <c r="S10" s="1472">
        <v>9000</v>
      </c>
      <c r="T10" s="1472">
        <v>10173</v>
      </c>
      <c r="U10" s="1472">
        <v>9783</v>
      </c>
      <c r="V10" s="1472">
        <v>9145</v>
      </c>
      <c r="W10" s="1472">
        <v>8999</v>
      </c>
      <c r="X10" s="1472">
        <v>9331</v>
      </c>
      <c r="Y10" s="1472">
        <v>9134</v>
      </c>
      <c r="Z10" s="1473">
        <v>13325</v>
      </c>
      <c r="AA10" s="1473">
        <v>14039</v>
      </c>
      <c r="AB10" s="1473">
        <v>13116</v>
      </c>
      <c r="AC10" s="1472">
        <v>7001</v>
      </c>
      <c r="AD10" s="1473">
        <v>6938</v>
      </c>
      <c r="AE10" s="1474">
        <v>3885</v>
      </c>
    </row>
    <row r="11" spans="1:31" ht="14.1" customHeight="1">
      <c r="A11" s="235" t="s">
        <v>771</v>
      </c>
      <c r="B11" s="1472">
        <v>2477</v>
      </c>
      <c r="C11" s="1472">
        <v>2149</v>
      </c>
      <c r="D11" s="1472">
        <v>1730</v>
      </c>
      <c r="E11" s="1472">
        <v>1053</v>
      </c>
      <c r="F11" s="1473">
        <v>1016</v>
      </c>
      <c r="G11" s="1473">
        <v>930</v>
      </c>
      <c r="H11" s="1473">
        <v>572</v>
      </c>
      <c r="I11" s="1473">
        <v>452</v>
      </c>
      <c r="J11" s="1473">
        <v>439</v>
      </c>
      <c r="K11" s="1473">
        <v>320</v>
      </c>
      <c r="L11" s="1473">
        <v>195</v>
      </c>
      <c r="M11" s="1473">
        <v>20</v>
      </c>
      <c r="N11" s="1473">
        <v>9</v>
      </c>
      <c r="O11" s="1472">
        <v>7</v>
      </c>
      <c r="P11" s="1472">
        <v>7</v>
      </c>
      <c r="Q11" s="1472">
        <v>0</v>
      </c>
      <c r="R11" s="1472">
        <v>4</v>
      </c>
      <c r="S11" s="1472">
        <v>5</v>
      </c>
      <c r="T11" s="1472">
        <v>8</v>
      </c>
      <c r="U11" s="1472">
        <v>7</v>
      </c>
      <c r="V11" s="1472">
        <v>6</v>
      </c>
      <c r="W11" s="1472">
        <v>3</v>
      </c>
      <c r="X11" s="1472">
        <v>5</v>
      </c>
      <c r="Y11" s="1472">
        <v>3</v>
      </c>
      <c r="Z11" s="1473">
        <v>2</v>
      </c>
      <c r="AA11" s="1473">
        <v>0</v>
      </c>
      <c r="AB11" s="1473">
        <v>0</v>
      </c>
      <c r="AC11" s="1472">
        <v>0</v>
      </c>
      <c r="AD11" s="1473">
        <v>0</v>
      </c>
      <c r="AE11" s="1474">
        <v>0</v>
      </c>
    </row>
    <row r="12" spans="1:31" ht="13.7" customHeight="1">
      <c r="A12" s="235" t="s">
        <v>848</v>
      </c>
      <c r="B12" s="1472">
        <v>540</v>
      </c>
      <c r="C12" s="1472">
        <v>540</v>
      </c>
      <c r="D12" s="1472">
        <v>556</v>
      </c>
      <c r="E12" s="1472">
        <v>650</v>
      </c>
      <c r="F12" s="1473">
        <v>652</v>
      </c>
      <c r="G12" s="1473">
        <v>568</v>
      </c>
      <c r="H12" s="1473">
        <v>470</v>
      </c>
      <c r="I12" s="1473">
        <v>725</v>
      </c>
      <c r="J12" s="1473">
        <v>294</v>
      </c>
      <c r="K12" s="1812"/>
      <c r="L12" s="1812"/>
      <c r="M12" s="1812"/>
      <c r="N12" s="1812"/>
      <c r="O12" s="1812"/>
      <c r="P12" s="1812"/>
      <c r="Q12" s="1812"/>
      <c r="R12" s="1812"/>
      <c r="S12" s="1812"/>
      <c r="T12" s="1812"/>
      <c r="U12" s="1812"/>
      <c r="V12" s="1812"/>
      <c r="W12" s="1812"/>
      <c r="X12" s="1812"/>
      <c r="Y12" s="1812"/>
      <c r="Z12" s="2826"/>
      <c r="AA12" s="2826"/>
      <c r="AB12" s="2826"/>
      <c r="AC12" s="1812"/>
      <c r="AD12" s="2826"/>
      <c r="AE12" s="1908"/>
    </row>
    <row r="13" spans="1:31" ht="13.7" customHeight="1">
      <c r="A13" s="235" t="s">
        <v>1070</v>
      </c>
      <c r="B13" s="1472">
        <v>2451</v>
      </c>
      <c r="C13" s="1472">
        <v>1684</v>
      </c>
      <c r="D13" s="1472">
        <v>1679</v>
      </c>
      <c r="E13" s="1472">
        <v>1895</v>
      </c>
      <c r="F13" s="1473">
        <v>2016</v>
      </c>
      <c r="G13" s="1473">
        <v>2447</v>
      </c>
      <c r="H13" s="1473">
        <v>2905</v>
      </c>
      <c r="I13" s="1473">
        <v>2780</v>
      </c>
      <c r="J13" s="1473">
        <v>2689</v>
      </c>
      <c r="K13" s="1473">
        <v>2714</v>
      </c>
      <c r="L13" s="1473">
        <v>2239</v>
      </c>
      <c r="M13" s="1472">
        <v>2333</v>
      </c>
      <c r="N13" s="1472">
        <v>2036</v>
      </c>
      <c r="O13" s="1472">
        <v>3038</v>
      </c>
      <c r="P13" s="1472">
        <v>3147</v>
      </c>
      <c r="Q13" s="1472">
        <v>3077</v>
      </c>
      <c r="R13" s="1472">
        <v>2879</v>
      </c>
      <c r="S13" s="1472">
        <v>4366</v>
      </c>
      <c r="T13" s="1472">
        <v>4626</v>
      </c>
      <c r="U13" s="1472">
        <v>4496</v>
      </c>
      <c r="V13" s="1472">
        <v>3258</v>
      </c>
      <c r="W13" s="1472">
        <v>4495</v>
      </c>
      <c r="X13" s="1472">
        <v>4323</v>
      </c>
      <c r="Y13" s="1472">
        <v>3255</v>
      </c>
      <c r="Z13" s="1473">
        <v>2993</v>
      </c>
      <c r="AA13" s="1473">
        <v>3654</v>
      </c>
      <c r="AB13" s="1473">
        <v>4224</v>
      </c>
      <c r="AC13" s="1472">
        <v>5525</v>
      </c>
      <c r="AD13" s="1473">
        <v>5476</v>
      </c>
      <c r="AE13" s="1474">
        <v>5413</v>
      </c>
    </row>
    <row r="14" spans="1:31" ht="14.1" customHeight="1">
      <c r="A14" s="235" t="s">
        <v>849</v>
      </c>
      <c r="B14" s="1472">
        <v>2964</v>
      </c>
      <c r="C14" s="1472">
        <v>2965</v>
      </c>
      <c r="D14" s="1472">
        <v>2914</v>
      </c>
      <c r="E14" s="1472">
        <v>2975</v>
      </c>
      <c r="F14" s="1473">
        <v>2974</v>
      </c>
      <c r="G14" s="1473">
        <v>3329</v>
      </c>
      <c r="H14" s="1473">
        <v>3487</v>
      </c>
      <c r="I14" s="1473">
        <v>3714</v>
      </c>
      <c r="J14" s="1473">
        <v>2918</v>
      </c>
      <c r="K14" s="1473">
        <v>2900</v>
      </c>
      <c r="L14" s="1473">
        <v>2920</v>
      </c>
      <c r="M14" s="1472">
        <v>3075</v>
      </c>
      <c r="N14" s="1472">
        <v>3143</v>
      </c>
      <c r="O14" s="1472">
        <v>3282</v>
      </c>
      <c r="P14" s="1472">
        <v>3093</v>
      </c>
      <c r="Q14" s="1472">
        <v>3434</v>
      </c>
      <c r="R14" s="1472">
        <v>3153</v>
      </c>
      <c r="S14" s="1472">
        <v>3032</v>
      </c>
      <c r="T14" s="1472">
        <v>3243</v>
      </c>
      <c r="U14" s="1472">
        <v>4198</v>
      </c>
      <c r="V14" s="1472">
        <v>4351</v>
      </c>
      <c r="W14" s="1472">
        <v>4667</v>
      </c>
      <c r="X14" s="1472">
        <v>4518</v>
      </c>
      <c r="Y14" s="1472">
        <v>4057</v>
      </c>
      <c r="Z14" s="1473">
        <v>4116</v>
      </c>
      <c r="AA14" s="1473">
        <v>3479</v>
      </c>
      <c r="AB14" s="1473">
        <v>3449</v>
      </c>
      <c r="AC14" s="1472">
        <v>2911</v>
      </c>
      <c r="AD14" s="1473">
        <v>2983</v>
      </c>
      <c r="AE14" s="1474">
        <v>2991</v>
      </c>
    </row>
    <row r="15" spans="1:31" ht="14.1" customHeight="1">
      <c r="A15" s="235" t="s">
        <v>850</v>
      </c>
      <c r="B15" s="1472">
        <v>1687</v>
      </c>
      <c r="C15" s="1472">
        <v>1669</v>
      </c>
      <c r="D15" s="1472">
        <v>1699</v>
      </c>
      <c r="E15" s="1472">
        <v>1671</v>
      </c>
      <c r="F15" s="1473">
        <v>1421</v>
      </c>
      <c r="G15" s="1473">
        <v>1436</v>
      </c>
      <c r="H15" s="1473">
        <v>1100</v>
      </c>
      <c r="I15" s="1473">
        <v>965</v>
      </c>
      <c r="J15" s="1473">
        <v>981</v>
      </c>
      <c r="K15" s="1473">
        <v>878</v>
      </c>
      <c r="L15" s="1473">
        <v>873</v>
      </c>
      <c r="M15" s="1472">
        <v>824</v>
      </c>
      <c r="N15" s="1472">
        <v>758</v>
      </c>
      <c r="O15" s="1472">
        <v>755</v>
      </c>
      <c r="P15" s="1472">
        <v>674</v>
      </c>
      <c r="Q15" s="1472">
        <v>534</v>
      </c>
      <c r="R15" s="1472">
        <v>539</v>
      </c>
      <c r="S15" s="1472">
        <v>655</v>
      </c>
      <c r="T15" s="1472">
        <v>563</v>
      </c>
      <c r="U15" s="1472">
        <v>583</v>
      </c>
      <c r="V15" s="1472">
        <v>582</v>
      </c>
      <c r="W15" s="1472">
        <v>465</v>
      </c>
      <c r="X15" s="1472">
        <v>531</v>
      </c>
      <c r="Y15" s="1472">
        <v>573</v>
      </c>
      <c r="Z15" s="1473">
        <v>393</v>
      </c>
      <c r="AA15" s="1473">
        <v>490</v>
      </c>
      <c r="AB15" s="1473">
        <v>308</v>
      </c>
      <c r="AC15" s="1472">
        <v>346</v>
      </c>
      <c r="AD15" s="1473">
        <v>346</v>
      </c>
      <c r="AE15" s="1474">
        <v>250</v>
      </c>
    </row>
    <row r="16" spans="1:31" ht="14.1" customHeight="1">
      <c r="A16" s="235" t="s">
        <v>791</v>
      </c>
      <c r="B16" s="1472">
        <v>3060</v>
      </c>
      <c r="C16" s="1472">
        <v>2171</v>
      </c>
      <c r="D16" s="1472">
        <v>1180</v>
      </c>
      <c r="E16" s="1472">
        <v>1289</v>
      </c>
      <c r="F16" s="1473">
        <v>2324</v>
      </c>
      <c r="G16" s="1473">
        <v>2432</v>
      </c>
      <c r="H16" s="1473">
        <v>2170</v>
      </c>
      <c r="I16" s="1473">
        <v>1810</v>
      </c>
      <c r="J16" s="1473">
        <v>1807</v>
      </c>
      <c r="K16" s="1473">
        <v>1456</v>
      </c>
      <c r="L16" s="1473">
        <v>1011</v>
      </c>
      <c r="M16" s="1475">
        <v>883</v>
      </c>
      <c r="N16" s="1475">
        <v>779</v>
      </c>
      <c r="O16" s="1475">
        <v>878</v>
      </c>
      <c r="P16" s="1475">
        <v>1039</v>
      </c>
      <c r="Q16" s="1475">
        <v>1692</v>
      </c>
      <c r="R16" s="1475">
        <v>1654</v>
      </c>
      <c r="S16" s="1475">
        <v>1430</v>
      </c>
      <c r="T16" s="1475">
        <v>1453</v>
      </c>
      <c r="U16" s="1475">
        <v>1660</v>
      </c>
      <c r="V16" s="1475">
        <v>1537</v>
      </c>
      <c r="W16" s="1475">
        <v>1596</v>
      </c>
      <c r="X16" s="1475">
        <v>1792</v>
      </c>
      <c r="Y16" s="1475">
        <v>1919</v>
      </c>
      <c r="Z16" s="3019">
        <v>1256</v>
      </c>
      <c r="AA16" s="3019">
        <v>1125</v>
      </c>
      <c r="AB16" s="3019">
        <v>940</v>
      </c>
      <c r="AC16" s="1475">
        <v>582</v>
      </c>
      <c r="AD16" s="3019">
        <v>58</v>
      </c>
      <c r="AE16" s="1476">
        <v>6</v>
      </c>
    </row>
    <row r="17" spans="1:31" ht="14.1" customHeight="1">
      <c r="A17" s="235" t="s">
        <v>268</v>
      </c>
      <c r="B17" s="1472">
        <v>10500</v>
      </c>
      <c r="C17" s="1472">
        <v>9400</v>
      </c>
      <c r="D17" s="1472" t="s">
        <v>88</v>
      </c>
      <c r="E17" s="1472" t="s">
        <v>88</v>
      </c>
      <c r="F17" s="1472" t="s">
        <v>88</v>
      </c>
      <c r="G17" s="1472" t="s">
        <v>88</v>
      </c>
      <c r="H17" s="1472" t="s">
        <v>88</v>
      </c>
      <c r="I17" s="1472" t="s">
        <v>88</v>
      </c>
      <c r="J17" s="1477"/>
      <c r="K17" s="1472" t="s">
        <v>88</v>
      </c>
      <c r="L17" s="1472" t="s">
        <v>88</v>
      </c>
      <c r="M17" s="1472" t="s">
        <v>88</v>
      </c>
      <c r="N17" s="1472" t="s">
        <v>88</v>
      </c>
      <c r="O17" s="1472" t="s">
        <v>88</v>
      </c>
      <c r="P17" s="1472" t="s">
        <v>88</v>
      </c>
      <c r="Q17" s="1472" t="s">
        <v>88</v>
      </c>
      <c r="R17" s="1472" t="s">
        <v>88</v>
      </c>
      <c r="S17" s="1472" t="s">
        <v>88</v>
      </c>
      <c r="T17" s="1472" t="s">
        <v>88</v>
      </c>
      <c r="U17" s="1472" t="s">
        <v>88</v>
      </c>
      <c r="V17" s="1472" t="s">
        <v>88</v>
      </c>
      <c r="W17" s="1472" t="s">
        <v>88</v>
      </c>
      <c r="X17" s="1472" t="s">
        <v>88</v>
      </c>
      <c r="Y17" s="1472" t="s">
        <v>88</v>
      </c>
      <c r="Z17" s="1473" t="s">
        <v>88</v>
      </c>
      <c r="AA17" s="1473" t="s">
        <v>88</v>
      </c>
      <c r="AB17" s="1473" t="s">
        <v>88</v>
      </c>
      <c r="AC17" s="1472" t="s">
        <v>88</v>
      </c>
      <c r="AD17" s="1473" t="s">
        <v>88</v>
      </c>
      <c r="AE17" s="1474" t="s">
        <v>88</v>
      </c>
    </row>
    <row r="18" spans="1:31" ht="14.1" customHeight="1">
      <c r="A18" s="235" t="s">
        <v>1069</v>
      </c>
      <c r="B18" s="1472" t="s">
        <v>88</v>
      </c>
      <c r="C18" s="1472" t="s">
        <v>88</v>
      </c>
      <c r="D18" s="1472">
        <v>2697</v>
      </c>
      <c r="E18" s="1472">
        <v>2541</v>
      </c>
      <c r="F18" s="1473">
        <v>2160</v>
      </c>
      <c r="G18" s="1473">
        <v>2605</v>
      </c>
      <c r="H18" s="1473">
        <v>2580</v>
      </c>
      <c r="I18" s="1473">
        <v>2530</v>
      </c>
      <c r="J18" s="1473">
        <v>2000</v>
      </c>
      <c r="K18" s="1473">
        <v>2500</v>
      </c>
      <c r="L18" s="1473">
        <v>2500</v>
      </c>
      <c r="M18" s="1472">
        <v>2900</v>
      </c>
      <c r="N18" s="1472">
        <v>3150</v>
      </c>
      <c r="O18" s="1472">
        <v>3200</v>
      </c>
      <c r="P18" s="1472">
        <v>3431</v>
      </c>
      <c r="Q18" s="1472">
        <v>3430</v>
      </c>
      <c r="R18" s="1472">
        <v>3413</v>
      </c>
      <c r="S18" s="1472">
        <v>3521</v>
      </c>
      <c r="T18" s="1472">
        <v>3564</v>
      </c>
      <c r="U18" s="1472">
        <v>3562</v>
      </c>
      <c r="V18" s="1472">
        <v>2993</v>
      </c>
      <c r="W18" s="1472">
        <v>2872</v>
      </c>
      <c r="X18" s="1472">
        <v>3135</v>
      </c>
      <c r="Y18" s="1472">
        <v>2990</v>
      </c>
      <c r="Z18" s="1473">
        <v>3055</v>
      </c>
      <c r="AA18" s="1473">
        <v>3004</v>
      </c>
      <c r="AB18" s="1473">
        <v>2917</v>
      </c>
      <c r="AC18" s="1472">
        <v>2904</v>
      </c>
      <c r="AD18" s="1473">
        <v>2911</v>
      </c>
      <c r="AE18" s="1474">
        <v>2846</v>
      </c>
    </row>
    <row r="19" spans="1:31" ht="14.1" customHeight="1">
      <c r="A19" s="235" t="s">
        <v>851</v>
      </c>
      <c r="B19" s="1472" t="s">
        <v>88</v>
      </c>
      <c r="C19" s="1472" t="s">
        <v>88</v>
      </c>
      <c r="D19" s="1472">
        <v>2700</v>
      </c>
      <c r="E19" s="1472">
        <v>2240</v>
      </c>
      <c r="F19" s="1473">
        <v>1630</v>
      </c>
      <c r="G19" s="1473">
        <v>1210</v>
      </c>
      <c r="H19" s="1473">
        <v>1090</v>
      </c>
      <c r="I19" s="1473">
        <v>1270</v>
      </c>
      <c r="J19" s="1473">
        <v>1367</v>
      </c>
      <c r="K19" s="1473">
        <v>1740</v>
      </c>
      <c r="L19" s="1473">
        <v>2050</v>
      </c>
      <c r="M19" s="1472">
        <v>2800</v>
      </c>
      <c r="N19" s="1472">
        <v>3300</v>
      </c>
      <c r="O19" s="1472">
        <v>3719</v>
      </c>
      <c r="P19" s="1472">
        <v>4357</v>
      </c>
      <c r="Q19" s="1472">
        <v>5279</v>
      </c>
      <c r="R19" s="1472">
        <v>6637</v>
      </c>
      <c r="S19" s="1472">
        <v>8521</v>
      </c>
      <c r="T19" s="3224">
        <v>14020</v>
      </c>
      <c r="U19" s="3224">
        <v>17803</v>
      </c>
      <c r="V19" s="3224">
        <v>19451</v>
      </c>
      <c r="W19" s="3224">
        <v>21317</v>
      </c>
      <c r="X19" s="3224">
        <v>22451</v>
      </c>
      <c r="Y19" s="3224">
        <v>23127</v>
      </c>
      <c r="Z19" s="3225">
        <v>23607</v>
      </c>
      <c r="AA19" s="1473">
        <v>24586</v>
      </c>
      <c r="AB19" s="1473">
        <v>23321</v>
      </c>
      <c r="AC19" s="1472">
        <v>21705</v>
      </c>
      <c r="AD19" s="1473">
        <v>22808</v>
      </c>
      <c r="AE19" s="1474">
        <v>19477</v>
      </c>
    </row>
    <row r="20" spans="1:31" ht="14.1" customHeight="1">
      <c r="A20" s="537" t="s">
        <v>1067</v>
      </c>
      <c r="B20" s="1472" t="s">
        <v>88</v>
      </c>
      <c r="C20" s="1472" t="s">
        <v>88</v>
      </c>
      <c r="D20" s="1472">
        <v>1000</v>
      </c>
      <c r="E20" s="1472">
        <v>1000</v>
      </c>
      <c r="F20" s="1473">
        <v>1000</v>
      </c>
      <c r="G20" s="1473">
        <v>1000</v>
      </c>
      <c r="H20" s="1473">
        <v>1000</v>
      </c>
      <c r="I20" s="1473">
        <v>1000</v>
      </c>
      <c r="J20" s="1473">
        <v>500</v>
      </c>
      <c r="K20" s="1473">
        <v>500</v>
      </c>
      <c r="L20" s="1473">
        <v>750</v>
      </c>
      <c r="M20" s="1472">
        <v>800</v>
      </c>
      <c r="N20" s="1472">
        <v>800</v>
      </c>
      <c r="O20" s="1472">
        <v>800</v>
      </c>
      <c r="P20" s="1472">
        <v>800</v>
      </c>
      <c r="Q20" s="1472">
        <v>800</v>
      </c>
      <c r="R20" s="1472">
        <v>846</v>
      </c>
      <c r="S20" s="1472">
        <v>800</v>
      </c>
      <c r="T20" s="1472">
        <v>840</v>
      </c>
      <c r="U20" s="1472">
        <v>850</v>
      </c>
      <c r="V20" s="1472">
        <v>890</v>
      </c>
      <c r="W20" s="1472">
        <v>960</v>
      </c>
      <c r="X20" s="1472">
        <v>922</v>
      </c>
      <c r="Y20" s="1472">
        <v>926</v>
      </c>
      <c r="Z20" s="1473">
        <v>1200</v>
      </c>
      <c r="AA20" s="1473">
        <v>1005</v>
      </c>
      <c r="AB20" s="1473">
        <v>550</v>
      </c>
      <c r="AC20" s="1472">
        <v>1180</v>
      </c>
      <c r="AD20" s="1473">
        <v>800</v>
      </c>
      <c r="AE20" s="1474">
        <v>744</v>
      </c>
    </row>
    <row r="21" spans="1:31" ht="14.1" customHeight="1">
      <c r="A21" s="235" t="s">
        <v>1068</v>
      </c>
      <c r="B21" s="1472" t="s">
        <v>88</v>
      </c>
      <c r="C21" s="1472" t="s">
        <v>88</v>
      </c>
      <c r="D21" s="1472">
        <v>2600</v>
      </c>
      <c r="E21" s="1472">
        <v>2015</v>
      </c>
      <c r="F21" s="1472">
        <v>1644</v>
      </c>
      <c r="G21" s="1473">
        <v>1459</v>
      </c>
      <c r="H21" s="1473">
        <v>1764</v>
      </c>
      <c r="I21" s="1473">
        <v>1926</v>
      </c>
      <c r="J21" s="1473">
        <v>2130</v>
      </c>
      <c r="K21" s="1473">
        <v>2350</v>
      </c>
      <c r="L21" s="1473">
        <v>1962</v>
      </c>
      <c r="M21" s="1472">
        <v>1860</v>
      </c>
      <c r="N21" s="1472">
        <v>1589</v>
      </c>
      <c r="O21" s="1472">
        <v>2016</v>
      </c>
      <c r="P21" s="1472">
        <v>2300</v>
      </c>
      <c r="Q21" s="1472">
        <v>2270</v>
      </c>
      <c r="R21" s="1472">
        <v>2320</v>
      </c>
      <c r="S21" s="1472">
        <v>2338</v>
      </c>
      <c r="T21" s="1472">
        <v>2429</v>
      </c>
      <c r="U21" s="1472">
        <v>2400</v>
      </c>
      <c r="V21" s="1472">
        <v>2500</v>
      </c>
      <c r="W21" s="1472">
        <v>2400</v>
      </c>
      <c r="X21" s="1472">
        <v>2400</v>
      </c>
      <c r="Y21" s="1472">
        <v>2400</v>
      </c>
      <c r="Z21" s="1473">
        <v>2385</v>
      </c>
      <c r="AA21" s="1473">
        <v>2404</v>
      </c>
      <c r="AB21" s="1473">
        <v>2404</v>
      </c>
      <c r="AC21" s="1472">
        <v>2404</v>
      </c>
      <c r="AD21" s="1473">
        <v>3500</v>
      </c>
      <c r="AE21" s="1474">
        <v>3500</v>
      </c>
    </row>
    <row r="22" spans="1:31" ht="14.1" customHeight="1">
      <c r="A22" s="537" t="s">
        <v>843</v>
      </c>
      <c r="B22" s="1472">
        <v>340</v>
      </c>
      <c r="C22" s="1472">
        <v>340</v>
      </c>
      <c r="D22" s="1472">
        <v>340</v>
      </c>
      <c r="E22" s="1472">
        <v>340</v>
      </c>
      <c r="F22" s="1473">
        <v>340</v>
      </c>
      <c r="G22" s="1473">
        <v>340</v>
      </c>
      <c r="H22" s="1473">
        <v>460</v>
      </c>
      <c r="I22" s="1473">
        <v>560</v>
      </c>
      <c r="J22" s="1472">
        <v>500</v>
      </c>
      <c r="K22" s="1472">
        <v>500</v>
      </c>
      <c r="L22" s="1473">
        <v>655</v>
      </c>
      <c r="M22" s="1472">
        <v>730</v>
      </c>
      <c r="N22" s="1472">
        <v>750</v>
      </c>
      <c r="O22" s="1472">
        <v>750</v>
      </c>
      <c r="P22" s="1472">
        <v>750</v>
      </c>
      <c r="Q22" s="1472">
        <v>750</v>
      </c>
      <c r="R22" s="1472">
        <v>712</v>
      </c>
      <c r="S22" s="1472">
        <v>769</v>
      </c>
      <c r="T22" s="1472">
        <v>750</v>
      </c>
      <c r="U22" s="1472">
        <v>827</v>
      </c>
      <c r="V22" s="1472">
        <v>885</v>
      </c>
      <c r="W22" s="1472">
        <v>1500</v>
      </c>
      <c r="X22" s="1472">
        <v>1500</v>
      </c>
      <c r="Y22" s="1472">
        <v>1500</v>
      </c>
      <c r="Z22" s="1473">
        <v>1616</v>
      </c>
      <c r="AA22" s="1473">
        <v>1616</v>
      </c>
      <c r="AB22" s="1473">
        <v>1885</v>
      </c>
      <c r="AC22" s="1472">
        <v>1885</v>
      </c>
      <c r="AD22" s="1473">
        <v>1885</v>
      </c>
      <c r="AE22" s="1474">
        <v>1885</v>
      </c>
    </row>
    <row r="23" spans="1:31" ht="14.1" customHeight="1">
      <c r="A23" s="537" t="s">
        <v>871</v>
      </c>
      <c r="B23" s="1472" t="s">
        <v>88</v>
      </c>
      <c r="C23" s="1472" t="s">
        <v>88</v>
      </c>
      <c r="D23" s="1472" t="s">
        <v>88</v>
      </c>
      <c r="E23" s="1472" t="s">
        <v>88</v>
      </c>
      <c r="F23" s="1472" t="s">
        <v>88</v>
      </c>
      <c r="G23" s="1472" t="s">
        <v>88</v>
      </c>
      <c r="H23" s="1472" t="s">
        <v>88</v>
      </c>
      <c r="I23" s="1472" t="s">
        <v>88</v>
      </c>
      <c r="J23" s="1472">
        <v>612</v>
      </c>
      <c r="K23" s="1472">
        <v>507</v>
      </c>
      <c r="L23" s="1473">
        <v>456</v>
      </c>
      <c r="M23" s="1472">
        <v>465</v>
      </c>
      <c r="N23" s="1472">
        <v>452</v>
      </c>
      <c r="O23" s="1472">
        <v>412</v>
      </c>
      <c r="P23" s="1472">
        <v>408</v>
      </c>
      <c r="Q23" s="1472">
        <v>359</v>
      </c>
      <c r="R23" s="1472">
        <v>306</v>
      </c>
      <c r="S23" s="1472">
        <v>263</v>
      </c>
      <c r="T23" s="1472">
        <v>258</v>
      </c>
      <c r="U23" s="1472">
        <v>254</v>
      </c>
      <c r="V23" s="1472">
        <v>229</v>
      </c>
      <c r="W23" s="1472">
        <v>228</v>
      </c>
      <c r="X23" s="1472">
        <v>215</v>
      </c>
      <c r="Y23" s="1472">
        <v>193</v>
      </c>
      <c r="Z23" s="1473">
        <v>155</v>
      </c>
      <c r="AA23" s="1473">
        <v>138</v>
      </c>
      <c r="AB23" s="1473">
        <v>0</v>
      </c>
      <c r="AC23" s="1472">
        <v>0</v>
      </c>
      <c r="AD23" s="1473">
        <v>0</v>
      </c>
      <c r="AE23" s="1474">
        <v>0</v>
      </c>
    </row>
    <row r="24" spans="1:31" ht="14.1" customHeight="1">
      <c r="A24" s="649" t="s">
        <v>448</v>
      </c>
      <c r="B24" s="1478">
        <v>6217</v>
      </c>
      <c r="C24" s="1478">
        <v>4228</v>
      </c>
      <c r="D24" s="1478">
        <v>3071</v>
      </c>
      <c r="E24" s="1478">
        <v>2427</v>
      </c>
      <c r="F24" s="1479">
        <v>2132</v>
      </c>
      <c r="G24" s="1479">
        <v>2107</v>
      </c>
      <c r="H24" s="1479">
        <v>2067</v>
      </c>
      <c r="I24" s="1479">
        <v>1898</v>
      </c>
      <c r="J24" s="1479">
        <v>635</v>
      </c>
      <c r="K24" s="1479">
        <v>622</v>
      </c>
      <c r="L24" s="1479">
        <v>479</v>
      </c>
      <c r="M24" s="1479">
        <v>888</v>
      </c>
      <c r="N24" s="1479">
        <v>781</v>
      </c>
      <c r="O24" s="1479">
        <v>742</v>
      </c>
      <c r="P24" s="1479">
        <v>569</v>
      </c>
      <c r="Q24" s="1479">
        <v>620</v>
      </c>
      <c r="R24" s="1479">
        <v>732</v>
      </c>
      <c r="S24" s="1479">
        <v>723</v>
      </c>
      <c r="T24" s="1479">
        <v>864</v>
      </c>
      <c r="U24" s="1479">
        <v>1348</v>
      </c>
      <c r="V24" s="1479">
        <v>1684</v>
      </c>
      <c r="W24" s="1479">
        <v>1997</v>
      </c>
      <c r="X24" s="1479">
        <v>1858</v>
      </c>
      <c r="Y24" s="1479">
        <v>964</v>
      </c>
      <c r="Z24" s="1479">
        <v>547</v>
      </c>
      <c r="AA24" s="1479">
        <v>524</v>
      </c>
      <c r="AB24" s="1479">
        <v>466</v>
      </c>
      <c r="AC24" s="1479">
        <v>538</v>
      </c>
      <c r="AD24" s="1479">
        <v>424</v>
      </c>
      <c r="AE24" s="4015">
        <v>531</v>
      </c>
    </row>
    <row r="25" spans="1:31" s="243" customFormat="1" ht="20.85" customHeight="1">
      <c r="A25" s="650" t="s">
        <v>1151</v>
      </c>
      <c r="B25" s="1480">
        <v>42172</v>
      </c>
      <c r="C25" s="1480">
        <v>36779</v>
      </c>
      <c r="D25" s="1480">
        <v>33577</v>
      </c>
      <c r="E25" s="1480">
        <v>31951</v>
      </c>
      <c r="F25" s="1480">
        <v>33494</v>
      </c>
      <c r="G25" s="1480">
        <v>36544</v>
      </c>
      <c r="H25" s="1480">
        <v>37184</v>
      </c>
      <c r="I25" s="1480">
        <v>35446</v>
      </c>
      <c r="J25" s="1480">
        <v>31065</v>
      </c>
      <c r="K25" s="1480">
        <v>35186</v>
      </c>
      <c r="L25" s="1480">
        <v>36366</v>
      </c>
      <c r="M25" s="1480">
        <v>36036</v>
      </c>
      <c r="N25" s="1480">
        <v>35576</v>
      </c>
      <c r="O25" s="1480">
        <v>40178</v>
      </c>
      <c r="P25" s="1480">
        <v>41719</v>
      </c>
      <c r="Q25" s="1480">
        <v>39700</v>
      </c>
      <c r="R25" s="1480">
        <v>41282</v>
      </c>
      <c r="S25" s="1480">
        <v>43853</v>
      </c>
      <c r="T25" s="1480">
        <v>50773</v>
      </c>
      <c r="U25" s="1480">
        <v>53671</v>
      </c>
      <c r="V25" s="1480">
        <v>53494</v>
      </c>
      <c r="W25" s="1480">
        <v>58490</v>
      </c>
      <c r="X25" s="1480">
        <v>59331</v>
      </c>
      <c r="Y25" s="1480">
        <v>56042</v>
      </c>
      <c r="Z25" s="3020">
        <v>60304</v>
      </c>
      <c r="AA25" s="3020">
        <v>62379</v>
      </c>
      <c r="AB25" s="3020">
        <v>59462</v>
      </c>
      <c r="AC25" s="1480">
        <v>53498</v>
      </c>
      <c r="AD25" s="3020">
        <v>54742</v>
      </c>
      <c r="AE25" s="2544">
        <v>47731</v>
      </c>
    </row>
    <row r="26" spans="1:31" ht="12.2" customHeight="1">
      <c r="A26" s="645"/>
      <c r="B26" s="160"/>
      <c r="C26" s="160"/>
      <c r="D26" s="160"/>
      <c r="E26" s="160"/>
      <c r="F26" s="160"/>
      <c r="G26" s="161"/>
      <c r="H26" s="161"/>
      <c r="I26" s="161"/>
      <c r="J26" s="161"/>
      <c r="N26" s="646"/>
      <c r="O26" s="646"/>
      <c r="P26" s="646"/>
      <c r="AD26" s="3482"/>
    </row>
    <row r="27" spans="1:31" s="62" customFormat="1" ht="14.1" customHeight="1">
      <c r="A27" s="113" t="s">
        <v>872</v>
      </c>
      <c r="K27"/>
      <c r="Q27" s="10"/>
      <c r="AD27" s="3482"/>
    </row>
    <row r="28" spans="1:31" s="62" customFormat="1" ht="14.1" customHeight="1">
      <c r="A28" s="113"/>
      <c r="K28"/>
      <c r="Q28" s="2543"/>
      <c r="R28" s="2543"/>
      <c r="S28" s="2543"/>
      <c r="T28" s="2543"/>
      <c r="U28" s="2543"/>
      <c r="V28" s="2543"/>
      <c r="W28" s="2543"/>
      <c r="X28" s="2543"/>
      <c r="AD28" s="3482"/>
    </row>
    <row r="29" spans="1:31" s="62" customFormat="1" ht="14.1" customHeight="1">
      <c r="A29" s="100" t="s">
        <v>1071</v>
      </c>
      <c r="K29"/>
      <c r="AD29" s="3482"/>
    </row>
    <row r="30" spans="1:31">
      <c r="I30" s="646"/>
      <c r="J30" s="646"/>
      <c r="K30" s="646"/>
      <c r="L30" s="646"/>
      <c r="M30" s="646"/>
      <c r="N30" s="646"/>
      <c r="O30" s="646"/>
      <c r="P30" s="646"/>
      <c r="Q30" s="646"/>
      <c r="R30" s="646"/>
      <c r="S30" s="646"/>
      <c r="T30" s="646"/>
      <c r="U30" s="646"/>
      <c r="V30" s="646"/>
      <c r="W30" s="646"/>
      <c r="X30" s="646"/>
      <c r="Y30" s="646"/>
      <c r="Z30" s="646"/>
    </row>
    <row r="31" spans="1:31">
      <c r="I31" s="646"/>
      <c r="J31" s="646"/>
      <c r="K31" s="646"/>
      <c r="L31" s="646"/>
      <c r="M31" s="646"/>
      <c r="N31" s="646"/>
      <c r="O31" s="646"/>
      <c r="P31" s="646"/>
      <c r="Q31" s="646"/>
      <c r="R31" s="646"/>
      <c r="S31" s="646"/>
      <c r="T31" s="646"/>
      <c r="U31" s="646"/>
      <c r="V31" s="646"/>
      <c r="W31" s="646"/>
      <c r="X31" s="646"/>
      <c r="Y31" s="646"/>
      <c r="Z31" s="646"/>
    </row>
  </sheetData>
  <phoneticPr fontId="21" type="noConversion"/>
  <printOptions horizontalCentered="1" verticalCentered="1"/>
  <pageMargins left="0.59055118110236227" right="0.59055118110236227" top="0.55118110236220474" bottom="0.59055118110236227" header="0.51181102362204722" footer="0.51181102362204722"/>
  <pageSetup paperSize="9" scale="46" orientation="landscape"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Tabelle56">
    <tabColor rgb="FFFF8080"/>
    <pageSetUpPr fitToPage="1"/>
  </sheetPr>
  <dimension ref="A1:AF106"/>
  <sheetViews>
    <sheetView zoomScaleNormal="10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RowHeight="15.75"/>
  <cols>
    <col min="1" max="1" width="16.125" customWidth="1"/>
  </cols>
  <sheetData>
    <row r="1" spans="1:32" s="111" customFormat="1" ht="13.15" customHeight="1">
      <c r="A1" s="2550"/>
      <c r="B1" s="582"/>
      <c r="C1" s="525"/>
      <c r="D1" s="525"/>
      <c r="E1" s="525"/>
      <c r="F1" s="525"/>
      <c r="G1" s="525"/>
      <c r="H1" s="525"/>
      <c r="I1" s="525"/>
      <c r="J1" s="525"/>
      <c r="K1" s="525"/>
      <c r="L1" s="525"/>
      <c r="M1" s="525"/>
      <c r="N1" s="525"/>
      <c r="O1" s="525"/>
      <c r="P1" s="525"/>
      <c r="Q1" s="525"/>
      <c r="R1" s="525"/>
      <c r="S1" s="525"/>
      <c r="T1" s="525"/>
      <c r="U1" s="525"/>
      <c r="V1" s="525"/>
      <c r="W1" s="525"/>
      <c r="X1" s="525"/>
      <c r="Y1" s="525"/>
      <c r="Z1" s="525"/>
      <c r="AA1" s="525"/>
      <c r="AB1" s="525"/>
      <c r="AC1" s="525"/>
      <c r="AD1" s="652"/>
      <c r="AE1" s="2551"/>
      <c r="AF1" s="2552"/>
    </row>
    <row r="2" spans="1:32" s="111" customFormat="1" ht="20.85" customHeight="1">
      <c r="A2" s="465"/>
      <c r="B2" s="623" t="s">
        <v>830</v>
      </c>
      <c r="C2" s="2266"/>
      <c r="D2" s="2266"/>
      <c r="E2" s="2266"/>
      <c r="F2" s="2266"/>
      <c r="G2" s="2266"/>
      <c r="H2" s="2266"/>
      <c r="I2" s="2266"/>
      <c r="J2" s="2266"/>
      <c r="K2" s="2266"/>
      <c r="L2" s="2266"/>
      <c r="M2" s="2266"/>
      <c r="N2" s="2266"/>
      <c r="O2" s="2266"/>
      <c r="P2" s="2266"/>
      <c r="Q2" s="2266"/>
      <c r="R2" s="2266"/>
      <c r="S2" s="2266"/>
      <c r="T2" s="2266"/>
      <c r="U2" s="2266"/>
      <c r="V2" s="2266"/>
      <c r="W2" s="2266"/>
      <c r="X2" s="2266"/>
      <c r="Y2" s="2266"/>
      <c r="Z2" s="2266"/>
      <c r="AA2" s="2266"/>
      <c r="AB2" s="2266"/>
      <c r="AC2" s="2266"/>
      <c r="AD2" s="2267"/>
      <c r="AE2" s="370" t="s">
        <v>112</v>
      </c>
      <c r="AF2" s="371"/>
    </row>
    <row r="3" spans="1:32" s="111" customFormat="1" ht="20.85" customHeight="1">
      <c r="A3" s="465"/>
      <c r="B3" s="623" t="s">
        <v>1445</v>
      </c>
      <c r="C3" s="2266"/>
      <c r="D3" s="2266"/>
      <c r="E3" s="2266"/>
      <c r="F3" s="2266"/>
      <c r="G3" s="2266"/>
      <c r="H3" s="2266"/>
      <c r="I3" s="2266"/>
      <c r="J3" s="2266"/>
      <c r="K3" s="2266"/>
      <c r="L3" s="2266"/>
      <c r="M3" s="2266"/>
      <c r="N3" s="2266"/>
      <c r="O3" s="2266"/>
      <c r="P3" s="2266"/>
      <c r="Q3" s="2266"/>
      <c r="R3" s="2266"/>
      <c r="S3" s="2266"/>
      <c r="T3" s="2266"/>
      <c r="U3" s="2266"/>
      <c r="V3" s="2266"/>
      <c r="W3" s="2266"/>
      <c r="X3" s="2266"/>
      <c r="Y3" s="2266"/>
      <c r="Z3" s="2266"/>
      <c r="AA3" s="2266"/>
      <c r="AB3" s="2266"/>
      <c r="AC3" s="2266"/>
      <c r="AD3" s="2267"/>
      <c r="AE3" s="370" t="s">
        <v>831</v>
      </c>
      <c r="AF3" s="371"/>
    </row>
    <row r="4" spans="1:32" s="111" customFormat="1" ht="20.85" customHeight="1">
      <c r="A4" s="465"/>
      <c r="B4" s="653"/>
      <c r="C4" s="654"/>
      <c r="D4" s="654"/>
      <c r="E4" s="654"/>
      <c r="F4" s="654"/>
      <c r="G4" s="654"/>
      <c r="H4" s="654"/>
      <c r="I4" s="654"/>
      <c r="J4" s="654"/>
      <c r="K4" s="654"/>
      <c r="L4" s="654"/>
      <c r="M4" s="654"/>
      <c r="N4" s="654"/>
      <c r="O4" s="654"/>
      <c r="P4" s="654"/>
      <c r="Q4" s="654"/>
      <c r="R4" s="654"/>
      <c r="S4" s="654"/>
      <c r="T4" s="654"/>
      <c r="U4" s="654"/>
      <c r="V4" s="654"/>
      <c r="W4" s="654"/>
      <c r="X4" s="654"/>
      <c r="Y4" s="654"/>
      <c r="Z4" s="654"/>
      <c r="AA4" s="654"/>
      <c r="AB4" s="654"/>
      <c r="AC4" s="654"/>
      <c r="AD4" s="655"/>
      <c r="AE4" s="720" t="s">
        <v>1704</v>
      </c>
      <c r="AF4" s="721"/>
    </row>
    <row r="5" spans="1:32" s="111" customFormat="1">
      <c r="A5" s="2553"/>
      <c r="B5" s="593"/>
      <c r="C5" s="630"/>
      <c r="D5" s="630"/>
      <c r="E5" s="630"/>
      <c r="F5" s="630"/>
      <c r="G5" s="630"/>
      <c r="H5" s="630"/>
      <c r="I5" s="630"/>
      <c r="J5" s="630"/>
      <c r="K5" s="630"/>
      <c r="L5" s="630"/>
      <c r="M5" s="630"/>
      <c r="N5" s="630"/>
      <c r="O5" s="630"/>
      <c r="P5" s="630"/>
      <c r="Q5" s="630"/>
      <c r="R5" s="630"/>
      <c r="S5" s="630"/>
      <c r="T5" s="630"/>
      <c r="U5" s="630"/>
      <c r="V5" s="630"/>
      <c r="W5" s="630"/>
      <c r="X5" s="630"/>
      <c r="Y5" s="630"/>
      <c r="Z5" s="630"/>
      <c r="AA5" s="630"/>
      <c r="AB5" s="630"/>
      <c r="AC5" s="630"/>
      <c r="AD5" s="656"/>
      <c r="AE5" s="2554"/>
      <c r="AF5" s="2555"/>
    </row>
    <row r="6" spans="1:32" s="10" customFormat="1" ht="8.1" customHeight="1">
      <c r="A6" s="57"/>
      <c r="B6" s="57"/>
    </row>
    <row r="7" spans="1:32" s="102" customFormat="1" ht="18" customHeight="1">
      <c r="A7" s="4296" t="s">
        <v>457</v>
      </c>
      <c r="B7" s="4296"/>
      <c r="C7" s="4296"/>
      <c r="D7" s="4296"/>
      <c r="E7" s="4296"/>
      <c r="F7" s="4296"/>
      <c r="G7" s="4296"/>
      <c r="H7" s="4296"/>
      <c r="I7" s="4296"/>
      <c r="J7" s="4296"/>
      <c r="K7" s="4296"/>
      <c r="L7" s="4296"/>
      <c r="M7" s="4296"/>
      <c r="N7" s="4296"/>
      <c r="O7" s="4296"/>
      <c r="P7" s="4296"/>
      <c r="Q7" s="4296"/>
      <c r="R7" s="4296"/>
      <c r="S7" s="4296"/>
    </row>
    <row r="8" spans="1:32" s="102" customFormat="1" ht="18" customHeight="1">
      <c r="A8" s="4045"/>
      <c r="B8" s="4156">
        <v>1990</v>
      </c>
      <c r="C8" s="4157">
        <v>1991</v>
      </c>
      <c r="D8" s="4157">
        <v>1992</v>
      </c>
      <c r="E8" s="4157">
        <v>1993</v>
      </c>
      <c r="F8" s="4156">
        <v>1994</v>
      </c>
      <c r="G8" s="4156">
        <v>1995</v>
      </c>
      <c r="H8" s="4156">
        <v>1996</v>
      </c>
      <c r="I8" s="4156">
        <v>1997</v>
      </c>
      <c r="J8" s="4156">
        <v>1998</v>
      </c>
      <c r="K8" s="4156">
        <v>1999</v>
      </c>
      <c r="L8" s="4156">
        <v>2000</v>
      </c>
      <c r="M8" s="4156">
        <v>2001</v>
      </c>
      <c r="N8" s="4156">
        <v>2002</v>
      </c>
      <c r="O8" s="4156">
        <v>2003</v>
      </c>
      <c r="P8" s="4156">
        <v>2004</v>
      </c>
      <c r="Q8" s="4156">
        <v>2005</v>
      </c>
      <c r="R8" s="4156">
        <v>2006</v>
      </c>
      <c r="S8" s="4156">
        <v>2007</v>
      </c>
      <c r="T8" s="4156">
        <v>2008</v>
      </c>
      <c r="U8" s="4156">
        <v>2009</v>
      </c>
      <c r="V8" s="4156">
        <v>2010</v>
      </c>
      <c r="W8" s="4156">
        <v>2011</v>
      </c>
      <c r="X8" s="4156">
        <v>2012</v>
      </c>
      <c r="Y8" s="4156">
        <v>2013</v>
      </c>
      <c r="Z8" s="4156">
        <v>2014</v>
      </c>
      <c r="AA8" s="4156">
        <v>2015</v>
      </c>
      <c r="AB8" s="4156">
        <v>2016</v>
      </c>
      <c r="AC8" s="4156">
        <v>2017</v>
      </c>
      <c r="AD8" s="4156">
        <v>2018</v>
      </c>
      <c r="AE8" s="4156">
        <v>2019</v>
      </c>
      <c r="AF8" s="4156">
        <v>2020</v>
      </c>
    </row>
    <row r="9" spans="1:32" s="102" customFormat="1" ht="13.7" customHeight="1">
      <c r="A9" s="4158" t="s">
        <v>456</v>
      </c>
      <c r="B9" s="4159">
        <v>27.840409020359719</v>
      </c>
      <c r="C9" s="4159">
        <v>27.477016792764815</v>
      </c>
      <c r="D9" s="4159">
        <v>29.756854397457612</v>
      </c>
      <c r="E9" s="4159">
        <v>29.335849504389582</v>
      </c>
      <c r="F9" s="4159">
        <v>28.694128959168324</v>
      </c>
      <c r="G9" s="4159">
        <v>28.732540811615312</v>
      </c>
      <c r="H9" s="4159">
        <v>29.057311632113109</v>
      </c>
      <c r="I9" s="4159">
        <v>31.08112793356338</v>
      </c>
      <c r="J9" s="4159">
        <v>29.263453269970583</v>
      </c>
      <c r="K9" s="4159">
        <v>30.7674488050747</v>
      </c>
      <c r="L9" s="4159">
        <v>29.635182146832239</v>
      </c>
      <c r="M9" s="4159">
        <v>29.439615319839284</v>
      </c>
      <c r="N9" s="4159">
        <v>28.325606491234705</v>
      </c>
      <c r="O9" s="4159">
        <v>27.297082754514786</v>
      </c>
      <c r="P9" s="4159">
        <v>27.282377052526723</v>
      </c>
      <c r="Q9" s="4159">
        <v>26.455580163385171</v>
      </c>
      <c r="R9" s="4159">
        <v>26.410032935767362</v>
      </c>
      <c r="S9" s="4159">
        <v>22.150977953681767</v>
      </c>
      <c r="T9" s="4159">
        <v>23.37786034209967</v>
      </c>
      <c r="U9" s="4159">
        <v>22.838128089990335</v>
      </c>
      <c r="V9" s="4159">
        <v>22.427240234873626</v>
      </c>
      <c r="W9" s="4159">
        <v>17.779354930073787</v>
      </c>
      <c r="X9" s="4159">
        <v>15.984699945356947</v>
      </c>
      <c r="Y9" s="4159">
        <v>15.371683806881471</v>
      </c>
      <c r="Z9" s="4159">
        <v>15.61687533865317</v>
      </c>
      <c r="AA9" s="4159">
        <v>14.288249469168166</v>
      </c>
      <c r="AB9" s="4159">
        <v>13.124378742085502</v>
      </c>
      <c r="AC9" s="4159">
        <v>11.783523076400533</v>
      </c>
      <c r="AD9" s="4159">
        <v>11.936751940772476</v>
      </c>
      <c r="AE9" s="4159">
        <v>12.447005181347151</v>
      </c>
      <c r="AF9" s="4160">
        <v>11.18828863428223</v>
      </c>
    </row>
    <row r="10" spans="1:32" s="102" customFormat="1" ht="13.7" customHeight="1">
      <c r="A10" s="4161" t="s">
        <v>952</v>
      </c>
      <c r="B10" s="4162">
        <v>60.777897911568886</v>
      </c>
      <c r="C10" s="4162">
        <v>60.209872727783555</v>
      </c>
      <c r="D10" s="4162">
        <v>60.854222097745414</v>
      </c>
      <c r="E10" s="4162">
        <v>59.837586344693726</v>
      </c>
      <c r="F10" s="4162">
        <v>56.943412623876867</v>
      </c>
      <c r="G10" s="4162">
        <v>56.254420806355078</v>
      </c>
      <c r="H10" s="4162">
        <v>57.675210945194173</v>
      </c>
      <c r="I10" s="4162">
        <v>60.887992704948566</v>
      </c>
      <c r="J10" s="4162">
        <v>56.247334754797443</v>
      </c>
      <c r="K10" s="4162">
        <v>58.797351438236205</v>
      </c>
      <c r="L10" s="4162">
        <v>58.179599627897986</v>
      </c>
      <c r="M10" s="4162">
        <v>58.954692309649189</v>
      </c>
      <c r="N10" s="4162">
        <v>58.513201299744253</v>
      </c>
      <c r="O10" s="4162">
        <v>56.699895884443698</v>
      </c>
      <c r="P10" s="4162">
        <v>56.088105935769924</v>
      </c>
      <c r="Q10" s="4162">
        <v>55.530924407005102</v>
      </c>
      <c r="R10" s="4162">
        <v>55.300659173898609</v>
      </c>
      <c r="S10" s="4162">
        <v>55.098939767845721</v>
      </c>
      <c r="T10" s="4162">
        <v>54.518263283203517</v>
      </c>
      <c r="U10" s="4162">
        <v>52.58223281295237</v>
      </c>
      <c r="V10" s="4162">
        <v>50.712228412344658</v>
      </c>
      <c r="W10" s="4162">
        <v>54.071202606143622</v>
      </c>
      <c r="X10" s="4162">
        <v>49.30125458509621</v>
      </c>
      <c r="Y10" s="4162">
        <v>51.896022976196271</v>
      </c>
      <c r="Z10" s="4162">
        <v>47.15493564693751</v>
      </c>
      <c r="AA10" s="4162">
        <v>37.981590503656584</v>
      </c>
      <c r="AB10" s="4162">
        <v>51.38864946430553</v>
      </c>
      <c r="AC10" s="4162">
        <v>49.302497186170442</v>
      </c>
      <c r="AD10" s="4162">
        <v>38.601298543525509</v>
      </c>
      <c r="AE10" s="4162">
        <v>46.866695094479404</v>
      </c>
      <c r="AF10" s="4163">
        <v>39.190373435671916</v>
      </c>
    </row>
    <row r="11" spans="1:32" s="116" customFormat="1" ht="13.7" customHeight="1">
      <c r="A11" s="4161" t="s">
        <v>771</v>
      </c>
      <c r="B11" s="4162">
        <v>75.283018654009837</v>
      </c>
      <c r="C11" s="4162">
        <v>73.368175060531115</v>
      </c>
      <c r="D11" s="4162">
        <v>73.573228164735639</v>
      </c>
      <c r="E11" s="4162">
        <v>78.395549614267168</v>
      </c>
      <c r="F11" s="4162">
        <v>75.850589578981385</v>
      </c>
      <c r="G11" s="4162">
        <v>76.797713658544552</v>
      </c>
      <c r="H11" s="4162">
        <v>78.038378423695235</v>
      </c>
      <c r="I11" s="4162">
        <v>78.942673627826778</v>
      </c>
      <c r="J11" s="4162">
        <v>76.486426285173195</v>
      </c>
      <c r="K11" s="4162">
        <v>75.63618481709166</v>
      </c>
      <c r="L11" s="4162">
        <v>77.57362586558753</v>
      </c>
      <c r="M11" s="4162">
        <v>77.221044725200542</v>
      </c>
      <c r="N11" s="4162">
        <v>78.89027401845604</v>
      </c>
      <c r="O11" s="4162">
        <v>78.551615983338095</v>
      </c>
      <c r="P11" s="4162">
        <v>78.817094499925801</v>
      </c>
      <c r="Q11" s="4162">
        <v>79.047896864186285</v>
      </c>
      <c r="R11" s="4162">
        <v>79.059687218030319</v>
      </c>
      <c r="S11" s="4162">
        <v>77.950695795802716</v>
      </c>
      <c r="T11" s="4162">
        <v>77.218910287276444</v>
      </c>
      <c r="U11" s="4162">
        <v>77.16986550879173</v>
      </c>
      <c r="V11" s="4162">
        <v>75.914867057260366</v>
      </c>
      <c r="W11" s="4162">
        <v>77.890950339809109</v>
      </c>
      <c r="X11" s="4162">
        <v>74.917953937268294</v>
      </c>
      <c r="Y11" s="4162">
        <v>73.39263720320595</v>
      </c>
      <c r="Z11" s="4162">
        <v>76.992135412257653</v>
      </c>
      <c r="AA11" s="4162">
        <v>76.123086142725896</v>
      </c>
      <c r="AB11" s="4162">
        <v>72.101273682556396</v>
      </c>
      <c r="AC11" s="4162">
        <v>71.543248719362097</v>
      </c>
      <c r="AD11" s="4162">
        <v>71.638455558910266</v>
      </c>
      <c r="AE11" s="4162">
        <v>70.473612175683613</v>
      </c>
      <c r="AF11" s="4163">
        <v>67.024362871517909</v>
      </c>
    </row>
    <row r="12" spans="1:32" s="102" customFormat="1" ht="13.7" customHeight="1">
      <c r="A12" s="4161" t="s">
        <v>270</v>
      </c>
      <c r="B12" s="4162">
        <v>20.691727903573508</v>
      </c>
      <c r="C12" s="4162">
        <v>21.951940551171301</v>
      </c>
      <c r="D12" s="4162">
        <v>24.051342431093545</v>
      </c>
      <c r="E12" s="4162">
        <v>27.778278643930797</v>
      </c>
      <c r="F12" s="4162">
        <v>27.161686521610712</v>
      </c>
      <c r="G12" s="4162">
        <v>26.756975418735657</v>
      </c>
      <c r="H12" s="4162">
        <v>27.102054604323342</v>
      </c>
      <c r="I12" s="4162">
        <v>28.107566298184317</v>
      </c>
      <c r="J12" s="4162">
        <v>27.552419276667987</v>
      </c>
      <c r="K12" s="4162">
        <v>26.045995893223818</v>
      </c>
      <c r="L12" s="4162">
        <v>22.721335559265444</v>
      </c>
      <c r="M12" s="4162">
        <v>23.562118168884425</v>
      </c>
      <c r="N12" s="4162">
        <v>22.841690609602306</v>
      </c>
      <c r="O12" s="4162">
        <v>22.425808670321445</v>
      </c>
      <c r="P12" s="4162">
        <v>20.445565556969726</v>
      </c>
      <c r="Q12" s="4162">
        <v>20.640524396473676</v>
      </c>
      <c r="R12" s="4162">
        <v>19.177744452634524</v>
      </c>
      <c r="S12" s="4162">
        <v>16.03884256090144</v>
      </c>
      <c r="T12" s="4162">
        <v>13.638749577735624</v>
      </c>
      <c r="U12" s="4162">
        <v>18.521407453272971</v>
      </c>
      <c r="V12" s="4162">
        <v>16.399196666323586</v>
      </c>
      <c r="W12" s="4162">
        <v>18.894592388475889</v>
      </c>
      <c r="X12" s="4162">
        <v>19.507471329655623</v>
      </c>
      <c r="Y12" s="4162">
        <v>19.86769315617385</v>
      </c>
      <c r="Z12" s="4162">
        <v>19.016935298627459</v>
      </c>
      <c r="AA12" s="4162">
        <v>20.884289796273901</v>
      </c>
      <c r="AB12" s="4162">
        <v>21.330674421904309</v>
      </c>
      <c r="AC12" s="4162">
        <v>20.99208357720633</v>
      </c>
      <c r="AD12" s="4162">
        <v>19.715978828000779</v>
      </c>
      <c r="AE12" s="4162">
        <v>17.498011679121369</v>
      </c>
      <c r="AF12" s="4163">
        <v>16.148855859200857</v>
      </c>
    </row>
    <row r="13" spans="1:32" s="102" customFormat="1" ht="13.7" customHeight="1">
      <c r="A13" s="4161" t="s">
        <v>773</v>
      </c>
      <c r="B13" s="4162">
        <v>4.8660448170786772</v>
      </c>
      <c r="C13" s="4162">
        <v>4.4754163992485498</v>
      </c>
      <c r="D13" s="4162">
        <v>4.9186335052395753</v>
      </c>
      <c r="E13" s="4162">
        <v>5.1166951229911986</v>
      </c>
      <c r="F13" s="4162">
        <v>4.9670337705708691</v>
      </c>
      <c r="G13" s="4162">
        <v>4.9509440062772745</v>
      </c>
      <c r="H13" s="4162">
        <v>4.8698565944296801</v>
      </c>
      <c r="I13" s="4162">
        <v>2.7831155499184366</v>
      </c>
      <c r="J13" s="4162">
        <v>4.1859414049419792</v>
      </c>
      <c r="K13" s="4162">
        <v>4.4187967680975779</v>
      </c>
      <c r="L13" s="4162">
        <v>4.3802283676575806</v>
      </c>
      <c r="M13" s="4162">
        <v>4.2449874502754064</v>
      </c>
      <c r="N13" s="4162">
        <v>4.0788889419080778</v>
      </c>
      <c r="O13" s="4162">
        <v>4.1500710304591246</v>
      </c>
      <c r="P13" s="4162">
        <v>3.7761693873792557</v>
      </c>
      <c r="Q13" s="4162">
        <v>4.0000984762797271</v>
      </c>
      <c r="R13" s="4162">
        <v>3.5099925004138335</v>
      </c>
      <c r="S13" s="4162">
        <v>3.9937507309990177</v>
      </c>
      <c r="T13" s="4162">
        <v>3.8762655858372468</v>
      </c>
      <c r="U13" s="4162">
        <v>3.7364928159592576</v>
      </c>
      <c r="V13" s="4162">
        <v>3.3277635844063465</v>
      </c>
      <c r="W13" s="4162">
        <v>3.6336931897604789</v>
      </c>
      <c r="X13" s="4162">
        <v>3.7923181292857917</v>
      </c>
      <c r="Y13" s="4162">
        <v>2.8446260527010518</v>
      </c>
      <c r="Z13" s="4162">
        <v>3.958111933199532</v>
      </c>
      <c r="AA13" s="4162">
        <v>3.6995343513091625</v>
      </c>
      <c r="AB13" s="4162">
        <v>3.4386961594476664</v>
      </c>
      <c r="AC13" s="4162">
        <v>2.9026626765377399</v>
      </c>
      <c r="AD13" s="4162">
        <v>3.0803525065324835</v>
      </c>
      <c r="AE13" s="4162">
        <v>3.2295555442665318</v>
      </c>
      <c r="AF13" s="4163">
        <v>3.3371963128984055</v>
      </c>
    </row>
    <row r="14" spans="1:32" s="102" customFormat="1" ht="13.7" customHeight="1">
      <c r="A14" s="4161" t="s">
        <v>788</v>
      </c>
      <c r="B14" s="4162">
        <v>35.889398117836905</v>
      </c>
      <c r="C14" s="4162">
        <v>35.914004898127985</v>
      </c>
      <c r="D14" s="4162">
        <v>35.597049213804368</v>
      </c>
      <c r="E14" s="4162">
        <v>36.064666791042377</v>
      </c>
      <c r="F14" s="4162">
        <v>34.375757425096488</v>
      </c>
      <c r="G14" s="4162">
        <v>33.48711662369189</v>
      </c>
      <c r="H14" s="4162">
        <v>32.491016375287678</v>
      </c>
      <c r="I14" s="4162">
        <v>29.234535006053299</v>
      </c>
      <c r="J14" s="4162">
        <v>30.503260099586864</v>
      </c>
      <c r="K14" s="4162">
        <v>28.619919954482011</v>
      </c>
      <c r="L14" s="4162">
        <v>28.158086521182163</v>
      </c>
      <c r="M14" s="4162">
        <v>27.335450098687033</v>
      </c>
      <c r="N14" s="4162">
        <v>26.267064046184949</v>
      </c>
      <c r="O14" s="4162">
        <v>24.048551839932838</v>
      </c>
      <c r="P14" s="4162">
        <v>22.994020600265188</v>
      </c>
      <c r="Q14" s="4162">
        <v>19.878599552160605</v>
      </c>
      <c r="R14" s="4162">
        <v>20.341152584795655</v>
      </c>
      <c r="S14" s="4162">
        <v>18.255322801634648</v>
      </c>
      <c r="T14" s="4162">
        <v>18.963711759170216</v>
      </c>
      <c r="U14" s="4162">
        <v>18.07694547896488</v>
      </c>
      <c r="V14" s="4162">
        <v>20.779685720242881</v>
      </c>
      <c r="W14" s="4162">
        <v>19.798169669195836</v>
      </c>
      <c r="X14" s="4162">
        <v>20.912315853739937</v>
      </c>
      <c r="Y14" s="4162">
        <v>20.155351763580846</v>
      </c>
      <c r="Z14" s="4162">
        <v>20.842128180415834</v>
      </c>
      <c r="AA14" s="4162">
        <v>20.597554517563072</v>
      </c>
      <c r="AB14" s="4162">
        <v>21.611702290977558</v>
      </c>
      <c r="AC14" s="4162">
        <v>21.261420334239389</v>
      </c>
      <c r="AD14" s="4162">
        <v>20.503487350312337</v>
      </c>
      <c r="AE14" s="4162">
        <v>21.528692501540426</v>
      </c>
      <c r="AF14" s="4163">
        <v>22.518498483414152</v>
      </c>
    </row>
    <row r="15" spans="1:32" s="116" customFormat="1" ht="13.7" customHeight="1">
      <c r="A15" s="4161" t="s">
        <v>791</v>
      </c>
      <c r="B15" s="4162">
        <v>19.09537022611061</v>
      </c>
      <c r="C15" s="4162">
        <v>19.951488375951264</v>
      </c>
      <c r="D15" s="4162">
        <v>20.056582941891037</v>
      </c>
      <c r="E15" s="4162">
        <v>19.076608718214842</v>
      </c>
      <c r="F15" s="4162">
        <v>19.668407772109287</v>
      </c>
      <c r="G15" s="4162">
        <v>20.059892523944924</v>
      </c>
      <c r="H15" s="4162">
        <v>19.588173236299738</v>
      </c>
      <c r="I15" s="4162">
        <v>18.146053341030768</v>
      </c>
      <c r="J15" s="4162">
        <v>18.770488873188199</v>
      </c>
      <c r="K15" s="4162">
        <v>19.924706438753439</v>
      </c>
      <c r="L15" s="4162">
        <v>19.814723967525154</v>
      </c>
      <c r="M15" s="4162">
        <v>20.647014677124364</v>
      </c>
      <c r="N15" s="4162">
        <v>19.981104704228269</v>
      </c>
      <c r="O15" s="4162">
        <v>19.429992583821683</v>
      </c>
      <c r="P15" s="4162">
        <v>19.607601589168965</v>
      </c>
      <c r="Q15" s="4162">
        <v>18.991507622478647</v>
      </c>
      <c r="R15" s="4162">
        <v>19.092231575544485</v>
      </c>
      <c r="S15" s="4162">
        <v>19.348992753095285</v>
      </c>
      <c r="T15" s="4162">
        <v>19.290993741624415</v>
      </c>
      <c r="U15" s="4162">
        <v>19.931122978733111</v>
      </c>
      <c r="V15" s="4162">
        <v>19.266446090966692</v>
      </c>
      <c r="W15" s="4162">
        <v>18.98484619109308</v>
      </c>
      <c r="X15" s="4162">
        <v>18.757919906042872</v>
      </c>
      <c r="Y15" s="4162">
        <v>19.173831160076453</v>
      </c>
      <c r="Z15" s="4162">
        <v>19.225070752910032</v>
      </c>
      <c r="AA15" s="4162">
        <v>19.322288231362553</v>
      </c>
      <c r="AB15" s="4162">
        <v>19.534816651335767</v>
      </c>
      <c r="AC15" s="4162">
        <v>19.674601027730372</v>
      </c>
      <c r="AD15" s="4162">
        <v>18.974759120100558</v>
      </c>
      <c r="AE15" s="4162">
        <v>19.293808145362355</v>
      </c>
      <c r="AF15" s="4163">
        <v>19.454724111590085</v>
      </c>
    </row>
    <row r="16" spans="1:32" s="102" customFormat="1" ht="13.7" customHeight="1">
      <c r="A16" s="4161" t="s">
        <v>772</v>
      </c>
      <c r="B16" s="4162">
        <v>23.477871061894508</v>
      </c>
      <c r="C16" s="4162">
        <v>24.078914035576574</v>
      </c>
      <c r="D16" s="4162">
        <v>24.984679977339027</v>
      </c>
      <c r="E16" s="4162">
        <v>27.757252102293243</v>
      </c>
      <c r="F16" s="4162">
        <v>28.132015192385929</v>
      </c>
      <c r="G16" s="4162">
        <v>29.822149999740436</v>
      </c>
      <c r="H16" s="4162">
        <v>30.311022046322538</v>
      </c>
      <c r="I16" s="4162">
        <v>31.307928110354982</v>
      </c>
      <c r="J16" s="4162">
        <v>32.694979958921358</v>
      </c>
      <c r="K16" s="4162">
        <v>30.565421648273851</v>
      </c>
      <c r="L16" s="4162">
        <v>30.524665973072857</v>
      </c>
      <c r="M16" s="4162">
        <v>30.829321512584343</v>
      </c>
      <c r="N16" s="4162">
        <v>27.914560813432349</v>
      </c>
      <c r="O16" s="4162">
        <v>22.869691979954546</v>
      </c>
      <c r="P16" s="4162">
        <v>26.182515746340375</v>
      </c>
      <c r="Q16" s="4162">
        <v>27.719647927571714</v>
      </c>
      <c r="R16" s="4162">
        <v>27.486352786763593</v>
      </c>
      <c r="S16" s="4162">
        <v>23.31796580737096</v>
      </c>
      <c r="T16" s="4162">
        <v>23.424903393363561</v>
      </c>
      <c r="U16" s="4162">
        <v>25.778135661010204</v>
      </c>
      <c r="V16" s="4162">
        <v>24.761700813045053</v>
      </c>
      <c r="W16" s="4162">
        <v>9.2179618488461745</v>
      </c>
      <c r="X16" s="4162">
        <v>1.4599278440268859</v>
      </c>
      <c r="Y16" s="4162">
        <v>0.84674239529916617</v>
      </c>
      <c r="Z16" s="4162">
        <v>0</v>
      </c>
      <c r="AA16" s="4162">
        <v>0.89494920667984212</v>
      </c>
      <c r="AB16" s="4162">
        <v>1.696269502348305</v>
      </c>
      <c r="AC16" s="4162">
        <v>3.0653625785450922</v>
      </c>
      <c r="AD16" s="4162">
        <v>6.1191234733867379</v>
      </c>
      <c r="AE16" s="4162">
        <v>6.1484503152387022</v>
      </c>
      <c r="AF16" s="4163">
        <v>3.7866374614276168</v>
      </c>
    </row>
    <row r="17" spans="1:32" s="102" customFormat="1" ht="13.7" customHeight="1">
      <c r="A17" s="4161" t="s">
        <v>767</v>
      </c>
      <c r="B17" s="4162">
        <v>15.137094147593256</v>
      </c>
      <c r="C17" s="4162">
        <v>16.703345979337648</v>
      </c>
      <c r="D17" s="4162">
        <v>15.488228431283984</v>
      </c>
      <c r="E17" s="4162">
        <v>17.653448395747549</v>
      </c>
      <c r="F17" s="4162">
        <v>19.406017567886149</v>
      </c>
      <c r="G17" s="4162">
        <v>17.471986857260202</v>
      </c>
      <c r="H17" s="4162">
        <v>16.191709618469304</v>
      </c>
      <c r="I17" s="4162">
        <v>14.387726638772664</v>
      </c>
      <c r="J17" s="4162">
        <v>12.73232926614309</v>
      </c>
      <c r="K17" s="4162">
        <v>12.693951929803349</v>
      </c>
      <c r="L17" s="4162">
        <v>12.021050337188488</v>
      </c>
      <c r="M17" s="4162">
        <v>13.004001492081793</v>
      </c>
      <c r="N17" s="4162">
        <v>12.563419267480429</v>
      </c>
      <c r="O17" s="4162">
        <v>12.703420621431553</v>
      </c>
      <c r="P17" s="4162">
        <v>15.067890275311944</v>
      </c>
      <c r="Q17" s="4162">
        <v>14.829160148162707</v>
      </c>
      <c r="R17" s="4162">
        <v>16.064544165033659</v>
      </c>
      <c r="S17" s="4162">
        <v>14.887470458208318</v>
      </c>
      <c r="T17" s="4162">
        <v>15.166568473060465</v>
      </c>
      <c r="U17" s="4162">
        <v>14.80569081774691</v>
      </c>
      <c r="V17" s="4162">
        <v>15.03586562621798</v>
      </c>
      <c r="W17" s="4162">
        <v>14.77777830411379</v>
      </c>
      <c r="X17" s="4162">
        <v>15.010118879027576</v>
      </c>
      <c r="Y17" s="4162">
        <v>15.730157668069783</v>
      </c>
      <c r="Z17" s="4162">
        <v>16.287836805834957</v>
      </c>
      <c r="AA17" s="4162">
        <v>15.476420307281634</v>
      </c>
      <c r="AB17" s="4162">
        <v>15.282425564677858</v>
      </c>
      <c r="AC17" s="4162">
        <v>15.282087798196002</v>
      </c>
      <c r="AD17" s="4162">
        <v>15.410092875752101</v>
      </c>
      <c r="AE17" s="4162">
        <v>15.681725908776759</v>
      </c>
      <c r="AF17" s="4163">
        <v>15.327171938498418</v>
      </c>
    </row>
    <row r="18" spans="1:32" s="102" customFormat="1" ht="13.7" customHeight="1">
      <c r="A18" s="4161" t="s">
        <v>789</v>
      </c>
      <c r="B18" s="4162">
        <v>46.707173388864533</v>
      </c>
      <c r="C18" s="4162">
        <v>52.229026331904471</v>
      </c>
      <c r="D18" s="4162">
        <v>43.542374739611887</v>
      </c>
      <c r="E18" s="4162">
        <v>42.269375615331128</v>
      </c>
      <c r="F18" s="4162">
        <v>51.265592151366498</v>
      </c>
      <c r="G18" s="4162">
        <v>47.160014296022069</v>
      </c>
      <c r="H18" s="4162">
        <v>52.816315501290653</v>
      </c>
      <c r="I18" s="4162">
        <v>46.866747986005919</v>
      </c>
      <c r="J18" s="4162">
        <v>46.339528058895027</v>
      </c>
      <c r="K18" s="4162">
        <v>47.267466642555448</v>
      </c>
      <c r="L18" s="4162">
        <v>39.465403391837832</v>
      </c>
      <c r="M18" s="4162">
        <v>44.623286611590707</v>
      </c>
      <c r="N18" s="4162">
        <v>46.42876618950239</v>
      </c>
      <c r="O18" s="4162">
        <v>49.797235908080282</v>
      </c>
      <c r="P18" s="4162">
        <v>51.084168957628741</v>
      </c>
      <c r="Q18" s="4162">
        <v>45.702937536308752</v>
      </c>
      <c r="R18" s="4162">
        <v>46.744554483085921</v>
      </c>
      <c r="S18" s="4162">
        <v>45.000302380744394</v>
      </c>
      <c r="T18" s="4162">
        <v>42.622218071196031</v>
      </c>
      <c r="U18" s="4162">
        <v>38.191201229778201</v>
      </c>
      <c r="V18" s="4162">
        <v>38.955842231129374</v>
      </c>
      <c r="W18" s="4162">
        <v>40.240745792937325</v>
      </c>
      <c r="X18" s="4162">
        <v>38.47568119686364</v>
      </c>
      <c r="Y18" s="4162">
        <v>43.427148747639372</v>
      </c>
      <c r="Z18" s="4162">
        <v>42.250008140405718</v>
      </c>
      <c r="AA18" s="4162">
        <v>34.785936969472488</v>
      </c>
      <c r="AB18" s="4162">
        <v>40.477641428947152</v>
      </c>
      <c r="AC18" s="4162">
        <v>40.003653524128481</v>
      </c>
      <c r="AD18" s="4162">
        <v>41.961924583741435</v>
      </c>
      <c r="AE18" s="4162">
        <v>39.534856104642529</v>
      </c>
      <c r="AF18" s="4163">
        <v>0</v>
      </c>
    </row>
    <row r="19" spans="1:32" s="102" customFormat="1" ht="13.7" customHeight="1">
      <c r="A19" s="4161" t="s">
        <v>790</v>
      </c>
      <c r="B19" s="4162">
        <v>42.993274888478688</v>
      </c>
      <c r="C19" s="4162">
        <v>40.379770039558203</v>
      </c>
      <c r="D19" s="4162">
        <v>39.976022569881316</v>
      </c>
      <c r="E19" s="4162">
        <v>38.366394383729009</v>
      </c>
      <c r="F19" s="4162">
        <v>37.248745264785939</v>
      </c>
      <c r="G19" s="4162">
        <v>40.180444817456987</v>
      </c>
      <c r="H19" s="4162">
        <v>44.687101420631073</v>
      </c>
      <c r="I19" s="4162">
        <v>40.969729256988508</v>
      </c>
      <c r="J19" s="4162">
        <v>41.444389106816452</v>
      </c>
      <c r="K19" s="4162">
        <v>37.600639574796887</v>
      </c>
      <c r="L19" s="4162">
        <v>39.993914561287355</v>
      </c>
      <c r="M19" s="4162">
        <v>37.731526209344601</v>
      </c>
      <c r="N19" s="4162">
        <v>41.628064842199613</v>
      </c>
      <c r="O19" s="4162">
        <v>42.064369335171165</v>
      </c>
      <c r="P19" s="4162">
        <v>42.210761630389491</v>
      </c>
      <c r="Q19" s="4162">
        <v>40.390521889288678</v>
      </c>
      <c r="R19" s="4162">
        <v>44.771284063086974</v>
      </c>
      <c r="S19" s="4162">
        <v>42.031839438222832</v>
      </c>
      <c r="T19" s="4162">
        <v>41.318042574886718</v>
      </c>
      <c r="U19" s="4162">
        <v>41.523155615847074</v>
      </c>
      <c r="V19" s="4162">
        <v>39.876079696445821</v>
      </c>
      <c r="W19" s="4162">
        <v>42.477397603390557</v>
      </c>
      <c r="X19" s="4162">
        <v>37.339237710678077</v>
      </c>
      <c r="Y19" s="4162">
        <v>37.828038887631514</v>
      </c>
      <c r="Z19" s="4162">
        <v>39.32325248975679</v>
      </c>
      <c r="AA19" s="4162">
        <v>34.952977202223764</v>
      </c>
      <c r="AB19" s="4162">
        <v>34.610395721575031</v>
      </c>
      <c r="AC19" s="4162">
        <v>33.877056460153625</v>
      </c>
      <c r="AD19" s="4162">
        <v>38.486381509614873</v>
      </c>
      <c r="AE19" s="4162">
        <v>37.445884930049772</v>
      </c>
      <c r="AF19" s="4163">
        <v>35.126800254818455</v>
      </c>
    </row>
    <row r="20" spans="1:32" s="102" customFormat="1" ht="13.7" customHeight="1">
      <c r="A20" s="4161" t="s">
        <v>953</v>
      </c>
      <c r="B20" s="4162">
        <v>35.338470309138053</v>
      </c>
      <c r="C20" s="4162">
        <v>33.647777049632673</v>
      </c>
      <c r="D20" s="4162">
        <v>33.36509311390212</v>
      </c>
      <c r="E20" s="4162">
        <v>32.626598339854944</v>
      </c>
      <c r="F20" s="4162">
        <v>29.600341302128566</v>
      </c>
      <c r="G20" s="4162">
        <v>30.008589052861716</v>
      </c>
      <c r="H20" s="4162">
        <v>28.074322863361829</v>
      </c>
      <c r="I20" s="4162">
        <v>30.204117034809762</v>
      </c>
      <c r="J20" s="4162">
        <v>31.144270098479343</v>
      </c>
      <c r="K20" s="4162">
        <v>33.076579754380411</v>
      </c>
      <c r="L20" s="4162">
        <v>32.123871041499946</v>
      </c>
      <c r="M20" s="4162">
        <v>30.573530596353677</v>
      </c>
      <c r="N20" s="4162">
        <v>29.744513374691483</v>
      </c>
      <c r="O20" s="4162">
        <v>26.956098949315749</v>
      </c>
      <c r="P20" s="4162">
        <v>26.461645989865453</v>
      </c>
      <c r="Q20" s="4162">
        <v>32.970162364342187</v>
      </c>
      <c r="R20" s="4162">
        <v>27.828263193702014</v>
      </c>
      <c r="S20" s="4162">
        <v>28.83008185119084</v>
      </c>
      <c r="T20" s="4162">
        <v>29.64924062403141</v>
      </c>
      <c r="U20" s="4162">
        <v>32.643716438413186</v>
      </c>
      <c r="V20" s="4162">
        <v>28.261893546867643</v>
      </c>
      <c r="W20" s="4162">
        <v>31.546509571298351</v>
      </c>
      <c r="X20" s="4162">
        <v>32.646887560182357</v>
      </c>
      <c r="Y20" s="4162">
        <v>33.127973392087796</v>
      </c>
      <c r="Z20" s="4162">
        <v>34.628601638910915</v>
      </c>
      <c r="AA20" s="4162">
        <v>33.885333605446142</v>
      </c>
      <c r="AB20" s="4162">
        <v>33.746382186541005</v>
      </c>
      <c r="AC20" s="4162">
        <v>33.287340911775466</v>
      </c>
      <c r="AD20" s="4162">
        <v>32.439665360649791</v>
      </c>
      <c r="AE20" s="4162">
        <v>34.774431722486568</v>
      </c>
      <c r="AF20" s="4163">
        <v>33.78151016737737</v>
      </c>
    </row>
    <row r="21" spans="1:32" s="102" customFormat="1" ht="13.7" customHeight="1">
      <c r="A21" s="4161" t="s">
        <v>986</v>
      </c>
      <c r="B21" s="4164">
        <v>50.191229085801595</v>
      </c>
      <c r="C21" s="4164">
        <v>49.720542139419891</v>
      </c>
      <c r="D21" s="4164">
        <v>45.440661071991258</v>
      </c>
      <c r="E21" s="4164">
        <v>40.64599573530954</v>
      </c>
      <c r="F21" s="4164">
        <v>36.257140031156503</v>
      </c>
      <c r="G21" s="4164">
        <v>37.004179111069398</v>
      </c>
      <c r="H21" s="4164">
        <v>36.486759951630013</v>
      </c>
      <c r="I21" s="4164">
        <v>34.705601627992834</v>
      </c>
      <c r="J21" s="4164">
        <v>41.509425229903414</v>
      </c>
      <c r="K21" s="4164">
        <v>43.74607378733085</v>
      </c>
      <c r="L21" s="4164">
        <v>37.765747281007606</v>
      </c>
      <c r="M21" s="4164">
        <v>36.272914597734982</v>
      </c>
      <c r="N21" s="4164">
        <v>36.113267273896014</v>
      </c>
      <c r="O21" s="4164">
        <v>37.784207627822404</v>
      </c>
      <c r="P21" s="4164">
        <v>35.654861270225744</v>
      </c>
      <c r="Q21" s="4164">
        <v>37.841928048799353</v>
      </c>
      <c r="R21" s="4164">
        <v>36.977403236632114</v>
      </c>
      <c r="S21" s="4164">
        <v>33.560770594381381</v>
      </c>
      <c r="T21" s="4164">
        <v>34.004451092049301</v>
      </c>
      <c r="U21" s="4164">
        <v>32.716150514970906</v>
      </c>
      <c r="V21" s="4164">
        <v>29.91556577373882</v>
      </c>
      <c r="W21" s="4164">
        <v>29.751390723637783</v>
      </c>
      <c r="X21" s="4164">
        <v>28.31363537909537</v>
      </c>
      <c r="Y21" s="4164">
        <v>25.801509971351074</v>
      </c>
      <c r="Z21" s="4164">
        <v>28.65300275159105</v>
      </c>
      <c r="AA21" s="4164">
        <v>30.008724207581498</v>
      </c>
      <c r="AB21" s="4164">
        <v>28.988969535589533</v>
      </c>
      <c r="AC21" s="4164">
        <v>26.377912508663091</v>
      </c>
      <c r="AD21" s="4164">
        <v>22.774689685672058</v>
      </c>
      <c r="AE21" s="4164">
        <v>25.242407151993064</v>
      </c>
      <c r="AF21" s="4165">
        <v>27.473054225786438</v>
      </c>
    </row>
    <row r="22" spans="1:32" s="116" customFormat="1" ht="13.7" customHeight="1">
      <c r="A22" s="4161" t="s">
        <v>455</v>
      </c>
      <c r="B22" s="4164">
        <v>10.932382881517569</v>
      </c>
      <c r="C22" s="4164">
        <v>11.232742568315885</v>
      </c>
      <c r="D22" s="4164">
        <v>11.86236303237642</v>
      </c>
      <c r="E22" s="4164">
        <v>12.471042228644492</v>
      </c>
      <c r="F22" s="4164">
        <v>11.180949180517121</v>
      </c>
      <c r="G22" s="4164">
        <v>11.586610882557688</v>
      </c>
      <c r="H22" s="4164">
        <v>12.884705837861603</v>
      </c>
      <c r="I22" s="4164">
        <v>13.022249854172118</v>
      </c>
      <c r="J22" s="4164">
        <v>12.747688482901612</v>
      </c>
      <c r="K22" s="4164">
        <v>14.417038210344391</v>
      </c>
      <c r="L22" s="4164">
        <v>14.913835987166674</v>
      </c>
      <c r="M22" s="4164">
        <v>15.397494526797049</v>
      </c>
      <c r="N22" s="4164">
        <v>15.925681875427296</v>
      </c>
      <c r="O22" s="4164">
        <v>16.442895766070819</v>
      </c>
      <c r="P22" s="4164">
        <v>15.561482086879844</v>
      </c>
      <c r="Q22" s="4164">
        <v>15.71198926783009</v>
      </c>
      <c r="R22" s="4164">
        <v>15.740165917906355</v>
      </c>
      <c r="S22" s="4164">
        <v>15.792298985888085</v>
      </c>
      <c r="T22" s="4164">
        <v>15.704943323148095</v>
      </c>
      <c r="U22" s="4164">
        <v>16.522885323394391</v>
      </c>
      <c r="V22" s="4164">
        <v>16.447482714290679</v>
      </c>
      <c r="W22" s="4164">
        <v>16.423631126656101</v>
      </c>
      <c r="X22" s="4164">
        <v>16.602622431411568</v>
      </c>
      <c r="Y22" s="4164">
        <v>16.31144045560232</v>
      </c>
      <c r="Z22" s="4164">
        <v>17.015097902446783</v>
      </c>
      <c r="AA22" s="4164">
        <v>18.343260233684894</v>
      </c>
      <c r="AB22" s="4164">
        <v>18.055457346330623</v>
      </c>
      <c r="AC22" s="4164">
        <v>18.59994170141124</v>
      </c>
      <c r="AD22" s="4164">
        <v>18.376547506602297</v>
      </c>
      <c r="AE22" s="4164">
        <v>18.664312153653672</v>
      </c>
      <c r="AF22" s="4165">
        <v>19.925305712258115</v>
      </c>
    </row>
    <row r="23" spans="1:32" s="4134" customFormat="1" ht="13.7" customHeight="1">
      <c r="A23" s="4161" t="s">
        <v>1146</v>
      </c>
      <c r="B23" s="4164">
        <v>59.964794930469992</v>
      </c>
      <c r="C23" s="4164">
        <v>57.895991553996524</v>
      </c>
      <c r="D23" s="4164">
        <v>78.919560060383873</v>
      </c>
      <c r="E23" s="4164">
        <v>87.986220754987798</v>
      </c>
      <c r="F23" s="4164">
        <v>78.995386981035367</v>
      </c>
      <c r="G23" s="4164">
        <v>87.440828402366861</v>
      </c>
      <c r="H23" s="4164">
        <v>85.844467705190567</v>
      </c>
      <c r="I23" s="4164">
        <v>83.569641367806511</v>
      </c>
      <c r="J23" s="4164">
        <v>79.018247536874014</v>
      </c>
      <c r="K23" s="4164">
        <v>75.345710138284048</v>
      </c>
      <c r="L23" s="4164">
        <v>75.703623774840395</v>
      </c>
      <c r="M23" s="4164">
        <v>79.111544353154159</v>
      </c>
      <c r="N23" s="4164">
        <v>81.774025673644047</v>
      </c>
      <c r="O23" s="4164">
        <v>82.239218185680897</v>
      </c>
      <c r="P23" s="4164">
        <v>80.535409556313994</v>
      </c>
      <c r="Q23" s="4164">
        <v>71.710024280263625</v>
      </c>
      <c r="R23" s="4164">
        <v>71.632027821478843</v>
      </c>
      <c r="S23" s="4164">
        <v>72.999257609502592</v>
      </c>
      <c r="T23" s="4164">
        <v>74.240264125459589</v>
      </c>
      <c r="U23" s="4164">
        <v>74.110496482961139</v>
      </c>
      <c r="V23" s="4164">
        <v>0</v>
      </c>
      <c r="W23" s="4164">
        <v>0</v>
      </c>
      <c r="X23" s="4164">
        <v>0</v>
      </c>
      <c r="Y23" s="4164">
        <v>0</v>
      </c>
      <c r="Z23" s="4164">
        <v>0</v>
      </c>
      <c r="AA23" s="4164">
        <v>0</v>
      </c>
      <c r="AB23" s="4164">
        <v>0</v>
      </c>
      <c r="AC23" s="4164">
        <v>0</v>
      </c>
      <c r="AD23" s="4164">
        <v>0</v>
      </c>
      <c r="AE23" s="4164">
        <v>0</v>
      </c>
      <c r="AF23" s="4165">
        <v>0</v>
      </c>
    </row>
    <row r="24" spans="1:32" s="4134" customFormat="1" ht="13.7" customHeight="1">
      <c r="A24" s="4161" t="s">
        <v>1706</v>
      </c>
      <c r="B24" s="4164">
        <v>47.205553594540532</v>
      </c>
      <c r="C24" s="4164">
        <v>48.180206916450267</v>
      </c>
      <c r="D24" s="4164">
        <v>47.563705234159784</v>
      </c>
      <c r="E24" s="4164">
        <v>47.770753618366328</v>
      </c>
      <c r="F24" s="4164">
        <v>49.473642862754339</v>
      </c>
      <c r="G24" s="4164">
        <v>43.276070833963978</v>
      </c>
      <c r="H24" s="4164">
        <v>44.193447002435761</v>
      </c>
      <c r="I24" s="4164">
        <v>44.19829960483775</v>
      </c>
      <c r="J24" s="4164">
        <v>44.279496346960983</v>
      </c>
      <c r="K24" s="4164">
        <v>46.671410780999821</v>
      </c>
      <c r="L24" s="4164">
        <v>53.555425676992016</v>
      </c>
      <c r="M24" s="4164">
        <v>53.688473129080862</v>
      </c>
      <c r="N24" s="4164">
        <v>55.733887992052651</v>
      </c>
      <c r="O24" s="4164">
        <v>57.651842767701545</v>
      </c>
      <c r="P24" s="4164">
        <v>55.896257386736707</v>
      </c>
      <c r="Q24" s="4164">
        <v>56.541847410053585</v>
      </c>
      <c r="R24" s="4164">
        <v>57.636555630219831</v>
      </c>
      <c r="S24" s="4164">
        <v>54.976337301018212</v>
      </c>
      <c r="T24" s="4164">
        <v>58.077190542420027</v>
      </c>
      <c r="U24" s="4164">
        <v>54.32694162583433</v>
      </c>
      <c r="V24" s="4164">
        <v>53.065831634139236</v>
      </c>
      <c r="W24" s="4164">
        <v>54.47893099547511</v>
      </c>
      <c r="X24" s="4164">
        <v>54.698531488280146</v>
      </c>
      <c r="Y24" s="4164">
        <v>55.130812933997333</v>
      </c>
      <c r="Z24" s="4164">
        <v>57.090761750405186</v>
      </c>
      <c r="AA24" s="4164">
        <v>56.871432862721541</v>
      </c>
      <c r="AB24" s="4164">
        <v>55.09191930491852</v>
      </c>
      <c r="AC24" s="4164">
        <v>54.961915521702686</v>
      </c>
      <c r="AD24" s="4164">
        <v>55.629263173675142</v>
      </c>
      <c r="AE24" s="4164">
        <v>54.155001949041427</v>
      </c>
      <c r="AF24" s="4165">
        <v>54.469332956472584</v>
      </c>
    </row>
    <row r="25" spans="1:32" s="4134" customFormat="1" ht="13.7" customHeight="1">
      <c r="A25" s="4161" t="s">
        <v>1446</v>
      </c>
      <c r="B25" s="4164">
        <v>37.142397942783674</v>
      </c>
      <c r="C25" s="4164">
        <v>38.857501569365979</v>
      </c>
      <c r="D25" s="4164">
        <v>32.169475048606607</v>
      </c>
      <c r="E25" s="4164">
        <v>33.115687259333669</v>
      </c>
      <c r="F25" s="4164">
        <v>35.742535866614972</v>
      </c>
      <c r="G25" s="4164">
        <v>37.009215519244172</v>
      </c>
      <c r="H25" s="4164">
        <v>35.590104924561537</v>
      </c>
      <c r="I25" s="4164">
        <v>38.091985428051004</v>
      </c>
      <c r="J25" s="4164">
        <v>36.727855477855478</v>
      </c>
      <c r="K25" s="4164">
        <v>35.409440506710901</v>
      </c>
      <c r="L25" s="4164">
        <v>34.945684086905466</v>
      </c>
      <c r="M25" s="4164">
        <v>36.340384349509193</v>
      </c>
      <c r="N25" s="4164">
        <v>37.868201123441565</v>
      </c>
      <c r="O25" s="4164">
        <v>37.67727930535456</v>
      </c>
      <c r="P25" s="4164">
        <v>35.747495252439265</v>
      </c>
      <c r="Q25" s="4164">
        <v>38.923066746047496</v>
      </c>
      <c r="R25" s="4164">
        <v>36.705259675818724</v>
      </c>
      <c r="S25" s="4164">
        <v>37.858139998670481</v>
      </c>
      <c r="T25" s="4164">
        <v>38.252332459296298</v>
      </c>
      <c r="U25" s="4164">
        <v>34.987502286167164</v>
      </c>
      <c r="V25" s="4164">
        <v>34.80159950784374</v>
      </c>
      <c r="W25" s="4164">
        <v>39.051209550738299</v>
      </c>
      <c r="X25" s="4164">
        <v>35.554412143040906</v>
      </c>
      <c r="Y25" s="4164">
        <v>33.52520716047821</v>
      </c>
      <c r="Z25" s="4164">
        <v>37.114723533181845</v>
      </c>
      <c r="AA25" s="4164">
        <v>38.118377539312952</v>
      </c>
      <c r="AB25" s="4164">
        <v>35.232106528574072</v>
      </c>
      <c r="AC25" s="4164">
        <v>39.151657099787279</v>
      </c>
      <c r="AD25" s="4164">
        <v>35.793449851470974</v>
      </c>
      <c r="AE25" s="4164">
        <v>36.619943358315901</v>
      </c>
      <c r="AF25" s="4165">
        <v>37.588442244950848</v>
      </c>
    </row>
    <row r="26" spans="1:32" s="4134" customFormat="1" ht="13.7" customHeight="1">
      <c r="A26" s="4161" t="s">
        <v>1147</v>
      </c>
      <c r="B26" s="4164">
        <v>35.00584823240159</v>
      </c>
      <c r="C26" s="4164">
        <v>32.401877657352109</v>
      </c>
      <c r="D26" s="4164">
        <v>32.586741889985895</v>
      </c>
      <c r="E26" s="4164">
        <v>36.924581153216003</v>
      </c>
      <c r="F26" s="4164">
        <v>40.396722952503886</v>
      </c>
      <c r="G26" s="4164">
        <v>41.443972244231553</v>
      </c>
      <c r="H26" s="4164">
        <v>42.361485299285469</v>
      </c>
      <c r="I26" s="4164">
        <v>41.677819257589633</v>
      </c>
      <c r="J26" s="4164">
        <v>40.765667969315388</v>
      </c>
      <c r="K26" s="4164">
        <v>41.617979893678616</v>
      </c>
      <c r="L26" s="4164">
        <v>44.768988277017044</v>
      </c>
      <c r="M26" s="4164">
        <v>45.003222242680906</v>
      </c>
      <c r="N26" s="4164">
        <v>48.04352474400703</v>
      </c>
      <c r="O26" s="4164">
        <v>40.856859128954461</v>
      </c>
      <c r="P26" s="4164">
        <v>40.618885426480183</v>
      </c>
      <c r="Q26" s="4164">
        <v>42.457833519222447</v>
      </c>
      <c r="R26" s="4164">
        <v>42.8634254678189</v>
      </c>
      <c r="S26" s="4164">
        <v>34.138437507285573</v>
      </c>
      <c r="T26" s="4164">
        <v>35.384822570870654</v>
      </c>
      <c r="U26" s="4164">
        <v>36.029568051389845</v>
      </c>
      <c r="V26" s="4164">
        <v>33.155766220212215</v>
      </c>
      <c r="W26" s="4164">
        <v>32.642362639561405</v>
      </c>
      <c r="X26" s="4164">
        <v>33.923620811931833</v>
      </c>
      <c r="Y26" s="4164">
        <v>32.93666472980825</v>
      </c>
      <c r="Z26" s="4164">
        <v>33.814252834370471</v>
      </c>
      <c r="AA26" s="4164">
        <v>31.563936309914645</v>
      </c>
      <c r="AB26" s="4164">
        <v>35.380923546166095</v>
      </c>
      <c r="AC26" s="4164">
        <v>34.585561911352379</v>
      </c>
      <c r="AD26" s="4164">
        <v>34.632207851651565</v>
      </c>
      <c r="AE26" s="4164">
        <v>37.755630879003071</v>
      </c>
      <c r="AF26" s="4165">
        <v>41.302700006543539</v>
      </c>
    </row>
    <row r="27" spans="1:32" s="4134" customFormat="1" ht="13.7" customHeight="1">
      <c r="A27" s="4161" t="s">
        <v>951</v>
      </c>
      <c r="B27" s="4164">
        <v>25.509835044503827</v>
      </c>
      <c r="C27" s="4164">
        <v>26.980216686357807</v>
      </c>
      <c r="D27" s="4164">
        <v>29.229104658029385</v>
      </c>
      <c r="E27" s="4164">
        <v>32.755933620074181</v>
      </c>
      <c r="F27" s="4164">
        <v>33.963287998303016</v>
      </c>
      <c r="G27" s="4164">
        <v>36.385634167608259</v>
      </c>
      <c r="H27" s="4164">
        <v>43.535848127581588</v>
      </c>
      <c r="I27" s="4164">
        <v>44.668946048384377</v>
      </c>
      <c r="J27" s="4164">
        <v>43.579926554915836</v>
      </c>
      <c r="K27" s="4164">
        <v>41.911901549341643</v>
      </c>
      <c r="L27" s="4164">
        <v>45.157617549001863</v>
      </c>
      <c r="M27" s="4164">
        <v>44.078517155373461</v>
      </c>
      <c r="N27" s="4164">
        <v>44.93236236259304</v>
      </c>
      <c r="O27" s="4164">
        <v>45.173355233951874</v>
      </c>
      <c r="P27" s="4164">
        <v>47.806405537548756</v>
      </c>
      <c r="Q27" s="4164">
        <v>47.740609855147305</v>
      </c>
      <c r="R27" s="4164">
        <v>46.69233516014345</v>
      </c>
      <c r="S27" s="4164">
        <v>47.154918955826972</v>
      </c>
      <c r="T27" s="4164">
        <v>46.649808397287444</v>
      </c>
      <c r="U27" s="4164">
        <v>47.762053692280219</v>
      </c>
      <c r="V27" s="4164">
        <v>47.213337005105181</v>
      </c>
      <c r="W27" s="4164">
        <v>46.29337053983626</v>
      </c>
      <c r="X27" s="4164">
        <v>45.440429918886089</v>
      </c>
      <c r="Y27" s="4164">
        <v>42.956335890473198</v>
      </c>
      <c r="Z27" s="4164">
        <v>48.57205660118148</v>
      </c>
      <c r="AA27" s="4164">
        <v>54.054704271226591</v>
      </c>
      <c r="AB27" s="4164">
        <v>49.680864121762617</v>
      </c>
      <c r="AC27" s="4164">
        <v>55.402967990708362</v>
      </c>
      <c r="AD27" s="4164">
        <v>53.330784687906785</v>
      </c>
      <c r="AE27" s="4164">
        <v>54.323200749766677</v>
      </c>
      <c r="AF27" s="4165">
        <v>54.08024340545073</v>
      </c>
    </row>
    <row r="28" spans="1:32" s="4134" customFormat="1" ht="13.7" customHeight="1">
      <c r="A28" s="4161" t="s">
        <v>778</v>
      </c>
      <c r="B28" s="4164">
        <v>48.287382191588129</v>
      </c>
      <c r="C28" s="4164">
        <v>45.809832126289088</v>
      </c>
      <c r="D28" s="4164">
        <v>44.071327126400504</v>
      </c>
      <c r="E28" s="4164">
        <v>41.914020963086735</v>
      </c>
      <c r="F28" s="4164">
        <v>41.918543935551249</v>
      </c>
      <c r="G28" s="4164">
        <v>41.231112940208128</v>
      </c>
      <c r="H28" s="4164">
        <v>40.410373325733822</v>
      </c>
      <c r="I28" s="4164">
        <v>39.460971268751585</v>
      </c>
      <c r="J28" s="4164">
        <v>37.507394460876583</v>
      </c>
      <c r="K28" s="4164">
        <v>37.259462888559952</v>
      </c>
      <c r="L28" s="4164">
        <v>40.294393452871475</v>
      </c>
      <c r="M28" s="4164">
        <v>38.791706714266105</v>
      </c>
      <c r="N28" s="4164">
        <v>38.590037890311692</v>
      </c>
      <c r="O28" s="4164">
        <v>32.253624249524087</v>
      </c>
      <c r="P28" s="4164">
        <v>35.347691942565568</v>
      </c>
      <c r="Q28" s="4164">
        <v>38.690010068240291</v>
      </c>
      <c r="R28" s="4164">
        <v>37.538693215092444</v>
      </c>
      <c r="S28" s="4164">
        <v>36.729229229229226</v>
      </c>
      <c r="T28" s="4164">
        <v>37.021861336664585</v>
      </c>
      <c r="U28" s="4164">
        <v>42.959786120084665</v>
      </c>
      <c r="V28" s="4164">
        <v>42.174413315137407</v>
      </c>
      <c r="W28" s="4164">
        <v>43.546461589716543</v>
      </c>
      <c r="X28" s="4164">
        <v>45.598383138443772</v>
      </c>
      <c r="Y28" s="4164">
        <v>50.736119363570339</v>
      </c>
      <c r="Z28" s="4164">
        <v>53.223823335679079</v>
      </c>
      <c r="AA28" s="4164">
        <v>52.1551654711065</v>
      </c>
      <c r="AB28" s="4164">
        <v>50.323108271637579</v>
      </c>
      <c r="AC28" s="4164">
        <v>48.95240991333435</v>
      </c>
      <c r="AD28" s="4164">
        <v>49.105777333874343</v>
      </c>
      <c r="AE28" s="4164">
        <v>47.689875270832111</v>
      </c>
      <c r="AF28" s="4165">
        <v>45.971251861184285</v>
      </c>
    </row>
    <row r="29" spans="1:32" s="4134" customFormat="1" ht="13.7" customHeight="1">
      <c r="A29" s="4161" t="s">
        <v>1447</v>
      </c>
      <c r="B29" s="4164">
        <v>0</v>
      </c>
      <c r="C29" s="4164">
        <v>0</v>
      </c>
      <c r="D29" s="4164">
        <v>0</v>
      </c>
      <c r="E29" s="4164">
        <v>0</v>
      </c>
      <c r="F29" s="4164">
        <v>0</v>
      </c>
      <c r="G29" s="4164">
        <v>0</v>
      </c>
      <c r="H29" s="4164">
        <v>2.2591687041564792</v>
      </c>
      <c r="I29" s="4164">
        <v>9.4491495765381117</v>
      </c>
      <c r="J29" s="4164">
        <v>9.9203678779721844</v>
      </c>
      <c r="K29" s="4164">
        <v>10.25044369946756</v>
      </c>
      <c r="L29" s="4164">
        <v>10.505641776100434</v>
      </c>
      <c r="M29" s="4164">
        <v>10.11027364200052</v>
      </c>
      <c r="N29" s="4164">
        <v>10.072165890198228</v>
      </c>
      <c r="O29" s="4164">
        <v>8.8973521944142178</v>
      </c>
      <c r="P29" s="4164">
        <v>9.8196428255367358</v>
      </c>
      <c r="Q29" s="4164">
        <v>9.3498055981014261</v>
      </c>
      <c r="R29" s="4164">
        <v>8.9828859435060693</v>
      </c>
      <c r="S29" s="4164">
        <v>12.499797318113275</v>
      </c>
      <c r="T29" s="4164">
        <v>17.282468132274154</v>
      </c>
      <c r="U29" s="4164">
        <v>20.352955438942864</v>
      </c>
      <c r="V29" s="4164">
        <v>19.173856381662517</v>
      </c>
      <c r="W29" s="4164">
        <v>18.947079791609543</v>
      </c>
      <c r="X29" s="4164">
        <v>19.508626263313708</v>
      </c>
      <c r="Y29" s="4164">
        <v>19.847615142818096</v>
      </c>
      <c r="Z29" s="4164">
        <v>17.907426152572008</v>
      </c>
      <c r="AA29" s="4164">
        <v>17.657231273323017</v>
      </c>
      <c r="AB29" s="4164">
        <v>17.471940552674358</v>
      </c>
      <c r="AC29" s="4164">
        <v>18.000263696128219</v>
      </c>
      <c r="AD29" s="4164">
        <v>17.654945365977191</v>
      </c>
      <c r="AE29" s="4164">
        <v>19.055071875222239</v>
      </c>
      <c r="AF29" s="4165">
        <v>20.761067747232946</v>
      </c>
    </row>
    <row r="30" spans="1:32" s="4134" customFormat="1" ht="13.7" customHeight="1">
      <c r="A30" s="4161" t="s">
        <v>843</v>
      </c>
      <c r="B30" s="4164">
        <v>0</v>
      </c>
      <c r="C30" s="4164">
        <v>0</v>
      </c>
      <c r="D30" s="4164">
        <v>0</v>
      </c>
      <c r="E30" s="4164">
        <v>0.18345077308946428</v>
      </c>
      <c r="F30" s="4164">
        <v>1.5451503055535776</v>
      </c>
      <c r="G30" s="4164">
        <v>1.2389098597260169</v>
      </c>
      <c r="H30" s="4164">
        <v>1.2932472972412288</v>
      </c>
      <c r="I30" s="4164">
        <v>1.2377739985045066</v>
      </c>
      <c r="J30" s="4164">
        <v>1.1760613954093568</v>
      </c>
      <c r="K30" s="4164">
        <v>1.1776197884869135</v>
      </c>
      <c r="L30" s="4164">
        <v>1.2066450911958959</v>
      </c>
      <c r="M30" s="4164">
        <v>1.1545010806928329</v>
      </c>
      <c r="N30" s="4164">
        <v>1.488144944737213</v>
      </c>
      <c r="O30" s="4164">
        <v>2.2269332423556105</v>
      </c>
      <c r="P30" s="4164">
        <v>2.2524428353760588</v>
      </c>
      <c r="Q30" s="4164">
        <v>2.0909702837863549</v>
      </c>
      <c r="R30" s="4164">
        <v>1.888161797387635</v>
      </c>
      <c r="S30" s="4164">
        <v>1.8709673922273999</v>
      </c>
      <c r="T30" s="4164">
        <v>1.9512270272074552</v>
      </c>
      <c r="U30" s="4164">
        <v>1.8683502260247169</v>
      </c>
      <c r="V30" s="4164">
        <v>1.7442880351237469</v>
      </c>
      <c r="W30" s="4164">
        <v>1.8202184852409478</v>
      </c>
      <c r="X30" s="4164">
        <v>1.9387562132603966</v>
      </c>
      <c r="Y30" s="4164">
        <v>2.0383437938473659</v>
      </c>
      <c r="Z30" s="4164">
        <v>2.2679527148508658</v>
      </c>
      <c r="AA30" s="4164">
        <v>2.9063364256838669</v>
      </c>
      <c r="AB30" s="4164">
        <v>3.4360810500581978</v>
      </c>
      <c r="AC30" s="4164">
        <v>3.6920545692475852</v>
      </c>
      <c r="AD30" s="4164">
        <v>4.1189928997865852</v>
      </c>
      <c r="AE30" s="4164">
        <v>4.6391070144494471</v>
      </c>
      <c r="AF30" s="4165">
        <v>4.6956989494390093</v>
      </c>
    </row>
    <row r="31" spans="1:32" s="4134" customFormat="1" ht="13.7" customHeight="1">
      <c r="A31" s="4161" t="s">
        <v>1448</v>
      </c>
      <c r="B31" s="4164">
        <v>2.1214609455829203</v>
      </c>
      <c r="C31" s="4164">
        <v>1.7502427927298494</v>
      </c>
      <c r="D31" s="4164">
        <v>2.0210427023846949</v>
      </c>
      <c r="E31" s="4164">
        <v>1.5144703461207225</v>
      </c>
      <c r="F31" s="4164">
        <v>1.4646336990794409</v>
      </c>
      <c r="G31" s="4164">
        <v>1.9089878674039316</v>
      </c>
      <c r="H31" s="4164">
        <v>2.0766840600498919</v>
      </c>
      <c r="I31" s="4164">
        <v>2.1640494109806481</v>
      </c>
      <c r="J31" s="4164">
        <v>2.3985398239996463</v>
      </c>
      <c r="K31" s="4164">
        <v>2.4691565555755068</v>
      </c>
      <c r="L31" s="4164">
        <v>3.0126072586401995</v>
      </c>
      <c r="M31" s="4164">
        <v>3.3598975850600774</v>
      </c>
      <c r="N31" s="4164">
        <v>3.2168095102625678</v>
      </c>
      <c r="O31" s="4164">
        <v>2.7766182073912353</v>
      </c>
      <c r="P31" s="4164">
        <v>2.5183010209844605</v>
      </c>
      <c r="Q31" s="4164">
        <v>2.4456577847191689</v>
      </c>
      <c r="R31" s="4164">
        <v>2.4506470004604028</v>
      </c>
      <c r="S31" s="4164">
        <v>2.0746958305596346</v>
      </c>
      <c r="T31" s="4164">
        <v>1.7665005156975595</v>
      </c>
      <c r="U31" s="4164">
        <v>2.0491713737394659</v>
      </c>
      <c r="V31" s="4164">
        <v>2.6954182461469132</v>
      </c>
      <c r="W31" s="4164">
        <v>3.0436719290680672</v>
      </c>
      <c r="X31" s="4164">
        <v>2.9460060795982397</v>
      </c>
      <c r="Y31" s="4164">
        <v>2.889705552875391</v>
      </c>
      <c r="Z31" s="4164">
        <v>2.8006111892431926</v>
      </c>
      <c r="AA31" s="4164">
        <v>2.7571074093117338</v>
      </c>
      <c r="AB31" s="4164">
        <v>2.6478214166943066</v>
      </c>
      <c r="AC31" s="4164">
        <v>2.541174714334248</v>
      </c>
      <c r="AD31" s="4164">
        <v>2.3516151026435281</v>
      </c>
      <c r="AE31" s="4164">
        <v>2.8621483216342027</v>
      </c>
      <c r="AF31" s="4165">
        <v>2.6710081381945177</v>
      </c>
    </row>
    <row r="32" spans="1:32" s="4109" customFormat="1" ht="13.7" customHeight="1">
      <c r="A32" s="4161" t="s">
        <v>1449</v>
      </c>
      <c r="B32" s="4164">
        <v>14.397010262392975</v>
      </c>
      <c r="C32" s="4164">
        <v>14.503431381715505</v>
      </c>
      <c r="D32" s="4164">
        <v>12.70362396842483</v>
      </c>
      <c r="E32" s="4164">
        <v>12.623589008518886</v>
      </c>
      <c r="F32" s="4164">
        <v>12.645107794361525</v>
      </c>
      <c r="G32" s="4164">
        <v>10.558245173629789</v>
      </c>
      <c r="H32" s="4164">
        <v>10.709106832637005</v>
      </c>
      <c r="I32" s="4164">
        <v>11.026468510644193</v>
      </c>
      <c r="J32" s="4164">
        <v>10.082248856903222</v>
      </c>
      <c r="K32" s="4164">
        <v>8.8496456903744853</v>
      </c>
      <c r="L32" s="4164">
        <v>6.9495854100334142</v>
      </c>
      <c r="M32" s="4164">
        <v>7.8333240858902515</v>
      </c>
      <c r="N32" s="4164">
        <v>6.8853350997137523</v>
      </c>
      <c r="O32" s="4164">
        <v>8.2213215399493649</v>
      </c>
      <c r="P32" s="4164">
        <v>7.8582342191198054</v>
      </c>
      <c r="Q32" s="4164">
        <v>6.524772871830411</v>
      </c>
      <c r="R32" s="4164">
        <v>6.8002369605389967</v>
      </c>
      <c r="S32" s="4164">
        <v>6.3879127979536019</v>
      </c>
      <c r="T32" s="4164">
        <v>6.0384384087520289</v>
      </c>
      <c r="U32" s="4164">
        <v>6.7103499872567482</v>
      </c>
      <c r="V32" s="4164">
        <v>5.7155837531084615</v>
      </c>
      <c r="W32" s="4164">
        <v>4.940866260808872</v>
      </c>
      <c r="X32" s="4164">
        <v>4.7251716061150146</v>
      </c>
      <c r="Y32" s="4164">
        <v>4.4664316039432972</v>
      </c>
      <c r="Z32" s="4164">
        <v>3.992932350427969</v>
      </c>
      <c r="AA32" s="4164">
        <v>4.8588724986021861</v>
      </c>
      <c r="AB32" s="4164">
        <v>5.6482731350813324</v>
      </c>
      <c r="AC32" s="4164">
        <v>4.2092027713509479</v>
      </c>
      <c r="AD32" s="4164">
        <v>4.710358820468552</v>
      </c>
      <c r="AE32" s="4164">
        <v>6.0930055310494353</v>
      </c>
      <c r="AF32" s="4165">
        <v>7.4087946779304161</v>
      </c>
    </row>
    <row r="33" spans="1:32" s="4109" customFormat="1" ht="13.7" customHeight="1">
      <c r="A33" s="4161" t="s">
        <v>1450</v>
      </c>
      <c r="B33" s="4164">
        <v>5.1086857937539678</v>
      </c>
      <c r="C33" s="4164">
        <v>5.4914961083885849</v>
      </c>
      <c r="D33" s="4164">
        <v>5.5697811786011986</v>
      </c>
      <c r="E33" s="4164">
        <v>4.1849089472257308</v>
      </c>
      <c r="F33" s="4164">
        <v>5.3820494746715664</v>
      </c>
      <c r="G33" s="4164">
        <v>6.0960939902147473</v>
      </c>
      <c r="H33" s="4164">
        <v>5.9023739824357389</v>
      </c>
      <c r="I33" s="4164">
        <v>6.0874880868719741</v>
      </c>
      <c r="J33" s="4164">
        <v>6.7015185707106042</v>
      </c>
      <c r="K33" s="4164">
        <v>6.4049854806358582</v>
      </c>
      <c r="L33" s="4164">
        <v>6.2597131405861326</v>
      </c>
      <c r="M33" s="4164">
        <v>5.1490827340721417</v>
      </c>
      <c r="N33" s="4164">
        <v>5.4862648926630184</v>
      </c>
      <c r="O33" s="4164">
        <v>5.4759392513664986</v>
      </c>
      <c r="P33" s="4164">
        <v>5.5472543892416883</v>
      </c>
      <c r="Q33" s="4164">
        <v>4.6654685918489598</v>
      </c>
      <c r="R33" s="4164">
        <v>3.996794910125931</v>
      </c>
      <c r="S33" s="4164">
        <v>4.3443378119001919</v>
      </c>
      <c r="T33" s="4164">
        <v>5.0892497231125668</v>
      </c>
      <c r="U33" s="4164">
        <v>5.1885015092275593</v>
      </c>
      <c r="V33" s="4164">
        <v>4.7142389576384778</v>
      </c>
      <c r="W33" s="4164">
        <v>5.2015594662064286</v>
      </c>
      <c r="X33" s="4164">
        <v>4.6894430648888052</v>
      </c>
      <c r="Y33" s="4164">
        <v>5.5712660747574967</v>
      </c>
      <c r="Z33" s="4164">
        <v>5.5292999987974554</v>
      </c>
      <c r="AA33" s="4164">
        <v>4.9595519097334799</v>
      </c>
      <c r="AB33" s="4164">
        <v>6.0235795921476187</v>
      </c>
      <c r="AC33" s="4164">
        <v>5.6623571499556782</v>
      </c>
      <c r="AD33" s="4164">
        <v>4.5987559610579885</v>
      </c>
      <c r="AE33" s="4164">
        <v>5.352627998170445</v>
      </c>
      <c r="AF33" s="4165">
        <v>5.2733035139674618</v>
      </c>
    </row>
    <row r="34" spans="1:32" s="4109" customFormat="1" ht="13.7" customHeight="1">
      <c r="A34" s="4161" t="s">
        <v>1451</v>
      </c>
      <c r="B34" s="4164">
        <v>12.244166687892042</v>
      </c>
      <c r="C34" s="4164">
        <v>12.598431276586393</v>
      </c>
      <c r="D34" s="4164">
        <v>13.309854964337747</v>
      </c>
      <c r="E34" s="4164">
        <v>14.141438329921508</v>
      </c>
      <c r="F34" s="4164">
        <v>13.102600998621165</v>
      </c>
      <c r="G34" s="4164">
        <v>14.064077741854799</v>
      </c>
      <c r="H34" s="4164">
        <v>16.203721646116964</v>
      </c>
      <c r="I34" s="4164">
        <v>16.2879963280452</v>
      </c>
      <c r="J34" s="4164">
        <v>15.995547120585741</v>
      </c>
      <c r="K34" s="4164">
        <v>16.622529175151023</v>
      </c>
      <c r="L34" s="4164">
        <v>17.169297699653594</v>
      </c>
      <c r="M34" s="4164">
        <v>17.480751743420392</v>
      </c>
      <c r="N34" s="4164">
        <v>18.128301956347933</v>
      </c>
      <c r="O34" s="4164">
        <v>18.489133007067608</v>
      </c>
      <c r="P34" s="4164">
        <v>18.077104550634793</v>
      </c>
      <c r="Q34" s="4164">
        <v>17.942710155836032</v>
      </c>
      <c r="R34" s="4164">
        <v>17.721230274592784</v>
      </c>
      <c r="S34" s="4164">
        <v>17.822420841780421</v>
      </c>
      <c r="T34" s="4164">
        <v>17.560649148449414</v>
      </c>
      <c r="U34" s="4164">
        <v>18.116890315194876</v>
      </c>
      <c r="V34" s="4164">
        <v>17.404554920998645</v>
      </c>
      <c r="W34" s="4164">
        <v>17.310820734858172</v>
      </c>
      <c r="X34" s="4164">
        <v>17.269274135466006</v>
      </c>
      <c r="Y34" s="4164">
        <v>16.54517784551598</v>
      </c>
      <c r="Z34" s="4164">
        <v>17.51456795474197</v>
      </c>
      <c r="AA34" s="4164">
        <v>18.646950138139474</v>
      </c>
      <c r="AB34" s="4164">
        <v>17.900885020307886</v>
      </c>
      <c r="AC34" s="4164">
        <v>18.507016929983578</v>
      </c>
      <c r="AD34" s="4164">
        <v>18.061721381068462</v>
      </c>
      <c r="AE34" s="4164">
        <v>18.267510034551609</v>
      </c>
      <c r="AF34" s="4165"/>
    </row>
    <row r="35" spans="1:32" s="4109" customFormat="1" ht="13.7" customHeight="1">
      <c r="A35" s="4161" t="s">
        <v>1452</v>
      </c>
      <c r="B35" s="4164">
        <v>5.7296502582805342</v>
      </c>
      <c r="C35" s="4164">
        <v>6.303638849356779</v>
      </c>
      <c r="D35" s="4164">
        <v>5.8266952146853264</v>
      </c>
      <c r="E35" s="4164">
        <v>6.5956132169686654</v>
      </c>
      <c r="F35" s="4164">
        <v>7.3546612659081054</v>
      </c>
      <c r="G35" s="4164">
        <v>7.362856967220881</v>
      </c>
      <c r="H35" s="4164">
        <v>6.5891639943237053</v>
      </c>
      <c r="I35" s="4164">
        <v>6.7732025709830008</v>
      </c>
      <c r="J35" s="4164">
        <v>6.5867684598039906</v>
      </c>
      <c r="K35" s="4164">
        <v>6.3382697873197351</v>
      </c>
      <c r="L35" s="4164">
        <v>6.1794830260854399</v>
      </c>
      <c r="M35" s="4164">
        <v>6.526813009476605</v>
      </c>
      <c r="N35" s="4164">
        <v>6.8136221661624043</v>
      </c>
      <c r="O35" s="4164">
        <v>6.2811895682794985</v>
      </c>
      <c r="P35" s="4164">
        <v>6.0770113972628854</v>
      </c>
      <c r="Q35" s="4164">
        <v>6.4735757308242317</v>
      </c>
      <c r="R35" s="4164">
        <v>6.0564181330119542</v>
      </c>
      <c r="S35" s="4164">
        <v>6.4114572685098041</v>
      </c>
      <c r="T35" s="4164">
        <v>6.5937877752667253</v>
      </c>
      <c r="U35" s="4164">
        <v>5.8726617821620071</v>
      </c>
      <c r="V35" s="4164">
        <v>5.5434697397303232</v>
      </c>
      <c r="W35" s="4164">
        <v>6.4956782575068717</v>
      </c>
      <c r="X35" s="4164">
        <v>6.0452959767286725</v>
      </c>
      <c r="Y35" s="4164">
        <v>5.1457309850676713</v>
      </c>
      <c r="Z35" s="4164">
        <v>6.7630696054699113</v>
      </c>
      <c r="AA35" s="4164">
        <v>6.0055078843556942</v>
      </c>
      <c r="AB35" s="4164">
        <v>5.7168293854033294</v>
      </c>
      <c r="AC35" s="4164">
        <v>6.6492640104606364</v>
      </c>
      <c r="AD35" s="4164">
        <v>5.7334238409485145</v>
      </c>
      <c r="AE35" s="4164">
        <v>5.9109317907312899</v>
      </c>
      <c r="AF35" s="4165"/>
    </row>
    <row r="36" spans="1:32" s="2618" customFormat="1" ht="13.7" customHeight="1">
      <c r="A36" s="4161" t="s">
        <v>1707</v>
      </c>
      <c r="B36" s="4164">
        <v>32.282627556004115</v>
      </c>
      <c r="C36" s="4164">
        <v>32.603483388482744</v>
      </c>
      <c r="D36" s="4164">
        <v>32.873633368056289</v>
      </c>
      <c r="E36" s="4164">
        <v>33.814645903640404</v>
      </c>
      <c r="F36" s="4164">
        <v>33.15460486934726</v>
      </c>
      <c r="G36" s="4164">
        <v>33.132936870783638</v>
      </c>
      <c r="H36" s="4164">
        <v>33.61254982176758</v>
      </c>
      <c r="I36" s="4164">
        <v>33.765063077555446</v>
      </c>
      <c r="J36" s="4164">
        <v>32.850657516534675</v>
      </c>
      <c r="K36" s="4164">
        <v>33.111182574884516</v>
      </c>
      <c r="L36" s="4164">
        <v>32.68031842539672</v>
      </c>
      <c r="M36" s="4164">
        <v>32.831646922403017</v>
      </c>
      <c r="N36" s="4164">
        <v>33.108054722696245</v>
      </c>
      <c r="O36" s="4164">
        <v>32.308507221204621</v>
      </c>
      <c r="P36" s="4164">
        <v>32.2496583270486</v>
      </c>
      <c r="Q36" s="4164">
        <v>31.634842268102037</v>
      </c>
      <c r="R36" s="4164">
        <v>31.065879848013083</v>
      </c>
      <c r="S36" s="4164">
        <v>29.478591073070071</v>
      </c>
      <c r="T36" s="4164">
        <v>29.774174245208201</v>
      </c>
      <c r="U36" s="4164">
        <v>29.25888133080722</v>
      </c>
      <c r="V36" s="4164">
        <v>28.892622342750375</v>
      </c>
      <c r="W36" s="4164">
        <v>28.725924712413988</v>
      </c>
      <c r="X36" s="4164">
        <v>27.890553710849208</v>
      </c>
      <c r="Y36" s="4164">
        <v>27.873374467796268</v>
      </c>
      <c r="Z36" s="4164">
        <v>28.681744909163303</v>
      </c>
      <c r="AA36" s="4164">
        <v>27.319017439343817</v>
      </c>
      <c r="AB36" s="4164">
        <v>26.470275536345625</v>
      </c>
      <c r="AC36" s="4164">
        <v>25.891689654022212</v>
      </c>
      <c r="AD36" s="4164">
        <v>26.103291930406563</v>
      </c>
      <c r="AE36" s="4164">
        <v>26.541515054216109</v>
      </c>
      <c r="AF36" s="4165">
        <v>24.730609970353811</v>
      </c>
    </row>
    <row r="37" spans="1:32" s="2618" customFormat="1" ht="13.7" customHeight="1">
      <c r="A37" s="4161" t="s">
        <v>1453</v>
      </c>
      <c r="B37" s="4164">
        <v>2.6748430520247317</v>
      </c>
      <c r="C37" s="4164">
        <v>2.8214036668373992</v>
      </c>
      <c r="D37" s="4164">
        <v>2.8368361091852035</v>
      </c>
      <c r="E37" s="4164">
        <v>2.1383707118372306</v>
      </c>
      <c r="F37" s="4164">
        <v>2.7611440937370975</v>
      </c>
      <c r="G37" s="4164">
        <v>3.1119972022040905</v>
      </c>
      <c r="H37" s="4164">
        <v>3.0685398441103575</v>
      </c>
      <c r="I37" s="4164">
        <v>3.1576765971896257</v>
      </c>
      <c r="J37" s="4164">
        <v>3.3459535389467421</v>
      </c>
      <c r="K37" s="4164">
        <v>3.062400251919815</v>
      </c>
      <c r="L37" s="4164">
        <v>2.9436253880336309</v>
      </c>
      <c r="M37" s="4164">
        <v>2.3325651688547384</v>
      </c>
      <c r="N37" s="4164">
        <v>2.4546470638810076</v>
      </c>
      <c r="O37" s="4164">
        <v>2.4879805566962099</v>
      </c>
      <c r="P37" s="4164">
        <v>2.4746608798053602</v>
      </c>
      <c r="Q37" s="4164">
        <v>2.0131021881545523</v>
      </c>
      <c r="R37" s="4164">
        <v>1.7096203230988021</v>
      </c>
      <c r="S37" s="4164">
        <v>1.8474170931380951</v>
      </c>
      <c r="T37" s="4164">
        <v>2.1374060857888137</v>
      </c>
      <c r="U37" s="4164">
        <v>2.0858545960957415</v>
      </c>
      <c r="V37" s="4164">
        <v>1.7993111489179447</v>
      </c>
      <c r="W37" s="4164">
        <v>1.9909679683556358</v>
      </c>
      <c r="X37" s="4164">
        <v>1.6931093047473258</v>
      </c>
      <c r="Y37" s="4164">
        <v>1.9417972204096472</v>
      </c>
      <c r="Z37" s="4164">
        <v>1.8382549751763215</v>
      </c>
      <c r="AA37" s="4164">
        <v>1.5784805535871773</v>
      </c>
      <c r="AB37" s="4164">
        <v>1.9089296128194393</v>
      </c>
      <c r="AC37" s="4164">
        <v>1.7537295982790067</v>
      </c>
      <c r="AD37" s="4164">
        <v>1.3980941101406443</v>
      </c>
      <c r="AE37" s="4164">
        <v>1.557923626899435</v>
      </c>
      <c r="AF37" s="4165"/>
    </row>
    <row r="38" spans="1:32" s="2618" customFormat="1" ht="13.7" customHeight="1">
      <c r="A38" s="4161" t="s">
        <v>1454</v>
      </c>
      <c r="B38" s="4164">
        <v>22.603627466566785</v>
      </c>
      <c r="C38" s="4164">
        <v>23.258967061669729</v>
      </c>
      <c r="D38" s="4164">
        <v>23.355096542602965</v>
      </c>
      <c r="E38" s="4164">
        <v>23.629683065951102</v>
      </c>
      <c r="F38" s="4164">
        <v>23.723273537359059</v>
      </c>
      <c r="G38" s="4164">
        <v>23.971671819373775</v>
      </c>
      <c r="H38" s="4164">
        <v>23.952889680798563</v>
      </c>
      <c r="I38" s="4164">
        <v>23.309057131336409</v>
      </c>
      <c r="J38" s="4164">
        <v>23.368844928967889</v>
      </c>
      <c r="K38" s="4164">
        <v>23.619672542838799</v>
      </c>
      <c r="L38" s="4164">
        <v>23.051395957474757</v>
      </c>
      <c r="M38" s="4164">
        <v>23.664531417648686</v>
      </c>
      <c r="N38" s="4164">
        <v>23.041845896658653</v>
      </c>
      <c r="O38" s="4164">
        <v>22.257328100998972</v>
      </c>
      <c r="P38" s="4164">
        <v>22.632336292433045</v>
      </c>
      <c r="Q38" s="4164">
        <v>22.315770349572595</v>
      </c>
      <c r="R38" s="4164">
        <v>22.223946823197927</v>
      </c>
      <c r="S38" s="4164">
        <v>21.06476986161077</v>
      </c>
      <c r="T38" s="4164">
        <v>21.013939712826982</v>
      </c>
      <c r="U38" s="4164">
        <v>21.40860880595579</v>
      </c>
      <c r="V38" s="4164">
        <v>20.811393507251946</v>
      </c>
      <c r="W38" s="4164">
        <v>19.04265756230873</v>
      </c>
      <c r="X38" s="4164">
        <v>17.830275439648045</v>
      </c>
      <c r="Y38" s="4164">
        <v>17.895076884989141</v>
      </c>
      <c r="Z38" s="4164">
        <v>18.150784191168789</v>
      </c>
      <c r="AA38" s="4164">
        <v>17.986904922772641</v>
      </c>
      <c r="AB38" s="4164">
        <v>17.800841442277008</v>
      </c>
      <c r="AC38" s="4164">
        <v>17.649051771344883</v>
      </c>
      <c r="AD38" s="4164">
        <v>17.540794375863399</v>
      </c>
      <c r="AE38" s="4164">
        <v>17.836268941372118</v>
      </c>
      <c r="AF38" s="4165">
        <v>17.127992830786287</v>
      </c>
    </row>
    <row r="39" spans="1:32" s="2618" customFormat="1" ht="13.7" customHeight="1">
      <c r="A39" s="4161" t="s">
        <v>1455</v>
      </c>
      <c r="B39" s="4164">
        <v>17.831857488937651</v>
      </c>
      <c r="C39" s="4164">
        <v>18.70334110601711</v>
      </c>
      <c r="D39" s="4164">
        <v>18.60925492963516</v>
      </c>
      <c r="E39" s="4164">
        <v>18.095054868273444</v>
      </c>
      <c r="F39" s="4164">
        <v>18.738048761998616</v>
      </c>
      <c r="G39" s="4164">
        <v>18.89018904170803</v>
      </c>
      <c r="H39" s="4164">
        <v>18.309347101263722</v>
      </c>
      <c r="I39" s="4164">
        <v>16.907384750006401</v>
      </c>
      <c r="J39" s="4164">
        <v>17.172683659032465</v>
      </c>
      <c r="K39" s="4164">
        <v>18.100503565378318</v>
      </c>
      <c r="L39" s="4164">
        <v>17.859203534697123</v>
      </c>
      <c r="M39" s="4164">
        <v>18.568478726585454</v>
      </c>
      <c r="N39" s="4164">
        <v>18.032070948670146</v>
      </c>
      <c r="O39" s="4164">
        <v>17.556291145735319</v>
      </c>
      <c r="P39" s="4164">
        <v>17.948035392773996</v>
      </c>
      <c r="Q39" s="4164">
        <v>17.424078540214939</v>
      </c>
      <c r="R39" s="4164">
        <v>17.613753496908213</v>
      </c>
      <c r="S39" s="4164">
        <v>17.64327965115988</v>
      </c>
      <c r="T39" s="4164">
        <v>17.601562736617158</v>
      </c>
      <c r="U39" s="4164">
        <v>18.040492658149955</v>
      </c>
      <c r="V39" s="4164">
        <v>17.472616779094306</v>
      </c>
      <c r="W39" s="4164">
        <v>17.161061209870468</v>
      </c>
      <c r="X39" s="4164">
        <v>16.932343959455935</v>
      </c>
      <c r="Y39" s="4164">
        <v>17.391489782060486</v>
      </c>
      <c r="Z39" s="4164">
        <v>17.474926940279786</v>
      </c>
      <c r="AA39" s="4164">
        <v>17.412321422578966</v>
      </c>
      <c r="AB39" s="4164">
        <v>17.498534405325664</v>
      </c>
      <c r="AC39" s="4164">
        <v>17.588150162312331</v>
      </c>
      <c r="AD39" s="4164">
        <v>17.04394413520377</v>
      </c>
      <c r="AE39" s="4164">
        <v>17.296616729843571</v>
      </c>
      <c r="AF39" s="4165">
        <v>17.36291431006871</v>
      </c>
    </row>
    <row r="40" spans="1:32" s="2618" customFormat="1" ht="13.7" customHeight="1">
      <c r="A40" s="4161" t="s">
        <v>1456</v>
      </c>
      <c r="B40" s="4164">
        <v>21.727428315790721</v>
      </c>
      <c r="C40" s="4164">
        <v>22.274804992406047</v>
      </c>
      <c r="D40" s="4164">
        <v>22.65213248844174</v>
      </c>
      <c r="E40" s="4164">
        <v>24.308638334351009</v>
      </c>
      <c r="F40" s="4164">
        <v>24.300255688627036</v>
      </c>
      <c r="G40" s="4164">
        <v>25.645376333750079</v>
      </c>
      <c r="H40" s="4164">
        <v>26.01348597096198</v>
      </c>
      <c r="I40" s="4164">
        <v>26.481117889455845</v>
      </c>
      <c r="J40" s="4164">
        <v>28.076519596502596</v>
      </c>
      <c r="K40" s="4164">
        <v>27.039154349812875</v>
      </c>
      <c r="L40" s="4164">
        <v>26.356119287039135</v>
      </c>
      <c r="M40" s="4164">
        <v>26.111077950129303</v>
      </c>
      <c r="N40" s="4164">
        <v>24.358191143313547</v>
      </c>
      <c r="O40" s="4164">
        <v>21.732683404879243</v>
      </c>
      <c r="P40" s="4164">
        <v>23.427951873998083</v>
      </c>
      <c r="Q40" s="4164">
        <v>24.986261744934581</v>
      </c>
      <c r="R40" s="4164">
        <v>24.669789567360528</v>
      </c>
      <c r="S40" s="4164">
        <v>21.43229528179598</v>
      </c>
      <c r="T40" s="4164">
        <v>21.647269258031308</v>
      </c>
      <c r="U40" s="4164">
        <v>22.69883672308292</v>
      </c>
      <c r="V40" s="4164">
        <v>21.659049056297938</v>
      </c>
      <c r="W40" s="4164">
        <v>12.941266125127635</v>
      </c>
      <c r="X40" s="4164">
        <v>8.3932861986459422</v>
      </c>
      <c r="Y40" s="4164">
        <v>7.4394413595909858</v>
      </c>
      <c r="Z40" s="4164">
        <v>7.9382409432602126</v>
      </c>
      <c r="AA40" s="4164">
        <v>8.8721031098868437</v>
      </c>
      <c r="AB40" s="4164">
        <v>9.0453913823185363</v>
      </c>
      <c r="AC40" s="4164">
        <v>9.0392315874825062</v>
      </c>
      <c r="AD40" s="4164">
        <v>9.8168141104655735</v>
      </c>
      <c r="AE40" s="4164">
        <v>10.503617806413999</v>
      </c>
      <c r="AF40" s="4165">
        <v>10.00056600971711</v>
      </c>
    </row>
    <row r="41" spans="1:32" s="2618" customFormat="1" ht="13.7" customHeight="1">
      <c r="A41" s="4166" t="s">
        <v>1457</v>
      </c>
      <c r="B41" s="4167">
        <v>16.993417052632985</v>
      </c>
      <c r="C41" s="4167">
        <v>17.385720817796336</v>
      </c>
      <c r="D41" s="4167">
        <v>17.372717008609268</v>
      </c>
      <c r="E41" s="4167">
        <v>17.507022537894937</v>
      </c>
      <c r="F41" s="4167">
        <v>17.49201378393483</v>
      </c>
      <c r="G41" s="4167">
        <v>17.598009966222353</v>
      </c>
      <c r="H41" s="4167">
        <v>17.677591035839193</v>
      </c>
      <c r="I41" s="4167">
        <v>17.136881072198463</v>
      </c>
      <c r="J41" s="4167">
        <v>17.07141793680826</v>
      </c>
      <c r="K41" s="4167">
        <v>17.17753255271019</v>
      </c>
      <c r="L41" s="4167">
        <v>16.791237547905904</v>
      </c>
      <c r="M41" s="4167">
        <v>16.964691611702797</v>
      </c>
      <c r="N41" s="4167">
        <v>16.465159884375577</v>
      </c>
      <c r="O41" s="4167">
        <v>15.732168676047703</v>
      </c>
      <c r="P41" s="4167">
        <v>15.623970003406253</v>
      </c>
      <c r="Q41" s="4167">
        <v>15.135979011685119</v>
      </c>
      <c r="R41" s="4167">
        <v>14.688168394819074</v>
      </c>
      <c r="S41" s="4167">
        <v>13.707321278660428</v>
      </c>
      <c r="T41" s="4167">
        <v>13.520140675438491</v>
      </c>
      <c r="U41" s="4167">
        <v>13.381839606404846</v>
      </c>
      <c r="V41" s="4167">
        <v>12.804468415840844</v>
      </c>
      <c r="W41" s="4167">
        <v>11.626509152875471</v>
      </c>
      <c r="X41" s="4167">
        <v>10.820844339422814</v>
      </c>
      <c r="Y41" s="4167">
        <v>10.585390771128919</v>
      </c>
      <c r="Z41" s="4167">
        <v>10.570839571019969</v>
      </c>
      <c r="AA41" s="4167">
        <v>10.587377011685099</v>
      </c>
      <c r="AB41" s="4167">
        <v>10.455461337660406</v>
      </c>
      <c r="AC41" s="4167">
        <v>10.261856364990321</v>
      </c>
      <c r="AD41" s="4167">
        <v>10.186410620273124</v>
      </c>
      <c r="AE41" s="4167">
        <v>10.356766923380896</v>
      </c>
      <c r="AF41" s="4168"/>
    </row>
    <row r="42" spans="1:32" s="10" customFormat="1">
      <c r="A42" s="660"/>
      <c r="B42" s="661"/>
      <c r="C42" s="661"/>
      <c r="D42" s="661"/>
      <c r="E42" s="661"/>
      <c r="F42" s="661"/>
      <c r="G42" s="661"/>
      <c r="H42" s="661"/>
      <c r="I42" s="661"/>
      <c r="J42" s="661"/>
      <c r="K42" s="661"/>
      <c r="L42" s="226"/>
      <c r="M42" s="226"/>
      <c r="N42" s="226"/>
      <c r="O42" s="661"/>
      <c r="P42" s="661"/>
      <c r="Q42" s="226"/>
      <c r="R42" s="226"/>
      <c r="S42" s="661"/>
      <c r="T42" s="226"/>
      <c r="U42" s="102"/>
      <c r="V42" s="102"/>
      <c r="W42" s="102"/>
    </row>
    <row r="43" spans="1:32" s="10" customFormat="1">
      <c r="A43" s="108" t="s">
        <v>1708</v>
      </c>
      <c r="B43" s="126"/>
      <c r="C43" s="116"/>
      <c r="D43" s="116"/>
      <c r="E43" s="102"/>
      <c r="F43" s="102"/>
      <c r="G43" s="102"/>
      <c r="H43" s="102"/>
      <c r="I43" s="102"/>
      <c r="J43" s="102"/>
      <c r="K43" s="102"/>
      <c r="L43" s="102"/>
      <c r="M43" s="102"/>
      <c r="N43" s="102"/>
      <c r="O43" s="102"/>
      <c r="P43" s="102"/>
      <c r="Q43" s="102"/>
      <c r="R43" s="102"/>
      <c r="S43" s="102"/>
      <c r="T43" s="102"/>
      <c r="U43" s="102"/>
      <c r="V43" s="102"/>
      <c r="W43" s="102"/>
    </row>
    <row r="45" spans="1:32">
      <c r="B45" s="3168"/>
    </row>
    <row r="46" spans="1:32">
      <c r="B46" s="3168"/>
    </row>
    <row r="47" spans="1:32">
      <c r="B47" s="3168"/>
    </row>
    <row r="48" spans="1:32">
      <c r="B48" s="3168"/>
    </row>
    <row r="49" spans="2:2">
      <c r="B49" s="3168"/>
    </row>
    <row r="50" spans="2:2">
      <c r="B50" s="3168"/>
    </row>
    <row r="51" spans="2:2">
      <c r="B51" s="3168"/>
    </row>
    <row r="52" spans="2:2">
      <c r="B52" s="3168"/>
    </row>
    <row r="53" spans="2:2">
      <c r="B53" s="3168"/>
    </row>
    <row r="54" spans="2:2">
      <c r="B54" s="3168"/>
    </row>
    <row r="55" spans="2:2">
      <c r="B55" s="3168"/>
    </row>
    <row r="56" spans="2:2">
      <c r="B56" s="3168"/>
    </row>
    <row r="57" spans="2:2">
      <c r="B57" s="3168"/>
    </row>
    <row r="58" spans="2:2">
      <c r="B58" s="3168"/>
    </row>
    <row r="59" spans="2:2">
      <c r="B59" s="3168"/>
    </row>
    <row r="60" spans="2:2">
      <c r="B60" s="3168"/>
    </row>
    <row r="61" spans="2:2">
      <c r="B61" s="3168"/>
    </row>
    <row r="62" spans="2:2">
      <c r="B62" s="3168"/>
    </row>
    <row r="63" spans="2:2">
      <c r="B63" s="3168"/>
    </row>
    <row r="64" spans="2:2">
      <c r="B64" s="3168"/>
    </row>
    <row r="65" spans="2:2">
      <c r="B65" s="3168"/>
    </row>
    <row r="66" spans="2:2">
      <c r="B66" s="3168"/>
    </row>
    <row r="67" spans="2:2">
      <c r="B67" s="3168"/>
    </row>
    <row r="68" spans="2:2">
      <c r="B68" s="3168"/>
    </row>
    <row r="69" spans="2:2">
      <c r="B69" s="3168"/>
    </row>
    <row r="70" spans="2:2">
      <c r="B70" s="3168"/>
    </row>
    <row r="71" spans="2:2">
      <c r="B71" s="3168"/>
    </row>
    <row r="72" spans="2:2">
      <c r="B72" s="3168"/>
    </row>
    <row r="73" spans="2:2">
      <c r="B73" s="3168"/>
    </row>
    <row r="74" spans="2:2">
      <c r="B74" s="3168"/>
    </row>
    <row r="75" spans="2:2">
      <c r="B75" s="3168"/>
    </row>
    <row r="76" spans="2:2">
      <c r="B76" s="3168"/>
    </row>
    <row r="77" spans="2:2">
      <c r="B77" s="3168"/>
    </row>
    <row r="78" spans="2:2">
      <c r="B78" s="3168"/>
    </row>
    <row r="79" spans="2:2">
      <c r="B79" s="3168"/>
    </row>
    <row r="80" spans="2:2">
      <c r="B80" s="3168"/>
    </row>
    <row r="81" spans="2:2">
      <c r="B81" s="3168"/>
    </row>
    <row r="82" spans="2:2">
      <c r="B82" s="3168"/>
    </row>
    <row r="83" spans="2:2">
      <c r="B83" s="3168"/>
    </row>
    <row r="84" spans="2:2">
      <c r="B84" s="3168"/>
    </row>
    <row r="85" spans="2:2">
      <c r="B85" s="3168"/>
    </row>
    <row r="86" spans="2:2">
      <c r="B86" s="3168"/>
    </row>
    <row r="87" spans="2:2">
      <c r="B87" s="3168"/>
    </row>
    <row r="88" spans="2:2">
      <c r="B88" s="3168"/>
    </row>
    <row r="89" spans="2:2">
      <c r="B89" s="3168"/>
    </row>
    <row r="90" spans="2:2">
      <c r="B90" s="3168"/>
    </row>
    <row r="91" spans="2:2">
      <c r="B91" s="3168"/>
    </row>
    <row r="92" spans="2:2">
      <c r="B92" s="3168"/>
    </row>
    <row r="93" spans="2:2">
      <c r="B93" s="3168"/>
    </row>
    <row r="94" spans="2:2">
      <c r="B94" s="3168"/>
    </row>
    <row r="95" spans="2:2">
      <c r="B95" s="3168"/>
    </row>
    <row r="96" spans="2:2">
      <c r="B96" s="3168"/>
    </row>
    <row r="97" spans="2:2">
      <c r="B97" s="3168"/>
    </row>
    <row r="98" spans="2:2">
      <c r="B98" s="3168"/>
    </row>
    <row r="99" spans="2:2">
      <c r="B99" s="3168"/>
    </row>
    <row r="100" spans="2:2">
      <c r="B100" s="3168"/>
    </row>
    <row r="101" spans="2:2">
      <c r="B101" s="3168"/>
    </row>
    <row r="102" spans="2:2">
      <c r="B102" s="3168"/>
    </row>
    <row r="103" spans="2:2">
      <c r="B103" s="3168"/>
    </row>
    <row r="104" spans="2:2">
      <c r="B104" s="3168"/>
    </row>
    <row r="105" spans="2:2">
      <c r="B105" s="3168"/>
    </row>
    <row r="106" spans="2:2">
      <c r="B106" s="3168"/>
    </row>
  </sheetData>
  <mergeCells count="1">
    <mergeCell ref="A7:S7"/>
  </mergeCells>
  <pageMargins left="0.70866141732283472" right="0.70866141732283472" top="0.78740157480314965" bottom="0.78740157480314965" header="0.31496062992125984" footer="0.31496062992125984"/>
  <pageSetup paperSize="9" scale="34" orientation="landscape"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Tabelle402">
    <tabColor indexed="57"/>
    <pageSetUpPr fitToPage="1"/>
  </sheetPr>
  <dimension ref="A1:AI55"/>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2.5" style="243" customWidth="1"/>
    <col min="2" max="19" width="9.625" style="243" customWidth="1"/>
    <col min="20" max="16384" width="9" style="243"/>
  </cols>
  <sheetData>
    <row r="1" spans="1:32" ht="4.7" customHeight="1">
      <c r="A1" s="239"/>
      <c r="B1" s="1248"/>
      <c r="C1" s="1248"/>
      <c r="D1" s="1248"/>
      <c r="E1" s="1248"/>
      <c r="F1" s="1248"/>
      <c r="G1" s="1248"/>
      <c r="H1" s="1248"/>
      <c r="I1" s="1248"/>
      <c r="J1" s="1248"/>
      <c r="K1" s="1248"/>
      <c r="L1" s="1248"/>
      <c r="M1" s="1248"/>
      <c r="N1" s="1248"/>
      <c r="O1" s="1248"/>
      <c r="P1" s="1248"/>
      <c r="Q1" s="1248"/>
      <c r="R1" s="1248"/>
      <c r="S1" s="1248"/>
      <c r="T1" s="1248"/>
      <c r="U1" s="1248"/>
      <c r="V1" s="1248"/>
      <c r="W1" s="1248"/>
      <c r="X1" s="1248"/>
      <c r="Y1" s="1248"/>
      <c r="Z1" s="1249"/>
      <c r="AA1" s="240"/>
      <c r="AB1" s="293"/>
      <c r="AC1" s="293"/>
      <c r="AD1" s="2207"/>
    </row>
    <row r="2" spans="1:32" ht="18" customHeight="1">
      <c r="A2" s="244"/>
      <c r="B2" s="1261"/>
      <c r="C2" s="1256"/>
      <c r="D2" s="1256"/>
      <c r="E2" s="1256"/>
      <c r="F2" s="1256"/>
      <c r="G2" s="1256"/>
      <c r="H2" s="1256"/>
      <c r="I2" s="1256"/>
      <c r="J2" s="1256"/>
      <c r="K2" s="1256"/>
      <c r="L2" s="1256"/>
      <c r="M2" s="1256"/>
      <c r="N2" s="1256"/>
      <c r="O2" s="1256"/>
      <c r="P2" s="1256"/>
      <c r="Q2" s="1256"/>
      <c r="R2" s="1256"/>
      <c r="S2" s="1256"/>
      <c r="T2" s="1256"/>
      <c r="U2" s="1256"/>
      <c r="V2" s="1256"/>
      <c r="W2" s="1256"/>
      <c r="X2" s="1256"/>
      <c r="Y2" s="1256"/>
      <c r="Z2" s="1257"/>
      <c r="AA2" s="244" t="s">
        <v>112</v>
      </c>
      <c r="AB2" s="587"/>
      <c r="AC2" s="587"/>
      <c r="AD2" s="245"/>
    </row>
    <row r="3" spans="1:32" ht="18" customHeight="1">
      <c r="A3" s="244"/>
      <c r="B3" s="4297" t="s">
        <v>637</v>
      </c>
      <c r="C3" s="4298"/>
      <c r="D3" s="4298"/>
      <c r="E3" s="4298"/>
      <c r="F3" s="4298"/>
      <c r="G3" s="4298"/>
      <c r="H3" s="4298"/>
      <c r="I3" s="4298"/>
      <c r="J3" s="4298"/>
      <c r="K3" s="4298"/>
      <c r="L3" s="4298"/>
      <c r="M3" s="4298"/>
      <c r="N3" s="4298"/>
      <c r="O3" s="4298"/>
      <c r="P3" s="4298"/>
      <c r="Q3" s="4298"/>
      <c r="R3" s="1256"/>
      <c r="S3" s="1256"/>
      <c r="T3" s="1256"/>
      <c r="U3" s="1256"/>
      <c r="V3" s="1256"/>
      <c r="W3" s="1256"/>
      <c r="X3" s="1256"/>
      <c r="Y3" s="1256"/>
      <c r="Z3" s="1936"/>
      <c r="AA3" s="244" t="s">
        <v>562</v>
      </c>
      <c r="AB3" s="587"/>
      <c r="AC3" s="587"/>
      <c r="AD3" s="245"/>
    </row>
    <row r="4" spans="1:32" ht="13.15" customHeight="1">
      <c r="A4" s="246"/>
      <c r="B4" s="1261"/>
      <c r="C4" s="1256"/>
      <c r="D4" s="1256"/>
      <c r="E4" s="1256"/>
      <c r="F4" s="1256"/>
      <c r="G4" s="1256"/>
      <c r="H4" s="1256"/>
      <c r="I4" s="1256"/>
      <c r="J4" s="1256"/>
      <c r="K4" s="1256"/>
      <c r="L4" s="1256"/>
      <c r="M4" s="1256"/>
      <c r="N4" s="1256"/>
      <c r="O4" s="1256"/>
      <c r="P4" s="1256"/>
      <c r="Q4" s="1256"/>
      <c r="R4" s="1256"/>
      <c r="S4" s="1256"/>
      <c r="T4" s="1256"/>
      <c r="U4" s="1256"/>
      <c r="V4" s="1256"/>
      <c r="W4" s="1256"/>
      <c r="X4" s="1256"/>
      <c r="Y4" s="1256"/>
      <c r="Z4" s="1257"/>
      <c r="AA4" s="1882">
        <v>43992</v>
      </c>
      <c r="AB4" s="3060"/>
      <c r="AC4" s="3060"/>
      <c r="AD4" s="248"/>
    </row>
    <row r="5" spans="1:32" ht="4.7" customHeight="1">
      <c r="A5" s="249"/>
      <c r="B5" s="1262"/>
      <c r="C5" s="1258"/>
      <c r="D5" s="1258"/>
      <c r="E5" s="1258"/>
      <c r="F5" s="1258"/>
      <c r="G5" s="1258"/>
      <c r="H5" s="1258"/>
      <c r="I5" s="1258"/>
      <c r="J5" s="1258"/>
      <c r="K5" s="1258"/>
      <c r="L5" s="1258"/>
      <c r="M5" s="1258"/>
      <c r="N5" s="1258"/>
      <c r="O5" s="1258"/>
      <c r="P5" s="1258"/>
      <c r="Q5" s="1258"/>
      <c r="R5" s="1258"/>
      <c r="S5" s="1258"/>
      <c r="T5" s="1258"/>
      <c r="U5" s="1258"/>
      <c r="V5" s="1258"/>
      <c r="W5" s="1258"/>
      <c r="X5" s="1258"/>
      <c r="Y5" s="1258"/>
      <c r="Z5" s="1259"/>
      <c r="AA5" s="250"/>
      <c r="AB5" s="596"/>
      <c r="AC5" s="596"/>
      <c r="AD5" s="251"/>
    </row>
    <row r="6" spans="1:32" ht="5.45" customHeight="1">
      <c r="A6" s="252"/>
      <c r="B6" s="252"/>
      <c r="C6" s="253"/>
      <c r="D6" s="253"/>
      <c r="E6" s="253"/>
      <c r="F6" s="253"/>
      <c r="G6" s="253"/>
      <c r="H6" s="253"/>
      <c r="I6" s="253"/>
      <c r="J6" s="253"/>
      <c r="K6" s="253"/>
      <c r="L6" s="253"/>
      <c r="M6" s="253"/>
      <c r="N6" s="253"/>
      <c r="O6" s="253"/>
      <c r="P6" s="253"/>
      <c r="Q6" s="253"/>
      <c r="R6" s="252"/>
      <c r="S6" s="252"/>
      <c r="T6" s="252"/>
      <c r="U6" s="252"/>
      <c r="V6" s="252"/>
      <c r="W6" s="252"/>
      <c r="X6" s="252"/>
      <c r="Y6" s="252"/>
      <c r="Z6" s="252"/>
      <c r="AA6" s="252"/>
      <c r="AB6" s="252"/>
      <c r="AC6" s="252"/>
      <c r="AD6" s="1874"/>
    </row>
    <row r="7" spans="1:32" s="258" customFormat="1" ht="39.6" customHeight="1">
      <c r="A7" s="1496"/>
      <c r="B7" s="1496"/>
      <c r="C7" s="1496"/>
      <c r="D7" s="1496"/>
      <c r="E7" s="1496"/>
      <c r="F7" s="1496"/>
      <c r="G7" s="1496"/>
      <c r="H7" s="1496"/>
      <c r="I7" s="1496"/>
      <c r="J7" s="1496" t="s">
        <v>630</v>
      </c>
      <c r="K7" s="1496"/>
      <c r="L7" s="1496"/>
      <c r="M7" s="1496"/>
      <c r="N7" s="1496"/>
      <c r="O7" s="1496"/>
      <c r="P7" s="1496"/>
      <c r="Q7" s="1496"/>
      <c r="R7" s="1496"/>
      <c r="S7" s="1496"/>
      <c r="T7" s="1496"/>
      <c r="U7" s="1496"/>
      <c r="V7" s="1496"/>
      <c r="W7" s="1496"/>
      <c r="X7" s="1496"/>
      <c r="Y7" s="1496"/>
      <c r="Z7" s="1496"/>
      <c r="AA7" s="1496"/>
      <c r="AB7" s="1496"/>
      <c r="AC7" s="1496"/>
      <c r="AD7" s="1497"/>
      <c r="AE7"/>
    </row>
    <row r="8" spans="1:32" s="258" customFormat="1" ht="25.15" customHeight="1">
      <c r="A8" s="1498"/>
      <c r="B8" s="1231">
        <v>1991</v>
      </c>
      <c r="C8" s="1231">
        <v>1992</v>
      </c>
      <c r="D8" s="1231">
        <v>1993</v>
      </c>
      <c r="E8" s="1231">
        <v>1994</v>
      </c>
      <c r="F8" s="1231">
        <v>1995</v>
      </c>
      <c r="G8" s="1231">
        <v>1996</v>
      </c>
      <c r="H8" s="1231">
        <v>1997</v>
      </c>
      <c r="I8" s="1231">
        <v>1998</v>
      </c>
      <c r="J8" s="1231">
        <v>1999</v>
      </c>
      <c r="K8" s="1231">
        <v>2000</v>
      </c>
      <c r="L8" s="1231">
        <v>2001</v>
      </c>
      <c r="M8" s="1231">
        <v>2002</v>
      </c>
      <c r="N8" s="1231">
        <v>2003</v>
      </c>
      <c r="O8" s="1231">
        <v>2004</v>
      </c>
      <c r="P8" s="1231">
        <v>2005</v>
      </c>
      <c r="Q8" s="1231">
        <v>2006</v>
      </c>
      <c r="R8" s="1231">
        <v>2007</v>
      </c>
      <c r="S8" s="1231">
        <v>2008</v>
      </c>
      <c r="T8" s="1231">
        <v>2009</v>
      </c>
      <c r="U8" s="1231">
        <v>2010</v>
      </c>
      <c r="V8" s="1231">
        <v>2011</v>
      </c>
      <c r="W8" s="1231">
        <v>2012</v>
      </c>
      <c r="X8" s="1231">
        <v>2013</v>
      </c>
      <c r="Y8" s="1231">
        <v>2014</v>
      </c>
      <c r="Z8" s="1231">
        <v>2015</v>
      </c>
      <c r="AA8" s="1231">
        <v>2016</v>
      </c>
      <c r="AB8" s="1231">
        <v>2017</v>
      </c>
      <c r="AC8" s="1231">
        <v>2018</v>
      </c>
      <c r="AD8" s="2239" t="s">
        <v>1627</v>
      </c>
      <c r="AE8"/>
      <c r="AF8" s="261"/>
    </row>
    <row r="9" spans="1:32" s="258" customFormat="1" ht="14.65" customHeight="1">
      <c r="A9" s="1263" t="s">
        <v>563</v>
      </c>
      <c r="B9" s="2591">
        <v>134829</v>
      </c>
      <c r="C9" s="2591">
        <v>137849</v>
      </c>
      <c r="D9" s="2591">
        <v>138072</v>
      </c>
      <c r="E9" s="2591">
        <v>138243</v>
      </c>
      <c r="F9" s="2591">
        <v>146243</v>
      </c>
      <c r="G9" s="2591">
        <v>148338</v>
      </c>
      <c r="H9" s="2591">
        <v>150243</v>
      </c>
      <c r="I9" s="2591">
        <v>147861</v>
      </c>
      <c r="J9" s="2591">
        <v>148193</v>
      </c>
      <c r="K9" s="2591">
        <v>150190</v>
      </c>
      <c r="L9" s="2591">
        <v>151870</v>
      </c>
      <c r="M9" s="2591">
        <v>153301</v>
      </c>
      <c r="N9" s="2591">
        <v>160599</v>
      </c>
      <c r="O9" s="2591">
        <v>159664</v>
      </c>
      <c r="P9" s="2591">
        <v>161600</v>
      </c>
      <c r="Q9" s="2591">
        <v>162807</v>
      </c>
      <c r="R9" s="2591">
        <v>163524</v>
      </c>
      <c r="S9" s="2591">
        <v>159864.58236054424</v>
      </c>
      <c r="T9" s="2591">
        <v>161022.94091156451</v>
      </c>
      <c r="U9" s="2591">
        <v>216911.87907584241</v>
      </c>
      <c r="V9" s="2591">
        <v>216056.2360036326</v>
      </c>
      <c r="W9" s="2591">
        <v>216551</v>
      </c>
      <c r="X9" s="2591">
        <v>218573</v>
      </c>
      <c r="Y9" s="2591">
        <v>218864</v>
      </c>
      <c r="Z9" s="2591">
        <v>215665</v>
      </c>
      <c r="AA9" s="2591">
        <v>240991</v>
      </c>
      <c r="AB9" s="2591">
        <v>243286</v>
      </c>
      <c r="AC9" s="2591">
        <v>244049</v>
      </c>
      <c r="AD9" s="2756">
        <v>99.999590246221061</v>
      </c>
      <c r="AE9"/>
    </row>
    <row r="10" spans="1:32" s="263" customFormat="1" ht="14.65" customHeight="1">
      <c r="A10" s="262" t="s">
        <v>564</v>
      </c>
      <c r="B10" s="1275">
        <v>90009</v>
      </c>
      <c r="C10" s="1275">
        <v>90039</v>
      </c>
      <c r="D10" s="1275">
        <v>90186</v>
      </c>
      <c r="E10" s="1275">
        <v>89836</v>
      </c>
      <c r="F10" s="1275">
        <v>90023</v>
      </c>
      <c r="G10" s="1275">
        <v>92299</v>
      </c>
      <c r="H10" s="1275">
        <v>92837</v>
      </c>
      <c r="I10" s="1275">
        <v>92000</v>
      </c>
      <c r="J10" s="1275">
        <v>92150</v>
      </c>
      <c r="K10" s="1275">
        <v>93243</v>
      </c>
      <c r="L10" s="1275">
        <v>94680</v>
      </c>
      <c r="M10" s="1275">
        <v>94915</v>
      </c>
      <c r="N10" s="1275">
        <v>100118</v>
      </c>
      <c r="O10" s="1275">
        <v>100074</v>
      </c>
      <c r="P10" s="1275">
        <v>100427</v>
      </c>
      <c r="Q10" s="1275">
        <v>100399</v>
      </c>
      <c r="R10" s="1275">
        <v>101103</v>
      </c>
      <c r="S10" s="1275">
        <v>101454.21768707485</v>
      </c>
      <c r="T10" s="1275">
        <v>102365.91625850342</v>
      </c>
      <c r="U10" s="1275">
        <v>105036.87020830715</v>
      </c>
      <c r="V10" s="1275">
        <v>108512.6465524504</v>
      </c>
      <c r="W10" s="1275">
        <v>108646</v>
      </c>
      <c r="X10" s="1275">
        <v>108459</v>
      </c>
      <c r="Y10" s="1275">
        <v>108347</v>
      </c>
      <c r="Z10" s="1275">
        <v>109581</v>
      </c>
      <c r="AA10" s="1275">
        <v>109048</v>
      </c>
      <c r="AB10" s="1275">
        <v>111950</v>
      </c>
      <c r="AC10" s="1275">
        <v>111841</v>
      </c>
      <c r="AD10" s="1871">
        <v>45.827272392019637</v>
      </c>
      <c r="AE10"/>
    </row>
    <row r="11" spans="1:32" s="258" customFormat="1" ht="14.65" customHeight="1">
      <c r="A11" s="264" t="s">
        <v>565</v>
      </c>
      <c r="B11" s="78">
        <v>35081</v>
      </c>
      <c r="C11" s="78">
        <v>35081</v>
      </c>
      <c r="D11" s="78">
        <v>35081</v>
      </c>
      <c r="E11" s="78">
        <v>35198</v>
      </c>
      <c r="F11" s="78">
        <v>35328</v>
      </c>
      <c r="G11" s="78">
        <v>35735</v>
      </c>
      <c r="H11" s="78">
        <v>35877</v>
      </c>
      <c r="I11" s="78">
        <v>35735</v>
      </c>
      <c r="J11" s="78">
        <v>35265</v>
      </c>
      <c r="K11" s="78">
        <v>35270</v>
      </c>
      <c r="L11" s="265">
        <v>35710</v>
      </c>
      <c r="M11" s="265">
        <v>35710</v>
      </c>
      <c r="N11" s="78">
        <v>35746</v>
      </c>
      <c r="O11" s="78">
        <v>35633</v>
      </c>
      <c r="P11" s="78">
        <v>36037</v>
      </c>
      <c r="Q11" s="78">
        <v>35347</v>
      </c>
      <c r="R11" s="78">
        <v>35946</v>
      </c>
      <c r="S11" s="78">
        <v>36287.074829931975</v>
      </c>
      <c r="T11" s="78">
        <v>35700.67921768708</v>
      </c>
      <c r="U11" s="78">
        <v>34000</v>
      </c>
      <c r="V11" s="78">
        <v>36109.5238178289</v>
      </c>
      <c r="W11" s="78">
        <v>36170</v>
      </c>
      <c r="X11" s="78">
        <v>27299</v>
      </c>
      <c r="Y11" s="78">
        <v>27065</v>
      </c>
      <c r="Z11" s="78">
        <v>26827</v>
      </c>
      <c r="AA11" s="78">
        <v>35387</v>
      </c>
      <c r="AB11" s="78">
        <v>38701</v>
      </c>
      <c r="AC11" s="78">
        <v>38886</v>
      </c>
      <c r="AD11" s="1872">
        <v>15.933685448414048</v>
      </c>
      <c r="AE11"/>
    </row>
    <row r="12" spans="1:32" s="258" customFormat="1" ht="14.65" customHeight="1">
      <c r="A12" s="266" t="s">
        <v>566</v>
      </c>
      <c r="B12" s="78">
        <v>12634</v>
      </c>
      <c r="C12" s="78">
        <v>12634</v>
      </c>
      <c r="D12" s="78">
        <v>12634</v>
      </c>
      <c r="E12" s="78">
        <v>12143</v>
      </c>
      <c r="F12" s="78">
        <v>12058</v>
      </c>
      <c r="G12" s="78">
        <v>12714</v>
      </c>
      <c r="H12" s="78">
        <v>12714</v>
      </c>
      <c r="I12" s="78">
        <v>12260</v>
      </c>
      <c r="J12" s="78">
        <v>12700</v>
      </c>
      <c r="K12" s="78">
        <v>13050</v>
      </c>
      <c r="L12" s="78">
        <v>13100</v>
      </c>
      <c r="M12" s="78">
        <v>13480</v>
      </c>
      <c r="N12" s="78">
        <v>18129</v>
      </c>
      <c r="O12" s="78">
        <v>17959</v>
      </c>
      <c r="P12" s="78">
        <v>18022</v>
      </c>
      <c r="Q12" s="78">
        <v>18707</v>
      </c>
      <c r="R12" s="78">
        <v>18830</v>
      </c>
      <c r="S12" s="78">
        <v>18523.809523809523</v>
      </c>
      <c r="T12" s="78">
        <v>18640.816326530614</v>
      </c>
      <c r="U12" s="78">
        <v>20450</v>
      </c>
      <c r="V12" s="78">
        <v>21061.224489795921</v>
      </c>
      <c r="W12" s="78">
        <v>21401</v>
      </c>
      <c r="X12" s="78">
        <v>21469</v>
      </c>
      <c r="Y12" s="78">
        <v>21433</v>
      </c>
      <c r="Z12" s="78">
        <v>21551</v>
      </c>
      <c r="AA12" s="78">
        <v>21388</v>
      </c>
      <c r="AB12" s="78">
        <v>21170</v>
      </c>
      <c r="AC12" s="78">
        <v>21170</v>
      </c>
      <c r="AD12" s="1872">
        <v>8.6744875004609732</v>
      </c>
      <c r="AE12"/>
    </row>
    <row r="13" spans="1:32" s="258" customFormat="1" ht="14.65" customHeight="1">
      <c r="A13" s="267" t="s">
        <v>567</v>
      </c>
      <c r="B13" s="78">
        <v>13605</v>
      </c>
      <c r="C13" s="78">
        <v>13605</v>
      </c>
      <c r="D13" s="78">
        <v>13605</v>
      </c>
      <c r="E13" s="78">
        <v>13605</v>
      </c>
      <c r="F13" s="873">
        <v>13417</v>
      </c>
      <c r="G13" s="78">
        <v>15028</v>
      </c>
      <c r="H13" s="78">
        <v>15095</v>
      </c>
      <c r="I13" s="78">
        <v>15100</v>
      </c>
      <c r="J13" s="78">
        <v>15200</v>
      </c>
      <c r="K13" s="78">
        <v>15646</v>
      </c>
      <c r="L13" s="78">
        <v>15600</v>
      </c>
      <c r="M13" s="78">
        <v>15600</v>
      </c>
      <c r="N13" s="78">
        <v>15646</v>
      </c>
      <c r="O13" s="78">
        <v>15646</v>
      </c>
      <c r="P13" s="78">
        <v>15646</v>
      </c>
      <c r="Q13" s="78">
        <v>15646</v>
      </c>
      <c r="R13" s="78">
        <v>15646</v>
      </c>
      <c r="S13" s="78">
        <v>15646.258503401361</v>
      </c>
      <c r="T13" s="78">
        <v>15646.258503401361</v>
      </c>
      <c r="U13" s="78">
        <v>19470</v>
      </c>
      <c r="V13" s="78">
        <v>19469.387755102041</v>
      </c>
      <c r="W13" s="78">
        <v>19088</v>
      </c>
      <c r="X13" s="78">
        <v>19621</v>
      </c>
      <c r="Y13" s="78">
        <v>19465</v>
      </c>
      <c r="Z13" s="78">
        <v>19388</v>
      </c>
      <c r="AA13" s="78">
        <v>20240</v>
      </c>
      <c r="AB13" s="78">
        <v>20030</v>
      </c>
      <c r="AC13" s="78">
        <v>19730</v>
      </c>
      <c r="AD13" s="1872">
        <v>8.0844420587668875</v>
      </c>
      <c r="AE13"/>
    </row>
    <row r="14" spans="1:32" s="258" customFormat="1" ht="14.65" customHeight="1">
      <c r="A14" s="267" t="s">
        <v>568</v>
      </c>
      <c r="B14" s="78">
        <v>12789</v>
      </c>
      <c r="C14" s="268">
        <v>12789</v>
      </c>
      <c r="D14" s="268">
        <v>12789</v>
      </c>
      <c r="E14" s="268">
        <v>12789</v>
      </c>
      <c r="F14" s="268">
        <v>13390</v>
      </c>
      <c r="G14" s="268">
        <v>13400</v>
      </c>
      <c r="H14" s="268">
        <v>13390</v>
      </c>
      <c r="I14" s="268">
        <v>13400</v>
      </c>
      <c r="J14" s="268">
        <v>13390</v>
      </c>
      <c r="K14" s="268">
        <v>13100</v>
      </c>
      <c r="L14" s="268">
        <v>13160</v>
      </c>
      <c r="M14" s="268">
        <v>13129</v>
      </c>
      <c r="N14" s="268">
        <v>13469</v>
      </c>
      <c r="O14" s="268">
        <v>13810</v>
      </c>
      <c r="P14" s="268">
        <v>13845</v>
      </c>
      <c r="Q14" s="268">
        <v>13810</v>
      </c>
      <c r="R14" s="268">
        <v>13810</v>
      </c>
      <c r="S14" s="268">
        <v>14149.659863945581</v>
      </c>
      <c r="T14" s="78">
        <v>14149.658809523811</v>
      </c>
      <c r="U14" s="78">
        <v>13809.523812699999</v>
      </c>
      <c r="V14" s="78">
        <v>13809.523812699999</v>
      </c>
      <c r="W14" s="78">
        <v>13810</v>
      </c>
      <c r="X14" s="78">
        <v>13810</v>
      </c>
      <c r="Y14" s="78">
        <v>13810</v>
      </c>
      <c r="Z14" s="78">
        <v>13810</v>
      </c>
      <c r="AA14" s="78">
        <v>14898</v>
      </c>
      <c r="AB14" s="78">
        <v>14449</v>
      </c>
      <c r="AC14" s="78">
        <v>14452</v>
      </c>
      <c r="AD14" s="1872">
        <v>5.9217616134464803</v>
      </c>
      <c r="AE14"/>
    </row>
    <row r="15" spans="1:32" s="258" customFormat="1" ht="14.65" customHeight="1">
      <c r="A15" s="266" t="s">
        <v>194</v>
      </c>
      <c r="B15" s="78">
        <v>13342</v>
      </c>
      <c r="C15" s="268">
        <v>13342</v>
      </c>
      <c r="D15" s="268">
        <v>13342</v>
      </c>
      <c r="E15" s="268">
        <v>13347</v>
      </c>
      <c r="F15" s="268">
        <v>13347</v>
      </c>
      <c r="G15" s="268">
        <v>13306</v>
      </c>
      <c r="H15" s="268">
        <v>13605</v>
      </c>
      <c r="I15" s="268">
        <v>13306</v>
      </c>
      <c r="J15" s="268">
        <v>13000</v>
      </c>
      <c r="K15" s="268">
        <v>13306</v>
      </c>
      <c r="L15" s="268">
        <v>13306</v>
      </c>
      <c r="M15" s="268">
        <v>13306</v>
      </c>
      <c r="N15" s="268">
        <v>13306</v>
      </c>
      <c r="O15" s="268">
        <v>13306</v>
      </c>
      <c r="P15" s="268">
        <v>13306</v>
      </c>
      <c r="Q15" s="268">
        <v>13306</v>
      </c>
      <c r="R15" s="268">
        <v>13306</v>
      </c>
      <c r="S15" s="268">
        <v>13306.122448979593</v>
      </c>
      <c r="T15" s="78">
        <v>13306.122448979591</v>
      </c>
      <c r="U15" s="78">
        <v>4203.2929216130242</v>
      </c>
      <c r="V15" s="78">
        <v>4081.632654</v>
      </c>
      <c r="W15" s="78">
        <v>4082</v>
      </c>
      <c r="X15" s="78">
        <v>4082</v>
      </c>
      <c r="Y15" s="78">
        <v>4082</v>
      </c>
      <c r="Z15" s="78">
        <v>4082</v>
      </c>
      <c r="AA15" s="78">
        <v>4082</v>
      </c>
      <c r="AB15" s="78">
        <v>4082</v>
      </c>
      <c r="AC15" s="78">
        <v>4082</v>
      </c>
      <c r="AD15" s="1872">
        <v>1.6726149256911522</v>
      </c>
      <c r="AE15"/>
    </row>
    <row r="16" spans="1:32" s="263" customFormat="1" ht="14.65" customHeight="1">
      <c r="A16" s="266" t="s">
        <v>570</v>
      </c>
      <c r="B16" s="78">
        <v>231</v>
      </c>
      <c r="C16" s="268">
        <v>231</v>
      </c>
      <c r="D16" s="268">
        <v>231</v>
      </c>
      <c r="E16" s="268">
        <v>340</v>
      </c>
      <c r="F16" s="268">
        <v>340</v>
      </c>
      <c r="G16" s="268">
        <v>340</v>
      </c>
      <c r="H16" s="268">
        <v>340</v>
      </c>
      <c r="I16" s="268">
        <v>340</v>
      </c>
      <c r="J16" s="268">
        <v>340</v>
      </c>
      <c r="K16" s="268">
        <v>340</v>
      </c>
      <c r="L16" s="268">
        <v>340</v>
      </c>
      <c r="M16" s="268">
        <v>340</v>
      </c>
      <c r="N16" s="268">
        <v>340</v>
      </c>
      <c r="O16" s="268">
        <v>340</v>
      </c>
      <c r="P16" s="268">
        <v>340</v>
      </c>
      <c r="Q16" s="268">
        <v>340</v>
      </c>
      <c r="R16" s="268">
        <v>340</v>
      </c>
      <c r="S16" s="268">
        <v>340.13605442176873</v>
      </c>
      <c r="T16" s="268">
        <v>340.13605442176868</v>
      </c>
      <c r="U16" s="268">
        <v>320.99551124944588</v>
      </c>
      <c r="V16" s="268">
        <v>340.1360545</v>
      </c>
      <c r="W16" s="268">
        <v>340</v>
      </c>
      <c r="X16" s="268">
        <v>340</v>
      </c>
      <c r="Y16" s="268">
        <v>340</v>
      </c>
      <c r="Z16" s="268">
        <v>340</v>
      </c>
      <c r="AA16" s="268">
        <v>340</v>
      </c>
      <c r="AB16" s="268">
        <v>340</v>
      </c>
      <c r="AC16" s="268">
        <v>363</v>
      </c>
      <c r="AD16" s="1872">
        <v>0.14874062176038419</v>
      </c>
      <c r="AE16"/>
    </row>
    <row r="17" spans="1:35" s="258" customFormat="1" ht="14.65" customHeight="1">
      <c r="A17" s="1276" t="s">
        <v>571</v>
      </c>
      <c r="B17" s="1487">
        <v>8229</v>
      </c>
      <c r="C17" s="1277">
        <v>8418</v>
      </c>
      <c r="D17" s="1277">
        <v>8430</v>
      </c>
      <c r="E17" s="1277">
        <v>8459</v>
      </c>
      <c r="F17" s="1277">
        <v>9765</v>
      </c>
      <c r="G17" s="1277">
        <v>9125</v>
      </c>
      <c r="H17" s="1277">
        <v>9507</v>
      </c>
      <c r="I17" s="1277">
        <v>10447</v>
      </c>
      <c r="J17" s="1277">
        <v>10568</v>
      </c>
      <c r="K17" s="1277">
        <v>10940</v>
      </c>
      <c r="L17" s="1277">
        <v>11230</v>
      </c>
      <c r="M17" s="1277">
        <v>12612</v>
      </c>
      <c r="N17" s="1277">
        <v>14579</v>
      </c>
      <c r="O17" s="1277">
        <v>14645</v>
      </c>
      <c r="P17" s="1277">
        <v>15090</v>
      </c>
      <c r="Q17" s="1277">
        <v>16027</v>
      </c>
      <c r="R17" s="1277">
        <v>16068</v>
      </c>
      <c r="S17" s="1277">
        <v>17015.775782312925</v>
      </c>
      <c r="T17" s="1277">
        <v>17276.047891156464</v>
      </c>
      <c r="U17" s="1277">
        <v>17647.929268095486</v>
      </c>
      <c r="V17" s="1277">
        <v>18027.340387902121</v>
      </c>
      <c r="W17" s="1277">
        <v>17828</v>
      </c>
      <c r="X17" s="1277">
        <v>17796</v>
      </c>
      <c r="Y17" s="1277">
        <v>17682</v>
      </c>
      <c r="Z17" s="1277">
        <v>17555</v>
      </c>
      <c r="AA17" s="1277">
        <v>17470</v>
      </c>
      <c r="AB17" s="1277">
        <v>17191</v>
      </c>
      <c r="AC17" s="1277">
        <v>17003</v>
      </c>
      <c r="AD17" s="2044">
        <v>6.9670435035587115</v>
      </c>
      <c r="AE17"/>
    </row>
    <row r="18" spans="1:35" s="258" customFormat="1" ht="14.65" customHeight="1">
      <c r="A18" s="266" t="s">
        <v>572</v>
      </c>
      <c r="B18" s="265">
        <v>3102</v>
      </c>
      <c r="C18" s="265">
        <v>3102</v>
      </c>
      <c r="D18" s="265">
        <v>3102</v>
      </c>
      <c r="E18" s="265">
        <v>3102</v>
      </c>
      <c r="F18" s="265">
        <v>3890</v>
      </c>
      <c r="G18" s="265">
        <v>3888</v>
      </c>
      <c r="H18" s="265">
        <v>3888</v>
      </c>
      <c r="I18" s="265">
        <v>3890</v>
      </c>
      <c r="J18" s="265">
        <v>4000</v>
      </c>
      <c r="K18" s="265">
        <v>3900</v>
      </c>
      <c r="L18" s="265">
        <v>3900</v>
      </c>
      <c r="M18" s="265">
        <v>4014</v>
      </c>
      <c r="N18" s="265">
        <v>5323</v>
      </c>
      <c r="O18" s="265">
        <v>5306</v>
      </c>
      <c r="P18" s="265">
        <v>5323</v>
      </c>
      <c r="Q18" s="265">
        <v>5646</v>
      </c>
      <c r="R18" s="265">
        <v>5641</v>
      </c>
      <c r="S18" s="265">
        <v>5940.1360544217687</v>
      </c>
      <c r="T18" s="265">
        <v>6023.2653061224491</v>
      </c>
      <c r="U18" s="265">
        <v>6315.9183687995992</v>
      </c>
      <c r="V18" s="265">
        <v>6408.1630591774101</v>
      </c>
      <c r="W18" s="265">
        <v>6595</v>
      </c>
      <c r="X18" s="265">
        <v>6580</v>
      </c>
      <c r="Y18" s="265">
        <v>6857</v>
      </c>
      <c r="Z18" s="265">
        <v>6871</v>
      </c>
      <c r="AA18" s="265">
        <v>6580</v>
      </c>
      <c r="AB18" s="265">
        <v>6799</v>
      </c>
      <c r="AC18" s="265">
        <v>8193</v>
      </c>
      <c r="AD18" s="2045">
        <v>3.3571127109719767</v>
      </c>
      <c r="AE18"/>
    </row>
    <row r="19" spans="1:35" s="258" customFormat="1" ht="14.65" customHeight="1">
      <c r="A19" s="266" t="s">
        <v>573</v>
      </c>
      <c r="B19" s="265">
        <v>2435</v>
      </c>
      <c r="C19" s="265">
        <v>2435</v>
      </c>
      <c r="D19" s="265">
        <v>2435</v>
      </c>
      <c r="E19" s="265">
        <v>2435</v>
      </c>
      <c r="F19" s="265">
        <v>2826</v>
      </c>
      <c r="G19" s="265">
        <v>2106</v>
      </c>
      <c r="H19" s="265">
        <v>2278</v>
      </c>
      <c r="I19" s="265">
        <v>3050</v>
      </c>
      <c r="J19" s="265">
        <v>3060</v>
      </c>
      <c r="K19" s="265">
        <v>3070</v>
      </c>
      <c r="L19" s="265">
        <v>3270</v>
      </c>
      <c r="M19" s="265">
        <v>4287</v>
      </c>
      <c r="N19" s="265">
        <v>4796</v>
      </c>
      <c r="O19" s="265">
        <v>4797</v>
      </c>
      <c r="P19" s="265">
        <v>4881</v>
      </c>
      <c r="Q19" s="265">
        <v>4928</v>
      </c>
      <c r="R19" s="265">
        <v>4925</v>
      </c>
      <c r="S19" s="265">
        <v>4927.8911564625851</v>
      </c>
      <c r="T19" s="265">
        <v>5061.224489795919</v>
      </c>
      <c r="U19" s="265">
        <v>4959.5244909600005</v>
      </c>
      <c r="V19" s="265">
        <v>4463.2927565689643</v>
      </c>
      <c r="W19" s="265">
        <v>4764</v>
      </c>
      <c r="X19" s="265">
        <v>5044</v>
      </c>
      <c r="Y19" s="265">
        <v>5044</v>
      </c>
      <c r="Z19" s="265">
        <v>5042</v>
      </c>
      <c r="AA19" s="265">
        <v>5096</v>
      </c>
      <c r="AB19" s="265">
        <v>5096</v>
      </c>
      <c r="AC19" s="265">
        <v>5030</v>
      </c>
      <c r="AD19" s="2045">
        <v>2.0610615081397587</v>
      </c>
      <c r="AE19"/>
    </row>
    <row r="20" spans="1:35" s="258" customFormat="1" ht="14.65" customHeight="1">
      <c r="A20" s="266" t="s">
        <v>574</v>
      </c>
      <c r="B20" s="78">
        <v>1252</v>
      </c>
      <c r="C20" s="78">
        <v>1252</v>
      </c>
      <c r="D20" s="78">
        <v>1252</v>
      </c>
      <c r="E20" s="78">
        <v>1252</v>
      </c>
      <c r="F20" s="78">
        <v>1172</v>
      </c>
      <c r="G20" s="78">
        <v>1172</v>
      </c>
      <c r="H20" s="78">
        <v>1172</v>
      </c>
      <c r="I20" s="78">
        <v>1360</v>
      </c>
      <c r="J20" s="78">
        <v>1400</v>
      </c>
      <c r="K20" s="78">
        <v>1800</v>
      </c>
      <c r="L20" s="78">
        <v>1800</v>
      </c>
      <c r="M20" s="78">
        <v>1780</v>
      </c>
      <c r="N20" s="78">
        <v>1605</v>
      </c>
      <c r="O20" s="78">
        <v>1700</v>
      </c>
      <c r="P20" s="78">
        <v>1664</v>
      </c>
      <c r="Q20" s="78">
        <v>1669</v>
      </c>
      <c r="R20" s="78">
        <v>1660</v>
      </c>
      <c r="S20" s="78">
        <v>1659.8639455782313</v>
      </c>
      <c r="T20" s="78">
        <v>1659.8639455782313</v>
      </c>
      <c r="U20" s="78">
        <v>1582.1971726572519</v>
      </c>
      <c r="V20" s="78">
        <v>1659.86392000967</v>
      </c>
      <c r="W20" s="78">
        <v>2375</v>
      </c>
      <c r="X20" s="78">
        <v>1660</v>
      </c>
      <c r="Y20" s="78">
        <v>1660</v>
      </c>
      <c r="Z20" s="78">
        <v>1660</v>
      </c>
      <c r="AA20" s="78">
        <v>1578</v>
      </c>
      <c r="AB20" s="78">
        <v>1296</v>
      </c>
      <c r="AC20" s="78">
        <v>1179</v>
      </c>
      <c r="AD20" s="1872">
        <v>0.48309970538703295</v>
      </c>
      <c r="AE20"/>
      <c r="AG20"/>
      <c r="AH20"/>
    </row>
    <row r="21" spans="1:35" s="263" customFormat="1" ht="14.65" customHeight="1">
      <c r="A21" s="1276" t="s">
        <v>575</v>
      </c>
      <c r="B21" s="1275">
        <v>11311</v>
      </c>
      <c r="C21" s="1275">
        <v>11824</v>
      </c>
      <c r="D21" s="1275">
        <v>11639</v>
      </c>
      <c r="E21" s="1275">
        <v>11509</v>
      </c>
      <c r="F21" s="1275">
        <v>11360</v>
      </c>
      <c r="G21" s="1275">
        <v>11214</v>
      </c>
      <c r="H21" s="1275">
        <v>11242</v>
      </c>
      <c r="I21" s="1275">
        <v>8204</v>
      </c>
      <c r="J21" s="1275">
        <v>8434</v>
      </c>
      <c r="K21" s="1275">
        <v>8495</v>
      </c>
      <c r="L21" s="1275">
        <v>8455</v>
      </c>
      <c r="M21" s="1275">
        <v>7573</v>
      </c>
      <c r="N21" s="1275">
        <v>7718</v>
      </c>
      <c r="O21" s="1275">
        <v>7000</v>
      </c>
      <c r="P21" s="1275">
        <v>6840</v>
      </c>
      <c r="Q21" s="1275">
        <v>6618</v>
      </c>
      <c r="R21" s="1275">
        <v>6367</v>
      </c>
      <c r="S21" s="1275">
        <v>6512.0000000000009</v>
      </c>
      <c r="T21" s="1487">
        <v>6120.816326530613</v>
      </c>
      <c r="U21" s="1487">
        <v>33154.721493398429</v>
      </c>
      <c r="V21" s="1487">
        <v>33480.12273820152</v>
      </c>
      <c r="W21" s="1275">
        <v>33662</v>
      </c>
      <c r="X21" s="1275">
        <v>35065</v>
      </c>
      <c r="Y21" s="1275">
        <v>35261</v>
      </c>
      <c r="Z21" s="1275">
        <v>31404</v>
      </c>
      <c r="AA21" s="1275">
        <v>34722</v>
      </c>
      <c r="AB21" s="1275">
        <v>34583</v>
      </c>
      <c r="AC21" s="1275">
        <v>35661</v>
      </c>
      <c r="AD21" s="2044">
        <v>14.612229511286667</v>
      </c>
      <c r="AE21"/>
      <c r="AG21"/>
      <c r="AH21"/>
      <c r="AI21"/>
    </row>
    <row r="22" spans="1:35" s="258" customFormat="1" ht="14.65" customHeight="1">
      <c r="A22" s="266" t="s">
        <v>576</v>
      </c>
      <c r="B22" s="265">
        <v>3571</v>
      </c>
      <c r="C22" s="873">
        <v>4125</v>
      </c>
      <c r="D22" s="873">
        <v>4017</v>
      </c>
      <c r="E22" s="873">
        <v>3915</v>
      </c>
      <c r="F22" s="873">
        <v>3929</v>
      </c>
      <c r="G22" s="873">
        <v>3916</v>
      </c>
      <c r="H22" s="873">
        <v>3876</v>
      </c>
      <c r="I22" s="873">
        <v>3810</v>
      </c>
      <c r="J22" s="873">
        <v>3900</v>
      </c>
      <c r="K22" s="873">
        <v>4000</v>
      </c>
      <c r="L22" s="873">
        <v>4130</v>
      </c>
      <c r="M22" s="873">
        <v>4048</v>
      </c>
      <c r="N22" s="873">
        <v>3873</v>
      </c>
      <c r="O22" s="873">
        <v>3328</v>
      </c>
      <c r="P22" s="873">
        <v>3997</v>
      </c>
      <c r="Q22" s="873">
        <v>3910</v>
      </c>
      <c r="R22" s="873">
        <v>4000</v>
      </c>
      <c r="S22" s="873">
        <v>4149.6598639455788</v>
      </c>
      <c r="T22" s="873">
        <v>3863.4013605442183</v>
      </c>
      <c r="U22" s="873">
        <v>4203.2929216130242</v>
      </c>
      <c r="V22" s="873">
        <v>4081.632654</v>
      </c>
      <c r="W22" s="265">
        <v>4082</v>
      </c>
      <c r="X22" s="265">
        <v>6274</v>
      </c>
      <c r="Y22" s="265">
        <v>6580</v>
      </c>
      <c r="Z22" s="265">
        <v>6580</v>
      </c>
      <c r="AA22" s="265">
        <v>6519</v>
      </c>
      <c r="AB22" s="265">
        <v>6580</v>
      </c>
      <c r="AC22" s="265">
        <v>6580</v>
      </c>
      <c r="AD22" s="2045">
        <v>2.6961798655188098</v>
      </c>
      <c r="AE22"/>
    </row>
    <row r="23" spans="1:35" s="258" customFormat="1" ht="14.65" customHeight="1">
      <c r="A23" s="266" t="s">
        <v>577</v>
      </c>
      <c r="B23" s="78">
        <v>8879</v>
      </c>
      <c r="C23" s="78">
        <v>6979</v>
      </c>
      <c r="D23" s="78">
        <v>6929</v>
      </c>
      <c r="E23" s="78">
        <v>6908</v>
      </c>
      <c r="F23" s="78">
        <v>6772</v>
      </c>
      <c r="G23" s="78">
        <v>6639</v>
      </c>
      <c r="H23" s="78">
        <v>6715</v>
      </c>
      <c r="I23" s="78">
        <v>3469</v>
      </c>
      <c r="J23" s="78">
        <v>3864</v>
      </c>
      <c r="K23" s="78">
        <v>3845</v>
      </c>
      <c r="L23" s="78">
        <v>3665</v>
      </c>
      <c r="M23" s="78">
        <v>2817</v>
      </c>
      <c r="N23" s="78">
        <v>3233</v>
      </c>
      <c r="O23" s="78">
        <v>3086</v>
      </c>
      <c r="P23" s="78">
        <v>2245</v>
      </c>
      <c r="Q23" s="78">
        <v>2150</v>
      </c>
      <c r="R23" s="78">
        <v>1660</v>
      </c>
      <c r="S23" s="78">
        <v>1628.7346938775511</v>
      </c>
      <c r="T23" s="78">
        <v>1590.7482993197279</v>
      </c>
      <c r="U23" s="78">
        <v>1582.1971726572519</v>
      </c>
      <c r="V23" s="78">
        <v>1659.86392000967</v>
      </c>
      <c r="W23" s="78">
        <v>1660</v>
      </c>
      <c r="X23" s="78">
        <v>27299</v>
      </c>
      <c r="Y23" s="78">
        <v>27065</v>
      </c>
      <c r="Z23" s="78">
        <v>26827</v>
      </c>
      <c r="AA23" s="78">
        <v>35387</v>
      </c>
      <c r="AB23" s="78">
        <v>38701</v>
      </c>
      <c r="AC23" s="78">
        <v>38886</v>
      </c>
      <c r="AD23" s="1872">
        <v>15.933685448414048</v>
      </c>
      <c r="AE23"/>
    </row>
    <row r="24" spans="1:35" s="263" customFormat="1" ht="14.65" customHeight="1">
      <c r="A24" s="269" t="s">
        <v>578</v>
      </c>
      <c r="B24" s="1275">
        <v>9315</v>
      </c>
      <c r="C24" s="1275">
        <v>9866</v>
      </c>
      <c r="D24" s="1275">
        <v>10078</v>
      </c>
      <c r="E24" s="1275">
        <v>10652</v>
      </c>
      <c r="F24" s="1275">
        <v>10972</v>
      </c>
      <c r="G24" s="1275">
        <v>11003</v>
      </c>
      <c r="H24" s="1275">
        <v>11983</v>
      </c>
      <c r="I24" s="1275">
        <v>12792</v>
      </c>
      <c r="J24" s="1275">
        <v>12832</v>
      </c>
      <c r="K24" s="1275">
        <v>13217</v>
      </c>
      <c r="L24" s="1275">
        <v>13054</v>
      </c>
      <c r="M24" s="1275">
        <v>13574</v>
      </c>
      <c r="N24" s="1275">
        <v>13767</v>
      </c>
      <c r="O24" s="1275">
        <v>14013</v>
      </c>
      <c r="P24" s="1275">
        <v>14209</v>
      </c>
      <c r="Q24" s="1275">
        <v>14102</v>
      </c>
      <c r="R24" s="1275">
        <v>15081</v>
      </c>
      <c r="S24" s="1275">
        <v>9554.8925170068032</v>
      </c>
      <c r="T24" s="1487">
        <v>9853.9672108843533</v>
      </c>
      <c r="U24" s="1487">
        <v>35559.433255397169</v>
      </c>
      <c r="V24" s="1487">
        <v>30873.598954982244</v>
      </c>
      <c r="W24" s="1275">
        <v>30877</v>
      </c>
      <c r="X24" s="1275">
        <v>31014</v>
      </c>
      <c r="Y24" s="1275">
        <v>31132</v>
      </c>
      <c r="Z24" s="1275">
        <v>30706</v>
      </c>
      <c r="AA24" s="1275">
        <v>51070</v>
      </c>
      <c r="AB24" s="1275">
        <v>51064</v>
      </c>
      <c r="AC24" s="1275">
        <v>51146</v>
      </c>
      <c r="AD24" s="2044">
        <v>20.957266778392864</v>
      </c>
      <c r="AE24"/>
    </row>
    <row r="25" spans="1:35" s="258" customFormat="1" ht="14.65" customHeight="1">
      <c r="A25" s="266" t="s">
        <v>579</v>
      </c>
      <c r="B25" s="265">
        <v>8182</v>
      </c>
      <c r="C25" s="265">
        <v>8524</v>
      </c>
      <c r="D25" s="265">
        <v>8616</v>
      </c>
      <c r="E25" s="265">
        <v>8772</v>
      </c>
      <c r="F25" s="265">
        <v>9018</v>
      </c>
      <c r="G25" s="265">
        <v>9074</v>
      </c>
      <c r="H25" s="265">
        <v>10024</v>
      </c>
      <c r="I25" s="265">
        <v>10500</v>
      </c>
      <c r="J25" s="265">
        <v>10500</v>
      </c>
      <c r="K25" s="265">
        <v>10750</v>
      </c>
      <c r="L25" s="265">
        <v>10570</v>
      </c>
      <c r="M25" s="265">
        <v>10585</v>
      </c>
      <c r="N25" s="265">
        <v>10585</v>
      </c>
      <c r="O25" s="265">
        <v>10507</v>
      </c>
      <c r="P25" s="265">
        <v>10847</v>
      </c>
      <c r="Q25" s="265">
        <v>10886</v>
      </c>
      <c r="R25" s="265">
        <v>11841</v>
      </c>
      <c r="S25" s="265">
        <v>5605.0340136054429</v>
      </c>
      <c r="T25" s="265">
        <v>5600</v>
      </c>
      <c r="U25" s="265">
        <v>31780</v>
      </c>
      <c r="V25" s="265">
        <v>27466.666666819998</v>
      </c>
      <c r="W25" s="265">
        <v>26724</v>
      </c>
      <c r="X25" s="265">
        <v>26650</v>
      </c>
      <c r="Y25" s="265">
        <v>26807</v>
      </c>
      <c r="Z25" s="265">
        <v>23212</v>
      </c>
      <c r="AA25" s="265">
        <v>26882</v>
      </c>
      <c r="AB25" s="265">
        <v>26613</v>
      </c>
      <c r="AC25" s="265">
        <v>26366</v>
      </c>
      <c r="AD25" s="2045">
        <v>10.803568135907133</v>
      </c>
      <c r="AE25"/>
    </row>
    <row r="26" spans="1:35" s="258" customFormat="1" ht="14.65" customHeight="1">
      <c r="A26" s="1278" t="s">
        <v>195</v>
      </c>
      <c r="B26" s="1275">
        <v>5997</v>
      </c>
      <c r="C26" s="1275">
        <v>6064</v>
      </c>
      <c r="D26" s="1275">
        <v>6074</v>
      </c>
      <c r="E26" s="1275">
        <v>6048</v>
      </c>
      <c r="F26" s="1275">
        <v>5955</v>
      </c>
      <c r="G26" s="1275">
        <v>5737</v>
      </c>
      <c r="H26" s="1275">
        <v>5808</v>
      </c>
      <c r="I26" s="1275">
        <v>5938</v>
      </c>
      <c r="J26" s="1275">
        <v>6054</v>
      </c>
      <c r="K26" s="1488">
        <v>6013</v>
      </c>
      <c r="L26" s="1275">
        <v>6016</v>
      </c>
      <c r="M26" s="1275">
        <v>6224</v>
      </c>
      <c r="N26" s="1275">
        <v>6201</v>
      </c>
      <c r="O26" s="1275">
        <v>6036</v>
      </c>
      <c r="P26" s="1275">
        <v>6412</v>
      </c>
      <c r="Q26" s="1275">
        <v>6225</v>
      </c>
      <c r="R26" s="1275">
        <v>5544</v>
      </c>
      <c r="S26" s="1275">
        <v>5567.1884353741507</v>
      </c>
      <c r="T26" s="1487">
        <v>5599.8224489795912</v>
      </c>
      <c r="U26" s="1487">
        <v>6043.8604944725294</v>
      </c>
      <c r="V26" s="1487">
        <v>5623.2697353381209</v>
      </c>
      <c r="W26" s="1275">
        <v>6019</v>
      </c>
      <c r="X26" s="1275">
        <v>6067</v>
      </c>
      <c r="Y26" s="1275">
        <v>5810</v>
      </c>
      <c r="Z26" s="1275">
        <v>5747</v>
      </c>
      <c r="AA26" s="1275">
        <v>6596</v>
      </c>
      <c r="AB26" s="1275">
        <v>6578</v>
      </c>
      <c r="AC26" s="1275">
        <v>6401</v>
      </c>
      <c r="AD26" s="2044">
        <v>2.6228339390860032</v>
      </c>
      <c r="AE26"/>
    </row>
    <row r="27" spans="1:35" s="258" customFormat="1" ht="14.65" customHeight="1">
      <c r="A27" s="266" t="s">
        <v>580</v>
      </c>
      <c r="B27" s="265">
        <v>3265</v>
      </c>
      <c r="C27" s="265">
        <v>3265</v>
      </c>
      <c r="D27" s="265">
        <v>3265</v>
      </c>
      <c r="E27" s="265">
        <v>3265</v>
      </c>
      <c r="F27" s="265">
        <v>3288</v>
      </c>
      <c r="G27" s="265">
        <v>3288</v>
      </c>
      <c r="H27" s="265">
        <v>3288</v>
      </c>
      <c r="I27" s="265">
        <v>3288</v>
      </c>
      <c r="J27" s="265">
        <v>3270</v>
      </c>
      <c r="K27" s="1495">
        <v>3288</v>
      </c>
      <c r="L27" s="265">
        <v>3270</v>
      </c>
      <c r="M27" s="265">
        <v>3224</v>
      </c>
      <c r="N27" s="265">
        <v>3200</v>
      </c>
      <c r="O27" s="265">
        <v>3100</v>
      </c>
      <c r="P27" s="265">
        <v>3100</v>
      </c>
      <c r="Q27" s="265">
        <v>3000</v>
      </c>
      <c r="R27" s="265">
        <v>2109</v>
      </c>
      <c r="S27" s="265">
        <v>2176.87074829932</v>
      </c>
      <c r="T27" s="265">
        <v>2017.9591836734696</v>
      </c>
      <c r="U27" s="265">
        <v>2011.4285718912001</v>
      </c>
      <c r="V27" s="265">
        <v>2047.6666928803299</v>
      </c>
      <c r="W27" s="265">
        <v>2359</v>
      </c>
      <c r="X27" s="265">
        <v>2460</v>
      </c>
      <c r="Y27" s="265">
        <v>2514</v>
      </c>
      <c r="Z27" s="265">
        <v>2521</v>
      </c>
      <c r="AA27" s="265">
        <v>3435</v>
      </c>
      <c r="AB27" s="265">
        <v>3435</v>
      </c>
      <c r="AC27" s="265">
        <v>3435</v>
      </c>
      <c r="AD27" s="2045">
        <v>1.4075042307077676</v>
      </c>
      <c r="AE27"/>
    </row>
    <row r="28" spans="1:35" s="263" customFormat="1" ht="14.65" customHeight="1">
      <c r="A28" s="1278" t="s">
        <v>867</v>
      </c>
      <c r="B28" s="1275">
        <v>7755</v>
      </c>
      <c r="C28" s="1275">
        <v>7755</v>
      </c>
      <c r="D28" s="1275">
        <v>7755</v>
      </c>
      <c r="E28" s="1275">
        <v>7755</v>
      </c>
      <c r="F28" s="1275">
        <v>14085</v>
      </c>
      <c r="G28" s="1275">
        <v>14670</v>
      </c>
      <c r="H28" s="1275">
        <v>14772</v>
      </c>
      <c r="I28" s="1275">
        <v>14541</v>
      </c>
      <c r="J28" s="1275">
        <v>14375</v>
      </c>
      <c r="K28" s="1275">
        <v>14594</v>
      </c>
      <c r="L28" s="1499">
        <v>15029</v>
      </c>
      <c r="M28" s="1275">
        <v>15172</v>
      </c>
      <c r="N28" s="1275">
        <v>15343</v>
      </c>
      <c r="O28" s="1275">
        <v>15157</v>
      </c>
      <c r="P28" s="1275">
        <v>15975</v>
      </c>
      <c r="Q28" s="1275">
        <v>16962</v>
      </c>
      <c r="R28" s="1275">
        <v>16969</v>
      </c>
      <c r="S28" s="1275">
        <v>17567.956496598639</v>
      </c>
      <c r="T28" s="1487">
        <v>17542.608843537415</v>
      </c>
      <c r="U28" s="1487">
        <v>17210.70680868929</v>
      </c>
      <c r="V28" s="1487">
        <v>17419.449822966519</v>
      </c>
      <c r="W28" s="1275">
        <v>17280</v>
      </c>
      <c r="X28" s="1275">
        <v>18055</v>
      </c>
      <c r="Y28" s="1275">
        <v>18572</v>
      </c>
      <c r="Z28" s="1275">
        <v>18674</v>
      </c>
      <c r="AA28" s="1275">
        <v>20187</v>
      </c>
      <c r="AB28" s="1275">
        <v>19738</v>
      </c>
      <c r="AC28" s="1275">
        <v>19741</v>
      </c>
      <c r="AD28" s="2044">
        <v>8.0889493503353833</v>
      </c>
      <c r="AE28"/>
    </row>
    <row r="29" spans="1:35" s="258" customFormat="1" ht="14.65" customHeight="1">
      <c r="A29" s="266" t="s">
        <v>582</v>
      </c>
      <c r="B29" s="265">
        <v>6674</v>
      </c>
      <c r="C29" s="873">
        <v>6674</v>
      </c>
      <c r="D29" s="873">
        <v>6674</v>
      </c>
      <c r="E29" s="873">
        <v>6674</v>
      </c>
      <c r="F29" s="873">
        <v>10200</v>
      </c>
      <c r="G29" s="873">
        <v>10200</v>
      </c>
      <c r="H29" s="873">
        <v>10150</v>
      </c>
      <c r="I29" s="873">
        <v>10000</v>
      </c>
      <c r="J29" s="873">
        <v>9900</v>
      </c>
      <c r="K29" s="873">
        <v>9850</v>
      </c>
      <c r="L29" s="873">
        <v>9700</v>
      </c>
      <c r="M29" s="873">
        <v>9500</v>
      </c>
      <c r="N29" s="873">
        <v>9510</v>
      </c>
      <c r="O29" s="873">
        <v>9400</v>
      </c>
      <c r="P29" s="873">
        <v>10148</v>
      </c>
      <c r="Q29" s="873">
        <v>10238</v>
      </c>
      <c r="R29" s="873">
        <v>10297</v>
      </c>
      <c r="S29" s="873">
        <v>10309.215000000002</v>
      </c>
      <c r="T29" s="873">
        <v>10435.5</v>
      </c>
      <c r="U29" s="873">
        <v>10531.094731673853</v>
      </c>
      <c r="V29" s="873">
        <v>11997.247815458601</v>
      </c>
      <c r="W29" s="265">
        <v>11868</v>
      </c>
      <c r="X29" s="265">
        <v>12657</v>
      </c>
      <c r="Y29" s="265">
        <v>13187</v>
      </c>
      <c r="Z29" s="265">
        <v>13306</v>
      </c>
      <c r="AA29" s="265">
        <v>13306</v>
      </c>
      <c r="AB29" s="265">
        <v>13306</v>
      </c>
      <c r="AC29" s="265">
        <v>13306</v>
      </c>
      <c r="AD29" s="2045">
        <v>5.4521837827649362</v>
      </c>
      <c r="AE29"/>
    </row>
    <row r="30" spans="1:35" s="258" customFormat="1" ht="14.65" customHeight="1">
      <c r="A30" s="266" t="s">
        <v>583</v>
      </c>
      <c r="B30" s="78">
        <v>724</v>
      </c>
      <c r="C30" s="78">
        <v>724</v>
      </c>
      <c r="D30" s="78">
        <v>724</v>
      </c>
      <c r="E30" s="78">
        <v>724</v>
      </c>
      <c r="F30" s="78">
        <v>2200</v>
      </c>
      <c r="G30" s="78">
        <v>2800</v>
      </c>
      <c r="H30" s="78">
        <v>2800</v>
      </c>
      <c r="I30" s="78">
        <v>2790</v>
      </c>
      <c r="J30" s="78">
        <v>2770</v>
      </c>
      <c r="K30" s="78">
        <v>2900</v>
      </c>
      <c r="L30" s="78">
        <v>3500</v>
      </c>
      <c r="M30" s="78">
        <v>3900</v>
      </c>
      <c r="N30" s="78">
        <v>4100</v>
      </c>
      <c r="O30" s="78">
        <v>4050</v>
      </c>
      <c r="P30" s="78">
        <v>4100</v>
      </c>
      <c r="Q30" s="78">
        <v>4800</v>
      </c>
      <c r="R30" s="78">
        <v>4780</v>
      </c>
      <c r="S30" s="78">
        <v>5414.9659863945581</v>
      </c>
      <c r="T30" s="78">
        <v>5418.7755102040828</v>
      </c>
      <c r="U30" s="78">
        <v>5337.128611450401</v>
      </c>
      <c r="V30" s="78">
        <v>4081.632654</v>
      </c>
      <c r="W30" s="78">
        <v>4082</v>
      </c>
      <c r="X30" s="78">
        <v>4082</v>
      </c>
      <c r="Y30" s="78">
        <v>4082</v>
      </c>
      <c r="Z30" s="78">
        <v>4082</v>
      </c>
      <c r="AA30" s="78">
        <v>4082</v>
      </c>
      <c r="AB30" s="78">
        <v>4082</v>
      </c>
      <c r="AC30" s="78">
        <v>4082</v>
      </c>
      <c r="AD30" s="1872">
        <v>1.6726149256911522</v>
      </c>
      <c r="AE30"/>
    </row>
    <row r="31" spans="1:35" s="258" customFormat="1" ht="14.65" customHeight="1">
      <c r="A31" s="266" t="s">
        <v>584</v>
      </c>
      <c r="B31" s="78">
        <v>157</v>
      </c>
      <c r="C31" s="78">
        <v>157</v>
      </c>
      <c r="D31" s="78">
        <v>157</v>
      </c>
      <c r="E31" s="78">
        <v>157</v>
      </c>
      <c r="F31" s="78">
        <v>900</v>
      </c>
      <c r="G31" s="78">
        <v>900</v>
      </c>
      <c r="H31" s="78">
        <v>1000</v>
      </c>
      <c r="I31" s="78">
        <v>950</v>
      </c>
      <c r="J31" s="78">
        <v>950</v>
      </c>
      <c r="K31" s="78">
        <v>1100</v>
      </c>
      <c r="L31" s="78">
        <v>1100</v>
      </c>
      <c r="M31" s="78">
        <v>1090</v>
      </c>
      <c r="N31" s="78">
        <v>1080</v>
      </c>
      <c r="O31" s="78">
        <v>1070</v>
      </c>
      <c r="P31" s="78">
        <v>1130</v>
      </c>
      <c r="Q31" s="78">
        <v>1350</v>
      </c>
      <c r="R31" s="78">
        <v>1330</v>
      </c>
      <c r="S31" s="78">
        <v>1300</v>
      </c>
      <c r="T31" s="78">
        <v>1280</v>
      </c>
      <c r="U31" s="78">
        <v>952.3809526</v>
      </c>
      <c r="V31" s="78">
        <v>837.79594544457302</v>
      </c>
      <c r="W31" s="78">
        <v>952</v>
      </c>
      <c r="X31" s="78">
        <v>952</v>
      </c>
      <c r="Y31" s="78">
        <v>952</v>
      </c>
      <c r="Z31" s="78">
        <v>992</v>
      </c>
      <c r="AA31" s="78">
        <v>964</v>
      </c>
      <c r="AB31" s="78">
        <v>1089</v>
      </c>
      <c r="AC31" s="78">
        <v>1102</v>
      </c>
      <c r="AD31" s="1872">
        <v>0.45154866440755748</v>
      </c>
      <c r="AE31"/>
    </row>
    <row r="32" spans="1:35" s="263" customFormat="1" ht="14.65" customHeight="1">
      <c r="A32" s="1278" t="s">
        <v>196</v>
      </c>
      <c r="B32" s="1275">
        <v>2212</v>
      </c>
      <c r="C32" s="1275">
        <v>3883</v>
      </c>
      <c r="D32" s="1275">
        <v>3909</v>
      </c>
      <c r="E32" s="1275">
        <v>3983</v>
      </c>
      <c r="F32" s="1275">
        <v>4083</v>
      </c>
      <c r="G32" s="1275">
        <v>4290</v>
      </c>
      <c r="H32" s="1275">
        <v>4094</v>
      </c>
      <c r="I32" s="1275">
        <v>3939</v>
      </c>
      <c r="J32" s="1275">
        <v>3780</v>
      </c>
      <c r="K32" s="1275">
        <v>3689</v>
      </c>
      <c r="L32" s="1275">
        <v>3331</v>
      </c>
      <c r="M32" s="1275">
        <v>3232</v>
      </c>
      <c r="N32" s="1275">
        <v>2842</v>
      </c>
      <c r="O32" s="1275">
        <v>2740</v>
      </c>
      <c r="P32" s="1275">
        <v>2648</v>
      </c>
      <c r="Q32" s="1275">
        <v>2473</v>
      </c>
      <c r="R32" s="1275">
        <v>2392</v>
      </c>
      <c r="S32" s="1275">
        <v>2192.4932108843536</v>
      </c>
      <c r="T32" s="1487">
        <v>2263.7619319727892</v>
      </c>
      <c r="U32" s="1487">
        <v>2258.3575474823583</v>
      </c>
      <c r="V32" s="1275">
        <v>2119.8078117915843</v>
      </c>
      <c r="W32" s="1275">
        <v>2239</v>
      </c>
      <c r="X32" s="1275">
        <v>2116</v>
      </c>
      <c r="Y32" s="1275">
        <v>2060</v>
      </c>
      <c r="Z32" s="1275">
        <v>1998</v>
      </c>
      <c r="AA32" s="1275">
        <v>1897</v>
      </c>
      <c r="AB32" s="1275">
        <v>2181</v>
      </c>
      <c r="AC32" s="1275">
        <v>2255</v>
      </c>
      <c r="AD32" s="2044">
        <v>0.92399477154178056</v>
      </c>
      <c r="AE32"/>
    </row>
    <row r="33" spans="1:31" s="258" customFormat="1" ht="14.65" customHeight="1">
      <c r="A33" s="266" t="s">
        <v>586</v>
      </c>
      <c r="B33" s="265">
        <v>1035</v>
      </c>
      <c r="C33" s="873">
        <v>1761</v>
      </c>
      <c r="D33" s="873">
        <v>1839</v>
      </c>
      <c r="E33" s="873">
        <v>1789</v>
      </c>
      <c r="F33" s="873">
        <v>2008</v>
      </c>
      <c r="G33" s="873">
        <v>2260</v>
      </c>
      <c r="H33" s="873">
        <v>2100</v>
      </c>
      <c r="I33" s="873">
        <v>2034</v>
      </c>
      <c r="J33" s="873">
        <v>1874</v>
      </c>
      <c r="K33" s="873">
        <v>1912</v>
      </c>
      <c r="L33" s="873">
        <v>1650</v>
      </c>
      <c r="M33" s="873">
        <v>1570</v>
      </c>
      <c r="N33" s="873">
        <v>1268</v>
      </c>
      <c r="O33" s="873">
        <v>1217</v>
      </c>
      <c r="P33" s="873">
        <v>1209</v>
      </c>
      <c r="Q33" s="873">
        <v>1063</v>
      </c>
      <c r="R33" s="873">
        <v>1012</v>
      </c>
      <c r="S33" s="873">
        <v>924.42499999999995</v>
      </c>
      <c r="T33" s="873">
        <v>882.49</v>
      </c>
      <c r="U33" s="873">
        <v>934</v>
      </c>
      <c r="V33" s="873">
        <v>833.03499999999997</v>
      </c>
      <c r="W33" s="873">
        <v>940</v>
      </c>
      <c r="X33" s="873">
        <v>885</v>
      </c>
      <c r="Y33" s="873">
        <v>880</v>
      </c>
      <c r="Z33" s="873">
        <v>992</v>
      </c>
      <c r="AA33" s="873">
        <v>964</v>
      </c>
      <c r="AB33" s="873">
        <v>1089</v>
      </c>
      <c r="AC33" s="873">
        <v>1179</v>
      </c>
      <c r="AD33" s="2045">
        <v>0.48309970538703295</v>
      </c>
      <c r="AE33"/>
    </row>
    <row r="34" spans="1:31" s="258" customFormat="1" ht="14.65" customHeight="1">
      <c r="A34" s="266" t="s">
        <v>587</v>
      </c>
      <c r="B34" s="78">
        <v>543</v>
      </c>
      <c r="C34" s="78">
        <v>1435</v>
      </c>
      <c r="D34" s="78">
        <v>1405</v>
      </c>
      <c r="E34" s="78">
        <v>1495</v>
      </c>
      <c r="F34" s="78">
        <v>1370</v>
      </c>
      <c r="G34" s="78">
        <v>1360</v>
      </c>
      <c r="H34" s="78">
        <v>1300</v>
      </c>
      <c r="I34" s="78">
        <v>1265</v>
      </c>
      <c r="J34" s="78">
        <v>1240</v>
      </c>
      <c r="K34" s="78">
        <v>1010</v>
      </c>
      <c r="L34" s="78">
        <v>955</v>
      </c>
      <c r="M34" s="78">
        <v>920</v>
      </c>
      <c r="N34" s="78">
        <v>857</v>
      </c>
      <c r="O34" s="78">
        <v>816</v>
      </c>
      <c r="P34" s="78">
        <v>750</v>
      </c>
      <c r="Q34" s="78">
        <v>750</v>
      </c>
      <c r="R34" s="78">
        <v>700</v>
      </c>
      <c r="S34" s="78">
        <v>650</v>
      </c>
      <c r="T34" s="78">
        <v>770</v>
      </c>
      <c r="U34" s="78">
        <v>751</v>
      </c>
      <c r="V34" s="78">
        <v>788</v>
      </c>
      <c r="W34" s="78">
        <v>811</v>
      </c>
      <c r="X34" s="78">
        <v>746</v>
      </c>
      <c r="Y34" s="78">
        <v>716</v>
      </c>
      <c r="Z34" s="78">
        <v>566</v>
      </c>
      <c r="AA34" s="78">
        <v>515</v>
      </c>
      <c r="AB34" s="78">
        <v>501</v>
      </c>
      <c r="AC34" s="78">
        <v>507</v>
      </c>
      <c r="AD34" s="1872">
        <v>0.20774516592979278</v>
      </c>
      <c r="AE34"/>
    </row>
    <row r="35" spans="1:31" s="258" customFormat="1" ht="14.65" customHeight="1">
      <c r="A35" s="271" t="s">
        <v>588</v>
      </c>
      <c r="B35" s="272">
        <v>62</v>
      </c>
      <c r="C35" s="272">
        <v>57</v>
      </c>
      <c r="D35" s="272">
        <v>50</v>
      </c>
      <c r="E35" s="272">
        <v>46</v>
      </c>
      <c r="F35" s="272">
        <v>53</v>
      </c>
      <c r="G35" s="272">
        <v>56</v>
      </c>
      <c r="H35" s="272">
        <v>53</v>
      </c>
      <c r="I35" s="272">
        <v>49</v>
      </c>
      <c r="J35" s="272">
        <v>52</v>
      </c>
      <c r="K35" s="272">
        <v>50</v>
      </c>
      <c r="L35" s="272">
        <v>47</v>
      </c>
      <c r="M35" s="272">
        <v>44</v>
      </c>
      <c r="N35" s="272">
        <v>54</v>
      </c>
      <c r="O35" s="272">
        <v>51</v>
      </c>
      <c r="P35" s="272">
        <v>47</v>
      </c>
      <c r="Q35" s="272">
        <v>41</v>
      </c>
      <c r="R35" s="272">
        <v>37</v>
      </c>
      <c r="S35" s="272">
        <v>34</v>
      </c>
      <c r="T35" s="272">
        <v>41.1</v>
      </c>
      <c r="U35" s="272">
        <v>41.1</v>
      </c>
      <c r="V35" s="272">
        <v>35.292999999999999</v>
      </c>
      <c r="W35" s="272">
        <v>32</v>
      </c>
      <c r="X35" s="272">
        <v>31</v>
      </c>
      <c r="Y35" s="272">
        <v>31</v>
      </c>
      <c r="Z35" s="272">
        <v>34</v>
      </c>
      <c r="AA35" s="272">
        <v>32</v>
      </c>
      <c r="AB35" s="272">
        <v>28</v>
      </c>
      <c r="AC35" s="272">
        <v>29</v>
      </c>
      <c r="AD35" s="3269">
        <v>1.1882859589672565E-2</v>
      </c>
      <c r="AE35"/>
    </row>
    <row r="36" spans="1:31" s="258" customFormat="1" ht="2.85" customHeight="1">
      <c r="B36" s="258">
        <v>3204</v>
      </c>
      <c r="D36" s="258">
        <v>138.30000000000001</v>
      </c>
      <c r="F36" s="258">
        <v>347</v>
      </c>
    </row>
    <row r="37" spans="1:31" s="258" customFormat="1" ht="13.15" customHeight="1">
      <c r="A37" s="258" t="s">
        <v>602</v>
      </c>
      <c r="K37" s="273"/>
      <c r="L37" s="273"/>
      <c r="M37" s="273"/>
    </row>
    <row r="38" spans="1:31" s="263" customFormat="1" ht="13.15" customHeight="1">
      <c r="A38" s="258" t="s">
        <v>264</v>
      </c>
      <c r="B38" s="258"/>
      <c r="C38" s="258"/>
      <c r="D38" s="258"/>
      <c r="E38" s="258"/>
      <c r="F38" s="258"/>
      <c r="G38" s="258"/>
      <c r="H38" s="258"/>
      <c r="I38" s="258"/>
      <c r="J38" s="274"/>
      <c r="K38" s="258"/>
      <c r="L38" s="258"/>
      <c r="M38" s="258"/>
    </row>
    <row r="39" spans="1:31" s="258" customFormat="1" ht="8.1" customHeight="1">
      <c r="J39" s="274"/>
    </row>
    <row r="40" spans="1:31" s="258" customFormat="1" ht="16.149999999999999" customHeight="1">
      <c r="A40" s="4302" t="s">
        <v>1141</v>
      </c>
      <c r="B40" s="4302"/>
      <c r="C40" s="4302"/>
      <c r="D40" s="4302"/>
      <c r="E40" s="4302"/>
      <c r="F40" s="4302"/>
      <c r="G40" s="4302"/>
      <c r="H40" s="4302"/>
      <c r="I40" s="4302"/>
      <c r="J40" s="257"/>
      <c r="K40" s="257"/>
      <c r="L40" s="275"/>
      <c r="M40" s="275"/>
      <c r="N40" s="275"/>
      <c r="O40" s="275"/>
      <c r="P40" s="275"/>
      <c r="Q40" s="275"/>
      <c r="R40" s="275"/>
      <c r="S40" s="275"/>
      <c r="T40" s="275"/>
      <c r="U40" s="275"/>
      <c r="V40" s="275"/>
      <c r="W40" s="275"/>
      <c r="X40" s="275"/>
    </row>
    <row r="41" spans="1:31" s="258" customFormat="1" ht="16.149999999999999" customHeight="1">
      <c r="A41" s="4303" t="s">
        <v>1626</v>
      </c>
      <c r="B41" s="4304"/>
      <c r="C41" s="4304"/>
      <c r="D41" s="4304"/>
      <c r="E41" s="4304"/>
      <c r="F41" s="4304"/>
      <c r="G41" s="4304"/>
      <c r="H41" s="4304"/>
      <c r="I41" s="4304"/>
      <c r="J41" s="256"/>
      <c r="K41" s="256"/>
      <c r="L41" s="263"/>
      <c r="M41" s="263"/>
      <c r="X41" s="275"/>
    </row>
    <row r="42" spans="1:31" s="263" customFormat="1" ht="43.7" customHeight="1">
      <c r="A42" s="276" t="s">
        <v>954</v>
      </c>
      <c r="B42" s="1489" t="s">
        <v>111</v>
      </c>
      <c r="C42" s="278"/>
      <c r="D42" s="1490" t="s">
        <v>172</v>
      </c>
      <c r="E42" s="1490"/>
      <c r="F42" s="279"/>
      <c r="G42" s="4299" t="s">
        <v>173</v>
      </c>
      <c r="H42" s="4300"/>
      <c r="I42" s="4301"/>
      <c r="J42" s="281"/>
    </row>
    <row r="43" spans="1:31" s="263" customFormat="1" ht="39.75" customHeight="1">
      <c r="A43" s="282"/>
      <c r="B43" s="1492" t="s">
        <v>197</v>
      </c>
      <c r="C43" s="283" t="s">
        <v>106</v>
      </c>
      <c r="D43" s="2051" t="s">
        <v>170</v>
      </c>
      <c r="E43" s="2050" t="s">
        <v>741</v>
      </c>
      <c r="F43" s="2047" t="s">
        <v>1095</v>
      </c>
      <c r="G43" s="2051" t="s">
        <v>170</v>
      </c>
      <c r="H43" s="2050" t="s">
        <v>741</v>
      </c>
      <c r="I43" s="2047" t="s">
        <v>1096</v>
      </c>
      <c r="J43" s="281"/>
    </row>
    <row r="44" spans="1:31" s="258" customFormat="1" ht="15" customHeight="1">
      <c r="A44" s="1494" t="s">
        <v>1769</v>
      </c>
      <c r="B44" s="2048">
        <v>79315</v>
      </c>
      <c r="C44" s="2851">
        <v>40.311759862569509</v>
      </c>
      <c r="D44" s="3270">
        <v>131997</v>
      </c>
      <c r="E44" s="3271">
        <v>173897</v>
      </c>
      <c r="F44" s="2851">
        <v>71.254952898803111</v>
      </c>
      <c r="G44" s="3270">
        <v>45008</v>
      </c>
      <c r="H44" s="3271">
        <v>96682</v>
      </c>
      <c r="I44" s="2851">
        <v>19.255373388780015</v>
      </c>
      <c r="J44" s="238"/>
    </row>
    <row r="45" spans="1:31" s="258" customFormat="1" ht="15" customHeight="1">
      <c r="A45" s="1493" t="s">
        <v>1770</v>
      </c>
      <c r="B45" s="2049">
        <v>52806</v>
      </c>
      <c r="C45" s="2054">
        <v>26.838590320908345</v>
      </c>
      <c r="D45" s="122">
        <v>110337</v>
      </c>
      <c r="E45" s="3272">
        <v>110337</v>
      </c>
      <c r="F45" s="2054">
        <v>45.211002708472485</v>
      </c>
      <c r="G45" s="122">
        <v>27600</v>
      </c>
      <c r="H45" s="3272">
        <v>30880</v>
      </c>
      <c r="I45" s="2054">
        <v>6.1501202938036741</v>
      </c>
      <c r="J45" s="238"/>
    </row>
    <row r="46" spans="1:31" s="258" customFormat="1" ht="15" customHeight="1">
      <c r="A46" s="1493" t="s">
        <v>1771</v>
      </c>
      <c r="B46" s="2049">
        <v>58568</v>
      </c>
      <c r="C46" s="2054">
        <v>29.7671203634996</v>
      </c>
      <c r="D46" s="122">
        <v>8981</v>
      </c>
      <c r="E46" s="3272">
        <v>38167</v>
      </c>
      <c r="F46" s="2054">
        <v>15.639072481345961</v>
      </c>
      <c r="G46" s="122">
        <v>34810</v>
      </c>
      <c r="H46" s="3272">
        <v>208631</v>
      </c>
      <c r="I46" s="2054">
        <v>41.551351911157845</v>
      </c>
      <c r="J46" s="284"/>
    </row>
    <row r="47" spans="1:31" s="258" customFormat="1" ht="15" customHeight="1">
      <c r="A47" s="1493" t="s">
        <v>1772</v>
      </c>
      <c r="B47" s="2049">
        <v>6292</v>
      </c>
      <c r="C47" s="2054">
        <v>3.1979019486262037</v>
      </c>
      <c r="D47" s="122">
        <v>830</v>
      </c>
      <c r="E47" s="3272">
        <v>1001</v>
      </c>
      <c r="F47" s="2054">
        <v>0.41016353273318068</v>
      </c>
      <c r="G47" s="122">
        <v>2284</v>
      </c>
      <c r="H47" s="3272">
        <v>6159</v>
      </c>
      <c r="I47" s="2054">
        <v>1.226638306008317</v>
      </c>
      <c r="J47" s="284"/>
    </row>
    <row r="48" spans="1:31" s="258" customFormat="1" ht="14.45" customHeight="1">
      <c r="A48" s="2755" t="s">
        <v>1773</v>
      </c>
      <c r="B48" s="2852">
        <v>196754</v>
      </c>
      <c r="C48" s="2853" t="s">
        <v>88</v>
      </c>
      <c r="D48" s="3274">
        <v>172963</v>
      </c>
      <c r="E48" s="3273">
        <v>244049</v>
      </c>
      <c r="F48" s="2853" t="s">
        <v>88</v>
      </c>
      <c r="G48" s="3274">
        <v>213917</v>
      </c>
      <c r="H48" s="3273">
        <v>502104</v>
      </c>
      <c r="I48" s="2853"/>
      <c r="J48" s="238"/>
    </row>
    <row r="49" spans="1:10" s="258" customFormat="1" ht="2.85" customHeight="1">
      <c r="A49" s="238" t="s">
        <v>1058</v>
      </c>
      <c r="B49" s="238"/>
      <c r="C49" s="238"/>
      <c r="D49" s="238"/>
      <c r="E49" s="238"/>
      <c r="F49" s="238"/>
      <c r="G49" s="238"/>
      <c r="H49" s="238"/>
    </row>
    <row r="50" spans="1:10" s="263" customFormat="1" ht="13.15" customHeight="1">
      <c r="A50" s="238" t="s">
        <v>96</v>
      </c>
      <c r="B50" s="238"/>
      <c r="C50" s="281"/>
      <c r="D50" s="281"/>
      <c r="E50" s="281"/>
      <c r="F50" s="281"/>
      <c r="G50" s="281"/>
      <c r="H50" s="281"/>
    </row>
    <row r="51" spans="1:10" s="286" customFormat="1" ht="11.85" customHeight="1">
      <c r="A51" s="258" t="s">
        <v>264</v>
      </c>
      <c r="B51" s="285"/>
    </row>
    <row r="52" spans="1:10" s="286" customFormat="1" ht="11.85" customHeight="1">
      <c r="A52" s="285"/>
      <c r="B52" s="285"/>
    </row>
    <row r="53" spans="1:10">
      <c r="J53" s="287"/>
    </row>
    <row r="55" spans="1:10" ht="13.7" customHeight="1"/>
  </sheetData>
  <mergeCells count="4">
    <mergeCell ref="B3:Q3"/>
    <mergeCell ref="G42:I42"/>
    <mergeCell ref="A40:I40"/>
    <mergeCell ref="A41:I41"/>
  </mergeCells>
  <phoneticPr fontId="21" type="noConversion"/>
  <printOptions horizontalCentered="1" verticalCentered="1"/>
  <pageMargins left="0.32" right="0.37" top="0.55118110236220474" bottom="0.55118110236220474" header="0.51181102362204722" footer="0.51181102362204722"/>
  <pageSetup paperSize="9" scale="44" orientation="landscape"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Tabelle412">
    <tabColor indexed="57"/>
    <pageSetUpPr fitToPage="1"/>
  </sheetPr>
  <dimension ref="A1:AG79"/>
  <sheetViews>
    <sheetView showGridLines="0" workbookViewId="0">
      <pane xSplit="1" ySplit="8" topLeftCell="B9" activePane="bottomRight" state="frozen"/>
      <selection pane="topRight" activeCell="B1" sqref="B1"/>
      <selection pane="bottomLeft" activeCell="A9" sqref="A9"/>
      <selection pane="bottomRight" activeCell="A6" sqref="A6"/>
    </sheetView>
  </sheetViews>
  <sheetFormatPr baseColWidth="10" defaultColWidth="9" defaultRowHeight="15.75"/>
  <cols>
    <col min="1" max="1" width="22.5" style="243" customWidth="1"/>
    <col min="2" max="20" width="9.125" style="243" customWidth="1"/>
    <col min="21" max="16384" width="9" style="243"/>
  </cols>
  <sheetData>
    <row r="1" spans="1:33" ht="4.7" customHeight="1">
      <c r="A1" s="239"/>
      <c r="B1" s="1248"/>
      <c r="C1" s="1248"/>
      <c r="D1" s="1248"/>
      <c r="E1" s="1248"/>
      <c r="F1" s="1248"/>
      <c r="G1" s="1248"/>
      <c r="H1" s="1248"/>
      <c r="I1" s="1248"/>
      <c r="J1" s="1248"/>
      <c r="K1" s="1248"/>
      <c r="L1" s="1248"/>
      <c r="M1" s="1248"/>
      <c r="N1" s="1248"/>
      <c r="O1" s="1248"/>
      <c r="P1" s="1248"/>
      <c r="Q1" s="1248"/>
      <c r="R1" s="1248"/>
      <c r="S1" s="1248"/>
      <c r="T1" s="1248"/>
      <c r="U1" s="1248"/>
      <c r="V1" s="1248"/>
      <c r="W1" s="1248"/>
      <c r="X1" s="1248"/>
      <c r="Y1" s="1248"/>
      <c r="Z1" s="1248"/>
      <c r="AA1" s="1248"/>
      <c r="AB1" s="240"/>
      <c r="AC1" s="293"/>
      <c r="AD1" s="241"/>
      <c r="AE1"/>
    </row>
    <row r="2" spans="1:33" ht="14.45" customHeight="1">
      <c r="A2" s="288"/>
      <c r="B2" s="1250"/>
      <c r="C2" s="1251"/>
      <c r="D2" s="1252"/>
      <c r="E2" s="1252"/>
      <c r="F2" s="1252"/>
      <c r="G2" s="1252"/>
      <c r="H2" s="1252"/>
      <c r="I2" s="1252"/>
      <c r="J2" s="1252"/>
      <c r="K2" s="1252"/>
      <c r="L2" s="1252"/>
      <c r="M2" s="1252"/>
      <c r="N2" s="1252"/>
      <c r="O2" s="1252"/>
      <c r="P2" s="1252"/>
      <c r="Q2" s="1252"/>
      <c r="R2" s="1252"/>
      <c r="S2" s="1252"/>
      <c r="T2" s="1252"/>
      <c r="U2" s="1252"/>
      <c r="V2" s="1252"/>
      <c r="W2" s="1252"/>
      <c r="X2" s="1252"/>
      <c r="Y2" s="1252"/>
      <c r="Z2" s="1252"/>
      <c r="AA2" s="1252"/>
      <c r="AB2" s="244" t="s">
        <v>112</v>
      </c>
      <c r="AC2" s="587"/>
      <c r="AD2" s="245"/>
      <c r="AE2"/>
    </row>
    <row r="3" spans="1:33" ht="14.45" customHeight="1">
      <c r="A3" s="288"/>
      <c r="B3" s="4297" t="s">
        <v>638</v>
      </c>
      <c r="C3" s="4298"/>
      <c r="D3" s="4298"/>
      <c r="E3" s="4298"/>
      <c r="F3" s="4298"/>
      <c r="G3" s="4298"/>
      <c r="H3" s="4298"/>
      <c r="I3" s="4298"/>
      <c r="J3" s="4298"/>
      <c r="K3" s="4298"/>
      <c r="L3" s="4298"/>
      <c r="M3" s="4298"/>
      <c r="N3" s="4298"/>
      <c r="O3" s="4298"/>
      <c r="P3" s="4298"/>
      <c r="Q3" s="4298"/>
      <c r="R3" s="1252"/>
      <c r="S3" s="1252"/>
      <c r="T3" s="1252"/>
      <c r="U3" s="1252"/>
      <c r="V3" s="1252"/>
      <c r="W3" s="1252"/>
      <c r="X3" s="1252"/>
      <c r="Y3" s="1252"/>
      <c r="Z3" s="1252"/>
      <c r="AA3" s="1936"/>
      <c r="AB3" s="244" t="s">
        <v>98</v>
      </c>
      <c r="AC3" s="587"/>
      <c r="AD3" s="245"/>
      <c r="AE3"/>
    </row>
    <row r="4" spans="1:33" ht="13.15" customHeight="1">
      <c r="A4" s="289"/>
      <c r="B4" s="1254"/>
      <c r="C4" s="1255"/>
      <c r="D4" s="1255"/>
      <c r="E4" s="1255"/>
      <c r="F4" s="1255"/>
      <c r="G4" s="1255"/>
      <c r="H4" s="1255"/>
      <c r="I4" s="1255"/>
      <c r="J4" s="1255"/>
      <c r="K4" s="1255"/>
      <c r="L4" s="1255"/>
      <c r="M4" s="1255"/>
      <c r="N4" s="1256"/>
      <c r="O4" s="1256"/>
      <c r="P4" s="1256"/>
      <c r="Q4" s="1256"/>
      <c r="R4" s="1256"/>
      <c r="S4" s="1256"/>
      <c r="T4" s="1256"/>
      <c r="U4" s="1256"/>
      <c r="V4" s="1256"/>
      <c r="W4" s="1256"/>
      <c r="X4" s="1256"/>
      <c r="Y4" s="1256"/>
      <c r="Z4" s="1256"/>
      <c r="AA4" s="1256"/>
      <c r="AB4" s="247" t="s">
        <v>1628</v>
      </c>
      <c r="AC4" s="2243"/>
      <c r="AD4" s="248"/>
      <c r="AE4"/>
    </row>
    <row r="5" spans="1:33" ht="4.7" customHeight="1">
      <c r="A5" s="290"/>
      <c r="B5" s="1258"/>
      <c r="C5" s="1258"/>
      <c r="D5" s="1258"/>
      <c r="E5" s="1258"/>
      <c r="F5" s="1258"/>
      <c r="G5" s="1258"/>
      <c r="H5" s="1258"/>
      <c r="I5" s="1258"/>
      <c r="J5" s="1258"/>
      <c r="K5" s="1258"/>
      <c r="L5" s="1258"/>
      <c r="M5" s="1258"/>
      <c r="N5" s="1258"/>
      <c r="O5" s="1258"/>
      <c r="P5" s="1258"/>
      <c r="Q5" s="1258"/>
      <c r="R5" s="1258"/>
      <c r="S5" s="1258"/>
      <c r="T5" s="1258"/>
      <c r="U5" s="1258"/>
      <c r="V5" s="1258"/>
      <c r="W5" s="1258"/>
      <c r="X5" s="1258"/>
      <c r="Y5" s="1258"/>
      <c r="Z5" s="1258"/>
      <c r="AA5" s="1258"/>
      <c r="AB5" s="250"/>
      <c r="AC5" s="596"/>
      <c r="AD5" s="251"/>
      <c r="AE5"/>
    </row>
    <row r="6" spans="1:33" ht="8.1" customHeight="1">
      <c r="A6" s="252"/>
      <c r="B6" s="292"/>
      <c r="C6" s="292"/>
      <c r="D6" s="292"/>
      <c r="E6" s="292"/>
      <c r="F6" s="292"/>
      <c r="G6" s="292"/>
      <c r="H6" s="292"/>
      <c r="I6" s="292"/>
      <c r="J6" s="292"/>
      <c r="K6" s="292"/>
      <c r="L6" s="292"/>
      <c r="M6" s="292"/>
      <c r="N6" s="292"/>
      <c r="O6" s="292"/>
      <c r="P6" s="292"/>
      <c r="Q6" s="292"/>
      <c r="R6" s="292"/>
      <c r="S6" s="292"/>
      <c r="T6" s="292"/>
      <c r="U6" s="292"/>
      <c r="V6" s="292"/>
      <c r="W6" s="292"/>
      <c r="X6" s="292"/>
      <c r="Y6" s="292"/>
      <c r="Z6" s="292"/>
      <c r="AA6" s="292"/>
      <c r="AB6" s="292"/>
      <c r="AC6" s="292"/>
      <c r="AD6" s="241"/>
      <c r="AE6"/>
      <c r="AF6" s="291"/>
    </row>
    <row r="7" spans="1:33" ht="31.15" customHeight="1">
      <c r="A7" s="1675"/>
      <c r="B7" s="1485"/>
      <c r="C7" s="1485"/>
      <c r="D7" s="1485"/>
      <c r="E7" s="1485"/>
      <c r="F7" s="1485"/>
      <c r="G7" s="1485"/>
      <c r="H7" s="1485"/>
      <c r="I7" s="1485"/>
      <c r="J7" s="1675" t="s">
        <v>639</v>
      </c>
      <c r="K7" s="1485"/>
      <c r="L7" s="1485"/>
      <c r="M7" s="1485"/>
      <c r="N7" s="1485"/>
      <c r="O7" s="1485"/>
      <c r="P7" s="1485"/>
      <c r="Q7" s="1485"/>
      <c r="R7" s="1485"/>
      <c r="S7" s="1485"/>
      <c r="T7" s="1485"/>
      <c r="U7" s="1485"/>
      <c r="V7" s="1485"/>
      <c r="W7" s="1485"/>
      <c r="X7" s="1485"/>
      <c r="Y7" s="1485"/>
      <c r="Z7" s="1485"/>
      <c r="AA7" s="1485"/>
      <c r="AB7" s="1485"/>
      <c r="AC7" s="1485"/>
      <c r="AD7" s="1486"/>
      <c r="AE7"/>
      <c r="AF7" s="294"/>
      <c r="AG7" s="294"/>
    </row>
    <row r="8" spans="1:33" ht="25.15" customHeight="1">
      <c r="A8" s="295"/>
      <c r="B8" s="1232">
        <v>1991</v>
      </c>
      <c r="C8" s="1232">
        <v>1992</v>
      </c>
      <c r="D8" s="1232">
        <v>1993</v>
      </c>
      <c r="E8" s="1232">
        <v>1994</v>
      </c>
      <c r="F8" s="1232">
        <v>1995</v>
      </c>
      <c r="G8" s="1232">
        <v>1996</v>
      </c>
      <c r="H8" s="1232">
        <v>1997</v>
      </c>
      <c r="I8" s="1232">
        <v>1998</v>
      </c>
      <c r="J8" s="1232">
        <v>1999</v>
      </c>
      <c r="K8" s="1232">
        <v>2000</v>
      </c>
      <c r="L8" s="1232">
        <v>2001</v>
      </c>
      <c r="M8" s="1232">
        <v>2002</v>
      </c>
      <c r="N8" s="1232">
        <v>2003</v>
      </c>
      <c r="O8" s="1233">
        <v>2004</v>
      </c>
      <c r="P8" s="1233">
        <v>2005</v>
      </c>
      <c r="Q8" s="1233">
        <v>2006</v>
      </c>
      <c r="R8" s="1233">
        <v>2007</v>
      </c>
      <c r="S8" s="1233">
        <v>2008</v>
      </c>
      <c r="T8" s="2046">
        <v>2009</v>
      </c>
      <c r="U8" s="1233">
        <v>2010</v>
      </c>
      <c r="V8" s="1233">
        <v>2011</v>
      </c>
      <c r="W8" s="1233">
        <v>2012</v>
      </c>
      <c r="X8" s="2757">
        <v>2013</v>
      </c>
      <c r="Y8" s="2757">
        <v>2014</v>
      </c>
      <c r="Z8" s="2757">
        <v>2015</v>
      </c>
      <c r="AA8" s="2757">
        <v>2016</v>
      </c>
      <c r="AB8" s="2757">
        <v>2017</v>
      </c>
      <c r="AC8" s="2757">
        <v>2018</v>
      </c>
      <c r="AD8" s="2240" t="s">
        <v>1627</v>
      </c>
      <c r="AE8" s="296"/>
      <c r="AF8" s="294"/>
    </row>
    <row r="9" spans="1:33" s="297" customFormat="1" ht="14.65" customHeight="1">
      <c r="A9" s="1260" t="s">
        <v>202</v>
      </c>
      <c r="B9" s="2589">
        <v>141561</v>
      </c>
      <c r="C9" s="2589">
        <v>145210</v>
      </c>
      <c r="D9" s="2589">
        <v>146999</v>
      </c>
      <c r="E9" s="2589">
        <v>147977</v>
      </c>
      <c r="F9" s="2589">
        <v>148893</v>
      </c>
      <c r="G9" s="2589">
        <v>152446</v>
      </c>
      <c r="H9" s="2589">
        <v>152390</v>
      </c>
      <c r="I9" s="2589">
        <v>152355</v>
      </c>
      <c r="J9" s="2589">
        <v>155740</v>
      </c>
      <c r="K9" s="2589">
        <v>162429</v>
      </c>
      <c r="L9" s="2589">
        <v>160755</v>
      </c>
      <c r="M9" s="2589">
        <v>175190</v>
      </c>
      <c r="N9" s="2589">
        <v>177161</v>
      </c>
      <c r="O9" s="2589">
        <v>176422</v>
      </c>
      <c r="P9" s="2589">
        <v>179059</v>
      </c>
      <c r="Q9" s="2589">
        <v>181342</v>
      </c>
      <c r="R9" s="2589">
        <v>182830</v>
      </c>
      <c r="S9" s="2590">
        <v>187809.1508</v>
      </c>
      <c r="T9" s="2590">
        <v>191880.64863999988</v>
      </c>
      <c r="U9" s="2590">
        <v>192114.5861665972</v>
      </c>
      <c r="V9" s="2590">
        <v>195133.71070851269</v>
      </c>
      <c r="W9" s="2590">
        <v>196173</v>
      </c>
      <c r="X9" s="2590">
        <v>198051</v>
      </c>
      <c r="Y9" s="2590">
        <v>197841</v>
      </c>
      <c r="Z9" s="2590">
        <v>196551</v>
      </c>
      <c r="AA9" s="2590">
        <v>196605</v>
      </c>
      <c r="AB9" s="2590">
        <v>198960</v>
      </c>
      <c r="AC9" s="2590">
        <v>202239</v>
      </c>
      <c r="AD9" s="2761">
        <v>100.00049446447025</v>
      </c>
    </row>
    <row r="10" spans="1:33" s="297" customFormat="1" ht="14.65" customHeight="1">
      <c r="A10" s="269" t="s">
        <v>564</v>
      </c>
      <c r="B10" s="1275">
        <v>43056</v>
      </c>
      <c r="C10" s="1275">
        <v>44801</v>
      </c>
      <c r="D10" s="1275">
        <v>45075</v>
      </c>
      <c r="E10" s="1275">
        <v>45098</v>
      </c>
      <c r="F10" s="1275">
        <v>45585</v>
      </c>
      <c r="G10" s="1275">
        <v>49612</v>
      </c>
      <c r="H10" s="1275">
        <v>50820</v>
      </c>
      <c r="I10" s="1275">
        <v>50450</v>
      </c>
      <c r="J10" s="1275">
        <v>53327</v>
      </c>
      <c r="K10" s="1275">
        <v>59535</v>
      </c>
      <c r="L10" s="1275">
        <v>58915</v>
      </c>
      <c r="M10" s="1275">
        <v>70709</v>
      </c>
      <c r="N10" s="1275">
        <v>72435</v>
      </c>
      <c r="O10" s="1275">
        <v>72356</v>
      </c>
      <c r="P10" s="1275">
        <v>72652</v>
      </c>
      <c r="Q10" s="1275">
        <v>73231</v>
      </c>
      <c r="R10" s="1275">
        <v>73374</v>
      </c>
      <c r="S10" s="1488">
        <v>73419.948960000009</v>
      </c>
      <c r="T10" s="1488">
        <v>75358.816160000002</v>
      </c>
      <c r="U10" s="1488">
        <v>75922.974407550006</v>
      </c>
      <c r="V10" s="1488">
        <v>79699.420414542808</v>
      </c>
      <c r="W10" s="1488">
        <v>80519</v>
      </c>
      <c r="X10" s="1488">
        <v>80311</v>
      </c>
      <c r="Y10" s="1488">
        <v>79878</v>
      </c>
      <c r="Z10" s="1488">
        <v>78725</v>
      </c>
      <c r="AA10" s="1488">
        <v>79370</v>
      </c>
      <c r="AB10" s="1488">
        <v>78644</v>
      </c>
      <c r="AC10" s="1488">
        <v>78928</v>
      </c>
      <c r="AD10" s="1871">
        <v>39.027091708325301</v>
      </c>
    </row>
    <row r="11" spans="1:33" ht="14.65" customHeight="1">
      <c r="A11" s="266" t="s">
        <v>566</v>
      </c>
      <c r="B11" s="78">
        <v>19800</v>
      </c>
      <c r="C11" s="78">
        <v>20700</v>
      </c>
      <c r="D11" s="78">
        <v>21000</v>
      </c>
      <c r="E11" s="78">
        <v>21000</v>
      </c>
      <c r="F11" s="78">
        <v>20963</v>
      </c>
      <c r="G11" s="78">
        <v>23000</v>
      </c>
      <c r="H11" s="78">
        <v>23100</v>
      </c>
      <c r="I11" s="78">
        <v>23000</v>
      </c>
      <c r="J11" s="78">
        <v>24000</v>
      </c>
      <c r="K11" s="78">
        <v>26000</v>
      </c>
      <c r="L11" s="78">
        <v>26000</v>
      </c>
      <c r="M11" s="78">
        <v>26100</v>
      </c>
      <c r="N11" s="78">
        <v>27570</v>
      </c>
      <c r="O11" s="78">
        <v>27550</v>
      </c>
      <c r="P11" s="78">
        <v>27503</v>
      </c>
      <c r="Q11" s="78">
        <v>27584</v>
      </c>
      <c r="R11" s="78">
        <v>27803</v>
      </c>
      <c r="S11" s="1879">
        <v>28082.112000000001</v>
      </c>
      <c r="T11" s="1879">
        <v>29610</v>
      </c>
      <c r="U11" s="1879">
        <v>30065</v>
      </c>
      <c r="V11" s="1879">
        <v>33090.000152587701</v>
      </c>
      <c r="W11" s="1879">
        <v>33620</v>
      </c>
      <c r="X11" s="1879">
        <v>33780</v>
      </c>
      <c r="Y11" s="1879">
        <v>34020</v>
      </c>
      <c r="Z11" s="1879">
        <v>33500</v>
      </c>
      <c r="AA11" s="1879">
        <v>33721</v>
      </c>
      <c r="AB11" s="1879">
        <v>33700</v>
      </c>
      <c r="AC11" s="1879">
        <v>33813</v>
      </c>
      <c r="AD11" s="1872">
        <v>16.719327132748877</v>
      </c>
      <c r="AE11" s="294"/>
      <c r="AF11" s="294"/>
    </row>
    <row r="12" spans="1:33" ht="14.65" customHeight="1">
      <c r="A12" s="266" t="s">
        <v>203</v>
      </c>
      <c r="B12" s="78">
        <v>6428</v>
      </c>
      <c r="C12" s="78">
        <v>7079</v>
      </c>
      <c r="D12" s="78">
        <v>7070</v>
      </c>
      <c r="E12" s="78">
        <v>7070</v>
      </c>
      <c r="F12" s="78">
        <v>7050</v>
      </c>
      <c r="G12" s="78">
        <v>8500</v>
      </c>
      <c r="H12" s="78">
        <v>8970</v>
      </c>
      <c r="I12" s="78">
        <v>8950</v>
      </c>
      <c r="J12" s="78">
        <v>10785</v>
      </c>
      <c r="K12" s="78">
        <v>14440</v>
      </c>
      <c r="L12" s="78">
        <v>14402</v>
      </c>
      <c r="M12" s="78">
        <v>25768</v>
      </c>
      <c r="N12" s="78">
        <v>25783</v>
      </c>
      <c r="O12" s="78">
        <v>25771</v>
      </c>
      <c r="P12" s="78">
        <v>25786</v>
      </c>
      <c r="Q12" s="78">
        <v>25785</v>
      </c>
      <c r="R12" s="78">
        <v>25600</v>
      </c>
      <c r="S12" s="1879">
        <v>25254.218400000002</v>
      </c>
      <c r="T12" s="1879">
        <v>25365</v>
      </c>
      <c r="U12" s="1879">
        <v>25321.578557550001</v>
      </c>
      <c r="V12" s="1879">
        <v>25047.0752716063</v>
      </c>
      <c r="W12" s="1879">
        <v>25069</v>
      </c>
      <c r="X12" s="1879">
        <v>24681</v>
      </c>
      <c r="Y12" s="1879">
        <v>24528</v>
      </c>
      <c r="Z12" s="1879">
        <v>24299</v>
      </c>
      <c r="AA12" s="1879">
        <v>24073</v>
      </c>
      <c r="AB12" s="1879">
        <v>23861</v>
      </c>
      <c r="AC12" s="1879">
        <v>23846</v>
      </c>
      <c r="AD12" s="1872">
        <v>11.790999757712409</v>
      </c>
      <c r="AE12" s="294"/>
      <c r="AF12" s="294"/>
    </row>
    <row r="13" spans="1:33" ht="14.65" customHeight="1">
      <c r="A13" s="266" t="s">
        <v>204</v>
      </c>
      <c r="B13" s="78">
        <v>5170</v>
      </c>
      <c r="C13" s="78">
        <v>5250</v>
      </c>
      <c r="D13" s="78">
        <v>5134</v>
      </c>
      <c r="E13" s="78">
        <v>5154</v>
      </c>
      <c r="F13" s="78">
        <v>5340</v>
      </c>
      <c r="G13" s="78">
        <v>5355</v>
      </c>
      <c r="H13" s="78">
        <v>5780</v>
      </c>
      <c r="I13" s="78">
        <v>5800</v>
      </c>
      <c r="J13" s="78">
        <v>6040</v>
      </c>
      <c r="K13" s="78">
        <v>6200</v>
      </c>
      <c r="L13" s="78">
        <v>6216</v>
      </c>
      <c r="M13" s="78">
        <v>6545</v>
      </c>
      <c r="N13" s="78">
        <v>6640</v>
      </c>
      <c r="O13" s="78">
        <v>6655</v>
      </c>
      <c r="P13" s="78">
        <v>6849</v>
      </c>
      <c r="Q13" s="78">
        <v>7071</v>
      </c>
      <c r="R13" s="78">
        <v>7188</v>
      </c>
      <c r="S13" s="1879">
        <v>7319.8704000000007</v>
      </c>
      <c r="T13" s="1879">
        <v>7462.31</v>
      </c>
      <c r="U13" s="1879">
        <v>7793.6639999999998</v>
      </c>
      <c r="V13" s="1879">
        <v>8016</v>
      </c>
      <c r="W13" s="1879">
        <v>8495</v>
      </c>
      <c r="X13" s="1879">
        <v>8162</v>
      </c>
      <c r="Y13" s="1879">
        <v>8167</v>
      </c>
      <c r="Z13" s="1879">
        <v>8325</v>
      </c>
      <c r="AA13" s="1879">
        <v>8427</v>
      </c>
      <c r="AB13" s="1879">
        <v>8035</v>
      </c>
      <c r="AC13" s="1879">
        <v>8035</v>
      </c>
      <c r="AD13" s="1872">
        <v>3.9730220185028604</v>
      </c>
      <c r="AE13" s="294"/>
      <c r="AF13" s="294"/>
    </row>
    <row r="14" spans="1:33" ht="14.65" customHeight="1">
      <c r="A14" s="266" t="s">
        <v>569</v>
      </c>
      <c r="B14" s="78">
        <v>5793</v>
      </c>
      <c r="C14" s="78">
        <v>5795</v>
      </c>
      <c r="D14" s="78">
        <v>5770</v>
      </c>
      <c r="E14" s="78">
        <v>5783</v>
      </c>
      <c r="F14" s="78">
        <v>5786</v>
      </c>
      <c r="G14" s="78">
        <v>6239</v>
      </c>
      <c r="H14" s="78">
        <v>6240</v>
      </c>
      <c r="I14" s="78">
        <v>6200</v>
      </c>
      <c r="J14" s="78">
        <v>6200</v>
      </c>
      <c r="K14" s="78">
        <v>6200</v>
      </c>
      <c r="L14" s="78">
        <v>6007</v>
      </c>
      <c r="M14" s="78">
        <v>6007</v>
      </c>
      <c r="N14" s="78">
        <v>5944</v>
      </c>
      <c r="O14" s="78">
        <v>6007</v>
      </c>
      <c r="P14" s="78">
        <v>6072</v>
      </c>
      <c r="Q14" s="78">
        <v>6072</v>
      </c>
      <c r="R14" s="78">
        <v>6072</v>
      </c>
      <c r="S14" s="1879">
        <v>6071.8080000000009</v>
      </c>
      <c r="T14" s="1879">
        <v>6091</v>
      </c>
      <c r="U14" s="1879">
        <v>6030.5620500000005</v>
      </c>
      <c r="V14" s="1879">
        <v>6091</v>
      </c>
      <c r="W14" s="1879">
        <v>6090</v>
      </c>
      <c r="X14" s="1879">
        <v>6091</v>
      </c>
      <c r="Y14" s="1879">
        <v>6091</v>
      </c>
      <c r="Z14" s="1879">
        <v>6087</v>
      </c>
      <c r="AA14" s="1879">
        <v>6091</v>
      </c>
      <c r="AB14" s="1879">
        <v>5939</v>
      </c>
      <c r="AC14" s="1879">
        <v>6091</v>
      </c>
      <c r="AD14" s="1872">
        <v>3.0117830883261885</v>
      </c>
      <c r="AE14" s="294"/>
      <c r="AF14" s="294"/>
    </row>
    <row r="15" spans="1:33" ht="14.65" customHeight="1">
      <c r="A15" s="266" t="s">
        <v>567</v>
      </c>
      <c r="B15" s="78">
        <v>3100</v>
      </c>
      <c r="C15" s="78">
        <v>3100</v>
      </c>
      <c r="D15" s="78">
        <v>3100</v>
      </c>
      <c r="E15" s="78">
        <v>3115</v>
      </c>
      <c r="F15" s="78">
        <v>3360</v>
      </c>
      <c r="G15" s="78">
        <v>3360</v>
      </c>
      <c r="H15" s="78">
        <v>3360</v>
      </c>
      <c r="I15" s="78">
        <v>3350</v>
      </c>
      <c r="J15" s="78">
        <v>3110</v>
      </c>
      <c r="K15" s="78">
        <v>3110</v>
      </c>
      <c r="L15" s="78">
        <v>3110</v>
      </c>
      <c r="M15" s="78">
        <v>3110</v>
      </c>
      <c r="N15" s="78">
        <v>3170</v>
      </c>
      <c r="O15" s="78">
        <v>3115</v>
      </c>
      <c r="P15" s="78">
        <v>3170</v>
      </c>
      <c r="Q15" s="78">
        <v>3172</v>
      </c>
      <c r="R15" s="78">
        <v>3170</v>
      </c>
      <c r="S15" s="1879">
        <v>3170.1408000000001</v>
      </c>
      <c r="T15" s="1879">
        <v>3170</v>
      </c>
      <c r="U15" s="1879">
        <v>3167.69335</v>
      </c>
      <c r="V15" s="1879">
        <v>3587.7449512481699</v>
      </c>
      <c r="W15" s="1879">
        <v>3588</v>
      </c>
      <c r="X15" s="1879">
        <v>3588</v>
      </c>
      <c r="Y15" s="1879">
        <v>3588</v>
      </c>
      <c r="Z15" s="1879">
        <v>3158</v>
      </c>
      <c r="AA15" s="1879">
        <v>3205</v>
      </c>
      <c r="AB15" s="1879">
        <v>3173</v>
      </c>
      <c r="AC15" s="1879">
        <v>3230</v>
      </c>
      <c r="AD15" s="1872">
        <v>1.5971202389252319</v>
      </c>
      <c r="AE15" s="294"/>
      <c r="AF15" s="294"/>
    </row>
    <row r="16" spans="1:33" ht="14.65" customHeight="1">
      <c r="A16" s="266" t="s">
        <v>205</v>
      </c>
      <c r="B16" s="78">
        <v>1500</v>
      </c>
      <c r="C16" s="78">
        <v>1485</v>
      </c>
      <c r="D16" s="78">
        <v>1498</v>
      </c>
      <c r="E16" s="78">
        <v>1493</v>
      </c>
      <c r="F16" s="78">
        <v>1494</v>
      </c>
      <c r="G16" s="78">
        <v>1490</v>
      </c>
      <c r="H16" s="78">
        <v>1480</v>
      </c>
      <c r="I16" s="78">
        <v>1480</v>
      </c>
      <c r="J16" s="78">
        <v>1490</v>
      </c>
      <c r="K16" s="78">
        <v>1850</v>
      </c>
      <c r="L16" s="78">
        <v>1492</v>
      </c>
      <c r="M16" s="78">
        <v>1492</v>
      </c>
      <c r="N16" s="78">
        <v>1572</v>
      </c>
      <c r="O16" s="78">
        <v>1572</v>
      </c>
      <c r="P16" s="78">
        <v>1586</v>
      </c>
      <c r="Q16" s="78">
        <v>1779</v>
      </c>
      <c r="R16" s="78">
        <v>1784</v>
      </c>
      <c r="S16" s="1879">
        <v>1794.3552000000002</v>
      </c>
      <c r="T16" s="1879">
        <v>1798.31</v>
      </c>
      <c r="U16" s="1879">
        <v>1784</v>
      </c>
      <c r="V16" s="1879">
        <v>1727.63328</v>
      </c>
      <c r="W16" s="1879">
        <v>1784</v>
      </c>
      <c r="X16" s="1879">
        <v>1784</v>
      </c>
      <c r="Y16" s="1879">
        <v>1784</v>
      </c>
      <c r="Z16" s="1879">
        <v>1783</v>
      </c>
      <c r="AA16" s="1879">
        <v>1782</v>
      </c>
      <c r="AB16" s="1879">
        <v>1777</v>
      </c>
      <c r="AC16" s="1879">
        <v>1784</v>
      </c>
      <c r="AD16" s="1872">
        <v>0.88212461493579375</v>
      </c>
      <c r="AE16" s="294"/>
      <c r="AF16" s="294"/>
    </row>
    <row r="17" spans="1:33" ht="14.65" customHeight="1">
      <c r="A17" s="266" t="s">
        <v>570</v>
      </c>
      <c r="B17" s="78">
        <v>200</v>
      </c>
      <c r="C17" s="78">
        <v>200</v>
      </c>
      <c r="D17" s="78">
        <v>227</v>
      </c>
      <c r="E17" s="78">
        <v>220</v>
      </c>
      <c r="F17" s="78">
        <v>220</v>
      </c>
      <c r="G17" s="78">
        <v>235</v>
      </c>
      <c r="H17" s="78">
        <v>259</v>
      </c>
      <c r="I17" s="78">
        <v>240</v>
      </c>
      <c r="J17" s="78">
        <v>240</v>
      </c>
      <c r="K17" s="78">
        <v>242</v>
      </c>
      <c r="L17" s="78">
        <v>241</v>
      </c>
      <c r="M17" s="78">
        <v>241</v>
      </c>
      <c r="N17" s="78">
        <v>241</v>
      </c>
      <c r="O17" s="78">
        <v>241</v>
      </c>
      <c r="P17" s="78">
        <v>241</v>
      </c>
      <c r="Q17" s="78">
        <v>297</v>
      </c>
      <c r="R17" s="78">
        <v>284</v>
      </c>
      <c r="S17" s="1879">
        <v>240.72</v>
      </c>
      <c r="T17" s="1879">
        <v>240.72</v>
      </c>
      <c r="U17" s="1879">
        <v>257.71804999999995</v>
      </c>
      <c r="V17" s="1879">
        <v>285</v>
      </c>
      <c r="W17" s="1879">
        <v>285</v>
      </c>
      <c r="X17" s="1879">
        <v>285</v>
      </c>
      <c r="Y17" s="2758">
        <v>285</v>
      </c>
      <c r="Z17" s="2758">
        <v>241</v>
      </c>
      <c r="AA17" s="2758">
        <v>285</v>
      </c>
      <c r="AB17" s="2758">
        <v>285</v>
      </c>
      <c r="AC17" s="2758">
        <v>285</v>
      </c>
      <c r="AD17" s="1872">
        <v>0.1409223740228146</v>
      </c>
      <c r="AE17" s="294"/>
      <c r="AF17" s="294"/>
    </row>
    <row r="18" spans="1:33" ht="14.65" customHeight="1">
      <c r="A18" s="269" t="s">
        <v>571</v>
      </c>
      <c r="B18" s="1275">
        <v>9696</v>
      </c>
      <c r="C18" s="1275">
        <v>9783</v>
      </c>
      <c r="D18" s="1275">
        <v>9977</v>
      </c>
      <c r="E18" s="1275">
        <v>9981</v>
      </c>
      <c r="F18" s="1275">
        <v>9963</v>
      </c>
      <c r="G18" s="1275">
        <v>9698</v>
      </c>
      <c r="H18" s="1275">
        <v>9887</v>
      </c>
      <c r="I18" s="1275">
        <v>10501</v>
      </c>
      <c r="J18" s="1275">
        <v>11446</v>
      </c>
      <c r="K18" s="1275">
        <v>11653</v>
      </c>
      <c r="L18" s="1275">
        <v>11832</v>
      </c>
      <c r="M18" s="1275">
        <v>12826</v>
      </c>
      <c r="N18" s="1275">
        <v>13491</v>
      </c>
      <c r="O18" s="1275">
        <v>14091</v>
      </c>
      <c r="P18" s="1275">
        <v>14082</v>
      </c>
      <c r="Q18" s="1275">
        <v>14108</v>
      </c>
      <c r="R18" s="1275">
        <v>14437</v>
      </c>
      <c r="S18" s="1488">
        <v>14510.392959999997</v>
      </c>
      <c r="T18" s="1488">
        <v>14752.636159999998</v>
      </c>
      <c r="U18" s="1488">
        <v>14681.825920000001</v>
      </c>
      <c r="V18" s="1488">
        <v>14620.632324768372</v>
      </c>
      <c r="W18" s="1488">
        <v>14609</v>
      </c>
      <c r="X18" s="1488">
        <v>14544</v>
      </c>
      <c r="Y18" s="1488">
        <v>14412</v>
      </c>
      <c r="Z18" s="1488">
        <v>14365</v>
      </c>
      <c r="AA18" s="1488">
        <v>14377</v>
      </c>
      <c r="AB18" s="1488">
        <v>16714</v>
      </c>
      <c r="AC18" s="1488">
        <v>17420</v>
      </c>
      <c r="AD18" s="1871">
        <v>8.6135710718506324</v>
      </c>
      <c r="AE18" s="294"/>
      <c r="AF18" s="294"/>
    </row>
    <row r="19" spans="1:33" ht="14.65" customHeight="1">
      <c r="A19" s="266" t="s">
        <v>573</v>
      </c>
      <c r="B19" s="78">
        <v>3400</v>
      </c>
      <c r="C19" s="78">
        <v>3400</v>
      </c>
      <c r="D19" s="78">
        <v>3451</v>
      </c>
      <c r="E19" s="78">
        <v>3420</v>
      </c>
      <c r="F19" s="78">
        <v>3400</v>
      </c>
      <c r="G19" s="78">
        <v>2966</v>
      </c>
      <c r="H19" s="78">
        <v>2940</v>
      </c>
      <c r="I19" s="78">
        <v>3100</v>
      </c>
      <c r="J19" s="78">
        <v>3500</v>
      </c>
      <c r="K19" s="78">
        <v>3512</v>
      </c>
      <c r="L19" s="78">
        <v>3512</v>
      </c>
      <c r="M19" s="78">
        <v>4503</v>
      </c>
      <c r="N19" s="78">
        <v>4997</v>
      </c>
      <c r="O19" s="78">
        <v>5296</v>
      </c>
      <c r="P19" s="78">
        <v>5230</v>
      </c>
      <c r="Q19" s="78">
        <v>5208</v>
      </c>
      <c r="R19" s="78">
        <v>5296</v>
      </c>
      <c r="S19" s="1879">
        <v>5215.4111999999996</v>
      </c>
      <c r="T19" s="1879">
        <v>5249</v>
      </c>
      <c r="U19" s="1879">
        <v>5292</v>
      </c>
      <c r="V19" s="1879">
        <v>5520</v>
      </c>
      <c r="W19" s="1879">
        <v>5528</v>
      </c>
      <c r="X19" s="1879">
        <v>5079</v>
      </c>
      <c r="Y19" s="1879">
        <v>5100</v>
      </c>
      <c r="Z19" s="1879">
        <v>5111</v>
      </c>
      <c r="AA19" s="1879">
        <v>5284</v>
      </c>
      <c r="AB19" s="1879">
        <v>5437</v>
      </c>
      <c r="AC19" s="1879">
        <v>5708</v>
      </c>
      <c r="AD19" s="1872">
        <v>2.8224031962183358</v>
      </c>
      <c r="AE19" s="294"/>
      <c r="AF19"/>
      <c r="AG19"/>
    </row>
    <row r="20" spans="1:33" s="297" customFormat="1" ht="14.65" customHeight="1">
      <c r="A20" s="266" t="s">
        <v>574</v>
      </c>
      <c r="B20" s="1483">
        <v>3627</v>
      </c>
      <c r="C20" s="1483">
        <v>3650</v>
      </c>
      <c r="D20" s="78">
        <v>3700</v>
      </c>
      <c r="E20" s="78">
        <v>3700</v>
      </c>
      <c r="F20" s="78">
        <v>3650</v>
      </c>
      <c r="G20" s="78">
        <v>3690</v>
      </c>
      <c r="H20" s="78">
        <v>3800</v>
      </c>
      <c r="I20" s="78">
        <v>4077</v>
      </c>
      <c r="J20" s="78">
        <v>4520</v>
      </c>
      <c r="K20" s="78">
        <v>4523</v>
      </c>
      <c r="L20" s="78">
        <v>4523</v>
      </c>
      <c r="M20" s="78">
        <v>4523</v>
      </c>
      <c r="N20" s="78">
        <v>4545</v>
      </c>
      <c r="O20" s="78">
        <v>4545</v>
      </c>
      <c r="P20" s="78">
        <v>4546</v>
      </c>
      <c r="Q20" s="78">
        <v>4580</v>
      </c>
      <c r="R20" s="78">
        <v>4515</v>
      </c>
      <c r="S20" s="1879">
        <v>4502.88</v>
      </c>
      <c r="T20" s="1879">
        <v>4504</v>
      </c>
      <c r="U20" s="1879">
        <v>4502.88</v>
      </c>
      <c r="V20" s="1879">
        <v>4504</v>
      </c>
      <c r="W20" s="1879">
        <v>2190</v>
      </c>
      <c r="X20" s="1879">
        <v>4504</v>
      </c>
      <c r="Y20" s="1879">
        <v>4504</v>
      </c>
      <c r="Z20" s="1879">
        <v>4504</v>
      </c>
      <c r="AA20" s="1879">
        <v>5191</v>
      </c>
      <c r="AB20" s="1879">
        <v>5201</v>
      </c>
      <c r="AC20" s="1879">
        <v>5346</v>
      </c>
      <c r="AD20" s="1872">
        <v>2.6434070579858484</v>
      </c>
      <c r="AF20"/>
      <c r="AG20"/>
    </row>
    <row r="21" spans="1:33" ht="14.65" customHeight="1">
      <c r="A21" s="266" t="s">
        <v>206</v>
      </c>
      <c r="B21" s="298" t="s">
        <v>770</v>
      </c>
      <c r="C21" s="298" t="s">
        <v>770</v>
      </c>
      <c r="D21" s="78">
        <v>595</v>
      </c>
      <c r="E21" s="78">
        <v>628</v>
      </c>
      <c r="F21" s="78">
        <v>680</v>
      </c>
      <c r="G21" s="78">
        <v>850</v>
      </c>
      <c r="H21" s="78">
        <v>892</v>
      </c>
      <c r="I21" s="78">
        <v>1020</v>
      </c>
      <c r="J21" s="78">
        <v>1250</v>
      </c>
      <c r="K21" s="78">
        <v>1444</v>
      </c>
      <c r="L21" s="78">
        <v>1560</v>
      </c>
      <c r="M21" s="78">
        <v>1657</v>
      </c>
      <c r="N21" s="78">
        <v>1756</v>
      </c>
      <c r="O21" s="78">
        <v>1869</v>
      </c>
      <c r="P21" s="78">
        <v>1912</v>
      </c>
      <c r="Q21" s="78">
        <v>1968</v>
      </c>
      <c r="R21" s="78">
        <v>2048</v>
      </c>
      <c r="S21" s="1879">
        <v>2152.3200000000002</v>
      </c>
      <c r="T21" s="1879">
        <v>2190</v>
      </c>
      <c r="U21" s="1879">
        <v>2185</v>
      </c>
      <c r="V21" s="1879">
        <v>2210</v>
      </c>
      <c r="W21" s="1879">
        <v>2190</v>
      </c>
      <c r="X21" s="1879">
        <v>2185</v>
      </c>
      <c r="Y21" s="1879">
        <v>2167</v>
      </c>
      <c r="Z21" s="1879">
        <v>2168</v>
      </c>
      <c r="AA21" s="1879">
        <v>2171</v>
      </c>
      <c r="AB21" s="1879">
        <v>2485</v>
      </c>
      <c r="AC21" s="1879">
        <v>2348</v>
      </c>
      <c r="AD21" s="1872">
        <v>1.1610025761598901</v>
      </c>
      <c r="AE21" s="294"/>
      <c r="AF21"/>
      <c r="AG21"/>
    </row>
    <row r="22" spans="1:33" ht="14.65" customHeight="1">
      <c r="A22" s="266" t="s">
        <v>572</v>
      </c>
      <c r="B22" s="78">
        <v>1309</v>
      </c>
      <c r="C22" s="78">
        <v>1299</v>
      </c>
      <c r="D22" s="78">
        <v>1289</v>
      </c>
      <c r="E22" s="78">
        <v>1290</v>
      </c>
      <c r="F22" s="78">
        <v>1313</v>
      </c>
      <c r="G22" s="78">
        <v>1297</v>
      </c>
      <c r="H22" s="78">
        <v>1310</v>
      </c>
      <c r="I22" s="78">
        <v>1300</v>
      </c>
      <c r="J22" s="78">
        <v>1315</v>
      </c>
      <c r="K22" s="78">
        <v>1314</v>
      </c>
      <c r="L22" s="78">
        <v>1314</v>
      </c>
      <c r="M22" s="78">
        <v>1314</v>
      </c>
      <c r="N22" s="78">
        <v>1320</v>
      </c>
      <c r="O22" s="78">
        <v>1473</v>
      </c>
      <c r="P22" s="78">
        <v>1491</v>
      </c>
      <c r="Q22" s="78">
        <v>1491</v>
      </c>
      <c r="R22" s="78">
        <v>1495</v>
      </c>
      <c r="S22" s="1879">
        <v>1540.0416</v>
      </c>
      <c r="T22" s="1879">
        <v>1540</v>
      </c>
      <c r="U22" s="1879">
        <v>1522</v>
      </c>
      <c r="V22" s="1879">
        <v>1495.00000476837</v>
      </c>
      <c r="W22" s="1879">
        <v>1547</v>
      </c>
      <c r="X22" s="1879">
        <v>1549</v>
      </c>
      <c r="Y22" s="2758">
        <v>1506</v>
      </c>
      <c r="Z22" s="2758">
        <v>1504</v>
      </c>
      <c r="AA22" s="2758">
        <v>1505</v>
      </c>
      <c r="AB22" s="2758">
        <v>1505</v>
      </c>
      <c r="AC22" s="2758">
        <v>1505</v>
      </c>
      <c r="AD22" s="1872">
        <v>0.7441690277345121</v>
      </c>
      <c r="AE22" s="294"/>
      <c r="AF22"/>
      <c r="AG22"/>
    </row>
    <row r="23" spans="1:33" ht="14.65" customHeight="1">
      <c r="A23" s="269" t="s">
        <v>575</v>
      </c>
      <c r="B23" s="1275">
        <v>9460</v>
      </c>
      <c r="C23" s="1275">
        <v>8570</v>
      </c>
      <c r="D23" s="1275">
        <v>8515</v>
      </c>
      <c r="E23" s="1275">
        <v>8532</v>
      </c>
      <c r="F23" s="1275">
        <v>8530</v>
      </c>
      <c r="G23" s="1275">
        <v>8450</v>
      </c>
      <c r="H23" s="1275">
        <v>7978</v>
      </c>
      <c r="I23" s="1275">
        <v>7400</v>
      </c>
      <c r="J23" s="1275">
        <v>7310</v>
      </c>
      <c r="K23" s="1275">
        <v>7329</v>
      </c>
      <c r="L23" s="1275">
        <v>7552</v>
      </c>
      <c r="M23" s="1275">
        <v>8615</v>
      </c>
      <c r="N23" s="1275">
        <v>7451</v>
      </c>
      <c r="O23" s="1275">
        <v>7377</v>
      </c>
      <c r="P23" s="1275">
        <v>7737</v>
      </c>
      <c r="Q23" s="1275">
        <v>7975</v>
      </c>
      <c r="R23" s="1275">
        <v>7995</v>
      </c>
      <c r="S23" s="1488">
        <v>8870.7302400000008</v>
      </c>
      <c r="T23" s="1488">
        <v>9310</v>
      </c>
      <c r="U23" s="1488">
        <v>9907.53105125</v>
      </c>
      <c r="V23" s="1488">
        <v>9798.8845526792102</v>
      </c>
      <c r="W23" s="1488">
        <v>10786</v>
      </c>
      <c r="X23" s="1488">
        <v>11715</v>
      </c>
      <c r="Y23" s="1488">
        <v>12146</v>
      </c>
      <c r="Z23" s="1488">
        <v>12752</v>
      </c>
      <c r="AA23" s="1488">
        <v>11155</v>
      </c>
      <c r="AB23" s="1488">
        <v>11303</v>
      </c>
      <c r="AC23" s="1488">
        <v>14113</v>
      </c>
      <c r="AD23" s="1871">
        <v>6.9783770687157274</v>
      </c>
      <c r="AE23" s="294"/>
      <c r="AF23"/>
      <c r="AG23"/>
    </row>
    <row r="24" spans="1:33" s="297" customFormat="1" ht="14.65" customHeight="1">
      <c r="A24" s="266" t="s">
        <v>576</v>
      </c>
      <c r="B24" s="78">
        <v>4732</v>
      </c>
      <c r="C24" s="78">
        <v>4673</v>
      </c>
      <c r="D24" s="78">
        <v>4600</v>
      </c>
      <c r="E24" s="78">
        <v>4640</v>
      </c>
      <c r="F24" s="78">
        <v>4653</v>
      </c>
      <c r="G24" s="78">
        <v>4700</v>
      </c>
      <c r="H24" s="78">
        <v>4340</v>
      </c>
      <c r="I24" s="78">
        <v>4740</v>
      </c>
      <c r="J24" s="78">
        <v>4650</v>
      </c>
      <c r="K24" s="78">
        <v>4741</v>
      </c>
      <c r="L24" s="78">
        <v>5025</v>
      </c>
      <c r="M24" s="78">
        <v>5296</v>
      </c>
      <c r="N24" s="78">
        <v>5354</v>
      </c>
      <c r="O24" s="78">
        <v>5354</v>
      </c>
      <c r="P24" s="78">
        <v>5579</v>
      </c>
      <c r="Q24" s="78">
        <v>5923</v>
      </c>
      <c r="R24" s="78">
        <v>5978</v>
      </c>
      <c r="S24" s="1879">
        <v>6732.4003199999997</v>
      </c>
      <c r="T24" s="1879">
        <v>7080</v>
      </c>
      <c r="U24" s="1879">
        <v>7716.5964766500001</v>
      </c>
      <c r="V24" s="1879">
        <v>7717.4548800000002</v>
      </c>
      <c r="W24" s="1879">
        <v>8495</v>
      </c>
      <c r="X24" s="1879">
        <v>9345</v>
      </c>
      <c r="Y24" s="1879">
        <v>9769</v>
      </c>
      <c r="Z24" s="1879">
        <v>10441</v>
      </c>
      <c r="AA24" s="1879">
        <v>9870</v>
      </c>
      <c r="AB24" s="1879">
        <v>9838</v>
      </c>
      <c r="AC24" s="1879">
        <v>11888</v>
      </c>
      <c r="AD24" s="1872">
        <v>5.8781936223972631</v>
      </c>
    </row>
    <row r="25" spans="1:33" ht="14.65" customHeight="1">
      <c r="A25" s="266" t="s">
        <v>207</v>
      </c>
      <c r="B25" s="78">
        <v>2719</v>
      </c>
      <c r="C25" s="78">
        <v>1917</v>
      </c>
      <c r="D25" s="78">
        <v>1943</v>
      </c>
      <c r="E25" s="78">
        <v>1920</v>
      </c>
      <c r="F25" s="78">
        <v>1940</v>
      </c>
      <c r="G25" s="78">
        <v>1940</v>
      </c>
      <c r="H25" s="78">
        <v>1841</v>
      </c>
      <c r="I25" s="78">
        <v>1810</v>
      </c>
      <c r="J25" s="78">
        <v>1810</v>
      </c>
      <c r="K25" s="78">
        <v>1728</v>
      </c>
      <c r="L25" s="78">
        <v>1692</v>
      </c>
      <c r="M25" s="78">
        <v>1703</v>
      </c>
      <c r="N25" s="78">
        <v>1673</v>
      </c>
      <c r="O25" s="78">
        <v>1603</v>
      </c>
      <c r="P25" s="78">
        <v>1592</v>
      </c>
      <c r="Q25" s="78">
        <v>1664</v>
      </c>
      <c r="R25" s="78">
        <v>1648</v>
      </c>
      <c r="S25" s="1879">
        <v>1639.8979199999999</v>
      </c>
      <c r="T25" s="1879">
        <v>1754</v>
      </c>
      <c r="U25" s="1879">
        <v>1700.6</v>
      </c>
      <c r="V25" s="1879">
        <v>1727.63328</v>
      </c>
      <c r="W25" s="1879">
        <v>1930</v>
      </c>
      <c r="X25" s="1879">
        <v>2023</v>
      </c>
      <c r="Y25" s="1879">
        <v>1929</v>
      </c>
      <c r="Z25" s="1879">
        <v>1987</v>
      </c>
      <c r="AA25" s="1879">
        <v>2086</v>
      </c>
      <c r="AB25" s="1879">
        <v>2040</v>
      </c>
      <c r="AC25" s="1879">
        <v>2138</v>
      </c>
      <c r="AD25" s="1872">
        <v>1.0571650374062371</v>
      </c>
      <c r="AE25" s="294"/>
      <c r="AF25" s="294"/>
    </row>
    <row r="26" spans="1:33" ht="14.65" customHeight="1">
      <c r="A26" s="266" t="s">
        <v>577</v>
      </c>
      <c r="B26" s="78">
        <v>2009</v>
      </c>
      <c r="C26" s="78">
        <v>1980</v>
      </c>
      <c r="D26" s="78">
        <v>1972</v>
      </c>
      <c r="E26" s="78">
        <v>1972</v>
      </c>
      <c r="F26" s="78">
        <v>1937</v>
      </c>
      <c r="G26" s="78">
        <v>1810</v>
      </c>
      <c r="H26" s="78">
        <v>1797</v>
      </c>
      <c r="I26" s="78">
        <v>850</v>
      </c>
      <c r="J26" s="78">
        <v>850</v>
      </c>
      <c r="K26" s="78">
        <v>861</v>
      </c>
      <c r="L26" s="78">
        <v>836</v>
      </c>
      <c r="M26" s="78">
        <v>600</v>
      </c>
      <c r="N26" s="78">
        <v>424</v>
      </c>
      <c r="O26" s="78">
        <v>421</v>
      </c>
      <c r="P26" s="78">
        <v>566</v>
      </c>
      <c r="Q26" s="78">
        <v>388</v>
      </c>
      <c r="R26" s="78">
        <v>368</v>
      </c>
      <c r="S26" s="1879">
        <v>498.43200000000007</v>
      </c>
      <c r="T26" s="1879">
        <v>476</v>
      </c>
      <c r="U26" s="1879">
        <v>490.3345746</v>
      </c>
      <c r="V26" s="1879">
        <v>353.79639267920999</v>
      </c>
      <c r="W26" s="1879">
        <v>360</v>
      </c>
      <c r="X26" s="1879">
        <v>348</v>
      </c>
      <c r="Y26" s="2758">
        <v>347</v>
      </c>
      <c r="Z26" s="2758">
        <v>324</v>
      </c>
      <c r="AA26" s="2758">
        <v>270</v>
      </c>
      <c r="AB26" s="2758">
        <v>196</v>
      </c>
      <c r="AC26" s="2758">
        <v>185</v>
      </c>
      <c r="AD26" s="1872">
        <v>9.1475926997265616E-2</v>
      </c>
      <c r="AE26" s="294"/>
      <c r="AF26" s="294"/>
    </row>
    <row r="27" spans="1:33" ht="14.65" customHeight="1">
      <c r="A27" s="269" t="s">
        <v>578</v>
      </c>
      <c r="B27" s="1275">
        <v>5152</v>
      </c>
      <c r="C27" s="1275">
        <v>5275</v>
      </c>
      <c r="D27" s="1275">
        <v>5563</v>
      </c>
      <c r="E27" s="1275">
        <v>5633</v>
      </c>
      <c r="F27" s="1275">
        <v>5895</v>
      </c>
      <c r="G27" s="1275">
        <v>5953</v>
      </c>
      <c r="H27" s="1275">
        <v>6178</v>
      </c>
      <c r="I27" s="1275">
        <v>6273</v>
      </c>
      <c r="J27" s="1275">
        <v>6681</v>
      </c>
      <c r="K27" s="1467">
        <v>6928</v>
      </c>
      <c r="L27" s="1275">
        <v>7070</v>
      </c>
      <c r="M27" s="1275">
        <v>7185</v>
      </c>
      <c r="N27" s="1275">
        <v>7206</v>
      </c>
      <c r="O27" s="1275">
        <v>7095</v>
      </c>
      <c r="P27" s="1275">
        <v>7174</v>
      </c>
      <c r="Q27" s="1275">
        <v>7042</v>
      </c>
      <c r="R27" s="1275">
        <v>7834</v>
      </c>
      <c r="S27" s="1488">
        <v>7470.7310400000006</v>
      </c>
      <c r="T27" s="1488">
        <v>7591.8867200000004</v>
      </c>
      <c r="U27" s="1488">
        <v>7238.2706097999999</v>
      </c>
      <c r="V27" s="1488">
        <v>7602.2160197994199</v>
      </c>
      <c r="W27" s="1488">
        <v>7605</v>
      </c>
      <c r="X27" s="1488">
        <v>7718</v>
      </c>
      <c r="Y27" s="1488">
        <v>7705</v>
      </c>
      <c r="Z27" s="1488">
        <v>7724</v>
      </c>
      <c r="AA27" s="1488">
        <v>7643</v>
      </c>
      <c r="AB27" s="1488">
        <v>7599</v>
      </c>
      <c r="AC27" s="1488">
        <v>7564</v>
      </c>
      <c r="AD27" s="1871">
        <v>3.7401292530125247</v>
      </c>
      <c r="AE27" s="294"/>
      <c r="AF27" s="294"/>
    </row>
    <row r="28" spans="1:33" s="297" customFormat="1" ht="14.65" customHeight="1">
      <c r="A28" s="266" t="s">
        <v>579</v>
      </c>
      <c r="B28" s="78">
        <v>3530</v>
      </c>
      <c r="C28" s="78">
        <v>3650</v>
      </c>
      <c r="D28" s="78">
        <v>3910</v>
      </c>
      <c r="E28" s="78">
        <v>3960</v>
      </c>
      <c r="F28" s="78">
        <v>4060</v>
      </c>
      <c r="G28" s="78">
        <v>4010</v>
      </c>
      <c r="H28" s="78">
        <v>3990</v>
      </c>
      <c r="I28" s="78">
        <v>4030</v>
      </c>
      <c r="J28" s="78">
        <v>4100</v>
      </c>
      <c r="K28" s="78">
        <v>4157</v>
      </c>
      <c r="L28" s="78">
        <v>4135</v>
      </c>
      <c r="M28" s="78">
        <v>4191</v>
      </c>
      <c r="N28" s="78">
        <v>4191</v>
      </c>
      <c r="O28" s="78">
        <v>4276</v>
      </c>
      <c r="P28" s="78">
        <v>4288</v>
      </c>
      <c r="Q28" s="78">
        <v>4315</v>
      </c>
      <c r="R28" s="78">
        <v>5098</v>
      </c>
      <c r="S28" s="1879">
        <v>4840.4543999999996</v>
      </c>
      <c r="T28" s="1879">
        <v>5065</v>
      </c>
      <c r="U28" s="1879">
        <v>5199</v>
      </c>
      <c r="V28" s="1879">
        <v>5154</v>
      </c>
      <c r="W28" s="1879">
        <v>5118</v>
      </c>
      <c r="X28" s="1879">
        <v>5558</v>
      </c>
      <c r="Y28" s="1879">
        <v>5581</v>
      </c>
      <c r="Z28" s="1879">
        <v>5617</v>
      </c>
      <c r="AA28" s="1879">
        <v>5702</v>
      </c>
      <c r="AB28" s="1879">
        <v>5736</v>
      </c>
      <c r="AC28" s="1879">
        <v>6021</v>
      </c>
      <c r="AD28" s="1872">
        <v>2.9771705754083042</v>
      </c>
    </row>
    <row r="29" spans="1:33" ht="14.65" customHeight="1">
      <c r="A29" s="269" t="s">
        <v>208</v>
      </c>
      <c r="B29" s="1275">
        <v>10490</v>
      </c>
      <c r="C29" s="1275">
        <v>11878</v>
      </c>
      <c r="D29" s="1275">
        <v>12421</v>
      </c>
      <c r="E29" s="1275">
        <v>13574</v>
      </c>
      <c r="F29" s="1275">
        <v>13911</v>
      </c>
      <c r="G29" s="1275">
        <v>13993</v>
      </c>
      <c r="H29" s="1275">
        <v>13803</v>
      </c>
      <c r="I29" s="1275">
        <v>14680</v>
      </c>
      <c r="J29" s="1275">
        <v>13279</v>
      </c>
      <c r="K29" s="1275">
        <v>12729</v>
      </c>
      <c r="L29" s="1275">
        <v>12333</v>
      </c>
      <c r="M29" s="1275">
        <v>13150</v>
      </c>
      <c r="N29" s="1275">
        <v>13653</v>
      </c>
      <c r="O29" s="1275">
        <v>12941</v>
      </c>
      <c r="P29" s="1275">
        <v>14425</v>
      </c>
      <c r="Q29" s="1275">
        <v>14814</v>
      </c>
      <c r="R29" s="1275">
        <v>15096</v>
      </c>
      <c r="S29" s="1488">
        <v>15284.635840000001</v>
      </c>
      <c r="T29" s="1488">
        <v>16107.228159999999</v>
      </c>
      <c r="U29" s="1488">
        <v>16179.357436794846</v>
      </c>
      <c r="V29" s="1488">
        <v>16781.546338316432</v>
      </c>
      <c r="W29" s="1488">
        <v>16801</v>
      </c>
      <c r="X29" s="1488">
        <v>16461</v>
      </c>
      <c r="Y29" s="1488">
        <v>16674</v>
      </c>
      <c r="Z29" s="1488">
        <v>16277</v>
      </c>
      <c r="AA29" s="1488">
        <v>17569</v>
      </c>
      <c r="AB29" s="1488">
        <v>18256</v>
      </c>
      <c r="AC29" s="1488">
        <v>18412</v>
      </c>
      <c r="AD29" s="1871">
        <v>9.1040798263440781</v>
      </c>
      <c r="AE29" s="294"/>
      <c r="AF29" s="294"/>
    </row>
    <row r="30" spans="1:33" s="297" customFormat="1" ht="14.65" customHeight="1">
      <c r="A30" s="266" t="s">
        <v>209</v>
      </c>
      <c r="B30" s="78">
        <v>1836</v>
      </c>
      <c r="C30" s="78">
        <v>1824</v>
      </c>
      <c r="D30" s="78">
        <v>1954</v>
      </c>
      <c r="E30" s="78">
        <v>2940</v>
      </c>
      <c r="F30" s="78">
        <v>2850</v>
      </c>
      <c r="G30" s="78">
        <v>3590</v>
      </c>
      <c r="H30" s="78">
        <v>3500</v>
      </c>
      <c r="I30" s="78">
        <v>3900</v>
      </c>
      <c r="J30" s="78">
        <v>3285</v>
      </c>
      <c r="K30" s="78">
        <v>3100</v>
      </c>
      <c r="L30" s="78">
        <v>2620</v>
      </c>
      <c r="M30" s="78">
        <v>2620</v>
      </c>
      <c r="N30" s="78">
        <v>2557</v>
      </c>
      <c r="O30" s="78">
        <v>2557</v>
      </c>
      <c r="P30" s="78">
        <v>2769</v>
      </c>
      <c r="Q30" s="78">
        <v>2631</v>
      </c>
      <c r="R30" s="78">
        <v>3000</v>
      </c>
      <c r="S30" s="1879">
        <v>3001.92</v>
      </c>
      <c r="T30" s="1879">
        <v>3185</v>
      </c>
      <c r="U30" s="1879">
        <v>3068</v>
      </c>
      <c r="V30" s="1879">
        <v>3051.0001182556198</v>
      </c>
      <c r="W30" s="1879">
        <v>3096</v>
      </c>
      <c r="X30" s="1879">
        <v>2927</v>
      </c>
      <c r="Y30" s="1879">
        <v>2908</v>
      </c>
      <c r="Z30" s="1879">
        <v>2775</v>
      </c>
      <c r="AA30" s="1879">
        <v>2773</v>
      </c>
      <c r="AB30" s="1879">
        <v>2914</v>
      </c>
      <c r="AC30" s="1879">
        <v>2832</v>
      </c>
      <c r="AD30" s="1872">
        <v>1.400323379763547</v>
      </c>
    </row>
    <row r="31" spans="1:33" ht="14.65" customHeight="1">
      <c r="A31" s="266" t="s">
        <v>210</v>
      </c>
      <c r="B31" s="78">
        <v>2294</v>
      </c>
      <c r="C31" s="78">
        <v>2986</v>
      </c>
      <c r="D31" s="78">
        <v>2950</v>
      </c>
      <c r="E31" s="78">
        <v>2920</v>
      </c>
      <c r="F31" s="78">
        <v>2950</v>
      </c>
      <c r="G31" s="78">
        <v>2500</v>
      </c>
      <c r="H31" s="78">
        <v>2380</v>
      </c>
      <c r="I31" s="78">
        <v>2400</v>
      </c>
      <c r="J31" s="78">
        <v>2465</v>
      </c>
      <c r="K31" s="78">
        <v>2300</v>
      </c>
      <c r="L31" s="78">
        <v>2550</v>
      </c>
      <c r="M31" s="78">
        <v>2549</v>
      </c>
      <c r="N31" s="78">
        <v>2549</v>
      </c>
      <c r="O31" s="78">
        <v>2530</v>
      </c>
      <c r="P31" s="78">
        <v>2520</v>
      </c>
      <c r="Q31" s="78">
        <v>2604</v>
      </c>
      <c r="R31" s="78">
        <v>2510</v>
      </c>
      <c r="S31" s="1879">
        <v>2509.152</v>
      </c>
      <c r="T31" s="1879">
        <v>3077</v>
      </c>
      <c r="U31" s="1879">
        <v>2920.0550000000003</v>
      </c>
      <c r="V31" s="1879">
        <v>2965.05737304688</v>
      </c>
      <c r="W31" s="1879">
        <v>2927</v>
      </c>
      <c r="X31" s="1879">
        <v>3677</v>
      </c>
      <c r="Y31" s="1879">
        <v>3738</v>
      </c>
      <c r="Z31" s="1879">
        <v>3471</v>
      </c>
      <c r="AA31" s="1879">
        <v>4501</v>
      </c>
      <c r="AB31" s="1879">
        <v>4501</v>
      </c>
      <c r="AC31" s="1879">
        <v>4504</v>
      </c>
      <c r="AD31" s="1872">
        <v>2.2270679740307262</v>
      </c>
      <c r="AE31" s="294"/>
      <c r="AF31" s="294"/>
    </row>
    <row r="32" spans="1:33" ht="14.65" customHeight="1">
      <c r="A32" s="266" t="s">
        <v>211</v>
      </c>
      <c r="B32" s="78">
        <v>1921</v>
      </c>
      <c r="C32" s="78">
        <v>1926</v>
      </c>
      <c r="D32" s="78">
        <v>2148</v>
      </c>
      <c r="E32" s="78">
        <v>2250</v>
      </c>
      <c r="F32" s="78">
        <v>2250</v>
      </c>
      <c r="G32" s="78">
        <v>2260</v>
      </c>
      <c r="H32" s="78">
        <v>2220</v>
      </c>
      <c r="I32" s="78">
        <v>2300</v>
      </c>
      <c r="J32" s="78">
        <v>2430</v>
      </c>
      <c r="K32" s="78">
        <v>2314</v>
      </c>
      <c r="L32" s="78">
        <v>2124</v>
      </c>
      <c r="M32" s="78">
        <v>2520</v>
      </c>
      <c r="N32" s="78">
        <v>2464</v>
      </c>
      <c r="O32" s="78">
        <v>2124</v>
      </c>
      <c r="P32" s="78">
        <v>2124</v>
      </c>
      <c r="Q32" s="78">
        <v>2479</v>
      </c>
      <c r="R32" s="78">
        <v>2475</v>
      </c>
      <c r="S32" s="1879">
        <v>2387.3759999999997</v>
      </c>
      <c r="T32" s="1879">
        <v>2381</v>
      </c>
      <c r="U32" s="1879">
        <v>2396.9836913583999</v>
      </c>
      <c r="V32" s="1879">
        <v>2407.1999999999998</v>
      </c>
      <c r="W32" s="1879">
        <v>2190</v>
      </c>
      <c r="X32" s="1879">
        <v>2351</v>
      </c>
      <c r="Y32" s="1879">
        <v>2351</v>
      </c>
      <c r="Z32" s="1879">
        <v>2190</v>
      </c>
      <c r="AA32" s="1879">
        <v>2190</v>
      </c>
      <c r="AB32" s="1879">
        <v>2830</v>
      </c>
      <c r="AC32" s="1879">
        <v>2761</v>
      </c>
      <c r="AD32" s="1872">
        <v>1.3652164023754074</v>
      </c>
      <c r="AE32" s="294"/>
      <c r="AF32" s="294"/>
    </row>
    <row r="33" spans="1:32" ht="14.65" customHeight="1">
      <c r="A33" s="266" t="s">
        <v>580</v>
      </c>
      <c r="B33" s="78">
        <v>1003</v>
      </c>
      <c r="C33" s="78">
        <v>1400</v>
      </c>
      <c r="D33" s="78">
        <v>1700</v>
      </c>
      <c r="E33" s="78">
        <v>1670</v>
      </c>
      <c r="F33" s="78">
        <v>2040</v>
      </c>
      <c r="G33" s="78">
        <v>2060</v>
      </c>
      <c r="H33" s="78">
        <v>2060</v>
      </c>
      <c r="I33" s="78">
        <v>2200</v>
      </c>
      <c r="J33" s="78">
        <v>1400</v>
      </c>
      <c r="K33" s="78">
        <v>1368</v>
      </c>
      <c r="L33" s="78">
        <v>1368</v>
      </c>
      <c r="M33" s="78">
        <v>1510</v>
      </c>
      <c r="N33" s="78">
        <v>1824</v>
      </c>
      <c r="O33" s="78">
        <v>1850</v>
      </c>
      <c r="P33" s="78">
        <v>2351</v>
      </c>
      <c r="Q33" s="78">
        <v>2448</v>
      </c>
      <c r="R33" s="78">
        <v>2500</v>
      </c>
      <c r="S33" s="1879">
        <v>2800</v>
      </c>
      <c r="T33" s="1879">
        <v>2455</v>
      </c>
      <c r="U33" s="1879">
        <v>2807.7290800000001</v>
      </c>
      <c r="V33" s="1879">
        <v>2435.4717731475798</v>
      </c>
      <c r="W33" s="1879">
        <v>2389</v>
      </c>
      <c r="X33" s="1879">
        <v>3272</v>
      </c>
      <c r="Y33" s="1879">
        <v>3459</v>
      </c>
      <c r="Z33" s="1879">
        <v>3439</v>
      </c>
      <c r="AA33" s="1879">
        <v>3694</v>
      </c>
      <c r="AB33" s="1879">
        <v>3509</v>
      </c>
      <c r="AC33" s="1879">
        <v>3557</v>
      </c>
      <c r="AD33" s="1872">
        <v>1.7588101206987772</v>
      </c>
      <c r="AE33" s="294"/>
      <c r="AF33" s="294"/>
    </row>
    <row r="34" spans="1:32" ht="14.65" customHeight="1">
      <c r="A34" s="269" t="s">
        <v>581</v>
      </c>
      <c r="B34" s="1275">
        <v>55600</v>
      </c>
      <c r="C34" s="1275">
        <v>56700</v>
      </c>
      <c r="D34" s="1275">
        <v>57250</v>
      </c>
      <c r="E34" s="1275">
        <v>57200</v>
      </c>
      <c r="F34" s="1275">
        <v>57000</v>
      </c>
      <c r="G34" s="1275">
        <v>56850</v>
      </c>
      <c r="H34" s="1275">
        <v>56339</v>
      </c>
      <c r="I34" s="1275">
        <v>56223</v>
      </c>
      <c r="J34" s="1275">
        <v>56270</v>
      </c>
      <c r="K34" s="1275">
        <v>56796</v>
      </c>
      <c r="L34" s="1275">
        <v>56330</v>
      </c>
      <c r="M34" s="1275">
        <v>56540</v>
      </c>
      <c r="N34" s="1275">
        <v>56556</v>
      </c>
      <c r="O34" s="1275">
        <v>56447</v>
      </c>
      <c r="P34" s="1275">
        <v>57123</v>
      </c>
      <c r="Q34" s="1275">
        <v>58204</v>
      </c>
      <c r="R34" s="1275">
        <v>58303</v>
      </c>
      <c r="S34" s="1488">
        <v>62766.637999999999</v>
      </c>
      <c r="T34" s="1488">
        <v>63551.255999999994</v>
      </c>
      <c r="U34" s="1488">
        <v>63255.05782120239</v>
      </c>
      <c r="V34" s="1488">
        <v>62316.408461029052</v>
      </c>
      <c r="W34" s="1488">
        <v>61594</v>
      </c>
      <c r="X34" s="1488">
        <v>63319</v>
      </c>
      <c r="Y34" s="1488">
        <v>63404</v>
      </c>
      <c r="Z34" s="1488">
        <v>63313</v>
      </c>
      <c r="AA34" s="1488">
        <v>63262</v>
      </c>
      <c r="AB34" s="1488">
        <v>63368</v>
      </c>
      <c r="AC34" s="1488">
        <v>63284</v>
      </c>
      <c r="AD34" s="1871">
        <v>31.291689535648416</v>
      </c>
      <c r="AE34" s="294"/>
      <c r="AF34" s="294"/>
    </row>
    <row r="35" spans="1:32" s="297" customFormat="1" ht="14.65" customHeight="1">
      <c r="A35" s="266" t="s">
        <v>582</v>
      </c>
      <c r="B35" s="78">
        <v>48000</v>
      </c>
      <c r="C35" s="78">
        <v>49100</v>
      </c>
      <c r="D35" s="78">
        <v>49500</v>
      </c>
      <c r="E35" s="78">
        <v>49400</v>
      </c>
      <c r="F35" s="78">
        <v>49150</v>
      </c>
      <c r="G35" s="78">
        <v>48900</v>
      </c>
      <c r="H35" s="78">
        <v>48320</v>
      </c>
      <c r="I35" s="78">
        <v>48200</v>
      </c>
      <c r="J35" s="78">
        <v>48140</v>
      </c>
      <c r="K35" s="78">
        <v>48100</v>
      </c>
      <c r="L35" s="78">
        <v>47600</v>
      </c>
      <c r="M35" s="78">
        <v>47578</v>
      </c>
      <c r="N35" s="78">
        <v>47600</v>
      </c>
      <c r="O35" s="78">
        <v>47578</v>
      </c>
      <c r="P35" s="78">
        <v>47300</v>
      </c>
      <c r="Q35" s="78">
        <v>47674</v>
      </c>
      <c r="R35" s="78">
        <v>47693</v>
      </c>
      <c r="S35" s="1879">
        <v>47679.95</v>
      </c>
      <c r="T35" s="1879">
        <v>47577.599999999999</v>
      </c>
      <c r="U35" s="1879">
        <v>47577.599999999999</v>
      </c>
      <c r="V35" s="1879">
        <v>46000</v>
      </c>
      <c r="W35" s="1879">
        <v>46000</v>
      </c>
      <c r="X35" s="1879">
        <v>47804</v>
      </c>
      <c r="Y35" s="1879">
        <v>47768</v>
      </c>
      <c r="Z35" s="1879">
        <v>47768</v>
      </c>
      <c r="AA35" s="1879">
        <v>47777</v>
      </c>
      <c r="AB35" s="1879">
        <v>47777</v>
      </c>
      <c r="AC35" s="1879">
        <v>47811</v>
      </c>
      <c r="AD35" s="1872">
        <v>23.640840787385223</v>
      </c>
    </row>
    <row r="36" spans="1:32" s="297" customFormat="1" ht="14.65" customHeight="1">
      <c r="A36" s="266" t="s">
        <v>583</v>
      </c>
      <c r="B36" s="270">
        <v>1800</v>
      </c>
      <c r="C36" s="270">
        <v>1800</v>
      </c>
      <c r="D36" s="270">
        <v>1900</v>
      </c>
      <c r="E36" s="270">
        <v>1780</v>
      </c>
      <c r="F36" s="270">
        <v>1780</v>
      </c>
      <c r="G36" s="270">
        <v>1780</v>
      </c>
      <c r="H36" s="270">
        <v>1800</v>
      </c>
      <c r="I36" s="270">
        <v>1800</v>
      </c>
      <c r="J36" s="270">
        <v>1840</v>
      </c>
      <c r="K36" s="270">
        <v>1810</v>
      </c>
      <c r="L36" s="270">
        <v>1850</v>
      </c>
      <c r="M36" s="270">
        <v>1210</v>
      </c>
      <c r="N36" s="270">
        <v>1990</v>
      </c>
      <c r="O36" s="270">
        <v>2000</v>
      </c>
      <c r="P36" s="270">
        <v>2999</v>
      </c>
      <c r="Q36" s="270">
        <v>3400</v>
      </c>
      <c r="R36" s="270">
        <v>3380</v>
      </c>
      <c r="S36" s="1880">
        <v>3300</v>
      </c>
      <c r="T36" s="1880">
        <v>3280</v>
      </c>
      <c r="U36" s="1880">
        <v>3250</v>
      </c>
      <c r="V36" s="1880">
        <v>3701</v>
      </c>
      <c r="W36" s="1880">
        <v>3759</v>
      </c>
      <c r="X36" s="1880">
        <v>1939</v>
      </c>
      <c r="Y36" s="1880">
        <v>1922</v>
      </c>
      <c r="Z36" s="1880">
        <v>1918</v>
      </c>
      <c r="AA36" s="1880">
        <v>1907</v>
      </c>
      <c r="AB36" s="1880">
        <v>1898</v>
      </c>
      <c r="AC36" s="1880">
        <v>1885</v>
      </c>
      <c r="AD36" s="1873">
        <v>0.93206552643159823</v>
      </c>
    </row>
    <row r="37" spans="1:32" ht="14.65" customHeight="1">
      <c r="A37" s="266" t="s">
        <v>212</v>
      </c>
      <c r="B37" s="78">
        <v>2800</v>
      </c>
      <c r="C37" s="78">
        <v>2750</v>
      </c>
      <c r="D37" s="78">
        <v>2800</v>
      </c>
      <c r="E37" s="78">
        <v>2880</v>
      </c>
      <c r="F37" s="78">
        <v>2880</v>
      </c>
      <c r="G37" s="78">
        <v>2900</v>
      </c>
      <c r="H37" s="78">
        <v>2900</v>
      </c>
      <c r="I37" s="78">
        <v>2900</v>
      </c>
      <c r="J37" s="78">
        <v>2860</v>
      </c>
      <c r="K37" s="78">
        <v>2860</v>
      </c>
      <c r="L37" s="78">
        <v>2860</v>
      </c>
      <c r="M37" s="78">
        <v>2900</v>
      </c>
      <c r="N37" s="78">
        <v>2900</v>
      </c>
      <c r="O37" s="78">
        <v>2850</v>
      </c>
      <c r="P37" s="78">
        <v>2800</v>
      </c>
      <c r="Q37" s="78">
        <v>2832</v>
      </c>
      <c r="R37" s="78">
        <v>3000</v>
      </c>
      <c r="S37" s="1879">
        <v>7000</v>
      </c>
      <c r="T37" s="1879">
        <v>8104</v>
      </c>
      <c r="U37" s="1879">
        <v>8030.1474576382998</v>
      </c>
      <c r="V37" s="1879">
        <v>10000</v>
      </c>
      <c r="W37" s="1879">
        <v>10000</v>
      </c>
      <c r="X37" s="1879">
        <v>9967</v>
      </c>
      <c r="Y37" s="1879">
        <v>9934</v>
      </c>
      <c r="Z37" s="1879">
        <v>9904</v>
      </c>
      <c r="AA37" s="1879">
        <v>8714</v>
      </c>
      <c r="AB37" s="1879">
        <v>9067</v>
      </c>
      <c r="AC37" s="1879">
        <v>9805</v>
      </c>
      <c r="AD37" s="1872">
        <v>4.8482241308550771</v>
      </c>
      <c r="AE37" s="294"/>
      <c r="AF37" s="294"/>
    </row>
    <row r="38" spans="1:32" ht="14.65" customHeight="1">
      <c r="A38" s="266" t="s">
        <v>213</v>
      </c>
      <c r="B38" s="78">
        <v>1800</v>
      </c>
      <c r="C38" s="78">
        <v>1800</v>
      </c>
      <c r="D38" s="78">
        <v>1800</v>
      </c>
      <c r="E38" s="78">
        <v>1850</v>
      </c>
      <c r="F38" s="78">
        <v>1850</v>
      </c>
      <c r="G38" s="78">
        <v>1900</v>
      </c>
      <c r="H38" s="78">
        <v>1870</v>
      </c>
      <c r="I38" s="78">
        <v>1880</v>
      </c>
      <c r="J38" s="78">
        <v>1875</v>
      </c>
      <c r="K38" s="78">
        <v>1875</v>
      </c>
      <c r="L38" s="78">
        <v>1875</v>
      </c>
      <c r="M38" s="78">
        <v>1870</v>
      </c>
      <c r="N38" s="78">
        <v>1850</v>
      </c>
      <c r="O38" s="78">
        <v>1875</v>
      </c>
      <c r="P38" s="78">
        <v>1620</v>
      </c>
      <c r="Q38" s="78">
        <v>1841</v>
      </c>
      <c r="R38" s="78">
        <v>1841</v>
      </c>
      <c r="S38" s="1879">
        <v>1840.8</v>
      </c>
      <c r="T38" s="1879">
        <v>1683</v>
      </c>
      <c r="U38" s="1879">
        <v>1559.6177386540221</v>
      </c>
      <c r="V38" s="1879">
        <v>1602.37646102905</v>
      </c>
      <c r="W38" s="1879">
        <v>1661</v>
      </c>
      <c r="X38" s="1879">
        <v>1635</v>
      </c>
      <c r="Y38" s="2758">
        <v>1632</v>
      </c>
      <c r="Z38" s="2758">
        <v>1608</v>
      </c>
      <c r="AA38" s="2758">
        <v>1585</v>
      </c>
      <c r="AB38" s="2758">
        <v>1564</v>
      </c>
      <c r="AC38" s="2758">
        <v>1542</v>
      </c>
      <c r="AD38" s="1872">
        <v>0.76246421313396529</v>
      </c>
      <c r="AE38" s="294"/>
      <c r="AF38" s="294"/>
    </row>
    <row r="39" spans="1:32" ht="14.65" customHeight="1">
      <c r="A39" s="264" t="s">
        <v>584</v>
      </c>
      <c r="B39" s="78">
        <v>157</v>
      </c>
      <c r="C39" s="78">
        <v>157</v>
      </c>
      <c r="D39" s="78">
        <v>157</v>
      </c>
      <c r="E39" s="78">
        <v>750</v>
      </c>
      <c r="F39" s="78">
        <v>900</v>
      </c>
      <c r="G39" s="78">
        <v>900</v>
      </c>
      <c r="H39" s="78">
        <v>1000</v>
      </c>
      <c r="I39" s="78">
        <v>950</v>
      </c>
      <c r="J39" s="78">
        <v>950</v>
      </c>
      <c r="K39" s="78">
        <v>1100</v>
      </c>
      <c r="L39" s="78">
        <v>1100</v>
      </c>
      <c r="M39" s="78">
        <v>1010</v>
      </c>
      <c r="N39" s="78">
        <v>1005</v>
      </c>
      <c r="O39" s="78">
        <v>1000</v>
      </c>
      <c r="P39" s="78">
        <v>1371</v>
      </c>
      <c r="Q39" s="78">
        <v>1330</v>
      </c>
      <c r="R39" s="78">
        <v>1340</v>
      </c>
      <c r="S39" s="1879">
        <v>2000</v>
      </c>
      <c r="T39" s="1879">
        <v>1900</v>
      </c>
      <c r="U39" s="1879">
        <v>1880</v>
      </c>
      <c r="V39" s="1879">
        <v>1784.0000391006499</v>
      </c>
      <c r="W39" s="1879">
        <v>1930</v>
      </c>
      <c r="X39" s="1879">
        <v>991</v>
      </c>
      <c r="Y39" s="2758">
        <v>1166</v>
      </c>
      <c r="Z39" s="2758">
        <v>1148</v>
      </c>
      <c r="AA39" s="2758">
        <v>1148</v>
      </c>
      <c r="AB39" s="2758">
        <v>1319</v>
      </c>
      <c r="AC39" s="2758">
        <v>1269</v>
      </c>
      <c r="AD39" s="1872">
        <v>0.62747541275421659</v>
      </c>
      <c r="AE39" s="294"/>
      <c r="AF39" s="294"/>
    </row>
    <row r="40" spans="1:32" ht="14.65" customHeight="1">
      <c r="A40" s="266" t="s">
        <v>214</v>
      </c>
      <c r="B40" s="78">
        <v>1040</v>
      </c>
      <c r="C40" s="78">
        <v>1070</v>
      </c>
      <c r="D40" s="78">
        <v>1050</v>
      </c>
      <c r="E40" s="78">
        <v>1050</v>
      </c>
      <c r="F40" s="78">
        <v>1050</v>
      </c>
      <c r="G40" s="78">
        <v>1040</v>
      </c>
      <c r="H40" s="78">
        <v>1100</v>
      </c>
      <c r="I40" s="78">
        <v>1100</v>
      </c>
      <c r="J40" s="78">
        <v>1120</v>
      </c>
      <c r="K40" s="78">
        <v>1121</v>
      </c>
      <c r="L40" s="78">
        <v>1121</v>
      </c>
      <c r="M40" s="78">
        <v>1210</v>
      </c>
      <c r="N40" s="78">
        <v>1190</v>
      </c>
      <c r="O40" s="78">
        <v>1121</v>
      </c>
      <c r="P40" s="78">
        <v>1010</v>
      </c>
      <c r="Q40" s="78">
        <v>1104</v>
      </c>
      <c r="R40" s="78">
        <v>1026</v>
      </c>
      <c r="S40" s="1879">
        <v>923.23200000000008</v>
      </c>
      <c r="T40" s="1879">
        <v>984</v>
      </c>
      <c r="U40" s="1879">
        <v>935.03662491008004</v>
      </c>
      <c r="V40" s="1879">
        <v>969</v>
      </c>
      <c r="W40" s="1879">
        <v>969</v>
      </c>
      <c r="X40" s="1879">
        <v>960</v>
      </c>
      <c r="Y40" s="2758">
        <v>952</v>
      </c>
      <c r="Z40" s="2758">
        <v>944</v>
      </c>
      <c r="AA40" s="2758">
        <v>952</v>
      </c>
      <c r="AB40" s="2758">
        <v>950</v>
      </c>
      <c r="AC40" s="2758">
        <v>950</v>
      </c>
      <c r="AD40" s="1872">
        <v>0.46974124674271528</v>
      </c>
      <c r="AE40" s="294"/>
      <c r="AF40" s="294"/>
    </row>
    <row r="41" spans="1:32" ht="14.65" customHeight="1">
      <c r="A41" s="269" t="s">
        <v>585</v>
      </c>
      <c r="B41" s="1484">
        <v>8107</v>
      </c>
      <c r="C41" s="1484">
        <v>8203</v>
      </c>
      <c r="D41" s="1484">
        <v>8198</v>
      </c>
      <c r="E41" s="1484">
        <v>7959</v>
      </c>
      <c r="F41" s="1484">
        <v>8009</v>
      </c>
      <c r="G41" s="1484">
        <v>7890</v>
      </c>
      <c r="H41" s="1275">
        <v>7384</v>
      </c>
      <c r="I41" s="1275">
        <v>6828</v>
      </c>
      <c r="J41" s="1275">
        <v>7428</v>
      </c>
      <c r="K41" s="1275">
        <v>7458</v>
      </c>
      <c r="L41" s="1275">
        <v>6723</v>
      </c>
      <c r="M41" s="1275">
        <v>6479</v>
      </c>
      <c r="N41" s="1275">
        <v>6370</v>
      </c>
      <c r="O41" s="1275">
        <v>6116</v>
      </c>
      <c r="P41" s="1275">
        <v>5866</v>
      </c>
      <c r="Q41" s="1275">
        <v>5969</v>
      </c>
      <c r="R41" s="1275">
        <v>5792</v>
      </c>
      <c r="S41" s="1488">
        <v>5486.0737599999993</v>
      </c>
      <c r="T41" s="1488">
        <v>5238.8254400000005</v>
      </c>
      <c r="U41" s="1488">
        <v>4929.5689199999988</v>
      </c>
      <c r="V41" s="1488">
        <v>4314.6025973774003</v>
      </c>
      <c r="W41" s="1488">
        <v>4259</v>
      </c>
      <c r="X41" s="1488">
        <v>3983</v>
      </c>
      <c r="Y41" s="1488">
        <v>3622</v>
      </c>
      <c r="Z41" s="1488">
        <v>3395</v>
      </c>
      <c r="AA41" s="1488">
        <v>3229</v>
      </c>
      <c r="AB41" s="1488">
        <v>3076</v>
      </c>
      <c r="AC41" s="1488">
        <v>2519</v>
      </c>
      <c r="AD41" s="1871">
        <v>1.2455560005735788</v>
      </c>
      <c r="AE41" s="294"/>
      <c r="AF41" s="294"/>
    </row>
    <row r="42" spans="1:32" s="297" customFormat="1" ht="14.65" customHeight="1">
      <c r="A42" s="266" t="s">
        <v>586</v>
      </c>
      <c r="B42" s="78">
        <v>2738</v>
      </c>
      <c r="C42" s="78">
        <v>2760</v>
      </c>
      <c r="D42" s="78">
        <v>2805</v>
      </c>
      <c r="E42" s="78">
        <v>2688</v>
      </c>
      <c r="F42" s="78">
        <v>2861</v>
      </c>
      <c r="G42" s="78">
        <v>2881</v>
      </c>
      <c r="H42" s="78">
        <v>2489</v>
      </c>
      <c r="I42" s="78">
        <v>2183</v>
      </c>
      <c r="J42" s="78">
        <v>2895</v>
      </c>
      <c r="K42" s="78">
        <v>2956</v>
      </c>
      <c r="L42" s="78">
        <v>2361</v>
      </c>
      <c r="M42" s="78">
        <v>2315</v>
      </c>
      <c r="N42" s="78">
        <v>2461</v>
      </c>
      <c r="O42" s="78">
        <v>2386</v>
      </c>
      <c r="P42" s="78">
        <v>2358</v>
      </c>
      <c r="Q42" s="78">
        <v>2331</v>
      </c>
      <c r="R42" s="78">
        <v>2313</v>
      </c>
      <c r="S42" s="1879">
        <v>2215</v>
      </c>
      <c r="T42" s="1879">
        <v>2046</v>
      </c>
      <c r="U42" s="1879">
        <v>2069</v>
      </c>
      <c r="V42" s="1879">
        <v>2070</v>
      </c>
      <c r="W42" s="1879">
        <v>1950</v>
      </c>
      <c r="X42" s="1879">
        <v>2049</v>
      </c>
      <c r="Y42" s="1879">
        <v>2030</v>
      </c>
      <c r="Z42" s="1879">
        <v>1856</v>
      </c>
      <c r="AA42" s="1879">
        <v>1783</v>
      </c>
      <c r="AB42" s="1879">
        <v>1729</v>
      </c>
      <c r="AC42" s="1879">
        <v>1611</v>
      </c>
      <c r="AD42" s="1872">
        <v>0.79658226158159406</v>
      </c>
    </row>
    <row r="43" spans="1:32" ht="14.65" customHeight="1">
      <c r="A43" s="605" t="s">
        <v>215</v>
      </c>
      <c r="B43" s="78">
        <v>2086</v>
      </c>
      <c r="C43" s="78">
        <v>2061</v>
      </c>
      <c r="D43" s="78">
        <v>2010</v>
      </c>
      <c r="E43" s="78">
        <v>1997</v>
      </c>
      <c r="F43" s="78">
        <v>1952</v>
      </c>
      <c r="G43" s="78">
        <v>1930</v>
      </c>
      <c r="H43" s="78">
        <v>1840</v>
      </c>
      <c r="I43" s="78">
        <v>1771</v>
      </c>
      <c r="J43" s="78">
        <v>1770</v>
      </c>
      <c r="K43" s="78">
        <v>1771</v>
      </c>
      <c r="L43" s="78">
        <v>1738</v>
      </c>
      <c r="M43" s="78">
        <v>1700</v>
      </c>
      <c r="N43" s="78">
        <v>1615</v>
      </c>
      <c r="O43" s="78">
        <v>1572</v>
      </c>
      <c r="P43" s="78">
        <v>1510</v>
      </c>
      <c r="Q43" s="78">
        <v>1439</v>
      </c>
      <c r="R43" s="78">
        <v>1386</v>
      </c>
      <c r="S43" s="1879">
        <v>1345</v>
      </c>
      <c r="T43" s="1879">
        <v>1390</v>
      </c>
      <c r="U43" s="1879">
        <v>1232</v>
      </c>
      <c r="V43" s="1879">
        <v>1156</v>
      </c>
      <c r="W43" s="1879">
        <v>1130</v>
      </c>
      <c r="X43" s="1879">
        <v>947</v>
      </c>
      <c r="Y43" s="2758">
        <v>818</v>
      </c>
      <c r="Z43" s="2758">
        <v>760</v>
      </c>
      <c r="AA43" s="2758">
        <v>697</v>
      </c>
      <c r="AB43" s="2758">
        <v>654</v>
      </c>
      <c r="AC43" s="2758">
        <v>209</v>
      </c>
      <c r="AD43" s="1872">
        <v>0.10334307428339737</v>
      </c>
      <c r="AE43" s="294"/>
      <c r="AF43" s="294"/>
    </row>
    <row r="44" spans="1:32" ht="14.65" customHeight="1">
      <c r="A44" s="264" t="s">
        <v>587</v>
      </c>
      <c r="B44" s="268">
        <v>1435</v>
      </c>
      <c r="C44" s="268">
        <v>1580</v>
      </c>
      <c r="D44" s="268">
        <v>1550</v>
      </c>
      <c r="E44" s="268">
        <v>1515</v>
      </c>
      <c r="F44" s="268">
        <v>1480</v>
      </c>
      <c r="G44" s="268">
        <v>1420</v>
      </c>
      <c r="H44" s="270">
        <v>1400</v>
      </c>
      <c r="I44" s="270">
        <v>1340</v>
      </c>
      <c r="J44" s="270">
        <v>1265</v>
      </c>
      <c r="K44" s="270">
        <v>1195</v>
      </c>
      <c r="L44" s="270">
        <v>1140</v>
      </c>
      <c r="M44" s="270">
        <v>1040</v>
      </c>
      <c r="N44" s="270">
        <v>905</v>
      </c>
      <c r="O44" s="270">
        <v>826</v>
      </c>
      <c r="P44" s="270">
        <v>740</v>
      </c>
      <c r="Q44" s="270">
        <v>680</v>
      </c>
      <c r="R44" s="270">
        <v>660</v>
      </c>
      <c r="S44" s="1880">
        <v>610</v>
      </c>
      <c r="T44" s="1880">
        <v>564</v>
      </c>
      <c r="U44" s="1880">
        <v>520</v>
      </c>
      <c r="V44" s="1880">
        <v>493</v>
      </c>
      <c r="W44" s="1880">
        <v>461</v>
      </c>
      <c r="X44" s="1880">
        <v>452</v>
      </c>
      <c r="Y44" s="2759">
        <v>407</v>
      </c>
      <c r="Z44" s="2759">
        <v>333</v>
      </c>
      <c r="AA44" s="2759">
        <v>297</v>
      </c>
      <c r="AB44" s="2759">
        <v>275</v>
      </c>
      <c r="AC44" s="2759">
        <v>264</v>
      </c>
      <c r="AD44" s="1873">
        <v>0.1305386201474493</v>
      </c>
      <c r="AE44" s="294"/>
      <c r="AF44" s="294"/>
    </row>
    <row r="45" spans="1:32" ht="14.65" customHeight="1">
      <c r="A45" s="271" t="s">
        <v>588</v>
      </c>
      <c r="B45" s="272">
        <v>349</v>
      </c>
      <c r="C45" s="272">
        <v>342</v>
      </c>
      <c r="D45" s="272">
        <v>340</v>
      </c>
      <c r="E45" s="272">
        <v>354</v>
      </c>
      <c r="F45" s="272">
        <v>365</v>
      </c>
      <c r="G45" s="272">
        <v>382</v>
      </c>
      <c r="H45" s="272">
        <v>378</v>
      </c>
      <c r="I45" s="272">
        <v>376</v>
      </c>
      <c r="J45" s="272">
        <v>363</v>
      </c>
      <c r="K45" s="272">
        <v>377</v>
      </c>
      <c r="L45" s="272">
        <v>343</v>
      </c>
      <c r="M45" s="272">
        <v>326</v>
      </c>
      <c r="N45" s="272">
        <v>293</v>
      </c>
      <c r="O45" s="272">
        <v>270</v>
      </c>
      <c r="P45" s="272">
        <v>255</v>
      </c>
      <c r="Q45" s="272">
        <v>233</v>
      </c>
      <c r="R45" s="272">
        <v>218</v>
      </c>
      <c r="S45" s="1881">
        <v>194</v>
      </c>
      <c r="T45" s="1881">
        <v>161.9</v>
      </c>
      <c r="U45" s="1881">
        <v>146.30000000000001</v>
      </c>
      <c r="V45" s="1881">
        <v>132.5</v>
      </c>
      <c r="W45" s="1881">
        <v>123</v>
      </c>
      <c r="X45" s="1881">
        <v>104</v>
      </c>
      <c r="Y45" s="2760">
        <v>89</v>
      </c>
      <c r="Z45" s="2760">
        <v>74</v>
      </c>
      <c r="AA45" s="2760">
        <v>70</v>
      </c>
      <c r="AB45" s="2760">
        <v>37</v>
      </c>
      <c r="AC45" s="2760">
        <v>30</v>
      </c>
      <c r="AD45" s="3269">
        <v>1.4833934107664693E-2</v>
      </c>
      <c r="AE45" s="294"/>
      <c r="AF45" s="294"/>
    </row>
    <row r="46" spans="1:32" ht="15" customHeight="1">
      <c r="A46" s="258" t="s">
        <v>800</v>
      </c>
      <c r="B46" s="299"/>
      <c r="C46" s="299"/>
      <c r="D46" s="299"/>
      <c r="E46" s="299"/>
      <c r="F46" s="299"/>
      <c r="G46" s="299"/>
      <c r="H46" s="299"/>
      <c r="I46" s="299"/>
      <c r="J46" s="299"/>
      <c r="K46" s="299"/>
      <c r="L46" s="300"/>
      <c r="M46" s="300"/>
      <c r="N46" s="299"/>
      <c r="O46" s="299"/>
      <c r="P46" s="299"/>
      <c r="Q46" s="299"/>
      <c r="R46" s="299"/>
      <c r="S46" s="299"/>
      <c r="T46" s="294"/>
      <c r="U46" s="294"/>
      <c r="V46" s="294"/>
    </row>
    <row r="47" spans="1:32" ht="15" customHeight="1">
      <c r="A47" s="258" t="s">
        <v>801</v>
      </c>
      <c r="B47" s="299"/>
      <c r="C47" s="299"/>
      <c r="D47" s="299"/>
      <c r="E47" s="299"/>
      <c r="F47" s="299"/>
      <c r="G47" s="299"/>
      <c r="H47" s="299"/>
      <c r="I47" s="299"/>
      <c r="J47" s="299"/>
      <c r="K47" s="299"/>
      <c r="L47" s="300"/>
      <c r="M47" s="300"/>
      <c r="N47" s="299"/>
      <c r="O47" s="299"/>
      <c r="P47" s="299"/>
      <c r="Q47" s="299"/>
      <c r="R47" s="299"/>
      <c r="S47" s="299"/>
      <c r="T47" s="294"/>
      <c r="U47" s="294"/>
      <c r="V47" s="294"/>
    </row>
    <row r="48" spans="1:32" ht="15" customHeight="1">
      <c r="A48" s="258"/>
      <c r="B48" s="299"/>
      <c r="C48" s="299"/>
      <c r="D48" s="299"/>
      <c r="E48" s="299"/>
      <c r="F48" s="299"/>
      <c r="G48" s="299"/>
      <c r="H48" s="299"/>
      <c r="I48" s="299"/>
      <c r="J48" s="299"/>
      <c r="K48" s="299"/>
      <c r="L48" s="300"/>
      <c r="M48" s="300"/>
      <c r="N48" s="299"/>
      <c r="O48" s="299"/>
      <c r="P48" s="299"/>
      <c r="Q48" s="299"/>
      <c r="R48" s="299"/>
      <c r="S48" s="299"/>
      <c r="T48" s="294"/>
      <c r="U48" s="294"/>
      <c r="V48" s="294"/>
    </row>
    <row r="49" spans="1:24" ht="15" customHeight="1">
      <c r="A49" s="258" t="s">
        <v>264</v>
      </c>
      <c r="B49" s="299"/>
      <c r="C49" s="299"/>
      <c r="D49" s="299"/>
      <c r="E49" s="299"/>
      <c r="F49" s="299"/>
      <c r="G49" s="299"/>
      <c r="H49" s="299"/>
      <c r="I49" s="299"/>
      <c r="J49" s="299"/>
      <c r="K49" s="299"/>
      <c r="L49" s="300"/>
      <c r="M49" s="300"/>
      <c r="N49" s="299"/>
      <c r="O49" s="299"/>
      <c r="P49" s="299"/>
      <c r="Q49" s="299"/>
      <c r="R49" s="299"/>
      <c r="S49" s="299"/>
      <c r="T49" s="294"/>
      <c r="U49" s="294"/>
      <c r="V49" s="294"/>
    </row>
    <row r="50" spans="1:24" ht="15" customHeight="1">
      <c r="A50" s="299"/>
      <c r="B50" s="299"/>
      <c r="C50" s="299"/>
      <c r="D50" s="299"/>
      <c r="E50" s="299"/>
      <c r="F50" s="299"/>
      <c r="G50" s="299"/>
      <c r="H50" s="299"/>
      <c r="I50" s="299"/>
      <c r="J50" s="299"/>
      <c r="K50" s="299"/>
      <c r="L50" s="300"/>
      <c r="M50" s="300"/>
      <c r="N50" s="299"/>
      <c r="O50" s="299"/>
      <c r="P50" s="299"/>
      <c r="Q50" s="299"/>
      <c r="R50" s="299"/>
      <c r="S50" s="299"/>
      <c r="T50" s="294"/>
      <c r="U50" s="294"/>
      <c r="V50" s="294"/>
    </row>
    <row r="51" spans="1:24" ht="15" customHeight="1">
      <c r="A51" s="4305" t="s">
        <v>1143</v>
      </c>
      <c r="B51" s="4305"/>
      <c r="C51" s="4305"/>
      <c r="D51" s="4305"/>
      <c r="E51" s="4305"/>
      <c r="F51" s="4305"/>
      <c r="G51" s="4305"/>
      <c r="H51" s="4305"/>
      <c r="I51" s="4305"/>
      <c r="J51" s="304"/>
      <c r="K51" s="303"/>
      <c r="L51" s="305"/>
      <c r="M51" s="305"/>
      <c r="N51" s="305"/>
      <c r="O51" s="305"/>
      <c r="P51" s="305"/>
      <c r="Q51" s="305"/>
      <c r="R51" s="305"/>
      <c r="S51" s="306"/>
      <c r="T51" s="294"/>
      <c r="U51" s="294"/>
      <c r="V51" s="294"/>
    </row>
    <row r="52" spans="1:24" ht="16.149999999999999" customHeight="1">
      <c r="A52" s="4303" t="s">
        <v>1626</v>
      </c>
      <c r="B52" s="4304"/>
      <c r="C52" s="4304"/>
      <c r="D52" s="4304"/>
      <c r="E52" s="4304"/>
      <c r="F52" s="4304"/>
      <c r="G52" s="4304"/>
      <c r="H52" s="4304"/>
      <c r="I52" s="4304"/>
      <c r="J52" s="307"/>
      <c r="K52" s="307"/>
      <c r="L52" s="306"/>
      <c r="M52" s="306"/>
      <c r="N52" s="306"/>
      <c r="O52" s="306"/>
      <c r="P52" s="306"/>
      <c r="Q52" s="306"/>
      <c r="R52" s="306"/>
      <c r="S52" s="306"/>
      <c r="T52" s="294"/>
      <c r="U52" s="294"/>
      <c r="V52" s="294"/>
    </row>
    <row r="53" spans="1:24" ht="47.25" customHeight="1">
      <c r="A53" s="276" t="s">
        <v>954</v>
      </c>
      <c r="B53" s="277" t="s">
        <v>111</v>
      </c>
      <c r="C53" s="278"/>
      <c r="D53" s="277" t="s">
        <v>169</v>
      </c>
      <c r="E53" s="277"/>
      <c r="F53" s="279"/>
      <c r="G53" s="280" t="s">
        <v>171</v>
      </c>
      <c r="H53" s="280"/>
      <c r="I53" s="279"/>
      <c r="J53" s="281"/>
      <c r="K53" s="263"/>
      <c r="L53" s="263"/>
      <c r="M53" s="263"/>
      <c r="N53" s="263"/>
      <c r="O53" s="263"/>
      <c r="P53" s="263"/>
      <c r="Q53" s="263"/>
      <c r="R53" s="263"/>
      <c r="S53" s="263"/>
      <c r="T53" s="263"/>
      <c r="U53" s="263"/>
      <c r="V53" s="263"/>
      <c r="W53" s="294"/>
      <c r="X53" s="294"/>
    </row>
    <row r="54" spans="1:24" s="263" customFormat="1" ht="41.25" customHeight="1">
      <c r="A54" s="308"/>
      <c r="B54" s="2052" t="s">
        <v>246</v>
      </c>
      <c r="C54" s="2053" t="s">
        <v>106</v>
      </c>
      <c r="D54" s="2051" t="s">
        <v>170</v>
      </c>
      <c r="E54" s="2050" t="s">
        <v>741</v>
      </c>
      <c r="F54" s="2047" t="s">
        <v>1095</v>
      </c>
      <c r="G54" s="2051" t="s">
        <v>170</v>
      </c>
      <c r="H54" s="2050" t="s">
        <v>741</v>
      </c>
      <c r="I54" s="2047" t="s">
        <v>1096</v>
      </c>
      <c r="J54" s="294"/>
      <c r="K54" s="294"/>
      <c r="L54" s="294"/>
      <c r="M54" s="294"/>
      <c r="N54" s="294"/>
      <c r="O54" s="294"/>
      <c r="P54" s="294"/>
      <c r="Q54" s="294"/>
      <c r="R54" s="294"/>
      <c r="S54" s="294"/>
      <c r="T54" s="294"/>
      <c r="U54" s="294"/>
      <c r="V54" s="294"/>
    </row>
    <row r="55" spans="1:24" ht="12.2" customHeight="1">
      <c r="A55" s="309" t="str">
        <f>'[25]EUR, Erdgas, 2014, Mrd. m^3'!$B$147</f>
        <v>GUS</v>
      </c>
      <c r="B55" s="125">
        <f>'[26]A-15, Übersicht Erdgas, 201...'!$D$149</f>
        <v>33105</v>
      </c>
      <c r="C55" s="115">
        <f t="shared" ref="C55:C61" si="0">100*B55/B$62</f>
        <v>26.565609552545421</v>
      </c>
      <c r="D55" s="3270">
        <f>'[26]A-17, Erdgasreserven 2018'!$D$28</f>
        <v>63236</v>
      </c>
      <c r="E55" s="3270">
        <f>'[26]A-17, Erdgasreserven 2018'!$C$28</f>
        <v>63284</v>
      </c>
      <c r="F55" s="115">
        <f t="shared" ref="F55:F61" si="1">100*E55/E$62</f>
        <v>31.291689535648416</v>
      </c>
      <c r="G55" s="3270">
        <f>'[26]A-16, Erdgasressourcen 2018'!$D$28</f>
        <v>130988</v>
      </c>
      <c r="H55" s="3270">
        <f>'[26]A-16, Erdgasressourcen 2018'!$C$28</f>
        <v>172364</v>
      </c>
      <c r="I55" s="115">
        <f t="shared" ref="I55:I61" si="2">100*H55/H$62</f>
        <v>27.40377659667493</v>
      </c>
      <c r="J55" s="296"/>
      <c r="K55" s="2484"/>
      <c r="L55" s="2485"/>
      <c r="M55" s="296"/>
      <c r="N55" s="296"/>
      <c r="O55" s="296"/>
      <c r="P55" s="296"/>
      <c r="Q55" s="296"/>
      <c r="R55" s="296"/>
      <c r="S55" s="296"/>
      <c r="T55" s="296"/>
      <c r="U55" s="296"/>
      <c r="V55" s="296"/>
      <c r="W55" s="294"/>
      <c r="X55" s="294"/>
    </row>
    <row r="56" spans="1:24" s="242" customFormat="1" ht="15" customHeight="1">
      <c r="A56" s="310" t="str">
        <f>'[25]EUR, Erdgas, 2014, Mrd. m^3'!$B$153</f>
        <v>OPEC 2009</v>
      </c>
      <c r="B56" s="122">
        <f>'[26]A-15, Übersicht Erdgas, 201...'!$D$155</f>
        <v>14630</v>
      </c>
      <c r="C56" s="115">
        <f t="shared" si="0"/>
        <v>11.740065481158117</v>
      </c>
      <c r="D56" s="122">
        <f>'[26]A-17, Erdgasreserven 2018'!$D$34</f>
        <v>94760</v>
      </c>
      <c r="E56" s="122">
        <f>'[26]A-17, Erdgasreserven 2018'!$C$34</f>
        <v>94760</v>
      </c>
      <c r="F56" s="115">
        <f t="shared" si="1"/>
        <v>46.855453201410214</v>
      </c>
      <c r="G56" s="122">
        <f>'[26]A-16, Erdgasressourcen 2018'!$D$34</f>
        <v>49100</v>
      </c>
      <c r="H56" s="122">
        <f>'[26]A-16, Erdgasressourcen 2018'!$C$34</f>
        <v>94279</v>
      </c>
      <c r="I56" s="115">
        <f t="shared" si="2"/>
        <v>14.989212676416861</v>
      </c>
      <c r="J56" s="296"/>
      <c r="K56" s="2484"/>
      <c r="L56" s="2485"/>
      <c r="M56" s="296"/>
      <c r="N56" s="296"/>
      <c r="O56" s="296"/>
      <c r="P56" s="296"/>
      <c r="Q56" s="296"/>
      <c r="R56" s="296"/>
      <c r="S56" s="296"/>
      <c r="T56" s="296"/>
      <c r="U56" s="296"/>
      <c r="V56" s="296"/>
      <c r="W56" s="296"/>
      <c r="X56" s="296"/>
    </row>
    <row r="57" spans="1:24" s="242" customFormat="1" ht="15" customHeight="1">
      <c r="A57" s="310" t="str">
        <f>'[25]EUR, Erdgas, 2014, Mrd. m^3'!$B$155</f>
        <v>OECD 2010</v>
      </c>
      <c r="B57" s="122">
        <f>'[26]A-15, Übersicht Erdgas, 201...'!$D$157</f>
        <v>59701</v>
      </c>
      <c r="C57" s="115">
        <f t="shared" si="0"/>
        <v>47.907973293959046</v>
      </c>
      <c r="D57" s="122">
        <f>'[26]A-17, Erdgasreserven 2018'!$D$36</f>
        <v>9200</v>
      </c>
      <c r="E57" s="122">
        <f>'[26]A-17, Erdgasreserven 2018'!$C$36</f>
        <v>20145</v>
      </c>
      <c r="F57" s="115">
        <f t="shared" si="1"/>
        <v>9.9609867532968419</v>
      </c>
      <c r="G57" s="122">
        <f>'[26]A-16, Erdgasressourcen 2018'!$D$36</f>
        <v>55728</v>
      </c>
      <c r="H57" s="122">
        <f>'[26]A-16, Erdgasressourcen 2018'!$C$36</f>
        <v>164899</v>
      </c>
      <c r="I57" s="115">
        <f t="shared" si="2"/>
        <v>26.216932520799581</v>
      </c>
      <c r="J57" s="296"/>
      <c r="K57" s="2484"/>
      <c r="L57" s="2485"/>
      <c r="M57" s="296"/>
      <c r="N57" s="296"/>
      <c r="O57" s="296"/>
      <c r="P57" s="296"/>
      <c r="Q57" s="296"/>
      <c r="R57" s="296"/>
      <c r="S57" s="296"/>
      <c r="T57" s="296"/>
      <c r="U57" s="296"/>
      <c r="V57" s="296"/>
      <c r="W57" s="296"/>
      <c r="X57" s="296"/>
    </row>
    <row r="58" spans="1:24" s="242" customFormat="1" ht="15" customHeight="1">
      <c r="A58" s="310" t="str">
        <f>'[25]EUR, Erdgas, 2014, Mrd. m^3'!$B$156</f>
        <v>EU-28</v>
      </c>
      <c r="B58" s="122">
        <f>'[26]A-15, Übersicht Erdgas, 201...'!$D$158</f>
        <v>10784</v>
      </c>
      <c r="C58" s="115">
        <f t="shared" si="0"/>
        <v>8.6537844257559229</v>
      </c>
      <c r="D58" s="122">
        <f>'[26]A-17, Erdgasreserven 2018'!$D$37</f>
        <v>847</v>
      </c>
      <c r="E58" s="122">
        <f>'[26]A-17, Erdgasreserven 2018'!$C$37</f>
        <v>854</v>
      </c>
      <c r="F58" s="115">
        <f t="shared" si="1"/>
        <v>0.42227265759818827</v>
      </c>
      <c r="G58" s="122">
        <f>'[26]A-16, Erdgasressourcen 2018'!$D$37</f>
        <v>4984</v>
      </c>
      <c r="H58" s="122">
        <f>'[26]A-16, Erdgasressourcen 2018'!$C$37</f>
        <v>17981</v>
      </c>
      <c r="I58" s="115">
        <f t="shared" si="2"/>
        <v>2.8587599903971355</v>
      </c>
      <c r="J58" s="296"/>
      <c r="K58" s="2484"/>
      <c r="L58" s="2485"/>
      <c r="M58" s="296"/>
      <c r="N58" s="296"/>
      <c r="O58" s="296"/>
      <c r="P58" s="296"/>
      <c r="Q58" s="296"/>
      <c r="R58" s="296"/>
      <c r="S58" s="296"/>
      <c r="T58" s="296"/>
      <c r="U58" s="296"/>
      <c r="V58" s="296"/>
      <c r="W58" s="296"/>
      <c r="X58" s="296"/>
    </row>
    <row r="59" spans="1:24" s="242" customFormat="1" ht="15" customHeight="1">
      <c r="A59" s="310" t="str">
        <f>'[25]EUR, Erdgas, 2014, Mrd. m^3'!$B$150</f>
        <v>Austral-Asien</v>
      </c>
      <c r="B59" s="122">
        <f>'[26]A-15, Übersicht Erdgas, 201...'!$D$152</f>
        <v>11907</v>
      </c>
      <c r="C59" s="115">
        <f t="shared" si="0"/>
        <v>9.5549528150478267</v>
      </c>
      <c r="D59" s="122">
        <f>'[26]A-17, Erdgasreserven 2018'!$D$31</f>
        <v>16886</v>
      </c>
      <c r="E59" s="122">
        <f>'[26]A-17, Erdgasreserven 2018'!$C$31</f>
        <v>18412</v>
      </c>
      <c r="F59" s="115">
        <f t="shared" si="1"/>
        <v>9.1040798263440781</v>
      </c>
      <c r="G59" s="122">
        <f>'[26]A-16, Erdgasressourcen 2018'!$D$31</f>
        <v>44115</v>
      </c>
      <c r="H59" s="122">
        <f>'[26]A-16, Erdgasressourcen 2018'!$C$31</f>
        <v>126774</v>
      </c>
      <c r="I59" s="115">
        <f t="shared" si="2"/>
        <v>20.155521885468353</v>
      </c>
      <c r="J59" s="296"/>
      <c r="K59" s="2484"/>
      <c r="L59" s="2485"/>
      <c r="M59" s="296"/>
      <c r="N59" s="296"/>
      <c r="O59" s="296"/>
      <c r="P59" s="296"/>
      <c r="Q59" s="296"/>
      <c r="R59" s="296"/>
      <c r="S59" s="296"/>
      <c r="T59" s="296"/>
      <c r="U59" s="296"/>
      <c r="V59" s="296"/>
      <c r="W59" s="296"/>
      <c r="X59" s="296"/>
    </row>
    <row r="60" spans="1:24" s="242" customFormat="1" ht="15" customHeight="1">
      <c r="A60" s="310" t="str">
        <f>'[25]EUR, Erdgas, 2014, Mrd. m^3'!$B$151</f>
        <v>Nordamerika</v>
      </c>
      <c r="B60" s="122">
        <f>'[26]A-15, Übersicht Erdgas, 201...'!$D$153</f>
        <v>45872</v>
      </c>
      <c r="C60" s="115">
        <f t="shared" si="0"/>
        <v>36.810682416383131</v>
      </c>
      <c r="D60" s="122">
        <f>'[26]A-17, Erdgasreserven 2018'!$D$32</f>
        <v>4053</v>
      </c>
      <c r="E60" s="122">
        <f>'[26]A-17, Erdgasreserven 2018'!$C$32</f>
        <v>14113</v>
      </c>
      <c r="F60" s="115">
        <f t="shared" si="1"/>
        <v>6.9783770687157274</v>
      </c>
      <c r="G60" s="122">
        <f>'[26]A-16, Erdgasressourcen 2018'!$D$32</f>
        <v>40720</v>
      </c>
      <c r="H60" s="122">
        <f>'[26]A-16, Erdgasressourcen 2018'!$C$32</f>
        <v>110052</v>
      </c>
      <c r="I60" s="115">
        <f t="shared" si="2"/>
        <v>17.4969275603796</v>
      </c>
      <c r="J60" s="296"/>
      <c r="K60" s="2484"/>
      <c r="L60" s="2485"/>
      <c r="M60" s="296"/>
      <c r="N60" s="296"/>
      <c r="O60" s="296"/>
      <c r="P60" s="296"/>
      <c r="Q60" s="296"/>
      <c r="R60" s="296"/>
      <c r="S60" s="296"/>
      <c r="T60" s="296"/>
      <c r="U60" s="296"/>
      <c r="V60" s="296"/>
      <c r="W60" s="296"/>
      <c r="X60" s="296"/>
    </row>
    <row r="61" spans="1:24" s="242" customFormat="1" ht="15" customHeight="1">
      <c r="A61" s="310" t="str">
        <f>'[25]EUR, Erdgas, 2014, Mrd. m^3'!$B$152</f>
        <v>Lateinamerika</v>
      </c>
      <c r="B61" s="122">
        <f>'[26]A-15, Übersicht Erdgas, 201...'!$D$154</f>
        <v>4627</v>
      </c>
      <c r="C61" s="115">
        <f t="shared" si="0"/>
        <v>3.7130063555241701</v>
      </c>
      <c r="D61" s="122">
        <f>'[26]A-17, Erdgasreserven 2018'!$D$33</f>
        <v>7564</v>
      </c>
      <c r="E61" s="122">
        <f>'[26]A-17, Erdgasreserven 2018'!$C$33</f>
        <v>7564</v>
      </c>
      <c r="F61" s="115">
        <f t="shared" si="1"/>
        <v>3.7401292530125247</v>
      </c>
      <c r="G61" s="122">
        <f>'[26]A-16, Erdgasressourcen 2018'!$D$33</f>
        <v>21425</v>
      </c>
      <c r="H61" s="122">
        <f>'[26]A-16, Erdgasressourcen 2018'!$C$33</f>
        <v>62731</v>
      </c>
      <c r="I61" s="115">
        <f t="shared" si="2"/>
        <v>9.9734649328514937</v>
      </c>
      <c r="J61" s="296"/>
      <c r="K61" s="2484"/>
      <c r="L61" s="2485"/>
      <c r="M61" s="296"/>
      <c r="N61" s="296"/>
      <c r="O61" s="296"/>
      <c r="P61" s="296"/>
      <c r="Q61" s="296"/>
      <c r="R61" s="296"/>
      <c r="S61" s="296"/>
      <c r="T61" s="296"/>
      <c r="U61" s="296"/>
      <c r="V61" s="296"/>
      <c r="W61" s="296"/>
      <c r="X61" s="296"/>
    </row>
    <row r="62" spans="1:24" s="242" customFormat="1" ht="15" customHeight="1">
      <c r="A62" s="1266" t="str">
        <f>'[25]EUR, Erdgas, 2014, Mrd. m^3'!$B$145</f>
        <v>Welt</v>
      </c>
      <c r="B62" s="1264">
        <f>'[26]A-15, Übersicht Erdgas, 201...'!$D$147</f>
        <v>124616</v>
      </c>
      <c r="C62" s="1265"/>
      <c r="D62" s="1264">
        <f>'[26]A-17, Erdgasreserven 2018'!$D$26</f>
        <v>190598</v>
      </c>
      <c r="E62" s="1264">
        <f>'[26]A-17, Erdgasreserven 2018'!$C$26</f>
        <v>202239</v>
      </c>
      <c r="F62" s="1265"/>
      <c r="G62" s="1264">
        <f>'[26]A-16, Erdgasressourcen 2018'!$D$26</f>
        <v>324050</v>
      </c>
      <c r="H62" s="1264">
        <f>'[26]A-16, Erdgasressourcen 2018'!$C$26</f>
        <v>628979</v>
      </c>
      <c r="I62" s="1265"/>
      <c r="J62" s="294"/>
      <c r="K62" s="642"/>
      <c r="L62" s="2485"/>
      <c r="M62" s="294"/>
      <c r="N62" s="294"/>
      <c r="O62" s="294"/>
      <c r="P62" s="294"/>
      <c r="Q62" s="294"/>
      <c r="R62" s="294"/>
      <c r="S62" s="294"/>
      <c r="T62" s="294"/>
      <c r="U62" s="294"/>
      <c r="V62" s="294"/>
      <c r="W62" s="296"/>
      <c r="X62" s="296"/>
    </row>
    <row r="63" spans="1:24" ht="14.45" customHeight="1">
      <c r="A63" s="116"/>
      <c r="B63" s="116"/>
      <c r="C63" s="116"/>
      <c r="D63" s="116"/>
      <c r="E63" s="116"/>
      <c r="F63" s="116"/>
      <c r="G63" s="116"/>
      <c r="H63" s="294"/>
      <c r="I63" s="294"/>
      <c r="J63" s="294"/>
      <c r="K63" s="294"/>
      <c r="L63" s="294"/>
      <c r="M63" s="294"/>
      <c r="N63" s="294"/>
      <c r="O63" s="294"/>
      <c r="P63" s="294"/>
      <c r="Q63" s="294"/>
      <c r="R63" s="294"/>
      <c r="S63" s="294"/>
      <c r="T63" s="294"/>
      <c r="U63" s="294"/>
      <c r="V63" s="294"/>
    </row>
    <row r="64" spans="1:24" ht="2.85" customHeight="1">
      <c r="A64" s="124" t="s">
        <v>1142</v>
      </c>
      <c r="B64" s="126"/>
      <c r="C64" s="126"/>
      <c r="D64" s="126"/>
      <c r="E64" s="126"/>
      <c r="F64" s="126"/>
      <c r="G64" s="126"/>
      <c r="H64" s="299"/>
      <c r="I64" s="299"/>
      <c r="J64" s="299"/>
      <c r="K64" s="299"/>
      <c r="L64" s="299"/>
      <c r="M64" s="299"/>
      <c r="N64" s="299"/>
      <c r="O64" s="299"/>
      <c r="P64" s="299"/>
      <c r="Q64" s="299"/>
      <c r="R64" s="299"/>
      <c r="S64" s="302"/>
      <c r="T64" s="302"/>
      <c r="U64" s="294"/>
      <c r="V64" s="294"/>
    </row>
    <row r="65" spans="1:22" s="302" customFormat="1" ht="13.15" customHeight="1">
      <c r="A65" s="301" t="s">
        <v>264</v>
      </c>
      <c r="B65" s="301"/>
      <c r="F65" s="311"/>
    </row>
    <row r="66" spans="1:22" s="302" customFormat="1" ht="13.15" customHeight="1">
      <c r="A66" s="301"/>
      <c r="B66" s="301"/>
      <c r="F66" s="311"/>
    </row>
    <row r="67" spans="1:22" s="302" customFormat="1" ht="15" customHeight="1">
      <c r="A67" s="294"/>
      <c r="B67" s="294"/>
      <c r="C67" s="294"/>
      <c r="D67" s="294"/>
      <c r="E67" s="294"/>
      <c r="F67" s="294"/>
      <c r="G67" s="294"/>
      <c r="H67" s="294"/>
      <c r="I67" s="294"/>
      <c r="J67" s="294"/>
      <c r="K67" s="294"/>
      <c r="L67" s="294"/>
      <c r="M67" s="294"/>
      <c r="N67" s="294"/>
      <c r="O67" s="294"/>
      <c r="P67" s="294"/>
      <c r="Q67" s="294"/>
      <c r="R67" s="294"/>
      <c r="S67" s="294"/>
      <c r="T67" s="294"/>
    </row>
    <row r="68" spans="1:22" ht="11.85" customHeight="1">
      <c r="A68" s="294"/>
      <c r="B68" s="294"/>
      <c r="C68" s="294"/>
      <c r="D68" s="294"/>
      <c r="E68" s="294"/>
      <c r="F68" s="294"/>
      <c r="G68" s="294"/>
      <c r="H68" s="294"/>
      <c r="I68" s="294"/>
      <c r="J68" s="294"/>
      <c r="K68" s="294"/>
      <c r="L68" s="294"/>
      <c r="M68" s="294"/>
      <c r="N68" s="294"/>
      <c r="O68" s="294"/>
      <c r="P68" s="294"/>
      <c r="Q68" s="294"/>
      <c r="R68" s="294"/>
      <c r="S68" s="294"/>
      <c r="T68" s="294"/>
      <c r="U68" s="294"/>
      <c r="V68" s="294"/>
    </row>
    <row r="69" spans="1:22" ht="11.85" customHeight="1">
      <c r="A69" s="294"/>
      <c r="B69" s="294"/>
      <c r="C69" s="294"/>
      <c r="D69" s="294"/>
      <c r="E69" s="294"/>
      <c r="F69" s="294"/>
      <c r="G69" s="294"/>
      <c r="H69" s="294"/>
      <c r="I69" s="294"/>
      <c r="J69" s="294"/>
      <c r="K69" s="294"/>
      <c r="L69" s="294"/>
      <c r="M69" s="294"/>
      <c r="N69" s="294"/>
      <c r="O69" s="294"/>
      <c r="P69" s="294"/>
      <c r="Q69" s="294"/>
      <c r="R69" s="294"/>
      <c r="S69" s="294"/>
      <c r="T69" s="294"/>
      <c r="U69" s="294"/>
      <c r="V69" s="294"/>
    </row>
    <row r="70" spans="1:22" ht="15" customHeight="1">
      <c r="A70" s="294"/>
      <c r="B70" s="294"/>
      <c r="C70" s="294"/>
      <c r="D70" s="294"/>
      <c r="E70" s="294"/>
      <c r="F70" s="294"/>
      <c r="G70" s="294"/>
      <c r="H70" s="294"/>
      <c r="I70" s="294"/>
      <c r="J70" s="294"/>
      <c r="K70" s="294"/>
      <c r="L70" s="294"/>
      <c r="M70" s="294"/>
      <c r="N70" s="294"/>
      <c r="O70" s="294"/>
      <c r="P70" s="294"/>
      <c r="Q70" s="294"/>
      <c r="R70" s="294"/>
      <c r="S70" s="294"/>
      <c r="T70" s="294"/>
      <c r="U70" s="294"/>
      <c r="V70" s="294"/>
    </row>
    <row r="71" spans="1:22" ht="5.0999999999999996" customHeight="1">
      <c r="A71" s="294"/>
      <c r="B71" s="294"/>
      <c r="C71" s="294"/>
      <c r="D71" s="294"/>
      <c r="E71" s="294"/>
      <c r="F71" s="294"/>
      <c r="G71" s="294"/>
      <c r="H71" s="294"/>
      <c r="I71" s="294"/>
      <c r="J71" s="294"/>
      <c r="K71" s="294"/>
      <c r="L71" s="294"/>
      <c r="M71" s="294"/>
      <c r="N71" s="294"/>
      <c r="O71" s="294"/>
      <c r="P71" s="294"/>
      <c r="Q71" s="294"/>
      <c r="R71" s="294"/>
      <c r="S71" s="294"/>
      <c r="T71" s="294"/>
      <c r="U71" s="294"/>
      <c r="V71" s="294"/>
    </row>
    <row r="72" spans="1:22" ht="15" customHeight="1">
      <c r="A72" s="294"/>
      <c r="B72" s="294"/>
      <c r="C72" s="294"/>
      <c r="D72" s="294"/>
      <c r="E72" s="294"/>
      <c r="F72" s="294"/>
      <c r="G72" s="294"/>
      <c r="H72" s="294"/>
      <c r="I72" s="294"/>
      <c r="J72" s="294"/>
      <c r="K72" s="294"/>
      <c r="L72" s="294"/>
      <c r="M72" s="294"/>
      <c r="N72" s="294"/>
      <c r="O72" s="294"/>
      <c r="P72" s="294"/>
      <c r="Q72" s="294"/>
      <c r="R72" s="294"/>
      <c r="S72" s="294"/>
      <c r="T72" s="294"/>
      <c r="U72" s="294"/>
      <c r="V72" s="294"/>
    </row>
    <row r="73" spans="1:22" ht="15" customHeight="1">
      <c r="A73" s="294"/>
      <c r="B73" s="294"/>
      <c r="C73" s="294"/>
      <c r="D73" s="294"/>
      <c r="E73" s="294"/>
      <c r="F73" s="294"/>
      <c r="G73" s="294"/>
      <c r="H73" s="296"/>
      <c r="I73" s="296"/>
      <c r="J73" s="296"/>
      <c r="K73" s="296"/>
      <c r="L73" s="296"/>
      <c r="M73" s="296"/>
      <c r="N73" s="296"/>
      <c r="O73" s="296"/>
      <c r="P73" s="296"/>
      <c r="Q73" s="296"/>
      <c r="R73" s="296"/>
      <c r="S73" s="296"/>
      <c r="T73" s="296"/>
      <c r="U73" s="294"/>
      <c r="V73" s="294"/>
    </row>
    <row r="74" spans="1:22" s="242" customFormat="1" ht="15" customHeight="1">
      <c r="A74" s="294"/>
      <c r="B74" s="294"/>
      <c r="C74" s="294"/>
      <c r="D74" s="294"/>
      <c r="E74" s="294"/>
      <c r="F74" s="294"/>
      <c r="G74" s="294"/>
      <c r="H74" s="296"/>
      <c r="I74" s="296"/>
      <c r="J74" s="296"/>
      <c r="K74" s="296"/>
      <c r="L74" s="296"/>
      <c r="M74" s="296"/>
      <c r="N74" s="296"/>
      <c r="O74" s="296"/>
      <c r="P74" s="296"/>
      <c r="Q74" s="296"/>
      <c r="R74" s="296"/>
      <c r="S74" s="296"/>
      <c r="T74" s="296"/>
      <c r="U74" s="296"/>
      <c r="V74" s="296"/>
    </row>
    <row r="75" spans="1:22" s="242" customFormat="1" ht="15" customHeight="1">
      <c r="A75" s="294"/>
      <c r="B75" s="294"/>
      <c r="C75" s="294"/>
      <c r="D75" s="294"/>
      <c r="E75" s="294"/>
      <c r="F75" s="294"/>
      <c r="G75" s="294"/>
      <c r="H75" s="296"/>
      <c r="I75" s="296"/>
      <c r="J75" s="296"/>
      <c r="K75" s="296"/>
      <c r="L75" s="296"/>
      <c r="M75" s="296"/>
      <c r="N75" s="296"/>
      <c r="O75" s="296"/>
      <c r="P75" s="296"/>
      <c r="Q75" s="296"/>
      <c r="R75" s="296"/>
      <c r="S75" s="296"/>
      <c r="T75" s="296"/>
      <c r="U75" s="296"/>
      <c r="V75" s="296"/>
    </row>
    <row r="76" spans="1:22" s="242" customFormat="1" ht="15" customHeight="1">
      <c r="A76" s="243"/>
      <c r="B76" s="243"/>
      <c r="C76" s="243"/>
      <c r="D76" s="243"/>
      <c r="E76" s="243"/>
      <c r="F76" s="243"/>
      <c r="G76" s="243"/>
      <c r="H76" s="243"/>
      <c r="I76" s="243"/>
      <c r="J76" s="243"/>
      <c r="K76" s="243"/>
      <c r="L76" s="243"/>
      <c r="M76" s="243"/>
      <c r="N76" s="243"/>
      <c r="O76" s="243"/>
      <c r="P76" s="243"/>
      <c r="Q76" s="243"/>
      <c r="R76" s="243"/>
      <c r="S76" s="243"/>
      <c r="T76" s="243"/>
      <c r="U76" s="296"/>
      <c r="V76" s="296"/>
    </row>
    <row r="77" spans="1:22" ht="20.85" customHeight="1"/>
    <row r="78" spans="1:22" ht="3.2" customHeight="1">
      <c r="H78" s="312"/>
      <c r="I78" s="312"/>
      <c r="J78" s="312"/>
      <c r="K78" s="312"/>
      <c r="L78" s="312"/>
      <c r="M78" s="312"/>
      <c r="N78" s="312"/>
      <c r="O78" s="312"/>
      <c r="P78" s="312"/>
      <c r="Q78" s="312"/>
      <c r="R78" s="312"/>
      <c r="S78" s="287"/>
      <c r="T78" s="287"/>
    </row>
    <row r="79" spans="1:22" s="287" customFormat="1" ht="11.85" customHeight="1">
      <c r="A79" s="243"/>
      <c r="B79" s="243"/>
      <c r="C79" s="243"/>
      <c r="D79" s="243"/>
      <c r="E79" s="243"/>
      <c r="F79" s="243"/>
      <c r="G79" s="243"/>
      <c r="H79" s="243"/>
      <c r="I79" s="243"/>
      <c r="J79" s="243"/>
      <c r="K79" s="243"/>
      <c r="L79" s="243"/>
      <c r="M79" s="243"/>
      <c r="N79" s="243"/>
      <c r="O79" s="243"/>
      <c r="P79" s="243"/>
      <c r="Q79" s="243"/>
      <c r="R79" s="243"/>
      <c r="S79" s="243"/>
      <c r="T79" s="243"/>
    </row>
  </sheetData>
  <mergeCells count="3">
    <mergeCell ref="B3:Q3"/>
    <mergeCell ref="A51:I51"/>
    <mergeCell ref="A52:I52"/>
  </mergeCells>
  <phoneticPr fontId="21" type="noConversion"/>
  <printOptions horizontalCentered="1" verticalCentered="1"/>
  <pageMargins left="0.59055118110236227" right="0.59055118110236227" top="0.28999999999999998" bottom="0.28999999999999998" header="0.17" footer="0.17"/>
  <pageSetup paperSize="9" scale="44" orientation="landscape"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Tabelle42">
    <tabColor indexed="57"/>
    <pageSetUpPr fitToPage="1"/>
  </sheetPr>
  <dimension ref="A1:W242"/>
  <sheetViews>
    <sheetView showGridLines="0" workbookViewId="0">
      <pane xSplit="1" ySplit="9" topLeftCell="B10" activePane="bottomRight" state="frozen"/>
      <selection pane="topRight" activeCell="B1" sqref="B1"/>
      <selection pane="bottomLeft" activeCell="A10" sqref="A10"/>
      <selection pane="bottomRight" activeCell="A5" sqref="A5"/>
    </sheetView>
  </sheetViews>
  <sheetFormatPr baseColWidth="10" defaultColWidth="9" defaultRowHeight="15.75"/>
  <cols>
    <col min="1" max="1" width="19.75" style="294" customWidth="1"/>
    <col min="2" max="2" width="18.75" style="243" customWidth="1"/>
    <col min="3" max="3" width="17.125" style="243" customWidth="1"/>
    <col min="4" max="4" width="18.75" style="243" customWidth="1"/>
    <col min="5" max="5" width="17.125" style="243" customWidth="1"/>
    <col min="6" max="6" width="10.75" style="243" customWidth="1"/>
    <col min="7" max="7" width="4.5" style="243" customWidth="1"/>
    <col min="8" max="13" width="9" style="243" customWidth="1"/>
    <col min="14" max="14" width="9.125" style="243" customWidth="1"/>
    <col min="15" max="16384" width="9" style="243"/>
  </cols>
  <sheetData>
    <row r="1" spans="1:14" ht="13.15" customHeight="1">
      <c r="A1" s="1410"/>
      <c r="B1" s="1248"/>
      <c r="C1" s="1248"/>
      <c r="D1" s="1248"/>
      <c r="E1" s="1866"/>
    </row>
    <row r="2" spans="1:14" ht="20.85" customHeight="1">
      <c r="A2" s="289"/>
      <c r="B2" s="1253" t="s">
        <v>318</v>
      </c>
      <c r="C2" s="1870"/>
      <c r="D2" s="1250"/>
      <c r="E2" s="1867" t="s">
        <v>112</v>
      </c>
    </row>
    <row r="3" spans="1:14" ht="20.85" customHeight="1">
      <c r="A3" s="289"/>
      <c r="B3" s="1268"/>
      <c r="C3" s="1268"/>
      <c r="D3" s="1269"/>
      <c r="E3" s="1867" t="s">
        <v>854</v>
      </c>
    </row>
    <row r="4" spans="1:14" ht="20.85" customHeight="1">
      <c r="A4" s="289"/>
      <c r="B4" s="2588">
        <v>2018</v>
      </c>
      <c r="C4" s="1255"/>
      <c r="D4" s="1270"/>
      <c r="E4" s="1868" t="s">
        <v>1628</v>
      </c>
    </row>
    <row r="5" spans="1:14">
      <c r="A5" s="1236"/>
      <c r="B5" s="1258"/>
      <c r="C5" s="1258"/>
      <c r="D5" s="1258"/>
      <c r="E5" s="1869"/>
    </row>
    <row r="6" spans="1:14">
      <c r="A6" s="296"/>
      <c r="B6" s="242"/>
      <c r="C6" s="242"/>
      <c r="D6" s="242"/>
      <c r="E6" s="242"/>
      <c r="F6" s="242"/>
    </row>
    <row r="7" spans="1:14" s="294" customFormat="1" ht="16.7" customHeight="1">
      <c r="B7" s="254"/>
      <c r="C7" s="254"/>
      <c r="D7" s="254"/>
      <c r="E7" s="254"/>
      <c r="F7" s="254"/>
      <c r="N7" s="4294"/>
    </row>
    <row r="8" spans="1:14" s="294" customFormat="1" ht="32.450000000000003" customHeight="1">
      <c r="A8" s="1237"/>
      <c r="B8" s="1238" t="s">
        <v>1140</v>
      </c>
      <c r="C8" s="1239"/>
      <c r="D8" s="1240" t="s">
        <v>856</v>
      </c>
      <c r="E8" s="1239"/>
      <c r="F8"/>
      <c r="N8" s="4294"/>
    </row>
    <row r="9" spans="1:14" s="294" customFormat="1" ht="68.25" customHeight="1">
      <c r="A9" s="1241"/>
      <c r="B9" s="1242" t="s">
        <v>534</v>
      </c>
      <c r="C9" s="1243" t="s">
        <v>106</v>
      </c>
      <c r="D9" s="1244" t="s">
        <v>534</v>
      </c>
      <c r="E9" s="1243" t="s">
        <v>106</v>
      </c>
      <c r="F9"/>
      <c r="N9" s="4294"/>
    </row>
    <row r="10" spans="1:14" s="297" customFormat="1" ht="18" customHeight="1">
      <c r="A10" s="1267" t="s">
        <v>263</v>
      </c>
      <c r="B10" s="1676">
        <v>16938926</v>
      </c>
      <c r="C10" s="1676">
        <v>99.756755534559858</v>
      </c>
      <c r="D10" s="1676">
        <v>749166</v>
      </c>
      <c r="E10" s="3362">
        <v>99.999999999999986</v>
      </c>
      <c r="F10" s="2055"/>
      <c r="H10" s="2055"/>
      <c r="I10" s="2055"/>
      <c r="J10" s="3061"/>
    </row>
    <row r="11" spans="1:14" s="297" customFormat="1" ht="18" customHeight="1">
      <c r="A11" s="1271" t="s">
        <v>571</v>
      </c>
      <c r="B11" s="1677">
        <v>342165</v>
      </c>
      <c r="C11" s="1272">
        <v>2.0199922946708666</v>
      </c>
      <c r="D11" s="1677">
        <v>14770</v>
      </c>
      <c r="E11" s="1272">
        <v>1.971525669878238</v>
      </c>
      <c r="F11"/>
      <c r="H11" s="2055"/>
      <c r="I11" s="2055"/>
      <c r="J11" s="3061"/>
    </row>
    <row r="12" spans="1:14" s="294" customFormat="1" ht="15" customHeight="1">
      <c r="A12" s="617" t="s">
        <v>341</v>
      </c>
      <c r="B12" s="1678">
        <v>213560</v>
      </c>
      <c r="C12" s="1247">
        <v>1.260764702555522</v>
      </c>
      <c r="D12" s="1678">
        <v>9893</v>
      </c>
      <c r="E12" s="1247">
        <v>1.3205351016997566</v>
      </c>
      <c r="F12"/>
      <c r="H12" s="2055"/>
      <c r="I12" s="2055"/>
      <c r="J12" s="3061"/>
    </row>
    <row r="13" spans="1:14" s="294" customFormat="1" ht="15" customHeight="1">
      <c r="A13" s="617" t="s">
        <v>342</v>
      </c>
      <c r="B13" s="1678">
        <v>32321</v>
      </c>
      <c r="C13" s="1247">
        <v>0.19080902767979505</v>
      </c>
      <c r="D13" s="1678">
        <v>1792</v>
      </c>
      <c r="E13" s="1247">
        <v>0.23919932298048763</v>
      </c>
      <c r="F13"/>
      <c r="H13" s="2055"/>
      <c r="I13" s="2055"/>
      <c r="J13" s="3061"/>
    </row>
    <row r="14" spans="1:14" s="294" customFormat="1" ht="15" customHeight="1">
      <c r="A14" s="617" t="s">
        <v>343</v>
      </c>
      <c r="B14" s="1678">
        <v>57960</v>
      </c>
      <c r="C14" s="1247">
        <v>0.3421704540181591</v>
      </c>
      <c r="D14" s="1678">
        <v>1660</v>
      </c>
      <c r="E14" s="1247">
        <v>0.22157972999308564</v>
      </c>
      <c r="F14"/>
      <c r="H14" s="2055"/>
      <c r="I14" s="2055"/>
      <c r="J14" s="3061"/>
    </row>
    <row r="15" spans="1:14" s="294" customFormat="1" ht="15" customHeight="1">
      <c r="A15" s="617" t="s">
        <v>344</v>
      </c>
      <c r="B15" s="1678">
        <v>25502</v>
      </c>
      <c r="C15" s="1247">
        <v>0.15055263834318658</v>
      </c>
      <c r="D15" s="1678">
        <v>502</v>
      </c>
      <c r="E15" s="1247">
        <v>6.7007846058149995E-2</v>
      </c>
      <c r="F15"/>
      <c r="H15" s="2055"/>
      <c r="I15" s="2055"/>
      <c r="J15" s="3061"/>
    </row>
    <row r="16" spans="1:14" s="294" customFormat="1" ht="15" customHeight="1">
      <c r="A16" s="617" t="s">
        <v>345</v>
      </c>
      <c r="B16" s="1678">
        <v>2144</v>
      </c>
      <c r="C16" s="1247">
        <v>1.2657236946427418E-2</v>
      </c>
      <c r="D16" s="1678">
        <v>287</v>
      </c>
      <c r="E16" s="1247">
        <v>3.8309266571093722E-2</v>
      </c>
      <c r="F16"/>
      <c r="H16" s="2055"/>
      <c r="I16" s="2055"/>
      <c r="J16" s="3061"/>
    </row>
    <row r="17" spans="1:23" s="294" customFormat="1" ht="15" customHeight="1">
      <c r="A17" s="617" t="s">
        <v>346</v>
      </c>
      <c r="B17" s="3278"/>
      <c r="C17" s="1247">
        <v>0</v>
      </c>
      <c r="D17" s="3278"/>
      <c r="E17" s="1247">
        <v>0</v>
      </c>
      <c r="F17"/>
      <c r="H17" s="2055"/>
      <c r="I17" s="2055"/>
      <c r="J17" s="3061"/>
    </row>
    <row r="18" spans="1:23" s="294" customFormat="1" ht="15" customHeight="1">
      <c r="A18" s="617" t="s">
        <v>347</v>
      </c>
      <c r="B18" s="1678">
        <v>1410</v>
      </c>
      <c r="C18" s="1247">
        <v>8.3240224321187769E-3</v>
      </c>
      <c r="D18" s="1678">
        <v>269</v>
      </c>
      <c r="E18" s="1247">
        <v>3.590659480008436E-2</v>
      </c>
      <c r="F18"/>
      <c r="H18" s="2055"/>
      <c r="I18" s="2055"/>
      <c r="J18" s="3061"/>
    </row>
    <row r="19" spans="1:23" s="297" customFormat="1" ht="18" customHeight="1">
      <c r="A19" s="1271" t="s">
        <v>575</v>
      </c>
      <c r="B19" s="1677">
        <v>6871010</v>
      </c>
      <c r="C19" s="1272">
        <v>40.563433596675495</v>
      </c>
      <c r="D19" s="1677">
        <v>225223</v>
      </c>
      <c r="E19" s="1272">
        <v>30.063163571224532</v>
      </c>
      <c r="F19"/>
      <c r="H19" s="2055"/>
      <c r="I19" s="2055"/>
      <c r="J19" s="3061"/>
    </row>
    <row r="20" spans="1:23" s="294" customFormat="1" ht="15" customHeight="1">
      <c r="A20" s="617" t="s">
        <v>348</v>
      </c>
      <c r="B20" s="1678">
        <v>6678861</v>
      </c>
      <c r="C20" s="1247">
        <v>39.429070060285994</v>
      </c>
      <c r="D20" s="1678">
        <v>219534</v>
      </c>
      <c r="E20" s="1247">
        <v>29.303785809820521</v>
      </c>
      <c r="F20"/>
      <c r="H20" s="2055"/>
      <c r="I20" s="2055"/>
      <c r="J20" s="3061"/>
      <c r="W20" s="2097"/>
    </row>
    <row r="21" spans="1:23" s="294" customFormat="1" ht="15" customHeight="1">
      <c r="A21" s="617" t="s">
        <v>327</v>
      </c>
      <c r="B21" s="1678">
        <v>187606</v>
      </c>
      <c r="C21" s="1247">
        <v>1.1075436541844506</v>
      </c>
      <c r="D21" s="1678">
        <v>4346</v>
      </c>
      <c r="E21" s="1247">
        <v>0.58011175093370493</v>
      </c>
      <c r="F21"/>
      <c r="H21" s="2055"/>
      <c r="I21" s="2055"/>
      <c r="J21" s="3061"/>
      <c r="W21" s="2097"/>
    </row>
    <row r="22" spans="1:23" s="294" customFormat="1" ht="15" customHeight="1">
      <c r="A22" s="617" t="s">
        <v>328</v>
      </c>
      <c r="B22" s="1678">
        <v>4160</v>
      </c>
      <c r="C22" s="1247">
        <v>2.4558817955754694E-2</v>
      </c>
      <c r="D22" s="1678">
        <v>1160</v>
      </c>
      <c r="E22" s="1247">
        <v>0.15483884746504778</v>
      </c>
      <c r="F22"/>
      <c r="H22" s="2055"/>
      <c r="I22" s="2055"/>
      <c r="J22" s="3061"/>
    </row>
    <row r="23" spans="1:23" s="297" customFormat="1" ht="18" customHeight="1">
      <c r="A23" s="1271" t="s">
        <v>578</v>
      </c>
      <c r="B23" s="1677">
        <v>35107</v>
      </c>
      <c r="C23" s="1272">
        <v>0.20725635143574039</v>
      </c>
      <c r="D23" s="1677">
        <v>8616</v>
      </c>
      <c r="E23" s="1272">
        <v>1.1500788877231483</v>
      </c>
      <c r="F23"/>
      <c r="H23" s="2055"/>
      <c r="I23" s="2055"/>
      <c r="J23" s="3061"/>
    </row>
    <row r="24" spans="1:23" s="294" customFormat="1" ht="15" customHeight="1">
      <c r="A24" s="617" t="s">
        <v>331</v>
      </c>
      <c r="B24" s="1678">
        <v>6212</v>
      </c>
      <c r="C24" s="1247">
        <v>3.6672927197391382E-2</v>
      </c>
      <c r="D24" s="1678">
        <v>1547</v>
      </c>
      <c r="E24" s="1247">
        <v>0.20649629054174912</v>
      </c>
      <c r="F24"/>
      <c r="H24" s="2055"/>
      <c r="I24" s="2055"/>
      <c r="J24" s="3061"/>
    </row>
    <row r="25" spans="1:23" s="294" customFormat="1" ht="15" customHeight="1">
      <c r="A25" s="617" t="s">
        <v>349</v>
      </c>
      <c r="B25" s="1678">
        <v>14482</v>
      </c>
      <c r="C25" s="1247">
        <v>8.5495385008471023E-2</v>
      </c>
      <c r="D25" s="1678">
        <v>4554</v>
      </c>
      <c r="E25" s="1247">
        <v>0.60787595806536865</v>
      </c>
      <c r="F25"/>
      <c r="H25" s="2055"/>
      <c r="I25" s="2055"/>
      <c r="J25" s="3061"/>
    </row>
    <row r="26" spans="1:23" s="294" customFormat="1" ht="15" customHeight="1">
      <c r="A26" s="617" t="s">
        <v>350</v>
      </c>
      <c r="B26" s="1678">
        <v>6712</v>
      </c>
      <c r="C26" s="1247">
        <v>3.962470820168882E-2</v>
      </c>
      <c r="D26" s="1678">
        <v>731</v>
      </c>
      <c r="E26" s="1247">
        <v>9.7575170255991328E-2</v>
      </c>
      <c r="F26"/>
      <c r="H26" s="2055"/>
      <c r="I26" s="2055"/>
      <c r="J26" s="3061"/>
    </row>
    <row r="27" spans="1:23" s="294" customFormat="1" ht="15" customHeight="1">
      <c r="A27" s="617" t="s">
        <v>351</v>
      </c>
      <c r="B27" s="1678">
        <v>5316</v>
      </c>
      <c r="C27" s="1247">
        <v>3.1383335637690371E-2</v>
      </c>
      <c r="D27" s="1678">
        <v>1181</v>
      </c>
      <c r="E27" s="1247">
        <v>0.15764196453122539</v>
      </c>
      <c r="F27"/>
      <c r="H27" s="2055"/>
      <c r="I27" s="2055"/>
      <c r="J27" s="3061"/>
    </row>
    <row r="28" spans="1:23" s="297" customFormat="1" ht="18" customHeight="1">
      <c r="A28" s="1271" t="s">
        <v>671</v>
      </c>
      <c r="B28" s="1677">
        <v>7540494</v>
      </c>
      <c r="C28" s="1272">
        <v>44.515773904437623</v>
      </c>
      <c r="D28" s="1677">
        <v>342377</v>
      </c>
      <c r="E28" s="1272">
        <v>45.701086274604023</v>
      </c>
      <c r="F28"/>
      <c r="H28" s="2055"/>
      <c r="I28" s="2055"/>
      <c r="J28" s="3061"/>
    </row>
    <row r="29" spans="1:23" s="294" customFormat="1" ht="15" customHeight="1">
      <c r="A29" s="617" t="s">
        <v>332</v>
      </c>
      <c r="B29" s="1678">
        <v>5455189</v>
      </c>
      <c r="C29" s="1247">
        <v>32.205046530104681</v>
      </c>
      <c r="D29" s="1678">
        <v>133467</v>
      </c>
      <c r="E29" s="1247">
        <v>17.815410736739253</v>
      </c>
      <c r="F29"/>
      <c r="H29" s="2055"/>
      <c r="I29" s="2055"/>
      <c r="J29" s="3061"/>
    </row>
    <row r="30" spans="1:23" s="294" customFormat="1" ht="15" customHeight="1">
      <c r="A30" s="617" t="s">
        <v>333</v>
      </c>
      <c r="B30" s="1678">
        <v>271739</v>
      </c>
      <c r="C30" s="1247">
        <v>1.6042280366535635</v>
      </c>
      <c r="D30" s="1678">
        <v>100858</v>
      </c>
      <c r="E30" s="1247">
        <v>13.462703860025682</v>
      </c>
      <c r="F30"/>
      <c r="H30" s="2055"/>
      <c r="I30" s="2055"/>
      <c r="J30" s="3061"/>
    </row>
    <row r="31" spans="1:23" s="294" customFormat="1" ht="15" customHeight="1">
      <c r="A31" s="617" t="s">
        <v>352</v>
      </c>
      <c r="B31" s="1678">
        <v>6635</v>
      </c>
      <c r="C31" s="1247">
        <v>3.9170133927027014E-2</v>
      </c>
      <c r="D31" s="1678">
        <v>3116</v>
      </c>
      <c r="E31" s="1247">
        <v>0.41592917991473183</v>
      </c>
      <c r="F31"/>
      <c r="H31" s="2055"/>
      <c r="I31" s="2055"/>
      <c r="J31" s="3061"/>
    </row>
    <row r="32" spans="1:23" s="294" customFormat="1" ht="15" customHeight="1">
      <c r="A32" s="617" t="s">
        <v>353</v>
      </c>
      <c r="B32" s="1678">
        <v>100982</v>
      </c>
      <c r="C32" s="1247">
        <v>0.59615349875192791</v>
      </c>
      <c r="D32" s="1678">
        <v>28163</v>
      </c>
      <c r="E32" s="1247">
        <v>3.7592469492742593</v>
      </c>
      <c r="F32"/>
      <c r="H32" s="2055"/>
      <c r="I32" s="2055"/>
      <c r="J32" s="3061"/>
    </row>
    <row r="33" spans="1:10" s="294" customFormat="1" ht="15" customHeight="1">
      <c r="A33" s="617" t="s">
        <v>354</v>
      </c>
      <c r="B33" s="1678">
        <v>10600</v>
      </c>
      <c r="C33" s="1247">
        <v>6.2577757291105707E-2</v>
      </c>
      <c r="D33" s="1678">
        <v>600</v>
      </c>
      <c r="E33" s="1247">
        <v>8.008905903364541E-2</v>
      </c>
      <c r="F33"/>
      <c r="H33" s="2055"/>
      <c r="I33" s="2055"/>
      <c r="J33" s="3061"/>
    </row>
    <row r="34" spans="1:10" s="294" customFormat="1" ht="15" customHeight="1">
      <c r="A34" s="617" t="s">
        <v>355</v>
      </c>
      <c r="B34" s="1678">
        <v>1686</v>
      </c>
      <c r="C34" s="1247">
        <v>9.9534055464909638E-3</v>
      </c>
      <c r="D34" s="1678">
        <v>326</v>
      </c>
      <c r="E34" s="1247">
        <v>4.3515055408280677E-2</v>
      </c>
      <c r="F34"/>
      <c r="H34" s="2055"/>
      <c r="I34" s="2055"/>
      <c r="J34" s="3061"/>
    </row>
    <row r="35" spans="1:10" s="297" customFormat="1" ht="18" customHeight="1">
      <c r="A35" s="1271" t="s">
        <v>867</v>
      </c>
      <c r="B35" s="1677">
        <v>1464291</v>
      </c>
      <c r="C35" s="1272">
        <v>8.6445327171274027</v>
      </c>
      <c r="D35" s="1677">
        <v>132446</v>
      </c>
      <c r="E35" s="1272">
        <v>17.679125854617002</v>
      </c>
      <c r="F35"/>
      <c r="H35" s="2055"/>
      <c r="I35" s="2055"/>
      <c r="J35" s="3061"/>
    </row>
    <row r="36" spans="1:10" s="294" customFormat="1" ht="15" customHeight="1">
      <c r="A36" s="617" t="s">
        <v>334</v>
      </c>
      <c r="B36" s="1678">
        <v>1189108</v>
      </c>
      <c r="C36" s="1247">
        <v>7.0199728129162375</v>
      </c>
      <c r="D36" s="1678">
        <v>71719</v>
      </c>
      <c r="E36" s="1247">
        <v>9.5731787080566928</v>
      </c>
      <c r="F36"/>
      <c r="H36" s="2055"/>
      <c r="I36" s="2055"/>
      <c r="J36" s="3061"/>
    </row>
    <row r="37" spans="1:10" s="294" customFormat="1" ht="15" customHeight="1">
      <c r="A37" s="617" t="s">
        <v>335</v>
      </c>
      <c r="B37" s="1678">
        <v>81045</v>
      </c>
      <c r="C37" s="1247">
        <v>0.47845418298657183</v>
      </c>
      <c r="D37" s="1678">
        <v>32039</v>
      </c>
      <c r="E37" s="1247">
        <v>4.2766222706316093</v>
      </c>
      <c r="F37"/>
      <c r="H37" s="2055"/>
      <c r="I37" s="2055"/>
      <c r="J37" s="3061"/>
    </row>
    <row r="38" spans="1:10" s="294" customFormat="1" ht="15" customHeight="1">
      <c r="A38" s="617" t="s">
        <v>356</v>
      </c>
      <c r="B38" s="1678">
        <v>148695</v>
      </c>
      <c r="C38" s="1247">
        <v>0.87783015286801536</v>
      </c>
      <c r="D38" s="1678">
        <v>25605</v>
      </c>
      <c r="E38" s="1247">
        <v>3.4178005942608185</v>
      </c>
      <c r="F38"/>
      <c r="H38" s="2055"/>
      <c r="I38" s="2055"/>
      <c r="J38" s="3061"/>
    </row>
    <row r="39" spans="1:10" s="294" customFormat="1" ht="15" customHeight="1">
      <c r="A39" s="617" t="s">
        <v>620</v>
      </c>
      <c r="B39" s="1678">
        <v>10852</v>
      </c>
      <c r="C39" s="1247">
        <v>6.4065454917271614E-2</v>
      </c>
      <c r="D39" s="1678">
        <v>1375</v>
      </c>
      <c r="E39" s="1247">
        <v>0.18353742695210407</v>
      </c>
      <c r="F39"/>
      <c r="H39" s="2055"/>
      <c r="I39" s="2055"/>
      <c r="J39" s="3061"/>
    </row>
    <row r="40" spans="1:10" s="297" customFormat="1" ht="18" customHeight="1">
      <c r="A40" s="1271" t="s">
        <v>585</v>
      </c>
      <c r="B40" s="1677">
        <v>494656</v>
      </c>
      <c r="C40" s="1272">
        <v>2.9202323689235077</v>
      </c>
      <c r="D40" s="1677">
        <v>24531</v>
      </c>
      <c r="E40" s="1272">
        <v>3.2744411785905925</v>
      </c>
      <c r="F40"/>
      <c r="H40" s="2055"/>
      <c r="I40" s="2055"/>
      <c r="J40" s="3061"/>
    </row>
    <row r="41" spans="1:10" s="294" customFormat="1" ht="15" customHeight="1">
      <c r="A41" s="617" t="s">
        <v>357</v>
      </c>
      <c r="B41" s="1678">
        <v>182257</v>
      </c>
      <c r="C41" s="1247">
        <v>1.0759655010004765</v>
      </c>
      <c r="D41" s="1678">
        <v>21067</v>
      </c>
      <c r="E41" s="1247">
        <v>2.8120603444363468</v>
      </c>
      <c r="F41"/>
      <c r="G41" s="1237"/>
      <c r="H41" s="2055"/>
      <c r="I41" s="2055"/>
      <c r="J41" s="3061"/>
    </row>
    <row r="42" spans="1:10" s="294" customFormat="1" ht="15" customHeight="1">
      <c r="A42" s="617" t="s">
        <v>358</v>
      </c>
      <c r="B42" s="1678">
        <v>82965</v>
      </c>
      <c r="C42" s="1247">
        <v>0.48978902204307406</v>
      </c>
      <c r="D42" s="1678" t="s">
        <v>109</v>
      </c>
      <c r="E42" s="1247"/>
      <c r="F42"/>
      <c r="G42" s="1245"/>
      <c r="H42" s="2055"/>
      <c r="I42" s="2055"/>
      <c r="J42" s="3061"/>
    </row>
    <row r="43" spans="1:10" s="294" customFormat="1" ht="15" customHeight="1">
      <c r="A43" s="617" t="s">
        <v>359</v>
      </c>
      <c r="B43" s="1678">
        <v>186726</v>
      </c>
      <c r="C43" s="1247">
        <v>1.1023485196168872</v>
      </c>
      <c r="D43" s="1678">
        <v>26</v>
      </c>
      <c r="E43" s="1247">
        <v>3.4705258914579677E-3</v>
      </c>
      <c r="F43"/>
      <c r="G43" s="1245"/>
      <c r="H43" s="2055"/>
      <c r="I43" s="2055"/>
      <c r="J43" s="3061"/>
    </row>
    <row r="44" spans="1:10" s="294" customFormat="1" ht="15" customHeight="1">
      <c r="A44" s="617" t="s">
        <v>360</v>
      </c>
      <c r="B44" s="1678">
        <v>15670</v>
      </c>
      <c r="C44" s="1247">
        <v>9.2508816674681735E-2</v>
      </c>
      <c r="D44" s="1678">
        <v>413</v>
      </c>
      <c r="E44" s="1247">
        <v>5.5127968968159254E-2</v>
      </c>
      <c r="F44"/>
      <c r="H44" s="2055"/>
      <c r="I44" s="2055"/>
      <c r="J44" s="3061"/>
    </row>
    <row r="45" spans="1:10" s="294" customFormat="1" ht="15" customHeight="1">
      <c r="A45" s="617" t="s">
        <v>362</v>
      </c>
      <c r="B45" s="1678">
        <v>5351</v>
      </c>
      <c r="C45" s="1247">
        <v>3.1589960307991195E-2</v>
      </c>
      <c r="D45" s="1678">
        <v>276</v>
      </c>
      <c r="E45" s="1247">
        <v>3.6840967155476891E-2</v>
      </c>
      <c r="F45"/>
      <c r="H45" s="2055"/>
      <c r="I45" s="2055"/>
      <c r="J45" s="3061"/>
    </row>
    <row r="46" spans="1:10" s="294" customFormat="1" ht="15" customHeight="1">
      <c r="A46" s="617" t="s">
        <v>363</v>
      </c>
      <c r="B46" s="1678">
        <v>1337</v>
      </c>
      <c r="C46" s="1247">
        <v>7.8930624054913516E-3</v>
      </c>
      <c r="D46" s="1678">
        <v>550</v>
      </c>
      <c r="E46" s="1247">
        <v>7.3414970780841624E-2</v>
      </c>
      <c r="F46"/>
      <c r="H46" s="2055"/>
      <c r="I46" s="2055"/>
      <c r="J46" s="3061"/>
    </row>
    <row r="47" spans="1:10" s="294" customFormat="1" ht="15" customHeight="1">
      <c r="A47" s="617" t="s">
        <v>364</v>
      </c>
      <c r="B47" s="1678">
        <v>4112</v>
      </c>
      <c r="C47" s="1247">
        <v>2.4275446979342138E-2</v>
      </c>
      <c r="D47" s="1678">
        <v>192</v>
      </c>
      <c r="E47" s="1247">
        <v>2.562849889076653E-2</v>
      </c>
      <c r="F47"/>
      <c r="H47" s="2055"/>
      <c r="I47" s="2055"/>
      <c r="J47" s="3061"/>
    </row>
    <row r="48" spans="1:10" s="294" customFormat="1" ht="15" customHeight="1">
      <c r="A48" s="617" t="s">
        <v>365</v>
      </c>
      <c r="B48" s="1678">
        <v>160</v>
      </c>
      <c r="C48" s="1247">
        <v>9.4456992137518039E-4</v>
      </c>
      <c r="D48" s="1678" t="s">
        <v>109</v>
      </c>
      <c r="E48" s="1247" t="s">
        <v>109</v>
      </c>
      <c r="F48"/>
      <c r="H48" s="2055"/>
      <c r="I48" s="2055"/>
      <c r="J48" s="3061"/>
    </row>
    <row r="49" spans="1:10" s="294" customFormat="1" ht="15" customHeight="1">
      <c r="A49" s="617" t="s">
        <v>366</v>
      </c>
      <c r="B49" s="1678">
        <v>19</v>
      </c>
      <c r="C49" s="1247">
        <v>1.1216767816330268E-4</v>
      </c>
      <c r="D49" s="1678" t="s">
        <v>109</v>
      </c>
      <c r="E49" s="1247" t="s">
        <v>109</v>
      </c>
      <c r="F49"/>
      <c r="H49" s="2055"/>
      <c r="I49" s="2055"/>
      <c r="J49" s="3061"/>
    </row>
    <row r="50" spans="1:10" s="297" customFormat="1" ht="18" customHeight="1">
      <c r="A50" s="1876" t="s">
        <v>868</v>
      </c>
      <c r="B50" s="1877">
        <v>1623543</v>
      </c>
      <c r="C50" s="1878">
        <v>9.5846867741201525</v>
      </c>
      <c r="D50" s="1877">
        <v>72571</v>
      </c>
      <c r="E50" s="1878">
        <v>9.6869051718844688</v>
      </c>
      <c r="F50"/>
      <c r="H50" s="2055"/>
      <c r="I50" s="2055"/>
      <c r="J50" s="3061"/>
    </row>
    <row r="51" spans="1:10" s="297" customFormat="1" ht="18" customHeight="1">
      <c r="A51" s="3275" t="s">
        <v>1589</v>
      </c>
      <c r="B51" s="3276">
        <v>41203</v>
      </c>
      <c r="C51" s="3277"/>
      <c r="D51" s="3276">
        <v>1203</v>
      </c>
      <c r="E51" s="1878">
        <v>0.16057856336245904</v>
      </c>
      <c r="F51" s="3268"/>
      <c r="H51" s="2055"/>
      <c r="I51" s="2055"/>
      <c r="J51" s="3061"/>
    </row>
    <row r="52" spans="1:10" s="294" customFormat="1" ht="16.5" customHeight="1">
      <c r="A52" s="1273" t="s">
        <v>317</v>
      </c>
      <c r="B52" s="1679">
        <v>150000</v>
      </c>
      <c r="C52" s="1274">
        <v>0.88553430128923172</v>
      </c>
      <c r="D52" s="1679"/>
      <c r="E52" s="1274"/>
      <c r="F52" s="620"/>
      <c r="H52" s="2055"/>
      <c r="I52" s="2055"/>
      <c r="J52" s="3061"/>
    </row>
    <row r="53" spans="1:10" s="302" customFormat="1" ht="15" customHeight="1">
      <c r="A53" s="305"/>
      <c r="B53" s="1875"/>
      <c r="F53" s="254"/>
      <c r="H53"/>
      <c r="I53"/>
    </row>
    <row r="54" spans="1:10" s="302" customFormat="1" ht="15" customHeight="1">
      <c r="A54" s="305" t="s">
        <v>264</v>
      </c>
      <c r="F54" s="254"/>
      <c r="H54"/>
      <c r="I54"/>
    </row>
    <row r="55" spans="1:10" s="302" customFormat="1" ht="11.85" customHeight="1">
      <c r="A55" s="305"/>
      <c r="F55" s="254"/>
    </row>
    <row r="56" spans="1:10" s="294" customFormat="1" ht="12.2" customHeight="1">
      <c r="B56" s="302"/>
      <c r="F56" s="620"/>
    </row>
    <row r="57" spans="1:10" s="294" customFormat="1" ht="14.1" customHeight="1">
      <c r="B57" s="302"/>
      <c r="F57" s="620"/>
    </row>
    <row r="58" spans="1:10" ht="14.1" customHeight="1">
      <c r="B58" s="1246"/>
      <c r="F58" s="255"/>
    </row>
    <row r="59" spans="1:10" ht="14.1" customHeight="1">
      <c r="B59" s="1246"/>
      <c r="F59" s="255"/>
    </row>
    <row r="60" spans="1:10" ht="14.1" customHeight="1">
      <c r="B60" s="1246"/>
      <c r="F60" s="255"/>
    </row>
    <row r="61" spans="1:10" ht="14.1" customHeight="1">
      <c r="B61" s="1246"/>
      <c r="F61" s="255"/>
    </row>
    <row r="62" spans="1:10" ht="14.1" customHeight="1">
      <c r="B62" s="1246"/>
      <c r="F62" s="255"/>
    </row>
    <row r="63" spans="1:10" ht="14.1" customHeight="1">
      <c r="B63" s="1246"/>
      <c r="F63" s="255"/>
    </row>
    <row r="64" spans="1:10" ht="14.1" customHeight="1">
      <c r="B64" s="1246"/>
      <c r="F64" s="255"/>
    </row>
    <row r="65" spans="2:2" ht="14.1" customHeight="1">
      <c r="B65" s="1246"/>
    </row>
    <row r="66" spans="2:2" ht="14.1" customHeight="1">
      <c r="B66" s="1246"/>
    </row>
    <row r="67" spans="2:2" ht="14.1" customHeight="1">
      <c r="B67" s="1246"/>
    </row>
    <row r="68" spans="2:2">
      <c r="B68" s="1246"/>
    </row>
    <row r="69" spans="2:2">
      <c r="B69" s="1246"/>
    </row>
    <row r="70" spans="2:2">
      <c r="B70" s="1246"/>
    </row>
    <row r="71" spans="2:2">
      <c r="B71" s="1246"/>
    </row>
    <row r="72" spans="2:2">
      <c r="B72" s="1246"/>
    </row>
    <row r="73" spans="2:2">
      <c r="B73" s="1246"/>
    </row>
    <row r="74" spans="2:2">
      <c r="B74" s="1246"/>
    </row>
    <row r="75" spans="2:2">
      <c r="B75" s="1246"/>
    </row>
    <row r="76" spans="2:2">
      <c r="B76" s="1246"/>
    </row>
    <row r="77" spans="2:2">
      <c r="B77" s="1246"/>
    </row>
    <row r="78" spans="2:2">
      <c r="B78" s="1246"/>
    </row>
    <row r="79" spans="2:2">
      <c r="B79" s="1246"/>
    </row>
    <row r="80" spans="2:2">
      <c r="B80" s="1246"/>
    </row>
    <row r="81" spans="2:2">
      <c r="B81" s="1246"/>
    </row>
    <row r="82" spans="2:2">
      <c r="B82" s="1246"/>
    </row>
    <row r="83" spans="2:2">
      <c r="B83" s="1246"/>
    </row>
    <row r="84" spans="2:2">
      <c r="B84" s="1246"/>
    </row>
    <row r="85" spans="2:2">
      <c r="B85" s="1246"/>
    </row>
    <row r="86" spans="2:2">
      <c r="B86" s="1246"/>
    </row>
    <row r="87" spans="2:2">
      <c r="B87" s="1246"/>
    </row>
    <row r="88" spans="2:2">
      <c r="B88" s="1246"/>
    </row>
    <row r="89" spans="2:2">
      <c r="B89" s="1246"/>
    </row>
    <row r="90" spans="2:2">
      <c r="B90" s="1246"/>
    </row>
    <row r="91" spans="2:2">
      <c r="B91" s="1246"/>
    </row>
    <row r="92" spans="2:2">
      <c r="B92" s="1246"/>
    </row>
    <row r="93" spans="2:2">
      <c r="B93" s="1246"/>
    </row>
    <row r="94" spans="2:2">
      <c r="B94" s="1246"/>
    </row>
    <row r="95" spans="2:2">
      <c r="B95" s="1246"/>
    </row>
    <row r="96" spans="2:2">
      <c r="B96" s="1246"/>
    </row>
    <row r="97" spans="2:2">
      <c r="B97" s="1246"/>
    </row>
    <row r="98" spans="2:2">
      <c r="B98" s="1246"/>
    </row>
    <row r="99" spans="2:2">
      <c r="B99" s="1246"/>
    </row>
    <row r="100" spans="2:2">
      <c r="B100" s="1246"/>
    </row>
    <row r="101" spans="2:2">
      <c r="B101" s="1246"/>
    </row>
    <row r="102" spans="2:2">
      <c r="B102" s="1246"/>
    </row>
    <row r="103" spans="2:2">
      <c r="B103" s="1246"/>
    </row>
    <row r="104" spans="2:2">
      <c r="B104" s="1246"/>
    </row>
    <row r="105" spans="2:2">
      <c r="B105" s="1246"/>
    </row>
    <row r="106" spans="2:2">
      <c r="B106" s="1246"/>
    </row>
    <row r="107" spans="2:2">
      <c r="B107" s="1246"/>
    </row>
    <row r="108" spans="2:2">
      <c r="B108" s="1246"/>
    </row>
    <row r="109" spans="2:2">
      <c r="B109" s="1246"/>
    </row>
    <row r="110" spans="2:2">
      <c r="B110" s="1246"/>
    </row>
    <row r="111" spans="2:2">
      <c r="B111" s="1246"/>
    </row>
    <row r="112" spans="2:2">
      <c r="B112" s="1246"/>
    </row>
    <row r="113" spans="2:2">
      <c r="B113" s="1246"/>
    </row>
    <row r="114" spans="2:2">
      <c r="B114" s="1246"/>
    </row>
    <row r="115" spans="2:2">
      <c r="B115" s="1246"/>
    </row>
    <row r="116" spans="2:2">
      <c r="B116" s="1246"/>
    </row>
    <row r="117" spans="2:2">
      <c r="B117" s="1246"/>
    </row>
    <row r="118" spans="2:2">
      <c r="B118" s="1246"/>
    </row>
    <row r="119" spans="2:2">
      <c r="B119" s="1246"/>
    </row>
    <row r="120" spans="2:2">
      <c r="B120" s="1246"/>
    </row>
    <row r="121" spans="2:2">
      <c r="B121" s="1246"/>
    </row>
    <row r="122" spans="2:2">
      <c r="B122" s="1246"/>
    </row>
    <row r="123" spans="2:2">
      <c r="B123" s="1246"/>
    </row>
    <row r="124" spans="2:2">
      <c r="B124" s="1246"/>
    </row>
    <row r="125" spans="2:2">
      <c r="B125" s="1246"/>
    </row>
    <row r="126" spans="2:2">
      <c r="B126" s="1246"/>
    </row>
    <row r="127" spans="2:2">
      <c r="B127" s="1246"/>
    </row>
    <row r="128" spans="2:2">
      <c r="B128" s="1246"/>
    </row>
    <row r="129" spans="2:2">
      <c r="B129" s="1246"/>
    </row>
    <row r="130" spans="2:2">
      <c r="B130" s="1246"/>
    </row>
    <row r="131" spans="2:2">
      <c r="B131" s="1246"/>
    </row>
    <row r="132" spans="2:2">
      <c r="B132" s="1246"/>
    </row>
    <row r="133" spans="2:2">
      <c r="B133" s="1246"/>
    </row>
    <row r="134" spans="2:2">
      <c r="B134" s="1246"/>
    </row>
    <row r="135" spans="2:2">
      <c r="B135" s="1246"/>
    </row>
    <row r="136" spans="2:2">
      <c r="B136" s="1246"/>
    </row>
    <row r="137" spans="2:2">
      <c r="B137" s="1246"/>
    </row>
    <row r="138" spans="2:2">
      <c r="B138" s="1246"/>
    </row>
    <row r="139" spans="2:2">
      <c r="B139" s="1246"/>
    </row>
    <row r="140" spans="2:2">
      <c r="B140" s="1246"/>
    </row>
    <row r="141" spans="2:2">
      <c r="B141" s="1246"/>
    </row>
    <row r="142" spans="2:2">
      <c r="B142" s="1246"/>
    </row>
    <row r="143" spans="2:2">
      <c r="B143" s="1246"/>
    </row>
    <row r="144" spans="2:2">
      <c r="B144" s="1246"/>
    </row>
    <row r="145" spans="2:2">
      <c r="B145" s="1246"/>
    </row>
    <row r="146" spans="2:2">
      <c r="B146" s="1246"/>
    </row>
    <row r="147" spans="2:2">
      <c r="B147" s="1246"/>
    </row>
    <row r="148" spans="2:2">
      <c r="B148" s="1246"/>
    </row>
    <row r="149" spans="2:2">
      <c r="B149" s="1246"/>
    </row>
    <row r="150" spans="2:2">
      <c r="B150" s="1246"/>
    </row>
    <row r="151" spans="2:2">
      <c r="B151" s="1246"/>
    </row>
    <row r="152" spans="2:2">
      <c r="B152" s="1246"/>
    </row>
    <row r="153" spans="2:2">
      <c r="B153" s="1246"/>
    </row>
    <row r="154" spans="2:2">
      <c r="B154" s="1246"/>
    </row>
    <row r="155" spans="2:2">
      <c r="B155" s="1246"/>
    </row>
    <row r="156" spans="2:2">
      <c r="B156" s="1246"/>
    </row>
    <row r="157" spans="2:2">
      <c r="B157" s="1246"/>
    </row>
    <row r="158" spans="2:2">
      <c r="B158" s="1246"/>
    </row>
    <row r="159" spans="2:2">
      <c r="B159" s="1246"/>
    </row>
    <row r="160" spans="2:2">
      <c r="B160" s="1246"/>
    </row>
    <row r="161" spans="2:2">
      <c r="B161" s="1246"/>
    </row>
    <row r="162" spans="2:2">
      <c r="B162" s="1246"/>
    </row>
    <row r="163" spans="2:2">
      <c r="B163" s="1246"/>
    </row>
    <row r="164" spans="2:2">
      <c r="B164" s="1246"/>
    </row>
    <row r="165" spans="2:2">
      <c r="B165" s="1246"/>
    </row>
    <row r="166" spans="2:2">
      <c r="B166" s="1246"/>
    </row>
    <row r="167" spans="2:2">
      <c r="B167" s="1246"/>
    </row>
    <row r="168" spans="2:2">
      <c r="B168" s="1246"/>
    </row>
    <row r="169" spans="2:2">
      <c r="B169" s="1246"/>
    </row>
    <row r="170" spans="2:2">
      <c r="B170" s="1246"/>
    </row>
    <row r="171" spans="2:2">
      <c r="B171" s="1246"/>
    </row>
    <row r="172" spans="2:2">
      <c r="B172" s="1246"/>
    </row>
    <row r="173" spans="2:2">
      <c r="B173" s="1246"/>
    </row>
    <row r="174" spans="2:2">
      <c r="B174" s="1246"/>
    </row>
    <row r="175" spans="2:2">
      <c r="B175" s="1246"/>
    </row>
    <row r="176" spans="2:2">
      <c r="B176" s="1246"/>
    </row>
    <row r="177" spans="2:2">
      <c r="B177" s="1246"/>
    </row>
    <row r="178" spans="2:2">
      <c r="B178" s="1246"/>
    </row>
    <row r="179" spans="2:2">
      <c r="B179" s="1246"/>
    </row>
    <row r="180" spans="2:2">
      <c r="B180" s="1246"/>
    </row>
    <row r="181" spans="2:2">
      <c r="B181" s="1246"/>
    </row>
    <row r="182" spans="2:2">
      <c r="B182" s="1246"/>
    </row>
    <row r="183" spans="2:2">
      <c r="B183" s="1246"/>
    </row>
    <row r="184" spans="2:2">
      <c r="B184" s="1246"/>
    </row>
    <row r="185" spans="2:2">
      <c r="B185" s="1246"/>
    </row>
    <row r="186" spans="2:2">
      <c r="B186" s="1246"/>
    </row>
    <row r="187" spans="2:2">
      <c r="B187" s="1246"/>
    </row>
    <row r="188" spans="2:2">
      <c r="B188" s="1246"/>
    </row>
    <row r="189" spans="2:2">
      <c r="B189" s="1246"/>
    </row>
    <row r="190" spans="2:2">
      <c r="B190" s="1246"/>
    </row>
    <row r="191" spans="2:2">
      <c r="B191" s="1246"/>
    </row>
    <row r="192" spans="2:2">
      <c r="B192" s="1246"/>
    </row>
    <row r="193" spans="2:2">
      <c r="B193" s="1246"/>
    </row>
    <row r="194" spans="2:2">
      <c r="B194" s="1246"/>
    </row>
    <row r="195" spans="2:2">
      <c r="B195" s="1246"/>
    </row>
    <row r="196" spans="2:2">
      <c r="B196" s="1246"/>
    </row>
    <row r="197" spans="2:2">
      <c r="B197" s="1246"/>
    </row>
    <row r="198" spans="2:2">
      <c r="B198" s="1246"/>
    </row>
    <row r="199" spans="2:2">
      <c r="B199" s="1246"/>
    </row>
    <row r="200" spans="2:2">
      <c r="B200" s="1246"/>
    </row>
    <row r="201" spans="2:2">
      <c r="B201" s="1246"/>
    </row>
    <row r="202" spans="2:2">
      <c r="B202" s="1246"/>
    </row>
    <row r="203" spans="2:2">
      <c r="B203" s="1246"/>
    </row>
    <row r="204" spans="2:2">
      <c r="B204" s="1246"/>
    </row>
    <row r="205" spans="2:2">
      <c r="B205" s="1246"/>
    </row>
    <row r="206" spans="2:2">
      <c r="B206" s="1246"/>
    </row>
    <row r="207" spans="2:2">
      <c r="B207" s="1246"/>
    </row>
    <row r="208" spans="2:2">
      <c r="B208" s="1246"/>
    </row>
    <row r="209" spans="2:2">
      <c r="B209" s="1246"/>
    </row>
    <row r="210" spans="2:2">
      <c r="B210" s="1246"/>
    </row>
    <row r="211" spans="2:2">
      <c r="B211" s="1246"/>
    </row>
    <row r="212" spans="2:2">
      <c r="B212" s="1246"/>
    </row>
    <row r="213" spans="2:2">
      <c r="B213" s="1246"/>
    </row>
    <row r="214" spans="2:2">
      <c r="B214" s="1246"/>
    </row>
    <row r="215" spans="2:2">
      <c r="B215" s="1246"/>
    </row>
    <row r="216" spans="2:2">
      <c r="B216" s="1246"/>
    </row>
    <row r="217" spans="2:2">
      <c r="B217" s="1246"/>
    </row>
    <row r="218" spans="2:2">
      <c r="B218" s="1246"/>
    </row>
    <row r="219" spans="2:2">
      <c r="B219" s="1246"/>
    </row>
    <row r="220" spans="2:2">
      <c r="B220" s="1246"/>
    </row>
    <row r="221" spans="2:2">
      <c r="B221" s="1246"/>
    </row>
    <row r="222" spans="2:2">
      <c r="B222" s="1246"/>
    </row>
    <row r="223" spans="2:2">
      <c r="B223" s="1246"/>
    </row>
    <row r="224" spans="2:2">
      <c r="B224" s="1246"/>
    </row>
    <row r="225" spans="2:2">
      <c r="B225" s="1246"/>
    </row>
    <row r="226" spans="2:2">
      <c r="B226" s="1246"/>
    </row>
    <row r="227" spans="2:2">
      <c r="B227" s="1246"/>
    </row>
    <row r="228" spans="2:2">
      <c r="B228" s="1246"/>
    </row>
    <row r="229" spans="2:2">
      <c r="B229" s="1246"/>
    </row>
    <row r="230" spans="2:2">
      <c r="B230" s="1246"/>
    </row>
    <row r="231" spans="2:2">
      <c r="B231" s="1246"/>
    </row>
    <row r="232" spans="2:2">
      <c r="B232" s="1246"/>
    </row>
    <row r="233" spans="2:2">
      <c r="B233" s="1246"/>
    </row>
    <row r="234" spans="2:2">
      <c r="B234" s="1246"/>
    </row>
    <row r="235" spans="2:2">
      <c r="B235" s="1246"/>
    </row>
    <row r="236" spans="2:2">
      <c r="B236" s="1246"/>
    </row>
    <row r="237" spans="2:2">
      <c r="B237" s="1246"/>
    </row>
    <row r="238" spans="2:2">
      <c r="B238" s="1246"/>
    </row>
    <row r="239" spans="2:2">
      <c r="B239" s="1246"/>
    </row>
    <row r="240" spans="2:2">
      <c r="B240" s="1246"/>
    </row>
    <row r="241" spans="2:2">
      <c r="B241" s="1246"/>
    </row>
    <row r="242" spans="2:2">
      <c r="B242" s="1246"/>
    </row>
  </sheetData>
  <mergeCells count="1">
    <mergeCell ref="N7:N9"/>
  </mergeCells>
  <phoneticPr fontId="21" type="noConversion"/>
  <printOptions horizontalCentered="1" verticalCentered="1"/>
  <pageMargins left="0.78740157480314965" right="0.78740157480314965" top="0.55118110236220474" bottom="0.55118110236220474" header="0.51181102362204722" footer="0.51181102362204722"/>
  <pageSetup paperSize="9" scale="78"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Tabelle52">
    <tabColor indexed="57"/>
  </sheetPr>
  <dimension ref="A1:V33604"/>
  <sheetViews>
    <sheetView workbookViewId="0">
      <pane xSplit="1" ySplit="9" topLeftCell="B10" activePane="bottomRight" state="frozen"/>
      <selection pane="topRight" activeCell="B1" sqref="B1"/>
      <selection pane="bottomLeft" activeCell="A10" sqref="A10"/>
      <selection pane="bottomRight" activeCell="A6" sqref="A6"/>
    </sheetView>
  </sheetViews>
  <sheetFormatPr baseColWidth="10" defaultColWidth="9" defaultRowHeight="15.75"/>
  <cols>
    <col min="1" max="1" width="19.75" style="294" customWidth="1"/>
    <col min="2" max="2" width="18.75" style="243" customWidth="1"/>
    <col min="3" max="3" width="17.125" style="243" customWidth="1"/>
    <col min="4" max="4" width="18.75" style="243" customWidth="1"/>
    <col min="5" max="5" width="17.125" style="243" customWidth="1"/>
    <col min="6" max="6" width="10.75" style="243" customWidth="1"/>
    <col min="7" max="7" width="4.5" style="243" customWidth="1"/>
    <col min="8" max="12" width="9" style="243" customWidth="1"/>
    <col min="13" max="13" width="9.125" style="243" customWidth="1"/>
    <col min="14" max="16384" width="9" style="243"/>
  </cols>
  <sheetData>
    <row r="1" spans="1:8" customFormat="1" ht="13.15" customHeight="1">
      <c r="A1" s="1410"/>
      <c r="B1" s="1248"/>
      <c r="C1" s="1248"/>
      <c r="D1" s="1248"/>
      <c r="E1" s="1866"/>
    </row>
    <row r="2" spans="1:8" customFormat="1" ht="20.85" customHeight="1">
      <c r="A2" s="289"/>
      <c r="B2" s="1253" t="s">
        <v>319</v>
      </c>
      <c r="C2" s="1870"/>
      <c r="D2" s="1250"/>
      <c r="E2" s="1867" t="s">
        <v>112</v>
      </c>
    </row>
    <row r="3" spans="1:8" customFormat="1" ht="20.85" customHeight="1">
      <c r="A3" s="289"/>
      <c r="B3" s="1268"/>
      <c r="C3" s="1268"/>
      <c r="D3" s="1269"/>
      <c r="E3" s="1867" t="s">
        <v>320</v>
      </c>
    </row>
    <row r="4" spans="1:8" customFormat="1" ht="20.85" customHeight="1">
      <c r="A4" s="289"/>
      <c r="B4" s="2588">
        <v>2018</v>
      </c>
      <c r="C4" s="1255"/>
      <c r="D4" s="1270"/>
      <c r="E4" s="1868" t="s">
        <v>1628</v>
      </c>
    </row>
    <row r="5" spans="1:8" customFormat="1">
      <c r="A5" s="1236"/>
      <c r="B5" s="1258"/>
      <c r="C5" s="1258"/>
      <c r="D5" s="1258"/>
      <c r="E5" s="1869"/>
    </row>
    <row r="6" spans="1:8" customFormat="1">
      <c r="A6" s="296"/>
      <c r="B6" s="242"/>
      <c r="C6" s="242"/>
      <c r="D6" s="242"/>
      <c r="E6" s="242"/>
    </row>
    <row r="7" spans="1:8" customFormat="1" ht="16.7" customHeight="1">
      <c r="A7" s="294"/>
      <c r="B7" s="254"/>
      <c r="C7" s="254"/>
      <c r="D7" s="254"/>
      <c r="E7" s="254"/>
    </row>
    <row r="8" spans="1:8" customFormat="1" ht="32.450000000000003" customHeight="1">
      <c r="A8" s="1237"/>
      <c r="B8" s="1238" t="s">
        <v>1140</v>
      </c>
      <c r="C8" s="1239"/>
      <c r="D8" s="1240" t="s">
        <v>856</v>
      </c>
      <c r="E8" s="1239"/>
    </row>
    <row r="9" spans="1:8" customFormat="1" ht="68.25" customHeight="1">
      <c r="A9" s="1241"/>
      <c r="B9" s="1242" t="s">
        <v>534</v>
      </c>
      <c r="C9" s="1243" t="s">
        <v>106</v>
      </c>
      <c r="D9" s="1244" t="s">
        <v>534</v>
      </c>
      <c r="E9" s="1243" t="s">
        <v>106</v>
      </c>
    </row>
    <row r="10" spans="1:8" customFormat="1" ht="18" customHeight="1">
      <c r="A10" s="1267" t="s">
        <v>263</v>
      </c>
      <c r="B10" s="1676">
        <v>3992411</v>
      </c>
      <c r="C10" s="1883">
        <v>100</v>
      </c>
      <c r="D10" s="1676">
        <v>320469</v>
      </c>
      <c r="E10" s="1883">
        <v>100</v>
      </c>
      <c r="H10" s="2055"/>
    </row>
    <row r="11" spans="1:8" customFormat="1" ht="18" customHeight="1">
      <c r="A11" s="1271" t="s">
        <v>571</v>
      </c>
      <c r="B11" s="1677">
        <v>468</v>
      </c>
      <c r="C11" s="1272">
        <v>1.1722240019877714E-2</v>
      </c>
      <c r="D11" s="1677">
        <v>66</v>
      </c>
      <c r="E11" s="1272">
        <v>2.0594815723205675E-2</v>
      </c>
      <c r="H11" s="2055"/>
    </row>
    <row r="12" spans="1:8" customFormat="1" ht="15" customHeight="1">
      <c r="A12" s="617" t="s">
        <v>1774</v>
      </c>
      <c r="B12" s="1678">
        <v>37</v>
      </c>
      <c r="C12" s="1247">
        <v>9.2675829216981912E-4</v>
      </c>
      <c r="D12" s="1678" t="s">
        <v>109</v>
      </c>
      <c r="E12" s="1247" t="s">
        <v>109</v>
      </c>
      <c r="H12" s="2055"/>
    </row>
    <row r="13" spans="1:8" customFormat="1" ht="15" customHeight="1">
      <c r="A13" s="617" t="s">
        <v>1775</v>
      </c>
      <c r="B13" s="1678">
        <v>3</v>
      </c>
      <c r="C13" s="1247">
        <v>7.5142564229985345E-5</v>
      </c>
      <c r="D13" s="1678" t="s">
        <v>109</v>
      </c>
      <c r="E13" s="1247" t="s">
        <v>109</v>
      </c>
      <c r="H13" s="2055"/>
    </row>
    <row r="14" spans="1:8" customFormat="1" ht="15" customHeight="1">
      <c r="A14" s="617" t="s">
        <v>1776</v>
      </c>
      <c r="B14" s="1678">
        <v>40</v>
      </c>
      <c r="C14" s="1247">
        <v>1.0019008563998046E-3</v>
      </c>
      <c r="D14" s="1678" t="s">
        <v>109</v>
      </c>
      <c r="E14" s="1247" t="s">
        <v>109</v>
      </c>
      <c r="H14" s="2055"/>
    </row>
    <row r="15" spans="1:8" customFormat="1" ht="15" customHeight="1">
      <c r="A15" s="617" t="s">
        <v>1777</v>
      </c>
      <c r="B15" s="1678">
        <v>6</v>
      </c>
      <c r="C15" s="1247">
        <v>1.5028512845997069E-4</v>
      </c>
      <c r="D15" s="1678">
        <v>6</v>
      </c>
      <c r="E15" s="1247">
        <v>1.8722559748368798E-3</v>
      </c>
      <c r="H15" s="2055"/>
    </row>
    <row r="16" spans="1:8" customFormat="1" ht="15" customHeight="1">
      <c r="A16" s="617" t="s">
        <v>1778</v>
      </c>
      <c r="B16" s="1678">
        <v>320</v>
      </c>
      <c r="C16" s="1247">
        <v>8.0152068511984368E-3</v>
      </c>
      <c r="D16" s="1678">
        <v>320</v>
      </c>
      <c r="E16" s="1247">
        <v>9.9853651991300252E-2</v>
      </c>
      <c r="H16" s="2055"/>
    </row>
    <row r="17" spans="1:22" customFormat="1" ht="15" customHeight="1">
      <c r="A17" s="617" t="s">
        <v>1779</v>
      </c>
      <c r="B17" s="1678">
        <v>2</v>
      </c>
      <c r="C17" s="1247">
        <v>5.0095042819990223E-5</v>
      </c>
      <c r="D17" s="1678" t="s">
        <v>109</v>
      </c>
      <c r="E17" s="1247" t="s">
        <v>109</v>
      </c>
      <c r="H17" s="2055"/>
    </row>
    <row r="18" spans="1:22" customFormat="1" ht="15" customHeight="1">
      <c r="A18" s="617" t="s">
        <v>1780</v>
      </c>
      <c r="B18" s="1678">
        <v>3</v>
      </c>
      <c r="C18" s="1247">
        <v>7.5142564229985345E-5</v>
      </c>
      <c r="D18" s="1678">
        <v>3</v>
      </c>
      <c r="E18" s="1247">
        <v>9.361279874184399E-4</v>
      </c>
      <c r="H18" s="2055"/>
    </row>
    <row r="19" spans="1:22" customFormat="1" ht="18" customHeight="1">
      <c r="A19" s="1271" t="s">
        <v>575</v>
      </c>
      <c r="B19" s="1677">
        <v>1518662</v>
      </c>
      <c r="C19" s="1272">
        <v>38.038718959545996</v>
      </c>
      <c r="D19" s="1677">
        <v>32290</v>
      </c>
      <c r="E19" s="1272">
        <v>10.075857571247141</v>
      </c>
      <c r="H19" s="2055"/>
    </row>
    <row r="20" spans="1:22" customFormat="1" ht="15" customHeight="1">
      <c r="A20" s="617" t="s">
        <v>486</v>
      </c>
      <c r="B20" s="1678">
        <v>1398105</v>
      </c>
      <c r="C20" s="1247">
        <v>35.019064920921217</v>
      </c>
      <c r="D20" s="1678">
        <v>30003</v>
      </c>
      <c r="E20" s="1247">
        <v>9.3622160021718166</v>
      </c>
      <c r="H20" s="2055"/>
      <c r="V20" s="2096"/>
    </row>
    <row r="21" spans="1:22" customFormat="1" ht="15" customHeight="1">
      <c r="A21" s="617" t="s">
        <v>1039</v>
      </c>
      <c r="B21" s="1678">
        <v>120506</v>
      </c>
      <c r="C21" s="1247">
        <v>3.0183766150328712</v>
      </c>
      <c r="D21" s="1678">
        <v>2236</v>
      </c>
      <c r="E21" s="1247">
        <v>0.69772739328921052</v>
      </c>
      <c r="H21" s="2055"/>
      <c r="V21" s="2096"/>
    </row>
    <row r="22" spans="1:22" customFormat="1" ht="15" customHeight="1">
      <c r="A22" s="617" t="s">
        <v>340</v>
      </c>
      <c r="B22" s="1678">
        <v>51</v>
      </c>
      <c r="C22" s="1247">
        <v>1.2774235919097508E-3</v>
      </c>
      <c r="D22" s="1678">
        <v>51</v>
      </c>
      <c r="E22" s="1247">
        <v>1.5914175786113479E-2</v>
      </c>
      <c r="H22" s="2055"/>
    </row>
    <row r="23" spans="1:22" customFormat="1" ht="18" customHeight="1">
      <c r="A23" s="1271" t="s">
        <v>578</v>
      </c>
      <c r="B23" s="1677">
        <v>25191</v>
      </c>
      <c r="C23" s="1272">
        <v>0.63097211183918689</v>
      </c>
      <c r="D23" s="1677">
        <v>5073</v>
      </c>
      <c r="E23" s="1272">
        <v>1.5829924267245818</v>
      </c>
      <c r="H23" s="2055"/>
    </row>
    <row r="24" spans="1:22" customFormat="1" ht="15" customHeight="1">
      <c r="A24" s="617" t="s">
        <v>1781</v>
      </c>
      <c r="B24" s="1678">
        <v>7300</v>
      </c>
      <c r="C24" s="1247">
        <v>0.18284690629296435</v>
      </c>
      <c r="D24" s="1678" t="s">
        <v>109</v>
      </c>
      <c r="E24" s="1247" t="s">
        <v>109</v>
      </c>
      <c r="H24" s="2055"/>
    </row>
    <row r="25" spans="1:22" customFormat="1" ht="15" customHeight="1">
      <c r="A25" s="617" t="s">
        <v>339</v>
      </c>
      <c r="B25" s="1678">
        <v>17636</v>
      </c>
      <c r="C25" s="1247">
        <v>0.44173808758667377</v>
      </c>
      <c r="D25" s="1678">
        <v>5049</v>
      </c>
      <c r="E25" s="1247">
        <v>1.5755034028252342</v>
      </c>
      <c r="H25" s="2055"/>
    </row>
    <row r="26" spans="1:22" customFormat="1" ht="15" customHeight="1">
      <c r="A26" s="617" t="s">
        <v>1732</v>
      </c>
      <c r="B26" s="1678">
        <v>7</v>
      </c>
      <c r="C26" s="1247">
        <v>1.7533264986996578E-4</v>
      </c>
      <c r="D26" s="1678" t="s">
        <v>1721</v>
      </c>
      <c r="E26" s="1247" t="s">
        <v>109</v>
      </c>
      <c r="H26" s="2055"/>
    </row>
    <row r="27" spans="1:22" customFormat="1" ht="15" customHeight="1">
      <c r="A27" s="617" t="s">
        <v>1782</v>
      </c>
      <c r="B27" s="1678">
        <v>84</v>
      </c>
      <c r="C27" s="1247">
        <v>2.1039917984395896E-3</v>
      </c>
      <c r="D27" s="1678" t="s">
        <v>109</v>
      </c>
      <c r="E27" s="1247" t="s">
        <v>109</v>
      </c>
      <c r="H27" s="2055"/>
    </row>
    <row r="28" spans="1:22" customFormat="1" ht="15" customHeight="1">
      <c r="A28" s="617" t="s">
        <v>1783</v>
      </c>
      <c r="B28" s="1678">
        <v>24</v>
      </c>
      <c r="C28" s="1247">
        <v>6.0114051383988276E-4</v>
      </c>
      <c r="D28" s="1678">
        <v>24</v>
      </c>
      <c r="E28" s="1247">
        <v>7.4890238993475192E-3</v>
      </c>
      <c r="H28" s="2055"/>
    </row>
    <row r="29" spans="1:22" customFormat="1" ht="15" customHeight="1">
      <c r="A29" s="617" t="s">
        <v>1784</v>
      </c>
      <c r="B29" s="1678">
        <v>40</v>
      </c>
      <c r="C29" s="1247">
        <v>1.0019008563998046E-3</v>
      </c>
      <c r="D29" s="1678" t="s">
        <v>109</v>
      </c>
      <c r="E29" s="1247" t="s">
        <v>109</v>
      </c>
      <c r="H29" s="2055"/>
    </row>
    <row r="30" spans="1:22" customFormat="1" ht="15" customHeight="1">
      <c r="A30" s="617" t="s">
        <v>1785</v>
      </c>
      <c r="B30" s="1678">
        <v>100</v>
      </c>
      <c r="C30" s="1247">
        <v>2.504752140999511E-3</v>
      </c>
      <c r="D30" s="1678" t="s">
        <v>109</v>
      </c>
      <c r="E30" s="1247" t="s">
        <v>109</v>
      </c>
      <c r="H30" s="2055"/>
    </row>
    <row r="31" spans="1:22" customFormat="1" ht="18" customHeight="1">
      <c r="A31" s="1271" t="s">
        <v>671</v>
      </c>
      <c r="B31" s="1677">
        <v>1413035</v>
      </c>
      <c r="C31" s="1272">
        <v>35.393024415572441</v>
      </c>
      <c r="D31" s="1677">
        <v>114436</v>
      </c>
      <c r="E31" s="1272">
        <v>35.708914122738861</v>
      </c>
      <c r="H31" s="2055"/>
    </row>
    <row r="32" spans="1:22" customFormat="1" ht="15" customHeight="1">
      <c r="A32" s="617" t="s">
        <v>743</v>
      </c>
      <c r="B32" s="1678">
        <v>332196</v>
      </c>
      <c r="C32" s="1247">
        <v>8.3206864223147363</v>
      </c>
      <c r="D32" s="1678">
        <v>8128</v>
      </c>
      <c r="E32" s="1247">
        <v>2.5362827605790264</v>
      </c>
      <c r="H32" s="2055"/>
    </row>
    <row r="33" spans="1:8" customFormat="1" ht="15" customHeight="1">
      <c r="A33" s="617" t="s">
        <v>338</v>
      </c>
      <c r="B33" s="1678">
        <v>44044</v>
      </c>
      <c r="C33" s="1247">
        <v>1.1031930329818247</v>
      </c>
      <c r="D33" s="1678">
        <v>5073</v>
      </c>
      <c r="E33" s="1247">
        <v>1.5829924267245818</v>
      </c>
      <c r="H33" s="2055"/>
    </row>
    <row r="34" spans="1:8" customFormat="1" ht="15" customHeight="1">
      <c r="A34" s="617" t="s">
        <v>491</v>
      </c>
      <c r="B34" s="1678">
        <v>39726</v>
      </c>
      <c r="C34" s="1247">
        <v>0.99503783553346581</v>
      </c>
      <c r="D34" s="1678">
        <v>11728</v>
      </c>
      <c r="E34" s="1247">
        <v>3.6596363454811542</v>
      </c>
      <c r="H34" s="2055"/>
    </row>
    <row r="35" spans="1:8" customFormat="1" ht="15" customHeight="1">
      <c r="A35" s="617" t="s">
        <v>1744</v>
      </c>
      <c r="B35" s="1678">
        <v>1036</v>
      </c>
      <c r="C35" s="1247">
        <v>2.5949232180754934E-2</v>
      </c>
      <c r="D35" s="1678">
        <v>10</v>
      </c>
      <c r="E35" s="1247">
        <v>3.1204266247281329E-3</v>
      </c>
      <c r="H35" s="2055"/>
    </row>
    <row r="36" spans="1:8" customFormat="1" ht="15" customHeight="1">
      <c r="A36" s="617" t="s">
        <v>1786</v>
      </c>
      <c r="B36" s="1678">
        <v>120776</v>
      </c>
      <c r="C36" s="1247">
        <v>3.0251394458135699</v>
      </c>
      <c r="D36" s="1678">
        <v>1350</v>
      </c>
      <c r="E36" s="1247">
        <v>0.4212575943382979</v>
      </c>
      <c r="H36" s="2055"/>
    </row>
    <row r="37" spans="1:8" customFormat="1" ht="15" customHeight="1">
      <c r="A37" s="617" t="s">
        <v>1764</v>
      </c>
      <c r="B37" s="1678">
        <v>1889</v>
      </c>
      <c r="C37" s="1247">
        <v>4.7314767943480766E-2</v>
      </c>
      <c r="D37" s="1678">
        <v>1063</v>
      </c>
      <c r="E37" s="1247">
        <v>0.33170135020860053</v>
      </c>
      <c r="H37" s="2055"/>
    </row>
    <row r="38" spans="1:8" customFormat="1" ht="15" customHeight="1">
      <c r="A38" s="617" t="s">
        <v>1768</v>
      </c>
      <c r="B38" s="1678">
        <v>200120</v>
      </c>
      <c r="C38" s="1247">
        <v>5.0125099845682222</v>
      </c>
      <c r="D38" s="1678">
        <v>244</v>
      </c>
      <c r="E38" s="1247">
        <v>7.6138409643366434E-2</v>
      </c>
      <c r="H38" s="2055"/>
    </row>
    <row r="39" spans="1:8" customFormat="1" ht="18" customHeight="1">
      <c r="A39" s="1271" t="s">
        <v>581</v>
      </c>
      <c r="B39" s="1677">
        <v>641016</v>
      </c>
      <c r="C39" s="1272">
        <v>16.055861984149427</v>
      </c>
      <c r="D39" s="1677">
        <v>92783</v>
      </c>
      <c r="E39" s="1272">
        <v>28.952254352215036</v>
      </c>
      <c r="H39" s="2055"/>
    </row>
    <row r="40" spans="1:8" customFormat="1" ht="13.7" customHeight="1">
      <c r="A40" s="617" t="s">
        <v>1787</v>
      </c>
      <c r="B40" s="1678">
        <v>1500</v>
      </c>
      <c r="C40" s="1247"/>
      <c r="D40" s="1678" t="s">
        <v>109</v>
      </c>
      <c r="E40" s="1247"/>
      <c r="H40" s="2055"/>
    </row>
    <row r="41" spans="1:8" customFormat="1" ht="15" customHeight="1">
      <c r="A41" s="617" t="s">
        <v>336</v>
      </c>
      <c r="B41" s="1678">
        <v>631800</v>
      </c>
      <c r="C41" s="1247">
        <v>15.825024026834914</v>
      </c>
      <c r="D41" s="1678">
        <v>90447</v>
      </c>
      <c r="E41" s="1247">
        <v>28.223322692678543</v>
      </c>
      <c r="H41" s="2055"/>
    </row>
    <row r="42" spans="1:8" customFormat="1" ht="15" customHeight="1">
      <c r="A42" s="617" t="s">
        <v>337</v>
      </c>
      <c r="B42" s="1678">
        <v>7717</v>
      </c>
      <c r="C42" s="3062">
        <v>2336</v>
      </c>
      <c r="D42" s="1678">
        <v>2336</v>
      </c>
      <c r="E42" s="1247">
        <v>0.72893165953649186</v>
      </c>
      <c r="H42" s="2055"/>
    </row>
    <row r="43" spans="1:8" customFormat="1" ht="18" customHeight="1">
      <c r="A43" s="1271" t="s">
        <v>585</v>
      </c>
      <c r="B43" s="1677">
        <v>394039</v>
      </c>
      <c r="C43" s="1272">
        <v>9.8697002888730658</v>
      </c>
      <c r="D43" s="1677">
        <v>75821</v>
      </c>
      <c r="E43" s="1272">
        <v>23.659386711351178</v>
      </c>
      <c r="H43" s="2055"/>
    </row>
    <row r="44" spans="1:8" customFormat="1" ht="15" customHeight="1">
      <c r="A44" s="617" t="s">
        <v>1788</v>
      </c>
      <c r="B44" s="1678">
        <v>727</v>
      </c>
      <c r="C44" s="1247">
        <v>1.8209548065066448E-2</v>
      </c>
      <c r="D44" s="1678">
        <v>522</v>
      </c>
      <c r="E44" s="1247">
        <v>0.16288626981080853</v>
      </c>
      <c r="H44" s="2055"/>
    </row>
    <row r="45" spans="1:8" customFormat="1" ht="15" customHeight="1">
      <c r="A45" s="617" t="s">
        <v>1789</v>
      </c>
      <c r="B45" s="1678">
        <v>5274</v>
      </c>
      <c r="C45" s="1247">
        <v>0.13210062791631422</v>
      </c>
      <c r="D45" s="1678">
        <v>2264</v>
      </c>
      <c r="E45" s="1247">
        <v>0.70646458783844923</v>
      </c>
      <c r="H45" s="2055"/>
    </row>
    <row r="46" spans="1:8" customFormat="1" ht="15" customHeight="1">
      <c r="A46" s="617" t="s">
        <v>692</v>
      </c>
      <c r="B46" s="1678">
        <v>4574</v>
      </c>
      <c r="C46" s="1247">
        <v>0.11456736292931764</v>
      </c>
      <c r="D46" s="1678">
        <v>2174</v>
      </c>
      <c r="E46" s="1247">
        <v>0.678380748215896</v>
      </c>
      <c r="H46" s="2055"/>
    </row>
    <row r="47" spans="1:8" customFormat="1" ht="15" customHeight="1">
      <c r="A47" s="617" t="s">
        <v>104</v>
      </c>
      <c r="B47" s="1678">
        <v>72400</v>
      </c>
      <c r="C47" s="1247">
        <v>1.8134405500836461</v>
      </c>
      <c r="D47" s="1678">
        <v>35900</v>
      </c>
      <c r="E47" s="1247">
        <v>11.202331582773997</v>
      </c>
      <c r="H47" s="2055"/>
    </row>
    <row r="48" spans="1:8" customFormat="1" ht="15" customHeight="1">
      <c r="A48" s="617" t="s">
        <v>476</v>
      </c>
      <c r="B48" s="1678">
        <v>114</v>
      </c>
      <c r="C48" s="1247">
        <v>2.8554174407394431E-3</v>
      </c>
      <c r="D48" s="1678" t="s">
        <v>1721</v>
      </c>
      <c r="E48" s="1247" t="s">
        <v>109</v>
      </c>
      <c r="H48" s="2055"/>
    </row>
    <row r="49" spans="1:8" customFormat="1" ht="15" customHeight="1">
      <c r="A49" s="617" t="s">
        <v>717</v>
      </c>
      <c r="B49" s="1678">
        <v>6430</v>
      </c>
      <c r="C49" s="1247">
        <v>0.16105556266626858</v>
      </c>
      <c r="D49" s="1678">
        <v>2876</v>
      </c>
      <c r="E49" s="1247">
        <v>0.89743469727181102</v>
      </c>
      <c r="H49" s="2055"/>
    </row>
    <row r="50" spans="1:8" customFormat="1" ht="15" customHeight="1">
      <c r="A50" s="617" t="s">
        <v>192</v>
      </c>
      <c r="B50" s="1678">
        <v>1000</v>
      </c>
      <c r="C50" s="1247">
        <v>2.5047521409995114E-2</v>
      </c>
      <c r="D50" s="1678" t="s">
        <v>109</v>
      </c>
      <c r="E50" s="1247" t="s">
        <v>109</v>
      </c>
      <c r="H50" s="2055"/>
    </row>
    <row r="51" spans="1:8" customFormat="1" ht="15" customHeight="1">
      <c r="A51" s="617" t="s">
        <v>478</v>
      </c>
      <c r="B51" s="1678">
        <v>29</v>
      </c>
      <c r="C51" s="1247">
        <v>7.2637812088985831E-4</v>
      </c>
      <c r="D51" s="1678">
        <v>7</v>
      </c>
      <c r="E51" s="1247">
        <v>2.1842986373096932E-3</v>
      </c>
      <c r="H51" s="2055"/>
    </row>
    <row r="52" spans="1:8" customFormat="1" ht="15" customHeight="1">
      <c r="A52" s="617" t="s">
        <v>1790</v>
      </c>
      <c r="B52" s="1678">
        <v>10826</v>
      </c>
      <c r="C52" s="1247">
        <v>0.27116446678460709</v>
      </c>
      <c r="D52" s="1678">
        <v>1564</v>
      </c>
      <c r="E52" s="1247">
        <v>0.48803472410748</v>
      </c>
      <c r="H52" s="2055"/>
    </row>
    <row r="53" spans="1:8" customFormat="1" ht="15" customHeight="1">
      <c r="A53" s="617" t="s">
        <v>1400</v>
      </c>
      <c r="B53" s="1678">
        <v>41</v>
      </c>
      <c r="C53" s="1247">
        <v>1.0269483778097997E-3</v>
      </c>
      <c r="D53" s="1678" t="s">
        <v>1721</v>
      </c>
      <c r="E53" s="1247" t="s">
        <v>109</v>
      </c>
      <c r="H53" s="2055"/>
    </row>
    <row r="54" spans="1:8" customFormat="1" ht="15" customHeight="1">
      <c r="A54" s="617" t="s">
        <v>1791</v>
      </c>
      <c r="B54" s="1678">
        <v>632</v>
      </c>
      <c r="C54" s="1247">
        <v>1.5830033531116915E-2</v>
      </c>
      <c r="D54" s="1678">
        <v>332</v>
      </c>
      <c r="E54" s="1247">
        <v>0.103598163940974</v>
      </c>
      <c r="H54" s="2055"/>
    </row>
    <row r="55" spans="1:8" customFormat="1" ht="15" customHeight="1">
      <c r="A55" s="617" t="s">
        <v>1792</v>
      </c>
      <c r="B55" s="1678" t="s">
        <v>1721</v>
      </c>
      <c r="C55" s="1247" t="s">
        <v>109</v>
      </c>
      <c r="D55" s="1678" t="s">
        <v>1721</v>
      </c>
      <c r="E55" s="1247" t="s">
        <v>109</v>
      </c>
      <c r="H55" s="2055"/>
    </row>
    <row r="56" spans="1:8" customFormat="1" ht="15" customHeight="1">
      <c r="A56" s="617" t="s">
        <v>481</v>
      </c>
      <c r="B56" s="1678">
        <v>333</v>
      </c>
      <c r="C56" s="1247">
        <v>8.3408246295283723E-3</v>
      </c>
      <c r="D56" s="1678" t="s">
        <v>109</v>
      </c>
      <c r="E56" s="1247" t="s">
        <v>109</v>
      </c>
      <c r="H56" s="2055"/>
    </row>
    <row r="57" spans="1:8" customFormat="1" ht="15" customHeight="1">
      <c r="A57" s="617" t="s">
        <v>483</v>
      </c>
      <c r="B57" s="1678">
        <v>228259</v>
      </c>
      <c r="C57" s="1247">
        <v>5.7173221895240749</v>
      </c>
      <c r="D57" s="1678">
        <v>5865</v>
      </c>
      <c r="E57" s="1247">
        <v>1.8301302154030499</v>
      </c>
      <c r="H57" s="2055"/>
    </row>
    <row r="58" spans="1:8" customFormat="1" ht="15" customHeight="1">
      <c r="A58" s="617" t="s">
        <v>754</v>
      </c>
      <c r="B58" s="1678">
        <v>66</v>
      </c>
      <c r="C58" s="1247">
        <v>1.6531364130596773E-3</v>
      </c>
      <c r="D58" s="1678">
        <v>33</v>
      </c>
      <c r="E58" s="1247">
        <v>1.0297407861602837E-2</v>
      </c>
      <c r="H58" s="2055"/>
    </row>
    <row r="59" spans="1:8" customFormat="1" ht="15" customHeight="1">
      <c r="A59" s="617" t="s">
        <v>697</v>
      </c>
      <c r="B59" s="1678">
        <v>9920</v>
      </c>
      <c r="C59" s="1247">
        <v>0.24847141238715154</v>
      </c>
      <c r="D59" s="1678">
        <v>280</v>
      </c>
      <c r="E59" s="1247">
        <v>8.737194549238772E-2</v>
      </c>
      <c r="H59" s="2055"/>
    </row>
    <row r="60" spans="1:8" customFormat="1" ht="15" customHeight="1">
      <c r="A60" s="617" t="s">
        <v>1793</v>
      </c>
      <c r="B60" s="1678">
        <v>20186</v>
      </c>
      <c r="C60" s="1247">
        <v>0.50560926718216137</v>
      </c>
      <c r="D60" s="1678">
        <v>7112</v>
      </c>
      <c r="E60" s="1247">
        <v>2.2192474155066479</v>
      </c>
      <c r="H60" s="2055"/>
    </row>
    <row r="61" spans="1:8" customFormat="1" ht="15" customHeight="1">
      <c r="A61" s="617" t="s">
        <v>711</v>
      </c>
      <c r="B61" s="1678">
        <v>1073</v>
      </c>
      <c r="C61" s="1247">
        <v>2.6875990472924754E-2</v>
      </c>
      <c r="D61" s="1678">
        <v>135</v>
      </c>
      <c r="E61" s="1247">
        <v>4.2125759433829797E-2</v>
      </c>
      <c r="H61" s="2055"/>
    </row>
    <row r="62" spans="1:8" customFormat="1" ht="15" customHeight="1">
      <c r="A62" s="617" t="s">
        <v>698</v>
      </c>
      <c r="B62" s="1678">
        <v>656</v>
      </c>
      <c r="C62" s="1247">
        <v>1.6431174044956795E-2</v>
      </c>
      <c r="D62" s="1678">
        <v>315</v>
      </c>
      <c r="E62" s="1247">
        <v>9.8293438678936182E-2</v>
      </c>
      <c r="H62" s="2055"/>
    </row>
    <row r="63" spans="1:8" customFormat="1" ht="15" customHeight="1">
      <c r="A63" s="617" t="s">
        <v>480</v>
      </c>
      <c r="B63" s="1678">
        <v>319</v>
      </c>
      <c r="C63" s="1247">
        <v>7.9901593297884398E-3</v>
      </c>
      <c r="D63" s="1678">
        <v>319</v>
      </c>
      <c r="E63" s="1247">
        <v>9.9541609328827427E-2</v>
      </c>
      <c r="H63" s="2055"/>
    </row>
    <row r="64" spans="1:8" customFormat="1" ht="15" customHeight="1">
      <c r="A64" s="617" t="s">
        <v>742</v>
      </c>
      <c r="B64" s="1678">
        <v>9584</v>
      </c>
      <c r="C64" s="1247">
        <v>0.24005544519339317</v>
      </c>
      <c r="D64" s="1678">
        <v>2514</v>
      </c>
      <c r="E64" s="1247">
        <v>0.78447525345665259</v>
      </c>
      <c r="H64" s="2055"/>
    </row>
    <row r="65" spans="1:8" customFormat="1" ht="15" customHeight="1">
      <c r="A65" s="617" t="s">
        <v>1794</v>
      </c>
      <c r="B65" s="1678">
        <v>16259</v>
      </c>
      <c r="C65" s="1247">
        <v>0.40724765060511059</v>
      </c>
      <c r="D65" s="1678">
        <v>10975</v>
      </c>
      <c r="E65" s="1247">
        <v>3.4246682206391257</v>
      </c>
      <c r="H65" s="2055"/>
    </row>
    <row r="66" spans="1:8" customFormat="1" ht="15" customHeight="1">
      <c r="A66" s="617" t="s">
        <v>696</v>
      </c>
      <c r="B66" s="1678">
        <v>5337</v>
      </c>
      <c r="C66" s="1247">
        <v>0.13367862176514392</v>
      </c>
      <c r="D66" s="1678">
        <v>2633</v>
      </c>
      <c r="E66" s="1247">
        <v>0.8216083302909174</v>
      </c>
      <c r="H66" s="2055"/>
    </row>
    <row r="67" spans="1:8" customFormat="1" ht="18" customHeight="1">
      <c r="A67" s="1273" t="s">
        <v>868</v>
      </c>
      <c r="B67" s="1679">
        <v>479890</v>
      </c>
      <c r="C67" s="1274">
        <v>12.020055049442554</v>
      </c>
      <c r="D67" s="1679">
        <v>76508</v>
      </c>
      <c r="E67" s="1274">
        <v>23.873760020469998</v>
      </c>
      <c r="H67" s="2055"/>
    </row>
    <row r="68" spans="1:8" customFormat="1" ht="6.75" customHeight="1">
      <c r="A68" s="305"/>
      <c r="B68" s="1875"/>
      <c r="C68" s="302"/>
      <c r="D68" s="302"/>
      <c r="E68" s="302"/>
    </row>
    <row r="69" spans="1:8" customFormat="1" ht="15" customHeight="1">
      <c r="A69" s="305" t="s">
        <v>264</v>
      </c>
      <c r="B69" s="302"/>
      <c r="C69" s="302"/>
      <c r="D69" s="302"/>
      <c r="E69" s="302"/>
    </row>
    <row r="70" spans="1:8" customFormat="1" ht="11.85" customHeight="1"/>
    <row r="71" spans="1:8" customFormat="1" ht="12.2" customHeight="1">
      <c r="D71" s="2055"/>
    </row>
    <row r="72" spans="1:8" customFormat="1" ht="14.1" customHeight="1"/>
    <row r="73" spans="1:8" customFormat="1" ht="14.1" customHeight="1"/>
    <row r="74" spans="1:8" customFormat="1" ht="14.1" customHeight="1"/>
    <row r="75" spans="1:8" customFormat="1" ht="14.1" customHeight="1"/>
    <row r="76" spans="1:8" customFormat="1" ht="14.1" customHeight="1"/>
    <row r="77" spans="1:8" customFormat="1" ht="14.1" customHeight="1"/>
    <row r="78" spans="1:8" customFormat="1" ht="14.1" customHeight="1"/>
    <row r="79" spans="1:8" customFormat="1" ht="14.1" customHeight="1"/>
    <row r="80" spans="1:8" customFormat="1" ht="14.1" customHeight="1"/>
    <row r="81" customFormat="1" ht="14.1" customHeight="1"/>
    <row r="82" customFormat="1" ht="14.1" customHeigh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row r="16385" customFormat="1"/>
    <row r="16386" customFormat="1"/>
    <row r="16387" customFormat="1"/>
    <row r="16388" customFormat="1"/>
    <row r="16389" customFormat="1"/>
    <row r="16390" customFormat="1"/>
    <row r="16391" customFormat="1"/>
    <row r="16392" customFormat="1"/>
    <row r="16393" customFormat="1"/>
    <row r="16394" customFormat="1"/>
    <row r="16395" customFormat="1"/>
    <row r="16396" customFormat="1"/>
    <row r="16397" customFormat="1"/>
    <row r="16398" customFormat="1"/>
    <row r="16399" customFormat="1"/>
    <row r="16400" customFormat="1"/>
    <row r="16401" customFormat="1"/>
    <row r="16402" customFormat="1"/>
    <row r="16403" customFormat="1"/>
    <row r="16404" customFormat="1"/>
    <row r="16405" customFormat="1"/>
    <row r="16406" customFormat="1"/>
    <row r="16407" customFormat="1"/>
    <row r="16408" customFormat="1"/>
    <row r="16409" customFormat="1"/>
    <row r="16410" customFormat="1"/>
    <row r="16411" customFormat="1"/>
    <row r="16412" customFormat="1"/>
    <row r="16413" customFormat="1"/>
    <row r="16414" customFormat="1"/>
    <row r="16415" customFormat="1"/>
    <row r="16416" customFormat="1"/>
    <row r="16417" customFormat="1"/>
    <row r="16418" customFormat="1"/>
    <row r="16419" customFormat="1"/>
    <row r="16420" customFormat="1"/>
    <row r="16421" customFormat="1"/>
    <row r="16422" customFormat="1"/>
    <row r="16423" customFormat="1"/>
    <row r="16424" customFormat="1"/>
    <row r="16425" customFormat="1"/>
    <row r="16426" customFormat="1"/>
    <row r="16427" customFormat="1"/>
    <row r="16428" customFormat="1"/>
    <row r="16429" customFormat="1"/>
    <row r="16430" customFormat="1"/>
    <row r="16431" customFormat="1"/>
    <row r="16432" customFormat="1"/>
    <row r="16433" customFormat="1"/>
    <row r="16434" customFormat="1"/>
    <row r="16435" customFormat="1"/>
    <row r="16436" customFormat="1"/>
    <row r="16437" customFormat="1"/>
    <row r="16438" customFormat="1"/>
    <row r="16439" customFormat="1"/>
    <row r="16440" customFormat="1"/>
    <row r="16441" customFormat="1"/>
    <row r="16442" customFormat="1"/>
    <row r="16443" customFormat="1"/>
    <row r="16444" customFormat="1"/>
    <row r="16445" customFormat="1"/>
    <row r="16446" customFormat="1"/>
    <row r="16447" customFormat="1"/>
    <row r="16448" customFormat="1"/>
    <row r="16449" customFormat="1"/>
    <row r="16450" customFormat="1"/>
    <row r="16451" customFormat="1"/>
    <row r="16452" customFormat="1"/>
    <row r="16453" customFormat="1"/>
    <row r="16454" customFormat="1"/>
    <row r="16455" customFormat="1"/>
    <row r="16456" customFormat="1"/>
    <row r="16457" customFormat="1"/>
    <row r="16458" customFormat="1"/>
    <row r="16459" customFormat="1"/>
    <row r="16460" customFormat="1"/>
    <row r="16461" customFormat="1"/>
    <row r="16462" customFormat="1"/>
    <row r="16463" customFormat="1"/>
    <row r="16464" customFormat="1"/>
    <row r="16465" customFormat="1"/>
    <row r="16466" customFormat="1"/>
    <row r="16467" customFormat="1"/>
    <row r="16468" customFormat="1"/>
    <row r="16469" customFormat="1"/>
    <row r="16470" customFormat="1"/>
    <row r="16471" customFormat="1"/>
    <row r="16472" customFormat="1"/>
    <row r="16473" customFormat="1"/>
    <row r="16474" customFormat="1"/>
    <row r="16475" customFormat="1"/>
    <row r="16476" customFormat="1"/>
    <row r="16477" customFormat="1"/>
    <row r="16478" customFormat="1"/>
    <row r="16479" customFormat="1"/>
    <row r="16480" customFormat="1"/>
    <row r="16481" customFormat="1"/>
    <row r="16482" customFormat="1"/>
    <row r="16483" customFormat="1"/>
    <row r="16484" customFormat="1"/>
    <row r="16485" customFormat="1"/>
    <row r="16486" customFormat="1"/>
    <row r="16487" customFormat="1"/>
    <row r="16488" customFormat="1"/>
    <row r="16489" customFormat="1"/>
    <row r="16490" customFormat="1"/>
    <row r="16491" customFormat="1"/>
    <row r="16492" customFormat="1"/>
    <row r="16493" customFormat="1"/>
    <row r="16494" customFormat="1"/>
    <row r="16495" customFormat="1"/>
    <row r="16496" customFormat="1"/>
    <row r="16497" customFormat="1"/>
    <row r="16498" customFormat="1"/>
    <row r="16499" customFormat="1"/>
    <row r="16500" customFormat="1"/>
    <row r="16501" customFormat="1"/>
    <row r="16502" customFormat="1"/>
    <row r="16503" customFormat="1"/>
    <row r="16504" customFormat="1"/>
    <row r="16505" customFormat="1"/>
    <row r="16506" customFormat="1"/>
    <row r="16507" customFormat="1"/>
    <row r="16508" customFormat="1"/>
    <row r="16509" customFormat="1"/>
    <row r="16510" customFormat="1"/>
    <row r="16511" customFormat="1"/>
    <row r="16512" customFormat="1"/>
    <row r="16513" customFormat="1"/>
    <row r="16514" customFormat="1"/>
    <row r="16515" customFormat="1"/>
    <row r="16516" customFormat="1"/>
    <row r="16517" customFormat="1"/>
    <row r="16518" customFormat="1"/>
    <row r="16519" customFormat="1"/>
    <row r="16520" customFormat="1"/>
    <row r="16521" customFormat="1"/>
    <row r="16522" customFormat="1"/>
    <row r="16523" customFormat="1"/>
    <row r="16524" customFormat="1"/>
    <row r="16525" customFormat="1"/>
    <row r="16526" customFormat="1"/>
    <row r="16527" customFormat="1"/>
    <row r="16528" customFormat="1"/>
    <row r="16529" customFormat="1"/>
    <row r="16530" customFormat="1"/>
    <row r="16531" customFormat="1"/>
    <row r="16532" customFormat="1"/>
    <row r="16533" customFormat="1"/>
    <row r="16534" customFormat="1"/>
    <row r="16535" customFormat="1"/>
    <row r="16536" customFormat="1"/>
    <row r="16537" customFormat="1"/>
    <row r="16538" customFormat="1"/>
    <row r="16539" customFormat="1"/>
    <row r="16540" customFormat="1"/>
    <row r="16541" customFormat="1"/>
    <row r="16542" customFormat="1"/>
    <row r="16543" customFormat="1"/>
    <row r="16544" customFormat="1"/>
    <row r="16545" customFormat="1"/>
    <row r="16546" customFormat="1"/>
    <row r="16547" customFormat="1"/>
    <row r="16548" customFormat="1"/>
    <row r="16549" customFormat="1"/>
    <row r="16550" customFormat="1"/>
    <row r="16551" customFormat="1"/>
    <row r="16552" customFormat="1"/>
    <row r="16553" customFormat="1"/>
    <row r="16554" customFormat="1"/>
    <row r="16555" customFormat="1"/>
    <row r="16556" customFormat="1"/>
    <row r="16557" customFormat="1"/>
    <row r="16558" customFormat="1"/>
    <row r="16559" customFormat="1"/>
    <row r="16560" customFormat="1"/>
    <row r="16561" customFormat="1"/>
    <row r="16562" customFormat="1"/>
    <row r="16563" customFormat="1"/>
    <row r="16564" customFormat="1"/>
    <row r="16565" customFormat="1"/>
    <row r="16566" customFormat="1"/>
    <row r="16567" customFormat="1"/>
    <row r="16568" customFormat="1"/>
    <row r="16569" customFormat="1"/>
    <row r="16570" customFormat="1"/>
    <row r="16571" customFormat="1"/>
    <row r="16572" customFormat="1"/>
    <row r="16573" customFormat="1"/>
    <row r="16574" customFormat="1"/>
    <row r="16575" customFormat="1"/>
    <row r="16576" customFormat="1"/>
    <row r="16577" customFormat="1"/>
    <row r="16578" customFormat="1"/>
    <row r="16579" customFormat="1"/>
    <row r="16580" customFormat="1"/>
    <row r="16581" customFormat="1"/>
    <row r="16582" customFormat="1"/>
    <row r="16583" customFormat="1"/>
    <row r="16584" customFormat="1"/>
    <row r="16585" customFormat="1"/>
    <row r="16586" customFormat="1"/>
    <row r="16587" customFormat="1"/>
    <row r="16588" customFormat="1"/>
    <row r="16589" customFormat="1"/>
    <row r="16590" customFormat="1"/>
    <row r="16591" customFormat="1"/>
    <row r="16592" customFormat="1"/>
    <row r="16593" customFormat="1"/>
    <row r="16594" customFormat="1"/>
    <row r="16595" customFormat="1"/>
    <row r="16596" customFormat="1"/>
    <row r="16597" customFormat="1"/>
    <row r="16598" customFormat="1"/>
    <row r="16599" customFormat="1"/>
    <row r="16600" customFormat="1"/>
    <row r="16601" customFormat="1"/>
    <row r="16602" customFormat="1"/>
    <row r="16603" customFormat="1"/>
    <row r="16604" customFormat="1"/>
    <row r="16605" customFormat="1"/>
    <row r="16606" customFormat="1"/>
    <row r="16607" customFormat="1"/>
    <row r="16608" customFormat="1"/>
    <row r="16609" customFormat="1"/>
    <row r="16610" customFormat="1"/>
    <row r="16611" customFormat="1"/>
    <row r="16612" customFormat="1"/>
    <row r="16613" customFormat="1"/>
    <row r="16614" customFormat="1"/>
    <row r="16615" customFormat="1"/>
    <row r="16616" customFormat="1"/>
    <row r="16617" customFormat="1"/>
    <row r="16618" customFormat="1"/>
    <row r="16619" customFormat="1"/>
    <row r="16620" customFormat="1"/>
    <row r="16621" customFormat="1"/>
    <row r="16622" customFormat="1"/>
    <row r="16623" customFormat="1"/>
    <row r="16624" customFormat="1"/>
    <row r="16625" customFormat="1"/>
    <row r="16626" customFormat="1"/>
    <row r="16627" customFormat="1"/>
    <row r="16628" customFormat="1"/>
    <row r="16629" customFormat="1"/>
    <row r="16630" customFormat="1"/>
    <row r="16631" customFormat="1"/>
    <row r="16632" customFormat="1"/>
    <row r="16633" customFormat="1"/>
    <row r="16634" customFormat="1"/>
    <row r="16635" customFormat="1"/>
    <row r="16636" customFormat="1"/>
    <row r="16637" customFormat="1"/>
    <row r="16638" customFormat="1"/>
    <row r="16639" customFormat="1"/>
    <row r="16640" customFormat="1"/>
    <row r="16641" customFormat="1"/>
    <row r="16642" customFormat="1"/>
    <row r="16643" customFormat="1"/>
    <row r="16644" customFormat="1"/>
    <row r="16645" customFormat="1"/>
    <row r="16646" customFormat="1"/>
    <row r="16647" customFormat="1"/>
    <row r="16648" customFormat="1"/>
    <row r="16649" customFormat="1"/>
    <row r="16650" customFormat="1"/>
    <row r="16651" customFormat="1"/>
    <row r="16652" customFormat="1"/>
    <row r="16653" customFormat="1"/>
    <row r="16654" customFormat="1"/>
    <row r="16655" customFormat="1"/>
    <row r="16656" customFormat="1"/>
    <row r="16657" customFormat="1"/>
    <row r="16658" customFormat="1"/>
    <row r="16659" customFormat="1"/>
    <row r="16660" customFormat="1"/>
    <row r="16661" customFormat="1"/>
    <row r="16662" customFormat="1"/>
    <row r="16663" customFormat="1"/>
    <row r="16664" customFormat="1"/>
    <row r="16665" customFormat="1"/>
    <row r="16666" customFormat="1"/>
    <row r="16667" customFormat="1"/>
    <row r="16668" customFormat="1"/>
    <row r="16669" customFormat="1"/>
    <row r="16670" customFormat="1"/>
    <row r="16671" customFormat="1"/>
    <row r="16672" customFormat="1"/>
    <row r="16673" customFormat="1"/>
    <row r="16674" customFormat="1"/>
    <row r="16675" customFormat="1"/>
    <row r="16676" customFormat="1"/>
    <row r="16677" customFormat="1"/>
    <row r="16678" customFormat="1"/>
    <row r="16679" customFormat="1"/>
    <row r="16680" customFormat="1"/>
    <row r="16681" customFormat="1"/>
    <row r="16682" customFormat="1"/>
    <row r="16683" customFormat="1"/>
    <row r="16684" customFormat="1"/>
    <row r="16685" customFormat="1"/>
    <row r="16686" customFormat="1"/>
    <row r="16687" customFormat="1"/>
    <row r="16688" customFormat="1"/>
    <row r="16689" customFormat="1"/>
    <row r="16690" customFormat="1"/>
    <row r="16691" customFormat="1"/>
    <row r="16692" customFormat="1"/>
    <row r="16693" customFormat="1"/>
    <row r="16694" customFormat="1"/>
    <row r="16695" customFormat="1"/>
    <row r="16696" customFormat="1"/>
    <row r="16697" customFormat="1"/>
    <row r="16698" customFormat="1"/>
    <row r="16699" customFormat="1"/>
    <row r="16700" customFormat="1"/>
    <row r="16701" customFormat="1"/>
    <row r="16702" customFormat="1"/>
    <row r="16703" customFormat="1"/>
    <row r="16704" customFormat="1"/>
    <row r="16705" customFormat="1"/>
    <row r="16706" customFormat="1"/>
    <row r="16707" customFormat="1"/>
    <row r="16708" customFormat="1"/>
    <row r="16709" customFormat="1"/>
    <row r="16710" customFormat="1"/>
    <row r="16711" customFormat="1"/>
    <row r="16712" customFormat="1"/>
    <row r="16713" customFormat="1"/>
    <row r="16714" customFormat="1"/>
    <row r="16715" customFormat="1"/>
    <row r="16716" customFormat="1"/>
    <row r="16717" customFormat="1"/>
    <row r="16718" customFormat="1"/>
    <row r="16719" customFormat="1"/>
    <row r="16720" customFormat="1"/>
    <row r="16721" customFormat="1"/>
    <row r="16722" customFormat="1"/>
    <row r="16723" customFormat="1"/>
    <row r="16724" customFormat="1"/>
    <row r="16725" customFormat="1"/>
    <row r="16726" customFormat="1"/>
    <row r="16727" customFormat="1"/>
    <row r="16728" customFormat="1"/>
    <row r="16729" customFormat="1"/>
    <row r="16730" customFormat="1"/>
    <row r="16731" customFormat="1"/>
    <row r="16732" customFormat="1"/>
    <row r="16733" customFormat="1"/>
    <row r="16734" customFormat="1"/>
    <row r="16735" customFormat="1"/>
    <row r="16736" customFormat="1"/>
    <row r="16737" customFormat="1"/>
    <row r="16738" customFormat="1"/>
    <row r="16739" customFormat="1"/>
    <row r="16740" customFormat="1"/>
    <row r="16741" customFormat="1"/>
    <row r="16742" customFormat="1"/>
    <row r="16743" customFormat="1"/>
    <row r="16744" customFormat="1"/>
    <row r="16745" customFormat="1"/>
    <row r="16746" customFormat="1"/>
    <row r="16747" customFormat="1"/>
    <row r="16748" customFormat="1"/>
    <row r="16749" customFormat="1"/>
    <row r="16750" customFormat="1"/>
    <row r="16751" customFormat="1"/>
    <row r="16752" customFormat="1"/>
    <row r="16753" customFormat="1"/>
    <row r="16754" customFormat="1"/>
    <row r="16755" customFormat="1"/>
    <row r="16756" customFormat="1"/>
    <row r="16757" customFormat="1"/>
    <row r="16758" customFormat="1"/>
    <row r="16759" customFormat="1"/>
    <row r="16760" customFormat="1"/>
    <row r="16761" customFormat="1"/>
    <row r="16762" customFormat="1"/>
    <row r="16763" customFormat="1"/>
    <row r="16764" customFormat="1"/>
    <row r="16765" customFormat="1"/>
    <row r="16766" customFormat="1"/>
    <row r="16767" customFormat="1"/>
    <row r="16768" customFormat="1"/>
    <row r="16769" customFormat="1"/>
    <row r="16770" customFormat="1"/>
    <row r="16771" customFormat="1"/>
    <row r="16772" customFormat="1"/>
    <row r="16773" customFormat="1"/>
    <row r="16774" customFormat="1"/>
    <row r="16775" customFormat="1"/>
    <row r="16776" customFormat="1"/>
    <row r="16777" customFormat="1"/>
    <row r="16778" customFormat="1"/>
    <row r="16779" customFormat="1"/>
    <row r="16780" customFormat="1"/>
    <row r="16781" customFormat="1"/>
    <row r="16782" customFormat="1"/>
    <row r="16783" customFormat="1"/>
    <row r="16784" customFormat="1"/>
    <row r="16785" customFormat="1"/>
    <row r="16786" customFormat="1"/>
    <row r="16787" customFormat="1"/>
    <row r="16788" customFormat="1"/>
    <row r="16789" customFormat="1"/>
    <row r="16790" customFormat="1"/>
    <row r="16791" customFormat="1"/>
    <row r="16792" customFormat="1"/>
    <row r="16793" customFormat="1"/>
    <row r="16794" customFormat="1"/>
    <row r="16795" customFormat="1"/>
    <row r="16796" customFormat="1"/>
    <row r="16797" customFormat="1"/>
    <row r="16798" customFormat="1"/>
    <row r="16799" customFormat="1"/>
    <row r="16800" customFormat="1"/>
    <row r="16801" customFormat="1"/>
    <row r="16802" customFormat="1"/>
    <row r="16803" customFormat="1"/>
    <row r="16804" customFormat="1"/>
    <row r="16805" customFormat="1"/>
    <row r="16806" customFormat="1"/>
    <row r="16807" customFormat="1"/>
    <row r="16808" customFormat="1"/>
    <row r="16809" customFormat="1"/>
    <row r="16810" customFormat="1"/>
    <row r="16811" customFormat="1"/>
    <row r="16812" customFormat="1"/>
    <row r="16813" customFormat="1"/>
    <row r="16814" customFormat="1"/>
    <row r="16815" customFormat="1"/>
    <row r="16816" customFormat="1"/>
    <row r="16817" customFormat="1"/>
    <row r="16818" customFormat="1"/>
    <row r="16819" customFormat="1"/>
    <row r="16820" customFormat="1"/>
    <row r="16821" customFormat="1"/>
    <row r="16822" customFormat="1"/>
    <row r="16823" customFormat="1"/>
    <row r="16824" customFormat="1"/>
    <row r="16825" customFormat="1"/>
    <row r="16826" customFormat="1"/>
    <row r="16827" customFormat="1"/>
    <row r="16828" customFormat="1"/>
    <row r="16829" customFormat="1"/>
    <row r="16830" customFormat="1"/>
    <row r="16831" customFormat="1"/>
    <row r="16832" customFormat="1"/>
    <row r="16833" customFormat="1"/>
    <row r="16834" customFormat="1"/>
    <row r="16835" customFormat="1"/>
    <row r="16836" customFormat="1"/>
    <row r="16837" customFormat="1"/>
    <row r="16838" customFormat="1"/>
    <row r="16839" customFormat="1"/>
    <row r="16840" customFormat="1"/>
    <row r="16841" customFormat="1"/>
    <row r="16842" customFormat="1"/>
    <row r="16843" customFormat="1"/>
    <row r="16844" customFormat="1"/>
    <row r="16845" customFormat="1"/>
    <row r="16846" customFormat="1"/>
    <row r="16847" customFormat="1"/>
    <row r="16848" customFormat="1"/>
    <row r="16849" customFormat="1"/>
    <row r="16850" customFormat="1"/>
    <row r="16851" customFormat="1"/>
    <row r="16852" customFormat="1"/>
    <row r="16853" customFormat="1"/>
    <row r="16854" customFormat="1"/>
    <row r="16855" customFormat="1"/>
    <row r="16856" customFormat="1"/>
    <row r="16857" customFormat="1"/>
    <row r="16858" customFormat="1"/>
    <row r="16859" customFormat="1"/>
    <row r="16860" customFormat="1"/>
    <row r="16861" customFormat="1"/>
    <row r="16862" customFormat="1"/>
    <row r="16863" customFormat="1"/>
    <row r="16864" customFormat="1"/>
    <row r="16865" customFormat="1"/>
    <row r="16866" customFormat="1"/>
    <row r="16867" customFormat="1"/>
    <row r="16868" customFormat="1"/>
    <row r="16869" customFormat="1"/>
    <row r="16870" customFormat="1"/>
    <row r="16871" customFormat="1"/>
    <row r="16872" customFormat="1"/>
    <row r="16873" customFormat="1"/>
    <row r="16874" customFormat="1"/>
    <row r="16875" customFormat="1"/>
    <row r="16876" customFormat="1"/>
    <row r="16877" customFormat="1"/>
    <row r="16878" customFormat="1"/>
    <row r="16879" customFormat="1"/>
    <row r="16880" customFormat="1"/>
    <row r="16881" customFormat="1"/>
    <row r="16882" customFormat="1"/>
    <row r="16883" customFormat="1"/>
    <row r="16884" customFormat="1"/>
    <row r="16885" customFormat="1"/>
    <row r="16886" customFormat="1"/>
    <row r="16887" customFormat="1"/>
    <row r="16888" customFormat="1"/>
    <row r="16889" customFormat="1"/>
    <row r="16890" customFormat="1"/>
    <row r="16891" customFormat="1"/>
    <row r="16892" customFormat="1"/>
    <row r="16893" customFormat="1"/>
    <row r="16894" customFormat="1"/>
    <row r="16895" customFormat="1"/>
    <row r="16896" customFormat="1"/>
    <row r="16897" customFormat="1"/>
    <row r="16898" customFormat="1"/>
    <row r="16899" customFormat="1"/>
    <row r="16900" customFormat="1"/>
    <row r="16901" customFormat="1"/>
    <row r="16902" customFormat="1"/>
    <row r="16903" customFormat="1"/>
    <row r="16904" customFormat="1"/>
    <row r="16905" customFormat="1"/>
    <row r="16906" customFormat="1"/>
    <row r="16907" customFormat="1"/>
    <row r="16908" customFormat="1"/>
    <row r="16909" customFormat="1"/>
    <row r="16910" customFormat="1"/>
    <row r="16911" customFormat="1"/>
    <row r="16912" customFormat="1"/>
    <row r="16913" customFormat="1"/>
    <row r="16914" customFormat="1"/>
    <row r="16915" customFormat="1"/>
    <row r="16916" customFormat="1"/>
    <row r="16917" customFormat="1"/>
    <row r="16918" customFormat="1"/>
    <row r="16919" customFormat="1"/>
    <row r="16920" customFormat="1"/>
    <row r="16921" customFormat="1"/>
    <row r="16922" customFormat="1"/>
    <row r="16923" customFormat="1"/>
    <row r="16924" customFormat="1"/>
    <row r="16925" customFormat="1"/>
    <row r="16926" customFormat="1"/>
    <row r="16927" customFormat="1"/>
    <row r="16928" customFormat="1"/>
    <row r="16929" customFormat="1"/>
    <row r="16930" customFormat="1"/>
    <row r="16931" customFormat="1"/>
    <row r="16932" customFormat="1"/>
    <row r="16933" customFormat="1"/>
    <row r="16934" customFormat="1"/>
    <row r="16935" customFormat="1"/>
    <row r="16936" customFormat="1"/>
    <row r="16937" customFormat="1"/>
    <row r="16938" customFormat="1"/>
    <row r="16939" customFormat="1"/>
    <row r="16940" customFormat="1"/>
    <row r="16941" customFormat="1"/>
    <row r="16942" customFormat="1"/>
    <row r="16943" customFormat="1"/>
    <row r="16944" customFormat="1"/>
    <row r="16945" customFormat="1"/>
    <row r="16946" customFormat="1"/>
    <row r="16947" customFormat="1"/>
    <row r="16948" customFormat="1"/>
    <row r="16949" customFormat="1"/>
    <row r="16950" customFormat="1"/>
    <row r="16951" customFormat="1"/>
    <row r="16952" customFormat="1"/>
    <row r="16953" customFormat="1"/>
    <row r="16954" customFormat="1"/>
    <row r="16955" customFormat="1"/>
    <row r="16956" customFormat="1"/>
    <row r="16957" customFormat="1"/>
    <row r="16958" customFormat="1"/>
    <row r="16959" customFormat="1"/>
    <row r="16960" customFormat="1"/>
    <row r="16961" customFormat="1"/>
    <row r="16962" customFormat="1"/>
    <row r="16963" customFormat="1"/>
    <row r="16964" customFormat="1"/>
    <row r="16965" customFormat="1"/>
    <row r="16966" customFormat="1"/>
    <row r="16967" customFormat="1"/>
    <row r="16968" customFormat="1"/>
    <row r="16969" customFormat="1"/>
    <row r="16970" customFormat="1"/>
    <row r="16971" customFormat="1"/>
    <row r="16972" customFormat="1"/>
    <row r="16973" customFormat="1"/>
    <row r="16974" customFormat="1"/>
    <row r="16975" customFormat="1"/>
    <row r="16976" customFormat="1"/>
    <row r="16977" customFormat="1"/>
    <row r="16978" customFormat="1"/>
    <row r="16979" customFormat="1"/>
    <row r="16980" customFormat="1"/>
    <row r="16981" customFormat="1"/>
    <row r="16982" customFormat="1"/>
    <row r="16983" customFormat="1"/>
    <row r="16984" customFormat="1"/>
    <row r="16985" customFormat="1"/>
    <row r="16986" customFormat="1"/>
    <row r="16987" customFormat="1"/>
    <row r="16988" customFormat="1"/>
    <row r="16989" customFormat="1"/>
    <row r="16990" customFormat="1"/>
    <row r="16991" customFormat="1"/>
    <row r="16992" customFormat="1"/>
    <row r="16993" customFormat="1"/>
    <row r="16994" customFormat="1"/>
    <row r="16995" customFormat="1"/>
    <row r="16996" customFormat="1"/>
    <row r="16997" customFormat="1"/>
    <row r="16998" customFormat="1"/>
    <row r="16999" customFormat="1"/>
    <row r="17000" customFormat="1"/>
    <row r="17001" customFormat="1"/>
    <row r="17002" customFormat="1"/>
    <row r="17003" customFormat="1"/>
    <row r="17004" customFormat="1"/>
    <row r="17005" customFormat="1"/>
    <row r="17006" customFormat="1"/>
    <row r="17007" customFormat="1"/>
    <row r="17008" customFormat="1"/>
    <row r="17009" customFormat="1"/>
    <row r="17010" customFormat="1"/>
    <row r="17011" customFormat="1"/>
    <row r="17012" customFormat="1"/>
    <row r="17013" customFormat="1"/>
    <row r="17014" customFormat="1"/>
    <row r="17015" customFormat="1"/>
    <row r="17016" customFormat="1"/>
    <row r="17017" customFormat="1"/>
    <row r="17018" customFormat="1"/>
    <row r="17019" customFormat="1"/>
    <row r="17020" customFormat="1"/>
    <row r="17021" customFormat="1"/>
    <row r="17022" customFormat="1"/>
    <row r="17023" customFormat="1"/>
    <row r="17024" customFormat="1"/>
    <row r="17025" customFormat="1"/>
    <row r="17026" customFormat="1"/>
    <row r="17027" customFormat="1"/>
    <row r="17028" customFormat="1"/>
    <row r="17029" customFormat="1"/>
    <row r="17030" customFormat="1"/>
    <row r="17031" customFormat="1"/>
    <row r="17032" customFormat="1"/>
    <row r="17033" customFormat="1"/>
    <row r="17034" customFormat="1"/>
    <row r="17035" customFormat="1"/>
    <row r="17036" customFormat="1"/>
    <row r="17037" customFormat="1"/>
    <row r="17038" customFormat="1"/>
    <row r="17039" customFormat="1"/>
    <row r="17040" customFormat="1"/>
    <row r="17041" customFormat="1"/>
    <row r="17042" customFormat="1"/>
    <row r="17043" customFormat="1"/>
    <row r="17044" customFormat="1"/>
    <row r="17045" customFormat="1"/>
    <row r="17046" customFormat="1"/>
    <row r="17047" customFormat="1"/>
    <row r="17048" customFormat="1"/>
    <row r="17049" customFormat="1"/>
    <row r="17050" customFormat="1"/>
    <row r="17051" customFormat="1"/>
    <row r="17052" customFormat="1"/>
    <row r="17053" customFormat="1"/>
    <row r="17054" customFormat="1"/>
    <row r="17055" customFormat="1"/>
    <row r="17056" customFormat="1"/>
    <row r="17057" customFormat="1"/>
    <row r="17058" customFormat="1"/>
    <row r="17059" customFormat="1"/>
    <row r="17060" customFormat="1"/>
    <row r="17061" customFormat="1"/>
    <row r="17062" customFormat="1"/>
    <row r="17063" customFormat="1"/>
    <row r="17064" customFormat="1"/>
    <row r="17065" customFormat="1"/>
    <row r="17066" customFormat="1"/>
    <row r="17067" customFormat="1"/>
    <row r="17068" customFormat="1"/>
    <row r="17069" customFormat="1"/>
    <row r="17070" customFormat="1"/>
    <row r="17071" customFormat="1"/>
    <row r="17072" customFormat="1"/>
    <row r="17073" customFormat="1"/>
    <row r="17074" customFormat="1"/>
    <row r="17075" customFormat="1"/>
    <row r="17076" customFormat="1"/>
    <row r="17077" customFormat="1"/>
    <row r="17078" customFormat="1"/>
    <row r="17079" customFormat="1"/>
    <row r="17080" customFormat="1"/>
    <row r="17081" customFormat="1"/>
    <row r="17082" customFormat="1"/>
    <row r="17083" customFormat="1"/>
    <row r="17084" customFormat="1"/>
    <row r="17085" customFormat="1"/>
    <row r="17086" customFormat="1"/>
    <row r="17087" customFormat="1"/>
    <row r="17088" customFormat="1"/>
    <row r="17089" customFormat="1"/>
    <row r="17090" customFormat="1"/>
    <row r="17091" customFormat="1"/>
    <row r="17092" customFormat="1"/>
    <row r="17093" customFormat="1"/>
    <row r="17094" customFormat="1"/>
    <row r="17095" customFormat="1"/>
    <row r="17096" customFormat="1"/>
    <row r="17097" customFormat="1"/>
    <row r="17098" customFormat="1"/>
    <row r="17099" customFormat="1"/>
    <row r="17100" customFormat="1"/>
    <row r="17101" customFormat="1"/>
    <row r="17102" customFormat="1"/>
    <row r="17103" customFormat="1"/>
    <row r="17104" customFormat="1"/>
    <row r="17105" customFormat="1"/>
    <row r="17106" customFormat="1"/>
    <row r="17107" customFormat="1"/>
    <row r="17108" customFormat="1"/>
    <row r="17109" customFormat="1"/>
    <row r="17110" customFormat="1"/>
    <row r="17111" customFormat="1"/>
    <row r="17112" customFormat="1"/>
    <row r="17113" customFormat="1"/>
    <row r="17114" customFormat="1"/>
    <row r="17115" customFormat="1"/>
    <row r="17116" customFormat="1"/>
    <row r="17117" customFormat="1"/>
    <row r="17118" customFormat="1"/>
    <row r="17119" customFormat="1"/>
    <row r="17120" customFormat="1"/>
    <row r="17121" customFormat="1"/>
    <row r="17122" customFormat="1"/>
    <row r="17123" customFormat="1"/>
    <row r="17124" customFormat="1"/>
    <row r="17125" customFormat="1"/>
    <row r="17126" customFormat="1"/>
    <row r="17127" customFormat="1"/>
    <row r="17128" customFormat="1"/>
    <row r="17129" customFormat="1"/>
    <row r="17130" customFormat="1"/>
    <row r="17131" customFormat="1"/>
    <row r="17132" customFormat="1"/>
    <row r="17133" customFormat="1"/>
    <row r="17134" customFormat="1"/>
    <row r="17135" customFormat="1"/>
    <row r="17136" customFormat="1"/>
    <row r="17137" customFormat="1"/>
    <row r="17138" customFormat="1"/>
    <row r="17139" customFormat="1"/>
    <row r="17140" customFormat="1"/>
    <row r="17141" customFormat="1"/>
    <row r="17142" customFormat="1"/>
    <row r="17143" customFormat="1"/>
    <row r="17144" customFormat="1"/>
    <row r="17145" customFormat="1"/>
    <row r="17146" customFormat="1"/>
    <row r="17147" customFormat="1"/>
    <row r="17148" customFormat="1"/>
    <row r="17149" customFormat="1"/>
    <row r="17150" customFormat="1"/>
    <row r="17151" customFormat="1"/>
    <row r="17152" customFormat="1"/>
    <row r="17153" customFormat="1"/>
    <row r="17154" customFormat="1"/>
    <row r="17155" customFormat="1"/>
    <row r="17156" customFormat="1"/>
    <row r="17157" customFormat="1"/>
    <row r="17158" customFormat="1"/>
    <row r="17159" customFormat="1"/>
    <row r="17160" customFormat="1"/>
    <row r="17161" customFormat="1"/>
    <row r="17162" customFormat="1"/>
    <row r="17163" customFormat="1"/>
    <row r="17164" customFormat="1"/>
    <row r="17165" customFormat="1"/>
    <row r="17166" customFormat="1"/>
    <row r="17167" customFormat="1"/>
    <row r="17168" customFormat="1"/>
    <row r="17169" customFormat="1"/>
    <row r="17170" customFormat="1"/>
    <row r="17171" customFormat="1"/>
    <row r="17172" customFormat="1"/>
    <row r="17173" customFormat="1"/>
    <row r="17174" customFormat="1"/>
    <row r="17175" customFormat="1"/>
    <row r="17176" customFormat="1"/>
    <row r="17177" customFormat="1"/>
    <row r="17178" customFormat="1"/>
    <row r="17179" customFormat="1"/>
    <row r="17180" customFormat="1"/>
    <row r="17181" customFormat="1"/>
    <row r="17182" customFormat="1"/>
    <row r="17183" customFormat="1"/>
    <row r="17184" customFormat="1"/>
    <row r="17185" customFormat="1"/>
    <row r="17186" customFormat="1"/>
    <row r="17187" customFormat="1"/>
    <row r="17188" customFormat="1"/>
    <row r="17189" customFormat="1"/>
    <row r="17190" customFormat="1"/>
    <row r="17191" customFormat="1"/>
    <row r="17192" customFormat="1"/>
    <row r="17193" customFormat="1"/>
    <row r="17194" customFormat="1"/>
    <row r="17195" customFormat="1"/>
    <row r="17196" customFormat="1"/>
    <row r="17197" customFormat="1"/>
    <row r="17198" customFormat="1"/>
    <row r="17199" customFormat="1"/>
    <row r="17200" customFormat="1"/>
    <row r="17201" customFormat="1"/>
    <row r="17202" customFormat="1"/>
    <row r="17203" customFormat="1"/>
    <row r="17204" customFormat="1"/>
    <row r="17205" customFormat="1"/>
    <row r="17206" customFormat="1"/>
    <row r="17207" customFormat="1"/>
    <row r="17208" customFormat="1"/>
    <row r="17209" customFormat="1"/>
    <row r="17210" customFormat="1"/>
    <row r="17211" customFormat="1"/>
    <row r="17212" customFormat="1"/>
    <row r="17213" customFormat="1"/>
    <row r="17214" customFormat="1"/>
    <row r="17215" customFormat="1"/>
    <row r="17216" customFormat="1"/>
    <row r="17217" customFormat="1"/>
    <row r="17218" customFormat="1"/>
    <row r="17219" customFormat="1"/>
    <row r="17220" customFormat="1"/>
    <row r="17221" customFormat="1"/>
    <row r="17222" customFormat="1"/>
    <row r="17223" customFormat="1"/>
    <row r="17224" customFormat="1"/>
    <row r="17225" customFormat="1"/>
    <row r="17226" customFormat="1"/>
    <row r="17227" customFormat="1"/>
    <row r="17228" customFormat="1"/>
    <row r="17229" customFormat="1"/>
    <row r="17230" customFormat="1"/>
    <row r="17231" customFormat="1"/>
    <row r="17232" customFormat="1"/>
    <row r="17233" customFormat="1"/>
    <row r="17234" customFormat="1"/>
    <row r="17235" customFormat="1"/>
    <row r="17236" customFormat="1"/>
    <row r="17237" customFormat="1"/>
    <row r="17238" customFormat="1"/>
    <row r="17239" customFormat="1"/>
    <row r="17240" customFormat="1"/>
    <row r="17241" customFormat="1"/>
    <row r="17242" customFormat="1"/>
    <row r="17243" customFormat="1"/>
    <row r="17244" customFormat="1"/>
    <row r="17245" customFormat="1"/>
    <row r="17246" customFormat="1"/>
    <row r="17247" customFormat="1"/>
    <row r="17248" customFormat="1"/>
    <row r="17249" customFormat="1"/>
    <row r="17250" customFormat="1"/>
    <row r="17251" customFormat="1"/>
    <row r="17252" customFormat="1"/>
    <row r="17253" customFormat="1"/>
    <row r="17254" customFormat="1"/>
    <row r="17255" customFormat="1"/>
    <row r="17256" customFormat="1"/>
    <row r="17257" customFormat="1"/>
    <row r="17258" customFormat="1"/>
    <row r="17259" customFormat="1"/>
    <row r="17260" customFormat="1"/>
    <row r="17261" customFormat="1"/>
    <row r="17262" customFormat="1"/>
    <row r="17263" customFormat="1"/>
    <row r="17264" customFormat="1"/>
    <row r="17265" customFormat="1"/>
    <row r="17266" customFormat="1"/>
    <row r="17267" customFormat="1"/>
    <row r="17268" customFormat="1"/>
    <row r="17269" customFormat="1"/>
    <row r="17270" customFormat="1"/>
    <row r="17271" customFormat="1"/>
    <row r="17272" customFormat="1"/>
    <row r="17273" customFormat="1"/>
    <row r="17274" customFormat="1"/>
    <row r="17275" customFormat="1"/>
    <row r="17276" customFormat="1"/>
    <row r="17277" customFormat="1"/>
    <row r="17278" customFormat="1"/>
    <row r="17279" customFormat="1"/>
    <row r="17280" customFormat="1"/>
    <row r="17281" customFormat="1"/>
    <row r="17282" customFormat="1"/>
    <row r="17283" customFormat="1"/>
    <row r="17284" customFormat="1"/>
    <row r="17285" customFormat="1"/>
    <row r="17286" customFormat="1"/>
    <row r="17287" customFormat="1"/>
    <row r="17288" customFormat="1"/>
    <row r="17289" customFormat="1"/>
    <row r="17290" customFormat="1"/>
    <row r="17291" customFormat="1"/>
    <row r="17292" customFormat="1"/>
    <row r="17293" customFormat="1"/>
    <row r="17294" customFormat="1"/>
    <row r="17295" customFormat="1"/>
    <row r="17296" customFormat="1"/>
    <row r="17297" customFormat="1"/>
    <row r="17298" customFormat="1"/>
    <row r="17299" customFormat="1"/>
    <row r="17300" customFormat="1"/>
    <row r="17301" customFormat="1"/>
    <row r="17302" customFormat="1"/>
    <row r="17303" customFormat="1"/>
    <row r="17304" customFormat="1"/>
    <row r="17305" customFormat="1"/>
    <row r="17306" customFormat="1"/>
    <row r="17307" customFormat="1"/>
    <row r="17308" customFormat="1"/>
    <row r="17309" customFormat="1"/>
    <row r="17310" customFormat="1"/>
    <row r="17311" customFormat="1"/>
    <row r="17312" customFormat="1"/>
    <row r="17313" customFormat="1"/>
    <row r="17314" customFormat="1"/>
    <row r="17315" customFormat="1"/>
    <row r="17316" customFormat="1"/>
    <row r="17317" customFormat="1"/>
    <row r="17318" customFormat="1"/>
    <row r="17319" customFormat="1"/>
    <row r="17320" customFormat="1"/>
    <row r="17321" customFormat="1"/>
    <row r="17322" customFormat="1"/>
    <row r="17323" customFormat="1"/>
    <row r="17324" customFormat="1"/>
    <row r="17325" customFormat="1"/>
    <row r="17326" customFormat="1"/>
    <row r="17327" customFormat="1"/>
    <row r="17328" customFormat="1"/>
    <row r="17329" customFormat="1"/>
    <row r="17330" customFormat="1"/>
    <row r="17331" customFormat="1"/>
    <row r="17332" customFormat="1"/>
    <row r="17333" customFormat="1"/>
    <row r="17334" customFormat="1"/>
    <row r="17335" customFormat="1"/>
    <row r="17336" customFormat="1"/>
    <row r="17337" customFormat="1"/>
    <row r="17338" customFormat="1"/>
    <row r="17339" customFormat="1"/>
    <row r="17340" customFormat="1"/>
    <row r="17341" customFormat="1"/>
    <row r="17342" customFormat="1"/>
    <row r="17343" customFormat="1"/>
    <row r="17344" customFormat="1"/>
    <row r="17345" customFormat="1"/>
    <row r="17346" customFormat="1"/>
    <row r="17347" customFormat="1"/>
    <row r="17348" customFormat="1"/>
    <row r="17349" customFormat="1"/>
    <row r="17350" customFormat="1"/>
    <row r="17351" customFormat="1"/>
    <row r="17352" customFormat="1"/>
    <row r="17353" customFormat="1"/>
    <row r="17354" customFormat="1"/>
    <row r="17355" customFormat="1"/>
    <row r="17356" customFormat="1"/>
    <row r="17357" customFormat="1"/>
    <row r="17358" customFormat="1"/>
    <row r="17359" customFormat="1"/>
    <row r="17360" customFormat="1"/>
    <row r="17361" customFormat="1"/>
    <row r="17362" customFormat="1"/>
    <row r="17363" customFormat="1"/>
    <row r="17364" customFormat="1"/>
    <row r="17365" customFormat="1"/>
    <row r="17366" customFormat="1"/>
    <row r="17367" customFormat="1"/>
    <row r="17368" customFormat="1"/>
    <row r="17369" customFormat="1"/>
    <row r="17370" customFormat="1"/>
    <row r="17371" customFormat="1"/>
    <row r="17372" customFormat="1"/>
    <row r="17373" customFormat="1"/>
    <row r="17374" customFormat="1"/>
    <row r="17375" customFormat="1"/>
    <row r="17376" customFormat="1"/>
    <row r="17377" customFormat="1"/>
    <row r="17378" customFormat="1"/>
    <row r="17379" customFormat="1"/>
    <row r="17380" customFormat="1"/>
    <row r="17381" customFormat="1"/>
    <row r="17382" customFormat="1"/>
    <row r="17383" customFormat="1"/>
    <row r="17384" customFormat="1"/>
    <row r="17385" customFormat="1"/>
    <row r="17386" customFormat="1"/>
    <row r="17387" customFormat="1"/>
    <row r="17388" customFormat="1"/>
    <row r="17389" customFormat="1"/>
    <row r="17390" customFormat="1"/>
    <row r="17391" customFormat="1"/>
    <row r="17392" customFormat="1"/>
    <row r="17393" customFormat="1"/>
    <row r="17394" customFormat="1"/>
    <row r="17395" customFormat="1"/>
    <row r="17396" customFormat="1"/>
    <row r="17397" customFormat="1"/>
    <row r="17398" customFormat="1"/>
    <row r="17399" customFormat="1"/>
    <row r="17400" customFormat="1"/>
    <row r="17401" customFormat="1"/>
    <row r="17402" customFormat="1"/>
    <row r="17403" customFormat="1"/>
    <row r="17404" customFormat="1"/>
    <row r="17405" customFormat="1"/>
    <row r="17406" customFormat="1"/>
    <row r="17407" customFormat="1"/>
    <row r="17408" customFormat="1"/>
    <row r="17409" customFormat="1"/>
    <row r="17410" customFormat="1"/>
    <row r="17411" customFormat="1"/>
    <row r="17412" customFormat="1"/>
    <row r="17413" customFormat="1"/>
    <row r="17414" customFormat="1"/>
    <row r="17415" customFormat="1"/>
    <row r="17416" customFormat="1"/>
    <row r="17417" customFormat="1"/>
    <row r="17418" customFormat="1"/>
    <row r="17419" customFormat="1"/>
    <row r="17420" customFormat="1"/>
    <row r="17421" customFormat="1"/>
    <row r="17422" customFormat="1"/>
    <row r="17423" customFormat="1"/>
    <row r="17424" customFormat="1"/>
    <row r="17425" customFormat="1"/>
    <row r="17426" customFormat="1"/>
    <row r="17427" customFormat="1"/>
    <row r="17428" customFormat="1"/>
    <row r="17429" customFormat="1"/>
    <row r="17430" customFormat="1"/>
    <row r="17431" customFormat="1"/>
    <row r="17432" customFormat="1"/>
    <row r="17433" customFormat="1"/>
    <row r="17434" customFormat="1"/>
    <row r="17435" customFormat="1"/>
    <row r="17436" customFormat="1"/>
    <row r="17437" customFormat="1"/>
    <row r="17438" customFormat="1"/>
    <row r="17439" customFormat="1"/>
    <row r="17440" customFormat="1"/>
    <row r="17441" customFormat="1"/>
    <row r="17442" customFormat="1"/>
    <row r="17443" customFormat="1"/>
    <row r="17444" customFormat="1"/>
    <row r="17445" customFormat="1"/>
    <row r="17446" customFormat="1"/>
    <row r="17447" customFormat="1"/>
    <row r="17448" customFormat="1"/>
    <row r="17449" customFormat="1"/>
    <row r="17450" customFormat="1"/>
    <row r="17451" customFormat="1"/>
    <row r="17452" customFormat="1"/>
    <row r="17453" customFormat="1"/>
    <row r="17454" customFormat="1"/>
    <row r="17455" customFormat="1"/>
    <row r="17456" customFormat="1"/>
    <row r="17457" customFormat="1"/>
    <row r="17458" customFormat="1"/>
    <row r="17459" customFormat="1"/>
    <row r="17460" customFormat="1"/>
    <row r="17461" customFormat="1"/>
    <row r="17462" customFormat="1"/>
    <row r="17463" customFormat="1"/>
    <row r="17464" customFormat="1"/>
    <row r="17465" customFormat="1"/>
    <row r="17466" customFormat="1"/>
    <row r="17467" customFormat="1"/>
    <row r="17468" customFormat="1"/>
    <row r="17469" customFormat="1"/>
    <row r="17470" customFormat="1"/>
    <row r="17471" customFormat="1"/>
    <row r="17472" customFormat="1"/>
    <row r="17473" customFormat="1"/>
    <row r="17474" customFormat="1"/>
    <row r="17475" customFormat="1"/>
    <row r="17476" customFormat="1"/>
    <row r="17477" customFormat="1"/>
    <row r="17478" customFormat="1"/>
    <row r="17479" customFormat="1"/>
    <row r="17480" customFormat="1"/>
    <row r="17481" customFormat="1"/>
    <row r="17482" customFormat="1"/>
    <row r="17483" customFormat="1"/>
    <row r="17484" customFormat="1"/>
    <row r="17485" customFormat="1"/>
    <row r="17486" customFormat="1"/>
    <row r="17487" customFormat="1"/>
    <row r="17488" customFormat="1"/>
    <row r="17489" customFormat="1"/>
    <row r="17490" customFormat="1"/>
    <row r="17491" customFormat="1"/>
    <row r="17492" customFormat="1"/>
    <row r="17493" customFormat="1"/>
    <row r="17494" customFormat="1"/>
    <row r="17495" customFormat="1"/>
    <row r="17496" customFormat="1"/>
    <row r="17497" customFormat="1"/>
    <row r="17498" customFormat="1"/>
    <row r="17499" customFormat="1"/>
    <row r="17500" customFormat="1"/>
    <row r="17501" customFormat="1"/>
    <row r="17502" customFormat="1"/>
    <row r="17503" customFormat="1"/>
    <row r="17504" customFormat="1"/>
    <row r="17505" customFormat="1"/>
    <row r="17506" customFormat="1"/>
    <row r="17507" customFormat="1"/>
    <row r="17508" customFormat="1"/>
    <row r="17509" customFormat="1"/>
    <row r="17510" customFormat="1"/>
    <row r="17511" customFormat="1"/>
    <row r="17512" customFormat="1"/>
    <row r="17513" customFormat="1"/>
    <row r="17514" customFormat="1"/>
    <row r="17515" customFormat="1"/>
    <row r="17516" customFormat="1"/>
    <row r="17517" customFormat="1"/>
    <row r="17518" customFormat="1"/>
    <row r="17519" customFormat="1"/>
    <row r="17520" customFormat="1"/>
    <row r="17521" customFormat="1"/>
    <row r="17522" customFormat="1"/>
    <row r="17523" customFormat="1"/>
    <row r="17524" customFormat="1"/>
    <row r="17525" customFormat="1"/>
    <row r="17526" customFormat="1"/>
    <row r="17527" customFormat="1"/>
    <row r="17528" customFormat="1"/>
    <row r="17529" customFormat="1"/>
    <row r="17530" customFormat="1"/>
    <row r="17531" customFormat="1"/>
    <row r="17532" customFormat="1"/>
    <row r="17533" customFormat="1"/>
    <row r="17534" customFormat="1"/>
    <row r="17535" customFormat="1"/>
    <row r="17536" customFormat="1"/>
    <row r="17537" customFormat="1"/>
    <row r="17538" customFormat="1"/>
    <row r="17539" customFormat="1"/>
    <row r="17540" customFormat="1"/>
    <row r="17541" customFormat="1"/>
    <row r="17542" customFormat="1"/>
    <row r="17543" customFormat="1"/>
    <row r="17544" customFormat="1"/>
    <row r="17545" customFormat="1"/>
    <row r="17546" customFormat="1"/>
    <row r="17547" customFormat="1"/>
    <row r="17548" customFormat="1"/>
    <row r="17549" customFormat="1"/>
    <row r="17550" customFormat="1"/>
    <row r="17551" customFormat="1"/>
    <row r="17552" customFormat="1"/>
    <row r="17553" customFormat="1"/>
    <row r="17554" customFormat="1"/>
    <row r="17555" customFormat="1"/>
    <row r="17556" customFormat="1"/>
    <row r="17557" customFormat="1"/>
    <row r="17558" customFormat="1"/>
    <row r="17559" customFormat="1"/>
    <row r="17560" customFormat="1"/>
    <row r="17561" customFormat="1"/>
    <row r="17562" customFormat="1"/>
    <row r="17563" customFormat="1"/>
    <row r="17564" customFormat="1"/>
    <row r="17565" customFormat="1"/>
    <row r="17566" customFormat="1"/>
    <row r="17567" customFormat="1"/>
    <row r="17568" customFormat="1"/>
    <row r="17569" customFormat="1"/>
    <row r="17570" customFormat="1"/>
    <row r="17571" customFormat="1"/>
    <row r="17572" customFormat="1"/>
    <row r="17573" customFormat="1"/>
    <row r="17574" customFormat="1"/>
    <row r="17575" customFormat="1"/>
    <row r="17576" customFormat="1"/>
    <row r="17577" customFormat="1"/>
    <row r="17578" customFormat="1"/>
    <row r="17579" customFormat="1"/>
    <row r="17580" customFormat="1"/>
    <row r="17581" customFormat="1"/>
    <row r="17582" customFormat="1"/>
    <row r="17583" customFormat="1"/>
    <row r="17584" customFormat="1"/>
    <row r="17585" customFormat="1"/>
    <row r="17586" customFormat="1"/>
    <row r="17587" customFormat="1"/>
    <row r="17588" customFormat="1"/>
    <row r="17589" customFormat="1"/>
    <row r="17590" customFormat="1"/>
    <row r="17591" customFormat="1"/>
    <row r="17592" customFormat="1"/>
    <row r="17593" customFormat="1"/>
    <row r="17594" customFormat="1"/>
    <row r="17595" customFormat="1"/>
    <row r="17596" customFormat="1"/>
    <row r="17597" customFormat="1"/>
    <row r="17598" customFormat="1"/>
    <row r="17599" customFormat="1"/>
    <row r="17600" customFormat="1"/>
    <row r="17601" customFormat="1"/>
    <row r="17602" customFormat="1"/>
    <row r="17603" customFormat="1"/>
    <row r="17604" customFormat="1"/>
    <row r="17605" customFormat="1"/>
    <row r="17606" customFormat="1"/>
    <row r="17607" customFormat="1"/>
    <row r="17608" customFormat="1"/>
    <row r="17609" customFormat="1"/>
    <row r="17610" customFormat="1"/>
    <row r="17611" customFormat="1"/>
    <row r="17612" customFormat="1"/>
    <row r="17613" customFormat="1"/>
    <row r="17614" customFormat="1"/>
    <row r="17615" customFormat="1"/>
    <row r="17616" customFormat="1"/>
    <row r="17617" customFormat="1"/>
    <row r="17618" customFormat="1"/>
    <row r="17619" customFormat="1"/>
    <row r="17620" customFormat="1"/>
    <row r="17621" customFormat="1"/>
    <row r="17622" customFormat="1"/>
    <row r="17623" customFormat="1"/>
    <row r="17624" customFormat="1"/>
    <row r="17625" customFormat="1"/>
    <row r="17626" customFormat="1"/>
    <row r="17627" customFormat="1"/>
    <row r="17628" customFormat="1"/>
    <row r="17629" customFormat="1"/>
    <row r="17630" customFormat="1"/>
    <row r="17631" customFormat="1"/>
    <row r="17632" customFormat="1"/>
    <row r="17633" customFormat="1"/>
    <row r="17634" customFormat="1"/>
    <row r="17635" customFormat="1"/>
    <row r="17636" customFormat="1"/>
    <row r="17637" customFormat="1"/>
    <row r="17638" customFormat="1"/>
    <row r="17639" customFormat="1"/>
    <row r="17640" customFormat="1"/>
    <row r="17641" customFormat="1"/>
    <row r="17642" customFormat="1"/>
    <row r="17643" customFormat="1"/>
    <row r="17644" customFormat="1"/>
    <row r="17645" customFormat="1"/>
    <row r="17646" customFormat="1"/>
    <row r="17647" customFormat="1"/>
    <row r="17648" customFormat="1"/>
    <row r="17649" customFormat="1"/>
    <row r="17650" customFormat="1"/>
    <row r="17651" customFormat="1"/>
    <row r="17652" customFormat="1"/>
    <row r="17653" customFormat="1"/>
    <row r="17654" customFormat="1"/>
    <row r="17655" customFormat="1"/>
    <row r="17656" customFormat="1"/>
    <row r="17657" customFormat="1"/>
    <row r="17658" customFormat="1"/>
    <row r="17659" customFormat="1"/>
    <row r="17660" customFormat="1"/>
    <row r="17661" customFormat="1"/>
    <row r="17662" customFormat="1"/>
    <row r="17663" customFormat="1"/>
    <row r="17664" customFormat="1"/>
    <row r="17665" customFormat="1"/>
    <row r="17666" customFormat="1"/>
    <row r="17667" customFormat="1"/>
    <row r="17668" customFormat="1"/>
    <row r="17669" customFormat="1"/>
    <row r="17670" customFormat="1"/>
    <row r="17671" customFormat="1"/>
    <row r="17672" customFormat="1"/>
    <row r="17673" customFormat="1"/>
    <row r="17674" customFormat="1"/>
    <row r="17675" customFormat="1"/>
    <row r="17676" customFormat="1"/>
    <row r="17677" customFormat="1"/>
    <row r="17678" customFormat="1"/>
    <row r="17679" customFormat="1"/>
    <row r="17680" customFormat="1"/>
    <row r="17681" customFormat="1"/>
    <row r="17682" customFormat="1"/>
    <row r="17683" customFormat="1"/>
    <row r="17684" customFormat="1"/>
    <row r="17685" customFormat="1"/>
    <row r="17686" customFormat="1"/>
    <row r="17687" customFormat="1"/>
    <row r="17688" customFormat="1"/>
    <row r="17689" customFormat="1"/>
    <row r="17690" customFormat="1"/>
    <row r="17691" customFormat="1"/>
    <row r="17692" customFormat="1"/>
    <row r="17693" customFormat="1"/>
    <row r="17694" customFormat="1"/>
    <row r="17695" customFormat="1"/>
    <row r="17696" customFormat="1"/>
    <row r="17697" customFormat="1"/>
    <row r="17698" customFormat="1"/>
    <row r="17699" customFormat="1"/>
    <row r="17700" customFormat="1"/>
    <row r="17701" customFormat="1"/>
    <row r="17702" customFormat="1"/>
    <row r="17703" customFormat="1"/>
    <row r="17704" customFormat="1"/>
    <row r="17705" customFormat="1"/>
    <row r="17706" customFormat="1"/>
    <row r="17707" customFormat="1"/>
    <row r="17708" customFormat="1"/>
    <row r="17709" customFormat="1"/>
    <row r="17710" customFormat="1"/>
    <row r="17711" customFormat="1"/>
    <row r="17712" customFormat="1"/>
    <row r="17713" customFormat="1"/>
    <row r="17714" customFormat="1"/>
    <row r="17715" customFormat="1"/>
    <row r="17716" customFormat="1"/>
    <row r="17717" customFormat="1"/>
    <row r="17718" customFormat="1"/>
    <row r="17719" customFormat="1"/>
    <row r="17720" customFormat="1"/>
    <row r="17721" customFormat="1"/>
    <row r="17722" customFormat="1"/>
    <row r="17723" customFormat="1"/>
    <row r="17724" customFormat="1"/>
    <row r="17725" customFormat="1"/>
    <row r="17726" customFormat="1"/>
    <row r="17727" customFormat="1"/>
    <row r="17728" customFormat="1"/>
    <row r="17729" customFormat="1"/>
    <row r="17730" customFormat="1"/>
    <row r="17731" customFormat="1"/>
    <row r="17732" customFormat="1"/>
    <row r="17733" customFormat="1"/>
    <row r="17734" customFormat="1"/>
    <row r="17735" customFormat="1"/>
    <row r="17736" customFormat="1"/>
    <row r="17737" customFormat="1"/>
    <row r="17738" customFormat="1"/>
    <row r="17739" customFormat="1"/>
    <row r="17740" customFormat="1"/>
    <row r="17741" customFormat="1"/>
    <row r="17742" customFormat="1"/>
    <row r="17743" customFormat="1"/>
    <row r="17744" customFormat="1"/>
    <row r="17745" customFormat="1"/>
    <row r="17746" customFormat="1"/>
    <row r="17747" customFormat="1"/>
    <row r="17748" customFormat="1"/>
    <row r="17749" customFormat="1"/>
    <row r="17750" customFormat="1"/>
    <row r="17751" customFormat="1"/>
    <row r="17752" customFormat="1"/>
    <row r="17753" customFormat="1"/>
    <row r="17754" customFormat="1"/>
    <row r="17755" customFormat="1"/>
    <row r="17756" customFormat="1"/>
    <row r="17757" customFormat="1"/>
    <row r="17758" customFormat="1"/>
    <row r="17759" customFormat="1"/>
    <row r="17760" customFormat="1"/>
    <row r="17761" customFormat="1"/>
    <row r="17762" customFormat="1"/>
    <row r="17763" customFormat="1"/>
    <row r="17764" customFormat="1"/>
    <row r="17765" customFormat="1"/>
    <row r="17766" customFormat="1"/>
    <row r="17767" customFormat="1"/>
    <row r="17768" customFormat="1"/>
    <row r="17769" customFormat="1"/>
    <row r="17770" customFormat="1"/>
    <row r="17771" customFormat="1"/>
    <row r="17772" customFormat="1"/>
    <row r="17773" customFormat="1"/>
    <row r="17774" customFormat="1"/>
    <row r="17775" customFormat="1"/>
    <row r="17776" customFormat="1"/>
    <row r="17777" customFormat="1"/>
    <row r="17778" customFormat="1"/>
    <row r="17779" customFormat="1"/>
    <row r="17780" customFormat="1"/>
    <row r="17781" customFormat="1"/>
    <row r="17782" customFormat="1"/>
    <row r="17783" customFormat="1"/>
    <row r="17784" customFormat="1"/>
    <row r="17785" customFormat="1"/>
    <row r="17786" customFormat="1"/>
    <row r="17787" customFormat="1"/>
    <row r="17788" customFormat="1"/>
    <row r="17789" customFormat="1"/>
    <row r="17790" customFormat="1"/>
    <row r="17791" customFormat="1"/>
    <row r="17792" customFormat="1"/>
    <row r="17793" customFormat="1"/>
    <row r="17794" customFormat="1"/>
    <row r="17795" customFormat="1"/>
    <row r="17796" customFormat="1"/>
    <row r="17797" customFormat="1"/>
    <row r="17798" customFormat="1"/>
    <row r="17799" customFormat="1"/>
    <row r="17800" customFormat="1"/>
    <row r="17801" customFormat="1"/>
    <row r="17802" customFormat="1"/>
    <row r="17803" customFormat="1"/>
    <row r="17804" customFormat="1"/>
    <row r="17805" customFormat="1"/>
    <row r="17806" customFormat="1"/>
    <row r="17807" customFormat="1"/>
    <row r="17808" customFormat="1"/>
    <row r="17809" customFormat="1"/>
    <row r="17810" customFormat="1"/>
    <row r="17811" customFormat="1"/>
    <row r="17812" customFormat="1"/>
    <row r="17813" customFormat="1"/>
    <row r="17814" customFormat="1"/>
    <row r="17815" customFormat="1"/>
    <row r="17816" customFormat="1"/>
    <row r="17817" customFormat="1"/>
    <row r="17818" customFormat="1"/>
    <row r="17819" customFormat="1"/>
    <row r="17820" customFormat="1"/>
    <row r="17821" customFormat="1"/>
    <row r="17822" customFormat="1"/>
    <row r="17823" customFormat="1"/>
    <row r="17824" customFormat="1"/>
    <row r="17825" customFormat="1"/>
    <row r="17826" customFormat="1"/>
    <row r="17827" customFormat="1"/>
    <row r="17828" customFormat="1"/>
    <row r="17829" customFormat="1"/>
    <row r="17830" customFormat="1"/>
    <row r="17831" customFormat="1"/>
    <row r="17832" customFormat="1"/>
    <row r="17833" customFormat="1"/>
    <row r="17834" customFormat="1"/>
    <row r="17835" customFormat="1"/>
    <row r="17836" customFormat="1"/>
    <row r="17837" customFormat="1"/>
    <row r="17838" customFormat="1"/>
    <row r="17839" customFormat="1"/>
    <row r="17840" customFormat="1"/>
    <row r="17841" customFormat="1"/>
    <row r="17842" customFormat="1"/>
    <row r="17843" customFormat="1"/>
    <row r="17844" customFormat="1"/>
    <row r="17845" customFormat="1"/>
    <row r="17846" customFormat="1"/>
    <row r="17847" customFormat="1"/>
    <row r="17848" customFormat="1"/>
    <row r="17849" customFormat="1"/>
    <row r="17850" customFormat="1"/>
    <row r="17851" customFormat="1"/>
    <row r="17852" customFormat="1"/>
    <row r="17853" customFormat="1"/>
    <row r="17854" customFormat="1"/>
    <row r="17855" customFormat="1"/>
    <row r="17856" customFormat="1"/>
    <row r="17857" customFormat="1"/>
    <row r="17858" customFormat="1"/>
    <row r="17859" customFormat="1"/>
    <row r="17860" customFormat="1"/>
    <row r="17861" customFormat="1"/>
    <row r="17862" customFormat="1"/>
    <row r="17863" customFormat="1"/>
    <row r="17864" customFormat="1"/>
    <row r="17865" customFormat="1"/>
    <row r="17866" customFormat="1"/>
    <row r="17867" customFormat="1"/>
    <row r="17868" customFormat="1"/>
    <row r="17869" customFormat="1"/>
    <row r="17870" customFormat="1"/>
    <row r="17871" customFormat="1"/>
    <row r="17872" customFormat="1"/>
    <row r="17873" customFormat="1"/>
    <row r="17874" customFormat="1"/>
    <row r="17875" customFormat="1"/>
    <row r="17876" customFormat="1"/>
    <row r="17877" customFormat="1"/>
    <row r="17878" customFormat="1"/>
    <row r="17879" customFormat="1"/>
    <row r="17880" customFormat="1"/>
    <row r="17881" customFormat="1"/>
    <row r="17882" customFormat="1"/>
    <row r="17883" customFormat="1"/>
    <row r="17884" customFormat="1"/>
    <row r="17885" customFormat="1"/>
    <row r="17886" customFormat="1"/>
    <row r="17887" customFormat="1"/>
    <row r="17888" customFormat="1"/>
    <row r="17889" customFormat="1"/>
    <row r="17890" customFormat="1"/>
    <row r="17891" customFormat="1"/>
    <row r="17892" customFormat="1"/>
    <row r="17893" customFormat="1"/>
    <row r="17894" customFormat="1"/>
    <row r="17895" customFormat="1"/>
    <row r="17896" customFormat="1"/>
    <row r="17897" customFormat="1"/>
    <row r="17898" customFormat="1"/>
    <row r="17899" customFormat="1"/>
    <row r="17900" customFormat="1"/>
    <row r="17901" customFormat="1"/>
    <row r="17902" customFormat="1"/>
    <row r="17903" customFormat="1"/>
    <row r="17904" customFormat="1"/>
    <row r="17905" customFormat="1"/>
    <row r="17906" customFormat="1"/>
    <row r="17907" customFormat="1"/>
    <row r="17908" customFormat="1"/>
    <row r="17909" customFormat="1"/>
    <row r="17910" customFormat="1"/>
    <row r="17911" customFormat="1"/>
    <row r="17912" customFormat="1"/>
    <row r="17913" customFormat="1"/>
    <row r="17914" customFormat="1"/>
    <row r="17915" customFormat="1"/>
    <row r="17916" customFormat="1"/>
    <row r="17917" customFormat="1"/>
    <row r="17918" customFormat="1"/>
    <row r="17919" customFormat="1"/>
    <row r="17920" customFormat="1"/>
    <row r="17921" customFormat="1"/>
    <row r="17922" customFormat="1"/>
    <row r="17923" customFormat="1"/>
    <row r="17924" customFormat="1"/>
    <row r="17925" customFormat="1"/>
    <row r="17926" customFormat="1"/>
    <row r="17927" customFormat="1"/>
    <row r="17928" customFormat="1"/>
    <row r="17929" customFormat="1"/>
    <row r="17930" customFormat="1"/>
    <row r="17931" customFormat="1"/>
    <row r="17932" customFormat="1"/>
    <row r="17933" customFormat="1"/>
    <row r="17934" customFormat="1"/>
    <row r="17935" customFormat="1"/>
    <row r="17936" customFormat="1"/>
    <row r="17937" customFormat="1"/>
    <row r="17938" customFormat="1"/>
    <row r="17939" customFormat="1"/>
    <row r="17940" customFormat="1"/>
    <row r="17941" customFormat="1"/>
    <row r="17942" customFormat="1"/>
    <row r="17943" customFormat="1"/>
    <row r="17944" customFormat="1"/>
    <row r="17945" customFormat="1"/>
    <row r="17946" customFormat="1"/>
    <row r="17947" customFormat="1"/>
    <row r="17948" customFormat="1"/>
    <row r="17949" customFormat="1"/>
    <row r="17950" customFormat="1"/>
    <row r="17951" customFormat="1"/>
    <row r="17952" customFormat="1"/>
    <row r="17953" customFormat="1"/>
    <row r="17954" customFormat="1"/>
    <row r="17955" customFormat="1"/>
    <row r="17956" customFormat="1"/>
    <row r="17957" customFormat="1"/>
    <row r="17958" customFormat="1"/>
    <row r="17959" customFormat="1"/>
    <row r="17960" customFormat="1"/>
    <row r="17961" customFormat="1"/>
    <row r="17962" customFormat="1"/>
    <row r="17963" customFormat="1"/>
    <row r="17964" customFormat="1"/>
    <row r="17965" customFormat="1"/>
    <row r="17966" customFormat="1"/>
    <row r="17967" customFormat="1"/>
    <row r="17968" customFormat="1"/>
    <row r="17969" customFormat="1"/>
    <row r="17970" customFormat="1"/>
    <row r="17971" customFormat="1"/>
    <row r="17972" customFormat="1"/>
    <row r="17973" customFormat="1"/>
    <row r="17974" customFormat="1"/>
    <row r="17975" customFormat="1"/>
    <row r="17976" customFormat="1"/>
    <row r="17977" customFormat="1"/>
    <row r="17978" customFormat="1"/>
    <row r="17979" customFormat="1"/>
    <row r="17980" customFormat="1"/>
    <row r="17981" customFormat="1"/>
    <row r="17982" customFormat="1"/>
    <row r="17983" customFormat="1"/>
    <row r="17984" customFormat="1"/>
    <row r="17985" customFormat="1"/>
    <row r="17986" customFormat="1"/>
    <row r="17987" customFormat="1"/>
    <row r="17988" customFormat="1"/>
    <row r="17989" customFormat="1"/>
    <row r="17990" customFormat="1"/>
    <row r="17991" customFormat="1"/>
    <row r="17992" customFormat="1"/>
    <row r="17993" customFormat="1"/>
    <row r="17994" customFormat="1"/>
    <row r="17995" customFormat="1"/>
    <row r="17996" customFormat="1"/>
    <row r="17997" customFormat="1"/>
    <row r="17998" customFormat="1"/>
    <row r="17999" customFormat="1"/>
    <row r="18000" customFormat="1"/>
    <row r="18001" customFormat="1"/>
    <row r="18002" customFormat="1"/>
    <row r="18003" customFormat="1"/>
    <row r="18004" customFormat="1"/>
    <row r="18005" customFormat="1"/>
    <row r="18006" customFormat="1"/>
    <row r="18007" customFormat="1"/>
    <row r="18008" customFormat="1"/>
    <row r="18009" customFormat="1"/>
    <row r="18010" customFormat="1"/>
    <row r="18011" customFormat="1"/>
    <row r="18012" customFormat="1"/>
    <row r="18013" customFormat="1"/>
    <row r="18014" customFormat="1"/>
    <row r="18015" customFormat="1"/>
    <row r="18016" customFormat="1"/>
    <row r="18017" customFormat="1"/>
    <row r="18018" customFormat="1"/>
    <row r="18019" customFormat="1"/>
    <row r="18020" customFormat="1"/>
    <row r="18021" customFormat="1"/>
    <row r="18022" customFormat="1"/>
    <row r="18023" customFormat="1"/>
    <row r="18024" customFormat="1"/>
    <row r="18025" customFormat="1"/>
    <row r="18026" customFormat="1"/>
    <row r="18027" customFormat="1"/>
    <row r="18028" customFormat="1"/>
    <row r="18029" customFormat="1"/>
    <row r="18030" customFormat="1"/>
    <row r="18031" customFormat="1"/>
    <row r="18032" customFormat="1"/>
    <row r="18033" customFormat="1"/>
    <row r="18034" customFormat="1"/>
    <row r="18035" customFormat="1"/>
    <row r="18036" customFormat="1"/>
    <row r="18037" customFormat="1"/>
    <row r="18038" customFormat="1"/>
    <row r="18039" customFormat="1"/>
    <row r="18040" customFormat="1"/>
    <row r="18041" customFormat="1"/>
    <row r="18042" customFormat="1"/>
    <row r="18043" customFormat="1"/>
    <row r="18044" customFormat="1"/>
    <row r="18045" customFormat="1"/>
    <row r="18046" customFormat="1"/>
    <row r="18047" customFormat="1"/>
    <row r="18048" customFormat="1"/>
    <row r="18049" customFormat="1"/>
    <row r="18050" customFormat="1"/>
    <row r="18051" customFormat="1"/>
    <row r="18052" customFormat="1"/>
    <row r="18053" customFormat="1"/>
    <row r="18054" customFormat="1"/>
    <row r="18055" customFormat="1"/>
    <row r="18056" customFormat="1"/>
    <row r="18057" customFormat="1"/>
    <row r="18058" customFormat="1"/>
    <row r="18059" customFormat="1"/>
    <row r="18060" customFormat="1"/>
    <row r="18061" customFormat="1"/>
    <row r="18062" customFormat="1"/>
    <row r="18063" customFormat="1"/>
    <row r="18064" customFormat="1"/>
    <row r="18065" customFormat="1"/>
    <row r="18066" customFormat="1"/>
    <row r="18067" customFormat="1"/>
    <row r="18068" customFormat="1"/>
    <row r="18069" customFormat="1"/>
    <row r="18070" customFormat="1"/>
    <row r="18071" customFormat="1"/>
    <row r="18072" customFormat="1"/>
    <row r="18073" customFormat="1"/>
    <row r="18074" customFormat="1"/>
    <row r="18075" customFormat="1"/>
    <row r="18076" customFormat="1"/>
    <row r="18077" customFormat="1"/>
    <row r="18078" customFormat="1"/>
    <row r="18079" customFormat="1"/>
    <row r="18080" customFormat="1"/>
    <row r="18081" customFormat="1"/>
    <row r="18082" customFormat="1"/>
    <row r="18083" customFormat="1"/>
    <row r="18084" customFormat="1"/>
    <row r="18085" customFormat="1"/>
    <row r="18086" customFormat="1"/>
    <row r="18087" customFormat="1"/>
    <row r="18088" customFormat="1"/>
    <row r="18089" customFormat="1"/>
    <row r="18090" customFormat="1"/>
    <row r="18091" customFormat="1"/>
    <row r="18092" customFormat="1"/>
    <row r="18093" customFormat="1"/>
    <row r="18094" customFormat="1"/>
    <row r="18095" customFormat="1"/>
    <row r="18096" customFormat="1"/>
    <row r="18097" customFormat="1"/>
    <row r="18098" customFormat="1"/>
    <row r="18099" customFormat="1"/>
    <row r="18100" customFormat="1"/>
    <row r="18101" customFormat="1"/>
    <row r="18102" customFormat="1"/>
    <row r="18103" customFormat="1"/>
    <row r="18104" customFormat="1"/>
    <row r="18105" customFormat="1"/>
    <row r="18106" customFormat="1"/>
    <row r="18107" customFormat="1"/>
    <row r="18108" customFormat="1"/>
    <row r="18109" customFormat="1"/>
    <row r="18110" customFormat="1"/>
    <row r="18111" customFormat="1"/>
    <row r="18112" customFormat="1"/>
    <row r="18113" customFormat="1"/>
    <row r="18114" customFormat="1"/>
    <row r="18115" customFormat="1"/>
    <row r="18116" customFormat="1"/>
    <row r="18117" customFormat="1"/>
    <row r="18118" customFormat="1"/>
    <row r="18119" customFormat="1"/>
    <row r="18120" customFormat="1"/>
    <row r="18121" customFormat="1"/>
    <row r="18122" customFormat="1"/>
    <row r="18123" customFormat="1"/>
    <row r="18124" customFormat="1"/>
    <row r="18125" customFormat="1"/>
    <row r="18126" customFormat="1"/>
    <row r="18127" customFormat="1"/>
    <row r="18128" customFormat="1"/>
    <row r="18129" customFormat="1"/>
    <row r="18130" customFormat="1"/>
    <row r="18131" customFormat="1"/>
    <row r="18132" customFormat="1"/>
    <row r="18133" customFormat="1"/>
    <row r="18134" customFormat="1"/>
    <row r="18135" customFormat="1"/>
    <row r="18136" customFormat="1"/>
    <row r="18137" customFormat="1"/>
    <row r="18138" customFormat="1"/>
    <row r="18139" customFormat="1"/>
    <row r="18140" customFormat="1"/>
    <row r="18141" customFormat="1"/>
    <row r="18142" customFormat="1"/>
    <row r="18143" customFormat="1"/>
    <row r="18144" customFormat="1"/>
    <row r="18145" customFormat="1"/>
    <row r="18146" customFormat="1"/>
    <row r="18147" customFormat="1"/>
    <row r="18148" customFormat="1"/>
    <row r="18149" customFormat="1"/>
    <row r="18150" customFormat="1"/>
    <row r="18151" customFormat="1"/>
    <row r="18152" customFormat="1"/>
    <row r="18153" customFormat="1"/>
    <row r="18154" customFormat="1"/>
    <row r="18155" customFormat="1"/>
    <row r="18156" customFormat="1"/>
    <row r="18157" customFormat="1"/>
    <row r="18158" customFormat="1"/>
    <row r="18159" customFormat="1"/>
    <row r="18160" customFormat="1"/>
    <row r="18161" customFormat="1"/>
    <row r="18162" customFormat="1"/>
    <row r="18163" customFormat="1"/>
    <row r="18164" customFormat="1"/>
    <row r="18165" customFormat="1"/>
    <row r="18166" customFormat="1"/>
    <row r="18167" customFormat="1"/>
    <row r="18168" customFormat="1"/>
    <row r="18169" customFormat="1"/>
    <row r="18170" customFormat="1"/>
    <row r="18171" customFormat="1"/>
    <row r="18172" customFormat="1"/>
    <row r="18173" customFormat="1"/>
    <row r="18174" customFormat="1"/>
    <row r="18175" customFormat="1"/>
    <row r="18176" customFormat="1"/>
    <row r="18177" customFormat="1"/>
    <row r="18178" customFormat="1"/>
    <row r="18179" customFormat="1"/>
    <row r="18180" customFormat="1"/>
    <row r="18181" customFormat="1"/>
    <row r="18182" customFormat="1"/>
    <row r="18183" customFormat="1"/>
    <row r="18184" customFormat="1"/>
    <row r="18185" customFormat="1"/>
    <row r="18186" customFormat="1"/>
    <row r="18187" customFormat="1"/>
    <row r="18188" customFormat="1"/>
    <row r="18189" customFormat="1"/>
    <row r="18190" customFormat="1"/>
    <row r="18191" customFormat="1"/>
    <row r="18192" customFormat="1"/>
    <row r="18193" customFormat="1"/>
    <row r="18194" customFormat="1"/>
    <row r="18195" customFormat="1"/>
    <row r="18196" customFormat="1"/>
    <row r="18197" customFormat="1"/>
    <row r="18198" customFormat="1"/>
    <row r="18199" customFormat="1"/>
    <row r="18200" customFormat="1"/>
    <row r="18201" customFormat="1"/>
    <row r="18202" customFormat="1"/>
    <row r="18203" customFormat="1"/>
    <row r="18204" customFormat="1"/>
    <row r="18205" customFormat="1"/>
    <row r="18206" customFormat="1"/>
    <row r="18207" customFormat="1"/>
    <row r="18208" customFormat="1"/>
    <row r="18209" customFormat="1"/>
    <row r="18210" customFormat="1"/>
    <row r="18211" customFormat="1"/>
    <row r="18212" customFormat="1"/>
    <row r="18213" customFormat="1"/>
    <row r="18214" customFormat="1"/>
    <row r="18215" customFormat="1"/>
    <row r="18216" customFormat="1"/>
    <row r="18217" customFormat="1"/>
    <row r="18218" customFormat="1"/>
    <row r="18219" customFormat="1"/>
    <row r="18220" customFormat="1"/>
    <row r="18221" customFormat="1"/>
    <row r="18222" customFormat="1"/>
    <row r="18223" customFormat="1"/>
    <row r="18224" customFormat="1"/>
    <row r="18225" customFormat="1"/>
    <row r="18226" customFormat="1"/>
    <row r="18227" customFormat="1"/>
    <row r="18228" customFormat="1"/>
    <row r="18229" customFormat="1"/>
    <row r="18230" customFormat="1"/>
    <row r="18231" customFormat="1"/>
    <row r="18232" customFormat="1"/>
    <row r="18233" customFormat="1"/>
    <row r="18234" customFormat="1"/>
    <row r="18235" customFormat="1"/>
    <row r="18236" customFormat="1"/>
    <row r="18237" customFormat="1"/>
    <row r="18238" customFormat="1"/>
    <row r="18239" customFormat="1"/>
    <row r="18240" customFormat="1"/>
    <row r="18241" customFormat="1"/>
    <row r="18242" customFormat="1"/>
    <row r="18243" customFormat="1"/>
    <row r="18244" customFormat="1"/>
    <row r="18245" customFormat="1"/>
    <row r="18246" customFormat="1"/>
    <row r="18247" customFormat="1"/>
    <row r="18248" customFormat="1"/>
    <row r="18249" customFormat="1"/>
    <row r="18250" customFormat="1"/>
    <row r="18251" customFormat="1"/>
    <row r="18252" customFormat="1"/>
    <row r="18253" customFormat="1"/>
    <row r="18254" customFormat="1"/>
    <row r="18255" customFormat="1"/>
    <row r="18256" customFormat="1"/>
    <row r="18257" customFormat="1"/>
    <row r="18258" customFormat="1"/>
    <row r="18259" customFormat="1"/>
    <row r="18260" customFormat="1"/>
    <row r="18261" customFormat="1"/>
    <row r="18262" customFormat="1"/>
    <row r="18263" customFormat="1"/>
    <row r="18264" customFormat="1"/>
    <row r="18265" customFormat="1"/>
    <row r="18266" customFormat="1"/>
    <row r="18267" customFormat="1"/>
    <row r="18268" customFormat="1"/>
    <row r="18269" customFormat="1"/>
    <row r="18270" customFormat="1"/>
    <row r="18271" customFormat="1"/>
    <row r="18272" customFormat="1"/>
    <row r="18273" customFormat="1"/>
    <row r="18274" customFormat="1"/>
    <row r="18275" customFormat="1"/>
    <row r="18276" customFormat="1"/>
    <row r="18277" customFormat="1"/>
    <row r="18278" customFormat="1"/>
    <row r="18279" customFormat="1"/>
    <row r="18280" customFormat="1"/>
    <row r="18281" customFormat="1"/>
    <row r="18282" customFormat="1"/>
    <row r="18283" customFormat="1"/>
    <row r="18284" customFormat="1"/>
    <row r="18285" customFormat="1"/>
    <row r="18286" customFormat="1"/>
    <row r="18287" customFormat="1"/>
    <row r="18288" customFormat="1"/>
    <row r="18289" customFormat="1"/>
    <row r="18290" customFormat="1"/>
    <row r="18291" customFormat="1"/>
    <row r="18292" customFormat="1"/>
    <row r="18293" customFormat="1"/>
    <row r="18294" customFormat="1"/>
    <row r="18295" customFormat="1"/>
    <row r="18296" customFormat="1"/>
    <row r="18297" customFormat="1"/>
    <row r="18298" customFormat="1"/>
    <row r="18299" customFormat="1"/>
    <row r="18300" customFormat="1"/>
    <row r="18301" customFormat="1"/>
    <row r="18302" customFormat="1"/>
    <row r="18303" customFormat="1"/>
    <row r="18304" customFormat="1"/>
    <row r="18305" customFormat="1"/>
    <row r="18306" customFormat="1"/>
    <row r="18307" customFormat="1"/>
    <row r="18308" customFormat="1"/>
    <row r="18309" customFormat="1"/>
    <row r="18310" customFormat="1"/>
    <row r="18311" customFormat="1"/>
    <row r="18312" customFormat="1"/>
    <row r="18313" customFormat="1"/>
    <row r="18314" customFormat="1"/>
    <row r="18315" customFormat="1"/>
    <row r="18316" customFormat="1"/>
    <row r="18317" customFormat="1"/>
    <row r="18318" customFormat="1"/>
    <row r="18319" customFormat="1"/>
    <row r="18320" customFormat="1"/>
    <row r="18321" customFormat="1"/>
    <row r="18322" customFormat="1"/>
    <row r="18323" customFormat="1"/>
    <row r="18324" customFormat="1"/>
    <row r="18325" customFormat="1"/>
    <row r="18326" customFormat="1"/>
    <row r="18327" customFormat="1"/>
    <row r="18328" customFormat="1"/>
    <row r="18329" customFormat="1"/>
    <row r="18330" customFormat="1"/>
    <row r="18331" customFormat="1"/>
    <row r="18332" customFormat="1"/>
    <row r="18333" customFormat="1"/>
    <row r="18334" customFormat="1"/>
    <row r="18335" customFormat="1"/>
    <row r="18336" customFormat="1"/>
    <row r="18337" customFormat="1"/>
    <row r="18338" customFormat="1"/>
    <row r="18339" customFormat="1"/>
    <row r="18340" customFormat="1"/>
    <row r="18341" customFormat="1"/>
    <row r="18342" customFormat="1"/>
    <row r="18343" customFormat="1"/>
    <row r="18344" customFormat="1"/>
    <row r="18345" customFormat="1"/>
    <row r="18346" customFormat="1"/>
    <row r="18347" customFormat="1"/>
    <row r="18348" customFormat="1"/>
    <row r="18349" customFormat="1"/>
    <row r="18350" customFormat="1"/>
    <row r="18351" customFormat="1"/>
    <row r="18352" customFormat="1"/>
    <row r="18353" customFormat="1"/>
    <row r="18354" customFormat="1"/>
    <row r="18355" customFormat="1"/>
    <row r="18356" customFormat="1"/>
    <row r="18357" customFormat="1"/>
    <row r="18358" customFormat="1"/>
    <row r="18359" customFormat="1"/>
    <row r="18360" customFormat="1"/>
    <row r="18361" customFormat="1"/>
    <row r="18362" customFormat="1"/>
    <row r="18363" customFormat="1"/>
    <row r="18364" customFormat="1"/>
    <row r="18365" customFormat="1"/>
    <row r="18366" customFormat="1"/>
    <row r="18367" customFormat="1"/>
    <row r="18368" customFormat="1"/>
    <row r="18369" customFormat="1"/>
    <row r="18370" customFormat="1"/>
    <row r="18371" customFormat="1"/>
    <row r="18372" customFormat="1"/>
    <row r="18373" customFormat="1"/>
    <row r="18374" customFormat="1"/>
    <row r="18375" customFormat="1"/>
    <row r="18376" customFormat="1"/>
    <row r="18377" customFormat="1"/>
    <row r="18378" customFormat="1"/>
    <row r="18379" customFormat="1"/>
    <row r="18380" customFormat="1"/>
    <row r="18381" customFormat="1"/>
    <row r="18382" customFormat="1"/>
    <row r="18383" customFormat="1"/>
    <row r="18384" customFormat="1"/>
    <row r="18385" customFormat="1"/>
    <row r="18386" customFormat="1"/>
    <row r="18387" customFormat="1"/>
    <row r="18388" customFormat="1"/>
    <row r="18389" customFormat="1"/>
    <row r="18390" customFormat="1"/>
    <row r="18391" customFormat="1"/>
    <row r="18392" customFormat="1"/>
    <row r="18393" customFormat="1"/>
    <row r="18394" customFormat="1"/>
    <row r="18395" customFormat="1"/>
    <row r="18396" customFormat="1"/>
    <row r="18397" customFormat="1"/>
    <row r="18398" customFormat="1"/>
    <row r="18399" customFormat="1"/>
    <row r="18400" customFormat="1"/>
    <row r="18401" customFormat="1"/>
    <row r="18402" customFormat="1"/>
    <row r="18403" customFormat="1"/>
    <row r="18404" customFormat="1"/>
    <row r="18405" customFormat="1"/>
    <row r="18406" customFormat="1"/>
    <row r="18407" customFormat="1"/>
    <row r="18408" customFormat="1"/>
    <row r="18409" customFormat="1"/>
    <row r="18410" customFormat="1"/>
    <row r="18411" customFormat="1"/>
    <row r="18412" customFormat="1"/>
    <row r="18413" customFormat="1"/>
    <row r="18414" customFormat="1"/>
    <row r="18415" customFormat="1"/>
    <row r="18416" customFormat="1"/>
    <row r="18417" customFormat="1"/>
    <row r="18418" customFormat="1"/>
    <row r="18419" customFormat="1"/>
    <row r="18420" customFormat="1"/>
    <row r="18421" customFormat="1"/>
    <row r="18422" customFormat="1"/>
    <row r="18423" customFormat="1"/>
    <row r="18424" customFormat="1"/>
    <row r="18425" customFormat="1"/>
    <row r="18426" customFormat="1"/>
    <row r="18427" customFormat="1"/>
    <row r="18428" customFormat="1"/>
    <row r="18429" customFormat="1"/>
    <row r="18430" customFormat="1"/>
    <row r="18431" customFormat="1"/>
    <row r="18432" customFormat="1"/>
    <row r="18433" customFormat="1"/>
    <row r="18434" customFormat="1"/>
    <row r="18435" customFormat="1"/>
    <row r="18436" customFormat="1"/>
    <row r="18437" customFormat="1"/>
    <row r="18438" customFormat="1"/>
    <row r="18439" customFormat="1"/>
    <row r="18440" customFormat="1"/>
    <row r="18441" customFormat="1"/>
    <row r="18442" customFormat="1"/>
    <row r="18443" customFormat="1"/>
    <row r="18444" customFormat="1"/>
    <row r="18445" customFormat="1"/>
    <row r="18446" customFormat="1"/>
    <row r="18447" customFormat="1"/>
    <row r="18448" customFormat="1"/>
    <row r="18449" customFormat="1"/>
    <row r="18450" customFormat="1"/>
    <row r="18451" customFormat="1"/>
    <row r="18452" customFormat="1"/>
    <row r="18453" customFormat="1"/>
    <row r="18454" customFormat="1"/>
    <row r="18455" customFormat="1"/>
    <row r="18456" customFormat="1"/>
    <row r="18457" customFormat="1"/>
    <row r="18458" customFormat="1"/>
    <row r="18459" customFormat="1"/>
    <row r="18460" customFormat="1"/>
    <row r="18461" customFormat="1"/>
    <row r="18462" customFormat="1"/>
    <row r="18463" customFormat="1"/>
    <row r="18464" customFormat="1"/>
    <row r="18465" customFormat="1"/>
    <row r="18466" customFormat="1"/>
    <row r="18467" customFormat="1"/>
    <row r="18468" customFormat="1"/>
    <row r="18469" customFormat="1"/>
    <row r="18470" customFormat="1"/>
    <row r="18471" customFormat="1"/>
    <row r="18472" customFormat="1"/>
    <row r="18473" customFormat="1"/>
    <row r="18474" customFormat="1"/>
    <row r="18475" customFormat="1"/>
    <row r="18476" customFormat="1"/>
    <row r="18477" customFormat="1"/>
    <row r="18478" customFormat="1"/>
    <row r="18479" customFormat="1"/>
    <row r="18480" customFormat="1"/>
    <row r="18481" customFormat="1"/>
    <row r="18482" customFormat="1"/>
    <row r="18483" customFormat="1"/>
    <row r="18484" customFormat="1"/>
    <row r="18485" customFormat="1"/>
    <row r="18486" customFormat="1"/>
    <row r="18487" customFormat="1"/>
    <row r="18488" customFormat="1"/>
    <row r="18489" customFormat="1"/>
    <row r="18490" customFormat="1"/>
    <row r="18491" customFormat="1"/>
    <row r="18492" customFormat="1"/>
    <row r="18493" customFormat="1"/>
    <row r="18494" customFormat="1"/>
    <row r="18495" customFormat="1"/>
    <row r="18496" customFormat="1"/>
    <row r="18497" customFormat="1"/>
    <row r="18498" customFormat="1"/>
    <row r="18499" customFormat="1"/>
    <row r="18500" customFormat="1"/>
    <row r="18501" customFormat="1"/>
    <row r="18502" customFormat="1"/>
    <row r="18503" customFormat="1"/>
    <row r="18504" customFormat="1"/>
    <row r="18505" customFormat="1"/>
    <row r="18506" customFormat="1"/>
    <row r="18507" customFormat="1"/>
    <row r="18508" customFormat="1"/>
    <row r="18509" customFormat="1"/>
    <row r="18510" customFormat="1"/>
    <row r="18511" customFormat="1"/>
    <row r="18512" customFormat="1"/>
    <row r="18513" customFormat="1"/>
    <row r="18514" customFormat="1"/>
    <row r="18515" customFormat="1"/>
    <row r="18516" customFormat="1"/>
    <row r="18517" customFormat="1"/>
    <row r="18518" customFormat="1"/>
    <row r="18519" customFormat="1"/>
    <row r="18520" customFormat="1"/>
    <row r="18521" customFormat="1"/>
    <row r="18522" customFormat="1"/>
    <row r="18523" customFormat="1"/>
    <row r="18524" customFormat="1"/>
    <row r="18525" customFormat="1"/>
    <row r="18526" customFormat="1"/>
    <row r="18527" customFormat="1"/>
    <row r="18528" customFormat="1"/>
    <row r="18529" customFormat="1"/>
    <row r="18530" customFormat="1"/>
    <row r="18531" customFormat="1"/>
    <row r="18532" customFormat="1"/>
    <row r="18533" customFormat="1"/>
    <row r="18534" customFormat="1"/>
    <row r="18535" customFormat="1"/>
    <row r="18536" customFormat="1"/>
    <row r="18537" customFormat="1"/>
    <row r="18538" customFormat="1"/>
    <row r="18539" customFormat="1"/>
    <row r="18540" customFormat="1"/>
    <row r="18541" customFormat="1"/>
    <row r="18542" customFormat="1"/>
    <row r="18543" customFormat="1"/>
    <row r="18544" customFormat="1"/>
    <row r="18545" customFormat="1"/>
    <row r="18546" customFormat="1"/>
    <row r="18547" customFormat="1"/>
    <row r="18548" customFormat="1"/>
    <row r="18549" customFormat="1"/>
    <row r="18550" customFormat="1"/>
    <row r="18551" customFormat="1"/>
    <row r="18552" customFormat="1"/>
    <row r="18553" customFormat="1"/>
    <row r="18554" customFormat="1"/>
    <row r="18555" customFormat="1"/>
    <row r="18556" customFormat="1"/>
    <row r="18557" customFormat="1"/>
    <row r="18558" customFormat="1"/>
    <row r="18559" customFormat="1"/>
    <row r="18560" customFormat="1"/>
    <row r="18561" customFormat="1"/>
    <row r="18562" customFormat="1"/>
    <row r="18563" customFormat="1"/>
    <row r="18564" customFormat="1"/>
    <row r="18565" customFormat="1"/>
    <row r="18566" customFormat="1"/>
    <row r="18567" customFormat="1"/>
    <row r="18568" customFormat="1"/>
    <row r="18569" customFormat="1"/>
    <row r="18570" customFormat="1"/>
    <row r="18571" customFormat="1"/>
    <row r="18572" customFormat="1"/>
    <row r="18573" customFormat="1"/>
    <row r="18574" customFormat="1"/>
    <row r="18575" customFormat="1"/>
    <row r="18576" customFormat="1"/>
    <row r="18577" customFormat="1"/>
    <row r="18578" customFormat="1"/>
    <row r="18579" customFormat="1"/>
    <row r="18580" customFormat="1"/>
    <row r="18581" customFormat="1"/>
    <row r="18582" customFormat="1"/>
    <row r="18583" customFormat="1"/>
    <row r="18584" customFormat="1"/>
    <row r="18585" customFormat="1"/>
    <row r="18586" customFormat="1"/>
    <row r="18587" customFormat="1"/>
    <row r="18588" customFormat="1"/>
    <row r="18589" customFormat="1"/>
    <row r="18590" customFormat="1"/>
    <row r="18591" customFormat="1"/>
    <row r="18592" customFormat="1"/>
    <row r="18593" customFormat="1"/>
    <row r="18594" customFormat="1"/>
    <row r="18595" customFormat="1"/>
    <row r="18596" customFormat="1"/>
    <row r="18597" customFormat="1"/>
    <row r="18598" customFormat="1"/>
    <row r="18599" customFormat="1"/>
    <row r="18600" customFormat="1"/>
    <row r="18601" customFormat="1"/>
    <row r="18602" customFormat="1"/>
    <row r="18603" customFormat="1"/>
    <row r="18604" customFormat="1"/>
    <row r="18605" customFormat="1"/>
    <row r="18606" customFormat="1"/>
    <row r="18607" customFormat="1"/>
    <row r="18608" customFormat="1"/>
    <row r="18609" customFormat="1"/>
    <row r="18610" customFormat="1"/>
    <row r="18611" customFormat="1"/>
    <row r="18612" customFormat="1"/>
    <row r="18613" customFormat="1"/>
    <row r="18614" customFormat="1"/>
    <row r="18615" customFormat="1"/>
    <row r="18616" customFormat="1"/>
    <row r="18617" customFormat="1"/>
    <row r="18618" customFormat="1"/>
    <row r="18619" customFormat="1"/>
    <row r="18620" customFormat="1"/>
    <row r="18621" customFormat="1"/>
    <row r="18622" customFormat="1"/>
    <row r="18623" customFormat="1"/>
    <row r="18624" customFormat="1"/>
    <row r="18625" customFormat="1"/>
    <row r="18626" customFormat="1"/>
    <row r="18627" customFormat="1"/>
    <row r="18628" customFormat="1"/>
    <row r="18629" customFormat="1"/>
    <row r="18630" customFormat="1"/>
    <row r="18631" customFormat="1"/>
    <row r="18632" customFormat="1"/>
    <row r="18633" customFormat="1"/>
    <row r="18634" customFormat="1"/>
    <row r="18635" customFormat="1"/>
    <row r="18636" customFormat="1"/>
    <row r="18637" customFormat="1"/>
    <row r="18638" customFormat="1"/>
    <row r="18639" customFormat="1"/>
    <row r="18640" customFormat="1"/>
    <row r="18641" customFormat="1"/>
    <row r="18642" customFormat="1"/>
    <row r="18643" customFormat="1"/>
    <row r="18644" customFormat="1"/>
    <row r="18645" customFormat="1"/>
    <row r="18646" customFormat="1"/>
    <row r="18647" customFormat="1"/>
    <row r="18648" customFormat="1"/>
    <row r="18649" customFormat="1"/>
    <row r="18650" customFormat="1"/>
    <row r="18651" customFormat="1"/>
    <row r="18652" customFormat="1"/>
    <row r="18653" customFormat="1"/>
    <row r="18654" customFormat="1"/>
    <row r="18655" customFormat="1"/>
    <row r="18656" customFormat="1"/>
    <row r="18657" customFormat="1"/>
    <row r="18658" customFormat="1"/>
    <row r="18659" customFormat="1"/>
    <row r="18660" customFormat="1"/>
    <row r="18661" customFormat="1"/>
    <row r="18662" customFormat="1"/>
    <row r="18663" customFormat="1"/>
    <row r="18664" customFormat="1"/>
    <row r="18665" customFormat="1"/>
    <row r="18666" customFormat="1"/>
    <row r="18667" customFormat="1"/>
    <row r="18668" customFormat="1"/>
    <row r="18669" customFormat="1"/>
    <row r="18670" customFormat="1"/>
    <row r="18671" customFormat="1"/>
    <row r="18672" customFormat="1"/>
    <row r="18673" customFormat="1"/>
    <row r="18674" customFormat="1"/>
    <row r="18675" customFormat="1"/>
    <row r="18676" customFormat="1"/>
    <row r="18677" customFormat="1"/>
    <row r="18678" customFormat="1"/>
    <row r="18679" customFormat="1"/>
    <row r="18680" customFormat="1"/>
    <row r="18681" customFormat="1"/>
    <row r="18682" customFormat="1"/>
    <row r="18683" customFormat="1"/>
    <row r="18684" customFormat="1"/>
    <row r="18685" customFormat="1"/>
    <row r="18686" customFormat="1"/>
    <row r="18687" customFormat="1"/>
    <row r="18688" customFormat="1"/>
    <row r="18689" customFormat="1"/>
    <row r="18690" customFormat="1"/>
    <row r="18691" customFormat="1"/>
    <row r="18692" customFormat="1"/>
    <row r="18693" customFormat="1"/>
    <row r="18694" customFormat="1"/>
    <row r="18695" customFormat="1"/>
    <row r="18696" customFormat="1"/>
    <row r="18697" customFormat="1"/>
    <row r="18698" customFormat="1"/>
    <row r="18699" customFormat="1"/>
    <row r="18700" customFormat="1"/>
    <row r="18701" customFormat="1"/>
    <row r="18702" customFormat="1"/>
    <row r="18703" customFormat="1"/>
    <row r="18704" customFormat="1"/>
    <row r="18705" customFormat="1"/>
    <row r="18706" customFormat="1"/>
    <row r="18707" customFormat="1"/>
    <row r="18708" customFormat="1"/>
    <row r="18709" customFormat="1"/>
    <row r="18710" customFormat="1"/>
    <row r="18711" customFormat="1"/>
    <row r="18712" customFormat="1"/>
    <row r="18713" customFormat="1"/>
    <row r="18714" customFormat="1"/>
    <row r="18715" customFormat="1"/>
    <row r="18716" customFormat="1"/>
    <row r="18717" customFormat="1"/>
    <row r="18718" customFormat="1"/>
    <row r="18719" customFormat="1"/>
    <row r="18720" customFormat="1"/>
    <row r="18721" customFormat="1"/>
    <row r="18722" customFormat="1"/>
    <row r="18723" customFormat="1"/>
    <row r="18724" customFormat="1"/>
    <row r="18725" customFormat="1"/>
    <row r="18726" customFormat="1"/>
    <row r="18727" customFormat="1"/>
    <row r="18728" customFormat="1"/>
    <row r="18729" customFormat="1"/>
    <row r="18730" customFormat="1"/>
    <row r="18731" customFormat="1"/>
    <row r="18732" customFormat="1"/>
    <row r="18733" customFormat="1"/>
    <row r="18734" customFormat="1"/>
    <row r="18735" customFormat="1"/>
    <row r="18736" customFormat="1"/>
    <row r="18737" customFormat="1"/>
    <row r="18738" customFormat="1"/>
    <row r="18739" customFormat="1"/>
    <row r="18740" customFormat="1"/>
    <row r="18741" customFormat="1"/>
    <row r="18742" customFormat="1"/>
    <row r="18743" customFormat="1"/>
    <row r="18744" customFormat="1"/>
    <row r="18745" customFormat="1"/>
    <row r="18746" customFormat="1"/>
    <row r="18747" customFormat="1"/>
    <row r="18748" customFormat="1"/>
    <row r="18749" customFormat="1"/>
    <row r="18750" customFormat="1"/>
    <row r="18751" customFormat="1"/>
    <row r="18752" customFormat="1"/>
    <row r="18753" customFormat="1"/>
    <row r="18754" customFormat="1"/>
    <row r="18755" customFormat="1"/>
    <row r="18756" customFormat="1"/>
    <row r="18757" customFormat="1"/>
    <row r="18758" customFormat="1"/>
    <row r="18759" customFormat="1"/>
    <row r="18760" customFormat="1"/>
    <row r="18761" customFormat="1"/>
    <row r="18762" customFormat="1"/>
    <row r="18763" customFormat="1"/>
    <row r="18764" customFormat="1"/>
    <row r="18765" customFormat="1"/>
    <row r="18766" customFormat="1"/>
    <row r="18767" customFormat="1"/>
    <row r="18768" customFormat="1"/>
    <row r="18769" customFormat="1"/>
    <row r="18770" customFormat="1"/>
    <row r="18771" customFormat="1"/>
    <row r="18772" customFormat="1"/>
    <row r="18773" customFormat="1"/>
    <row r="18774" customFormat="1"/>
    <row r="18775" customFormat="1"/>
    <row r="18776" customFormat="1"/>
    <row r="18777" customFormat="1"/>
    <row r="18778" customFormat="1"/>
    <row r="18779" customFormat="1"/>
    <row r="18780" customFormat="1"/>
    <row r="18781" customFormat="1"/>
    <row r="18782" customFormat="1"/>
    <row r="18783" customFormat="1"/>
    <row r="18784" customFormat="1"/>
    <row r="18785" customFormat="1"/>
    <row r="18786" customFormat="1"/>
    <row r="18787" customFormat="1"/>
    <row r="18788" customFormat="1"/>
    <row r="18789" customFormat="1"/>
    <row r="18790" customFormat="1"/>
    <row r="18791" customFormat="1"/>
    <row r="18792" customFormat="1"/>
    <row r="18793" customFormat="1"/>
    <row r="18794" customFormat="1"/>
    <row r="18795" customFormat="1"/>
    <row r="18796" customFormat="1"/>
    <row r="18797" customFormat="1"/>
    <row r="18798" customFormat="1"/>
    <row r="18799" customFormat="1"/>
    <row r="18800" customFormat="1"/>
    <row r="18801" customFormat="1"/>
    <row r="18802" customFormat="1"/>
    <row r="18803" customFormat="1"/>
    <row r="18804" customFormat="1"/>
    <row r="18805" customFormat="1"/>
    <row r="18806" customFormat="1"/>
    <row r="18807" customFormat="1"/>
    <row r="18808" customFormat="1"/>
    <row r="18809" customFormat="1"/>
    <row r="18810" customFormat="1"/>
    <row r="18811" customFormat="1"/>
    <row r="18812" customFormat="1"/>
    <row r="18813" customFormat="1"/>
    <row r="18814" customFormat="1"/>
    <row r="18815" customFormat="1"/>
    <row r="18816" customFormat="1"/>
    <row r="18817" customFormat="1"/>
    <row r="18818" customFormat="1"/>
    <row r="18819" customFormat="1"/>
    <row r="18820" customFormat="1"/>
    <row r="18821" customFormat="1"/>
    <row r="18822" customFormat="1"/>
    <row r="18823" customFormat="1"/>
    <row r="18824" customFormat="1"/>
    <row r="18825" customFormat="1"/>
    <row r="18826" customFormat="1"/>
    <row r="18827" customFormat="1"/>
    <row r="18828" customFormat="1"/>
    <row r="18829" customFormat="1"/>
    <row r="18830" customFormat="1"/>
    <row r="18831" customFormat="1"/>
    <row r="18832" customFormat="1"/>
    <row r="18833" customFormat="1"/>
    <row r="18834" customFormat="1"/>
    <row r="18835" customFormat="1"/>
    <row r="18836" customFormat="1"/>
    <row r="18837" customFormat="1"/>
    <row r="18838" customFormat="1"/>
    <row r="18839" customFormat="1"/>
    <row r="18840" customFormat="1"/>
    <row r="18841" customFormat="1"/>
    <row r="18842" customFormat="1"/>
    <row r="18843" customFormat="1"/>
    <row r="18844" customFormat="1"/>
    <row r="18845" customFormat="1"/>
    <row r="18846" customFormat="1"/>
    <row r="18847" customFormat="1"/>
    <row r="18848" customFormat="1"/>
    <row r="18849" customFormat="1"/>
    <row r="18850" customFormat="1"/>
    <row r="18851" customFormat="1"/>
    <row r="18852" customFormat="1"/>
    <row r="18853" customFormat="1"/>
    <row r="18854" customFormat="1"/>
    <row r="18855" customFormat="1"/>
    <row r="18856" customFormat="1"/>
    <row r="18857" customFormat="1"/>
    <row r="18858" customFormat="1"/>
    <row r="18859" customFormat="1"/>
    <row r="18860" customFormat="1"/>
    <row r="18861" customFormat="1"/>
    <row r="18862" customFormat="1"/>
    <row r="18863" customFormat="1"/>
    <row r="18864" customFormat="1"/>
    <row r="18865" customFormat="1"/>
    <row r="18866" customFormat="1"/>
    <row r="18867" customFormat="1"/>
    <row r="18868" customFormat="1"/>
    <row r="18869" customFormat="1"/>
    <row r="18870" customFormat="1"/>
    <row r="18871" customFormat="1"/>
    <row r="18872" customFormat="1"/>
    <row r="18873" customFormat="1"/>
    <row r="18874" customFormat="1"/>
    <row r="18875" customFormat="1"/>
    <row r="18876" customFormat="1"/>
    <row r="18877" customFormat="1"/>
    <row r="18878" customFormat="1"/>
    <row r="18879" customFormat="1"/>
    <row r="18880" customFormat="1"/>
    <row r="18881" customFormat="1"/>
    <row r="18882" customFormat="1"/>
    <row r="18883" customFormat="1"/>
    <row r="18884" customFormat="1"/>
    <row r="18885" customFormat="1"/>
    <row r="18886" customFormat="1"/>
    <row r="18887" customFormat="1"/>
    <row r="18888" customFormat="1"/>
    <row r="18889" customFormat="1"/>
    <row r="18890" customFormat="1"/>
    <row r="18891" customFormat="1"/>
    <row r="18892" customFormat="1"/>
    <row r="18893" customFormat="1"/>
    <row r="18894" customFormat="1"/>
    <row r="18895" customFormat="1"/>
    <row r="18896" customFormat="1"/>
    <row r="18897" customFormat="1"/>
    <row r="18898" customFormat="1"/>
    <row r="18899" customFormat="1"/>
    <row r="18900" customFormat="1"/>
    <row r="18901" customFormat="1"/>
    <row r="18902" customFormat="1"/>
    <row r="18903" customFormat="1"/>
    <row r="18904" customFormat="1"/>
    <row r="18905" customFormat="1"/>
    <row r="18906" customFormat="1"/>
    <row r="18907" customFormat="1"/>
    <row r="18908" customFormat="1"/>
    <row r="18909" customFormat="1"/>
    <row r="18910" customFormat="1"/>
    <row r="18911" customFormat="1"/>
    <row r="18912" customFormat="1"/>
    <row r="18913" customFormat="1"/>
    <row r="18914" customFormat="1"/>
    <row r="18915" customFormat="1"/>
    <row r="18916" customFormat="1"/>
    <row r="18917" customFormat="1"/>
    <row r="18918" customFormat="1"/>
    <row r="18919" customFormat="1"/>
    <row r="18920" customFormat="1"/>
    <row r="18921" customFormat="1"/>
    <row r="18922" customFormat="1"/>
    <row r="18923" customFormat="1"/>
    <row r="18924" customFormat="1"/>
    <row r="18925" customFormat="1"/>
    <row r="18926" customFormat="1"/>
    <row r="18927" customFormat="1"/>
    <row r="18928" customFormat="1"/>
    <row r="18929" customFormat="1"/>
    <row r="18930" customFormat="1"/>
    <row r="18931" customFormat="1"/>
    <row r="18932" customFormat="1"/>
    <row r="18933" customFormat="1"/>
    <row r="18934" customFormat="1"/>
    <row r="18935" customFormat="1"/>
    <row r="18936" customFormat="1"/>
    <row r="18937" customFormat="1"/>
    <row r="18938" customFormat="1"/>
    <row r="18939" customFormat="1"/>
    <row r="18940" customFormat="1"/>
    <row r="18941" customFormat="1"/>
    <row r="18942" customFormat="1"/>
    <row r="18943" customFormat="1"/>
    <row r="18944" customFormat="1"/>
    <row r="18945" customFormat="1"/>
    <row r="18946" customFormat="1"/>
    <row r="18947" customFormat="1"/>
    <row r="18948" customFormat="1"/>
    <row r="18949" customFormat="1"/>
    <row r="18950" customFormat="1"/>
    <row r="18951" customFormat="1"/>
    <row r="18952" customFormat="1"/>
    <row r="18953" customFormat="1"/>
    <row r="18954" customFormat="1"/>
    <row r="18955" customFormat="1"/>
    <row r="18956" customFormat="1"/>
    <row r="18957" customFormat="1"/>
    <row r="18958" customFormat="1"/>
    <row r="18959" customFormat="1"/>
    <row r="18960" customFormat="1"/>
    <row r="18961" customFormat="1"/>
    <row r="18962" customFormat="1"/>
    <row r="18963" customFormat="1"/>
    <row r="18964" customFormat="1"/>
    <row r="18965" customFormat="1"/>
    <row r="18966" customFormat="1"/>
    <row r="18967" customFormat="1"/>
    <row r="18968" customFormat="1"/>
    <row r="18969" customFormat="1"/>
    <row r="18970" customFormat="1"/>
    <row r="18971" customFormat="1"/>
    <row r="18972" customFormat="1"/>
    <row r="18973" customFormat="1"/>
    <row r="18974" customFormat="1"/>
    <row r="18975" customFormat="1"/>
    <row r="18976" customFormat="1"/>
    <row r="18977" customFormat="1"/>
    <row r="18978" customFormat="1"/>
    <row r="18979" customFormat="1"/>
    <row r="18980" customFormat="1"/>
    <row r="18981" customFormat="1"/>
    <row r="18982" customFormat="1"/>
    <row r="18983" customFormat="1"/>
    <row r="18984" customFormat="1"/>
    <row r="18985" customFormat="1"/>
    <row r="18986" customFormat="1"/>
    <row r="18987" customFormat="1"/>
    <row r="18988" customFormat="1"/>
    <row r="18989" customFormat="1"/>
    <row r="18990" customFormat="1"/>
    <row r="18991" customFormat="1"/>
    <row r="18992" customFormat="1"/>
    <row r="18993" customFormat="1"/>
    <row r="18994" customFormat="1"/>
    <row r="18995" customFormat="1"/>
    <row r="18996" customFormat="1"/>
    <row r="18997" customFormat="1"/>
    <row r="18998" customFormat="1"/>
    <row r="18999" customFormat="1"/>
    <row r="19000" customFormat="1"/>
    <row r="19001" customFormat="1"/>
    <row r="19002" customFormat="1"/>
    <row r="19003" customFormat="1"/>
    <row r="19004" customFormat="1"/>
    <row r="19005" customFormat="1"/>
    <row r="19006" customFormat="1"/>
    <row r="19007" customFormat="1"/>
    <row r="19008" customFormat="1"/>
    <row r="19009" customFormat="1"/>
    <row r="19010" customFormat="1"/>
    <row r="19011" customFormat="1"/>
    <row r="19012" customFormat="1"/>
    <row r="19013" customFormat="1"/>
    <row r="19014" customFormat="1"/>
    <row r="19015" customFormat="1"/>
    <row r="19016" customFormat="1"/>
    <row r="19017" customFormat="1"/>
    <row r="19018" customFormat="1"/>
    <row r="19019" customFormat="1"/>
    <row r="19020" customFormat="1"/>
    <row r="19021" customFormat="1"/>
    <row r="19022" customFormat="1"/>
    <row r="19023" customFormat="1"/>
    <row r="19024" customFormat="1"/>
    <row r="19025" customFormat="1"/>
    <row r="19026" customFormat="1"/>
    <row r="19027" customFormat="1"/>
    <row r="19028" customFormat="1"/>
    <row r="19029" customFormat="1"/>
    <row r="19030" customFormat="1"/>
    <row r="19031" customFormat="1"/>
    <row r="19032" customFormat="1"/>
    <row r="19033" customFormat="1"/>
    <row r="19034" customFormat="1"/>
    <row r="19035" customFormat="1"/>
    <row r="19036" customFormat="1"/>
    <row r="19037" customFormat="1"/>
    <row r="19038" customFormat="1"/>
    <row r="19039" customFormat="1"/>
    <row r="19040" customFormat="1"/>
    <row r="19041" customFormat="1"/>
    <row r="19042" customFormat="1"/>
    <row r="19043" customFormat="1"/>
    <row r="19044" customFormat="1"/>
    <row r="19045" customFormat="1"/>
    <row r="19046" customFormat="1"/>
    <row r="19047" customFormat="1"/>
    <row r="19048" customFormat="1"/>
    <row r="19049" customFormat="1"/>
    <row r="19050" customFormat="1"/>
    <row r="19051" customFormat="1"/>
    <row r="19052" customFormat="1"/>
    <row r="19053" customFormat="1"/>
    <row r="19054" customFormat="1"/>
    <row r="19055" customFormat="1"/>
    <row r="19056" customFormat="1"/>
    <row r="19057" customFormat="1"/>
    <row r="19058" customFormat="1"/>
    <row r="19059" customFormat="1"/>
    <row r="19060" customFormat="1"/>
    <row r="19061" customFormat="1"/>
    <row r="19062" customFormat="1"/>
    <row r="19063" customFormat="1"/>
    <row r="19064" customFormat="1"/>
    <row r="19065" customFormat="1"/>
    <row r="19066" customFormat="1"/>
    <row r="19067" customFormat="1"/>
    <row r="19068" customFormat="1"/>
    <row r="19069" customFormat="1"/>
    <row r="19070" customFormat="1"/>
    <row r="19071" customFormat="1"/>
    <row r="19072" customFormat="1"/>
    <row r="19073" customFormat="1"/>
    <row r="19074" customFormat="1"/>
    <row r="19075" customFormat="1"/>
    <row r="19076" customFormat="1"/>
    <row r="19077" customFormat="1"/>
    <row r="19078" customFormat="1"/>
    <row r="19079" customFormat="1"/>
    <row r="19080" customFormat="1"/>
    <row r="19081" customFormat="1"/>
    <row r="19082" customFormat="1"/>
    <row r="19083" customFormat="1"/>
    <row r="19084" customFormat="1"/>
    <row r="19085" customFormat="1"/>
    <row r="19086" customFormat="1"/>
    <row r="19087" customFormat="1"/>
    <row r="19088" customFormat="1"/>
    <row r="19089" customFormat="1"/>
    <row r="19090" customFormat="1"/>
    <row r="19091" customFormat="1"/>
    <row r="19092" customFormat="1"/>
    <row r="19093" customFormat="1"/>
    <row r="19094" customFormat="1"/>
    <row r="19095" customFormat="1"/>
    <row r="19096" customFormat="1"/>
    <row r="19097" customFormat="1"/>
    <row r="19098" customFormat="1"/>
    <row r="19099" customFormat="1"/>
    <row r="19100" customFormat="1"/>
    <row r="19101" customFormat="1"/>
    <row r="19102" customFormat="1"/>
    <row r="19103" customFormat="1"/>
    <row r="19104" customFormat="1"/>
    <row r="19105" customFormat="1"/>
    <row r="19106" customFormat="1"/>
    <row r="19107" customFormat="1"/>
    <row r="19108" customFormat="1"/>
    <row r="19109" customFormat="1"/>
    <row r="19110" customFormat="1"/>
    <row r="19111" customFormat="1"/>
    <row r="19112" customFormat="1"/>
    <row r="19113" customFormat="1"/>
    <row r="19114" customFormat="1"/>
    <row r="19115" customFormat="1"/>
    <row r="19116" customFormat="1"/>
    <row r="19117" customFormat="1"/>
    <row r="19118" customFormat="1"/>
    <row r="19119" customFormat="1"/>
    <row r="19120" customFormat="1"/>
    <row r="19121" customFormat="1"/>
    <row r="19122" customFormat="1"/>
    <row r="19123" customFormat="1"/>
    <row r="19124" customFormat="1"/>
    <row r="19125" customFormat="1"/>
    <row r="19126" customFormat="1"/>
    <row r="19127" customFormat="1"/>
    <row r="19128" customFormat="1"/>
    <row r="19129" customFormat="1"/>
    <row r="19130" customFormat="1"/>
    <row r="19131" customFormat="1"/>
    <row r="19132" customFormat="1"/>
    <row r="19133" customFormat="1"/>
    <row r="19134" customFormat="1"/>
    <row r="19135" customFormat="1"/>
    <row r="19136" customFormat="1"/>
    <row r="19137" customFormat="1"/>
    <row r="19138" customFormat="1"/>
    <row r="19139" customFormat="1"/>
    <row r="19140" customFormat="1"/>
    <row r="19141" customFormat="1"/>
    <row r="19142" customFormat="1"/>
    <row r="19143" customFormat="1"/>
    <row r="19144" customFormat="1"/>
    <row r="19145" customFormat="1"/>
    <row r="19146" customFormat="1"/>
    <row r="19147" customFormat="1"/>
    <row r="19148" customFormat="1"/>
    <row r="19149" customFormat="1"/>
    <row r="19150" customFormat="1"/>
    <row r="19151" customFormat="1"/>
    <row r="19152" customFormat="1"/>
    <row r="19153" customFormat="1"/>
    <row r="19154" customFormat="1"/>
    <row r="19155" customFormat="1"/>
    <row r="19156" customFormat="1"/>
    <row r="19157" customFormat="1"/>
    <row r="19158" customFormat="1"/>
    <row r="19159" customFormat="1"/>
    <row r="19160" customFormat="1"/>
    <row r="19161" customFormat="1"/>
    <row r="19162" customFormat="1"/>
    <row r="19163" customFormat="1"/>
    <row r="19164" customFormat="1"/>
    <row r="19165" customFormat="1"/>
    <row r="19166" customFormat="1"/>
    <row r="19167" customFormat="1"/>
    <row r="19168" customFormat="1"/>
    <row r="19169" customFormat="1"/>
    <row r="19170" customFormat="1"/>
    <row r="19171" customFormat="1"/>
    <row r="19172" customFormat="1"/>
    <row r="19173" customFormat="1"/>
    <row r="19174" customFormat="1"/>
    <row r="19175" customFormat="1"/>
    <row r="19176" customFormat="1"/>
    <row r="19177" customFormat="1"/>
    <row r="19178" customFormat="1"/>
    <row r="19179" customFormat="1"/>
    <row r="19180" customFormat="1"/>
    <row r="19181" customFormat="1"/>
    <row r="19182" customFormat="1"/>
    <row r="19183" customFormat="1"/>
    <row r="19184" customFormat="1"/>
    <row r="19185" customFormat="1"/>
    <row r="19186" customFormat="1"/>
    <row r="19187" customFormat="1"/>
    <row r="19188" customFormat="1"/>
    <row r="19189" customFormat="1"/>
    <row r="19190" customFormat="1"/>
    <row r="19191" customFormat="1"/>
    <row r="19192" customFormat="1"/>
    <row r="19193" customFormat="1"/>
    <row r="19194" customFormat="1"/>
    <row r="19195" customFormat="1"/>
    <row r="19196" customFormat="1"/>
    <row r="19197" customFormat="1"/>
    <row r="19198" customFormat="1"/>
    <row r="19199" customFormat="1"/>
    <row r="19200" customFormat="1"/>
    <row r="19201" customFormat="1"/>
    <row r="19202" customFormat="1"/>
    <row r="19203" customFormat="1"/>
    <row r="19204" customFormat="1"/>
    <row r="19205" customFormat="1"/>
    <row r="19206" customFormat="1"/>
    <row r="19207" customFormat="1"/>
    <row r="19208" customFormat="1"/>
    <row r="19209" customFormat="1"/>
    <row r="19210" customFormat="1"/>
    <row r="19211" customFormat="1"/>
    <row r="19212" customFormat="1"/>
    <row r="19213" customFormat="1"/>
    <row r="19214" customFormat="1"/>
    <row r="19215" customFormat="1"/>
    <row r="19216" customFormat="1"/>
    <row r="19217" customFormat="1"/>
    <row r="19218" customFormat="1"/>
    <row r="19219" customFormat="1"/>
    <row r="19220" customFormat="1"/>
    <row r="19221" customFormat="1"/>
    <row r="19222" customFormat="1"/>
    <row r="19223" customFormat="1"/>
    <row r="19224" customFormat="1"/>
    <row r="19225" customFormat="1"/>
    <row r="19226" customFormat="1"/>
    <row r="19227" customFormat="1"/>
    <row r="19228" customFormat="1"/>
    <row r="19229" customFormat="1"/>
    <row r="19230" customFormat="1"/>
    <row r="19231" customFormat="1"/>
    <row r="19232" customFormat="1"/>
    <row r="19233" customFormat="1"/>
    <row r="19234" customFormat="1"/>
    <row r="19235" customFormat="1"/>
    <row r="19236" customFormat="1"/>
    <row r="19237" customFormat="1"/>
    <row r="19238" customFormat="1"/>
    <row r="19239" customFormat="1"/>
    <row r="19240" customFormat="1"/>
    <row r="19241" customFormat="1"/>
    <row r="19242" customFormat="1"/>
    <row r="19243" customFormat="1"/>
    <row r="19244" customFormat="1"/>
    <row r="19245" customFormat="1"/>
    <row r="19246" customFormat="1"/>
    <row r="19247" customFormat="1"/>
    <row r="19248" customFormat="1"/>
    <row r="19249" customFormat="1"/>
    <row r="19250" customFormat="1"/>
    <row r="19251" customFormat="1"/>
    <row r="19252" customFormat="1"/>
    <row r="19253" customFormat="1"/>
    <row r="19254" customFormat="1"/>
    <row r="19255" customFormat="1"/>
    <row r="19256" customFormat="1"/>
    <row r="19257" customFormat="1"/>
    <row r="19258" customFormat="1"/>
    <row r="19259" customFormat="1"/>
    <row r="19260" customFormat="1"/>
    <row r="19261" customFormat="1"/>
    <row r="19262" customFormat="1"/>
    <row r="19263" customFormat="1"/>
    <row r="19264" customFormat="1"/>
    <row r="19265" customFormat="1"/>
    <row r="19266" customFormat="1"/>
    <row r="19267" customFormat="1"/>
    <row r="19268" customFormat="1"/>
    <row r="19269" customFormat="1"/>
    <row r="19270" customFormat="1"/>
    <row r="19271" customFormat="1"/>
    <row r="19272" customFormat="1"/>
    <row r="19273" customFormat="1"/>
    <row r="19274" customFormat="1"/>
    <row r="19275" customFormat="1"/>
    <row r="19276" customFormat="1"/>
    <row r="19277" customFormat="1"/>
    <row r="19278" customFormat="1"/>
    <row r="19279" customFormat="1"/>
    <row r="19280" customFormat="1"/>
    <row r="19281" customFormat="1"/>
    <row r="19282" customFormat="1"/>
    <row r="19283" customFormat="1"/>
    <row r="19284" customFormat="1"/>
    <row r="19285" customFormat="1"/>
    <row r="19286" customFormat="1"/>
    <row r="19287" customFormat="1"/>
    <row r="19288" customFormat="1"/>
    <row r="19289" customFormat="1"/>
    <row r="19290" customFormat="1"/>
    <row r="19291" customFormat="1"/>
    <row r="19292" customFormat="1"/>
    <row r="19293" customFormat="1"/>
    <row r="19294" customFormat="1"/>
    <row r="19295" customFormat="1"/>
    <row r="19296" customFormat="1"/>
    <row r="19297" customFormat="1"/>
    <row r="19298" customFormat="1"/>
    <row r="19299" customFormat="1"/>
    <row r="19300" customFormat="1"/>
    <row r="19301" customFormat="1"/>
    <row r="19302" customFormat="1"/>
    <row r="19303" customFormat="1"/>
    <row r="19304" customFormat="1"/>
    <row r="19305" customFormat="1"/>
    <row r="19306" customFormat="1"/>
    <row r="19307" customFormat="1"/>
    <row r="19308" customFormat="1"/>
    <row r="19309" customFormat="1"/>
    <row r="19310" customFormat="1"/>
    <row r="19311" customFormat="1"/>
    <row r="19312" customFormat="1"/>
    <row r="19313" customFormat="1"/>
    <row r="19314" customFormat="1"/>
    <row r="19315" customFormat="1"/>
    <row r="19316" customFormat="1"/>
    <row r="19317" customFormat="1"/>
    <row r="19318" customFormat="1"/>
    <row r="19319" customFormat="1"/>
    <row r="19320" customFormat="1"/>
    <row r="19321" customFormat="1"/>
    <row r="19322" customFormat="1"/>
    <row r="19323" customFormat="1"/>
    <row r="19324" customFormat="1"/>
    <row r="19325" customFormat="1"/>
    <row r="19326" customFormat="1"/>
    <row r="19327" customFormat="1"/>
    <row r="19328" customFormat="1"/>
    <row r="19329" customFormat="1"/>
    <row r="19330" customFormat="1"/>
    <row r="19331" customFormat="1"/>
    <row r="19332" customFormat="1"/>
    <row r="19333" customFormat="1"/>
    <row r="19334" customFormat="1"/>
    <row r="19335" customFormat="1"/>
    <row r="19336" customFormat="1"/>
    <row r="19337" customFormat="1"/>
    <row r="19338" customFormat="1"/>
    <row r="19339" customFormat="1"/>
    <row r="19340" customFormat="1"/>
    <row r="19341" customFormat="1"/>
    <row r="19342" customFormat="1"/>
    <row r="19343" customFormat="1"/>
    <row r="19344" customFormat="1"/>
    <row r="19345" customFormat="1"/>
    <row r="19346" customFormat="1"/>
    <row r="19347" customFormat="1"/>
    <row r="19348" customFormat="1"/>
    <row r="19349" customFormat="1"/>
    <row r="19350" customFormat="1"/>
    <row r="19351" customFormat="1"/>
    <row r="19352" customFormat="1"/>
    <row r="19353" customFormat="1"/>
    <row r="19354" customFormat="1"/>
    <row r="19355" customFormat="1"/>
    <row r="19356" customFormat="1"/>
    <row r="19357" customFormat="1"/>
    <row r="19358" customFormat="1"/>
    <row r="19359" customFormat="1"/>
    <row r="19360" customFormat="1"/>
    <row r="19361" customFormat="1"/>
    <row r="19362" customFormat="1"/>
    <row r="19363" customFormat="1"/>
    <row r="19364" customFormat="1"/>
    <row r="19365" customFormat="1"/>
    <row r="19366" customFormat="1"/>
    <row r="19367" customFormat="1"/>
    <row r="19368" customFormat="1"/>
    <row r="19369" customFormat="1"/>
    <row r="19370" customFormat="1"/>
    <row r="19371" customFormat="1"/>
    <row r="19372" customFormat="1"/>
    <row r="19373" customFormat="1"/>
    <row r="19374" customFormat="1"/>
    <row r="19375" customFormat="1"/>
    <row r="19376" customFormat="1"/>
    <row r="19377" customFormat="1"/>
    <row r="19378" customFormat="1"/>
    <row r="19379" customFormat="1"/>
    <row r="19380" customFormat="1"/>
    <row r="19381" customFormat="1"/>
    <row r="19382" customFormat="1"/>
    <row r="19383" customFormat="1"/>
    <row r="19384" customFormat="1"/>
    <row r="19385" customFormat="1"/>
    <row r="19386" customFormat="1"/>
    <row r="19387" customFormat="1"/>
    <row r="19388" customFormat="1"/>
    <row r="19389" customFormat="1"/>
    <row r="19390" customFormat="1"/>
    <row r="19391" customFormat="1"/>
    <row r="19392" customFormat="1"/>
    <row r="19393" customFormat="1"/>
    <row r="19394" customFormat="1"/>
    <row r="19395" customFormat="1"/>
    <row r="19396" customFormat="1"/>
    <row r="19397" customFormat="1"/>
    <row r="19398" customFormat="1"/>
    <row r="19399" customFormat="1"/>
    <row r="19400" customFormat="1"/>
    <row r="19401" customFormat="1"/>
    <row r="19402" customFormat="1"/>
    <row r="19403" customFormat="1"/>
    <row r="19404" customFormat="1"/>
    <row r="19405" customFormat="1"/>
    <row r="19406" customFormat="1"/>
    <row r="19407" customFormat="1"/>
    <row r="19408" customFormat="1"/>
    <row r="19409" customFormat="1"/>
    <row r="19410" customFormat="1"/>
    <row r="19411" customFormat="1"/>
    <row r="19412" customFormat="1"/>
    <row r="19413" customFormat="1"/>
    <row r="19414" customFormat="1"/>
    <row r="19415" customFormat="1"/>
    <row r="19416" customFormat="1"/>
    <row r="19417" customFormat="1"/>
    <row r="19418" customFormat="1"/>
    <row r="19419" customFormat="1"/>
    <row r="19420" customFormat="1"/>
    <row r="19421" customFormat="1"/>
    <row r="19422" customFormat="1"/>
    <row r="19423" customFormat="1"/>
    <row r="19424" customFormat="1"/>
    <row r="19425" customFormat="1"/>
    <row r="19426" customFormat="1"/>
    <row r="19427" customFormat="1"/>
    <row r="19428" customFormat="1"/>
    <row r="19429" customFormat="1"/>
    <row r="19430" customFormat="1"/>
    <row r="19431" customFormat="1"/>
    <row r="19432" customFormat="1"/>
    <row r="19433" customFormat="1"/>
    <row r="19434" customFormat="1"/>
    <row r="19435" customFormat="1"/>
    <row r="19436" customFormat="1"/>
    <row r="19437" customFormat="1"/>
    <row r="19438" customFormat="1"/>
    <row r="19439" customFormat="1"/>
    <row r="19440" customFormat="1"/>
    <row r="19441" customFormat="1"/>
    <row r="19442" customFormat="1"/>
    <row r="19443" customFormat="1"/>
    <row r="19444" customFormat="1"/>
    <row r="19445" customFormat="1"/>
    <row r="19446" customFormat="1"/>
    <row r="19447" customFormat="1"/>
    <row r="19448" customFormat="1"/>
    <row r="19449" customFormat="1"/>
    <row r="19450" customFormat="1"/>
    <row r="19451" customFormat="1"/>
    <row r="19452" customFormat="1"/>
    <row r="19453" customFormat="1"/>
    <row r="19454" customFormat="1"/>
    <row r="19455" customFormat="1"/>
    <row r="19456" customFormat="1"/>
    <row r="19457" customFormat="1"/>
    <row r="19458" customFormat="1"/>
    <row r="19459" customFormat="1"/>
    <row r="19460" customFormat="1"/>
    <row r="19461" customFormat="1"/>
    <row r="19462" customFormat="1"/>
    <row r="19463" customFormat="1"/>
    <row r="19464" customFormat="1"/>
    <row r="19465" customFormat="1"/>
    <row r="19466" customFormat="1"/>
    <row r="19467" customFormat="1"/>
    <row r="19468" customFormat="1"/>
    <row r="19469" customFormat="1"/>
    <row r="19470" customFormat="1"/>
    <row r="19471" customFormat="1"/>
    <row r="19472" customFormat="1"/>
    <row r="19473" customFormat="1"/>
    <row r="19474" customFormat="1"/>
    <row r="19475" customFormat="1"/>
    <row r="19476" customFormat="1"/>
    <row r="19477" customFormat="1"/>
    <row r="19478" customFormat="1"/>
    <row r="19479" customFormat="1"/>
    <row r="19480" customFormat="1"/>
    <row r="19481" customFormat="1"/>
    <row r="19482" customFormat="1"/>
    <row r="19483" customFormat="1"/>
    <row r="19484" customFormat="1"/>
    <row r="19485" customFormat="1"/>
    <row r="19486" customFormat="1"/>
    <row r="19487" customFormat="1"/>
    <row r="19488" customFormat="1"/>
    <row r="19489" customFormat="1"/>
    <row r="19490" customFormat="1"/>
    <row r="19491" customFormat="1"/>
    <row r="19492" customFormat="1"/>
    <row r="19493" customFormat="1"/>
    <row r="19494" customFormat="1"/>
    <row r="19495" customFormat="1"/>
    <row r="19496" customFormat="1"/>
    <row r="19497" customFormat="1"/>
    <row r="19498" customFormat="1"/>
    <row r="19499" customFormat="1"/>
    <row r="19500" customFormat="1"/>
    <row r="19501" customFormat="1"/>
    <row r="19502" customFormat="1"/>
    <row r="19503" customFormat="1"/>
    <row r="19504" customFormat="1"/>
    <row r="19505" customFormat="1"/>
    <row r="19506" customFormat="1"/>
    <row r="19507" customFormat="1"/>
    <row r="19508" customFormat="1"/>
    <row r="19509" customFormat="1"/>
    <row r="19510" customFormat="1"/>
    <row r="19511" customFormat="1"/>
    <row r="19512" customFormat="1"/>
    <row r="19513" customFormat="1"/>
    <row r="19514" customFormat="1"/>
    <row r="19515" customFormat="1"/>
    <row r="19516" customFormat="1"/>
    <row r="19517" customFormat="1"/>
    <row r="19518" customFormat="1"/>
    <row r="19519" customFormat="1"/>
    <row r="19520" customFormat="1"/>
    <row r="19521" customFormat="1"/>
    <row r="19522" customFormat="1"/>
    <row r="19523" customFormat="1"/>
    <row r="19524" customFormat="1"/>
    <row r="19525" customFormat="1"/>
    <row r="19526" customFormat="1"/>
    <row r="19527" customFormat="1"/>
    <row r="19528" customFormat="1"/>
    <row r="19529" customFormat="1"/>
    <row r="19530" customFormat="1"/>
    <row r="19531" customFormat="1"/>
    <row r="19532" customFormat="1"/>
    <row r="19533" customFormat="1"/>
    <row r="19534" customFormat="1"/>
    <row r="19535" customFormat="1"/>
    <row r="19536" customFormat="1"/>
    <row r="19537" customFormat="1"/>
    <row r="19538" customFormat="1"/>
    <row r="19539" customFormat="1"/>
    <row r="19540" customFormat="1"/>
    <row r="19541" customFormat="1"/>
    <row r="19542" customFormat="1"/>
    <row r="19543" customFormat="1"/>
    <row r="19544" customFormat="1"/>
    <row r="19545" customFormat="1"/>
    <row r="19546" customFormat="1"/>
    <row r="19547" customFormat="1"/>
    <row r="19548" customFormat="1"/>
    <row r="19549" customFormat="1"/>
    <row r="19550" customFormat="1"/>
    <row r="19551" customFormat="1"/>
    <row r="19552" customFormat="1"/>
    <row r="19553" customFormat="1"/>
    <row r="19554" customFormat="1"/>
    <row r="19555" customFormat="1"/>
    <row r="19556" customFormat="1"/>
    <row r="19557" customFormat="1"/>
    <row r="19558" customFormat="1"/>
    <row r="19559" customFormat="1"/>
    <row r="19560" customFormat="1"/>
    <row r="19561" customFormat="1"/>
    <row r="19562" customFormat="1"/>
    <row r="19563" customFormat="1"/>
    <row r="19564" customFormat="1"/>
    <row r="19565" customFormat="1"/>
    <row r="19566" customFormat="1"/>
    <row r="19567" customFormat="1"/>
    <row r="19568" customFormat="1"/>
    <row r="19569" customFormat="1"/>
    <row r="19570" customFormat="1"/>
    <row r="19571" customFormat="1"/>
    <row r="19572" customFormat="1"/>
    <row r="19573" customFormat="1"/>
    <row r="19574" customFormat="1"/>
    <row r="19575" customFormat="1"/>
    <row r="19576" customFormat="1"/>
    <row r="19577" customFormat="1"/>
    <row r="19578" customFormat="1"/>
    <row r="19579" customFormat="1"/>
    <row r="19580" customFormat="1"/>
    <row r="19581" customFormat="1"/>
    <row r="19582" customFormat="1"/>
    <row r="19583" customFormat="1"/>
    <row r="19584" customFormat="1"/>
    <row r="19585" customFormat="1"/>
    <row r="19586" customFormat="1"/>
    <row r="19587" customFormat="1"/>
    <row r="19588" customFormat="1"/>
    <row r="19589" customFormat="1"/>
    <row r="19590" customFormat="1"/>
    <row r="19591" customFormat="1"/>
    <row r="19592" customFormat="1"/>
    <row r="19593" customFormat="1"/>
    <row r="19594" customFormat="1"/>
    <row r="19595" customFormat="1"/>
    <row r="19596" customFormat="1"/>
    <row r="19597" customFormat="1"/>
    <row r="19598" customFormat="1"/>
    <row r="19599" customFormat="1"/>
    <row r="19600" customFormat="1"/>
    <row r="19601" customFormat="1"/>
    <row r="19602" customFormat="1"/>
    <row r="19603" customFormat="1"/>
    <row r="19604" customFormat="1"/>
    <row r="19605" customFormat="1"/>
    <row r="19606" customFormat="1"/>
    <row r="19607" customFormat="1"/>
    <row r="19608" customFormat="1"/>
    <row r="19609" customFormat="1"/>
    <row r="19610" customFormat="1"/>
    <row r="19611" customFormat="1"/>
    <row r="19612" customFormat="1"/>
    <row r="19613" customFormat="1"/>
    <row r="19614" customFormat="1"/>
    <row r="19615" customFormat="1"/>
    <row r="19616" customFormat="1"/>
    <row r="19617" customFormat="1"/>
    <row r="19618" customFormat="1"/>
    <row r="19619" customFormat="1"/>
    <row r="19620" customFormat="1"/>
    <row r="19621" customFormat="1"/>
    <row r="19622" customFormat="1"/>
    <row r="19623" customFormat="1"/>
    <row r="19624" customFormat="1"/>
    <row r="19625" customFormat="1"/>
    <row r="19626" customFormat="1"/>
    <row r="19627" customFormat="1"/>
    <row r="19628" customFormat="1"/>
    <row r="19629" customFormat="1"/>
    <row r="19630" customFormat="1"/>
    <row r="19631" customFormat="1"/>
    <row r="19632" customFormat="1"/>
    <row r="19633" customFormat="1"/>
    <row r="19634" customFormat="1"/>
    <row r="19635" customFormat="1"/>
    <row r="19636" customFormat="1"/>
    <row r="19637" customFormat="1"/>
    <row r="19638" customFormat="1"/>
    <row r="19639" customFormat="1"/>
    <row r="19640" customFormat="1"/>
    <row r="19641" customFormat="1"/>
    <row r="19642" customFormat="1"/>
    <row r="19643" customFormat="1"/>
    <row r="19644" customFormat="1"/>
    <row r="19645" customFormat="1"/>
    <row r="19646" customFormat="1"/>
    <row r="19647" customFormat="1"/>
    <row r="19648" customFormat="1"/>
    <row r="19649" customFormat="1"/>
    <row r="19650" customFormat="1"/>
    <row r="19651" customFormat="1"/>
    <row r="19652" customFormat="1"/>
    <row r="19653" customFormat="1"/>
    <row r="19654" customFormat="1"/>
    <row r="19655" customFormat="1"/>
    <row r="19656" customFormat="1"/>
    <row r="19657" customFormat="1"/>
    <row r="19658" customFormat="1"/>
    <row r="19659" customFormat="1"/>
    <row r="19660" customFormat="1"/>
    <row r="19661" customFormat="1"/>
    <row r="19662" customFormat="1"/>
    <row r="19663" customFormat="1"/>
    <row r="19664" customFormat="1"/>
    <row r="19665" customFormat="1"/>
    <row r="19666" customFormat="1"/>
    <row r="19667" customFormat="1"/>
    <row r="19668" customFormat="1"/>
    <row r="19669" customFormat="1"/>
    <row r="19670" customFormat="1"/>
    <row r="19671" customFormat="1"/>
    <row r="19672" customFormat="1"/>
    <row r="19673" customFormat="1"/>
    <row r="19674" customFormat="1"/>
    <row r="19675" customFormat="1"/>
    <row r="19676" customFormat="1"/>
    <row r="19677" customFormat="1"/>
    <row r="19678" customFormat="1"/>
    <row r="19679" customFormat="1"/>
    <row r="19680" customFormat="1"/>
    <row r="19681" customFormat="1"/>
    <row r="19682" customFormat="1"/>
    <row r="19683" customFormat="1"/>
    <row r="19684" customFormat="1"/>
    <row r="19685" customFormat="1"/>
    <row r="19686" customFormat="1"/>
    <row r="19687" customFormat="1"/>
    <row r="19688" customFormat="1"/>
    <row r="19689" customFormat="1"/>
    <row r="19690" customFormat="1"/>
    <row r="19691" customFormat="1"/>
    <row r="19692" customFormat="1"/>
    <row r="19693" customFormat="1"/>
    <row r="19694" customFormat="1"/>
    <row r="19695" customFormat="1"/>
    <row r="19696" customFormat="1"/>
    <row r="19697" customFormat="1"/>
    <row r="19698" customFormat="1"/>
    <row r="19699" customFormat="1"/>
    <row r="19700" customFormat="1"/>
    <row r="19701" customFormat="1"/>
    <row r="19702" customFormat="1"/>
    <row r="19703" customFormat="1"/>
    <row r="19704" customFormat="1"/>
    <row r="19705" customFormat="1"/>
    <row r="19706" customFormat="1"/>
    <row r="19707" customFormat="1"/>
    <row r="19708" customFormat="1"/>
    <row r="19709" customFormat="1"/>
    <row r="19710" customFormat="1"/>
    <row r="19711" customFormat="1"/>
    <row r="19712" customFormat="1"/>
    <row r="19713" customFormat="1"/>
    <row r="19714" customFormat="1"/>
    <row r="19715" customFormat="1"/>
    <row r="19716" customFormat="1"/>
    <row r="19717" customFormat="1"/>
    <row r="19718" customFormat="1"/>
    <row r="19719" customFormat="1"/>
    <row r="19720" customFormat="1"/>
    <row r="19721" customFormat="1"/>
    <row r="19722" customFormat="1"/>
    <row r="19723" customFormat="1"/>
    <row r="19724" customFormat="1"/>
    <row r="19725" customFormat="1"/>
    <row r="19726" customFormat="1"/>
    <row r="19727" customFormat="1"/>
    <row r="19728" customFormat="1"/>
    <row r="19729" customFormat="1"/>
    <row r="19730" customFormat="1"/>
    <row r="19731" customFormat="1"/>
    <row r="19732" customFormat="1"/>
    <row r="19733" customFormat="1"/>
    <row r="19734" customFormat="1"/>
    <row r="19735" customFormat="1"/>
    <row r="19736" customFormat="1"/>
    <row r="19737" customFormat="1"/>
    <row r="19738" customFormat="1"/>
    <row r="19739" customFormat="1"/>
    <row r="19740" customFormat="1"/>
    <row r="19741" customFormat="1"/>
    <row r="19742" customFormat="1"/>
    <row r="19743" customFormat="1"/>
    <row r="19744" customFormat="1"/>
    <row r="19745" customFormat="1"/>
    <row r="19746" customFormat="1"/>
    <row r="19747" customFormat="1"/>
    <row r="19748" customFormat="1"/>
    <row r="19749" customFormat="1"/>
    <row r="19750" customFormat="1"/>
    <row r="19751" customFormat="1"/>
    <row r="19752" customFormat="1"/>
    <row r="19753" customFormat="1"/>
    <row r="19754" customFormat="1"/>
    <row r="19755" customFormat="1"/>
    <row r="19756" customFormat="1"/>
    <row r="19757" customFormat="1"/>
    <row r="19758" customFormat="1"/>
    <row r="19759" customFormat="1"/>
    <row r="19760" customFormat="1"/>
    <row r="19761" customFormat="1"/>
    <row r="19762" customFormat="1"/>
    <row r="19763" customFormat="1"/>
    <row r="19764" customFormat="1"/>
    <row r="19765" customFormat="1"/>
    <row r="19766" customFormat="1"/>
    <row r="19767" customFormat="1"/>
    <row r="19768" customFormat="1"/>
    <row r="19769" customFormat="1"/>
    <row r="19770" customFormat="1"/>
    <row r="19771" customFormat="1"/>
    <row r="19772" customFormat="1"/>
    <row r="19773" customFormat="1"/>
    <row r="19774" customFormat="1"/>
    <row r="19775" customFormat="1"/>
    <row r="19776" customFormat="1"/>
    <row r="19777" customFormat="1"/>
    <row r="19778" customFormat="1"/>
    <row r="19779" customFormat="1"/>
    <row r="19780" customFormat="1"/>
    <row r="19781" customFormat="1"/>
    <row r="19782" customFormat="1"/>
    <row r="19783" customFormat="1"/>
    <row r="19784" customFormat="1"/>
    <row r="19785" customFormat="1"/>
    <row r="19786" customFormat="1"/>
    <row r="19787" customFormat="1"/>
    <row r="19788" customFormat="1"/>
    <row r="19789" customFormat="1"/>
    <row r="19790" customFormat="1"/>
    <row r="19791" customFormat="1"/>
    <row r="19792" customFormat="1"/>
    <row r="19793" customFormat="1"/>
    <row r="19794" customFormat="1"/>
    <row r="19795" customFormat="1"/>
    <row r="19796" customFormat="1"/>
    <row r="19797" customFormat="1"/>
    <row r="19798" customFormat="1"/>
    <row r="19799" customFormat="1"/>
    <row r="19800" customFormat="1"/>
    <row r="19801" customFormat="1"/>
    <row r="19802" customFormat="1"/>
    <row r="19803" customFormat="1"/>
    <row r="19804" customFormat="1"/>
    <row r="19805" customFormat="1"/>
    <row r="19806" customFormat="1"/>
    <row r="19807" customFormat="1"/>
    <row r="19808" customFormat="1"/>
    <row r="19809" customFormat="1"/>
    <row r="19810" customFormat="1"/>
    <row r="19811" customFormat="1"/>
    <row r="19812" customFormat="1"/>
    <row r="19813" customFormat="1"/>
    <row r="19814" customFormat="1"/>
    <row r="19815" customFormat="1"/>
    <row r="19816" customFormat="1"/>
    <row r="19817" customFormat="1"/>
    <row r="19818" customFormat="1"/>
    <row r="19819" customFormat="1"/>
    <row r="19820" customFormat="1"/>
    <row r="19821" customFormat="1"/>
    <row r="19822" customFormat="1"/>
    <row r="19823" customFormat="1"/>
    <row r="19824" customFormat="1"/>
    <row r="19825" customFormat="1"/>
    <row r="19826" customFormat="1"/>
    <row r="19827" customFormat="1"/>
    <row r="19828" customFormat="1"/>
    <row r="19829" customFormat="1"/>
    <row r="19830" customFormat="1"/>
    <row r="19831" customFormat="1"/>
    <row r="19832" customFormat="1"/>
    <row r="19833" customFormat="1"/>
    <row r="19834" customFormat="1"/>
    <row r="19835" customFormat="1"/>
    <row r="19836" customFormat="1"/>
    <row r="19837" customFormat="1"/>
    <row r="19838" customFormat="1"/>
    <row r="19839" customFormat="1"/>
    <row r="19840" customFormat="1"/>
    <row r="19841" customFormat="1"/>
    <row r="19842" customFormat="1"/>
    <row r="19843" customFormat="1"/>
    <row r="19844" customFormat="1"/>
    <row r="19845" customFormat="1"/>
    <row r="19846" customFormat="1"/>
    <row r="19847" customFormat="1"/>
    <row r="19848" customFormat="1"/>
    <row r="19849" customFormat="1"/>
    <row r="19850" customFormat="1"/>
    <row r="19851" customFormat="1"/>
    <row r="19852" customFormat="1"/>
    <row r="19853" customFormat="1"/>
    <row r="19854" customFormat="1"/>
    <row r="19855" customFormat="1"/>
    <row r="19856" customFormat="1"/>
    <row r="19857" customFormat="1"/>
    <row r="19858" customFormat="1"/>
    <row r="19859" customFormat="1"/>
    <row r="19860" customFormat="1"/>
    <row r="19861" customFormat="1"/>
    <row r="19862" customFormat="1"/>
    <row r="19863" customFormat="1"/>
    <row r="19864" customFormat="1"/>
    <row r="19865" customFormat="1"/>
    <row r="19866" customFormat="1"/>
    <row r="19867" customFormat="1"/>
    <row r="19868" customFormat="1"/>
    <row r="19869" customFormat="1"/>
    <row r="19870" customFormat="1"/>
    <row r="19871" customFormat="1"/>
    <row r="19872" customFormat="1"/>
    <row r="19873" customFormat="1"/>
    <row r="19874" customFormat="1"/>
    <row r="19875" customFormat="1"/>
    <row r="19876" customFormat="1"/>
    <row r="19877" customFormat="1"/>
    <row r="19878" customFormat="1"/>
    <row r="19879" customFormat="1"/>
    <row r="19880" customFormat="1"/>
    <row r="19881" customFormat="1"/>
    <row r="19882" customFormat="1"/>
    <row r="19883" customFormat="1"/>
    <row r="19884" customFormat="1"/>
    <row r="19885" customFormat="1"/>
    <row r="19886" customFormat="1"/>
    <row r="19887" customFormat="1"/>
    <row r="19888" customFormat="1"/>
    <row r="19889" customFormat="1"/>
    <row r="19890" customFormat="1"/>
    <row r="19891" customFormat="1"/>
    <row r="19892" customFormat="1"/>
    <row r="19893" customFormat="1"/>
    <row r="19894" customFormat="1"/>
    <row r="19895" customFormat="1"/>
    <row r="19896" customFormat="1"/>
    <row r="19897" customFormat="1"/>
    <row r="19898" customFormat="1"/>
    <row r="19899" customFormat="1"/>
    <row r="19900" customFormat="1"/>
    <row r="19901" customFormat="1"/>
    <row r="19902" customFormat="1"/>
    <row r="19903" customFormat="1"/>
    <row r="19904" customFormat="1"/>
    <row r="19905" customFormat="1"/>
    <row r="19906" customFormat="1"/>
    <row r="19907" customFormat="1"/>
    <row r="19908" customFormat="1"/>
    <row r="19909" customFormat="1"/>
    <row r="19910" customFormat="1"/>
    <row r="19911" customFormat="1"/>
    <row r="19912" customFormat="1"/>
    <row r="19913" customFormat="1"/>
    <row r="19914" customFormat="1"/>
    <row r="19915" customFormat="1"/>
    <row r="19916" customFormat="1"/>
    <row r="19917" customFormat="1"/>
    <row r="19918" customFormat="1"/>
    <row r="19919" customFormat="1"/>
    <row r="19920" customFormat="1"/>
    <row r="19921" customFormat="1"/>
    <row r="19922" customFormat="1"/>
    <row r="19923" customFormat="1"/>
    <row r="19924" customFormat="1"/>
    <row r="19925" customFormat="1"/>
    <row r="19926" customFormat="1"/>
    <row r="19927" customFormat="1"/>
    <row r="19928" customFormat="1"/>
    <row r="19929" customFormat="1"/>
    <row r="19930" customFormat="1"/>
    <row r="19931" customFormat="1"/>
    <row r="19932" customFormat="1"/>
    <row r="19933" customFormat="1"/>
    <row r="19934" customFormat="1"/>
    <row r="19935" customFormat="1"/>
    <row r="19936" customFormat="1"/>
    <row r="19937" customFormat="1"/>
    <row r="19938" customFormat="1"/>
    <row r="19939" customFormat="1"/>
    <row r="19940" customFormat="1"/>
    <row r="19941" customFormat="1"/>
    <row r="19942" customFormat="1"/>
    <row r="19943" customFormat="1"/>
    <row r="19944" customFormat="1"/>
    <row r="19945" customFormat="1"/>
    <row r="19946" customFormat="1"/>
    <row r="19947" customFormat="1"/>
    <row r="19948" customFormat="1"/>
    <row r="19949" customFormat="1"/>
    <row r="19950" customFormat="1"/>
    <row r="19951" customFormat="1"/>
    <row r="19952" customFormat="1"/>
    <row r="19953" customFormat="1"/>
    <row r="19954" customFormat="1"/>
    <row r="19955" customFormat="1"/>
    <row r="19956" customFormat="1"/>
    <row r="19957" customFormat="1"/>
    <row r="19958" customFormat="1"/>
    <row r="19959" customFormat="1"/>
    <row r="19960" customFormat="1"/>
    <row r="19961" customFormat="1"/>
    <row r="19962" customFormat="1"/>
    <row r="19963" customFormat="1"/>
    <row r="19964" customFormat="1"/>
    <row r="19965" customFormat="1"/>
    <row r="19966" customFormat="1"/>
    <row r="19967" customFormat="1"/>
    <row r="19968" customFormat="1"/>
    <row r="19969" customFormat="1"/>
    <row r="19970" customFormat="1"/>
    <row r="19971" customFormat="1"/>
    <row r="19972" customFormat="1"/>
    <row r="19973" customFormat="1"/>
    <row r="19974" customFormat="1"/>
    <row r="19975" customFormat="1"/>
    <row r="19976" customFormat="1"/>
    <row r="19977" customFormat="1"/>
    <row r="19978" customFormat="1"/>
    <row r="19979" customFormat="1"/>
    <row r="19980" customFormat="1"/>
    <row r="19981" customFormat="1"/>
    <row r="19982" customFormat="1"/>
    <row r="19983" customFormat="1"/>
    <row r="19984" customFormat="1"/>
    <row r="19985" customFormat="1"/>
    <row r="19986" customFormat="1"/>
    <row r="19987" customFormat="1"/>
    <row r="19988" customFormat="1"/>
    <row r="19989" customFormat="1"/>
    <row r="19990" customFormat="1"/>
    <row r="19991" customFormat="1"/>
    <row r="19992" customFormat="1"/>
    <row r="19993" customFormat="1"/>
    <row r="19994" customFormat="1"/>
    <row r="19995" customFormat="1"/>
    <row r="19996" customFormat="1"/>
    <row r="19997" customFormat="1"/>
    <row r="19998" customFormat="1"/>
    <row r="19999" customFormat="1"/>
    <row r="20000" customFormat="1"/>
    <row r="20001" customFormat="1"/>
    <row r="20002" customFormat="1"/>
    <row r="20003" customFormat="1"/>
    <row r="20004" customFormat="1"/>
    <row r="20005" customFormat="1"/>
    <row r="20006" customFormat="1"/>
    <row r="20007" customFormat="1"/>
    <row r="20008" customFormat="1"/>
    <row r="20009" customFormat="1"/>
    <row r="20010" customFormat="1"/>
    <row r="20011" customFormat="1"/>
    <row r="20012" customFormat="1"/>
    <row r="20013" customFormat="1"/>
    <row r="20014" customFormat="1"/>
    <row r="20015" customFormat="1"/>
    <row r="20016" customFormat="1"/>
    <row r="20017" customFormat="1"/>
    <row r="20018" customFormat="1"/>
    <row r="20019" customFormat="1"/>
    <row r="20020" customFormat="1"/>
    <row r="20021" customFormat="1"/>
    <row r="20022" customFormat="1"/>
    <row r="20023" customFormat="1"/>
    <row r="20024" customFormat="1"/>
    <row r="20025" customFormat="1"/>
    <row r="20026" customFormat="1"/>
    <row r="20027" customFormat="1"/>
    <row r="20028" customFormat="1"/>
    <row r="20029" customFormat="1"/>
    <row r="20030" customFormat="1"/>
    <row r="20031" customFormat="1"/>
    <row r="20032" customFormat="1"/>
    <row r="20033" customFormat="1"/>
    <row r="20034" customFormat="1"/>
    <row r="20035" customFormat="1"/>
    <row r="20036" customFormat="1"/>
    <row r="20037" customFormat="1"/>
    <row r="20038" customFormat="1"/>
    <row r="20039" customFormat="1"/>
    <row r="20040" customFormat="1"/>
    <row r="20041" customFormat="1"/>
    <row r="20042" customFormat="1"/>
    <row r="20043" customFormat="1"/>
    <row r="20044" customFormat="1"/>
    <row r="20045" customFormat="1"/>
    <row r="20046" customFormat="1"/>
    <row r="20047" customFormat="1"/>
    <row r="20048" customFormat="1"/>
    <row r="20049" customFormat="1"/>
    <row r="20050" customFormat="1"/>
    <row r="20051" customFormat="1"/>
    <row r="20052" customFormat="1"/>
    <row r="20053" customFormat="1"/>
    <row r="20054" customFormat="1"/>
    <row r="20055" customFormat="1"/>
    <row r="20056" customFormat="1"/>
    <row r="20057" customFormat="1"/>
    <row r="20058" customFormat="1"/>
    <row r="20059" customFormat="1"/>
    <row r="20060" customFormat="1"/>
    <row r="20061" customFormat="1"/>
    <row r="20062" customFormat="1"/>
    <row r="20063" customFormat="1"/>
    <row r="20064" customFormat="1"/>
    <row r="20065" customFormat="1"/>
    <row r="20066" customFormat="1"/>
    <row r="20067" customFormat="1"/>
    <row r="20068" customFormat="1"/>
    <row r="20069" customFormat="1"/>
    <row r="20070" customFormat="1"/>
    <row r="20071" customFormat="1"/>
    <row r="20072" customFormat="1"/>
    <row r="20073" customFormat="1"/>
    <row r="20074" customFormat="1"/>
    <row r="20075" customFormat="1"/>
    <row r="20076" customFormat="1"/>
    <row r="20077" customFormat="1"/>
    <row r="20078" customFormat="1"/>
    <row r="20079" customFormat="1"/>
    <row r="20080" customFormat="1"/>
    <row r="20081" customFormat="1"/>
    <row r="20082" customFormat="1"/>
    <row r="20083" customFormat="1"/>
    <row r="20084" customFormat="1"/>
    <row r="20085" customFormat="1"/>
    <row r="20086" customFormat="1"/>
    <row r="20087" customFormat="1"/>
    <row r="20088" customFormat="1"/>
    <row r="20089" customFormat="1"/>
    <row r="20090" customFormat="1"/>
    <row r="20091" customFormat="1"/>
    <row r="20092" customFormat="1"/>
    <row r="20093" customFormat="1"/>
    <row r="20094" customFormat="1"/>
    <row r="20095" customFormat="1"/>
    <row r="20096" customFormat="1"/>
    <row r="20097" customFormat="1"/>
    <row r="20098" customFormat="1"/>
    <row r="20099" customFormat="1"/>
    <row r="20100" customFormat="1"/>
    <row r="20101" customFormat="1"/>
    <row r="20102" customFormat="1"/>
    <row r="20103" customFormat="1"/>
    <row r="20104" customFormat="1"/>
    <row r="20105" customFormat="1"/>
    <row r="20106" customFormat="1"/>
    <row r="20107" customFormat="1"/>
    <row r="20108" customFormat="1"/>
    <row r="20109" customFormat="1"/>
    <row r="20110" customFormat="1"/>
    <row r="20111" customFormat="1"/>
    <row r="20112" customFormat="1"/>
    <row r="20113" customFormat="1"/>
    <row r="20114" customFormat="1"/>
    <row r="20115" customFormat="1"/>
    <row r="20116" customFormat="1"/>
    <row r="20117" customFormat="1"/>
    <row r="20118" customFormat="1"/>
    <row r="20119" customFormat="1"/>
    <row r="20120" customFormat="1"/>
    <row r="20121" customFormat="1"/>
    <row r="20122" customFormat="1"/>
    <row r="20123" customFormat="1"/>
    <row r="20124" customFormat="1"/>
    <row r="20125" customFormat="1"/>
    <row r="20126" customFormat="1"/>
    <row r="20127" customFormat="1"/>
    <row r="20128" customFormat="1"/>
    <row r="20129" customFormat="1"/>
    <row r="20130" customFormat="1"/>
    <row r="20131" customFormat="1"/>
    <row r="20132" customFormat="1"/>
    <row r="20133" customFormat="1"/>
    <row r="20134" customFormat="1"/>
    <row r="20135" customFormat="1"/>
    <row r="20136" customFormat="1"/>
    <row r="20137" customFormat="1"/>
    <row r="20138" customFormat="1"/>
    <row r="20139" customFormat="1"/>
    <row r="20140" customFormat="1"/>
    <row r="20141" customFormat="1"/>
    <row r="20142" customFormat="1"/>
    <row r="20143" customFormat="1"/>
    <row r="20144" customFormat="1"/>
    <row r="20145" customFormat="1"/>
    <row r="20146" customFormat="1"/>
    <row r="20147" customFormat="1"/>
    <row r="20148" customFormat="1"/>
    <row r="20149" customFormat="1"/>
    <row r="20150" customFormat="1"/>
    <row r="20151" customFormat="1"/>
    <row r="20152" customFormat="1"/>
    <row r="20153" customFormat="1"/>
    <row r="20154" customFormat="1"/>
    <row r="20155" customFormat="1"/>
    <row r="20156" customFormat="1"/>
    <row r="20157" customFormat="1"/>
    <row r="20158" customFormat="1"/>
    <row r="20159" customFormat="1"/>
    <row r="20160" customFormat="1"/>
    <row r="20161" customFormat="1"/>
    <row r="20162" customFormat="1"/>
    <row r="20163" customFormat="1"/>
    <row r="20164" customFormat="1"/>
    <row r="20165" customFormat="1"/>
    <row r="20166" customFormat="1"/>
    <row r="20167" customFormat="1"/>
    <row r="20168" customFormat="1"/>
    <row r="20169" customFormat="1"/>
    <row r="20170" customFormat="1"/>
    <row r="20171" customFormat="1"/>
    <row r="20172" customFormat="1"/>
    <row r="20173" customFormat="1"/>
    <row r="20174" customFormat="1"/>
    <row r="20175" customFormat="1"/>
    <row r="20176" customFormat="1"/>
    <row r="20177" customFormat="1"/>
    <row r="20178" customFormat="1"/>
    <row r="20179" customFormat="1"/>
    <row r="20180" customFormat="1"/>
    <row r="20181" customFormat="1"/>
    <row r="20182" customFormat="1"/>
    <row r="20183" customFormat="1"/>
    <row r="20184" customFormat="1"/>
    <row r="20185" customFormat="1"/>
    <row r="20186" customFormat="1"/>
    <row r="20187" customFormat="1"/>
    <row r="20188" customFormat="1"/>
    <row r="20189" customFormat="1"/>
    <row r="20190" customFormat="1"/>
    <row r="20191" customFormat="1"/>
    <row r="20192" customFormat="1"/>
    <row r="20193" customFormat="1"/>
    <row r="20194" customFormat="1"/>
    <row r="20195" customFormat="1"/>
    <row r="20196" customFormat="1"/>
    <row r="20197" customFormat="1"/>
    <row r="20198" customFormat="1"/>
    <row r="20199" customFormat="1"/>
    <row r="20200" customFormat="1"/>
    <row r="20201" customFormat="1"/>
    <row r="20202" customFormat="1"/>
    <row r="20203" customFormat="1"/>
    <row r="20204" customFormat="1"/>
    <row r="20205" customFormat="1"/>
    <row r="20206" customFormat="1"/>
    <row r="20207" customFormat="1"/>
    <row r="20208" customFormat="1"/>
    <row r="20209" customFormat="1"/>
    <row r="20210" customFormat="1"/>
    <row r="20211" customFormat="1"/>
    <row r="20212" customFormat="1"/>
    <row r="20213" customFormat="1"/>
    <row r="20214" customFormat="1"/>
    <row r="20215" customFormat="1"/>
    <row r="20216" customFormat="1"/>
    <row r="20217" customFormat="1"/>
    <row r="20218" customFormat="1"/>
    <row r="20219" customFormat="1"/>
    <row r="20220" customFormat="1"/>
    <row r="20221" customFormat="1"/>
    <row r="20222" customFormat="1"/>
    <row r="20223" customFormat="1"/>
    <row r="20224" customFormat="1"/>
    <row r="20225" customFormat="1"/>
    <row r="20226" customFormat="1"/>
    <row r="20227" customFormat="1"/>
    <row r="20228" customFormat="1"/>
    <row r="20229" customFormat="1"/>
    <row r="20230" customFormat="1"/>
    <row r="20231" customFormat="1"/>
    <row r="20232" customFormat="1"/>
    <row r="20233" customFormat="1"/>
    <row r="20234" customFormat="1"/>
    <row r="20235" customFormat="1"/>
    <row r="20236" customFormat="1"/>
    <row r="20237" customFormat="1"/>
    <row r="20238" customFormat="1"/>
    <row r="20239" customFormat="1"/>
    <row r="20240" customFormat="1"/>
    <row r="20241" customFormat="1"/>
    <row r="20242" customFormat="1"/>
    <row r="20243" customFormat="1"/>
    <row r="20244" customFormat="1"/>
    <row r="20245" customFormat="1"/>
    <row r="20246" customFormat="1"/>
    <row r="20247" customFormat="1"/>
    <row r="20248" customFormat="1"/>
    <row r="20249" customFormat="1"/>
    <row r="20250" customFormat="1"/>
    <row r="20251" customFormat="1"/>
    <row r="20252" customFormat="1"/>
    <row r="20253" customFormat="1"/>
    <row r="20254" customFormat="1"/>
    <row r="20255" customFormat="1"/>
    <row r="20256" customFormat="1"/>
    <row r="20257" customFormat="1"/>
    <row r="20258" customFormat="1"/>
    <row r="20259" customFormat="1"/>
    <row r="20260" customFormat="1"/>
    <row r="20261" customFormat="1"/>
    <row r="20262" customFormat="1"/>
    <row r="20263" customFormat="1"/>
    <row r="20264" customFormat="1"/>
    <row r="20265" customFormat="1"/>
    <row r="20266" customFormat="1"/>
    <row r="20267" customFormat="1"/>
    <row r="20268" customFormat="1"/>
    <row r="20269" customFormat="1"/>
    <row r="20270" customFormat="1"/>
    <row r="20271" customFormat="1"/>
    <row r="20272" customFormat="1"/>
    <row r="20273" customFormat="1"/>
    <row r="20274" customFormat="1"/>
    <row r="20275" customFormat="1"/>
    <row r="20276" customFormat="1"/>
    <row r="20277" customFormat="1"/>
    <row r="20278" customFormat="1"/>
    <row r="20279" customFormat="1"/>
    <row r="20280" customFormat="1"/>
    <row r="20281" customFormat="1"/>
    <row r="20282" customFormat="1"/>
    <row r="20283" customFormat="1"/>
    <row r="20284" customFormat="1"/>
    <row r="20285" customFormat="1"/>
    <row r="20286" customFormat="1"/>
    <row r="20287" customFormat="1"/>
    <row r="20288" customFormat="1"/>
    <row r="20289" customFormat="1"/>
    <row r="20290" customFormat="1"/>
    <row r="20291" customFormat="1"/>
    <row r="20292" customFormat="1"/>
    <row r="20293" customFormat="1"/>
    <row r="20294" customFormat="1"/>
    <row r="20295" customFormat="1"/>
    <row r="20296" customFormat="1"/>
    <row r="20297" customFormat="1"/>
    <row r="20298" customFormat="1"/>
    <row r="20299" customFormat="1"/>
    <row r="20300" customFormat="1"/>
    <row r="20301" customFormat="1"/>
    <row r="20302" customFormat="1"/>
    <row r="20303" customFormat="1"/>
    <row r="20304" customFormat="1"/>
    <row r="20305" customFormat="1"/>
    <row r="20306" customFormat="1"/>
    <row r="20307" customFormat="1"/>
    <row r="20308" customFormat="1"/>
    <row r="20309" customFormat="1"/>
    <row r="20310" customFormat="1"/>
    <row r="20311" customFormat="1"/>
    <row r="20312" customFormat="1"/>
    <row r="20313" customFormat="1"/>
    <row r="20314" customFormat="1"/>
    <row r="20315" customFormat="1"/>
    <row r="20316" customFormat="1"/>
    <row r="20317" customFormat="1"/>
    <row r="20318" customFormat="1"/>
    <row r="20319" customFormat="1"/>
    <row r="20320" customFormat="1"/>
    <row r="20321" customFormat="1"/>
    <row r="20322" customFormat="1"/>
    <row r="20323" customFormat="1"/>
    <row r="20324" customFormat="1"/>
    <row r="20325" customFormat="1"/>
    <row r="20326" customFormat="1"/>
    <row r="20327" customFormat="1"/>
    <row r="20328" customFormat="1"/>
    <row r="20329" customFormat="1"/>
    <row r="20330" customFormat="1"/>
    <row r="20331" customFormat="1"/>
    <row r="20332" customFormat="1"/>
    <row r="20333" customFormat="1"/>
    <row r="20334" customFormat="1"/>
    <row r="20335" customFormat="1"/>
    <row r="20336" customFormat="1"/>
    <row r="20337" customFormat="1"/>
    <row r="20338" customFormat="1"/>
    <row r="20339" customFormat="1"/>
    <row r="20340" customFormat="1"/>
    <row r="20341" customFormat="1"/>
    <row r="20342" customFormat="1"/>
    <row r="20343" customFormat="1"/>
    <row r="20344" customFormat="1"/>
    <row r="20345" customFormat="1"/>
    <row r="20346" customFormat="1"/>
    <row r="20347" customFormat="1"/>
    <row r="20348" customFormat="1"/>
    <row r="20349" customFormat="1"/>
    <row r="20350" customFormat="1"/>
    <row r="20351" customFormat="1"/>
    <row r="20352" customFormat="1"/>
    <row r="20353" customFormat="1"/>
    <row r="20354" customFormat="1"/>
    <row r="20355" customFormat="1"/>
    <row r="20356" customFormat="1"/>
    <row r="20357" customFormat="1"/>
    <row r="20358" customFormat="1"/>
    <row r="20359" customFormat="1"/>
    <row r="20360" customFormat="1"/>
    <row r="20361" customFormat="1"/>
    <row r="20362" customFormat="1"/>
    <row r="20363" customFormat="1"/>
    <row r="20364" customFormat="1"/>
    <row r="20365" customFormat="1"/>
    <row r="20366" customFormat="1"/>
    <row r="20367" customFormat="1"/>
    <row r="20368" customFormat="1"/>
    <row r="20369" customFormat="1"/>
    <row r="20370" customFormat="1"/>
    <row r="20371" customFormat="1"/>
    <row r="20372" customFormat="1"/>
    <row r="20373" customFormat="1"/>
    <row r="20374" customFormat="1"/>
    <row r="20375" customFormat="1"/>
    <row r="20376" customFormat="1"/>
    <row r="20377" customFormat="1"/>
    <row r="20378" customFormat="1"/>
    <row r="20379" customFormat="1"/>
    <row r="20380" customFormat="1"/>
    <row r="20381" customFormat="1"/>
    <row r="20382" customFormat="1"/>
    <row r="20383" customFormat="1"/>
    <row r="20384" customFormat="1"/>
    <row r="20385" customFormat="1"/>
    <row r="20386" customFormat="1"/>
    <row r="20387" customFormat="1"/>
    <row r="20388" customFormat="1"/>
    <row r="20389" customFormat="1"/>
    <row r="20390" customFormat="1"/>
    <row r="20391" customFormat="1"/>
    <row r="20392" customFormat="1"/>
    <row r="20393" customFormat="1"/>
    <row r="20394" customFormat="1"/>
    <row r="20395" customFormat="1"/>
    <row r="20396" customFormat="1"/>
    <row r="20397" customFormat="1"/>
    <row r="20398" customFormat="1"/>
    <row r="20399" customFormat="1"/>
    <row r="20400" customFormat="1"/>
    <row r="20401" customFormat="1"/>
    <row r="20402" customFormat="1"/>
    <row r="20403" customFormat="1"/>
    <row r="20404" customFormat="1"/>
    <row r="20405" customFormat="1"/>
    <row r="20406" customFormat="1"/>
    <row r="20407" customFormat="1"/>
    <row r="20408" customFormat="1"/>
    <row r="20409" customFormat="1"/>
    <row r="20410" customFormat="1"/>
    <row r="20411" customFormat="1"/>
    <row r="20412" customFormat="1"/>
    <row r="20413" customFormat="1"/>
    <row r="20414" customFormat="1"/>
    <row r="20415" customFormat="1"/>
    <row r="20416" customFormat="1"/>
    <row r="20417" customFormat="1"/>
    <row r="20418" customFormat="1"/>
    <row r="20419" customFormat="1"/>
    <row r="20420" customFormat="1"/>
    <row r="20421" customFormat="1"/>
    <row r="20422" customFormat="1"/>
    <row r="20423" customFormat="1"/>
    <row r="20424" customFormat="1"/>
    <row r="20425" customFormat="1"/>
    <row r="20426" customFormat="1"/>
    <row r="20427" customFormat="1"/>
    <row r="20428" customFormat="1"/>
    <row r="20429" customFormat="1"/>
    <row r="20430" customFormat="1"/>
    <row r="20431" customFormat="1"/>
    <row r="20432" customFormat="1"/>
    <row r="20433" customFormat="1"/>
    <row r="20434" customFormat="1"/>
    <row r="20435" customFormat="1"/>
    <row r="20436" customFormat="1"/>
    <row r="20437" customFormat="1"/>
    <row r="20438" customFormat="1"/>
    <row r="20439" customFormat="1"/>
    <row r="20440" customFormat="1"/>
    <row r="20441" customFormat="1"/>
    <row r="20442" customFormat="1"/>
    <row r="20443" customFormat="1"/>
    <row r="20444" customFormat="1"/>
    <row r="20445" customFormat="1"/>
    <row r="20446" customFormat="1"/>
    <row r="20447" customFormat="1"/>
    <row r="20448" customFormat="1"/>
    <row r="20449" customFormat="1"/>
    <row r="20450" customFormat="1"/>
    <row r="20451" customFormat="1"/>
    <row r="20452" customFormat="1"/>
    <row r="20453" customFormat="1"/>
    <row r="20454" customFormat="1"/>
    <row r="20455" customFormat="1"/>
    <row r="20456" customFormat="1"/>
    <row r="20457" customFormat="1"/>
    <row r="20458" customFormat="1"/>
    <row r="20459" customFormat="1"/>
    <row r="20460" customFormat="1"/>
    <row r="20461" customFormat="1"/>
    <row r="20462" customFormat="1"/>
    <row r="20463" customFormat="1"/>
    <row r="20464" customFormat="1"/>
    <row r="20465" customFormat="1"/>
    <row r="20466" customFormat="1"/>
    <row r="20467" customFormat="1"/>
    <row r="20468" customFormat="1"/>
    <row r="20469" customFormat="1"/>
    <row r="20470" customFormat="1"/>
    <row r="20471" customFormat="1"/>
    <row r="20472" customFormat="1"/>
    <row r="20473" customFormat="1"/>
    <row r="20474" customFormat="1"/>
    <row r="20475" customFormat="1"/>
    <row r="20476" customFormat="1"/>
    <row r="20477" customFormat="1"/>
    <row r="20478" customFormat="1"/>
    <row r="20479" customFormat="1"/>
    <row r="20480" customFormat="1"/>
    <row r="20481" customFormat="1"/>
    <row r="20482" customFormat="1"/>
    <row r="20483" customFormat="1"/>
    <row r="20484" customFormat="1"/>
    <row r="20485" customFormat="1"/>
    <row r="20486" customFormat="1"/>
    <row r="20487" customFormat="1"/>
    <row r="20488" customFormat="1"/>
    <row r="20489" customFormat="1"/>
    <row r="20490" customFormat="1"/>
    <row r="20491" customFormat="1"/>
    <row r="20492" customFormat="1"/>
    <row r="20493" customFormat="1"/>
    <row r="20494" customFormat="1"/>
    <row r="20495" customFormat="1"/>
    <row r="20496" customFormat="1"/>
    <row r="20497" customFormat="1"/>
    <row r="20498" customFormat="1"/>
    <row r="20499" customFormat="1"/>
    <row r="20500" customFormat="1"/>
    <row r="20501" customFormat="1"/>
    <row r="20502" customFormat="1"/>
    <row r="20503" customFormat="1"/>
    <row r="20504" customFormat="1"/>
    <row r="20505" customFormat="1"/>
    <row r="20506" customFormat="1"/>
    <row r="20507" customFormat="1"/>
    <row r="20508" customFormat="1"/>
    <row r="20509" customFormat="1"/>
    <row r="20510" customFormat="1"/>
    <row r="20511" customFormat="1"/>
    <row r="20512" customFormat="1"/>
    <row r="20513" customFormat="1"/>
    <row r="20514" customFormat="1"/>
    <row r="20515" customFormat="1"/>
    <row r="20516" customFormat="1"/>
    <row r="20517" customFormat="1"/>
    <row r="20518" customFormat="1"/>
    <row r="20519" customFormat="1"/>
    <row r="20520" customFormat="1"/>
    <row r="20521" customFormat="1"/>
    <row r="20522" customFormat="1"/>
    <row r="20523" customFormat="1"/>
    <row r="20524" customFormat="1"/>
    <row r="20525" customFormat="1"/>
    <row r="20526" customFormat="1"/>
    <row r="20527" customFormat="1"/>
    <row r="20528" customFormat="1"/>
    <row r="20529" customFormat="1"/>
    <row r="20530" customFormat="1"/>
    <row r="20531" customFormat="1"/>
    <row r="20532" customFormat="1"/>
    <row r="20533" customFormat="1"/>
    <row r="20534" customFormat="1"/>
    <row r="20535" customFormat="1"/>
    <row r="20536" customFormat="1"/>
    <row r="20537" customFormat="1"/>
    <row r="20538" customFormat="1"/>
    <row r="20539" customFormat="1"/>
    <row r="20540" customFormat="1"/>
    <row r="20541" customFormat="1"/>
    <row r="20542" customFormat="1"/>
    <row r="20543" customFormat="1"/>
    <row r="20544" customFormat="1"/>
    <row r="20545" customFormat="1"/>
    <row r="20546" customFormat="1"/>
    <row r="20547" customFormat="1"/>
    <row r="20548" customFormat="1"/>
    <row r="20549" customFormat="1"/>
    <row r="20550" customFormat="1"/>
    <row r="20551" customFormat="1"/>
    <row r="20552" customFormat="1"/>
    <row r="20553" customFormat="1"/>
    <row r="20554" customFormat="1"/>
    <row r="20555" customFormat="1"/>
    <row r="20556" customFormat="1"/>
    <row r="20557" customFormat="1"/>
    <row r="20558" customFormat="1"/>
    <row r="20559" customFormat="1"/>
    <row r="20560" customFormat="1"/>
    <row r="20561" customFormat="1"/>
    <row r="20562" customFormat="1"/>
    <row r="20563" customFormat="1"/>
    <row r="20564" customFormat="1"/>
    <row r="20565" customFormat="1"/>
    <row r="20566" customFormat="1"/>
    <row r="20567" customFormat="1"/>
    <row r="20568" customFormat="1"/>
    <row r="20569" customFormat="1"/>
    <row r="20570" customFormat="1"/>
    <row r="20571" customFormat="1"/>
    <row r="20572" customFormat="1"/>
    <row r="20573" customFormat="1"/>
    <row r="20574" customFormat="1"/>
    <row r="20575" customFormat="1"/>
    <row r="20576" customFormat="1"/>
    <row r="20577" customFormat="1"/>
    <row r="20578" customFormat="1"/>
    <row r="20579" customFormat="1"/>
    <row r="20580" customFormat="1"/>
    <row r="20581" customFormat="1"/>
    <row r="20582" customFormat="1"/>
    <row r="20583" customFormat="1"/>
    <row r="20584" customFormat="1"/>
    <row r="20585" customFormat="1"/>
    <row r="20586" customFormat="1"/>
    <row r="20587" customFormat="1"/>
    <row r="20588" customFormat="1"/>
    <row r="20589" customFormat="1"/>
    <row r="20590" customFormat="1"/>
    <row r="20591" customFormat="1"/>
    <row r="20592" customFormat="1"/>
    <row r="20593" customFormat="1"/>
    <row r="20594" customFormat="1"/>
    <row r="20595" customFormat="1"/>
    <row r="20596" customFormat="1"/>
    <row r="20597" customFormat="1"/>
    <row r="20598" customFormat="1"/>
    <row r="20599" customFormat="1"/>
    <row r="20600" customFormat="1"/>
    <row r="20601" customFormat="1"/>
    <row r="20602" customFormat="1"/>
    <row r="20603" customFormat="1"/>
    <row r="20604" customFormat="1"/>
    <row r="20605" customFormat="1"/>
    <row r="20606" customFormat="1"/>
    <row r="20607" customFormat="1"/>
    <row r="20608" customFormat="1"/>
    <row r="20609" customFormat="1"/>
    <row r="20610" customFormat="1"/>
    <row r="20611" customFormat="1"/>
    <row r="20612" customFormat="1"/>
    <row r="20613" customFormat="1"/>
    <row r="20614" customFormat="1"/>
    <row r="20615" customFormat="1"/>
    <row r="20616" customFormat="1"/>
    <row r="20617" customFormat="1"/>
    <row r="20618" customFormat="1"/>
    <row r="20619" customFormat="1"/>
    <row r="20620" customFormat="1"/>
    <row r="20621" customFormat="1"/>
    <row r="20622" customFormat="1"/>
    <row r="20623" customFormat="1"/>
    <row r="20624" customFormat="1"/>
    <row r="20625" customFormat="1"/>
    <row r="20626" customFormat="1"/>
    <row r="20627" customFormat="1"/>
    <row r="20628" customFormat="1"/>
    <row r="20629" customFormat="1"/>
    <row r="20630" customFormat="1"/>
    <row r="20631" customFormat="1"/>
    <row r="20632" customFormat="1"/>
    <row r="20633" customFormat="1"/>
    <row r="20634" customFormat="1"/>
    <row r="20635" customFormat="1"/>
    <row r="20636" customFormat="1"/>
    <row r="20637" customFormat="1"/>
    <row r="20638" customFormat="1"/>
    <row r="20639" customFormat="1"/>
    <row r="20640" customFormat="1"/>
    <row r="20641" customFormat="1"/>
    <row r="20642" customFormat="1"/>
    <row r="20643" customFormat="1"/>
    <row r="20644" customFormat="1"/>
    <row r="20645" customFormat="1"/>
    <row r="20646" customFormat="1"/>
    <row r="20647" customFormat="1"/>
    <row r="20648" customFormat="1"/>
    <row r="20649" customFormat="1"/>
    <row r="20650" customFormat="1"/>
    <row r="20651" customFormat="1"/>
    <row r="20652" customFormat="1"/>
    <row r="20653" customFormat="1"/>
    <row r="20654" customFormat="1"/>
    <row r="20655" customFormat="1"/>
    <row r="20656" customFormat="1"/>
    <row r="20657" customFormat="1"/>
    <row r="20658" customFormat="1"/>
    <row r="20659" customFormat="1"/>
    <row r="20660" customFormat="1"/>
    <row r="20661" customFormat="1"/>
    <row r="20662" customFormat="1"/>
    <row r="20663" customFormat="1"/>
    <row r="20664" customFormat="1"/>
    <row r="20665" customFormat="1"/>
    <row r="20666" customFormat="1"/>
    <row r="20667" customFormat="1"/>
    <row r="20668" customFormat="1"/>
    <row r="20669" customFormat="1"/>
    <row r="20670" customFormat="1"/>
    <row r="20671" customFormat="1"/>
    <row r="20672" customFormat="1"/>
    <row r="20673" customFormat="1"/>
    <row r="20674" customFormat="1"/>
    <row r="20675" customFormat="1"/>
    <row r="20676" customFormat="1"/>
    <row r="20677" customFormat="1"/>
    <row r="20678" customFormat="1"/>
    <row r="20679" customFormat="1"/>
    <row r="20680" customFormat="1"/>
    <row r="20681" customFormat="1"/>
    <row r="20682" customFormat="1"/>
    <row r="20683" customFormat="1"/>
    <row r="20684" customFormat="1"/>
    <row r="20685" customFormat="1"/>
    <row r="20686" customFormat="1"/>
    <row r="20687" customFormat="1"/>
    <row r="20688" customFormat="1"/>
    <row r="20689" customFormat="1"/>
    <row r="20690" customFormat="1"/>
    <row r="20691" customFormat="1"/>
    <row r="20692" customFormat="1"/>
    <row r="20693" customFormat="1"/>
    <row r="20694" customFormat="1"/>
    <row r="20695" customFormat="1"/>
    <row r="20696" customFormat="1"/>
    <row r="20697" customFormat="1"/>
    <row r="20698" customFormat="1"/>
    <row r="20699" customFormat="1"/>
    <row r="20700" customFormat="1"/>
    <row r="20701" customFormat="1"/>
    <row r="20702" customFormat="1"/>
    <row r="20703" customFormat="1"/>
    <row r="20704" customFormat="1"/>
    <row r="20705" customFormat="1"/>
    <row r="20706" customFormat="1"/>
    <row r="20707" customFormat="1"/>
    <row r="20708" customFormat="1"/>
    <row r="20709" customFormat="1"/>
    <row r="20710" customFormat="1"/>
    <row r="20711" customFormat="1"/>
    <row r="20712" customFormat="1"/>
    <row r="20713" customFormat="1"/>
    <row r="20714" customFormat="1"/>
    <row r="20715" customFormat="1"/>
    <row r="20716" customFormat="1"/>
    <row r="20717" customFormat="1"/>
    <row r="20718" customFormat="1"/>
    <row r="20719" customFormat="1"/>
    <row r="20720" customFormat="1"/>
    <row r="20721" customFormat="1"/>
    <row r="20722" customFormat="1"/>
    <row r="20723" customFormat="1"/>
    <row r="20724" customFormat="1"/>
    <row r="20725" customFormat="1"/>
    <row r="20726" customFormat="1"/>
    <row r="20727" customFormat="1"/>
    <row r="20728" customFormat="1"/>
    <row r="20729" customFormat="1"/>
    <row r="20730" customFormat="1"/>
    <row r="20731" customFormat="1"/>
    <row r="20732" customFormat="1"/>
    <row r="20733" customFormat="1"/>
    <row r="20734" customFormat="1"/>
    <row r="20735" customFormat="1"/>
    <row r="20736" customFormat="1"/>
    <row r="20737" customFormat="1"/>
    <row r="20738" customFormat="1"/>
    <row r="20739" customFormat="1"/>
    <row r="20740" customFormat="1"/>
    <row r="20741" customFormat="1"/>
    <row r="20742" customFormat="1"/>
    <row r="20743" customFormat="1"/>
    <row r="20744" customFormat="1"/>
    <row r="20745" customFormat="1"/>
    <row r="20746" customFormat="1"/>
    <row r="20747" customFormat="1"/>
    <row r="20748" customFormat="1"/>
    <row r="20749" customFormat="1"/>
    <row r="20750" customFormat="1"/>
    <row r="20751" customFormat="1"/>
    <row r="20752" customFormat="1"/>
    <row r="20753" customFormat="1"/>
    <row r="20754" customFormat="1"/>
    <row r="20755" customFormat="1"/>
    <row r="20756" customFormat="1"/>
    <row r="20757" customFormat="1"/>
    <row r="20758" customFormat="1"/>
    <row r="20759" customFormat="1"/>
    <row r="20760" customFormat="1"/>
    <row r="20761" customFormat="1"/>
    <row r="20762" customFormat="1"/>
    <row r="20763" customFormat="1"/>
    <row r="20764" customFormat="1"/>
    <row r="20765" customFormat="1"/>
    <row r="20766" customFormat="1"/>
    <row r="20767" customFormat="1"/>
    <row r="20768" customFormat="1"/>
    <row r="20769" customFormat="1"/>
    <row r="20770" customFormat="1"/>
    <row r="20771" customFormat="1"/>
    <row r="20772" customFormat="1"/>
    <row r="20773" customFormat="1"/>
    <row r="20774" customFormat="1"/>
    <row r="20775" customFormat="1"/>
    <row r="20776" customFormat="1"/>
    <row r="20777" customFormat="1"/>
    <row r="20778" customFormat="1"/>
    <row r="20779" customFormat="1"/>
    <row r="20780" customFormat="1"/>
    <row r="20781" customFormat="1"/>
    <row r="20782" customFormat="1"/>
    <row r="20783" customFormat="1"/>
    <row r="20784" customFormat="1"/>
    <row r="20785" customFormat="1"/>
    <row r="20786" customFormat="1"/>
    <row r="20787" customFormat="1"/>
    <row r="20788" customFormat="1"/>
    <row r="20789" customFormat="1"/>
    <row r="20790" customFormat="1"/>
    <row r="20791" customFormat="1"/>
    <row r="20792" customFormat="1"/>
    <row r="20793" customFormat="1"/>
    <row r="20794" customFormat="1"/>
    <row r="20795" customFormat="1"/>
    <row r="20796" customFormat="1"/>
    <row r="20797" customFormat="1"/>
    <row r="20798" customFormat="1"/>
    <row r="20799" customFormat="1"/>
    <row r="20800" customFormat="1"/>
    <row r="20801" customFormat="1"/>
    <row r="20802" customFormat="1"/>
    <row r="20803" customFormat="1"/>
    <row r="20804" customFormat="1"/>
    <row r="20805" customFormat="1"/>
    <row r="20806" customFormat="1"/>
    <row r="20807" customFormat="1"/>
    <row r="20808" customFormat="1"/>
    <row r="20809" customFormat="1"/>
    <row r="20810" customFormat="1"/>
    <row r="20811" customFormat="1"/>
    <row r="20812" customFormat="1"/>
    <row r="20813" customFormat="1"/>
    <row r="20814" customFormat="1"/>
    <row r="20815" customFormat="1"/>
    <row r="20816" customFormat="1"/>
    <row r="20817" customFormat="1"/>
    <row r="20818" customFormat="1"/>
    <row r="20819" customFormat="1"/>
    <row r="20820" customFormat="1"/>
    <row r="20821" customFormat="1"/>
    <row r="20822" customFormat="1"/>
    <row r="20823" customFormat="1"/>
    <row r="20824" customFormat="1"/>
    <row r="20825" customFormat="1"/>
    <row r="20826" customFormat="1"/>
    <row r="20827" customFormat="1"/>
    <row r="20828" customFormat="1"/>
    <row r="20829" customFormat="1"/>
    <row r="20830" customFormat="1"/>
    <row r="20831" customFormat="1"/>
    <row r="20832" customFormat="1"/>
    <row r="20833" customFormat="1"/>
    <row r="20834" customFormat="1"/>
    <row r="20835" customFormat="1"/>
    <row r="20836" customFormat="1"/>
    <row r="20837" customFormat="1"/>
    <row r="20838" customFormat="1"/>
    <row r="20839" customFormat="1"/>
    <row r="20840" customFormat="1"/>
    <row r="20841" customFormat="1"/>
    <row r="20842" customFormat="1"/>
    <row r="20843" customFormat="1"/>
    <row r="20844" customFormat="1"/>
    <row r="20845" customFormat="1"/>
    <row r="20846" customFormat="1"/>
    <row r="20847" customFormat="1"/>
    <row r="20848" customFormat="1"/>
    <row r="20849" customFormat="1"/>
    <row r="20850" customFormat="1"/>
    <row r="20851" customFormat="1"/>
    <row r="20852" customFormat="1"/>
    <row r="20853" customFormat="1"/>
    <row r="20854" customFormat="1"/>
    <row r="20855" customFormat="1"/>
    <row r="20856" customFormat="1"/>
    <row r="20857" customFormat="1"/>
    <row r="20858" customFormat="1"/>
    <row r="20859" customFormat="1"/>
    <row r="20860" customFormat="1"/>
    <row r="20861" customFormat="1"/>
    <row r="20862" customFormat="1"/>
    <row r="20863" customFormat="1"/>
    <row r="20864" customFormat="1"/>
    <row r="20865" customFormat="1"/>
    <row r="20866" customFormat="1"/>
    <row r="20867" customFormat="1"/>
    <row r="20868" customFormat="1"/>
    <row r="20869" customFormat="1"/>
    <row r="20870" customFormat="1"/>
    <row r="20871" customFormat="1"/>
    <row r="20872" customFormat="1"/>
    <row r="20873" customFormat="1"/>
    <row r="20874" customFormat="1"/>
    <row r="20875" customFormat="1"/>
    <row r="20876" customFormat="1"/>
    <row r="20877" customFormat="1"/>
    <row r="20878" customFormat="1"/>
    <row r="20879" customFormat="1"/>
    <row r="20880" customFormat="1"/>
    <row r="20881" customFormat="1"/>
    <row r="20882" customFormat="1"/>
    <row r="20883" customFormat="1"/>
    <row r="20884" customFormat="1"/>
    <row r="20885" customFormat="1"/>
    <row r="20886" customFormat="1"/>
    <row r="20887" customFormat="1"/>
    <row r="20888" customFormat="1"/>
    <row r="20889" customFormat="1"/>
    <row r="20890" customFormat="1"/>
    <row r="20891" customFormat="1"/>
    <row r="20892" customFormat="1"/>
    <row r="20893" customFormat="1"/>
    <row r="20894" customFormat="1"/>
    <row r="20895" customFormat="1"/>
    <row r="20896" customFormat="1"/>
    <row r="20897" customFormat="1"/>
    <row r="20898" customFormat="1"/>
    <row r="20899" customFormat="1"/>
    <row r="20900" customFormat="1"/>
    <row r="20901" customFormat="1"/>
    <row r="20902" customFormat="1"/>
    <row r="20903" customFormat="1"/>
    <row r="20904" customFormat="1"/>
    <row r="20905" customFormat="1"/>
    <row r="20906" customFormat="1"/>
    <row r="20907" customFormat="1"/>
    <row r="20908" customFormat="1"/>
    <row r="20909" customFormat="1"/>
    <row r="20910" customFormat="1"/>
    <row r="20911" customFormat="1"/>
    <row r="20912" customFormat="1"/>
    <row r="20913" customFormat="1"/>
    <row r="20914" customFormat="1"/>
    <row r="20915" customFormat="1"/>
    <row r="20916" customFormat="1"/>
    <row r="20917" customFormat="1"/>
    <row r="20918" customFormat="1"/>
    <row r="20919" customFormat="1"/>
    <row r="20920" customFormat="1"/>
    <row r="20921" customFormat="1"/>
    <row r="20922" customFormat="1"/>
    <row r="20923" customFormat="1"/>
    <row r="20924" customFormat="1"/>
    <row r="20925" customFormat="1"/>
    <row r="20926" customFormat="1"/>
    <row r="20927" customFormat="1"/>
    <row r="20928" customFormat="1"/>
    <row r="20929" customFormat="1"/>
    <row r="20930" customFormat="1"/>
    <row r="20931" customFormat="1"/>
    <row r="20932" customFormat="1"/>
    <row r="20933" customFormat="1"/>
    <row r="20934" customFormat="1"/>
    <row r="20935" customFormat="1"/>
    <row r="20936" customFormat="1"/>
    <row r="20937" customFormat="1"/>
    <row r="20938" customFormat="1"/>
    <row r="20939" customFormat="1"/>
    <row r="20940" customFormat="1"/>
    <row r="20941" customFormat="1"/>
    <row r="20942" customFormat="1"/>
    <row r="20943" customFormat="1"/>
    <row r="20944" customFormat="1"/>
    <row r="20945" customFormat="1"/>
    <row r="20946" customFormat="1"/>
    <row r="20947" customFormat="1"/>
    <row r="20948" customFormat="1"/>
    <row r="20949" customFormat="1"/>
    <row r="20950" customFormat="1"/>
    <row r="20951" customFormat="1"/>
    <row r="20952" customFormat="1"/>
    <row r="20953" customFormat="1"/>
    <row r="20954" customFormat="1"/>
    <row r="20955" customFormat="1"/>
    <row r="20956" customFormat="1"/>
    <row r="20957" customFormat="1"/>
    <row r="20958" customFormat="1"/>
    <row r="20959" customFormat="1"/>
    <row r="20960" customFormat="1"/>
    <row r="20961" customFormat="1"/>
    <row r="20962" customFormat="1"/>
    <row r="20963" customFormat="1"/>
    <row r="20964" customFormat="1"/>
    <row r="20965" customFormat="1"/>
    <row r="20966" customFormat="1"/>
    <row r="20967" customFormat="1"/>
    <row r="20968" customFormat="1"/>
    <row r="20969" customFormat="1"/>
    <row r="20970" customFormat="1"/>
    <row r="20971" customFormat="1"/>
    <row r="20972" customFormat="1"/>
    <row r="20973" customFormat="1"/>
    <row r="20974" customFormat="1"/>
    <row r="20975" customFormat="1"/>
    <row r="20976" customFormat="1"/>
    <row r="20977" customFormat="1"/>
    <row r="20978" customFormat="1"/>
    <row r="20979" customFormat="1"/>
    <row r="20980" customFormat="1"/>
    <row r="20981" customFormat="1"/>
    <row r="20982" customFormat="1"/>
    <row r="20983" customFormat="1"/>
    <row r="20984" customFormat="1"/>
    <row r="20985" customFormat="1"/>
    <row r="20986" customFormat="1"/>
    <row r="20987" customFormat="1"/>
    <row r="20988" customFormat="1"/>
    <row r="20989" customFormat="1"/>
    <row r="20990" customFormat="1"/>
    <row r="20991" customFormat="1"/>
    <row r="20992" customFormat="1"/>
    <row r="20993" customFormat="1"/>
    <row r="20994" customFormat="1"/>
    <row r="20995" customFormat="1"/>
    <row r="20996" customFormat="1"/>
    <row r="20997" customFormat="1"/>
    <row r="20998" customFormat="1"/>
    <row r="20999" customFormat="1"/>
    <row r="21000" customFormat="1"/>
    <row r="21001" customFormat="1"/>
    <row r="21002" customFormat="1"/>
    <row r="21003" customFormat="1"/>
    <row r="21004" customFormat="1"/>
    <row r="21005" customFormat="1"/>
    <row r="21006" customFormat="1"/>
    <row r="21007" customFormat="1"/>
    <row r="21008" customFormat="1"/>
    <row r="21009" customFormat="1"/>
    <row r="21010" customFormat="1"/>
    <row r="21011" customFormat="1"/>
    <row r="21012" customFormat="1"/>
    <row r="21013" customFormat="1"/>
    <row r="21014" customFormat="1"/>
    <row r="21015" customFormat="1"/>
    <row r="21016" customFormat="1"/>
    <row r="21017" customFormat="1"/>
    <row r="21018" customFormat="1"/>
    <row r="21019" customFormat="1"/>
    <row r="21020" customFormat="1"/>
    <row r="21021" customFormat="1"/>
    <row r="21022" customFormat="1"/>
    <row r="21023" customFormat="1"/>
    <row r="21024" customFormat="1"/>
    <row r="21025" customFormat="1"/>
    <row r="21026" customFormat="1"/>
    <row r="21027" customFormat="1"/>
    <row r="21028" customFormat="1"/>
    <row r="21029" customFormat="1"/>
    <row r="21030" customFormat="1"/>
    <row r="21031" customFormat="1"/>
    <row r="21032" customFormat="1"/>
    <row r="21033" customFormat="1"/>
    <row r="21034" customFormat="1"/>
    <row r="21035" customFormat="1"/>
    <row r="21036" customFormat="1"/>
    <row r="21037" customFormat="1"/>
    <row r="21038" customFormat="1"/>
    <row r="21039" customFormat="1"/>
    <row r="21040" customFormat="1"/>
    <row r="21041" customFormat="1"/>
    <row r="21042" customFormat="1"/>
    <row r="21043" customFormat="1"/>
    <row r="21044" customFormat="1"/>
    <row r="21045" customFormat="1"/>
    <row r="21046" customFormat="1"/>
    <row r="21047" customFormat="1"/>
    <row r="21048" customFormat="1"/>
    <row r="21049" customFormat="1"/>
    <row r="21050" customFormat="1"/>
    <row r="21051" customFormat="1"/>
    <row r="21052" customFormat="1"/>
    <row r="21053" customFormat="1"/>
    <row r="21054" customFormat="1"/>
    <row r="21055" customFormat="1"/>
    <row r="21056" customFormat="1"/>
    <row r="21057" customFormat="1"/>
    <row r="21058" customFormat="1"/>
    <row r="21059" customFormat="1"/>
    <row r="21060" customFormat="1"/>
    <row r="21061" customFormat="1"/>
    <row r="21062" customFormat="1"/>
    <row r="21063" customFormat="1"/>
    <row r="21064" customFormat="1"/>
    <row r="21065" customFormat="1"/>
    <row r="21066" customFormat="1"/>
    <row r="21067" customFormat="1"/>
    <row r="21068" customFormat="1"/>
    <row r="21069" customFormat="1"/>
    <row r="21070" customFormat="1"/>
    <row r="21071" customFormat="1"/>
    <row r="21072" customFormat="1"/>
    <row r="21073" customFormat="1"/>
    <row r="21074" customFormat="1"/>
    <row r="21075" customFormat="1"/>
    <row r="21076" customFormat="1"/>
    <row r="21077" customFormat="1"/>
    <row r="21078" customFormat="1"/>
    <row r="21079" customFormat="1"/>
    <row r="21080" customFormat="1"/>
    <row r="21081" customFormat="1"/>
    <row r="21082" customFormat="1"/>
    <row r="21083" customFormat="1"/>
    <row r="21084" customFormat="1"/>
    <row r="21085" customFormat="1"/>
    <row r="21086" customFormat="1"/>
    <row r="21087" customFormat="1"/>
    <row r="21088" customFormat="1"/>
    <row r="21089" customFormat="1"/>
    <row r="21090" customFormat="1"/>
    <row r="21091" customFormat="1"/>
    <row r="21092" customFormat="1"/>
    <row r="21093" customFormat="1"/>
    <row r="21094" customFormat="1"/>
    <row r="21095" customFormat="1"/>
    <row r="21096" customFormat="1"/>
    <row r="21097" customFormat="1"/>
    <row r="21098" customFormat="1"/>
    <row r="21099" customFormat="1"/>
    <row r="21100" customFormat="1"/>
    <row r="21101" customFormat="1"/>
    <row r="21102" customFormat="1"/>
    <row r="21103" customFormat="1"/>
    <row r="21104" customFormat="1"/>
    <row r="21105" customFormat="1"/>
    <row r="21106" customFormat="1"/>
    <row r="21107" customFormat="1"/>
    <row r="21108" customFormat="1"/>
    <row r="21109" customFormat="1"/>
    <row r="21110" customFormat="1"/>
    <row r="21111" customFormat="1"/>
    <row r="21112" customFormat="1"/>
    <row r="21113" customFormat="1"/>
    <row r="21114" customFormat="1"/>
    <row r="21115" customFormat="1"/>
    <row r="21116" customFormat="1"/>
    <row r="21117" customFormat="1"/>
    <row r="21118" customFormat="1"/>
    <row r="21119" customFormat="1"/>
    <row r="21120" customFormat="1"/>
    <row r="21121" customFormat="1"/>
    <row r="21122" customFormat="1"/>
    <row r="21123" customFormat="1"/>
    <row r="21124" customFormat="1"/>
    <row r="21125" customFormat="1"/>
    <row r="21126" customFormat="1"/>
    <row r="21127" customFormat="1"/>
    <row r="21128" customFormat="1"/>
    <row r="21129" customFormat="1"/>
    <row r="21130" customFormat="1"/>
    <row r="21131" customFormat="1"/>
    <row r="21132" customFormat="1"/>
    <row r="21133" customFormat="1"/>
    <row r="21134" customFormat="1"/>
    <row r="21135" customFormat="1"/>
    <row r="21136" customFormat="1"/>
    <row r="21137" customFormat="1"/>
    <row r="21138" customFormat="1"/>
    <row r="21139" customFormat="1"/>
    <row r="21140" customFormat="1"/>
    <row r="21141" customFormat="1"/>
    <row r="21142" customFormat="1"/>
    <row r="21143" customFormat="1"/>
    <row r="21144" customFormat="1"/>
    <row r="21145" customFormat="1"/>
    <row r="21146" customFormat="1"/>
    <row r="21147" customFormat="1"/>
    <row r="21148" customFormat="1"/>
    <row r="21149" customFormat="1"/>
    <row r="21150" customFormat="1"/>
    <row r="21151" customFormat="1"/>
    <row r="21152" customFormat="1"/>
    <row r="21153" customFormat="1"/>
    <row r="21154" customFormat="1"/>
    <row r="21155" customFormat="1"/>
    <row r="21156" customFormat="1"/>
    <row r="21157" customFormat="1"/>
    <row r="21158" customFormat="1"/>
    <row r="21159" customFormat="1"/>
    <row r="21160" customFormat="1"/>
    <row r="21161" customFormat="1"/>
    <row r="21162" customFormat="1"/>
    <row r="21163" customFormat="1"/>
    <row r="21164" customFormat="1"/>
    <row r="21165" customFormat="1"/>
    <row r="21166" customFormat="1"/>
    <row r="21167" customFormat="1"/>
    <row r="21168" customFormat="1"/>
    <row r="21169" customFormat="1"/>
    <row r="21170" customFormat="1"/>
    <row r="21171" customFormat="1"/>
    <row r="21172" customFormat="1"/>
    <row r="21173" customFormat="1"/>
    <row r="21174" customFormat="1"/>
    <row r="21175" customFormat="1"/>
    <row r="21176" customFormat="1"/>
    <row r="21177" customFormat="1"/>
    <row r="21178" customFormat="1"/>
    <row r="21179" customFormat="1"/>
    <row r="21180" customFormat="1"/>
    <row r="21181" customFormat="1"/>
    <row r="21182" customFormat="1"/>
    <row r="21183" customFormat="1"/>
    <row r="21184" customFormat="1"/>
    <row r="21185" customFormat="1"/>
    <row r="21186" customFormat="1"/>
    <row r="21187" customFormat="1"/>
    <row r="21188" customFormat="1"/>
    <row r="21189" customFormat="1"/>
    <row r="21190" customFormat="1"/>
    <row r="21191" customFormat="1"/>
    <row r="21192" customFormat="1"/>
    <row r="21193" customFormat="1"/>
    <row r="21194" customFormat="1"/>
    <row r="21195" customFormat="1"/>
    <row r="21196" customFormat="1"/>
    <row r="21197" customFormat="1"/>
    <row r="21198" customFormat="1"/>
    <row r="21199" customFormat="1"/>
    <row r="21200" customFormat="1"/>
    <row r="21201" customFormat="1"/>
    <row r="21202" customFormat="1"/>
    <row r="21203" customFormat="1"/>
    <row r="21204" customFormat="1"/>
    <row r="21205" customFormat="1"/>
    <row r="21206" customFormat="1"/>
    <row r="21207" customFormat="1"/>
    <row r="21208" customFormat="1"/>
    <row r="21209" customFormat="1"/>
    <row r="21210" customFormat="1"/>
    <row r="21211" customFormat="1"/>
    <row r="21212" customFormat="1"/>
    <row r="21213" customFormat="1"/>
    <row r="21214" customFormat="1"/>
    <row r="21215" customFormat="1"/>
    <row r="21216" customFormat="1"/>
    <row r="21217" customFormat="1"/>
    <row r="21218" customFormat="1"/>
    <row r="21219" customFormat="1"/>
    <row r="21220" customFormat="1"/>
    <row r="21221" customFormat="1"/>
    <row r="21222" customFormat="1"/>
    <row r="21223" customFormat="1"/>
    <row r="21224" customFormat="1"/>
    <row r="21225" customFormat="1"/>
    <row r="21226" customFormat="1"/>
    <row r="21227" customFormat="1"/>
    <row r="21228" customFormat="1"/>
    <row r="21229" customFormat="1"/>
    <row r="21230" customFormat="1"/>
    <row r="21231" customFormat="1"/>
    <row r="21232" customFormat="1"/>
    <row r="21233" customFormat="1"/>
    <row r="21234" customFormat="1"/>
    <row r="21235" customFormat="1"/>
    <row r="21236" customFormat="1"/>
    <row r="21237" customFormat="1"/>
    <row r="21238" customFormat="1"/>
    <row r="21239" customFormat="1"/>
    <row r="21240" customFormat="1"/>
    <row r="21241" customFormat="1"/>
    <row r="21242" customFormat="1"/>
    <row r="21243" customFormat="1"/>
    <row r="21244" customFormat="1"/>
    <row r="21245" customFormat="1"/>
    <row r="21246" customFormat="1"/>
    <row r="21247" customFormat="1"/>
    <row r="21248" customFormat="1"/>
    <row r="21249" customFormat="1"/>
    <row r="21250" customFormat="1"/>
    <row r="21251" customFormat="1"/>
    <row r="21252" customFormat="1"/>
    <row r="21253" customFormat="1"/>
    <row r="21254" customFormat="1"/>
    <row r="21255" customFormat="1"/>
    <row r="21256" customFormat="1"/>
    <row r="21257" customFormat="1"/>
    <row r="21258" customFormat="1"/>
    <row r="21259" customFormat="1"/>
    <row r="21260" customFormat="1"/>
    <row r="21261" customFormat="1"/>
    <row r="21262" customFormat="1"/>
    <row r="21263" customFormat="1"/>
    <row r="21264" customFormat="1"/>
    <row r="21265" customFormat="1"/>
    <row r="21266" customFormat="1"/>
    <row r="21267" customFormat="1"/>
    <row r="21268" customFormat="1"/>
    <row r="21269" customFormat="1"/>
    <row r="21270" customFormat="1"/>
    <row r="21271" customFormat="1"/>
    <row r="21272" customFormat="1"/>
    <row r="21273" customFormat="1"/>
    <row r="21274" customFormat="1"/>
    <row r="21275" customFormat="1"/>
    <row r="21276" customFormat="1"/>
    <row r="21277" customFormat="1"/>
    <row r="21278" customFormat="1"/>
    <row r="21279" customFormat="1"/>
    <row r="21280" customFormat="1"/>
    <row r="21281" customFormat="1"/>
    <row r="21282" customFormat="1"/>
    <row r="21283" customFormat="1"/>
    <row r="21284" customFormat="1"/>
    <row r="21285" customFormat="1"/>
    <row r="21286" customFormat="1"/>
    <row r="21287" customFormat="1"/>
    <row r="21288" customFormat="1"/>
    <row r="21289" customFormat="1"/>
    <row r="21290" customFormat="1"/>
    <row r="21291" customFormat="1"/>
    <row r="21292" customFormat="1"/>
    <row r="21293" customFormat="1"/>
    <row r="21294" customFormat="1"/>
    <row r="21295" customFormat="1"/>
    <row r="21296" customFormat="1"/>
    <row r="21297" customFormat="1"/>
    <row r="21298" customFormat="1"/>
    <row r="21299" customFormat="1"/>
    <row r="21300" customFormat="1"/>
    <row r="21301" customFormat="1"/>
    <row r="21302" customFormat="1"/>
    <row r="21303" customFormat="1"/>
    <row r="21304" customFormat="1"/>
    <row r="21305" customFormat="1"/>
    <row r="21306" customFormat="1"/>
    <row r="21307" customFormat="1"/>
    <row r="21308" customFormat="1"/>
    <row r="21309" customFormat="1"/>
    <row r="21310" customFormat="1"/>
    <row r="21311" customFormat="1"/>
    <row r="21312" customFormat="1"/>
    <row r="21313" customFormat="1"/>
    <row r="21314" customFormat="1"/>
    <row r="21315" customFormat="1"/>
    <row r="21316" customFormat="1"/>
    <row r="21317" customFormat="1"/>
    <row r="21318" customFormat="1"/>
    <row r="21319" customFormat="1"/>
    <row r="21320" customFormat="1"/>
    <row r="21321" customFormat="1"/>
    <row r="21322" customFormat="1"/>
    <row r="21323" customFormat="1"/>
    <row r="21324" customFormat="1"/>
    <row r="21325" customFormat="1"/>
    <row r="21326" customFormat="1"/>
    <row r="21327" customFormat="1"/>
    <row r="21328" customFormat="1"/>
    <row r="21329" customFormat="1"/>
    <row r="21330" customFormat="1"/>
    <row r="21331" customFormat="1"/>
    <row r="21332" customFormat="1"/>
    <row r="21333" customFormat="1"/>
    <row r="21334" customFormat="1"/>
    <row r="21335" customFormat="1"/>
    <row r="21336" customFormat="1"/>
    <row r="21337" customFormat="1"/>
    <row r="21338" customFormat="1"/>
    <row r="21339" customFormat="1"/>
    <row r="21340" customFormat="1"/>
    <row r="21341" customFormat="1"/>
    <row r="21342" customFormat="1"/>
    <row r="21343" customFormat="1"/>
    <row r="21344" customFormat="1"/>
    <row r="21345" customFormat="1"/>
    <row r="21346" customFormat="1"/>
    <row r="21347" customFormat="1"/>
    <row r="21348" customFormat="1"/>
    <row r="21349" customFormat="1"/>
    <row r="21350" customFormat="1"/>
    <row r="21351" customFormat="1"/>
    <row r="21352" customFormat="1"/>
    <row r="21353" customFormat="1"/>
    <row r="21354" customFormat="1"/>
    <row r="21355" customFormat="1"/>
    <row r="21356" customFormat="1"/>
    <row r="21357" customFormat="1"/>
    <row r="21358" customFormat="1"/>
    <row r="21359" customFormat="1"/>
    <row r="21360" customFormat="1"/>
    <row r="21361" customFormat="1"/>
    <row r="21362" customFormat="1"/>
    <row r="21363" customFormat="1"/>
    <row r="21364" customFormat="1"/>
    <row r="21365" customFormat="1"/>
    <row r="21366" customFormat="1"/>
    <row r="21367" customFormat="1"/>
    <row r="21368" customFormat="1"/>
    <row r="21369" customFormat="1"/>
    <row r="21370" customFormat="1"/>
    <row r="21371" customFormat="1"/>
    <row r="21372" customFormat="1"/>
    <row r="21373" customFormat="1"/>
    <row r="21374" customFormat="1"/>
    <row r="21375" customFormat="1"/>
    <row r="21376" customFormat="1"/>
    <row r="21377" customFormat="1"/>
    <row r="21378" customFormat="1"/>
    <row r="21379" customFormat="1"/>
    <row r="21380" customFormat="1"/>
    <row r="21381" customFormat="1"/>
    <row r="21382" customFormat="1"/>
    <row r="21383" customFormat="1"/>
    <row r="21384" customFormat="1"/>
    <row r="21385" customFormat="1"/>
    <row r="21386" customFormat="1"/>
    <row r="21387" customFormat="1"/>
    <row r="21388" customFormat="1"/>
    <row r="21389" customFormat="1"/>
    <row r="21390" customFormat="1"/>
    <row r="21391" customFormat="1"/>
    <row r="21392" customFormat="1"/>
    <row r="21393" customFormat="1"/>
    <row r="21394" customFormat="1"/>
    <row r="21395" customFormat="1"/>
    <row r="21396" customFormat="1"/>
    <row r="21397" customFormat="1"/>
    <row r="21398" customFormat="1"/>
    <row r="21399" customFormat="1"/>
    <row r="21400" customFormat="1"/>
    <row r="21401" customFormat="1"/>
    <row r="21402" customFormat="1"/>
    <row r="21403" customFormat="1"/>
    <row r="21404" customFormat="1"/>
    <row r="21405" customFormat="1"/>
    <row r="21406" customFormat="1"/>
    <row r="21407" customFormat="1"/>
    <row r="21408" customFormat="1"/>
    <row r="21409" customFormat="1"/>
    <row r="21410" customFormat="1"/>
    <row r="21411" customFormat="1"/>
    <row r="21412" customFormat="1"/>
    <row r="21413" customFormat="1"/>
    <row r="21414" customFormat="1"/>
    <row r="21415" customFormat="1"/>
    <row r="21416" customFormat="1"/>
    <row r="21417" customFormat="1"/>
    <row r="21418" customFormat="1"/>
    <row r="21419" customFormat="1"/>
    <row r="21420" customFormat="1"/>
    <row r="21421" customFormat="1"/>
    <row r="21422" customFormat="1"/>
    <row r="21423" customFormat="1"/>
    <row r="21424" customFormat="1"/>
    <row r="21425" customFormat="1"/>
    <row r="21426" customFormat="1"/>
    <row r="21427" customFormat="1"/>
    <row r="21428" customFormat="1"/>
    <row r="21429" customFormat="1"/>
    <row r="21430" customFormat="1"/>
    <row r="21431" customFormat="1"/>
    <row r="21432" customFormat="1"/>
    <row r="21433" customFormat="1"/>
    <row r="21434" customFormat="1"/>
    <row r="21435" customFormat="1"/>
    <row r="21436" customFormat="1"/>
    <row r="21437" customFormat="1"/>
    <row r="21438" customFormat="1"/>
    <row r="21439" customFormat="1"/>
    <row r="21440" customFormat="1"/>
    <row r="21441" customFormat="1"/>
    <row r="21442" customFormat="1"/>
    <row r="21443" customFormat="1"/>
    <row r="21444" customFormat="1"/>
    <row r="21445" customFormat="1"/>
    <row r="21446" customFormat="1"/>
    <row r="21447" customFormat="1"/>
    <row r="21448" customFormat="1"/>
    <row r="21449" customFormat="1"/>
    <row r="21450" customFormat="1"/>
    <row r="21451" customFormat="1"/>
    <row r="21452" customFormat="1"/>
    <row r="21453" customFormat="1"/>
    <row r="21454" customFormat="1"/>
    <row r="21455" customFormat="1"/>
    <row r="21456" customFormat="1"/>
    <row r="21457" customFormat="1"/>
    <row r="21458" customFormat="1"/>
    <row r="21459" customFormat="1"/>
    <row r="21460" customFormat="1"/>
    <row r="21461" customFormat="1"/>
    <row r="21462" customFormat="1"/>
    <row r="21463" customFormat="1"/>
    <row r="21464" customFormat="1"/>
    <row r="21465" customFormat="1"/>
    <row r="21466" customFormat="1"/>
    <row r="21467" customFormat="1"/>
    <row r="21468" customFormat="1"/>
    <row r="21469" customFormat="1"/>
    <row r="21470" customFormat="1"/>
    <row r="21471" customFormat="1"/>
    <row r="21472" customFormat="1"/>
    <row r="21473" customFormat="1"/>
    <row r="21474" customFormat="1"/>
    <row r="21475" customFormat="1"/>
    <row r="21476" customFormat="1"/>
    <row r="21477" customFormat="1"/>
    <row r="21478" customFormat="1"/>
    <row r="21479" customFormat="1"/>
    <row r="21480" customFormat="1"/>
    <row r="21481" customFormat="1"/>
    <row r="21482" customFormat="1"/>
    <row r="21483" customFormat="1"/>
    <row r="21484" customFormat="1"/>
    <row r="21485" customFormat="1"/>
    <row r="21486" customFormat="1"/>
    <row r="21487" customFormat="1"/>
    <row r="21488" customFormat="1"/>
    <row r="21489" customFormat="1"/>
    <row r="21490" customFormat="1"/>
    <row r="21491" customFormat="1"/>
    <row r="21492" customFormat="1"/>
    <row r="21493" customFormat="1"/>
    <row r="21494" customFormat="1"/>
    <row r="21495" customFormat="1"/>
    <row r="21496" customFormat="1"/>
    <row r="21497" customFormat="1"/>
    <row r="21498" customFormat="1"/>
    <row r="21499" customFormat="1"/>
    <row r="21500" customFormat="1"/>
    <row r="21501" customFormat="1"/>
    <row r="21502" customFormat="1"/>
    <row r="21503" customFormat="1"/>
    <row r="21504" customFormat="1"/>
    <row r="21505" customFormat="1"/>
    <row r="21506" customFormat="1"/>
    <row r="21507" customFormat="1"/>
    <row r="21508" customFormat="1"/>
    <row r="21509" customFormat="1"/>
    <row r="21510" customFormat="1"/>
    <row r="21511" customFormat="1"/>
    <row r="21512" customFormat="1"/>
    <row r="21513" customFormat="1"/>
    <row r="21514" customFormat="1"/>
    <row r="21515" customFormat="1"/>
    <row r="21516" customFormat="1"/>
    <row r="21517" customFormat="1"/>
    <row r="21518" customFormat="1"/>
    <row r="21519" customFormat="1"/>
    <row r="21520" customFormat="1"/>
    <row r="21521" customFormat="1"/>
    <row r="21522" customFormat="1"/>
    <row r="21523" customFormat="1"/>
    <row r="21524" customFormat="1"/>
    <row r="21525" customFormat="1"/>
    <row r="21526" customFormat="1"/>
    <row r="21527" customFormat="1"/>
    <row r="21528" customFormat="1"/>
    <row r="21529" customFormat="1"/>
    <row r="21530" customFormat="1"/>
    <row r="21531" customFormat="1"/>
    <row r="21532" customFormat="1"/>
    <row r="21533" customFormat="1"/>
    <row r="21534" customFormat="1"/>
    <row r="21535" customFormat="1"/>
    <row r="21536" customFormat="1"/>
    <row r="21537" customFormat="1"/>
    <row r="21538" customFormat="1"/>
    <row r="21539" customFormat="1"/>
    <row r="21540" customFormat="1"/>
    <row r="21541" customFormat="1"/>
    <row r="21542" customFormat="1"/>
    <row r="21543" customFormat="1"/>
    <row r="21544" customFormat="1"/>
    <row r="21545" customFormat="1"/>
    <row r="21546" customFormat="1"/>
    <row r="21547" customFormat="1"/>
    <row r="21548" customFormat="1"/>
    <row r="21549" customFormat="1"/>
    <row r="21550" customFormat="1"/>
    <row r="21551" customFormat="1"/>
    <row r="21552" customFormat="1"/>
    <row r="21553" customFormat="1"/>
    <row r="21554" customFormat="1"/>
    <row r="21555" customFormat="1"/>
    <row r="21556" customFormat="1"/>
    <row r="21557" customFormat="1"/>
    <row r="21558" customFormat="1"/>
    <row r="21559" customFormat="1"/>
    <row r="21560" customFormat="1"/>
    <row r="21561" customFormat="1"/>
    <row r="21562" customFormat="1"/>
    <row r="21563" customFormat="1"/>
    <row r="21564" customFormat="1"/>
    <row r="21565" customFormat="1"/>
    <row r="21566" customFormat="1"/>
    <row r="21567" customFormat="1"/>
    <row r="21568" customFormat="1"/>
    <row r="21569" customFormat="1"/>
    <row r="21570" customFormat="1"/>
    <row r="21571" customFormat="1"/>
    <row r="21572" customFormat="1"/>
    <row r="21573" customFormat="1"/>
    <row r="21574" customFormat="1"/>
    <row r="21575" customFormat="1"/>
    <row r="21576" customFormat="1"/>
    <row r="21577" customFormat="1"/>
    <row r="21578" customFormat="1"/>
    <row r="21579" customFormat="1"/>
    <row r="21580" customFormat="1"/>
    <row r="21581" customFormat="1"/>
    <row r="21582" customFormat="1"/>
    <row r="21583" customFormat="1"/>
    <row r="21584" customFormat="1"/>
    <row r="21585" customFormat="1"/>
    <row r="21586" customFormat="1"/>
    <row r="21587" customFormat="1"/>
    <row r="21588" customFormat="1"/>
    <row r="21589" customFormat="1"/>
    <row r="21590" customFormat="1"/>
    <row r="21591" customFormat="1"/>
    <row r="21592" customFormat="1"/>
    <row r="21593" customFormat="1"/>
    <row r="21594" customFormat="1"/>
    <row r="21595" customFormat="1"/>
    <row r="21596" customFormat="1"/>
    <row r="21597" customFormat="1"/>
    <row r="21598" customFormat="1"/>
    <row r="21599" customFormat="1"/>
    <row r="21600" customFormat="1"/>
    <row r="21601" customFormat="1"/>
    <row r="21602" customFormat="1"/>
    <row r="21603" customFormat="1"/>
    <row r="21604" customFormat="1"/>
    <row r="21605" customFormat="1"/>
    <row r="21606" customFormat="1"/>
    <row r="21607" customFormat="1"/>
    <row r="21608" customFormat="1"/>
    <row r="21609" customFormat="1"/>
    <row r="21610" customFormat="1"/>
    <row r="21611" customFormat="1"/>
    <row r="21612" customFormat="1"/>
    <row r="21613" customFormat="1"/>
    <row r="21614" customFormat="1"/>
    <row r="21615" customFormat="1"/>
    <row r="21616" customFormat="1"/>
    <row r="21617" customFormat="1"/>
    <row r="21618" customFormat="1"/>
    <row r="21619" customFormat="1"/>
    <row r="21620" customFormat="1"/>
    <row r="21621" customFormat="1"/>
    <row r="21622" customFormat="1"/>
    <row r="21623" customFormat="1"/>
    <row r="21624" customFormat="1"/>
    <row r="21625" customFormat="1"/>
    <row r="21626" customFormat="1"/>
    <row r="21627" customFormat="1"/>
    <row r="21628" customFormat="1"/>
    <row r="21629" customFormat="1"/>
    <row r="21630" customFormat="1"/>
    <row r="21631" customFormat="1"/>
    <row r="21632" customFormat="1"/>
    <row r="21633" customFormat="1"/>
    <row r="21634" customFormat="1"/>
    <row r="21635" customFormat="1"/>
    <row r="21636" customFormat="1"/>
    <row r="21637" customFormat="1"/>
    <row r="21638" customFormat="1"/>
    <row r="21639" customFormat="1"/>
    <row r="21640" customFormat="1"/>
    <row r="21641" customFormat="1"/>
    <row r="21642" customFormat="1"/>
    <row r="21643" customFormat="1"/>
    <row r="21644" customFormat="1"/>
    <row r="21645" customFormat="1"/>
    <row r="21646" customFormat="1"/>
    <row r="21647" customFormat="1"/>
    <row r="21648" customFormat="1"/>
    <row r="21649" customFormat="1"/>
    <row r="21650" customFormat="1"/>
    <row r="21651" customFormat="1"/>
    <row r="21652" customFormat="1"/>
    <row r="21653" customFormat="1"/>
    <row r="21654" customFormat="1"/>
    <row r="21655" customFormat="1"/>
    <row r="21656" customFormat="1"/>
    <row r="21657" customFormat="1"/>
    <row r="21658" customFormat="1"/>
    <row r="21659" customFormat="1"/>
    <row r="21660" customFormat="1"/>
    <row r="21661" customFormat="1"/>
    <row r="21662" customFormat="1"/>
    <row r="21663" customFormat="1"/>
    <row r="21664" customFormat="1"/>
    <row r="21665" customFormat="1"/>
    <row r="21666" customFormat="1"/>
    <row r="21667" customFormat="1"/>
    <row r="21668" customFormat="1"/>
    <row r="21669" customFormat="1"/>
    <row r="21670" customFormat="1"/>
    <row r="21671" customFormat="1"/>
    <row r="21672" customFormat="1"/>
    <row r="21673" customFormat="1"/>
    <row r="21674" customFormat="1"/>
    <row r="21675" customFormat="1"/>
    <row r="21676" customFormat="1"/>
    <row r="21677" customFormat="1"/>
    <row r="21678" customFormat="1"/>
    <row r="21679" customFormat="1"/>
    <row r="21680" customFormat="1"/>
    <row r="21681" customFormat="1"/>
    <row r="21682" customFormat="1"/>
    <row r="21683" customFormat="1"/>
    <row r="21684" customFormat="1"/>
    <row r="21685" customFormat="1"/>
    <row r="21686" customFormat="1"/>
    <row r="21687" customFormat="1"/>
    <row r="21688" customFormat="1"/>
    <row r="21689" customFormat="1"/>
    <row r="21690" customFormat="1"/>
    <row r="21691" customFormat="1"/>
    <row r="21692" customFormat="1"/>
    <row r="21693" customFormat="1"/>
    <row r="21694" customFormat="1"/>
    <row r="21695" customFormat="1"/>
    <row r="21696" customFormat="1"/>
    <row r="21697" customFormat="1"/>
    <row r="21698" customFormat="1"/>
    <row r="21699" customFormat="1"/>
    <row r="21700" customFormat="1"/>
    <row r="21701" customFormat="1"/>
    <row r="21702" customFormat="1"/>
    <row r="21703" customFormat="1"/>
    <row r="21704" customFormat="1"/>
    <row r="21705" customFormat="1"/>
    <row r="21706" customFormat="1"/>
    <row r="21707" customFormat="1"/>
    <row r="21708" customFormat="1"/>
    <row r="21709" customFormat="1"/>
    <row r="21710" customFormat="1"/>
    <row r="21711" customFormat="1"/>
    <row r="21712" customFormat="1"/>
    <row r="21713" customFormat="1"/>
    <row r="21714" customFormat="1"/>
    <row r="21715" customFormat="1"/>
    <row r="21716" customFormat="1"/>
    <row r="21717" customFormat="1"/>
    <row r="21718" customFormat="1"/>
    <row r="21719" customFormat="1"/>
    <row r="21720" customFormat="1"/>
    <row r="21721" customFormat="1"/>
    <row r="21722" customFormat="1"/>
    <row r="21723" customFormat="1"/>
    <row r="21724" customFormat="1"/>
    <row r="21725" customFormat="1"/>
    <row r="21726" customFormat="1"/>
    <row r="21727" customFormat="1"/>
    <row r="21728" customFormat="1"/>
    <row r="21729" customFormat="1"/>
    <row r="21730" customFormat="1"/>
    <row r="21731" customFormat="1"/>
    <row r="21732" customFormat="1"/>
    <row r="21733" customFormat="1"/>
    <row r="21734" customFormat="1"/>
    <row r="21735" customFormat="1"/>
    <row r="21736" customFormat="1"/>
    <row r="21737" customFormat="1"/>
    <row r="21738" customFormat="1"/>
    <row r="21739" customFormat="1"/>
    <row r="21740" customFormat="1"/>
    <row r="21741" customFormat="1"/>
    <row r="21742" customFormat="1"/>
    <row r="21743" customFormat="1"/>
    <row r="21744" customFormat="1"/>
    <row r="21745" customFormat="1"/>
    <row r="21746" customFormat="1"/>
    <row r="21747" customFormat="1"/>
    <row r="21748" customFormat="1"/>
    <row r="21749" customFormat="1"/>
    <row r="21750" customFormat="1"/>
    <row r="21751" customFormat="1"/>
    <row r="21752" customFormat="1"/>
    <row r="21753" customFormat="1"/>
    <row r="21754" customFormat="1"/>
    <row r="21755" customFormat="1"/>
    <row r="21756" customFormat="1"/>
    <row r="21757" customFormat="1"/>
    <row r="21758" customFormat="1"/>
    <row r="21759" customFormat="1"/>
    <row r="21760" customFormat="1"/>
    <row r="21761" customFormat="1"/>
    <row r="21762" customFormat="1"/>
    <row r="21763" customFormat="1"/>
    <row r="21764" customFormat="1"/>
    <row r="21765" customFormat="1"/>
    <row r="21766" customFormat="1"/>
    <row r="21767" customFormat="1"/>
    <row r="21768" customFormat="1"/>
    <row r="21769" customFormat="1"/>
    <row r="21770" customFormat="1"/>
    <row r="21771" customFormat="1"/>
    <row r="21772" customFormat="1"/>
    <row r="21773" customFormat="1"/>
    <row r="21774" customFormat="1"/>
    <row r="21775" customFormat="1"/>
    <row r="21776" customFormat="1"/>
    <row r="21777" customFormat="1"/>
    <row r="21778" customFormat="1"/>
    <row r="21779" customFormat="1"/>
    <row r="21780" customFormat="1"/>
    <row r="21781" customFormat="1"/>
    <row r="21782" customFormat="1"/>
    <row r="21783" customFormat="1"/>
    <row r="21784" customFormat="1"/>
    <row r="21785" customFormat="1"/>
    <row r="21786" customFormat="1"/>
    <row r="21787" customFormat="1"/>
    <row r="21788" customFormat="1"/>
    <row r="21789" customFormat="1"/>
    <row r="21790" customFormat="1"/>
    <row r="21791" customFormat="1"/>
    <row r="21792" customFormat="1"/>
    <row r="21793" customFormat="1"/>
    <row r="21794" customFormat="1"/>
    <row r="21795" customFormat="1"/>
    <row r="21796" customFormat="1"/>
    <row r="21797" customFormat="1"/>
    <row r="21798" customFormat="1"/>
    <row r="21799" customFormat="1"/>
    <row r="21800" customFormat="1"/>
    <row r="21801" customFormat="1"/>
    <row r="21802" customFormat="1"/>
    <row r="21803" customFormat="1"/>
    <row r="21804" customFormat="1"/>
    <row r="21805" customFormat="1"/>
    <row r="21806" customFormat="1"/>
    <row r="21807" customFormat="1"/>
    <row r="21808" customFormat="1"/>
    <row r="21809" customFormat="1"/>
    <row r="21810" customFormat="1"/>
    <row r="21811" customFormat="1"/>
    <row r="21812" customFormat="1"/>
    <row r="21813" customFormat="1"/>
    <row r="21814" customFormat="1"/>
    <row r="21815" customFormat="1"/>
    <row r="21816" customFormat="1"/>
    <row r="21817" customFormat="1"/>
    <row r="21818" customFormat="1"/>
    <row r="21819" customFormat="1"/>
    <row r="21820" customFormat="1"/>
    <row r="21821" customFormat="1"/>
    <row r="21822" customFormat="1"/>
    <row r="21823" customFormat="1"/>
    <row r="21824" customFormat="1"/>
    <row r="21825" customFormat="1"/>
    <row r="21826" customFormat="1"/>
    <row r="21827" customFormat="1"/>
    <row r="21828" customFormat="1"/>
    <row r="21829" customFormat="1"/>
    <row r="21830" customFormat="1"/>
    <row r="21831" customFormat="1"/>
    <row r="21832" customFormat="1"/>
    <row r="21833" customFormat="1"/>
    <row r="21834" customFormat="1"/>
    <row r="21835" customFormat="1"/>
    <row r="21836" customFormat="1"/>
    <row r="21837" customFormat="1"/>
    <row r="21838" customFormat="1"/>
    <row r="21839" customFormat="1"/>
    <row r="21840" customFormat="1"/>
    <row r="21841" customFormat="1"/>
    <row r="21842" customFormat="1"/>
    <row r="21843" customFormat="1"/>
    <row r="21844" customFormat="1"/>
    <row r="21845" customFormat="1"/>
    <row r="21846" customFormat="1"/>
    <row r="21847" customFormat="1"/>
    <row r="21848" customFormat="1"/>
    <row r="21849" customFormat="1"/>
    <row r="21850" customFormat="1"/>
    <row r="21851" customFormat="1"/>
    <row r="21852" customFormat="1"/>
    <row r="21853" customFormat="1"/>
    <row r="21854" customFormat="1"/>
    <row r="21855" customFormat="1"/>
    <row r="21856" customFormat="1"/>
    <row r="21857" customFormat="1"/>
    <row r="21858" customFormat="1"/>
    <row r="21859" customFormat="1"/>
    <row r="21860" customFormat="1"/>
    <row r="21861" customFormat="1"/>
    <row r="21862" customFormat="1"/>
    <row r="21863" customFormat="1"/>
    <row r="21864" customFormat="1"/>
    <row r="21865" customFormat="1"/>
    <row r="21866" customFormat="1"/>
    <row r="21867" customFormat="1"/>
    <row r="21868" customFormat="1"/>
    <row r="21869" customFormat="1"/>
    <row r="21870" customFormat="1"/>
    <row r="21871" customFormat="1"/>
    <row r="21872" customFormat="1"/>
    <row r="21873" customFormat="1"/>
    <row r="21874" customFormat="1"/>
    <row r="21875" customFormat="1"/>
    <row r="21876" customFormat="1"/>
    <row r="21877" customFormat="1"/>
    <row r="21878" customFormat="1"/>
    <row r="21879" customFormat="1"/>
    <row r="21880" customFormat="1"/>
    <row r="21881" customFormat="1"/>
    <row r="21882" customFormat="1"/>
    <row r="21883" customFormat="1"/>
    <row r="21884" customFormat="1"/>
    <row r="21885" customFormat="1"/>
    <row r="21886" customFormat="1"/>
    <row r="21887" customFormat="1"/>
    <row r="21888" customFormat="1"/>
    <row r="21889" customFormat="1"/>
    <row r="21890" customFormat="1"/>
    <row r="21891" customFormat="1"/>
    <row r="21892" customFormat="1"/>
    <row r="21893" customFormat="1"/>
    <row r="21894" customFormat="1"/>
    <row r="21895" customFormat="1"/>
    <row r="21896" customFormat="1"/>
    <row r="21897" customFormat="1"/>
    <row r="21898" customFormat="1"/>
    <row r="21899" customFormat="1"/>
    <row r="21900" customFormat="1"/>
    <row r="21901" customFormat="1"/>
    <row r="21902" customFormat="1"/>
    <row r="21903" customFormat="1"/>
    <row r="21904" customFormat="1"/>
    <row r="21905" customFormat="1"/>
    <row r="21906" customFormat="1"/>
    <row r="21907" customFormat="1"/>
    <row r="21908" customFormat="1"/>
    <row r="21909" customFormat="1"/>
    <row r="21910" customFormat="1"/>
    <row r="21911" customFormat="1"/>
    <row r="21912" customFormat="1"/>
    <row r="21913" customFormat="1"/>
    <row r="21914" customFormat="1"/>
    <row r="21915" customFormat="1"/>
    <row r="21916" customFormat="1"/>
    <row r="21917" customFormat="1"/>
    <row r="21918" customFormat="1"/>
    <row r="21919" customFormat="1"/>
    <row r="21920" customFormat="1"/>
    <row r="21921" customFormat="1"/>
    <row r="21922" customFormat="1"/>
    <row r="21923" customFormat="1"/>
    <row r="21924" customFormat="1"/>
    <row r="21925" customFormat="1"/>
    <row r="21926" customFormat="1"/>
    <row r="21927" customFormat="1"/>
    <row r="21928" customFormat="1"/>
    <row r="21929" customFormat="1"/>
    <row r="21930" customFormat="1"/>
    <row r="21931" customFormat="1"/>
    <row r="21932" customFormat="1"/>
    <row r="21933" customFormat="1"/>
    <row r="21934" customFormat="1"/>
    <row r="21935" customFormat="1"/>
    <row r="21936" customFormat="1"/>
    <row r="21937" customFormat="1"/>
    <row r="21938" customFormat="1"/>
    <row r="21939" customFormat="1"/>
    <row r="21940" customFormat="1"/>
    <row r="21941" customFormat="1"/>
    <row r="21942" customFormat="1"/>
    <row r="21943" customFormat="1"/>
    <row r="21944" customFormat="1"/>
    <row r="21945" customFormat="1"/>
    <row r="21946" customFormat="1"/>
    <row r="21947" customFormat="1"/>
    <row r="21948" customFormat="1"/>
    <row r="21949" customFormat="1"/>
    <row r="21950" customFormat="1"/>
    <row r="21951" customFormat="1"/>
    <row r="21952" customFormat="1"/>
    <row r="21953" customFormat="1"/>
    <row r="21954" customFormat="1"/>
    <row r="21955" customFormat="1"/>
    <row r="21956" customFormat="1"/>
    <row r="21957" customFormat="1"/>
    <row r="21958" customFormat="1"/>
    <row r="21959" customFormat="1"/>
    <row r="21960" customFormat="1"/>
    <row r="21961" customFormat="1"/>
    <row r="21962" customFormat="1"/>
    <row r="21963" customFormat="1"/>
    <row r="21964" customFormat="1"/>
    <row r="21965" customFormat="1"/>
    <row r="21966" customFormat="1"/>
    <row r="21967" customFormat="1"/>
    <row r="21968" customFormat="1"/>
    <row r="21969" customFormat="1"/>
    <row r="21970" customFormat="1"/>
    <row r="21971" customFormat="1"/>
    <row r="21972" customFormat="1"/>
    <row r="21973" customFormat="1"/>
    <row r="21974" customFormat="1"/>
    <row r="21975" customFormat="1"/>
    <row r="21976" customFormat="1"/>
    <row r="21977" customFormat="1"/>
    <row r="21978" customFormat="1"/>
    <row r="21979" customFormat="1"/>
    <row r="21980" customFormat="1"/>
    <row r="21981" customFormat="1"/>
    <row r="21982" customFormat="1"/>
    <row r="21983" customFormat="1"/>
    <row r="21984" customFormat="1"/>
    <row r="21985" customFormat="1"/>
    <row r="21986" customFormat="1"/>
    <row r="21987" customFormat="1"/>
    <row r="21988" customFormat="1"/>
    <row r="21989" customFormat="1"/>
    <row r="21990" customFormat="1"/>
    <row r="21991" customFormat="1"/>
    <row r="21992" customFormat="1"/>
    <row r="21993" customFormat="1"/>
    <row r="21994" customFormat="1"/>
    <row r="21995" customFormat="1"/>
    <row r="21996" customFormat="1"/>
    <row r="21997" customFormat="1"/>
    <row r="21998" customFormat="1"/>
    <row r="21999" customFormat="1"/>
    <row r="22000" customFormat="1"/>
    <row r="22001" customFormat="1"/>
    <row r="22002" customFormat="1"/>
    <row r="22003" customFormat="1"/>
    <row r="22004" customFormat="1"/>
    <row r="22005" customFormat="1"/>
    <row r="22006" customFormat="1"/>
    <row r="22007" customFormat="1"/>
    <row r="22008" customFormat="1"/>
    <row r="22009" customFormat="1"/>
    <row r="22010" customFormat="1"/>
    <row r="22011" customFormat="1"/>
    <row r="22012" customFormat="1"/>
    <row r="22013" customFormat="1"/>
    <row r="22014" customFormat="1"/>
    <row r="22015" customFormat="1"/>
    <row r="22016" customFormat="1"/>
    <row r="22017" customFormat="1"/>
    <row r="22018" customFormat="1"/>
    <row r="22019" customFormat="1"/>
    <row r="22020" customFormat="1"/>
    <row r="22021" customFormat="1"/>
    <row r="22022" customFormat="1"/>
    <row r="22023" customFormat="1"/>
    <row r="22024" customFormat="1"/>
    <row r="22025" customFormat="1"/>
    <row r="22026" customFormat="1"/>
    <row r="22027" customFormat="1"/>
    <row r="22028" customFormat="1"/>
    <row r="22029" customFormat="1"/>
    <row r="22030" customFormat="1"/>
    <row r="22031" customFormat="1"/>
    <row r="22032" customFormat="1"/>
    <row r="22033" customFormat="1"/>
    <row r="22034" customFormat="1"/>
    <row r="22035" customFormat="1"/>
    <row r="22036" customFormat="1"/>
    <row r="22037" customFormat="1"/>
    <row r="22038" customFormat="1"/>
    <row r="22039" customFormat="1"/>
    <row r="22040" customFormat="1"/>
    <row r="22041" customFormat="1"/>
    <row r="22042" customFormat="1"/>
    <row r="22043" customFormat="1"/>
    <row r="22044" customFormat="1"/>
    <row r="22045" customFormat="1"/>
    <row r="22046" customFormat="1"/>
    <row r="22047" customFormat="1"/>
    <row r="22048" customFormat="1"/>
    <row r="22049" customFormat="1"/>
    <row r="22050" customFormat="1"/>
    <row r="22051" customFormat="1"/>
    <row r="22052" customFormat="1"/>
    <row r="22053" customFormat="1"/>
    <row r="22054" customFormat="1"/>
    <row r="22055" customFormat="1"/>
    <row r="22056" customFormat="1"/>
    <row r="22057" customFormat="1"/>
    <row r="22058" customFormat="1"/>
    <row r="22059" customFormat="1"/>
    <row r="22060" customFormat="1"/>
    <row r="22061" customFormat="1"/>
    <row r="22062" customFormat="1"/>
    <row r="22063" customFormat="1"/>
    <row r="22064" customFormat="1"/>
    <row r="22065" customFormat="1"/>
    <row r="22066" customFormat="1"/>
    <row r="22067" customFormat="1"/>
    <row r="22068" customFormat="1"/>
    <row r="22069" customFormat="1"/>
    <row r="22070" customFormat="1"/>
    <row r="22071" customFormat="1"/>
    <row r="22072" customFormat="1"/>
    <row r="22073" customFormat="1"/>
    <row r="22074" customFormat="1"/>
    <row r="22075" customFormat="1"/>
    <row r="22076" customFormat="1"/>
    <row r="22077" customFormat="1"/>
    <row r="22078" customFormat="1"/>
    <row r="22079" customFormat="1"/>
    <row r="22080" customFormat="1"/>
    <row r="22081" customFormat="1"/>
    <row r="22082" customFormat="1"/>
    <row r="22083" customFormat="1"/>
    <row r="22084" customFormat="1"/>
    <row r="22085" customFormat="1"/>
    <row r="22086" customFormat="1"/>
    <row r="22087" customFormat="1"/>
    <row r="22088" customFormat="1"/>
    <row r="22089" customFormat="1"/>
    <row r="22090" customFormat="1"/>
    <row r="22091" customFormat="1"/>
    <row r="22092" customFormat="1"/>
    <row r="22093" customFormat="1"/>
    <row r="22094" customFormat="1"/>
    <row r="22095" customFormat="1"/>
    <row r="22096" customFormat="1"/>
    <row r="22097" customFormat="1"/>
    <row r="22098" customFormat="1"/>
    <row r="22099" customFormat="1"/>
    <row r="22100" customFormat="1"/>
    <row r="22101" customFormat="1"/>
    <row r="22102" customFormat="1"/>
    <row r="22103" customFormat="1"/>
    <row r="22104" customFormat="1"/>
    <row r="22105" customFormat="1"/>
    <row r="22106" customFormat="1"/>
    <row r="22107" customFormat="1"/>
    <row r="22108" customFormat="1"/>
    <row r="22109" customFormat="1"/>
    <row r="22110" customFormat="1"/>
    <row r="22111" customFormat="1"/>
    <row r="22112" customFormat="1"/>
    <row r="22113" customFormat="1"/>
    <row r="22114" customFormat="1"/>
    <row r="22115" customFormat="1"/>
    <row r="22116" customFormat="1"/>
    <row r="22117" customFormat="1"/>
    <row r="22118" customFormat="1"/>
    <row r="22119" customFormat="1"/>
    <row r="22120" customFormat="1"/>
    <row r="22121" customFormat="1"/>
    <row r="22122" customFormat="1"/>
    <row r="22123" customFormat="1"/>
    <row r="22124" customFormat="1"/>
    <row r="22125" customFormat="1"/>
    <row r="22126" customFormat="1"/>
    <row r="22127" customFormat="1"/>
    <row r="22128" customFormat="1"/>
    <row r="22129" customFormat="1"/>
    <row r="22130" customFormat="1"/>
    <row r="22131" customFormat="1"/>
    <row r="22132" customFormat="1"/>
    <row r="22133" customFormat="1"/>
    <row r="22134" customFormat="1"/>
    <row r="22135" customFormat="1"/>
    <row r="22136" customFormat="1"/>
    <row r="22137" customFormat="1"/>
    <row r="22138" customFormat="1"/>
    <row r="22139" customFormat="1"/>
    <row r="22140" customFormat="1"/>
    <row r="22141" customFormat="1"/>
    <row r="22142" customFormat="1"/>
    <row r="22143" customFormat="1"/>
    <row r="22144" customFormat="1"/>
    <row r="22145" customFormat="1"/>
    <row r="22146" customFormat="1"/>
    <row r="22147" customFormat="1"/>
    <row r="22148" customFormat="1"/>
    <row r="22149" customFormat="1"/>
    <row r="22150" customFormat="1"/>
    <row r="22151" customFormat="1"/>
    <row r="22152" customFormat="1"/>
    <row r="22153" customFormat="1"/>
    <row r="22154" customFormat="1"/>
    <row r="22155" customFormat="1"/>
    <row r="22156" customFormat="1"/>
    <row r="22157" customFormat="1"/>
    <row r="22158" customFormat="1"/>
    <row r="22159" customFormat="1"/>
    <row r="22160" customFormat="1"/>
    <row r="22161" customFormat="1"/>
    <row r="22162" customFormat="1"/>
    <row r="22163" customFormat="1"/>
    <row r="22164" customFormat="1"/>
    <row r="22165" customFormat="1"/>
    <row r="22166" customFormat="1"/>
    <row r="22167" customFormat="1"/>
    <row r="22168" customFormat="1"/>
    <row r="22169" customFormat="1"/>
    <row r="22170" customFormat="1"/>
    <row r="22171" customFormat="1"/>
    <row r="22172" customFormat="1"/>
    <row r="22173" customFormat="1"/>
    <row r="22174" customFormat="1"/>
    <row r="22175" customFormat="1"/>
    <row r="22176" customFormat="1"/>
    <row r="22177" customFormat="1"/>
    <row r="22178" customFormat="1"/>
    <row r="22179" customFormat="1"/>
    <row r="22180" customFormat="1"/>
    <row r="22181" customFormat="1"/>
    <row r="22182" customFormat="1"/>
    <row r="22183" customFormat="1"/>
    <row r="22184" customFormat="1"/>
    <row r="22185" customFormat="1"/>
    <row r="22186" customFormat="1"/>
    <row r="22187" customFormat="1"/>
    <row r="22188" customFormat="1"/>
    <row r="22189" customFormat="1"/>
    <row r="22190" customFormat="1"/>
    <row r="22191" customFormat="1"/>
    <row r="22192" customFormat="1"/>
    <row r="22193" customFormat="1"/>
    <row r="22194" customFormat="1"/>
    <row r="22195" customFormat="1"/>
    <row r="22196" customFormat="1"/>
    <row r="22197" customFormat="1"/>
    <row r="22198" customFormat="1"/>
    <row r="22199" customFormat="1"/>
    <row r="22200" customFormat="1"/>
    <row r="22201" customFormat="1"/>
    <row r="22202" customFormat="1"/>
    <row r="22203" customFormat="1"/>
    <row r="22204" customFormat="1"/>
    <row r="22205" customFormat="1"/>
    <row r="22206" customFormat="1"/>
    <row r="22207" customFormat="1"/>
    <row r="22208" customFormat="1"/>
    <row r="22209" customFormat="1"/>
    <row r="22210" customFormat="1"/>
    <row r="22211" customFormat="1"/>
    <row r="22212" customFormat="1"/>
    <row r="22213" customFormat="1"/>
    <row r="22214" customFormat="1"/>
    <row r="22215" customFormat="1"/>
    <row r="22216" customFormat="1"/>
    <row r="22217" customFormat="1"/>
    <row r="22218" customFormat="1"/>
    <row r="22219" customFormat="1"/>
    <row r="22220" customFormat="1"/>
    <row r="22221" customFormat="1"/>
    <row r="22222" customFormat="1"/>
    <row r="22223" customFormat="1"/>
    <row r="22224" customFormat="1"/>
    <row r="22225" customFormat="1"/>
    <row r="22226" customFormat="1"/>
    <row r="22227" customFormat="1"/>
    <row r="22228" customFormat="1"/>
    <row r="22229" customFormat="1"/>
    <row r="22230" customFormat="1"/>
    <row r="22231" customFormat="1"/>
    <row r="22232" customFormat="1"/>
    <row r="22233" customFormat="1"/>
    <row r="22234" customFormat="1"/>
    <row r="22235" customFormat="1"/>
    <row r="22236" customFormat="1"/>
    <row r="22237" customFormat="1"/>
    <row r="22238" customFormat="1"/>
    <row r="22239" customFormat="1"/>
    <row r="22240" customFormat="1"/>
    <row r="22241" customFormat="1"/>
    <row r="22242" customFormat="1"/>
    <row r="22243" customFormat="1"/>
    <row r="22244" customFormat="1"/>
    <row r="22245" customFormat="1"/>
    <row r="22246" customFormat="1"/>
    <row r="22247" customFormat="1"/>
    <row r="22248" customFormat="1"/>
    <row r="22249" customFormat="1"/>
    <row r="22250" customFormat="1"/>
    <row r="22251" customFormat="1"/>
    <row r="22252" customFormat="1"/>
    <row r="22253" customFormat="1"/>
    <row r="22254" customFormat="1"/>
    <row r="22255" customFormat="1"/>
    <row r="22256" customFormat="1"/>
    <row r="22257" customFormat="1"/>
    <row r="22258" customFormat="1"/>
    <row r="22259" customFormat="1"/>
    <row r="22260" customFormat="1"/>
    <row r="22261" customFormat="1"/>
    <row r="22262" customFormat="1"/>
    <row r="22263" customFormat="1"/>
    <row r="22264" customFormat="1"/>
    <row r="22265" customFormat="1"/>
    <row r="22266" customFormat="1"/>
    <row r="22267" customFormat="1"/>
    <row r="22268" customFormat="1"/>
    <row r="22269" customFormat="1"/>
    <row r="22270" customFormat="1"/>
    <row r="22271" customFormat="1"/>
    <row r="22272" customFormat="1"/>
    <row r="22273" customFormat="1"/>
    <row r="22274" customFormat="1"/>
    <row r="22275" customFormat="1"/>
    <row r="22276" customFormat="1"/>
    <row r="22277" customFormat="1"/>
    <row r="22278" customFormat="1"/>
    <row r="22279" customFormat="1"/>
    <row r="22280" customFormat="1"/>
    <row r="22281" customFormat="1"/>
    <row r="22282" customFormat="1"/>
    <row r="22283" customFormat="1"/>
    <row r="22284" customFormat="1"/>
    <row r="22285" customFormat="1"/>
    <row r="22286" customFormat="1"/>
    <row r="22287" customFormat="1"/>
    <row r="22288" customFormat="1"/>
    <row r="22289" customFormat="1"/>
    <row r="22290" customFormat="1"/>
    <row r="22291" customFormat="1"/>
    <row r="22292" customFormat="1"/>
    <row r="22293" customFormat="1"/>
    <row r="22294" customFormat="1"/>
    <row r="22295" customFormat="1"/>
    <row r="22296" customFormat="1"/>
    <row r="22297" customFormat="1"/>
    <row r="22298" customFormat="1"/>
    <row r="22299" customFormat="1"/>
    <row r="22300" customFormat="1"/>
    <row r="22301" customFormat="1"/>
    <row r="22302" customFormat="1"/>
    <row r="22303" customFormat="1"/>
    <row r="22304" customFormat="1"/>
    <row r="22305" customFormat="1"/>
    <row r="22306" customFormat="1"/>
    <row r="22307" customFormat="1"/>
    <row r="22308" customFormat="1"/>
    <row r="22309" customFormat="1"/>
    <row r="22310" customFormat="1"/>
    <row r="22311" customFormat="1"/>
    <row r="22312" customFormat="1"/>
    <row r="22313" customFormat="1"/>
    <row r="22314" customFormat="1"/>
    <row r="22315" customFormat="1"/>
    <row r="22316" customFormat="1"/>
    <row r="22317" customFormat="1"/>
    <row r="22318" customFormat="1"/>
    <row r="22319" customFormat="1"/>
    <row r="22320" customFormat="1"/>
    <row r="22321" customFormat="1"/>
    <row r="22322" customFormat="1"/>
    <row r="22323" customFormat="1"/>
    <row r="22324" customFormat="1"/>
    <row r="22325" customFormat="1"/>
    <row r="22326" customFormat="1"/>
    <row r="22327" customFormat="1"/>
    <row r="22328" customFormat="1"/>
    <row r="22329" customFormat="1"/>
    <row r="22330" customFormat="1"/>
    <row r="22331" customFormat="1"/>
    <row r="22332" customFormat="1"/>
    <row r="22333" customFormat="1"/>
    <row r="22334" customFormat="1"/>
    <row r="22335" customFormat="1"/>
    <row r="22336" customFormat="1"/>
    <row r="22337" customFormat="1"/>
    <row r="22338" customFormat="1"/>
    <row r="22339" customFormat="1"/>
    <row r="22340" customFormat="1"/>
    <row r="22341" customFormat="1"/>
    <row r="22342" customFormat="1"/>
    <row r="22343" customFormat="1"/>
    <row r="22344" customFormat="1"/>
    <row r="22345" customFormat="1"/>
    <row r="22346" customFormat="1"/>
    <row r="22347" customFormat="1"/>
    <row r="22348" customFormat="1"/>
    <row r="22349" customFormat="1"/>
    <row r="22350" customFormat="1"/>
    <row r="22351" customFormat="1"/>
    <row r="22352" customFormat="1"/>
    <row r="22353" customFormat="1"/>
    <row r="22354" customFormat="1"/>
    <row r="22355" customFormat="1"/>
    <row r="22356" customFormat="1"/>
    <row r="22357" customFormat="1"/>
    <row r="22358" customFormat="1"/>
    <row r="22359" customFormat="1"/>
    <row r="22360" customFormat="1"/>
    <row r="22361" customFormat="1"/>
    <row r="22362" customFormat="1"/>
    <row r="22363" customFormat="1"/>
    <row r="22364" customFormat="1"/>
    <row r="22365" customFormat="1"/>
    <row r="22366" customFormat="1"/>
    <row r="22367" customFormat="1"/>
    <row r="22368" customFormat="1"/>
    <row r="22369" customFormat="1"/>
    <row r="22370" customFormat="1"/>
    <row r="22371" customFormat="1"/>
    <row r="22372" customFormat="1"/>
    <row r="22373" customFormat="1"/>
    <row r="22374" customFormat="1"/>
    <row r="22375" customFormat="1"/>
    <row r="22376" customFormat="1"/>
    <row r="22377" customFormat="1"/>
    <row r="22378" customFormat="1"/>
    <row r="22379" customFormat="1"/>
    <row r="22380" customFormat="1"/>
    <row r="22381" customFormat="1"/>
    <row r="22382" customFormat="1"/>
    <row r="22383" customFormat="1"/>
    <row r="22384" customFormat="1"/>
    <row r="22385" customFormat="1"/>
    <row r="22386" customFormat="1"/>
    <row r="22387" customFormat="1"/>
    <row r="22388" customFormat="1"/>
    <row r="22389" customFormat="1"/>
    <row r="22390" customFormat="1"/>
    <row r="22391" customFormat="1"/>
    <row r="22392" customFormat="1"/>
    <row r="22393" customFormat="1"/>
    <row r="22394" customFormat="1"/>
    <row r="22395" customFormat="1"/>
    <row r="22396" customFormat="1"/>
    <row r="22397" customFormat="1"/>
    <row r="22398" customFormat="1"/>
    <row r="22399" customFormat="1"/>
    <row r="22400" customFormat="1"/>
    <row r="22401" customFormat="1"/>
    <row r="22402" customFormat="1"/>
    <row r="22403" customFormat="1"/>
    <row r="22404" customFormat="1"/>
    <row r="22405" customFormat="1"/>
    <row r="22406" customFormat="1"/>
    <row r="22407" customFormat="1"/>
    <row r="22408" customFormat="1"/>
    <row r="22409" customFormat="1"/>
    <row r="22410" customFormat="1"/>
    <row r="22411" customFormat="1"/>
    <row r="22412" customFormat="1"/>
    <row r="22413" customFormat="1"/>
    <row r="22414" customFormat="1"/>
    <row r="22415" customFormat="1"/>
    <row r="22416" customFormat="1"/>
    <row r="22417" customFormat="1"/>
    <row r="22418" customFormat="1"/>
    <row r="22419" customFormat="1"/>
    <row r="22420" customFormat="1"/>
    <row r="22421" customFormat="1"/>
    <row r="22422" customFormat="1"/>
    <row r="22423" customFormat="1"/>
    <row r="22424" customFormat="1"/>
    <row r="22425" customFormat="1"/>
    <row r="22426" customFormat="1"/>
    <row r="22427" customFormat="1"/>
    <row r="22428" customFormat="1"/>
    <row r="22429" customFormat="1"/>
    <row r="22430" customFormat="1"/>
    <row r="22431" customFormat="1"/>
    <row r="22432" customFormat="1"/>
    <row r="22433" customFormat="1"/>
    <row r="22434" customFormat="1"/>
    <row r="22435" customFormat="1"/>
    <row r="22436" customFormat="1"/>
    <row r="22437" customFormat="1"/>
    <row r="22438" customFormat="1"/>
    <row r="22439" customFormat="1"/>
    <row r="22440" customFormat="1"/>
    <row r="22441" customFormat="1"/>
    <row r="22442" customFormat="1"/>
    <row r="22443" customFormat="1"/>
    <row r="22444" customFormat="1"/>
    <row r="22445" customFormat="1"/>
    <row r="22446" customFormat="1"/>
    <row r="22447" customFormat="1"/>
    <row r="22448" customFormat="1"/>
    <row r="22449" customFormat="1"/>
    <row r="22450" customFormat="1"/>
    <row r="22451" customFormat="1"/>
    <row r="22452" customFormat="1"/>
    <row r="22453" customFormat="1"/>
    <row r="22454" customFormat="1"/>
    <row r="22455" customFormat="1"/>
    <row r="22456" customFormat="1"/>
    <row r="22457" customFormat="1"/>
    <row r="22458" customFormat="1"/>
    <row r="22459" customFormat="1"/>
    <row r="22460" customFormat="1"/>
    <row r="22461" customFormat="1"/>
    <row r="22462" customFormat="1"/>
    <row r="22463" customFormat="1"/>
    <row r="22464" customFormat="1"/>
    <row r="22465" customFormat="1"/>
    <row r="22466" customFormat="1"/>
    <row r="22467" customFormat="1"/>
    <row r="22468" customFormat="1"/>
    <row r="22469" customFormat="1"/>
    <row r="22470" customFormat="1"/>
    <row r="22471" customFormat="1"/>
    <row r="22472" customFormat="1"/>
    <row r="22473" customFormat="1"/>
    <row r="22474" customFormat="1"/>
    <row r="22475" customFormat="1"/>
    <row r="22476" customFormat="1"/>
    <row r="22477" customFormat="1"/>
    <row r="22478" customFormat="1"/>
    <row r="22479" customFormat="1"/>
    <row r="22480" customFormat="1"/>
    <row r="22481" customFormat="1"/>
    <row r="22482" customFormat="1"/>
    <row r="22483" customFormat="1"/>
    <row r="22484" customFormat="1"/>
    <row r="22485" customFormat="1"/>
    <row r="22486" customFormat="1"/>
    <row r="22487" customFormat="1"/>
    <row r="22488" customFormat="1"/>
    <row r="22489" customFormat="1"/>
    <row r="22490" customFormat="1"/>
    <row r="22491" customFormat="1"/>
    <row r="22492" customFormat="1"/>
    <row r="22493" customFormat="1"/>
    <row r="22494" customFormat="1"/>
    <row r="22495" customFormat="1"/>
    <row r="22496" customFormat="1"/>
    <row r="22497" customFormat="1"/>
    <row r="22498" customFormat="1"/>
    <row r="22499" customFormat="1"/>
    <row r="22500" customFormat="1"/>
    <row r="22501" customFormat="1"/>
    <row r="22502" customFormat="1"/>
    <row r="22503" customFormat="1"/>
    <row r="22504" customFormat="1"/>
    <row r="22505" customFormat="1"/>
    <row r="22506" customFormat="1"/>
    <row r="22507" customFormat="1"/>
    <row r="22508" customFormat="1"/>
    <row r="22509" customFormat="1"/>
    <row r="22510" customFormat="1"/>
    <row r="22511" customFormat="1"/>
    <row r="22512" customFormat="1"/>
    <row r="22513" customFormat="1"/>
    <row r="22514" customFormat="1"/>
    <row r="22515" customFormat="1"/>
    <row r="22516" customFormat="1"/>
    <row r="22517" customFormat="1"/>
    <row r="22518" customFormat="1"/>
    <row r="22519" customFormat="1"/>
    <row r="22520" customFormat="1"/>
    <row r="22521" customFormat="1"/>
    <row r="22522" customFormat="1"/>
    <row r="22523" customFormat="1"/>
    <row r="22524" customFormat="1"/>
    <row r="22525" customFormat="1"/>
    <row r="22526" customFormat="1"/>
    <row r="22527" customFormat="1"/>
    <row r="22528" customFormat="1"/>
    <row r="22529" customFormat="1"/>
    <row r="22530" customFormat="1"/>
    <row r="22531" customFormat="1"/>
    <row r="22532" customFormat="1"/>
    <row r="22533" customFormat="1"/>
    <row r="22534" customFormat="1"/>
    <row r="22535" customFormat="1"/>
    <row r="22536" customFormat="1"/>
    <row r="22537" customFormat="1"/>
    <row r="22538" customFormat="1"/>
    <row r="22539" customFormat="1"/>
    <row r="22540" customFormat="1"/>
    <row r="22541" customFormat="1"/>
    <row r="22542" customFormat="1"/>
    <row r="22543" customFormat="1"/>
    <row r="22544" customFormat="1"/>
    <row r="22545" customFormat="1"/>
    <row r="22546" customFormat="1"/>
    <row r="22547" customFormat="1"/>
    <row r="22548" customFormat="1"/>
    <row r="22549" customFormat="1"/>
    <row r="22550" customFormat="1"/>
    <row r="22551" customFormat="1"/>
    <row r="22552" customFormat="1"/>
    <row r="22553" customFormat="1"/>
    <row r="22554" customFormat="1"/>
    <row r="22555" customFormat="1"/>
    <row r="22556" customFormat="1"/>
    <row r="22557" customFormat="1"/>
    <row r="22558" customFormat="1"/>
    <row r="22559" customFormat="1"/>
    <row r="22560" customFormat="1"/>
    <row r="22561" customFormat="1"/>
    <row r="22562" customFormat="1"/>
    <row r="22563" customFormat="1"/>
    <row r="22564" customFormat="1"/>
    <row r="22565" customFormat="1"/>
    <row r="22566" customFormat="1"/>
    <row r="22567" customFormat="1"/>
    <row r="22568" customFormat="1"/>
    <row r="22569" customFormat="1"/>
    <row r="22570" customFormat="1"/>
    <row r="22571" customFormat="1"/>
    <row r="22572" customFormat="1"/>
    <row r="22573" customFormat="1"/>
    <row r="22574" customFormat="1"/>
    <row r="22575" customFormat="1"/>
    <row r="22576" customFormat="1"/>
    <row r="22577" customFormat="1"/>
    <row r="22578" customFormat="1"/>
    <row r="22579" customFormat="1"/>
    <row r="22580" customFormat="1"/>
    <row r="22581" customFormat="1"/>
    <row r="22582" customFormat="1"/>
    <row r="22583" customFormat="1"/>
    <row r="22584" customFormat="1"/>
    <row r="22585" customFormat="1"/>
    <row r="22586" customFormat="1"/>
    <row r="22587" customFormat="1"/>
    <row r="22588" customFormat="1"/>
    <row r="22589" customFormat="1"/>
    <row r="22590" customFormat="1"/>
    <row r="22591" customFormat="1"/>
    <row r="22592" customFormat="1"/>
    <row r="22593" customFormat="1"/>
    <row r="22594" customFormat="1"/>
    <row r="22595" customFormat="1"/>
    <row r="22596" customFormat="1"/>
    <row r="22597" customFormat="1"/>
    <row r="22598" customFormat="1"/>
    <row r="22599" customFormat="1"/>
    <row r="22600" customFormat="1"/>
    <row r="22601" customFormat="1"/>
    <row r="22602" customFormat="1"/>
    <row r="22603" customFormat="1"/>
    <row r="22604" customFormat="1"/>
    <row r="22605" customFormat="1"/>
    <row r="22606" customFormat="1"/>
    <row r="22607" customFormat="1"/>
    <row r="22608" customFormat="1"/>
    <row r="22609" customFormat="1"/>
    <row r="22610" customFormat="1"/>
    <row r="22611" customFormat="1"/>
    <row r="22612" customFormat="1"/>
    <row r="22613" customFormat="1"/>
    <row r="22614" customFormat="1"/>
    <row r="22615" customFormat="1"/>
    <row r="22616" customFormat="1"/>
    <row r="22617" customFormat="1"/>
    <row r="22618" customFormat="1"/>
    <row r="22619" customFormat="1"/>
    <row r="22620" customFormat="1"/>
    <row r="22621" customFormat="1"/>
    <row r="22622" customFormat="1"/>
    <row r="22623" customFormat="1"/>
    <row r="22624" customFormat="1"/>
    <row r="22625" customFormat="1"/>
    <row r="22626" customFormat="1"/>
    <row r="22627" customFormat="1"/>
    <row r="22628" customFormat="1"/>
    <row r="22629" customFormat="1"/>
    <row r="22630" customFormat="1"/>
    <row r="22631" customFormat="1"/>
    <row r="22632" customFormat="1"/>
    <row r="22633" customFormat="1"/>
    <row r="22634" customFormat="1"/>
    <row r="22635" customFormat="1"/>
    <row r="22636" customFormat="1"/>
    <row r="22637" customFormat="1"/>
    <row r="22638" customFormat="1"/>
    <row r="22639" customFormat="1"/>
    <row r="22640" customFormat="1"/>
    <row r="22641" customFormat="1"/>
    <row r="22642" customFormat="1"/>
    <row r="22643" customFormat="1"/>
    <row r="22644" customFormat="1"/>
    <row r="22645" customFormat="1"/>
    <row r="22646" customFormat="1"/>
    <row r="22647" customFormat="1"/>
    <row r="22648" customFormat="1"/>
    <row r="22649" customFormat="1"/>
    <row r="22650" customFormat="1"/>
    <row r="22651" customFormat="1"/>
    <row r="22652" customFormat="1"/>
    <row r="22653" customFormat="1"/>
    <row r="22654" customFormat="1"/>
    <row r="22655" customFormat="1"/>
    <row r="22656" customFormat="1"/>
    <row r="22657" customFormat="1"/>
    <row r="22658" customFormat="1"/>
    <row r="22659" customFormat="1"/>
    <row r="22660" customFormat="1"/>
    <row r="22661" customFormat="1"/>
    <row r="22662" customFormat="1"/>
    <row r="22663" customFormat="1"/>
    <row r="22664" customFormat="1"/>
    <row r="22665" customFormat="1"/>
    <row r="22666" customFormat="1"/>
    <row r="22667" customFormat="1"/>
    <row r="22668" customFormat="1"/>
    <row r="22669" customFormat="1"/>
    <row r="22670" customFormat="1"/>
    <row r="22671" customFormat="1"/>
    <row r="22672" customFormat="1"/>
    <row r="22673" customFormat="1"/>
    <row r="22674" customFormat="1"/>
    <row r="22675" customFormat="1"/>
    <row r="22676" customFormat="1"/>
    <row r="22677" customFormat="1"/>
    <row r="22678" customFormat="1"/>
    <row r="22679" customFormat="1"/>
    <row r="22680" customFormat="1"/>
    <row r="22681" customFormat="1"/>
    <row r="22682" customFormat="1"/>
    <row r="22683" customFormat="1"/>
    <row r="22684" customFormat="1"/>
    <row r="22685" customFormat="1"/>
    <row r="22686" customFormat="1"/>
    <row r="22687" customFormat="1"/>
    <row r="22688" customFormat="1"/>
    <row r="22689" customFormat="1"/>
    <row r="22690" customFormat="1"/>
    <row r="22691" customFormat="1"/>
    <row r="22692" customFormat="1"/>
    <row r="22693" customFormat="1"/>
    <row r="22694" customFormat="1"/>
    <row r="22695" customFormat="1"/>
    <row r="22696" customFormat="1"/>
    <row r="22697" customFormat="1"/>
    <row r="22698" customFormat="1"/>
    <row r="22699" customFormat="1"/>
    <row r="22700" customFormat="1"/>
    <row r="22701" customFormat="1"/>
    <row r="22702" customFormat="1"/>
    <row r="22703" customFormat="1"/>
    <row r="22704" customFormat="1"/>
    <row r="22705" customFormat="1"/>
    <row r="22706" customFormat="1"/>
    <row r="22707" customFormat="1"/>
    <row r="22708" customFormat="1"/>
    <row r="22709" customFormat="1"/>
    <row r="22710" customFormat="1"/>
    <row r="22711" customFormat="1"/>
    <row r="22712" customFormat="1"/>
    <row r="22713" customFormat="1"/>
    <row r="22714" customFormat="1"/>
    <row r="22715" customFormat="1"/>
    <row r="22716" customFormat="1"/>
    <row r="22717" customFormat="1"/>
    <row r="22718" customFormat="1"/>
    <row r="22719" customFormat="1"/>
    <row r="22720" customFormat="1"/>
    <row r="22721" customFormat="1"/>
    <row r="22722" customFormat="1"/>
    <row r="22723" customFormat="1"/>
    <row r="22724" customFormat="1"/>
    <row r="22725" customFormat="1"/>
    <row r="22726" customFormat="1"/>
    <row r="22727" customFormat="1"/>
    <row r="22728" customFormat="1"/>
    <row r="22729" customFormat="1"/>
    <row r="22730" customFormat="1"/>
    <row r="22731" customFormat="1"/>
    <row r="22732" customFormat="1"/>
    <row r="22733" customFormat="1"/>
    <row r="22734" customFormat="1"/>
    <row r="22735" customFormat="1"/>
    <row r="22736" customFormat="1"/>
    <row r="22737" customFormat="1"/>
    <row r="22738" customFormat="1"/>
    <row r="22739" customFormat="1"/>
    <row r="22740" customFormat="1"/>
    <row r="22741" customFormat="1"/>
    <row r="22742" customFormat="1"/>
    <row r="22743" customFormat="1"/>
    <row r="22744" customFormat="1"/>
    <row r="22745" customFormat="1"/>
    <row r="22746" customFormat="1"/>
    <row r="22747" customFormat="1"/>
    <row r="22748" customFormat="1"/>
    <row r="22749" customFormat="1"/>
    <row r="22750" customFormat="1"/>
    <row r="22751" customFormat="1"/>
    <row r="22752" customFormat="1"/>
    <row r="22753" customFormat="1"/>
    <row r="22754" customFormat="1"/>
    <row r="22755" customFormat="1"/>
    <row r="22756" customFormat="1"/>
    <row r="22757" customFormat="1"/>
    <row r="22758" customFormat="1"/>
    <row r="22759" customFormat="1"/>
    <row r="22760" customFormat="1"/>
    <row r="22761" customFormat="1"/>
    <row r="22762" customFormat="1"/>
    <row r="22763" customFormat="1"/>
    <row r="22764" customFormat="1"/>
    <row r="22765" customFormat="1"/>
    <row r="22766" customFormat="1"/>
    <row r="22767" customFormat="1"/>
    <row r="22768" customFormat="1"/>
    <row r="22769" customFormat="1"/>
    <row r="22770" customFormat="1"/>
    <row r="22771" customFormat="1"/>
    <row r="22772" customFormat="1"/>
    <row r="22773" customFormat="1"/>
    <row r="22774" customFormat="1"/>
    <row r="22775" customFormat="1"/>
    <row r="22776" customFormat="1"/>
    <row r="22777" customFormat="1"/>
    <row r="22778" customFormat="1"/>
    <row r="22779" customFormat="1"/>
    <row r="22780" customFormat="1"/>
    <row r="22781" customFormat="1"/>
    <row r="22782" customFormat="1"/>
    <row r="22783" customFormat="1"/>
    <row r="22784" customFormat="1"/>
    <row r="22785" customFormat="1"/>
    <row r="22786" customFormat="1"/>
    <row r="22787" customFormat="1"/>
    <row r="22788" customFormat="1"/>
    <row r="22789" customFormat="1"/>
    <row r="22790" customFormat="1"/>
    <row r="22791" customFormat="1"/>
    <row r="22792" customFormat="1"/>
    <row r="22793" customFormat="1"/>
    <row r="22794" customFormat="1"/>
    <row r="22795" customFormat="1"/>
    <row r="22796" customFormat="1"/>
    <row r="22797" customFormat="1"/>
    <row r="22798" customFormat="1"/>
    <row r="22799" customFormat="1"/>
    <row r="22800" customFormat="1"/>
    <row r="22801" customFormat="1"/>
    <row r="22802" customFormat="1"/>
    <row r="22803" customFormat="1"/>
    <row r="22804" customFormat="1"/>
    <row r="22805" customFormat="1"/>
    <row r="22806" customFormat="1"/>
    <row r="22807" customFormat="1"/>
    <row r="22808" customFormat="1"/>
    <row r="22809" customFormat="1"/>
    <row r="22810" customFormat="1"/>
    <row r="22811" customFormat="1"/>
    <row r="22812" customFormat="1"/>
    <row r="22813" customFormat="1"/>
    <row r="22814" customFormat="1"/>
    <row r="22815" customFormat="1"/>
    <row r="22816" customFormat="1"/>
    <row r="22817" customFormat="1"/>
    <row r="22818" customFormat="1"/>
    <row r="22819" customFormat="1"/>
    <row r="22820" customFormat="1"/>
    <row r="22821" customFormat="1"/>
    <row r="22822" customFormat="1"/>
    <row r="22823" customFormat="1"/>
    <row r="22824" customFormat="1"/>
    <row r="22825" customFormat="1"/>
    <row r="22826" customFormat="1"/>
    <row r="22827" customFormat="1"/>
    <row r="22828" customFormat="1"/>
    <row r="22829" customFormat="1"/>
    <row r="22830" customFormat="1"/>
    <row r="22831" customFormat="1"/>
    <row r="22832" customFormat="1"/>
    <row r="22833" customFormat="1"/>
    <row r="22834" customFormat="1"/>
    <row r="22835" customFormat="1"/>
    <row r="22836" customFormat="1"/>
    <row r="22837" customFormat="1"/>
    <row r="22838" customFormat="1"/>
    <row r="22839" customFormat="1"/>
    <row r="22840" customFormat="1"/>
    <row r="22841" customFormat="1"/>
    <row r="22842" customFormat="1"/>
    <row r="22843" customFormat="1"/>
    <row r="22844" customFormat="1"/>
    <row r="22845" customFormat="1"/>
    <row r="22846" customFormat="1"/>
    <row r="22847" customFormat="1"/>
    <row r="22848" customFormat="1"/>
    <row r="22849" customFormat="1"/>
    <row r="22850" customFormat="1"/>
    <row r="22851" customFormat="1"/>
    <row r="22852" customFormat="1"/>
    <row r="22853" customFormat="1"/>
    <row r="22854" customFormat="1"/>
    <row r="22855" customFormat="1"/>
    <row r="22856" customFormat="1"/>
    <row r="22857" customFormat="1"/>
    <row r="22858" customFormat="1"/>
    <row r="22859" customFormat="1"/>
    <row r="22860" customFormat="1"/>
    <row r="22861" customFormat="1"/>
    <row r="22862" customFormat="1"/>
    <row r="22863" customFormat="1"/>
    <row r="22864" customFormat="1"/>
    <row r="22865" customFormat="1"/>
    <row r="22866" customFormat="1"/>
    <row r="22867" customFormat="1"/>
    <row r="22868" customFormat="1"/>
    <row r="22869" customFormat="1"/>
    <row r="22870" customFormat="1"/>
    <row r="22871" customFormat="1"/>
    <row r="22872" customFormat="1"/>
    <row r="22873" customFormat="1"/>
    <row r="22874" customFormat="1"/>
    <row r="22875" customFormat="1"/>
    <row r="22876" customFormat="1"/>
    <row r="22877" customFormat="1"/>
    <row r="22878" customFormat="1"/>
    <row r="22879" customFormat="1"/>
    <row r="22880" customFormat="1"/>
    <row r="22881" customFormat="1"/>
    <row r="22882" customFormat="1"/>
    <row r="22883" customFormat="1"/>
    <row r="22884" customFormat="1"/>
    <row r="22885" customFormat="1"/>
    <row r="22886" customFormat="1"/>
    <row r="22887" customFormat="1"/>
    <row r="22888" customFormat="1"/>
    <row r="22889" customFormat="1"/>
    <row r="22890" customFormat="1"/>
    <row r="22891" customFormat="1"/>
    <row r="22892" customFormat="1"/>
    <row r="22893" customFormat="1"/>
    <row r="22894" customFormat="1"/>
    <row r="22895" customFormat="1"/>
    <row r="22896" customFormat="1"/>
    <row r="22897" customFormat="1"/>
    <row r="22898" customFormat="1"/>
    <row r="22899" customFormat="1"/>
    <row r="22900" customFormat="1"/>
    <row r="22901" customFormat="1"/>
    <row r="22902" customFormat="1"/>
    <row r="22903" customFormat="1"/>
    <row r="22904" customFormat="1"/>
    <row r="22905" customFormat="1"/>
    <row r="22906" customFormat="1"/>
    <row r="22907" customFormat="1"/>
    <row r="22908" customFormat="1"/>
    <row r="22909" customFormat="1"/>
    <row r="22910" customFormat="1"/>
    <row r="22911" customFormat="1"/>
    <row r="22912" customFormat="1"/>
    <row r="22913" customFormat="1"/>
    <row r="22914" customFormat="1"/>
    <row r="22915" customFormat="1"/>
    <row r="22916" customFormat="1"/>
    <row r="22917" customFormat="1"/>
    <row r="22918" customFormat="1"/>
    <row r="22919" customFormat="1"/>
    <row r="22920" customFormat="1"/>
    <row r="22921" customFormat="1"/>
    <row r="22922" customFormat="1"/>
    <row r="22923" customFormat="1"/>
    <row r="22924" customFormat="1"/>
    <row r="22925" customFormat="1"/>
    <row r="22926" customFormat="1"/>
    <row r="22927" customFormat="1"/>
    <row r="22928" customFormat="1"/>
    <row r="22929" customFormat="1"/>
    <row r="22930" customFormat="1"/>
    <row r="22931" customFormat="1"/>
    <row r="22932" customFormat="1"/>
    <row r="22933" customFormat="1"/>
    <row r="22934" customFormat="1"/>
    <row r="22935" customFormat="1"/>
    <row r="22936" customFormat="1"/>
    <row r="22937" customFormat="1"/>
    <row r="22938" customFormat="1"/>
    <row r="22939" customFormat="1"/>
    <row r="22940" customFormat="1"/>
    <row r="22941" customFormat="1"/>
    <row r="22942" customFormat="1"/>
    <row r="22943" customFormat="1"/>
    <row r="22944" customFormat="1"/>
    <row r="22945" customFormat="1"/>
    <row r="22946" customFormat="1"/>
    <row r="22947" customFormat="1"/>
    <row r="22948" customFormat="1"/>
    <row r="22949" customFormat="1"/>
    <row r="22950" customFormat="1"/>
    <row r="22951" customFormat="1"/>
    <row r="22952" customFormat="1"/>
    <row r="22953" customFormat="1"/>
    <row r="22954" customFormat="1"/>
    <row r="22955" customFormat="1"/>
    <row r="22956" customFormat="1"/>
    <row r="22957" customFormat="1"/>
    <row r="22958" customFormat="1"/>
    <row r="22959" customFormat="1"/>
    <row r="22960" customFormat="1"/>
    <row r="22961" customFormat="1"/>
    <row r="22962" customFormat="1"/>
    <row r="22963" customFormat="1"/>
    <row r="22964" customFormat="1"/>
    <row r="22965" customFormat="1"/>
    <row r="22966" customFormat="1"/>
    <row r="22967" customFormat="1"/>
    <row r="22968" customFormat="1"/>
    <row r="22969" customFormat="1"/>
    <row r="22970" customFormat="1"/>
    <row r="22971" customFormat="1"/>
    <row r="22972" customFormat="1"/>
    <row r="22973" customFormat="1"/>
    <row r="22974" customFormat="1"/>
    <row r="22975" customFormat="1"/>
    <row r="22976" customFormat="1"/>
    <row r="22977" customFormat="1"/>
    <row r="22978" customFormat="1"/>
    <row r="22979" customFormat="1"/>
    <row r="22980" customFormat="1"/>
    <row r="22981" customFormat="1"/>
    <row r="22982" customFormat="1"/>
    <row r="22983" customFormat="1"/>
    <row r="22984" customFormat="1"/>
    <row r="22985" customFormat="1"/>
    <row r="22986" customFormat="1"/>
    <row r="22987" customFormat="1"/>
    <row r="22988" customFormat="1"/>
    <row r="22989" customFormat="1"/>
    <row r="22990" customFormat="1"/>
    <row r="22991" customFormat="1"/>
    <row r="22992" customFormat="1"/>
    <row r="22993" customFormat="1"/>
    <row r="22994" customFormat="1"/>
    <row r="22995" customFormat="1"/>
    <row r="22996" customFormat="1"/>
    <row r="22997" customFormat="1"/>
    <row r="22998" customFormat="1"/>
    <row r="22999" customFormat="1"/>
    <row r="23000" customFormat="1"/>
    <row r="23001" customFormat="1"/>
    <row r="23002" customFormat="1"/>
    <row r="23003" customFormat="1"/>
    <row r="23004" customFormat="1"/>
    <row r="23005" customFormat="1"/>
    <row r="23006" customFormat="1"/>
    <row r="23007" customFormat="1"/>
    <row r="23008" customFormat="1"/>
    <row r="23009" customFormat="1"/>
    <row r="23010" customFormat="1"/>
    <row r="23011" customFormat="1"/>
    <row r="23012" customFormat="1"/>
    <row r="23013" customFormat="1"/>
    <row r="23014" customFormat="1"/>
    <row r="23015" customFormat="1"/>
    <row r="23016" customFormat="1"/>
    <row r="23017" customFormat="1"/>
    <row r="23018" customFormat="1"/>
    <row r="23019" customFormat="1"/>
    <row r="23020" customFormat="1"/>
    <row r="23021" customFormat="1"/>
    <row r="23022" customFormat="1"/>
    <row r="23023" customFormat="1"/>
    <row r="23024" customFormat="1"/>
    <row r="23025" customFormat="1"/>
    <row r="23026" customFormat="1"/>
    <row r="23027" customFormat="1"/>
    <row r="23028" customFormat="1"/>
    <row r="23029" customFormat="1"/>
    <row r="23030" customFormat="1"/>
    <row r="23031" customFormat="1"/>
    <row r="23032" customFormat="1"/>
    <row r="23033" customFormat="1"/>
    <row r="23034" customFormat="1"/>
    <row r="23035" customFormat="1"/>
    <row r="23036" customFormat="1"/>
    <row r="23037" customFormat="1"/>
    <row r="23038" customFormat="1"/>
    <row r="23039" customFormat="1"/>
    <row r="23040" customFormat="1"/>
    <row r="23041" customFormat="1"/>
    <row r="23042" customFormat="1"/>
    <row r="23043" customFormat="1"/>
    <row r="23044" customFormat="1"/>
    <row r="23045" customFormat="1"/>
    <row r="23046" customFormat="1"/>
    <row r="23047" customFormat="1"/>
    <row r="23048" customFormat="1"/>
    <row r="23049" customFormat="1"/>
    <row r="23050" customFormat="1"/>
    <row r="23051" customFormat="1"/>
    <row r="23052" customFormat="1"/>
    <row r="23053" customFormat="1"/>
    <row r="23054" customFormat="1"/>
    <row r="23055" customFormat="1"/>
    <row r="23056" customFormat="1"/>
    <row r="23057" customFormat="1"/>
    <row r="23058" customFormat="1"/>
    <row r="23059" customFormat="1"/>
    <row r="23060" customFormat="1"/>
    <row r="23061" customFormat="1"/>
    <row r="23062" customFormat="1"/>
    <row r="23063" customFormat="1"/>
    <row r="23064" customFormat="1"/>
    <row r="23065" customFormat="1"/>
    <row r="23066" customFormat="1"/>
    <row r="23067" customFormat="1"/>
    <row r="23068" customFormat="1"/>
    <row r="23069" customFormat="1"/>
    <row r="23070" customFormat="1"/>
    <row r="23071" customFormat="1"/>
    <row r="23072" customFormat="1"/>
    <row r="23073" customFormat="1"/>
    <row r="23074" customFormat="1"/>
    <row r="23075" customFormat="1"/>
    <row r="23076" customFormat="1"/>
    <row r="23077" customFormat="1"/>
    <row r="23078" customFormat="1"/>
    <row r="23079" customFormat="1"/>
    <row r="23080" customFormat="1"/>
    <row r="23081" customFormat="1"/>
    <row r="23082" customFormat="1"/>
    <row r="23083" customFormat="1"/>
    <row r="23084" customFormat="1"/>
    <row r="23085" customFormat="1"/>
    <row r="23086" customFormat="1"/>
    <row r="23087" customFormat="1"/>
    <row r="23088" customFormat="1"/>
    <row r="23089" customFormat="1"/>
    <row r="23090" customFormat="1"/>
    <row r="23091" customFormat="1"/>
    <row r="23092" customFormat="1"/>
    <row r="23093" customFormat="1"/>
    <row r="23094" customFormat="1"/>
    <row r="23095" customFormat="1"/>
    <row r="23096" customFormat="1"/>
    <row r="23097" customFormat="1"/>
    <row r="23098" customFormat="1"/>
    <row r="23099" customFormat="1"/>
    <row r="23100" customFormat="1"/>
    <row r="23101" customFormat="1"/>
    <row r="23102" customFormat="1"/>
    <row r="23103" customFormat="1"/>
    <row r="23104" customFormat="1"/>
    <row r="23105" customFormat="1"/>
    <row r="23106" customFormat="1"/>
    <row r="23107" customFormat="1"/>
    <row r="23108" customFormat="1"/>
    <row r="23109" customFormat="1"/>
    <row r="23110" customFormat="1"/>
    <row r="23111" customFormat="1"/>
    <row r="23112" customFormat="1"/>
    <row r="23113" customFormat="1"/>
    <row r="23114" customFormat="1"/>
    <row r="23115" customFormat="1"/>
    <row r="23116" customFormat="1"/>
    <row r="23117" customFormat="1"/>
    <row r="23118" customFormat="1"/>
    <row r="23119" customFormat="1"/>
    <row r="23120" customFormat="1"/>
    <row r="23121" customFormat="1"/>
    <row r="23122" customFormat="1"/>
    <row r="23123" customFormat="1"/>
    <row r="23124" customFormat="1"/>
    <row r="23125" customFormat="1"/>
    <row r="23126" customFormat="1"/>
    <row r="23127" customFormat="1"/>
    <row r="23128" customFormat="1"/>
    <row r="23129" customFormat="1"/>
    <row r="23130" customFormat="1"/>
    <row r="23131" customFormat="1"/>
    <row r="23132" customFormat="1"/>
    <row r="23133" customFormat="1"/>
    <row r="23134" customFormat="1"/>
    <row r="23135" customFormat="1"/>
    <row r="23136" customFormat="1"/>
    <row r="23137" customFormat="1"/>
    <row r="23138" customFormat="1"/>
    <row r="23139" customFormat="1"/>
    <row r="23140" customFormat="1"/>
    <row r="23141" customFormat="1"/>
    <row r="23142" customFormat="1"/>
    <row r="23143" customFormat="1"/>
    <row r="23144" customFormat="1"/>
    <row r="23145" customFormat="1"/>
    <row r="23146" customFormat="1"/>
    <row r="23147" customFormat="1"/>
    <row r="23148" customFormat="1"/>
    <row r="23149" customFormat="1"/>
    <row r="23150" customFormat="1"/>
    <row r="23151" customFormat="1"/>
    <row r="23152" customFormat="1"/>
    <row r="23153" customFormat="1"/>
    <row r="23154" customFormat="1"/>
    <row r="23155" customFormat="1"/>
    <row r="23156" customFormat="1"/>
    <row r="23157" customFormat="1"/>
    <row r="23158" customFormat="1"/>
    <row r="23159" customFormat="1"/>
    <row r="23160" customFormat="1"/>
    <row r="23161" customFormat="1"/>
    <row r="23162" customFormat="1"/>
    <row r="23163" customFormat="1"/>
    <row r="23164" customFormat="1"/>
    <row r="23165" customFormat="1"/>
    <row r="23166" customFormat="1"/>
    <row r="23167" customFormat="1"/>
    <row r="23168" customFormat="1"/>
    <row r="23169" customFormat="1"/>
    <row r="23170" customFormat="1"/>
    <row r="23171" customFormat="1"/>
    <row r="23172" customFormat="1"/>
    <row r="23173" customFormat="1"/>
    <row r="23174" customFormat="1"/>
    <row r="23175" customFormat="1"/>
    <row r="23176" customFormat="1"/>
    <row r="23177" customFormat="1"/>
    <row r="23178" customFormat="1"/>
    <row r="23179" customFormat="1"/>
    <row r="23180" customFormat="1"/>
    <row r="23181" customFormat="1"/>
    <row r="23182" customFormat="1"/>
    <row r="23183" customFormat="1"/>
    <row r="23184" customFormat="1"/>
    <row r="23185" customFormat="1"/>
    <row r="23186" customFormat="1"/>
    <row r="23187" customFormat="1"/>
    <row r="23188" customFormat="1"/>
    <row r="23189" customFormat="1"/>
    <row r="23190" customFormat="1"/>
    <row r="23191" customFormat="1"/>
    <row r="23192" customFormat="1"/>
    <row r="23193" customFormat="1"/>
    <row r="23194" customFormat="1"/>
    <row r="23195" customFormat="1"/>
    <row r="23196" customFormat="1"/>
    <row r="23197" customFormat="1"/>
    <row r="23198" customFormat="1"/>
    <row r="23199" customFormat="1"/>
    <row r="23200" customFormat="1"/>
    <row r="23201" customFormat="1"/>
    <row r="23202" customFormat="1"/>
    <row r="23203" customFormat="1"/>
    <row r="23204" customFormat="1"/>
    <row r="23205" customFormat="1"/>
    <row r="23206" customFormat="1"/>
    <row r="23207" customFormat="1"/>
    <row r="23208" customFormat="1"/>
    <row r="23209" customFormat="1"/>
    <row r="23210" customFormat="1"/>
    <row r="23211" customFormat="1"/>
    <row r="23212" customFormat="1"/>
    <row r="23213" customFormat="1"/>
    <row r="23214" customFormat="1"/>
    <row r="23215" customFormat="1"/>
    <row r="23216" customFormat="1"/>
    <row r="23217" customFormat="1"/>
    <row r="23218" customFormat="1"/>
    <row r="23219" customFormat="1"/>
    <row r="23220" customFormat="1"/>
    <row r="23221" customFormat="1"/>
    <row r="23222" customFormat="1"/>
    <row r="23223" customFormat="1"/>
    <row r="23224" customFormat="1"/>
    <row r="23225" customFormat="1"/>
    <row r="23226" customFormat="1"/>
    <row r="23227" customFormat="1"/>
    <row r="23228" customFormat="1"/>
    <row r="23229" customFormat="1"/>
    <row r="23230" customFormat="1"/>
    <row r="23231" customFormat="1"/>
    <row r="23232" customFormat="1"/>
    <row r="23233" customFormat="1"/>
    <row r="23234" customFormat="1"/>
    <row r="23235" customFormat="1"/>
    <row r="23236" customFormat="1"/>
    <row r="23237" customFormat="1"/>
    <row r="23238" customFormat="1"/>
    <row r="23239" customFormat="1"/>
    <row r="23240" customFormat="1"/>
    <row r="23241" customFormat="1"/>
    <row r="23242" customFormat="1"/>
    <row r="23243" customFormat="1"/>
    <row r="23244" customFormat="1"/>
    <row r="23245" customFormat="1"/>
    <row r="23246" customFormat="1"/>
    <row r="23247" customFormat="1"/>
    <row r="23248" customFormat="1"/>
    <row r="23249" customFormat="1"/>
    <row r="23250" customFormat="1"/>
    <row r="23251" customFormat="1"/>
    <row r="23252" customFormat="1"/>
    <row r="23253" customFormat="1"/>
    <row r="23254" customFormat="1"/>
    <row r="23255" customFormat="1"/>
    <row r="23256" customFormat="1"/>
    <row r="23257" customFormat="1"/>
    <row r="23258" customFormat="1"/>
    <row r="23259" customFormat="1"/>
    <row r="23260" customFormat="1"/>
    <row r="23261" customFormat="1"/>
    <row r="23262" customFormat="1"/>
    <row r="23263" customFormat="1"/>
    <row r="23264" customFormat="1"/>
    <row r="23265" customFormat="1"/>
    <row r="23266" customFormat="1"/>
    <row r="23267" customFormat="1"/>
    <row r="23268" customFormat="1"/>
    <row r="23269" customFormat="1"/>
    <row r="23270" customFormat="1"/>
    <row r="23271" customFormat="1"/>
    <row r="23272" customFormat="1"/>
    <row r="23273" customFormat="1"/>
    <row r="23274" customFormat="1"/>
    <row r="23275" customFormat="1"/>
    <row r="23276" customFormat="1"/>
    <row r="23277" customFormat="1"/>
    <row r="23278" customFormat="1"/>
    <row r="23279" customFormat="1"/>
    <row r="23280" customFormat="1"/>
    <row r="23281" customFormat="1"/>
    <row r="23282" customFormat="1"/>
    <row r="23283" customFormat="1"/>
    <row r="23284" customFormat="1"/>
    <row r="23285" customFormat="1"/>
    <row r="23286" customFormat="1"/>
    <row r="23287" customFormat="1"/>
    <row r="23288" customFormat="1"/>
    <row r="23289" customFormat="1"/>
    <row r="23290" customFormat="1"/>
    <row r="23291" customFormat="1"/>
    <row r="23292" customFormat="1"/>
    <row r="23293" customFormat="1"/>
    <row r="23294" customFormat="1"/>
    <row r="23295" customFormat="1"/>
    <row r="23296" customFormat="1"/>
    <row r="23297" customFormat="1"/>
    <row r="23298" customFormat="1"/>
    <row r="23299" customFormat="1"/>
    <row r="23300" customFormat="1"/>
    <row r="23301" customFormat="1"/>
    <row r="23302" customFormat="1"/>
    <row r="23303" customFormat="1"/>
    <row r="23304" customFormat="1"/>
    <row r="23305" customFormat="1"/>
    <row r="23306" customFormat="1"/>
    <row r="23307" customFormat="1"/>
    <row r="23308" customFormat="1"/>
    <row r="23309" customFormat="1"/>
    <row r="23310" customFormat="1"/>
    <row r="23311" customFormat="1"/>
    <row r="23312" customFormat="1"/>
    <row r="23313" customFormat="1"/>
    <row r="23314" customFormat="1"/>
    <row r="23315" customFormat="1"/>
    <row r="23316" customFormat="1"/>
    <row r="23317" customFormat="1"/>
    <row r="23318" customFormat="1"/>
    <row r="23319" customFormat="1"/>
    <row r="23320" customFormat="1"/>
    <row r="23321" customFormat="1"/>
    <row r="23322" customFormat="1"/>
    <row r="23323" customFormat="1"/>
    <row r="23324" customFormat="1"/>
    <row r="23325" customFormat="1"/>
    <row r="23326" customFormat="1"/>
    <row r="23327" customFormat="1"/>
    <row r="23328" customFormat="1"/>
    <row r="23329" customFormat="1"/>
    <row r="23330" customFormat="1"/>
    <row r="23331" customFormat="1"/>
    <row r="23332" customFormat="1"/>
    <row r="23333" customFormat="1"/>
    <row r="23334" customFormat="1"/>
    <row r="23335" customFormat="1"/>
    <row r="23336" customFormat="1"/>
    <row r="23337" customFormat="1"/>
    <row r="23338" customFormat="1"/>
    <row r="23339" customFormat="1"/>
    <row r="23340" customFormat="1"/>
    <row r="23341" customFormat="1"/>
    <row r="23342" customFormat="1"/>
    <row r="23343" customFormat="1"/>
    <row r="23344" customFormat="1"/>
    <row r="23345" customFormat="1"/>
    <row r="23346" customFormat="1"/>
    <row r="23347" customFormat="1"/>
    <row r="23348" customFormat="1"/>
    <row r="23349" customFormat="1"/>
    <row r="23350" customFormat="1"/>
    <row r="23351" customFormat="1"/>
    <row r="23352" customFormat="1"/>
    <row r="23353" customFormat="1"/>
    <row r="23354" customFormat="1"/>
    <row r="23355" customFormat="1"/>
    <row r="23356" customFormat="1"/>
    <row r="23357" customFormat="1"/>
    <row r="23358" customFormat="1"/>
    <row r="23359" customFormat="1"/>
    <row r="23360" customFormat="1"/>
    <row r="23361" customFormat="1"/>
    <row r="23362" customFormat="1"/>
    <row r="23363" customFormat="1"/>
    <row r="23364" customFormat="1"/>
    <row r="23365" customFormat="1"/>
    <row r="23366" customFormat="1"/>
    <row r="23367" customFormat="1"/>
    <row r="23368" customFormat="1"/>
    <row r="23369" customFormat="1"/>
    <row r="23370" customFormat="1"/>
    <row r="23371" customFormat="1"/>
    <row r="23372" customFormat="1"/>
    <row r="23373" customFormat="1"/>
    <row r="23374" customFormat="1"/>
    <row r="23375" customFormat="1"/>
    <row r="23376" customFormat="1"/>
    <row r="23377" customFormat="1"/>
    <row r="23378" customFormat="1"/>
    <row r="23379" customFormat="1"/>
    <row r="23380" customFormat="1"/>
    <row r="23381" customFormat="1"/>
    <row r="23382" customFormat="1"/>
    <row r="23383" customFormat="1"/>
    <row r="23384" customFormat="1"/>
    <row r="23385" customFormat="1"/>
    <row r="23386" customFormat="1"/>
    <row r="23387" customFormat="1"/>
    <row r="23388" customFormat="1"/>
    <row r="23389" customFormat="1"/>
    <row r="23390" customFormat="1"/>
    <row r="23391" customFormat="1"/>
    <row r="23392" customFormat="1"/>
    <row r="23393" customFormat="1"/>
    <row r="23394" customFormat="1"/>
    <row r="23395" customFormat="1"/>
    <row r="23396" customFormat="1"/>
    <row r="23397" customFormat="1"/>
    <row r="23398" customFormat="1"/>
    <row r="23399" customFormat="1"/>
    <row r="23400" customFormat="1"/>
    <row r="23401" customFormat="1"/>
    <row r="23402" customFormat="1"/>
    <row r="23403" customFormat="1"/>
    <row r="23404" customFormat="1"/>
    <row r="23405" customFormat="1"/>
    <row r="23406" customFormat="1"/>
    <row r="23407" customFormat="1"/>
    <row r="23408" customFormat="1"/>
    <row r="23409" customFormat="1"/>
    <row r="23410" customFormat="1"/>
    <row r="23411" customFormat="1"/>
    <row r="23412" customFormat="1"/>
    <row r="23413" customFormat="1"/>
    <row r="23414" customFormat="1"/>
    <row r="23415" customFormat="1"/>
    <row r="23416" customFormat="1"/>
    <row r="23417" customFormat="1"/>
    <row r="23418" customFormat="1"/>
    <row r="23419" customFormat="1"/>
    <row r="23420" customFormat="1"/>
    <row r="23421" customFormat="1"/>
    <row r="23422" customFormat="1"/>
    <row r="23423" customFormat="1"/>
    <row r="23424" customFormat="1"/>
    <row r="23425" customFormat="1"/>
    <row r="23426" customFormat="1"/>
    <row r="23427" customFormat="1"/>
    <row r="23428" customFormat="1"/>
    <row r="23429" customFormat="1"/>
    <row r="23430" customFormat="1"/>
    <row r="23431" customFormat="1"/>
    <row r="23432" customFormat="1"/>
    <row r="23433" customFormat="1"/>
    <row r="23434" customFormat="1"/>
    <row r="23435" customFormat="1"/>
    <row r="23436" customFormat="1"/>
    <row r="23437" customFormat="1"/>
    <row r="23438" customFormat="1"/>
    <row r="23439" customFormat="1"/>
    <row r="23440" customFormat="1"/>
    <row r="23441" customFormat="1"/>
    <row r="23442" customFormat="1"/>
    <row r="23443" customFormat="1"/>
    <row r="23444" customFormat="1"/>
    <row r="23445" customFormat="1"/>
    <row r="23446" customFormat="1"/>
    <row r="23447" customFormat="1"/>
    <row r="23448" customFormat="1"/>
    <row r="23449" customFormat="1"/>
    <row r="23450" customFormat="1"/>
    <row r="23451" customFormat="1"/>
    <row r="23452" customFormat="1"/>
    <row r="23453" customFormat="1"/>
    <row r="23454" customFormat="1"/>
    <row r="23455" customFormat="1"/>
    <row r="23456" customFormat="1"/>
    <row r="23457" customFormat="1"/>
    <row r="23458" customFormat="1"/>
    <row r="23459" customFormat="1"/>
    <row r="23460" customFormat="1"/>
    <row r="23461" customFormat="1"/>
    <row r="23462" customFormat="1"/>
    <row r="23463" customFormat="1"/>
    <row r="23464" customFormat="1"/>
    <row r="23465" customFormat="1"/>
    <row r="23466" customFormat="1"/>
    <row r="23467" customFormat="1"/>
    <row r="23468" customFormat="1"/>
    <row r="23469" customFormat="1"/>
    <row r="23470" customFormat="1"/>
    <row r="23471" customFormat="1"/>
    <row r="23472" customFormat="1"/>
    <row r="23473" customFormat="1"/>
    <row r="23474" customFormat="1"/>
    <row r="23475" customFormat="1"/>
    <row r="23476" customFormat="1"/>
    <row r="23477" customFormat="1"/>
    <row r="23478" customFormat="1"/>
    <row r="23479" customFormat="1"/>
    <row r="23480" customFormat="1"/>
    <row r="23481" customFormat="1"/>
    <row r="23482" customFormat="1"/>
    <row r="23483" customFormat="1"/>
    <row r="23484" customFormat="1"/>
    <row r="23485" customFormat="1"/>
    <row r="23486" customFormat="1"/>
    <row r="23487" customFormat="1"/>
    <row r="23488" customFormat="1"/>
    <row r="23489" customFormat="1"/>
    <row r="23490" customFormat="1"/>
    <row r="23491" customFormat="1"/>
    <row r="23492" customFormat="1"/>
    <row r="23493" customFormat="1"/>
    <row r="23494" customFormat="1"/>
    <row r="23495" customFormat="1"/>
    <row r="23496" customFormat="1"/>
    <row r="23497" customFormat="1"/>
    <row r="23498" customFormat="1"/>
    <row r="23499" customFormat="1"/>
    <row r="23500" customFormat="1"/>
    <row r="23501" customFormat="1"/>
    <row r="23502" customFormat="1"/>
    <row r="23503" customFormat="1"/>
    <row r="23504" customFormat="1"/>
    <row r="23505" customFormat="1"/>
    <row r="23506" customFormat="1"/>
    <row r="23507" customFormat="1"/>
    <row r="23508" customFormat="1"/>
    <row r="23509" customFormat="1"/>
    <row r="23510" customFormat="1"/>
    <row r="23511" customFormat="1"/>
    <row r="23512" customFormat="1"/>
    <row r="23513" customFormat="1"/>
    <row r="23514" customFormat="1"/>
    <row r="23515" customFormat="1"/>
    <row r="23516" customFormat="1"/>
    <row r="23517" customFormat="1"/>
    <row r="23518" customFormat="1"/>
    <row r="23519" customFormat="1"/>
    <row r="23520" customFormat="1"/>
    <row r="23521" customFormat="1"/>
    <row r="23522" customFormat="1"/>
    <row r="23523" customFormat="1"/>
    <row r="23524" customFormat="1"/>
    <row r="23525" customFormat="1"/>
    <row r="23526" customFormat="1"/>
    <row r="23527" customFormat="1"/>
    <row r="23528" customFormat="1"/>
    <row r="23529" customFormat="1"/>
    <row r="23530" customFormat="1"/>
    <row r="23531" customFormat="1"/>
    <row r="23532" customFormat="1"/>
    <row r="23533" customFormat="1"/>
    <row r="23534" customFormat="1"/>
    <row r="23535" customFormat="1"/>
    <row r="23536" customFormat="1"/>
    <row r="23537" customFormat="1"/>
    <row r="23538" customFormat="1"/>
    <row r="23539" customFormat="1"/>
    <row r="23540" customFormat="1"/>
    <row r="23541" customFormat="1"/>
    <row r="23542" customFormat="1"/>
    <row r="23543" customFormat="1"/>
    <row r="23544" customFormat="1"/>
    <row r="23545" customFormat="1"/>
    <row r="23546" customFormat="1"/>
    <row r="23547" customFormat="1"/>
    <row r="23548" customFormat="1"/>
    <row r="23549" customFormat="1"/>
    <row r="23550" customFormat="1"/>
    <row r="23551" customFormat="1"/>
    <row r="23552" customFormat="1"/>
    <row r="23553" customFormat="1"/>
    <row r="23554" customFormat="1"/>
    <row r="23555" customFormat="1"/>
    <row r="23556" customFormat="1"/>
    <row r="23557" customFormat="1"/>
    <row r="23558" customFormat="1"/>
    <row r="23559" customFormat="1"/>
    <row r="23560" customFormat="1"/>
    <row r="23561" customFormat="1"/>
    <row r="23562" customFormat="1"/>
    <row r="23563" customFormat="1"/>
    <row r="23564" customFormat="1"/>
    <row r="23565" customFormat="1"/>
    <row r="23566" customFormat="1"/>
    <row r="23567" customFormat="1"/>
    <row r="23568" customFormat="1"/>
    <row r="23569" customFormat="1"/>
    <row r="23570" customFormat="1"/>
    <row r="23571" customFormat="1"/>
    <row r="23572" customFormat="1"/>
    <row r="23573" customFormat="1"/>
    <row r="23574" customFormat="1"/>
    <row r="23575" customFormat="1"/>
    <row r="23576" customFormat="1"/>
    <row r="23577" customFormat="1"/>
    <row r="23578" customFormat="1"/>
    <row r="23579" customFormat="1"/>
    <row r="23580" customFormat="1"/>
    <row r="23581" customFormat="1"/>
    <row r="23582" customFormat="1"/>
    <row r="23583" customFormat="1"/>
    <row r="23584" customFormat="1"/>
    <row r="23585" customFormat="1"/>
    <row r="23586" customFormat="1"/>
    <row r="23587" customFormat="1"/>
    <row r="23588" customFormat="1"/>
    <row r="23589" customFormat="1"/>
    <row r="23590" customFormat="1"/>
    <row r="23591" customFormat="1"/>
    <row r="23592" customFormat="1"/>
    <row r="23593" customFormat="1"/>
    <row r="23594" customFormat="1"/>
    <row r="23595" customFormat="1"/>
    <row r="23596" customFormat="1"/>
    <row r="23597" customFormat="1"/>
    <row r="23598" customFormat="1"/>
    <row r="23599" customFormat="1"/>
    <row r="23600" customFormat="1"/>
    <row r="23601" customFormat="1"/>
    <row r="23602" customFormat="1"/>
    <row r="23603" customFormat="1"/>
    <row r="23604" customFormat="1"/>
    <row r="23605" customFormat="1"/>
    <row r="23606" customFormat="1"/>
    <row r="23607" customFormat="1"/>
    <row r="23608" customFormat="1"/>
    <row r="23609" customFormat="1"/>
    <row r="23610" customFormat="1"/>
    <row r="23611" customFormat="1"/>
    <row r="23612" customFormat="1"/>
    <row r="23613" customFormat="1"/>
    <row r="23614" customFormat="1"/>
    <row r="23615" customFormat="1"/>
    <row r="23616" customFormat="1"/>
    <row r="23617" customFormat="1"/>
    <row r="23618" customFormat="1"/>
    <row r="23619" customFormat="1"/>
    <row r="23620" customFormat="1"/>
    <row r="23621" customFormat="1"/>
    <row r="23622" customFormat="1"/>
    <row r="23623" customFormat="1"/>
    <row r="23624" customFormat="1"/>
    <row r="23625" customFormat="1"/>
    <row r="23626" customFormat="1"/>
    <row r="23627" customFormat="1"/>
    <row r="23628" customFormat="1"/>
    <row r="23629" customFormat="1"/>
    <row r="23630" customFormat="1"/>
    <row r="23631" customFormat="1"/>
    <row r="23632" customFormat="1"/>
    <row r="23633" customFormat="1"/>
    <row r="23634" customFormat="1"/>
    <row r="23635" customFormat="1"/>
    <row r="23636" customFormat="1"/>
    <row r="23637" customFormat="1"/>
    <row r="23638" customFormat="1"/>
    <row r="23639" customFormat="1"/>
    <row r="23640" customFormat="1"/>
    <row r="23641" customFormat="1"/>
    <row r="23642" customFormat="1"/>
    <row r="23643" customFormat="1"/>
    <row r="23644" customFormat="1"/>
    <row r="23645" customFormat="1"/>
    <row r="23646" customFormat="1"/>
    <row r="23647" customFormat="1"/>
    <row r="23648" customFormat="1"/>
    <row r="23649" customFormat="1"/>
    <row r="23650" customFormat="1"/>
    <row r="23651" customFormat="1"/>
    <row r="23652" customFormat="1"/>
    <row r="23653" customFormat="1"/>
    <row r="23654" customFormat="1"/>
    <row r="23655" customFormat="1"/>
    <row r="23656" customFormat="1"/>
    <row r="23657" customFormat="1"/>
    <row r="23658" customFormat="1"/>
    <row r="23659" customFormat="1"/>
    <row r="23660" customFormat="1"/>
    <row r="23661" customFormat="1"/>
    <row r="23662" customFormat="1"/>
    <row r="23663" customFormat="1"/>
    <row r="23664" customFormat="1"/>
    <row r="23665" customFormat="1"/>
    <row r="23666" customFormat="1"/>
    <row r="23667" customFormat="1"/>
    <row r="23668" customFormat="1"/>
    <row r="23669" customFormat="1"/>
    <row r="23670" customFormat="1"/>
    <row r="23671" customFormat="1"/>
    <row r="23672" customFormat="1"/>
    <row r="23673" customFormat="1"/>
    <row r="23674" customFormat="1"/>
    <row r="23675" customFormat="1"/>
    <row r="23676" customFormat="1"/>
    <row r="23677" customFormat="1"/>
    <row r="23678" customFormat="1"/>
    <row r="23679" customFormat="1"/>
    <row r="23680" customFormat="1"/>
    <row r="23681" customFormat="1"/>
    <row r="23682" customFormat="1"/>
    <row r="23683" customFormat="1"/>
    <row r="23684" customFormat="1"/>
    <row r="23685" customFormat="1"/>
    <row r="23686" customFormat="1"/>
    <row r="23687" customFormat="1"/>
    <row r="23688" customFormat="1"/>
    <row r="23689" customFormat="1"/>
    <row r="23690" customFormat="1"/>
    <row r="23691" customFormat="1"/>
    <row r="23692" customFormat="1"/>
    <row r="23693" customFormat="1"/>
    <row r="23694" customFormat="1"/>
    <row r="23695" customFormat="1"/>
    <row r="23696" customFormat="1"/>
    <row r="23697" customFormat="1"/>
    <row r="23698" customFormat="1"/>
    <row r="23699" customFormat="1"/>
    <row r="23700" customFormat="1"/>
    <row r="23701" customFormat="1"/>
    <row r="23702" customFormat="1"/>
    <row r="23703" customFormat="1"/>
    <row r="23704" customFormat="1"/>
    <row r="23705" customFormat="1"/>
    <row r="23706" customFormat="1"/>
    <row r="23707" customFormat="1"/>
    <row r="23708" customFormat="1"/>
    <row r="23709" customFormat="1"/>
    <row r="23710" customFormat="1"/>
    <row r="23711" customFormat="1"/>
    <row r="23712" customFormat="1"/>
    <row r="23713" customFormat="1"/>
    <row r="23714" customFormat="1"/>
    <row r="23715" customFormat="1"/>
    <row r="23716" customFormat="1"/>
    <row r="23717" customFormat="1"/>
    <row r="23718" customFormat="1"/>
    <row r="23719" customFormat="1"/>
    <row r="23720" customFormat="1"/>
    <row r="23721" customFormat="1"/>
    <row r="23722" customFormat="1"/>
    <row r="23723" customFormat="1"/>
    <row r="23724" customFormat="1"/>
    <row r="23725" customFormat="1"/>
    <row r="23726" customFormat="1"/>
    <row r="23727" customFormat="1"/>
    <row r="23728" customFormat="1"/>
    <row r="23729" customFormat="1"/>
    <row r="23730" customFormat="1"/>
    <row r="23731" customFormat="1"/>
    <row r="23732" customFormat="1"/>
    <row r="23733" customFormat="1"/>
    <row r="23734" customFormat="1"/>
    <row r="23735" customFormat="1"/>
    <row r="23736" customFormat="1"/>
    <row r="23737" customFormat="1"/>
    <row r="23738" customFormat="1"/>
    <row r="23739" customFormat="1"/>
    <row r="23740" customFormat="1"/>
    <row r="23741" customFormat="1"/>
    <row r="23742" customFormat="1"/>
    <row r="23743" customFormat="1"/>
    <row r="23744" customFormat="1"/>
    <row r="23745" customFormat="1"/>
    <row r="23746" customFormat="1"/>
    <row r="23747" customFormat="1"/>
    <row r="23748" customFormat="1"/>
    <row r="23749" customFormat="1"/>
    <row r="23750" customFormat="1"/>
    <row r="23751" customFormat="1"/>
    <row r="23752" customFormat="1"/>
    <row r="23753" customFormat="1"/>
    <row r="23754" customFormat="1"/>
    <row r="23755" customFormat="1"/>
    <row r="23756" customFormat="1"/>
    <row r="23757" customFormat="1"/>
    <row r="23758" customFormat="1"/>
    <row r="23759" customFormat="1"/>
    <row r="23760" customFormat="1"/>
    <row r="23761" customFormat="1"/>
    <row r="23762" customFormat="1"/>
    <row r="23763" customFormat="1"/>
    <row r="23764" customFormat="1"/>
    <row r="23765" customFormat="1"/>
    <row r="23766" customFormat="1"/>
    <row r="23767" customFormat="1"/>
    <row r="23768" customFormat="1"/>
    <row r="23769" customFormat="1"/>
    <row r="23770" customFormat="1"/>
    <row r="23771" customFormat="1"/>
    <row r="23772" customFormat="1"/>
    <row r="23773" customFormat="1"/>
    <row r="23774" customFormat="1"/>
    <row r="23775" customFormat="1"/>
    <row r="23776" customFormat="1"/>
    <row r="23777" customFormat="1"/>
    <row r="23778" customFormat="1"/>
    <row r="23779" customFormat="1"/>
    <row r="23780" customFormat="1"/>
    <row r="23781" customFormat="1"/>
    <row r="23782" customFormat="1"/>
    <row r="23783" customFormat="1"/>
    <row r="23784" customFormat="1"/>
    <row r="23785" customFormat="1"/>
    <row r="23786" customFormat="1"/>
    <row r="23787" customFormat="1"/>
    <row r="23788" customFormat="1"/>
    <row r="23789" customFormat="1"/>
    <row r="23790" customFormat="1"/>
    <row r="23791" customFormat="1"/>
    <row r="23792" customFormat="1"/>
    <row r="23793" customFormat="1"/>
    <row r="23794" customFormat="1"/>
    <row r="23795" customFormat="1"/>
    <row r="23796" customFormat="1"/>
    <row r="23797" customFormat="1"/>
    <row r="23798" customFormat="1"/>
    <row r="23799" customFormat="1"/>
    <row r="23800" customFormat="1"/>
    <row r="23801" customFormat="1"/>
    <row r="23802" customFormat="1"/>
    <row r="23803" customFormat="1"/>
    <row r="23804" customFormat="1"/>
    <row r="23805" customFormat="1"/>
    <row r="23806" customFormat="1"/>
    <row r="23807" customFormat="1"/>
    <row r="23808" customFormat="1"/>
    <row r="23809" customFormat="1"/>
    <row r="23810" customFormat="1"/>
    <row r="23811" customFormat="1"/>
    <row r="23812" customFormat="1"/>
    <row r="23813" customFormat="1"/>
    <row r="23814" customFormat="1"/>
    <row r="23815" customFormat="1"/>
    <row r="23816" customFormat="1"/>
    <row r="23817" customFormat="1"/>
    <row r="23818" customFormat="1"/>
    <row r="23819" customFormat="1"/>
    <row r="23820" customFormat="1"/>
    <row r="23821" customFormat="1"/>
    <row r="23822" customFormat="1"/>
    <row r="23823" customFormat="1"/>
    <row r="23824" customFormat="1"/>
    <row r="23825" customFormat="1"/>
    <row r="23826" customFormat="1"/>
    <row r="23827" customFormat="1"/>
    <row r="23828" customFormat="1"/>
    <row r="23829" customFormat="1"/>
    <row r="23830" customFormat="1"/>
    <row r="23831" customFormat="1"/>
    <row r="23832" customFormat="1"/>
    <row r="23833" customFormat="1"/>
    <row r="23834" customFormat="1"/>
    <row r="23835" customFormat="1"/>
    <row r="23836" customFormat="1"/>
    <row r="23837" customFormat="1"/>
    <row r="23838" customFormat="1"/>
    <row r="23839" customFormat="1"/>
    <row r="23840" customFormat="1"/>
    <row r="23841" customFormat="1"/>
    <row r="23842" customFormat="1"/>
    <row r="23843" customFormat="1"/>
    <row r="23844" customFormat="1"/>
    <row r="23845" customFormat="1"/>
    <row r="23846" customFormat="1"/>
    <row r="23847" customFormat="1"/>
    <row r="23848" customFormat="1"/>
    <row r="23849" customFormat="1"/>
    <row r="23850" customFormat="1"/>
    <row r="23851" customFormat="1"/>
    <row r="23852" customFormat="1"/>
    <row r="23853" customFormat="1"/>
    <row r="23854" customFormat="1"/>
    <row r="23855" customFormat="1"/>
    <row r="23856" customFormat="1"/>
    <row r="23857" customFormat="1"/>
    <row r="23858" customFormat="1"/>
    <row r="23859" customFormat="1"/>
    <row r="23860" customFormat="1"/>
    <row r="23861" customFormat="1"/>
    <row r="23862" customFormat="1"/>
    <row r="23863" customFormat="1"/>
    <row r="23864" customFormat="1"/>
    <row r="23865" customFormat="1"/>
    <row r="23866" customFormat="1"/>
    <row r="23867" customFormat="1"/>
    <row r="23868" customFormat="1"/>
    <row r="23869" customFormat="1"/>
    <row r="23870" customFormat="1"/>
    <row r="23871" customFormat="1"/>
    <row r="23872" customFormat="1"/>
    <row r="23873" customFormat="1"/>
    <row r="23874" customFormat="1"/>
    <row r="23875" customFormat="1"/>
    <row r="23876" customFormat="1"/>
    <row r="23877" customFormat="1"/>
    <row r="23878" customFormat="1"/>
    <row r="23879" customFormat="1"/>
    <row r="23880" customFormat="1"/>
    <row r="23881" customFormat="1"/>
    <row r="23882" customFormat="1"/>
    <row r="23883" customFormat="1"/>
    <row r="23884" customFormat="1"/>
    <row r="23885" customFormat="1"/>
    <row r="23886" customFormat="1"/>
    <row r="23887" customFormat="1"/>
    <row r="23888" customFormat="1"/>
    <row r="23889" customFormat="1"/>
    <row r="23890" customFormat="1"/>
    <row r="23891" customFormat="1"/>
    <row r="23892" customFormat="1"/>
    <row r="23893" customFormat="1"/>
    <row r="23894" customFormat="1"/>
    <row r="23895" customFormat="1"/>
    <row r="23896" customFormat="1"/>
    <row r="23897" customFormat="1"/>
    <row r="23898" customFormat="1"/>
    <row r="23899" customFormat="1"/>
    <row r="23900" customFormat="1"/>
    <row r="23901" customFormat="1"/>
    <row r="23902" customFormat="1"/>
    <row r="23903" customFormat="1"/>
    <row r="23904" customFormat="1"/>
    <row r="23905" customFormat="1"/>
    <row r="23906" customFormat="1"/>
    <row r="23907" customFormat="1"/>
    <row r="23908" customFormat="1"/>
    <row r="23909" customFormat="1"/>
    <row r="23910" customFormat="1"/>
    <row r="23911" customFormat="1"/>
    <row r="23912" customFormat="1"/>
    <row r="23913" customFormat="1"/>
    <row r="23914" customFormat="1"/>
    <row r="23915" customFormat="1"/>
    <row r="23916" customFormat="1"/>
    <row r="23917" customFormat="1"/>
    <row r="23918" customFormat="1"/>
    <row r="23919" customFormat="1"/>
    <row r="23920" customFormat="1"/>
    <row r="23921" customFormat="1"/>
    <row r="23922" customFormat="1"/>
    <row r="23923" customFormat="1"/>
    <row r="23924" customFormat="1"/>
    <row r="23925" customFormat="1"/>
    <row r="23926" customFormat="1"/>
    <row r="23927" customFormat="1"/>
    <row r="23928" customFormat="1"/>
    <row r="23929" customFormat="1"/>
    <row r="23930" customFormat="1"/>
    <row r="23931" customFormat="1"/>
    <row r="23932" customFormat="1"/>
    <row r="23933" customFormat="1"/>
    <row r="23934" customFormat="1"/>
    <row r="23935" customFormat="1"/>
    <row r="23936" customFormat="1"/>
    <row r="23937" customFormat="1"/>
    <row r="23938" customFormat="1"/>
    <row r="23939" customFormat="1"/>
    <row r="23940" customFormat="1"/>
    <row r="23941" customFormat="1"/>
    <row r="23942" customFormat="1"/>
    <row r="23943" customFormat="1"/>
    <row r="23944" customFormat="1"/>
    <row r="23945" customFormat="1"/>
    <row r="23946" customFormat="1"/>
    <row r="23947" customFormat="1"/>
    <row r="23948" customFormat="1"/>
    <row r="23949" customFormat="1"/>
    <row r="23950" customFormat="1"/>
    <row r="23951" customFormat="1"/>
    <row r="23952" customFormat="1"/>
    <row r="23953" customFormat="1"/>
    <row r="23954" customFormat="1"/>
    <row r="23955" customFormat="1"/>
    <row r="23956" customFormat="1"/>
    <row r="23957" customFormat="1"/>
    <row r="23958" customFormat="1"/>
    <row r="23959" customFormat="1"/>
    <row r="23960" customFormat="1"/>
    <row r="23961" customFormat="1"/>
    <row r="23962" customFormat="1"/>
    <row r="23963" customFormat="1"/>
    <row r="23964" customFormat="1"/>
    <row r="23965" customFormat="1"/>
    <row r="23966" customFormat="1"/>
    <row r="23967" customFormat="1"/>
    <row r="23968" customFormat="1"/>
    <row r="23969" customFormat="1"/>
    <row r="23970" customFormat="1"/>
    <row r="23971" customFormat="1"/>
    <row r="23972" customFormat="1"/>
    <row r="23973" customFormat="1"/>
    <row r="23974" customFormat="1"/>
    <row r="23975" customFormat="1"/>
    <row r="23976" customFormat="1"/>
    <row r="23977" customFormat="1"/>
    <row r="23978" customFormat="1"/>
    <row r="23979" customFormat="1"/>
    <row r="23980" customFormat="1"/>
    <row r="23981" customFormat="1"/>
    <row r="23982" customFormat="1"/>
    <row r="23983" customFormat="1"/>
    <row r="23984" customFormat="1"/>
    <row r="23985" customFormat="1"/>
    <row r="23986" customFormat="1"/>
    <row r="23987" customFormat="1"/>
    <row r="23988" customFormat="1"/>
    <row r="23989" customFormat="1"/>
    <row r="23990" customFormat="1"/>
    <row r="23991" customFormat="1"/>
    <row r="23992" customFormat="1"/>
    <row r="23993" customFormat="1"/>
    <row r="23994" customFormat="1"/>
    <row r="23995" customFormat="1"/>
    <row r="23996" customFormat="1"/>
    <row r="23997" customFormat="1"/>
    <row r="23998" customFormat="1"/>
    <row r="23999" customFormat="1"/>
    <row r="24000" customFormat="1"/>
    <row r="24001" customFormat="1"/>
    <row r="24002" customFormat="1"/>
    <row r="24003" customFormat="1"/>
    <row r="24004" customFormat="1"/>
    <row r="24005" customFormat="1"/>
    <row r="24006" customFormat="1"/>
    <row r="24007" customFormat="1"/>
    <row r="24008" customFormat="1"/>
    <row r="24009" customFormat="1"/>
    <row r="24010" customFormat="1"/>
    <row r="24011" customFormat="1"/>
    <row r="24012" customFormat="1"/>
    <row r="24013" customFormat="1"/>
    <row r="24014" customFormat="1"/>
    <row r="24015" customFormat="1"/>
    <row r="24016" customFormat="1"/>
    <row r="24017" customFormat="1"/>
    <row r="24018" customFormat="1"/>
    <row r="24019" customFormat="1"/>
    <row r="24020" customFormat="1"/>
    <row r="24021" customFormat="1"/>
    <row r="24022" customFormat="1"/>
    <row r="24023" customFormat="1"/>
    <row r="24024" customFormat="1"/>
    <row r="24025" customFormat="1"/>
    <row r="24026" customFormat="1"/>
    <row r="24027" customFormat="1"/>
    <row r="24028" customFormat="1"/>
    <row r="24029" customFormat="1"/>
    <row r="24030" customFormat="1"/>
    <row r="24031" customFormat="1"/>
    <row r="24032" customFormat="1"/>
    <row r="24033" customFormat="1"/>
    <row r="24034" customFormat="1"/>
    <row r="24035" customFormat="1"/>
    <row r="24036" customFormat="1"/>
    <row r="24037" customFormat="1"/>
    <row r="24038" customFormat="1"/>
    <row r="24039" customFormat="1"/>
    <row r="24040" customFormat="1"/>
    <row r="24041" customFormat="1"/>
    <row r="24042" customFormat="1"/>
    <row r="24043" customFormat="1"/>
    <row r="24044" customFormat="1"/>
    <row r="24045" customFormat="1"/>
    <row r="24046" customFormat="1"/>
    <row r="24047" customFormat="1"/>
    <row r="24048" customFormat="1"/>
    <row r="24049" customFormat="1"/>
    <row r="24050" customFormat="1"/>
    <row r="24051" customFormat="1"/>
    <row r="24052" customFormat="1"/>
    <row r="24053" customFormat="1"/>
    <row r="24054" customFormat="1"/>
    <row r="24055" customFormat="1"/>
    <row r="24056" customFormat="1"/>
    <row r="24057" customFormat="1"/>
    <row r="24058" customFormat="1"/>
    <row r="24059" customFormat="1"/>
    <row r="24060" customFormat="1"/>
    <row r="24061" customFormat="1"/>
    <row r="24062" customFormat="1"/>
    <row r="24063" customFormat="1"/>
    <row r="24064" customFormat="1"/>
    <row r="24065" customFormat="1"/>
    <row r="24066" customFormat="1"/>
    <row r="24067" customFormat="1"/>
    <row r="24068" customFormat="1"/>
    <row r="24069" customFormat="1"/>
    <row r="24070" customFormat="1"/>
    <row r="24071" customFormat="1"/>
    <row r="24072" customFormat="1"/>
    <row r="24073" customFormat="1"/>
    <row r="24074" customFormat="1"/>
    <row r="24075" customFormat="1"/>
    <row r="24076" customFormat="1"/>
    <row r="24077" customFormat="1"/>
    <row r="24078" customFormat="1"/>
    <row r="24079" customFormat="1"/>
    <row r="24080" customFormat="1"/>
    <row r="24081" customFormat="1"/>
    <row r="24082" customFormat="1"/>
    <row r="24083" customFormat="1"/>
    <row r="24084" customFormat="1"/>
    <row r="24085" customFormat="1"/>
    <row r="24086" customFormat="1"/>
    <row r="24087" customFormat="1"/>
    <row r="24088" customFormat="1"/>
    <row r="24089" customFormat="1"/>
    <row r="24090" customFormat="1"/>
    <row r="24091" customFormat="1"/>
    <row r="24092" customFormat="1"/>
    <row r="24093" customFormat="1"/>
    <row r="24094" customFormat="1"/>
    <row r="24095" customFormat="1"/>
    <row r="24096" customFormat="1"/>
    <row r="24097" customFormat="1"/>
    <row r="24098" customFormat="1"/>
    <row r="24099" customFormat="1"/>
    <row r="24100" customFormat="1"/>
    <row r="24101" customFormat="1"/>
    <row r="24102" customFormat="1"/>
    <row r="24103" customFormat="1"/>
    <row r="24104" customFormat="1"/>
    <row r="24105" customFormat="1"/>
    <row r="24106" customFormat="1"/>
    <row r="24107" customFormat="1"/>
    <row r="24108" customFormat="1"/>
    <row r="24109" customFormat="1"/>
    <row r="24110" customFormat="1"/>
    <row r="24111" customFormat="1"/>
    <row r="24112" customFormat="1"/>
    <row r="24113" customFormat="1"/>
    <row r="24114" customFormat="1"/>
    <row r="24115" customFormat="1"/>
    <row r="24116" customFormat="1"/>
    <row r="24117" customFormat="1"/>
    <row r="24118" customFormat="1"/>
    <row r="24119" customFormat="1"/>
    <row r="24120" customFormat="1"/>
    <row r="24121" customFormat="1"/>
    <row r="24122" customFormat="1"/>
    <row r="24123" customFormat="1"/>
    <row r="24124" customFormat="1"/>
    <row r="24125" customFormat="1"/>
    <row r="24126" customFormat="1"/>
    <row r="24127" customFormat="1"/>
    <row r="24128" customFormat="1"/>
    <row r="24129" customFormat="1"/>
    <row r="24130" customFormat="1"/>
    <row r="24131" customFormat="1"/>
    <row r="24132" customFormat="1"/>
    <row r="24133" customFormat="1"/>
    <row r="24134" customFormat="1"/>
    <row r="24135" customFormat="1"/>
    <row r="24136" customFormat="1"/>
    <row r="24137" customFormat="1"/>
    <row r="24138" customFormat="1"/>
    <row r="24139" customFormat="1"/>
    <row r="24140" customFormat="1"/>
    <row r="24141" customFormat="1"/>
    <row r="24142" customFormat="1"/>
    <row r="24143" customFormat="1"/>
    <row r="24144" customFormat="1"/>
    <row r="24145" customFormat="1"/>
    <row r="24146" customFormat="1"/>
    <row r="24147" customFormat="1"/>
    <row r="24148" customFormat="1"/>
    <row r="24149" customFormat="1"/>
    <row r="24150" customFormat="1"/>
    <row r="24151" customFormat="1"/>
    <row r="24152" customFormat="1"/>
    <row r="24153" customFormat="1"/>
    <row r="24154" customFormat="1"/>
    <row r="24155" customFormat="1"/>
    <row r="24156" customFormat="1"/>
    <row r="24157" customFormat="1"/>
    <row r="24158" customFormat="1"/>
    <row r="24159" customFormat="1"/>
    <row r="24160" customFormat="1"/>
    <row r="24161" customFormat="1"/>
    <row r="24162" customFormat="1"/>
    <row r="24163" customFormat="1"/>
    <row r="24164" customFormat="1"/>
    <row r="24165" customFormat="1"/>
    <row r="24166" customFormat="1"/>
    <row r="24167" customFormat="1"/>
    <row r="24168" customFormat="1"/>
    <row r="24169" customFormat="1"/>
    <row r="24170" customFormat="1"/>
    <row r="24171" customFormat="1"/>
    <row r="24172" customFormat="1"/>
    <row r="24173" customFormat="1"/>
    <row r="24174" customFormat="1"/>
    <row r="24175" customFormat="1"/>
    <row r="24176" customFormat="1"/>
    <row r="24177" customFormat="1"/>
    <row r="24178" customFormat="1"/>
    <row r="24179" customFormat="1"/>
    <row r="24180" customFormat="1"/>
    <row r="24181" customFormat="1"/>
    <row r="24182" customFormat="1"/>
    <row r="24183" customFormat="1"/>
    <row r="24184" customFormat="1"/>
    <row r="24185" customFormat="1"/>
    <row r="24186" customFormat="1"/>
    <row r="24187" customFormat="1"/>
    <row r="24188" customFormat="1"/>
    <row r="24189" customFormat="1"/>
    <row r="24190" customFormat="1"/>
    <row r="24191" customFormat="1"/>
    <row r="24192" customFormat="1"/>
    <row r="24193" customFormat="1"/>
    <row r="24194" customFormat="1"/>
    <row r="24195" customFormat="1"/>
    <row r="24196" customFormat="1"/>
    <row r="24197" customFormat="1"/>
    <row r="24198" customFormat="1"/>
    <row r="24199" customFormat="1"/>
    <row r="24200" customFormat="1"/>
    <row r="24201" customFormat="1"/>
    <row r="24202" customFormat="1"/>
    <row r="24203" customFormat="1"/>
    <row r="24204" customFormat="1"/>
    <row r="24205" customFormat="1"/>
    <row r="24206" customFormat="1"/>
    <row r="24207" customFormat="1"/>
    <row r="24208" customFormat="1"/>
    <row r="24209" customFormat="1"/>
    <row r="24210" customFormat="1"/>
    <row r="24211" customFormat="1"/>
    <row r="24212" customFormat="1"/>
    <row r="24213" customFormat="1"/>
    <row r="24214" customFormat="1"/>
    <row r="24215" customFormat="1"/>
    <row r="24216" customFormat="1"/>
    <row r="24217" customFormat="1"/>
    <row r="24218" customFormat="1"/>
    <row r="24219" customFormat="1"/>
    <row r="24220" customFormat="1"/>
    <row r="24221" customFormat="1"/>
    <row r="24222" customFormat="1"/>
    <row r="24223" customFormat="1"/>
    <row r="24224" customFormat="1"/>
    <row r="24225" customFormat="1"/>
    <row r="24226" customFormat="1"/>
    <row r="24227" customFormat="1"/>
    <row r="24228" customFormat="1"/>
    <row r="24229" customFormat="1"/>
    <row r="24230" customFormat="1"/>
    <row r="24231" customFormat="1"/>
    <row r="24232" customFormat="1"/>
    <row r="24233" customFormat="1"/>
    <row r="24234" customFormat="1"/>
    <row r="24235" customFormat="1"/>
    <row r="24236" customFormat="1"/>
    <row r="24237" customFormat="1"/>
    <row r="24238" customFormat="1"/>
    <row r="24239" customFormat="1"/>
    <row r="24240" customFormat="1"/>
    <row r="24241" customFormat="1"/>
    <row r="24242" customFormat="1"/>
    <row r="24243" customFormat="1"/>
    <row r="24244" customFormat="1"/>
    <row r="24245" customFormat="1"/>
    <row r="24246" customFormat="1"/>
    <row r="24247" customFormat="1"/>
    <row r="24248" customFormat="1"/>
    <row r="24249" customFormat="1"/>
    <row r="24250" customFormat="1"/>
    <row r="24251" customFormat="1"/>
    <row r="24252" customFormat="1"/>
    <row r="24253" customFormat="1"/>
    <row r="24254" customFormat="1"/>
    <row r="24255" customFormat="1"/>
    <row r="24256" customFormat="1"/>
    <row r="24257" customFormat="1"/>
    <row r="24258" customFormat="1"/>
    <row r="24259" customFormat="1"/>
    <row r="24260" customFormat="1"/>
    <row r="24261" customFormat="1"/>
    <row r="24262" customFormat="1"/>
    <row r="24263" customFormat="1"/>
    <row r="24264" customFormat="1"/>
    <row r="24265" customFormat="1"/>
    <row r="24266" customFormat="1"/>
    <row r="24267" customFormat="1"/>
    <row r="24268" customFormat="1"/>
    <row r="24269" customFormat="1"/>
    <row r="24270" customFormat="1"/>
    <row r="24271" customFormat="1"/>
    <row r="24272" customFormat="1"/>
    <row r="24273" customFormat="1"/>
    <row r="24274" customFormat="1"/>
    <row r="24275" customFormat="1"/>
    <row r="24276" customFormat="1"/>
    <row r="24277" customFormat="1"/>
    <row r="24278" customFormat="1"/>
    <row r="24279" customFormat="1"/>
    <row r="24280" customFormat="1"/>
    <row r="24281" customFormat="1"/>
    <row r="24282" customFormat="1"/>
    <row r="24283" customFormat="1"/>
    <row r="24284" customFormat="1"/>
    <row r="24285" customFormat="1"/>
    <row r="24286" customFormat="1"/>
    <row r="24287" customFormat="1"/>
    <row r="24288" customFormat="1"/>
    <row r="24289" customFormat="1"/>
    <row r="24290" customFormat="1"/>
    <row r="24291" customFormat="1"/>
    <row r="24292" customFormat="1"/>
    <row r="24293" customFormat="1"/>
    <row r="24294" customFormat="1"/>
    <row r="24295" customFormat="1"/>
    <row r="24296" customFormat="1"/>
    <row r="24297" customFormat="1"/>
    <row r="24298" customFormat="1"/>
    <row r="24299" customFormat="1"/>
    <row r="24300" customFormat="1"/>
    <row r="24301" customFormat="1"/>
    <row r="24302" customFormat="1"/>
    <row r="24303" customFormat="1"/>
    <row r="24304" customFormat="1"/>
    <row r="24305" customFormat="1"/>
    <row r="24306" customFormat="1"/>
    <row r="24307" customFormat="1"/>
    <row r="24308" customFormat="1"/>
    <row r="24309" customFormat="1"/>
    <row r="24310" customFormat="1"/>
    <row r="24311" customFormat="1"/>
    <row r="24312" customFormat="1"/>
    <row r="24313" customFormat="1"/>
    <row r="24314" customFormat="1"/>
    <row r="24315" customFormat="1"/>
    <row r="24316" customFormat="1"/>
    <row r="24317" customFormat="1"/>
    <row r="24318" customFormat="1"/>
    <row r="24319" customFormat="1"/>
    <row r="24320" customFormat="1"/>
    <row r="24321" customFormat="1"/>
    <row r="24322" customFormat="1"/>
    <row r="24323" customFormat="1"/>
    <row r="24324" customFormat="1"/>
    <row r="24325" customFormat="1"/>
    <row r="24326" customFormat="1"/>
    <row r="24327" customFormat="1"/>
    <row r="24328" customFormat="1"/>
    <row r="24329" customFormat="1"/>
    <row r="24330" customFormat="1"/>
    <row r="24331" customFormat="1"/>
    <row r="24332" customFormat="1"/>
    <row r="24333" customFormat="1"/>
    <row r="24334" customFormat="1"/>
    <row r="24335" customFormat="1"/>
    <row r="24336" customFormat="1"/>
    <row r="24337" customFormat="1"/>
    <row r="24338" customFormat="1"/>
    <row r="24339" customFormat="1"/>
    <row r="24340" customFormat="1"/>
    <row r="24341" customFormat="1"/>
    <row r="24342" customFormat="1"/>
    <row r="24343" customFormat="1"/>
    <row r="24344" customFormat="1"/>
    <row r="24345" customFormat="1"/>
    <row r="24346" customFormat="1"/>
    <row r="24347" customFormat="1"/>
    <row r="24348" customFormat="1"/>
    <row r="24349" customFormat="1"/>
    <row r="24350" customFormat="1"/>
    <row r="24351" customFormat="1"/>
    <row r="24352" customFormat="1"/>
    <row r="24353" customFormat="1"/>
    <row r="24354" customFormat="1"/>
    <row r="24355" customFormat="1"/>
    <row r="24356" customFormat="1"/>
    <row r="24357" customFormat="1"/>
    <row r="24358" customFormat="1"/>
    <row r="24359" customFormat="1"/>
    <row r="24360" customFormat="1"/>
    <row r="24361" customFormat="1"/>
    <row r="24362" customFormat="1"/>
    <row r="24363" customFormat="1"/>
    <row r="24364" customFormat="1"/>
    <row r="24365" customFormat="1"/>
    <row r="24366" customFormat="1"/>
    <row r="24367" customFormat="1"/>
    <row r="24368" customFormat="1"/>
    <row r="24369" customFormat="1"/>
    <row r="24370" customFormat="1"/>
    <row r="24371" customFormat="1"/>
    <row r="24372" customFormat="1"/>
    <row r="24373" customFormat="1"/>
    <row r="24374" customFormat="1"/>
    <row r="24375" customFormat="1"/>
    <row r="24376" customFormat="1"/>
    <row r="24377" customFormat="1"/>
    <row r="24378" customFormat="1"/>
    <row r="24379" customFormat="1"/>
    <row r="24380" customFormat="1"/>
    <row r="24381" customFormat="1"/>
    <row r="24382" customFormat="1"/>
    <row r="24383" customFormat="1"/>
    <row r="24384" customFormat="1"/>
    <row r="24385" customFormat="1"/>
    <row r="24386" customFormat="1"/>
    <row r="24387" customFormat="1"/>
    <row r="24388" customFormat="1"/>
    <row r="24389" customFormat="1"/>
    <row r="24390" customFormat="1"/>
    <row r="24391" customFormat="1"/>
    <row r="24392" customFormat="1"/>
    <row r="24393" customFormat="1"/>
    <row r="24394" customFormat="1"/>
    <row r="24395" customFormat="1"/>
    <row r="24396" customFormat="1"/>
    <row r="24397" customFormat="1"/>
    <row r="24398" customFormat="1"/>
    <row r="24399" customFormat="1"/>
    <row r="24400" customFormat="1"/>
    <row r="24401" customFormat="1"/>
    <row r="24402" customFormat="1"/>
    <row r="24403" customFormat="1"/>
    <row r="24404" customFormat="1"/>
    <row r="24405" customFormat="1"/>
    <row r="24406" customFormat="1"/>
    <row r="24407" customFormat="1"/>
    <row r="24408" customFormat="1"/>
    <row r="24409" customFormat="1"/>
    <row r="24410" customFormat="1"/>
    <row r="24411" customFormat="1"/>
    <row r="24412" customFormat="1"/>
    <row r="24413" customFormat="1"/>
    <row r="24414" customFormat="1"/>
    <row r="24415" customFormat="1"/>
    <row r="24416" customFormat="1"/>
    <row r="24417" customFormat="1"/>
    <row r="24418" customFormat="1"/>
    <row r="24419" customFormat="1"/>
    <row r="24420" customFormat="1"/>
    <row r="24421" customFormat="1"/>
    <row r="24422" customFormat="1"/>
    <row r="24423" customFormat="1"/>
    <row r="24424" customFormat="1"/>
    <row r="24425" customFormat="1"/>
    <row r="24426" customFormat="1"/>
    <row r="24427" customFormat="1"/>
    <row r="24428" customFormat="1"/>
    <row r="24429" customFormat="1"/>
    <row r="24430" customFormat="1"/>
    <row r="24431" customFormat="1"/>
    <row r="24432" customFormat="1"/>
    <row r="24433" customFormat="1"/>
    <row r="24434" customFormat="1"/>
    <row r="24435" customFormat="1"/>
    <row r="24436" customFormat="1"/>
    <row r="24437" customFormat="1"/>
    <row r="24438" customFormat="1"/>
    <row r="24439" customFormat="1"/>
    <row r="24440" customFormat="1"/>
    <row r="24441" customFormat="1"/>
    <row r="24442" customFormat="1"/>
    <row r="24443" customFormat="1"/>
    <row r="24444" customFormat="1"/>
    <row r="24445" customFormat="1"/>
    <row r="24446" customFormat="1"/>
    <row r="24447" customFormat="1"/>
    <row r="24448" customFormat="1"/>
    <row r="24449" customFormat="1"/>
    <row r="24450" customFormat="1"/>
    <row r="24451" customFormat="1"/>
    <row r="24452" customFormat="1"/>
    <row r="24453" customFormat="1"/>
    <row r="24454" customFormat="1"/>
    <row r="24455" customFormat="1"/>
    <row r="24456" customFormat="1"/>
    <row r="24457" customFormat="1"/>
    <row r="24458" customFormat="1"/>
    <row r="24459" customFormat="1"/>
    <row r="24460" customFormat="1"/>
    <row r="24461" customFormat="1"/>
    <row r="24462" customFormat="1"/>
    <row r="24463" customFormat="1"/>
    <row r="24464" customFormat="1"/>
    <row r="24465" customFormat="1"/>
    <row r="24466" customFormat="1"/>
    <row r="24467" customFormat="1"/>
    <row r="24468" customFormat="1"/>
    <row r="24469" customFormat="1"/>
    <row r="24470" customFormat="1"/>
    <row r="24471" customFormat="1"/>
    <row r="24472" customFormat="1"/>
    <row r="24473" customFormat="1"/>
    <row r="24474" customFormat="1"/>
    <row r="24475" customFormat="1"/>
    <row r="24476" customFormat="1"/>
    <row r="24477" customFormat="1"/>
    <row r="24478" customFormat="1"/>
    <row r="24479" customFormat="1"/>
    <row r="24480" customFormat="1"/>
    <row r="24481" customFormat="1"/>
    <row r="24482" customFormat="1"/>
    <row r="24483" customFormat="1"/>
    <row r="24484" customFormat="1"/>
    <row r="24485" customFormat="1"/>
    <row r="24486" customFormat="1"/>
    <row r="24487" customFormat="1"/>
    <row r="24488" customFormat="1"/>
    <row r="24489" customFormat="1"/>
    <row r="24490" customFormat="1"/>
    <row r="24491" customFormat="1"/>
    <row r="24492" customFormat="1"/>
    <row r="24493" customFormat="1"/>
    <row r="24494" customFormat="1"/>
    <row r="24495" customFormat="1"/>
    <row r="24496" customFormat="1"/>
    <row r="24497" customFormat="1"/>
    <row r="24498" customFormat="1"/>
    <row r="24499" customFormat="1"/>
    <row r="24500" customFormat="1"/>
    <row r="24501" customFormat="1"/>
    <row r="24502" customFormat="1"/>
    <row r="24503" customFormat="1"/>
    <row r="24504" customFormat="1"/>
    <row r="24505" customFormat="1"/>
    <row r="24506" customFormat="1"/>
    <row r="24507" customFormat="1"/>
    <row r="24508" customFormat="1"/>
    <row r="24509" customFormat="1"/>
    <row r="24510" customFormat="1"/>
    <row r="24511" customFormat="1"/>
    <row r="24512" customFormat="1"/>
    <row r="24513" customFormat="1"/>
    <row r="24514" customFormat="1"/>
    <row r="24515" customFormat="1"/>
    <row r="24516" customFormat="1"/>
    <row r="24517" customFormat="1"/>
    <row r="24518" customFormat="1"/>
    <row r="24519" customFormat="1"/>
    <row r="24520" customFormat="1"/>
    <row r="24521" customFormat="1"/>
    <row r="24522" customFormat="1"/>
    <row r="24523" customFormat="1"/>
    <row r="24524" customFormat="1"/>
    <row r="24525" customFormat="1"/>
    <row r="24526" customFormat="1"/>
    <row r="24527" customFormat="1"/>
    <row r="24528" customFormat="1"/>
    <row r="24529" customFormat="1"/>
    <row r="24530" customFormat="1"/>
    <row r="24531" customFormat="1"/>
    <row r="24532" customFormat="1"/>
    <row r="24533" customFormat="1"/>
    <row r="24534" customFormat="1"/>
    <row r="24535" customFormat="1"/>
    <row r="24536" customFormat="1"/>
    <row r="24537" customFormat="1"/>
    <row r="24538" customFormat="1"/>
    <row r="24539" customFormat="1"/>
    <row r="24540" customFormat="1"/>
    <row r="24541" customFormat="1"/>
    <row r="24542" customFormat="1"/>
    <row r="24543" customFormat="1"/>
    <row r="24544" customFormat="1"/>
    <row r="24545" customFormat="1"/>
    <row r="24546" customFormat="1"/>
    <row r="24547" customFormat="1"/>
    <row r="24548" customFormat="1"/>
    <row r="24549" customFormat="1"/>
    <row r="24550" customFormat="1"/>
    <row r="24551" customFormat="1"/>
    <row r="24552" customFormat="1"/>
    <row r="24553" customFormat="1"/>
    <row r="24554" customFormat="1"/>
    <row r="24555" customFormat="1"/>
    <row r="24556" customFormat="1"/>
    <row r="24557" customFormat="1"/>
    <row r="24558" customFormat="1"/>
    <row r="24559" customFormat="1"/>
    <row r="24560" customFormat="1"/>
    <row r="24561" customFormat="1"/>
    <row r="24562" customFormat="1"/>
    <row r="24563" customFormat="1"/>
    <row r="24564" customFormat="1"/>
    <row r="24565" customFormat="1"/>
    <row r="24566" customFormat="1"/>
    <row r="24567" customFormat="1"/>
    <row r="24568" customFormat="1"/>
    <row r="24569" customFormat="1"/>
    <row r="24570" customFormat="1"/>
    <row r="24571" customFormat="1"/>
    <row r="24572" customFormat="1"/>
    <row r="24573" customFormat="1"/>
    <row r="24574" customFormat="1"/>
    <row r="24575" customFormat="1"/>
    <row r="24576" customFormat="1"/>
    <row r="24577" customFormat="1"/>
    <row r="24578" customFormat="1"/>
    <row r="24579" customFormat="1"/>
    <row r="24580" customFormat="1"/>
    <row r="24581" customFormat="1"/>
    <row r="24582" customFormat="1"/>
    <row r="24583" customFormat="1"/>
    <row r="24584" customFormat="1"/>
    <row r="24585" customFormat="1"/>
    <row r="24586" customFormat="1"/>
    <row r="24587" customFormat="1"/>
    <row r="24588" customFormat="1"/>
    <row r="24589" customFormat="1"/>
    <row r="24590" customFormat="1"/>
    <row r="24591" customFormat="1"/>
    <row r="24592" customFormat="1"/>
    <row r="24593" customFormat="1"/>
    <row r="24594" customFormat="1"/>
    <row r="24595" customFormat="1"/>
    <row r="24596" customFormat="1"/>
    <row r="24597" customFormat="1"/>
    <row r="24598" customFormat="1"/>
    <row r="24599" customFormat="1"/>
    <row r="24600" customFormat="1"/>
    <row r="24601" customFormat="1"/>
    <row r="24602" customFormat="1"/>
    <row r="24603" customFormat="1"/>
    <row r="24604" customFormat="1"/>
    <row r="24605" customFormat="1"/>
    <row r="24606" customFormat="1"/>
    <row r="24607" customFormat="1"/>
    <row r="24608" customFormat="1"/>
    <row r="24609" customFormat="1"/>
    <row r="24610" customFormat="1"/>
    <row r="24611" customFormat="1"/>
    <row r="24612" customFormat="1"/>
    <row r="24613" customFormat="1"/>
    <row r="24614" customFormat="1"/>
    <row r="24615" customFormat="1"/>
    <row r="24616" customFormat="1"/>
    <row r="24617" customFormat="1"/>
    <row r="24618" customFormat="1"/>
    <row r="24619" customFormat="1"/>
    <row r="24620" customFormat="1"/>
    <row r="24621" customFormat="1"/>
    <row r="24622" customFormat="1"/>
    <row r="24623" customFormat="1"/>
    <row r="24624" customFormat="1"/>
    <row r="24625" customFormat="1"/>
    <row r="24626" customFormat="1"/>
    <row r="24627" customFormat="1"/>
    <row r="24628" customFormat="1"/>
    <row r="24629" customFormat="1"/>
    <row r="24630" customFormat="1"/>
    <row r="24631" customFormat="1"/>
    <row r="24632" customFormat="1"/>
    <row r="24633" customFormat="1"/>
    <row r="24634" customFormat="1"/>
    <row r="24635" customFormat="1"/>
    <row r="24636" customFormat="1"/>
    <row r="24637" customFormat="1"/>
    <row r="24638" customFormat="1"/>
    <row r="24639" customFormat="1"/>
    <row r="24640" customFormat="1"/>
    <row r="24641" customFormat="1"/>
    <row r="24642" customFormat="1"/>
    <row r="24643" customFormat="1"/>
    <row r="24644" customFormat="1"/>
    <row r="24645" customFormat="1"/>
    <row r="24646" customFormat="1"/>
    <row r="24647" customFormat="1"/>
    <row r="24648" customFormat="1"/>
    <row r="24649" customFormat="1"/>
    <row r="24650" customFormat="1"/>
    <row r="24651" customFormat="1"/>
    <row r="24652" customFormat="1"/>
    <row r="24653" customFormat="1"/>
    <row r="24654" customFormat="1"/>
    <row r="24655" customFormat="1"/>
    <row r="24656" customFormat="1"/>
    <row r="24657" customFormat="1"/>
    <row r="24658" customFormat="1"/>
    <row r="24659" customFormat="1"/>
    <row r="24660" customFormat="1"/>
    <row r="24661" customFormat="1"/>
    <row r="24662" customFormat="1"/>
    <row r="24663" customFormat="1"/>
    <row r="24664" customFormat="1"/>
    <row r="24665" customFormat="1"/>
    <row r="24666" customFormat="1"/>
    <row r="24667" customFormat="1"/>
    <row r="24668" customFormat="1"/>
    <row r="24669" customFormat="1"/>
    <row r="24670" customFormat="1"/>
    <row r="24671" customFormat="1"/>
    <row r="24672" customFormat="1"/>
    <row r="24673" customFormat="1"/>
    <row r="24674" customFormat="1"/>
    <row r="24675" customFormat="1"/>
    <row r="24676" customFormat="1"/>
    <row r="24677" customFormat="1"/>
    <row r="24678" customFormat="1"/>
    <row r="24679" customFormat="1"/>
    <row r="24680" customFormat="1"/>
    <row r="24681" customFormat="1"/>
    <row r="24682" customFormat="1"/>
    <row r="24683" customFormat="1"/>
    <row r="24684" customFormat="1"/>
    <row r="24685" customFormat="1"/>
    <row r="24686" customFormat="1"/>
    <row r="24687" customFormat="1"/>
    <row r="24688" customFormat="1"/>
    <row r="24689" customFormat="1"/>
    <row r="24690" customFormat="1"/>
    <row r="24691" customFormat="1"/>
    <row r="24692" customFormat="1"/>
    <row r="24693" customFormat="1"/>
    <row r="24694" customFormat="1"/>
    <row r="24695" customFormat="1"/>
    <row r="24696" customFormat="1"/>
    <row r="24697" customFormat="1"/>
    <row r="24698" customFormat="1"/>
    <row r="24699" customFormat="1"/>
    <row r="24700" customFormat="1"/>
    <row r="24701" customFormat="1"/>
    <row r="24702" customFormat="1"/>
    <row r="24703" customFormat="1"/>
    <row r="24704" customFormat="1"/>
    <row r="24705" customFormat="1"/>
    <row r="24706" customFormat="1"/>
    <row r="24707" customFormat="1"/>
    <row r="24708" customFormat="1"/>
    <row r="24709" customFormat="1"/>
    <row r="24710" customFormat="1"/>
    <row r="24711" customFormat="1"/>
    <row r="24712" customFormat="1"/>
    <row r="24713" customFormat="1"/>
    <row r="24714" customFormat="1"/>
    <row r="24715" customFormat="1"/>
    <row r="24716" customFormat="1"/>
    <row r="24717" customFormat="1"/>
    <row r="24718" customFormat="1"/>
    <row r="24719" customFormat="1"/>
    <row r="24720" customFormat="1"/>
    <row r="24721" customFormat="1"/>
    <row r="24722" customFormat="1"/>
    <row r="24723" customFormat="1"/>
    <row r="24724" customFormat="1"/>
    <row r="24725" customFormat="1"/>
    <row r="24726" customFormat="1"/>
    <row r="24727" customFormat="1"/>
    <row r="24728" customFormat="1"/>
    <row r="24729" customFormat="1"/>
    <row r="24730" customFormat="1"/>
    <row r="24731" customFormat="1"/>
    <row r="24732" customFormat="1"/>
    <row r="24733" customFormat="1"/>
    <row r="24734" customFormat="1"/>
    <row r="24735" customFormat="1"/>
    <row r="24736" customFormat="1"/>
    <row r="24737" customFormat="1"/>
    <row r="24738" customFormat="1"/>
    <row r="24739" customFormat="1"/>
    <row r="24740" customFormat="1"/>
    <row r="24741" customFormat="1"/>
    <row r="24742" customFormat="1"/>
    <row r="24743" customFormat="1"/>
    <row r="24744" customFormat="1"/>
    <row r="24745" customFormat="1"/>
    <row r="24746" customFormat="1"/>
    <row r="24747" customFormat="1"/>
    <row r="24748" customFormat="1"/>
    <row r="24749" customFormat="1"/>
    <row r="24750" customFormat="1"/>
    <row r="24751" customFormat="1"/>
    <row r="24752" customFormat="1"/>
    <row r="24753" customFormat="1"/>
    <row r="24754" customFormat="1"/>
    <row r="24755" customFormat="1"/>
    <row r="24756" customFormat="1"/>
    <row r="24757" customFormat="1"/>
    <row r="24758" customFormat="1"/>
    <row r="24759" customFormat="1"/>
    <row r="24760" customFormat="1"/>
    <row r="24761" customFormat="1"/>
    <row r="24762" customFormat="1"/>
    <row r="24763" customFormat="1"/>
    <row r="24764" customFormat="1"/>
    <row r="24765" customFormat="1"/>
    <row r="24766" customFormat="1"/>
    <row r="24767" customFormat="1"/>
    <row r="24768" customFormat="1"/>
    <row r="24769" customFormat="1"/>
    <row r="24770" customFormat="1"/>
    <row r="24771" customFormat="1"/>
    <row r="24772" customFormat="1"/>
    <row r="24773" customFormat="1"/>
    <row r="24774" customFormat="1"/>
    <row r="24775" customFormat="1"/>
    <row r="24776" customFormat="1"/>
    <row r="24777" customFormat="1"/>
    <row r="24778" customFormat="1"/>
    <row r="24779" customFormat="1"/>
    <row r="24780" customFormat="1"/>
    <row r="24781" customFormat="1"/>
    <row r="24782" customFormat="1"/>
    <row r="24783" customFormat="1"/>
    <row r="24784" customFormat="1"/>
    <row r="24785" customFormat="1"/>
    <row r="24786" customFormat="1"/>
    <row r="24787" customFormat="1"/>
    <row r="24788" customFormat="1"/>
    <row r="24789" customFormat="1"/>
    <row r="24790" customFormat="1"/>
    <row r="24791" customFormat="1"/>
    <row r="24792" customFormat="1"/>
    <row r="24793" customFormat="1"/>
    <row r="24794" customFormat="1"/>
    <row r="24795" customFormat="1"/>
    <row r="24796" customFormat="1"/>
    <row r="24797" customFormat="1"/>
    <row r="24798" customFormat="1"/>
    <row r="24799" customFormat="1"/>
    <row r="24800" customFormat="1"/>
    <row r="24801" customFormat="1"/>
    <row r="24802" customFormat="1"/>
    <row r="24803" customFormat="1"/>
    <row r="24804" customFormat="1"/>
    <row r="24805" customFormat="1"/>
    <row r="24806" customFormat="1"/>
    <row r="24807" customFormat="1"/>
    <row r="24808" customFormat="1"/>
    <row r="24809" customFormat="1"/>
    <row r="24810" customFormat="1"/>
    <row r="24811" customFormat="1"/>
    <row r="24812" customFormat="1"/>
    <row r="24813" customFormat="1"/>
    <row r="24814" customFormat="1"/>
    <row r="24815" customFormat="1"/>
    <row r="24816" customFormat="1"/>
    <row r="24817" customFormat="1"/>
    <row r="24818" customFormat="1"/>
    <row r="24819" customFormat="1"/>
    <row r="24820" customFormat="1"/>
    <row r="24821" customFormat="1"/>
    <row r="24822" customFormat="1"/>
    <row r="24823" customFormat="1"/>
    <row r="24824" customFormat="1"/>
    <row r="24825" customFormat="1"/>
    <row r="24826" customFormat="1"/>
    <row r="24827" customFormat="1"/>
    <row r="24828" customFormat="1"/>
    <row r="24829" customFormat="1"/>
    <row r="24830" customFormat="1"/>
    <row r="24831" customFormat="1"/>
    <row r="24832" customFormat="1"/>
    <row r="24833" customFormat="1"/>
    <row r="24834" customFormat="1"/>
    <row r="24835" customFormat="1"/>
    <row r="24836" customFormat="1"/>
    <row r="24837" customFormat="1"/>
    <row r="24838" customFormat="1"/>
    <row r="24839" customFormat="1"/>
    <row r="24840" customFormat="1"/>
    <row r="24841" customFormat="1"/>
    <row r="24842" customFormat="1"/>
    <row r="24843" customFormat="1"/>
    <row r="24844" customFormat="1"/>
    <row r="24845" customFormat="1"/>
    <row r="24846" customFormat="1"/>
    <row r="24847" customFormat="1"/>
    <row r="24848" customFormat="1"/>
    <row r="24849" customFormat="1"/>
    <row r="24850" customFormat="1"/>
    <row r="24851" customFormat="1"/>
    <row r="24852" customFormat="1"/>
    <row r="24853" customFormat="1"/>
    <row r="24854" customFormat="1"/>
    <row r="24855" customFormat="1"/>
    <row r="24856" customFormat="1"/>
    <row r="24857" customFormat="1"/>
    <row r="24858" customFormat="1"/>
    <row r="24859" customFormat="1"/>
    <row r="24860" customFormat="1"/>
    <row r="24861" customFormat="1"/>
    <row r="24862" customFormat="1"/>
    <row r="24863" customFormat="1"/>
    <row r="24864" customFormat="1"/>
    <row r="24865" customFormat="1"/>
    <row r="24866" customFormat="1"/>
    <row r="24867" customFormat="1"/>
    <row r="24868" customFormat="1"/>
    <row r="24869" customFormat="1"/>
    <row r="24870" customFormat="1"/>
    <row r="24871" customFormat="1"/>
    <row r="24872" customFormat="1"/>
    <row r="24873" customFormat="1"/>
    <row r="24874" customFormat="1"/>
    <row r="24875" customFormat="1"/>
    <row r="24876" customFormat="1"/>
    <row r="24877" customFormat="1"/>
    <row r="24878" customFormat="1"/>
    <row r="24879" customFormat="1"/>
    <row r="24880" customFormat="1"/>
    <row r="24881" customFormat="1"/>
    <row r="24882" customFormat="1"/>
    <row r="24883" customFormat="1"/>
    <row r="24884" customFormat="1"/>
    <row r="24885" customFormat="1"/>
    <row r="24886" customFormat="1"/>
    <row r="24887" customFormat="1"/>
    <row r="24888" customFormat="1"/>
    <row r="24889" customFormat="1"/>
    <row r="24890" customFormat="1"/>
    <row r="24891" customFormat="1"/>
    <row r="24892" customFormat="1"/>
    <row r="24893" customFormat="1"/>
    <row r="24894" customFormat="1"/>
    <row r="24895" customFormat="1"/>
    <row r="24896" customFormat="1"/>
    <row r="24897" customFormat="1"/>
    <row r="24898" customFormat="1"/>
    <row r="24899" customFormat="1"/>
    <row r="24900" customFormat="1"/>
    <row r="24901" customFormat="1"/>
    <row r="24902" customFormat="1"/>
    <row r="24903" customFormat="1"/>
    <row r="24904" customFormat="1"/>
    <row r="24905" customFormat="1"/>
    <row r="24906" customFormat="1"/>
    <row r="24907" customFormat="1"/>
    <row r="24908" customFormat="1"/>
    <row r="24909" customFormat="1"/>
    <row r="24910" customFormat="1"/>
    <row r="24911" customFormat="1"/>
    <row r="24912" customFormat="1"/>
    <row r="24913" customFormat="1"/>
    <row r="24914" customFormat="1"/>
    <row r="24915" customFormat="1"/>
    <row r="24916" customFormat="1"/>
    <row r="24917" customFormat="1"/>
    <row r="24918" customFormat="1"/>
    <row r="24919" customFormat="1"/>
    <row r="24920" customFormat="1"/>
    <row r="24921" customFormat="1"/>
    <row r="24922" customFormat="1"/>
    <row r="24923" customFormat="1"/>
    <row r="24924" customFormat="1"/>
    <row r="24925" customFormat="1"/>
    <row r="24926" customFormat="1"/>
    <row r="24927" customFormat="1"/>
    <row r="24928" customFormat="1"/>
    <row r="24929" spans="1:5" customFormat="1"/>
    <row r="24930" spans="1:5" customFormat="1"/>
    <row r="24931" spans="1:5" customFormat="1"/>
    <row r="24932" spans="1:5" customFormat="1"/>
    <row r="24933" spans="1:5" customFormat="1"/>
    <row r="24934" spans="1:5" customFormat="1"/>
    <row r="24935" spans="1:5" customFormat="1"/>
    <row r="24936" spans="1:5" customFormat="1">
      <c r="A24936" s="294"/>
      <c r="B24936" s="243"/>
      <c r="C24936" s="243"/>
      <c r="D24936" s="243"/>
      <c r="E24936" s="243"/>
    </row>
    <row r="24937" spans="1:5" customFormat="1">
      <c r="A24937" s="294"/>
      <c r="B24937" s="243"/>
      <c r="C24937" s="243"/>
      <c r="D24937" s="243"/>
      <c r="E24937" s="243"/>
    </row>
    <row r="24938" spans="1:5" customFormat="1">
      <c r="A24938" s="294"/>
      <c r="B24938" s="243"/>
      <c r="C24938" s="243"/>
      <c r="D24938" s="243"/>
      <c r="E24938" s="243"/>
    </row>
    <row r="24939" spans="1:5" customFormat="1">
      <c r="A24939" s="294"/>
      <c r="B24939" s="243"/>
      <c r="C24939" s="243"/>
      <c r="D24939" s="243"/>
      <c r="E24939" s="243"/>
    </row>
    <row r="24940" spans="1:5" customFormat="1">
      <c r="A24940" s="294"/>
      <c r="B24940" s="243"/>
      <c r="C24940" s="243"/>
      <c r="D24940" s="243"/>
      <c r="E24940" s="243"/>
    </row>
    <row r="24941" spans="1:5" customFormat="1">
      <c r="A24941" s="294"/>
      <c r="B24941" s="243"/>
      <c r="C24941" s="243"/>
      <c r="D24941" s="243"/>
      <c r="E24941" s="243"/>
    </row>
    <row r="24942" spans="1:5" customFormat="1">
      <c r="A24942" s="294"/>
      <c r="B24942" s="243"/>
      <c r="C24942" s="243"/>
      <c r="D24942" s="243"/>
      <c r="E24942" s="243"/>
    </row>
    <row r="24943" spans="1:5" customFormat="1">
      <c r="A24943" s="294"/>
      <c r="B24943" s="243"/>
      <c r="C24943" s="243"/>
      <c r="D24943" s="243"/>
      <c r="E24943" s="243"/>
    </row>
    <row r="24944" spans="1:5" customFormat="1">
      <c r="A24944" s="294"/>
      <c r="B24944" s="243"/>
      <c r="C24944" s="243"/>
      <c r="D24944" s="243"/>
      <c r="E24944" s="243"/>
    </row>
    <row r="24945" spans="1:5" customFormat="1">
      <c r="A24945" s="294"/>
      <c r="B24945" s="243"/>
      <c r="C24945" s="243"/>
      <c r="D24945" s="243"/>
      <c r="E24945" s="243"/>
    </row>
    <row r="24946" spans="1:5" customFormat="1">
      <c r="A24946" s="294"/>
      <c r="B24946" s="243"/>
      <c r="C24946" s="243"/>
      <c r="D24946" s="243"/>
      <c r="E24946" s="243"/>
    </row>
    <row r="24947" spans="1:5" customFormat="1">
      <c r="A24947" s="294"/>
      <c r="B24947" s="243"/>
      <c r="C24947" s="243"/>
      <c r="D24947" s="243"/>
      <c r="E24947" s="243"/>
    </row>
    <row r="24948" spans="1:5" customFormat="1">
      <c r="A24948" s="294"/>
      <c r="B24948" s="243"/>
      <c r="C24948" s="243"/>
      <c r="D24948" s="243"/>
      <c r="E24948" s="243"/>
    </row>
    <row r="24949" spans="1:5" customFormat="1">
      <c r="A24949" s="294"/>
      <c r="B24949" s="243"/>
      <c r="C24949" s="243"/>
      <c r="D24949" s="243"/>
      <c r="E24949" s="243"/>
    </row>
    <row r="24950" spans="1:5" customFormat="1">
      <c r="A24950" s="294"/>
      <c r="B24950" s="243"/>
      <c r="C24950" s="243"/>
      <c r="D24950" s="243"/>
      <c r="E24950" s="243"/>
    </row>
    <row r="24951" spans="1:5" customFormat="1">
      <c r="A24951" s="294"/>
      <c r="B24951" s="243"/>
      <c r="C24951" s="243"/>
      <c r="D24951" s="243"/>
      <c r="E24951" s="243"/>
    </row>
    <row r="24952" spans="1:5" customFormat="1">
      <c r="A24952" s="294"/>
      <c r="B24952" s="243"/>
      <c r="C24952" s="243"/>
      <c r="D24952" s="243"/>
      <c r="E24952" s="243"/>
    </row>
    <row r="24953" spans="1:5" customFormat="1">
      <c r="A24953" s="294"/>
      <c r="B24953" s="243"/>
      <c r="C24953" s="243"/>
      <c r="D24953" s="243"/>
      <c r="E24953" s="243"/>
    </row>
    <row r="24954" spans="1:5" customFormat="1">
      <c r="A24954" s="294"/>
      <c r="B24954" s="243"/>
      <c r="C24954" s="243"/>
      <c r="D24954" s="243"/>
      <c r="E24954" s="243"/>
    </row>
    <row r="24955" spans="1:5" customFormat="1">
      <c r="A24955" s="294"/>
      <c r="B24955" s="243"/>
      <c r="C24955" s="243"/>
      <c r="D24955" s="243"/>
      <c r="E24955" s="243"/>
    </row>
    <row r="24956" spans="1:5" customFormat="1">
      <c r="A24956" s="294"/>
      <c r="B24956" s="243"/>
      <c r="C24956" s="243"/>
      <c r="D24956" s="243"/>
      <c r="E24956" s="243"/>
    </row>
    <row r="24957" spans="1:5" customFormat="1">
      <c r="A24957" s="294"/>
      <c r="B24957" s="243"/>
      <c r="C24957" s="243"/>
      <c r="D24957" s="243"/>
      <c r="E24957" s="243"/>
    </row>
    <row r="24958" spans="1:5" customFormat="1">
      <c r="A24958" s="294"/>
      <c r="B24958" s="243"/>
      <c r="C24958" s="243"/>
      <c r="D24958" s="243"/>
      <c r="E24958" s="243"/>
    </row>
    <row r="24959" spans="1:5" customFormat="1">
      <c r="A24959" s="294"/>
      <c r="B24959" s="243"/>
      <c r="C24959" s="243"/>
      <c r="D24959" s="243"/>
      <c r="E24959" s="243"/>
    </row>
    <row r="24960" spans="1:5" customFormat="1">
      <c r="A24960" s="294"/>
      <c r="B24960" s="243"/>
      <c r="C24960" s="243"/>
      <c r="D24960" s="243"/>
      <c r="E24960" s="243"/>
    </row>
    <row r="24961" spans="1:5" customFormat="1">
      <c r="A24961" s="294"/>
      <c r="B24961" s="243"/>
      <c r="C24961" s="243"/>
      <c r="D24961" s="243"/>
      <c r="E24961" s="243"/>
    </row>
    <row r="24962" spans="1:5" customFormat="1">
      <c r="A24962" s="294"/>
      <c r="B24962" s="243"/>
      <c r="C24962" s="243"/>
      <c r="D24962" s="243"/>
      <c r="E24962" s="243"/>
    </row>
    <row r="24963" spans="1:5" customFormat="1">
      <c r="A24963" s="294"/>
      <c r="B24963" s="243"/>
      <c r="C24963" s="243"/>
      <c r="D24963" s="243"/>
      <c r="E24963" s="243"/>
    </row>
    <row r="24964" spans="1:5" customFormat="1">
      <c r="A24964" s="294"/>
      <c r="B24964" s="243"/>
      <c r="C24964" s="243"/>
      <c r="D24964" s="243"/>
      <c r="E24964" s="243"/>
    </row>
    <row r="24965" spans="1:5" customFormat="1">
      <c r="A24965" s="294"/>
      <c r="B24965" s="243"/>
      <c r="C24965" s="243"/>
      <c r="D24965" s="243"/>
      <c r="E24965" s="243"/>
    </row>
    <row r="24966" spans="1:5" customFormat="1">
      <c r="A24966" s="294"/>
      <c r="B24966" s="243"/>
      <c r="C24966" s="243"/>
      <c r="D24966" s="243"/>
      <c r="E24966" s="243"/>
    </row>
    <row r="24967" spans="1:5" customFormat="1">
      <c r="A24967" s="294"/>
      <c r="B24967" s="243"/>
      <c r="C24967" s="243"/>
      <c r="D24967" s="243"/>
      <c r="E24967" s="243"/>
    </row>
    <row r="24968" spans="1:5" customFormat="1">
      <c r="A24968" s="294"/>
      <c r="B24968" s="243"/>
      <c r="C24968" s="243"/>
      <c r="D24968" s="243"/>
      <c r="E24968" s="243"/>
    </row>
    <row r="24969" spans="1:5" customFormat="1">
      <c r="A24969" s="294"/>
      <c r="B24969" s="243"/>
      <c r="C24969" s="243"/>
      <c r="D24969" s="243"/>
      <c r="E24969" s="243"/>
    </row>
    <row r="24970" spans="1:5" customFormat="1">
      <c r="A24970" s="294"/>
      <c r="B24970" s="243"/>
      <c r="C24970" s="243"/>
      <c r="D24970" s="243"/>
      <c r="E24970" s="243"/>
    </row>
    <row r="24971" spans="1:5" customFormat="1">
      <c r="A24971" s="294"/>
      <c r="B24971" s="243"/>
      <c r="C24971" s="243"/>
      <c r="D24971" s="243"/>
      <c r="E24971" s="243"/>
    </row>
    <row r="24972" spans="1:5" customFormat="1">
      <c r="A24972" s="294"/>
      <c r="B24972" s="243"/>
      <c r="C24972" s="243"/>
      <c r="D24972" s="243"/>
      <c r="E24972" s="243"/>
    </row>
    <row r="24973" spans="1:5" customFormat="1">
      <c r="A24973" s="294"/>
      <c r="B24973" s="243"/>
      <c r="C24973" s="243"/>
      <c r="D24973" s="243"/>
      <c r="E24973" s="243"/>
    </row>
    <row r="24974" spans="1:5" customFormat="1">
      <c r="A24974" s="294"/>
      <c r="B24974" s="243"/>
      <c r="C24974" s="243"/>
      <c r="D24974" s="243"/>
      <c r="E24974" s="243"/>
    </row>
    <row r="24975" spans="1:5" customFormat="1">
      <c r="A24975" s="294"/>
      <c r="B24975" s="243"/>
      <c r="C24975" s="243"/>
      <c r="D24975" s="243"/>
      <c r="E24975" s="243"/>
    </row>
    <row r="24976" spans="1:5" customFormat="1">
      <c r="A24976" s="294"/>
      <c r="B24976" s="243"/>
      <c r="C24976" s="243"/>
      <c r="D24976" s="243"/>
      <c r="E24976" s="243"/>
    </row>
    <row r="24977" spans="1:5" customFormat="1">
      <c r="A24977" s="294"/>
      <c r="B24977" s="243"/>
      <c r="C24977" s="243"/>
      <c r="D24977" s="243"/>
      <c r="E24977" s="243"/>
    </row>
    <row r="24978" spans="1:5" customFormat="1">
      <c r="A24978" s="294"/>
      <c r="B24978" s="243"/>
      <c r="C24978" s="243"/>
      <c r="D24978" s="243"/>
      <c r="E24978" s="243"/>
    </row>
    <row r="24979" spans="1:5" customFormat="1">
      <c r="A24979" s="294"/>
      <c r="B24979" s="243"/>
      <c r="C24979" s="243"/>
      <c r="D24979" s="243"/>
      <c r="E24979" s="243"/>
    </row>
    <row r="24980" spans="1:5" customFormat="1">
      <c r="A24980" s="294"/>
      <c r="B24980" s="243"/>
      <c r="C24980" s="243"/>
      <c r="D24980" s="243"/>
      <c r="E24980" s="243"/>
    </row>
    <row r="24981" spans="1:5" customFormat="1">
      <c r="A24981" s="294"/>
      <c r="B24981" s="243"/>
      <c r="C24981" s="243"/>
      <c r="D24981" s="243"/>
      <c r="E24981" s="243"/>
    </row>
    <row r="24982" spans="1:5" customFormat="1">
      <c r="A24982" s="294"/>
      <c r="B24982" s="243"/>
      <c r="C24982" s="243"/>
      <c r="D24982" s="243"/>
      <c r="E24982" s="243"/>
    </row>
    <row r="24983" spans="1:5" customFormat="1">
      <c r="A24983" s="294"/>
      <c r="B24983" s="243"/>
      <c r="C24983" s="243"/>
      <c r="D24983" s="243"/>
      <c r="E24983" s="243"/>
    </row>
    <row r="24984" spans="1:5" customFormat="1">
      <c r="A24984" s="294"/>
      <c r="B24984" s="243"/>
      <c r="C24984" s="243"/>
      <c r="D24984" s="243"/>
      <c r="E24984" s="243"/>
    </row>
    <row r="24985" spans="1:5" customFormat="1">
      <c r="A24985" s="294"/>
      <c r="B24985" s="243"/>
      <c r="C24985" s="243"/>
      <c r="D24985" s="243"/>
      <c r="E24985" s="243"/>
    </row>
    <row r="24986" spans="1:5" customFormat="1">
      <c r="A24986" s="294"/>
      <c r="B24986" s="243"/>
      <c r="C24986" s="243"/>
      <c r="D24986" s="243"/>
      <c r="E24986" s="243"/>
    </row>
    <row r="24987" spans="1:5" customFormat="1">
      <c r="A24987" s="294"/>
      <c r="B24987" s="243"/>
      <c r="C24987" s="243"/>
      <c r="D24987" s="243"/>
      <c r="E24987" s="243"/>
    </row>
    <row r="24988" spans="1:5" customFormat="1">
      <c r="A24988" s="294"/>
      <c r="B24988" s="243"/>
      <c r="C24988" s="243"/>
      <c r="D24988" s="243"/>
      <c r="E24988" s="243"/>
    </row>
    <row r="24989" spans="1:5" customFormat="1">
      <c r="A24989" s="294"/>
      <c r="B24989" s="243"/>
      <c r="C24989" s="243"/>
      <c r="D24989" s="243"/>
      <c r="E24989" s="243"/>
    </row>
    <row r="24990" spans="1:5" customFormat="1">
      <c r="A24990" s="294"/>
      <c r="B24990" s="243"/>
      <c r="C24990" s="243"/>
      <c r="D24990" s="243"/>
      <c r="E24990" s="243"/>
    </row>
    <row r="24991" spans="1:5" customFormat="1">
      <c r="A24991" s="294"/>
      <c r="B24991" s="243"/>
      <c r="C24991" s="243"/>
      <c r="D24991" s="243"/>
      <c r="E24991" s="243"/>
    </row>
    <row r="24992" spans="1:5" customFormat="1">
      <c r="A24992" s="294"/>
      <c r="B24992" s="243"/>
      <c r="C24992" s="243"/>
      <c r="D24992" s="243"/>
      <c r="E24992" s="243"/>
    </row>
    <row r="24993" spans="1:5" customFormat="1">
      <c r="A24993" s="294"/>
      <c r="B24993" s="243"/>
      <c r="C24993" s="243"/>
      <c r="D24993" s="243"/>
      <c r="E24993" s="243"/>
    </row>
    <row r="24994" spans="1:5" customFormat="1">
      <c r="A24994" s="294"/>
      <c r="B24994" s="243"/>
      <c r="C24994" s="243"/>
      <c r="D24994" s="243"/>
      <c r="E24994" s="243"/>
    </row>
    <row r="24995" spans="1:5" customFormat="1">
      <c r="A24995" s="294"/>
      <c r="B24995" s="243"/>
      <c r="C24995" s="243"/>
      <c r="D24995" s="243"/>
      <c r="E24995" s="243"/>
    </row>
    <row r="24996" spans="1:5" customFormat="1">
      <c r="A24996" s="294"/>
      <c r="B24996" s="243"/>
      <c r="C24996" s="243"/>
      <c r="D24996" s="243"/>
      <c r="E24996" s="243"/>
    </row>
    <row r="24997" spans="1:5" customFormat="1">
      <c r="A24997" s="294"/>
      <c r="B24997" s="243"/>
      <c r="C24997" s="243"/>
      <c r="D24997" s="243"/>
      <c r="E24997" s="243"/>
    </row>
    <row r="24998" spans="1:5" customFormat="1">
      <c r="A24998" s="294"/>
      <c r="B24998" s="243"/>
      <c r="C24998" s="243"/>
      <c r="D24998" s="243"/>
      <c r="E24998" s="243"/>
    </row>
    <row r="24999" spans="1:5" customFormat="1">
      <c r="A24999" s="294"/>
      <c r="B24999" s="243"/>
      <c r="C24999" s="243"/>
      <c r="D24999" s="243"/>
      <c r="E24999" s="243"/>
    </row>
    <row r="25000" spans="1:5" customFormat="1">
      <c r="A25000" s="294"/>
      <c r="B25000" s="243"/>
      <c r="C25000" s="243"/>
      <c r="D25000" s="243"/>
      <c r="E25000" s="243"/>
    </row>
    <row r="25001" spans="1:5" customFormat="1">
      <c r="A25001" s="294"/>
      <c r="B25001" s="243"/>
      <c r="C25001" s="243"/>
      <c r="D25001" s="243"/>
      <c r="E25001" s="243"/>
    </row>
    <row r="25002" spans="1:5" customFormat="1">
      <c r="A25002" s="294"/>
      <c r="B25002" s="243"/>
      <c r="C25002" s="243"/>
      <c r="D25002" s="243"/>
      <c r="E25002" s="243"/>
    </row>
    <row r="25003" spans="1:5" customFormat="1">
      <c r="A25003" s="294"/>
      <c r="B25003" s="243"/>
      <c r="C25003" s="243"/>
      <c r="D25003" s="243"/>
      <c r="E25003" s="243"/>
    </row>
    <row r="25004" spans="1:5" customFormat="1">
      <c r="A25004" s="294"/>
      <c r="B25004" s="243"/>
      <c r="C25004" s="243"/>
      <c r="D25004" s="243"/>
      <c r="E25004" s="243"/>
    </row>
    <row r="25005" spans="1:5" customFormat="1">
      <c r="A25005" s="294"/>
      <c r="B25005" s="243"/>
      <c r="C25005" s="243"/>
      <c r="D25005" s="243"/>
      <c r="E25005" s="243"/>
    </row>
    <row r="25006" spans="1:5" customFormat="1">
      <c r="A25006" s="294"/>
      <c r="B25006" s="243"/>
      <c r="C25006" s="243"/>
      <c r="D25006" s="243"/>
      <c r="E25006" s="243"/>
    </row>
    <row r="25007" spans="1:5" customFormat="1">
      <c r="A25007" s="294"/>
      <c r="B25007" s="243"/>
      <c r="C25007" s="243"/>
      <c r="D25007" s="243"/>
      <c r="E25007" s="243"/>
    </row>
    <row r="25008" spans="1:5" customFormat="1">
      <c r="A25008" s="294"/>
      <c r="B25008" s="243"/>
      <c r="C25008" s="243"/>
      <c r="D25008" s="243"/>
      <c r="E25008" s="243"/>
    </row>
    <row r="25009" spans="1:5" customFormat="1">
      <c r="A25009" s="294"/>
      <c r="B25009" s="243"/>
      <c r="C25009" s="243"/>
      <c r="D25009" s="243"/>
      <c r="E25009" s="243"/>
    </row>
    <row r="25010" spans="1:5" customFormat="1">
      <c r="A25010" s="294"/>
      <c r="B25010" s="243"/>
      <c r="C25010" s="243"/>
      <c r="D25010" s="243"/>
      <c r="E25010" s="243"/>
    </row>
    <row r="25011" spans="1:5" customFormat="1">
      <c r="A25011" s="294"/>
      <c r="B25011" s="243"/>
      <c r="C25011" s="243"/>
      <c r="D25011" s="243"/>
      <c r="E25011" s="243"/>
    </row>
    <row r="25012" spans="1:5" customFormat="1">
      <c r="A25012" s="294"/>
      <c r="B25012" s="243"/>
      <c r="C25012" s="243"/>
      <c r="D25012" s="243"/>
      <c r="E25012" s="243"/>
    </row>
    <row r="25013" spans="1:5" customFormat="1">
      <c r="A25013" s="294"/>
      <c r="B25013" s="243"/>
      <c r="C25013" s="243"/>
      <c r="D25013" s="243"/>
      <c r="E25013" s="243"/>
    </row>
    <row r="25014" spans="1:5" customFormat="1">
      <c r="A25014" s="294"/>
      <c r="B25014" s="243"/>
      <c r="C25014" s="243"/>
      <c r="D25014" s="243"/>
      <c r="E25014" s="243"/>
    </row>
    <row r="25015" spans="1:5" customFormat="1">
      <c r="A25015" s="294"/>
      <c r="B25015" s="243"/>
      <c r="C25015" s="243"/>
      <c r="D25015" s="243"/>
      <c r="E25015" s="243"/>
    </row>
    <row r="25016" spans="1:5" customFormat="1">
      <c r="A25016" s="294"/>
      <c r="B25016" s="243"/>
      <c r="C25016" s="243"/>
      <c r="D25016" s="243"/>
      <c r="E25016" s="243"/>
    </row>
    <row r="25017" spans="1:5" customFormat="1">
      <c r="A25017" s="294"/>
      <c r="B25017" s="243"/>
      <c r="C25017" s="243"/>
      <c r="D25017" s="243"/>
      <c r="E25017" s="243"/>
    </row>
    <row r="25018" spans="1:5" customFormat="1">
      <c r="A25018" s="294"/>
      <c r="B25018" s="243"/>
      <c r="C25018" s="243"/>
      <c r="D25018" s="243"/>
      <c r="E25018" s="243"/>
    </row>
    <row r="25019" spans="1:5" customFormat="1">
      <c r="A25019" s="294"/>
      <c r="B25019" s="243"/>
      <c r="C25019" s="243"/>
      <c r="D25019" s="243"/>
      <c r="E25019" s="243"/>
    </row>
    <row r="25020" spans="1:5" customFormat="1">
      <c r="A25020" s="294"/>
      <c r="B25020" s="243"/>
      <c r="C25020" s="243"/>
      <c r="D25020" s="243"/>
      <c r="E25020" s="243"/>
    </row>
    <row r="25021" spans="1:5" customFormat="1">
      <c r="A25021" s="294"/>
      <c r="B25021" s="243"/>
      <c r="C25021" s="243"/>
      <c r="D25021" s="243"/>
      <c r="E25021" s="243"/>
    </row>
    <row r="25022" spans="1:5" customFormat="1">
      <c r="A25022" s="294"/>
      <c r="B25022" s="243"/>
      <c r="C25022" s="243"/>
      <c r="D25022" s="243"/>
      <c r="E25022" s="243"/>
    </row>
    <row r="25023" spans="1:5" customFormat="1">
      <c r="A25023" s="294"/>
      <c r="B25023" s="243"/>
      <c r="C25023" s="243"/>
      <c r="D25023" s="243"/>
      <c r="E25023" s="243"/>
    </row>
    <row r="25024" spans="1:5" customFormat="1">
      <c r="A25024" s="294"/>
      <c r="B25024" s="243"/>
      <c r="C25024" s="243"/>
      <c r="D25024" s="243"/>
      <c r="E25024" s="243"/>
    </row>
    <row r="25025" spans="1:5" customFormat="1">
      <c r="A25025" s="294"/>
      <c r="B25025" s="243"/>
      <c r="C25025" s="243"/>
      <c r="D25025" s="243"/>
      <c r="E25025" s="243"/>
    </row>
    <row r="25026" spans="1:5" customFormat="1">
      <c r="A25026" s="294"/>
      <c r="B25026" s="243"/>
      <c r="C25026" s="243"/>
      <c r="D25026" s="243"/>
      <c r="E25026" s="243"/>
    </row>
    <row r="25027" spans="1:5" customFormat="1">
      <c r="A25027" s="294"/>
      <c r="B25027" s="243"/>
      <c r="C25027" s="243"/>
      <c r="D25027" s="243"/>
      <c r="E25027" s="243"/>
    </row>
    <row r="25028" spans="1:5" customFormat="1">
      <c r="A25028" s="294"/>
      <c r="B25028" s="243"/>
      <c r="C25028" s="243"/>
      <c r="D25028" s="243"/>
      <c r="E25028" s="243"/>
    </row>
    <row r="25029" spans="1:5" customFormat="1">
      <c r="A25029" s="294"/>
      <c r="B25029" s="243"/>
      <c r="C25029" s="243"/>
      <c r="D25029" s="243"/>
      <c r="E25029" s="243"/>
    </row>
    <row r="25030" spans="1:5" customFormat="1">
      <c r="A25030" s="294"/>
      <c r="B25030" s="243"/>
      <c r="C25030" s="243"/>
      <c r="D25030" s="243"/>
      <c r="E25030" s="243"/>
    </row>
    <row r="25031" spans="1:5" customFormat="1">
      <c r="A25031" s="294"/>
      <c r="B25031" s="243"/>
      <c r="C25031" s="243"/>
      <c r="D25031" s="243"/>
      <c r="E25031" s="243"/>
    </row>
    <row r="25032" spans="1:5" customFormat="1">
      <c r="A25032" s="294"/>
      <c r="B25032" s="243"/>
      <c r="C25032" s="243"/>
      <c r="D25032" s="243"/>
      <c r="E25032" s="243"/>
    </row>
    <row r="25033" spans="1:5" customFormat="1">
      <c r="A25033" s="294"/>
      <c r="B25033" s="243"/>
      <c r="C25033" s="243"/>
      <c r="D25033" s="243"/>
      <c r="E25033" s="243"/>
    </row>
    <row r="25034" spans="1:5" customFormat="1">
      <c r="A25034" s="294"/>
      <c r="B25034" s="243"/>
      <c r="C25034" s="243"/>
      <c r="D25034" s="243"/>
      <c r="E25034" s="243"/>
    </row>
    <row r="25035" spans="1:5" customFormat="1">
      <c r="A25035" s="294"/>
      <c r="B25035" s="243"/>
      <c r="C25035" s="243"/>
      <c r="D25035" s="243"/>
      <c r="E25035" s="243"/>
    </row>
    <row r="25036" spans="1:5" customFormat="1">
      <c r="A25036" s="294"/>
      <c r="B25036" s="243"/>
      <c r="C25036" s="243"/>
      <c r="D25036" s="243"/>
      <c r="E25036" s="243"/>
    </row>
    <row r="25037" spans="1:5" customFormat="1">
      <c r="A25037" s="294"/>
      <c r="B25037" s="243"/>
      <c r="C25037" s="243"/>
      <c r="D25037" s="243"/>
      <c r="E25037" s="243"/>
    </row>
    <row r="25038" spans="1:5" customFormat="1">
      <c r="A25038" s="294"/>
      <c r="B25038" s="243"/>
      <c r="C25038" s="243"/>
      <c r="D25038" s="243"/>
      <c r="E25038" s="243"/>
    </row>
    <row r="25039" spans="1:5" customFormat="1">
      <c r="A25039" s="294"/>
      <c r="B25039" s="243"/>
      <c r="C25039" s="243"/>
      <c r="D25039" s="243"/>
      <c r="E25039" s="243"/>
    </row>
    <row r="25040" spans="1:5" customFormat="1">
      <c r="A25040" s="294"/>
      <c r="B25040" s="243"/>
      <c r="C25040" s="243"/>
      <c r="D25040" s="243"/>
      <c r="E25040" s="243"/>
    </row>
    <row r="25041" spans="1:5" customFormat="1">
      <c r="A25041" s="294"/>
      <c r="B25041" s="243"/>
      <c r="C25041" s="243"/>
      <c r="D25041" s="243"/>
      <c r="E25041" s="243"/>
    </row>
    <row r="25042" spans="1:5" customFormat="1">
      <c r="A25042" s="294"/>
      <c r="B25042" s="243"/>
      <c r="C25042" s="243"/>
      <c r="D25042" s="243"/>
      <c r="E25042" s="243"/>
    </row>
    <row r="25043" spans="1:5" customFormat="1">
      <c r="A25043" s="294"/>
      <c r="B25043" s="243"/>
      <c r="C25043" s="243"/>
      <c r="D25043" s="243"/>
      <c r="E25043" s="243"/>
    </row>
    <row r="25044" spans="1:5" customFormat="1">
      <c r="A25044" s="294"/>
      <c r="B25044" s="243"/>
      <c r="C25044" s="243"/>
      <c r="D25044" s="243"/>
      <c r="E25044" s="243"/>
    </row>
    <row r="25045" spans="1:5" customFormat="1">
      <c r="A25045" s="294"/>
      <c r="B25045" s="243"/>
      <c r="C25045" s="243"/>
      <c r="D25045" s="243"/>
      <c r="E25045" s="243"/>
    </row>
    <row r="25046" spans="1:5" customFormat="1">
      <c r="A25046" s="294"/>
      <c r="B25046" s="243"/>
      <c r="C25046" s="243"/>
      <c r="D25046" s="243"/>
      <c r="E25046" s="243"/>
    </row>
    <row r="25047" spans="1:5" customFormat="1">
      <c r="A25047" s="294"/>
      <c r="B25047" s="243"/>
      <c r="C25047" s="243"/>
      <c r="D25047" s="243"/>
      <c r="E25047" s="243"/>
    </row>
    <row r="25048" spans="1:5" customFormat="1">
      <c r="A25048" s="294"/>
      <c r="B25048" s="243"/>
      <c r="C25048" s="243"/>
      <c r="D25048" s="243"/>
      <c r="E25048" s="243"/>
    </row>
    <row r="25049" spans="1:5" customFormat="1">
      <c r="A25049" s="294"/>
      <c r="B25049" s="243"/>
      <c r="C25049" s="243"/>
      <c r="D25049" s="243"/>
      <c r="E25049" s="243"/>
    </row>
    <row r="25050" spans="1:5" customFormat="1">
      <c r="A25050" s="294"/>
      <c r="B25050" s="243"/>
      <c r="C25050" s="243"/>
      <c r="D25050" s="243"/>
      <c r="E25050" s="243"/>
    </row>
    <row r="25051" spans="1:5" customFormat="1">
      <c r="A25051" s="294"/>
      <c r="B25051" s="243"/>
      <c r="C25051" s="243"/>
      <c r="D25051" s="243"/>
      <c r="E25051" s="243"/>
    </row>
    <row r="25052" spans="1:5" customFormat="1">
      <c r="A25052" s="294"/>
      <c r="B25052" s="243"/>
      <c r="C25052" s="243"/>
      <c r="D25052" s="243"/>
      <c r="E25052" s="243"/>
    </row>
    <row r="25053" spans="1:5" customFormat="1">
      <c r="A25053" s="294"/>
      <c r="B25053" s="243"/>
      <c r="C25053" s="243"/>
      <c r="D25053" s="243"/>
      <c r="E25053" s="243"/>
    </row>
    <row r="25054" spans="1:5" customFormat="1">
      <c r="A25054" s="294"/>
      <c r="B25054" s="243"/>
      <c r="C25054" s="243"/>
      <c r="D25054" s="243"/>
      <c r="E25054" s="243"/>
    </row>
    <row r="25055" spans="1:5" customFormat="1">
      <c r="A25055" s="294"/>
      <c r="B25055" s="243"/>
      <c r="C25055" s="243"/>
      <c r="D25055" s="243"/>
      <c r="E25055" s="243"/>
    </row>
    <row r="25056" spans="1:5" customFormat="1">
      <c r="A25056" s="294"/>
      <c r="B25056" s="243"/>
      <c r="C25056" s="243"/>
      <c r="D25056" s="243"/>
      <c r="E25056" s="243"/>
    </row>
    <row r="25057" spans="1:5" customFormat="1">
      <c r="A25057" s="294"/>
      <c r="B25057" s="243"/>
      <c r="C25057" s="243"/>
      <c r="D25057" s="243"/>
      <c r="E25057" s="243"/>
    </row>
    <row r="25058" spans="1:5" customFormat="1">
      <c r="A25058" s="294"/>
      <c r="B25058" s="243"/>
      <c r="C25058" s="243"/>
      <c r="D25058" s="243"/>
      <c r="E25058" s="243"/>
    </row>
    <row r="25059" spans="1:5" customFormat="1">
      <c r="A25059" s="294"/>
      <c r="B25059" s="243"/>
      <c r="C25059" s="243"/>
      <c r="D25059" s="243"/>
      <c r="E25059" s="243"/>
    </row>
    <row r="25060" spans="1:5" customFormat="1">
      <c r="A25060" s="294"/>
      <c r="B25060" s="243"/>
      <c r="C25060" s="243"/>
      <c r="D25060" s="243"/>
      <c r="E25060" s="243"/>
    </row>
    <row r="25061" spans="1:5" customFormat="1">
      <c r="A25061" s="294"/>
      <c r="B25061" s="243"/>
      <c r="C25061" s="243"/>
      <c r="D25061" s="243"/>
      <c r="E25061" s="243"/>
    </row>
    <row r="25062" spans="1:5" customFormat="1">
      <c r="A25062" s="294"/>
      <c r="B25062" s="243"/>
      <c r="C25062" s="243"/>
      <c r="D25062" s="243"/>
      <c r="E25062" s="243"/>
    </row>
    <row r="25063" spans="1:5" customFormat="1">
      <c r="A25063" s="294"/>
      <c r="B25063" s="243"/>
      <c r="C25063" s="243"/>
      <c r="D25063" s="243"/>
      <c r="E25063" s="243"/>
    </row>
    <row r="25064" spans="1:5" customFormat="1">
      <c r="A25064" s="294"/>
      <c r="B25064" s="243"/>
      <c r="C25064" s="243"/>
      <c r="D25064" s="243"/>
      <c r="E25064" s="243"/>
    </row>
    <row r="25065" spans="1:5" customFormat="1">
      <c r="A25065" s="294"/>
      <c r="B25065" s="243"/>
      <c r="C25065" s="243"/>
      <c r="D25065" s="243"/>
      <c r="E25065" s="243"/>
    </row>
    <row r="25066" spans="1:5" customFormat="1">
      <c r="A25066" s="294"/>
      <c r="B25066" s="243"/>
      <c r="C25066" s="243"/>
      <c r="D25066" s="243"/>
      <c r="E25066" s="243"/>
    </row>
    <row r="25067" spans="1:5" customFormat="1">
      <c r="A25067" s="294"/>
      <c r="B25067" s="243"/>
      <c r="C25067" s="243"/>
      <c r="D25067" s="243"/>
      <c r="E25067" s="243"/>
    </row>
    <row r="25068" spans="1:5" customFormat="1">
      <c r="A25068" s="294"/>
      <c r="B25068" s="243"/>
      <c r="C25068" s="243"/>
      <c r="D25068" s="243"/>
      <c r="E25068" s="243"/>
    </row>
    <row r="25069" spans="1:5" customFormat="1">
      <c r="A25069" s="294"/>
      <c r="B25069" s="243"/>
      <c r="C25069" s="243"/>
      <c r="D25069" s="243"/>
      <c r="E25069" s="243"/>
    </row>
    <row r="25070" spans="1:5" customFormat="1">
      <c r="A25070" s="294"/>
      <c r="B25070" s="243"/>
      <c r="C25070" s="243"/>
      <c r="D25070" s="243"/>
      <c r="E25070" s="243"/>
    </row>
    <row r="25071" spans="1:5" customFormat="1">
      <c r="A25071" s="294"/>
      <c r="B25071" s="243"/>
      <c r="C25071" s="243"/>
      <c r="D25071" s="243"/>
      <c r="E25071" s="243"/>
    </row>
    <row r="25072" spans="1:5" customFormat="1">
      <c r="A25072" s="294"/>
      <c r="B25072" s="243"/>
      <c r="C25072" s="243"/>
      <c r="D25072" s="243"/>
      <c r="E25072" s="243"/>
    </row>
    <row r="25073" spans="1:5" customFormat="1">
      <c r="A25073" s="294"/>
      <c r="B25073" s="243"/>
      <c r="C25073" s="243"/>
      <c r="D25073" s="243"/>
      <c r="E25073" s="243"/>
    </row>
    <row r="25074" spans="1:5" customFormat="1">
      <c r="A25074" s="294"/>
      <c r="B25074" s="243"/>
      <c r="C25074" s="243"/>
      <c r="D25074" s="243"/>
      <c r="E25074" s="243"/>
    </row>
    <row r="25075" spans="1:5" customFormat="1">
      <c r="A25075" s="294"/>
      <c r="B25075" s="243"/>
      <c r="C25075" s="243"/>
      <c r="D25075" s="243"/>
      <c r="E25075" s="243"/>
    </row>
    <row r="25076" spans="1:5" customFormat="1">
      <c r="A25076" s="294"/>
      <c r="B25076" s="243"/>
      <c r="C25076" s="243"/>
      <c r="D25076" s="243"/>
      <c r="E25076" s="243"/>
    </row>
    <row r="25077" spans="1:5" customFormat="1">
      <c r="A25077" s="294"/>
      <c r="B25077" s="243"/>
      <c r="C25077" s="243"/>
      <c r="D25077" s="243"/>
      <c r="E25077" s="243"/>
    </row>
    <row r="25078" spans="1:5" customFormat="1">
      <c r="A25078" s="294"/>
      <c r="B25078" s="243"/>
      <c r="C25078" s="243"/>
      <c r="D25078" s="243"/>
      <c r="E25078" s="243"/>
    </row>
    <row r="25079" spans="1:5" customFormat="1">
      <c r="A25079" s="294"/>
      <c r="B25079" s="243"/>
      <c r="C25079" s="243"/>
      <c r="D25079" s="243"/>
      <c r="E25079" s="243"/>
    </row>
    <row r="25080" spans="1:5" customFormat="1">
      <c r="A25080" s="294"/>
      <c r="B25080" s="243"/>
      <c r="C25080" s="243"/>
      <c r="D25080" s="243"/>
      <c r="E25080" s="243"/>
    </row>
    <row r="25081" spans="1:5" customFormat="1">
      <c r="A25081" s="294"/>
      <c r="B25081" s="243"/>
      <c r="C25081" s="243"/>
      <c r="D25081" s="243"/>
      <c r="E25081" s="243"/>
    </row>
    <row r="25082" spans="1:5" customFormat="1">
      <c r="A25082" s="294"/>
      <c r="B25082" s="243"/>
      <c r="C25082" s="243"/>
      <c r="D25082" s="243"/>
      <c r="E25082" s="243"/>
    </row>
    <row r="25083" spans="1:5" customFormat="1">
      <c r="A25083" s="294"/>
      <c r="B25083" s="243"/>
      <c r="C25083" s="243"/>
      <c r="D25083" s="243"/>
      <c r="E25083" s="243"/>
    </row>
    <row r="25084" spans="1:5" customFormat="1">
      <c r="A25084" s="294"/>
      <c r="B25084" s="243"/>
      <c r="C25084" s="243"/>
      <c r="D25084" s="243"/>
      <c r="E25084" s="243"/>
    </row>
    <row r="25085" spans="1:5" customFormat="1">
      <c r="A25085" s="294"/>
      <c r="B25085" s="243"/>
      <c r="C25085" s="243"/>
      <c r="D25085" s="243"/>
      <c r="E25085" s="243"/>
    </row>
    <row r="25086" spans="1:5" customFormat="1">
      <c r="A25086" s="294"/>
      <c r="B25086" s="243"/>
      <c r="C25086" s="243"/>
      <c r="D25086" s="243"/>
      <c r="E25086" s="243"/>
    </row>
    <row r="25087" spans="1:5" customFormat="1">
      <c r="A25087" s="294"/>
      <c r="B25087" s="243"/>
      <c r="C25087" s="243"/>
      <c r="D25087" s="243"/>
      <c r="E25087" s="243"/>
    </row>
    <row r="25088" spans="1:5" customFormat="1">
      <c r="A25088" s="294"/>
      <c r="B25088" s="243"/>
      <c r="C25088" s="243"/>
      <c r="D25088" s="243"/>
      <c r="E25088" s="243"/>
    </row>
    <row r="25089" spans="1:5" customFormat="1">
      <c r="A25089" s="294"/>
      <c r="B25089" s="243"/>
      <c r="C25089" s="243"/>
      <c r="D25089" s="243"/>
      <c r="E25089" s="243"/>
    </row>
    <row r="25090" spans="1:5" customFormat="1">
      <c r="A25090" s="294"/>
      <c r="B25090" s="243"/>
      <c r="C25090" s="243"/>
      <c r="D25090" s="243"/>
      <c r="E25090" s="243"/>
    </row>
    <row r="25091" spans="1:5" customFormat="1">
      <c r="A25091" s="294"/>
      <c r="B25091" s="243"/>
      <c r="C25091" s="243"/>
      <c r="D25091" s="243"/>
      <c r="E25091" s="243"/>
    </row>
    <row r="25092" spans="1:5" customFormat="1">
      <c r="A25092" s="294"/>
      <c r="B25092" s="243"/>
      <c r="C25092" s="243"/>
      <c r="D25092" s="243"/>
      <c r="E25092" s="243"/>
    </row>
    <row r="25093" spans="1:5" customFormat="1">
      <c r="A25093" s="294"/>
      <c r="B25093" s="243"/>
      <c r="C25093" s="243"/>
      <c r="D25093" s="243"/>
      <c r="E25093" s="243"/>
    </row>
    <row r="25094" spans="1:5" customFormat="1">
      <c r="A25094" s="294"/>
      <c r="B25094" s="243"/>
      <c r="C25094" s="243"/>
      <c r="D25094" s="243"/>
      <c r="E25094" s="243"/>
    </row>
    <row r="25095" spans="1:5" customFormat="1">
      <c r="A25095" s="294"/>
      <c r="B25095" s="243"/>
      <c r="C25095" s="243"/>
      <c r="D25095" s="243"/>
      <c r="E25095" s="243"/>
    </row>
    <row r="25096" spans="1:5" customFormat="1">
      <c r="A25096" s="294"/>
      <c r="B25096" s="243"/>
      <c r="C25096" s="243"/>
      <c r="D25096" s="243"/>
      <c r="E25096" s="243"/>
    </row>
    <row r="25097" spans="1:5" customFormat="1">
      <c r="A25097" s="294"/>
      <c r="B25097" s="243"/>
      <c r="C25097" s="243"/>
      <c r="D25097" s="243"/>
      <c r="E25097" s="243"/>
    </row>
    <row r="25098" spans="1:5" customFormat="1">
      <c r="A25098" s="294"/>
      <c r="B25098" s="243"/>
      <c r="C25098" s="243"/>
      <c r="D25098" s="243"/>
      <c r="E25098" s="243"/>
    </row>
    <row r="25099" spans="1:5" customFormat="1">
      <c r="A25099" s="294"/>
      <c r="B25099" s="243"/>
      <c r="C25099" s="243"/>
      <c r="D25099" s="243"/>
      <c r="E25099" s="243"/>
    </row>
    <row r="25100" spans="1:5" customFormat="1">
      <c r="A25100" s="294"/>
      <c r="B25100" s="243"/>
      <c r="C25100" s="243"/>
      <c r="D25100" s="243"/>
      <c r="E25100" s="243"/>
    </row>
    <row r="25101" spans="1:5" customFormat="1">
      <c r="A25101" s="294"/>
      <c r="B25101" s="243"/>
      <c r="C25101" s="243"/>
      <c r="D25101" s="243"/>
      <c r="E25101" s="243"/>
    </row>
    <row r="25102" spans="1:5" customFormat="1">
      <c r="A25102" s="294"/>
      <c r="B25102" s="243"/>
      <c r="C25102" s="243"/>
      <c r="D25102" s="243"/>
      <c r="E25102" s="243"/>
    </row>
    <row r="25103" spans="1:5" customFormat="1">
      <c r="A25103" s="294"/>
      <c r="B25103" s="243"/>
      <c r="C25103" s="243"/>
      <c r="D25103" s="243"/>
      <c r="E25103" s="243"/>
    </row>
    <row r="25104" spans="1:5" customFormat="1">
      <c r="A25104" s="294"/>
      <c r="B25104" s="243"/>
      <c r="C25104" s="243"/>
      <c r="D25104" s="243"/>
      <c r="E25104" s="243"/>
    </row>
    <row r="25105" spans="1:5" customFormat="1">
      <c r="A25105" s="294"/>
      <c r="B25105" s="243"/>
      <c r="C25105" s="243"/>
      <c r="D25105" s="243"/>
      <c r="E25105" s="243"/>
    </row>
    <row r="25106" spans="1:5" customFormat="1">
      <c r="A25106" s="294"/>
      <c r="B25106" s="243"/>
      <c r="C25106" s="243"/>
      <c r="D25106" s="243"/>
      <c r="E25106" s="243"/>
    </row>
    <row r="25107" spans="1:5" customFormat="1">
      <c r="A25107" s="294"/>
      <c r="B25107" s="243"/>
      <c r="C25107" s="243"/>
      <c r="D25107" s="243"/>
      <c r="E25107" s="243"/>
    </row>
    <row r="25108" spans="1:5" customFormat="1">
      <c r="A25108" s="294"/>
      <c r="B25108" s="243"/>
      <c r="C25108" s="243"/>
      <c r="D25108" s="243"/>
      <c r="E25108" s="243"/>
    </row>
    <row r="25109" spans="1:5" customFormat="1">
      <c r="A25109" s="294"/>
      <c r="B25109" s="243"/>
      <c r="C25109" s="243"/>
      <c r="D25109" s="243"/>
      <c r="E25109" s="243"/>
    </row>
    <row r="25110" spans="1:5" customFormat="1">
      <c r="A25110" s="294"/>
      <c r="B25110" s="243"/>
      <c r="C25110" s="243"/>
      <c r="D25110" s="243"/>
      <c r="E25110" s="243"/>
    </row>
    <row r="25111" spans="1:5" customFormat="1">
      <c r="A25111" s="294"/>
      <c r="B25111" s="243"/>
      <c r="C25111" s="243"/>
      <c r="D25111" s="243"/>
      <c r="E25111" s="243"/>
    </row>
    <row r="25112" spans="1:5" customFormat="1">
      <c r="A25112" s="294"/>
      <c r="B25112" s="243"/>
      <c r="C25112" s="243"/>
      <c r="D25112" s="243"/>
      <c r="E25112" s="243"/>
    </row>
    <row r="25113" spans="1:5" customFormat="1">
      <c r="A25113" s="294"/>
      <c r="B25113" s="243"/>
      <c r="C25113" s="243"/>
      <c r="D25113" s="243"/>
      <c r="E25113" s="243"/>
    </row>
    <row r="25114" spans="1:5" customFormat="1">
      <c r="A25114" s="294"/>
      <c r="B25114" s="243"/>
      <c r="C25114" s="243"/>
      <c r="D25114" s="243"/>
      <c r="E25114" s="243"/>
    </row>
    <row r="25115" spans="1:5" customFormat="1">
      <c r="A25115" s="294"/>
      <c r="B25115" s="243"/>
      <c r="C25115" s="243"/>
      <c r="D25115" s="243"/>
      <c r="E25115" s="243"/>
    </row>
    <row r="25116" spans="1:5" customFormat="1">
      <c r="A25116" s="294"/>
      <c r="B25116" s="243"/>
      <c r="C25116" s="243"/>
      <c r="D25116" s="243"/>
      <c r="E25116" s="243"/>
    </row>
    <row r="25117" spans="1:5" customFormat="1">
      <c r="A25117" s="294"/>
      <c r="B25117" s="243"/>
      <c r="C25117" s="243"/>
      <c r="D25117" s="243"/>
      <c r="E25117" s="243"/>
    </row>
    <row r="25118" spans="1:5" customFormat="1">
      <c r="A25118" s="294"/>
      <c r="B25118" s="243"/>
      <c r="C25118" s="243"/>
      <c r="D25118" s="243"/>
      <c r="E25118" s="243"/>
    </row>
    <row r="25119" spans="1:5" customFormat="1">
      <c r="A25119" s="294"/>
      <c r="B25119" s="243"/>
      <c r="C25119" s="243"/>
      <c r="D25119" s="243"/>
      <c r="E25119" s="243"/>
    </row>
    <row r="25120" spans="1:5" customFormat="1">
      <c r="A25120" s="294"/>
      <c r="B25120" s="243"/>
      <c r="C25120" s="243"/>
      <c r="D25120" s="243"/>
      <c r="E25120" s="243"/>
    </row>
    <row r="25121" spans="1:5" customFormat="1">
      <c r="A25121" s="294"/>
      <c r="B25121" s="243"/>
      <c r="C25121" s="243"/>
      <c r="D25121" s="243"/>
      <c r="E25121" s="243"/>
    </row>
    <row r="25122" spans="1:5" customFormat="1">
      <c r="A25122" s="294"/>
      <c r="B25122" s="243"/>
      <c r="C25122" s="243"/>
      <c r="D25122" s="243"/>
      <c r="E25122" s="243"/>
    </row>
    <row r="25123" spans="1:5" customFormat="1">
      <c r="A25123" s="294"/>
      <c r="B25123" s="243"/>
      <c r="C25123" s="243"/>
      <c r="D25123" s="243"/>
      <c r="E25123" s="243"/>
    </row>
    <row r="25124" spans="1:5" customFormat="1">
      <c r="A25124" s="294"/>
      <c r="B25124" s="243"/>
      <c r="C25124" s="243"/>
      <c r="D25124" s="243"/>
      <c r="E25124" s="243"/>
    </row>
    <row r="25125" spans="1:5" customFormat="1">
      <c r="A25125" s="294"/>
      <c r="B25125" s="243"/>
      <c r="C25125" s="243"/>
      <c r="D25125" s="243"/>
      <c r="E25125" s="243"/>
    </row>
    <row r="25126" spans="1:5" customFormat="1">
      <c r="A25126" s="294"/>
      <c r="B25126" s="243"/>
      <c r="C25126" s="243"/>
      <c r="D25126" s="243"/>
      <c r="E25126" s="243"/>
    </row>
    <row r="25127" spans="1:5" customFormat="1">
      <c r="A25127" s="294"/>
      <c r="B25127" s="243"/>
      <c r="C25127" s="243"/>
      <c r="D25127" s="243"/>
      <c r="E25127" s="243"/>
    </row>
    <row r="25128" spans="1:5" customFormat="1">
      <c r="A25128" s="294"/>
      <c r="B25128" s="243"/>
      <c r="C25128" s="243"/>
      <c r="D25128" s="243"/>
      <c r="E25128" s="243"/>
    </row>
    <row r="25129" spans="1:5" customFormat="1">
      <c r="A25129" s="294"/>
      <c r="B25129" s="243"/>
      <c r="C25129" s="243"/>
      <c r="D25129" s="243"/>
      <c r="E25129" s="243"/>
    </row>
    <row r="25130" spans="1:5" customFormat="1">
      <c r="A25130" s="294"/>
      <c r="B25130" s="243"/>
      <c r="C25130" s="243"/>
      <c r="D25130" s="243"/>
      <c r="E25130" s="243"/>
    </row>
    <row r="25131" spans="1:5" customFormat="1">
      <c r="A25131" s="294"/>
      <c r="B25131" s="243"/>
      <c r="C25131" s="243"/>
      <c r="D25131" s="243"/>
      <c r="E25131" s="243"/>
    </row>
    <row r="25132" spans="1:5" customFormat="1">
      <c r="A25132" s="294"/>
      <c r="B25132" s="243"/>
      <c r="C25132" s="243"/>
      <c r="D25132" s="243"/>
      <c r="E25132" s="243"/>
    </row>
    <row r="25133" spans="1:5" customFormat="1">
      <c r="A25133" s="294"/>
      <c r="B25133" s="243"/>
      <c r="C25133" s="243"/>
      <c r="D25133" s="243"/>
      <c r="E25133" s="243"/>
    </row>
    <row r="25134" spans="1:5" customFormat="1">
      <c r="A25134" s="294"/>
      <c r="B25134" s="243"/>
      <c r="C25134" s="243"/>
      <c r="D25134" s="243"/>
      <c r="E25134" s="243"/>
    </row>
    <row r="25135" spans="1:5" customFormat="1">
      <c r="A25135" s="294"/>
      <c r="B25135" s="243"/>
      <c r="C25135" s="243"/>
      <c r="D25135" s="243"/>
      <c r="E25135" s="243"/>
    </row>
    <row r="25136" spans="1:5" customFormat="1">
      <c r="A25136" s="294"/>
      <c r="B25136" s="243"/>
      <c r="C25136" s="243"/>
      <c r="D25136" s="243"/>
      <c r="E25136" s="243"/>
    </row>
    <row r="25137" spans="1:5" customFormat="1">
      <c r="A25137" s="294"/>
      <c r="B25137" s="243"/>
      <c r="C25137" s="243"/>
      <c r="D25137" s="243"/>
      <c r="E25137" s="243"/>
    </row>
    <row r="25138" spans="1:5" customFormat="1">
      <c r="A25138" s="294"/>
      <c r="B25138" s="243"/>
      <c r="C25138" s="243"/>
      <c r="D25138" s="243"/>
      <c r="E25138" s="243"/>
    </row>
    <row r="25139" spans="1:5" customFormat="1">
      <c r="A25139" s="294"/>
      <c r="B25139" s="243"/>
      <c r="C25139" s="243"/>
      <c r="D25139" s="243"/>
      <c r="E25139" s="243"/>
    </row>
    <row r="25140" spans="1:5" customFormat="1">
      <c r="A25140" s="294"/>
      <c r="B25140" s="243"/>
      <c r="C25140" s="243"/>
      <c r="D25140" s="243"/>
      <c r="E25140" s="243"/>
    </row>
    <row r="25141" spans="1:5" customFormat="1">
      <c r="A25141" s="294"/>
      <c r="B25141" s="243"/>
      <c r="C25141" s="243"/>
      <c r="D25141" s="243"/>
      <c r="E25141" s="243"/>
    </row>
    <row r="25142" spans="1:5" customFormat="1">
      <c r="A25142" s="294"/>
      <c r="B25142" s="243"/>
      <c r="C25142" s="243"/>
      <c r="D25142" s="243"/>
      <c r="E25142" s="243"/>
    </row>
    <row r="25143" spans="1:5" customFormat="1">
      <c r="A25143" s="294"/>
      <c r="B25143" s="243"/>
      <c r="C25143" s="243"/>
      <c r="D25143" s="243"/>
      <c r="E25143" s="243"/>
    </row>
    <row r="25144" spans="1:5" customFormat="1">
      <c r="A25144" s="294"/>
      <c r="B25144" s="243"/>
      <c r="C25144" s="243"/>
      <c r="D25144" s="243"/>
      <c r="E25144" s="243"/>
    </row>
    <row r="25145" spans="1:5" customFormat="1">
      <c r="A25145" s="294"/>
      <c r="B25145" s="243"/>
      <c r="C25145" s="243"/>
      <c r="D25145" s="243"/>
      <c r="E25145" s="243"/>
    </row>
    <row r="25146" spans="1:5" customFormat="1">
      <c r="A25146" s="294"/>
      <c r="B25146" s="243"/>
      <c r="C25146" s="243"/>
      <c r="D25146" s="243"/>
      <c r="E25146" s="243"/>
    </row>
    <row r="25147" spans="1:5" customFormat="1">
      <c r="A25147" s="294"/>
      <c r="B25147" s="243"/>
      <c r="C25147" s="243"/>
      <c r="D25147" s="243"/>
      <c r="E25147" s="243"/>
    </row>
    <row r="25148" spans="1:5" customFormat="1">
      <c r="A25148" s="294"/>
      <c r="B25148" s="243"/>
      <c r="C25148" s="243"/>
      <c r="D25148" s="243"/>
      <c r="E25148" s="243"/>
    </row>
    <row r="25149" spans="1:5" customFormat="1">
      <c r="A25149" s="294"/>
      <c r="B25149" s="243"/>
      <c r="C25149" s="243"/>
      <c r="D25149" s="243"/>
      <c r="E25149" s="243"/>
    </row>
    <row r="25150" spans="1:5" customFormat="1">
      <c r="A25150" s="294"/>
      <c r="B25150" s="243"/>
      <c r="C25150" s="243"/>
      <c r="D25150" s="243"/>
      <c r="E25150" s="243"/>
    </row>
    <row r="25151" spans="1:5" customFormat="1">
      <c r="A25151" s="294"/>
      <c r="B25151" s="243"/>
      <c r="C25151" s="243"/>
      <c r="D25151" s="243"/>
      <c r="E25151" s="243"/>
    </row>
    <row r="25152" spans="1:5" customFormat="1">
      <c r="A25152" s="294"/>
      <c r="B25152" s="243"/>
      <c r="C25152" s="243"/>
      <c r="D25152" s="243"/>
      <c r="E25152" s="243"/>
    </row>
    <row r="25153" spans="1:5" customFormat="1">
      <c r="A25153" s="294"/>
      <c r="B25153" s="243"/>
      <c r="C25153" s="243"/>
      <c r="D25153" s="243"/>
      <c r="E25153" s="243"/>
    </row>
    <row r="25154" spans="1:5" customFormat="1">
      <c r="A25154" s="294"/>
      <c r="B25154" s="243"/>
      <c r="C25154" s="243"/>
      <c r="D25154" s="243"/>
      <c r="E25154" s="243"/>
    </row>
    <row r="25155" spans="1:5" customFormat="1">
      <c r="A25155" s="294"/>
      <c r="B25155" s="243"/>
      <c r="C25155" s="243"/>
      <c r="D25155" s="243"/>
      <c r="E25155" s="243"/>
    </row>
    <row r="25156" spans="1:5" customFormat="1">
      <c r="A25156" s="294"/>
      <c r="B25156" s="243"/>
      <c r="C25156" s="243"/>
      <c r="D25156" s="243"/>
      <c r="E25156" s="243"/>
    </row>
    <row r="25157" spans="1:5" customFormat="1">
      <c r="A25157" s="294"/>
      <c r="B25157" s="243"/>
      <c r="C25157" s="243"/>
      <c r="D25157" s="243"/>
      <c r="E25157" s="243"/>
    </row>
    <row r="25158" spans="1:5" customFormat="1">
      <c r="A25158" s="294"/>
      <c r="B25158" s="243"/>
      <c r="C25158" s="243"/>
      <c r="D25158" s="243"/>
      <c r="E25158" s="243"/>
    </row>
    <row r="25159" spans="1:5" customFormat="1">
      <c r="A25159" s="294"/>
      <c r="B25159" s="243"/>
      <c r="C25159" s="243"/>
      <c r="D25159" s="243"/>
      <c r="E25159" s="243"/>
    </row>
    <row r="25160" spans="1:5" customFormat="1">
      <c r="A25160" s="294"/>
      <c r="B25160" s="243"/>
      <c r="C25160" s="243"/>
      <c r="D25160" s="243"/>
      <c r="E25160" s="243"/>
    </row>
    <row r="25161" spans="1:5" customFormat="1">
      <c r="A25161" s="294"/>
      <c r="B25161" s="243"/>
      <c r="C25161" s="243"/>
      <c r="D25161" s="243"/>
      <c r="E25161" s="243"/>
    </row>
    <row r="25162" spans="1:5" customFormat="1">
      <c r="A25162" s="294"/>
      <c r="B25162" s="243"/>
      <c r="C25162" s="243"/>
      <c r="D25162" s="243"/>
      <c r="E25162" s="243"/>
    </row>
    <row r="25163" spans="1:5" customFormat="1">
      <c r="A25163" s="294"/>
      <c r="B25163" s="243"/>
      <c r="C25163" s="243"/>
      <c r="D25163" s="243"/>
      <c r="E25163" s="243"/>
    </row>
    <row r="25164" spans="1:5" customFormat="1">
      <c r="A25164" s="294"/>
      <c r="B25164" s="243"/>
      <c r="C25164" s="243"/>
      <c r="D25164" s="243"/>
      <c r="E25164" s="243"/>
    </row>
    <row r="25165" spans="1:5" customFormat="1">
      <c r="A25165" s="294"/>
      <c r="B25165" s="243"/>
      <c r="C25165" s="243"/>
      <c r="D25165" s="243"/>
      <c r="E25165" s="243"/>
    </row>
    <row r="25166" spans="1:5" customFormat="1">
      <c r="A25166" s="294"/>
      <c r="B25166" s="243"/>
      <c r="C25166" s="243"/>
      <c r="D25166" s="243"/>
      <c r="E25166" s="243"/>
    </row>
    <row r="25167" spans="1:5" customFormat="1">
      <c r="A25167" s="294"/>
      <c r="B25167" s="243"/>
      <c r="C25167" s="243"/>
      <c r="D25167" s="243"/>
      <c r="E25167" s="243"/>
    </row>
    <row r="25168" spans="1:5" customFormat="1">
      <c r="A25168" s="294"/>
      <c r="B25168" s="243"/>
      <c r="C25168" s="243"/>
      <c r="D25168" s="243"/>
      <c r="E25168" s="243"/>
    </row>
    <row r="25169" spans="1:5" customFormat="1">
      <c r="A25169" s="294"/>
      <c r="B25169" s="243"/>
      <c r="C25169" s="243"/>
      <c r="D25169" s="243"/>
      <c r="E25169" s="243"/>
    </row>
    <row r="25170" spans="1:5" customFormat="1">
      <c r="A25170" s="294"/>
      <c r="B25170" s="243"/>
      <c r="C25170" s="243"/>
      <c r="D25170" s="243"/>
      <c r="E25170" s="243"/>
    </row>
    <row r="25171" spans="1:5" customFormat="1">
      <c r="A25171" s="294"/>
      <c r="B25171" s="243"/>
      <c r="C25171" s="243"/>
      <c r="D25171" s="243"/>
      <c r="E25171" s="243"/>
    </row>
    <row r="25172" spans="1:5" customFormat="1">
      <c r="A25172" s="294"/>
      <c r="B25172" s="243"/>
      <c r="C25172" s="243"/>
      <c r="D25172" s="243"/>
      <c r="E25172" s="243"/>
    </row>
    <row r="25173" spans="1:5" customFormat="1">
      <c r="A25173" s="294"/>
      <c r="B25173" s="243"/>
      <c r="C25173" s="243"/>
      <c r="D25173" s="243"/>
      <c r="E25173" s="243"/>
    </row>
    <row r="25174" spans="1:5" customFormat="1">
      <c r="A25174" s="294"/>
      <c r="B25174" s="243"/>
      <c r="C25174" s="243"/>
      <c r="D25174" s="243"/>
      <c r="E25174" s="243"/>
    </row>
    <row r="25175" spans="1:5" customFormat="1">
      <c r="A25175" s="294"/>
      <c r="B25175" s="243"/>
      <c r="C25175" s="243"/>
      <c r="D25175" s="243"/>
      <c r="E25175" s="243"/>
    </row>
    <row r="25176" spans="1:5" customFormat="1">
      <c r="A25176" s="294"/>
      <c r="B25176" s="243"/>
      <c r="C25176" s="243"/>
      <c r="D25176" s="243"/>
      <c r="E25176" s="243"/>
    </row>
    <row r="25177" spans="1:5" customFormat="1">
      <c r="A25177" s="294"/>
      <c r="B25177" s="243"/>
      <c r="C25177" s="243"/>
      <c r="D25177" s="243"/>
      <c r="E25177" s="243"/>
    </row>
    <row r="25178" spans="1:5" customFormat="1">
      <c r="A25178" s="294"/>
      <c r="B25178" s="243"/>
      <c r="C25178" s="243"/>
      <c r="D25178" s="243"/>
      <c r="E25178" s="243"/>
    </row>
    <row r="25179" spans="1:5" customFormat="1">
      <c r="A25179" s="294"/>
      <c r="B25179" s="243"/>
      <c r="C25179" s="243"/>
      <c r="D25179" s="243"/>
      <c r="E25179" s="243"/>
    </row>
    <row r="25180" spans="1:5" customFormat="1">
      <c r="A25180" s="294"/>
      <c r="B25180" s="243"/>
      <c r="C25180" s="243"/>
      <c r="D25180" s="243"/>
      <c r="E25180" s="243"/>
    </row>
    <row r="25181" spans="1:5" customFormat="1">
      <c r="A25181" s="294"/>
      <c r="B25181" s="243"/>
      <c r="C25181" s="243"/>
      <c r="D25181" s="243"/>
      <c r="E25181" s="243"/>
    </row>
    <row r="25182" spans="1:5" customFormat="1">
      <c r="A25182" s="294"/>
      <c r="B25182" s="243"/>
      <c r="C25182" s="243"/>
      <c r="D25182" s="243"/>
      <c r="E25182" s="243"/>
    </row>
    <row r="25183" spans="1:5" customFormat="1">
      <c r="A25183" s="294"/>
      <c r="B25183" s="243"/>
      <c r="C25183" s="243"/>
      <c r="D25183" s="243"/>
      <c r="E25183" s="243"/>
    </row>
    <row r="25184" spans="1:5" customFormat="1">
      <c r="A25184" s="294"/>
      <c r="B25184" s="243"/>
      <c r="C25184" s="243"/>
      <c r="D25184" s="243"/>
      <c r="E25184" s="243"/>
    </row>
    <row r="25185" spans="1:5" customFormat="1">
      <c r="A25185" s="294"/>
      <c r="B25185" s="243"/>
      <c r="C25185" s="243"/>
      <c r="D25185" s="243"/>
      <c r="E25185" s="243"/>
    </row>
    <row r="25186" spans="1:5" customFormat="1">
      <c r="A25186" s="294"/>
      <c r="B25186" s="243"/>
      <c r="C25186" s="243"/>
      <c r="D25186" s="243"/>
      <c r="E25186" s="243"/>
    </row>
    <row r="25187" spans="1:5" customFormat="1">
      <c r="A25187" s="294"/>
      <c r="B25187" s="243"/>
      <c r="C25187" s="243"/>
      <c r="D25187" s="243"/>
      <c r="E25187" s="243"/>
    </row>
    <row r="25188" spans="1:5" customFormat="1">
      <c r="A25188" s="294"/>
      <c r="B25188" s="243"/>
      <c r="C25188" s="243"/>
      <c r="D25188" s="243"/>
      <c r="E25188" s="243"/>
    </row>
    <row r="25189" spans="1:5" customFormat="1">
      <c r="A25189" s="294"/>
      <c r="B25189" s="243"/>
      <c r="C25189" s="243"/>
      <c r="D25189" s="243"/>
      <c r="E25189" s="243"/>
    </row>
    <row r="25190" spans="1:5" customFormat="1">
      <c r="A25190" s="294"/>
      <c r="B25190" s="243"/>
      <c r="C25190" s="243"/>
      <c r="D25190" s="243"/>
      <c r="E25190" s="243"/>
    </row>
    <row r="25191" spans="1:5" customFormat="1">
      <c r="A25191" s="294"/>
      <c r="B25191" s="243"/>
      <c r="C25191" s="243"/>
      <c r="D25191" s="243"/>
      <c r="E25191" s="243"/>
    </row>
    <row r="25192" spans="1:5" customFormat="1">
      <c r="A25192" s="294"/>
      <c r="B25192" s="243"/>
      <c r="C25192" s="243"/>
      <c r="D25192" s="243"/>
      <c r="E25192" s="243"/>
    </row>
    <row r="25193" spans="1:5" customFormat="1">
      <c r="A25193" s="294"/>
      <c r="B25193" s="243"/>
      <c r="C25193" s="243"/>
      <c r="D25193" s="243"/>
      <c r="E25193" s="243"/>
    </row>
    <row r="25194" spans="1:5" customFormat="1">
      <c r="A25194" s="294"/>
      <c r="B25194" s="243"/>
      <c r="C25194" s="243"/>
      <c r="D25194" s="243"/>
      <c r="E25194" s="243"/>
    </row>
    <row r="25195" spans="1:5" customFormat="1">
      <c r="A25195" s="294"/>
      <c r="B25195" s="243"/>
      <c r="C25195" s="243"/>
      <c r="D25195" s="243"/>
      <c r="E25195" s="243"/>
    </row>
    <row r="25196" spans="1:5" customFormat="1">
      <c r="A25196" s="294"/>
      <c r="B25196" s="243"/>
      <c r="C25196" s="243"/>
      <c r="D25196" s="243"/>
      <c r="E25196" s="243"/>
    </row>
    <row r="25197" spans="1:5" customFormat="1">
      <c r="A25197" s="294"/>
      <c r="B25197" s="243"/>
      <c r="C25197" s="243"/>
      <c r="D25197" s="243"/>
      <c r="E25197" s="243"/>
    </row>
    <row r="25198" spans="1:5" customFormat="1">
      <c r="A25198" s="294"/>
      <c r="B25198" s="243"/>
      <c r="C25198" s="243"/>
      <c r="D25198" s="243"/>
      <c r="E25198" s="243"/>
    </row>
    <row r="25199" spans="1:5" customFormat="1">
      <c r="A25199" s="294"/>
      <c r="B25199" s="243"/>
      <c r="C25199" s="243"/>
      <c r="D25199" s="243"/>
      <c r="E25199" s="243"/>
    </row>
    <row r="25200" spans="1:5" customFormat="1">
      <c r="A25200" s="294"/>
      <c r="B25200" s="243"/>
      <c r="C25200" s="243"/>
      <c r="D25200" s="243"/>
      <c r="E25200" s="243"/>
    </row>
    <row r="25201" spans="1:5" customFormat="1">
      <c r="A25201" s="294"/>
      <c r="B25201" s="243"/>
      <c r="C25201" s="243"/>
      <c r="D25201" s="243"/>
      <c r="E25201" s="243"/>
    </row>
    <row r="25202" spans="1:5" customFormat="1">
      <c r="A25202" s="294"/>
      <c r="B25202" s="243"/>
      <c r="C25202" s="243"/>
      <c r="D25202" s="243"/>
      <c r="E25202" s="243"/>
    </row>
    <row r="25203" spans="1:5" customFormat="1">
      <c r="A25203" s="294"/>
      <c r="B25203" s="243"/>
      <c r="C25203" s="243"/>
      <c r="D25203" s="243"/>
      <c r="E25203" s="243"/>
    </row>
    <row r="25204" spans="1:5" customFormat="1">
      <c r="A25204" s="294"/>
      <c r="B25204" s="243"/>
      <c r="C25204" s="243"/>
      <c r="D25204" s="243"/>
      <c r="E25204" s="243"/>
    </row>
    <row r="25205" spans="1:5" customFormat="1">
      <c r="A25205" s="294"/>
      <c r="B25205" s="243"/>
      <c r="C25205" s="243"/>
      <c r="D25205" s="243"/>
      <c r="E25205" s="243"/>
    </row>
    <row r="25206" spans="1:5" customFormat="1">
      <c r="A25206" s="294"/>
      <c r="B25206" s="243"/>
      <c r="C25206" s="243"/>
      <c r="D25206" s="243"/>
      <c r="E25206" s="243"/>
    </row>
    <row r="25207" spans="1:5" customFormat="1">
      <c r="A25207" s="294"/>
      <c r="B25207" s="243"/>
      <c r="C25207" s="243"/>
      <c r="D25207" s="243"/>
      <c r="E25207" s="243"/>
    </row>
    <row r="25208" spans="1:5" customFormat="1">
      <c r="A25208" s="294"/>
      <c r="B25208" s="243"/>
      <c r="C25208" s="243"/>
      <c r="D25208" s="243"/>
      <c r="E25208" s="243"/>
    </row>
    <row r="25209" spans="1:5" customFormat="1">
      <c r="A25209" s="294"/>
      <c r="B25209" s="243"/>
      <c r="C25209" s="243"/>
      <c r="D25209" s="243"/>
      <c r="E25209" s="243"/>
    </row>
    <row r="25210" spans="1:5" customFormat="1">
      <c r="A25210" s="294"/>
      <c r="B25210" s="243"/>
      <c r="C25210" s="243"/>
      <c r="D25210" s="243"/>
      <c r="E25210" s="243"/>
    </row>
    <row r="25211" spans="1:5" customFormat="1">
      <c r="A25211" s="294"/>
      <c r="B25211" s="243"/>
      <c r="C25211" s="243"/>
      <c r="D25211" s="243"/>
      <c r="E25211" s="243"/>
    </row>
    <row r="25212" spans="1:5" customFormat="1">
      <c r="A25212" s="294"/>
      <c r="B25212" s="243"/>
      <c r="C25212" s="243"/>
      <c r="D25212" s="243"/>
      <c r="E25212" s="243"/>
    </row>
    <row r="25213" spans="1:5" customFormat="1">
      <c r="A25213" s="294"/>
      <c r="B25213" s="243"/>
      <c r="C25213" s="243"/>
      <c r="D25213" s="243"/>
      <c r="E25213" s="243"/>
    </row>
    <row r="25214" spans="1:5" customFormat="1">
      <c r="A25214" s="294"/>
      <c r="B25214" s="243"/>
      <c r="C25214" s="243"/>
      <c r="D25214" s="243"/>
      <c r="E25214" s="243"/>
    </row>
    <row r="25215" spans="1:5" customFormat="1">
      <c r="A25215" s="294"/>
      <c r="B25215" s="243"/>
      <c r="C25215" s="243"/>
      <c r="D25215" s="243"/>
      <c r="E25215" s="243"/>
    </row>
    <row r="25216" spans="1:5" customFormat="1">
      <c r="A25216" s="294"/>
      <c r="B25216" s="243"/>
      <c r="C25216" s="243"/>
      <c r="D25216" s="243"/>
      <c r="E25216" s="243"/>
    </row>
    <row r="25217" spans="1:5" customFormat="1">
      <c r="A25217" s="294"/>
      <c r="B25217" s="243"/>
      <c r="C25217" s="243"/>
      <c r="D25217" s="243"/>
      <c r="E25217" s="243"/>
    </row>
    <row r="25218" spans="1:5" customFormat="1">
      <c r="A25218" s="294"/>
      <c r="B25218" s="243"/>
      <c r="C25218" s="243"/>
      <c r="D25218" s="243"/>
      <c r="E25218" s="243"/>
    </row>
    <row r="25219" spans="1:5" customFormat="1">
      <c r="A25219" s="294"/>
      <c r="B25219" s="243"/>
      <c r="C25219" s="243"/>
      <c r="D25219" s="243"/>
      <c r="E25219" s="243"/>
    </row>
    <row r="25220" spans="1:5" customFormat="1">
      <c r="A25220" s="294"/>
      <c r="B25220" s="243"/>
      <c r="C25220" s="243"/>
      <c r="D25220" s="243"/>
      <c r="E25220" s="243"/>
    </row>
    <row r="25221" spans="1:5" customFormat="1">
      <c r="A25221" s="294"/>
      <c r="B25221" s="243"/>
      <c r="C25221" s="243"/>
      <c r="D25221" s="243"/>
      <c r="E25221" s="243"/>
    </row>
    <row r="25222" spans="1:5" customFormat="1">
      <c r="A25222" s="294"/>
      <c r="B25222" s="243"/>
      <c r="C25222" s="243"/>
      <c r="D25222" s="243"/>
      <c r="E25222" s="243"/>
    </row>
    <row r="25223" spans="1:5" customFormat="1">
      <c r="A25223" s="294"/>
      <c r="B25223" s="243"/>
      <c r="C25223" s="243"/>
      <c r="D25223" s="243"/>
      <c r="E25223" s="243"/>
    </row>
    <row r="25224" spans="1:5" customFormat="1">
      <c r="A25224" s="294"/>
      <c r="B25224" s="243"/>
      <c r="C25224" s="243"/>
      <c r="D25224" s="243"/>
      <c r="E25224" s="243"/>
    </row>
    <row r="25225" spans="1:5" customFormat="1">
      <c r="A25225" s="294"/>
      <c r="B25225" s="243"/>
      <c r="C25225" s="243"/>
      <c r="D25225" s="243"/>
      <c r="E25225" s="243"/>
    </row>
    <row r="25226" spans="1:5" customFormat="1">
      <c r="A25226" s="294"/>
      <c r="B25226" s="243"/>
      <c r="C25226" s="243"/>
      <c r="D25226" s="243"/>
      <c r="E25226" s="243"/>
    </row>
    <row r="25227" spans="1:5" customFormat="1">
      <c r="A25227" s="294"/>
      <c r="B25227" s="243"/>
      <c r="C25227" s="243"/>
      <c r="D25227" s="243"/>
      <c r="E25227" s="243"/>
    </row>
    <row r="25228" spans="1:5" customFormat="1">
      <c r="A25228" s="294"/>
      <c r="B25228" s="243"/>
      <c r="C25228" s="243"/>
      <c r="D25228" s="243"/>
      <c r="E25228" s="243"/>
    </row>
    <row r="25229" spans="1:5" customFormat="1">
      <c r="A25229" s="294"/>
      <c r="B25229" s="243"/>
      <c r="C25229" s="243"/>
      <c r="D25229" s="243"/>
      <c r="E25229" s="243"/>
    </row>
    <row r="25230" spans="1:5" customFormat="1">
      <c r="A25230" s="294"/>
      <c r="B25230" s="243"/>
      <c r="C25230" s="243"/>
      <c r="D25230" s="243"/>
      <c r="E25230" s="243"/>
    </row>
    <row r="25231" spans="1:5" customFormat="1">
      <c r="A25231" s="294"/>
      <c r="B25231" s="243"/>
      <c r="C25231" s="243"/>
      <c r="D25231" s="243"/>
      <c r="E25231" s="243"/>
    </row>
    <row r="25232" spans="1:5" customFormat="1">
      <c r="A25232" s="294"/>
      <c r="B25232" s="243"/>
      <c r="C25232" s="243"/>
      <c r="D25232" s="243"/>
      <c r="E25232" s="243"/>
    </row>
    <row r="25233" spans="1:5" customFormat="1">
      <c r="A25233" s="294"/>
      <c r="B25233" s="243"/>
      <c r="C25233" s="243"/>
      <c r="D25233" s="243"/>
      <c r="E25233" s="243"/>
    </row>
    <row r="25234" spans="1:5" customFormat="1">
      <c r="A25234" s="294"/>
      <c r="B25234" s="243"/>
      <c r="C25234" s="243"/>
      <c r="D25234" s="243"/>
      <c r="E25234" s="243"/>
    </row>
    <row r="25235" spans="1:5" customFormat="1">
      <c r="A25235" s="294"/>
      <c r="B25235" s="243"/>
      <c r="C25235" s="243"/>
      <c r="D25235" s="243"/>
      <c r="E25235" s="243"/>
    </row>
    <row r="25236" spans="1:5" customFormat="1">
      <c r="A25236" s="294"/>
      <c r="B25236" s="243"/>
      <c r="C25236" s="243"/>
      <c r="D25236" s="243"/>
      <c r="E25236" s="243"/>
    </row>
    <row r="25237" spans="1:5" customFormat="1">
      <c r="A25237" s="294"/>
      <c r="B25237" s="243"/>
      <c r="C25237" s="243"/>
      <c r="D25237" s="243"/>
      <c r="E25237" s="243"/>
    </row>
    <row r="25238" spans="1:5" customFormat="1">
      <c r="A25238" s="294"/>
      <c r="B25238" s="243"/>
      <c r="C25238" s="243"/>
      <c r="D25238" s="243"/>
      <c r="E25238" s="243"/>
    </row>
    <row r="25239" spans="1:5" customFormat="1">
      <c r="A25239" s="294"/>
      <c r="B25239" s="243"/>
      <c r="C25239" s="243"/>
      <c r="D25239" s="243"/>
      <c r="E25239" s="243"/>
    </row>
    <row r="25240" spans="1:5" customFormat="1">
      <c r="A25240" s="294"/>
      <c r="B25240" s="243"/>
      <c r="C25240" s="243"/>
      <c r="D25240" s="243"/>
      <c r="E25240" s="243"/>
    </row>
    <row r="25241" spans="1:5" customFormat="1">
      <c r="A25241" s="294"/>
      <c r="B25241" s="243"/>
      <c r="C25241" s="243"/>
      <c r="D25241" s="243"/>
      <c r="E25241" s="243"/>
    </row>
    <row r="25242" spans="1:5" customFormat="1">
      <c r="A25242" s="294"/>
      <c r="B25242" s="243"/>
      <c r="C25242" s="243"/>
      <c r="D25242" s="243"/>
      <c r="E25242" s="243"/>
    </row>
    <row r="25243" spans="1:5" customFormat="1">
      <c r="A25243" s="294"/>
      <c r="B25243" s="243"/>
      <c r="C25243" s="243"/>
      <c r="D25243" s="243"/>
      <c r="E25243" s="243"/>
    </row>
    <row r="25244" spans="1:5" customFormat="1">
      <c r="A25244" s="294"/>
      <c r="B25244" s="243"/>
      <c r="C25244" s="243"/>
      <c r="D25244" s="243"/>
      <c r="E25244" s="243"/>
    </row>
    <row r="25245" spans="1:5" customFormat="1">
      <c r="A25245" s="294"/>
      <c r="B25245" s="243"/>
      <c r="C25245" s="243"/>
      <c r="D25245" s="243"/>
      <c r="E25245" s="243"/>
    </row>
    <row r="25246" spans="1:5" customFormat="1">
      <c r="A25246" s="294"/>
      <c r="B25246" s="243"/>
      <c r="C25246" s="243"/>
      <c r="D25246" s="243"/>
      <c r="E25246" s="243"/>
    </row>
    <row r="25247" spans="1:5" customFormat="1">
      <c r="A25247" s="294"/>
      <c r="B25247" s="243"/>
      <c r="C25247" s="243"/>
      <c r="D25247" s="243"/>
      <c r="E25247" s="243"/>
    </row>
    <row r="25248" spans="1:5" customFormat="1">
      <c r="A25248" s="294"/>
      <c r="B25248" s="243"/>
      <c r="C25248" s="243"/>
      <c r="D25248" s="243"/>
      <c r="E25248" s="243"/>
    </row>
    <row r="25249" spans="1:5" customFormat="1">
      <c r="A25249" s="294"/>
      <c r="B25249" s="243"/>
      <c r="C25249" s="243"/>
      <c r="D25249" s="243"/>
      <c r="E25249" s="243"/>
    </row>
    <row r="25250" spans="1:5" customFormat="1">
      <c r="A25250" s="294"/>
      <c r="B25250" s="243"/>
      <c r="C25250" s="243"/>
      <c r="D25250" s="243"/>
      <c r="E25250" s="243"/>
    </row>
    <row r="25251" spans="1:5" customFormat="1">
      <c r="A25251" s="294"/>
      <c r="B25251" s="243"/>
      <c r="C25251" s="243"/>
      <c r="D25251" s="243"/>
      <c r="E25251" s="243"/>
    </row>
    <row r="25252" spans="1:5" customFormat="1">
      <c r="A25252" s="294"/>
      <c r="B25252" s="243"/>
      <c r="C25252" s="243"/>
      <c r="D25252" s="243"/>
      <c r="E25252" s="243"/>
    </row>
    <row r="25253" spans="1:5" customFormat="1">
      <c r="A25253" s="294"/>
      <c r="B25253" s="243"/>
      <c r="C25253" s="243"/>
      <c r="D25253" s="243"/>
      <c r="E25253" s="243"/>
    </row>
    <row r="25254" spans="1:5" customFormat="1">
      <c r="A25254" s="294"/>
      <c r="B25254" s="243"/>
      <c r="C25254" s="243"/>
      <c r="D25254" s="243"/>
      <c r="E25254" s="243"/>
    </row>
    <row r="25255" spans="1:5" customFormat="1">
      <c r="A25255" s="294"/>
      <c r="B25255" s="243"/>
      <c r="C25255" s="243"/>
      <c r="D25255" s="243"/>
      <c r="E25255" s="243"/>
    </row>
    <row r="25256" spans="1:5" customFormat="1">
      <c r="A25256" s="294"/>
      <c r="B25256" s="243"/>
      <c r="C25256" s="243"/>
      <c r="D25256" s="243"/>
      <c r="E25256" s="243"/>
    </row>
    <row r="25257" spans="1:5" customFormat="1">
      <c r="A25257" s="294"/>
      <c r="B25257" s="243"/>
      <c r="C25257" s="243"/>
      <c r="D25257" s="243"/>
      <c r="E25257" s="243"/>
    </row>
    <row r="25258" spans="1:5" customFormat="1">
      <c r="A25258" s="294"/>
      <c r="B25258" s="243"/>
      <c r="C25258" s="243"/>
      <c r="D25258" s="243"/>
      <c r="E25258" s="243"/>
    </row>
    <row r="25259" spans="1:5" customFormat="1">
      <c r="A25259" s="294"/>
      <c r="B25259" s="243"/>
      <c r="C25259" s="243"/>
      <c r="D25259" s="243"/>
      <c r="E25259" s="243"/>
    </row>
    <row r="25260" spans="1:5" customFormat="1">
      <c r="A25260" s="294"/>
      <c r="B25260" s="243"/>
      <c r="C25260" s="243"/>
      <c r="D25260" s="243"/>
      <c r="E25260" s="243"/>
    </row>
    <row r="25261" spans="1:5" customFormat="1">
      <c r="A25261" s="294"/>
      <c r="B25261" s="243"/>
      <c r="C25261" s="243"/>
      <c r="D25261" s="243"/>
      <c r="E25261" s="243"/>
    </row>
    <row r="25262" spans="1:5" customFormat="1">
      <c r="A25262" s="294"/>
      <c r="B25262" s="243"/>
      <c r="C25262" s="243"/>
      <c r="D25262" s="243"/>
      <c r="E25262" s="243"/>
    </row>
    <row r="25263" spans="1:5" customFormat="1">
      <c r="A25263" s="294"/>
      <c r="B25263" s="243"/>
      <c r="C25263" s="243"/>
      <c r="D25263" s="243"/>
      <c r="E25263" s="243"/>
    </row>
    <row r="25264" spans="1:5" customFormat="1">
      <c r="A25264" s="294"/>
      <c r="B25264" s="243"/>
      <c r="C25264" s="243"/>
      <c r="D25264" s="243"/>
      <c r="E25264" s="243"/>
    </row>
    <row r="25265" spans="1:5" customFormat="1">
      <c r="A25265" s="294"/>
      <c r="B25265" s="243"/>
      <c r="C25265" s="243"/>
      <c r="D25265" s="243"/>
      <c r="E25265" s="243"/>
    </row>
    <row r="25266" spans="1:5" customFormat="1">
      <c r="A25266" s="294"/>
      <c r="B25266" s="243"/>
      <c r="C25266" s="243"/>
      <c r="D25266" s="243"/>
      <c r="E25266" s="243"/>
    </row>
    <row r="25267" spans="1:5" customFormat="1">
      <c r="A25267" s="294"/>
      <c r="B25267" s="243"/>
      <c r="C25267" s="243"/>
      <c r="D25267" s="243"/>
      <c r="E25267" s="243"/>
    </row>
    <row r="25268" spans="1:5" customFormat="1">
      <c r="A25268" s="294"/>
      <c r="B25268" s="243"/>
      <c r="C25268" s="243"/>
      <c r="D25268" s="243"/>
      <c r="E25268" s="243"/>
    </row>
    <row r="25269" spans="1:5" customFormat="1">
      <c r="A25269" s="294"/>
      <c r="B25269" s="243"/>
      <c r="C25269" s="243"/>
      <c r="D25269" s="243"/>
      <c r="E25269" s="243"/>
    </row>
    <row r="25270" spans="1:5" customFormat="1">
      <c r="A25270" s="294"/>
      <c r="B25270" s="243"/>
      <c r="C25270" s="243"/>
      <c r="D25270" s="243"/>
      <c r="E25270" s="243"/>
    </row>
    <row r="25271" spans="1:5" customFormat="1">
      <c r="A25271" s="294"/>
      <c r="B25271" s="243"/>
      <c r="C25271" s="243"/>
      <c r="D25271" s="243"/>
      <c r="E25271" s="243"/>
    </row>
    <row r="25272" spans="1:5" customFormat="1">
      <c r="A25272" s="294"/>
      <c r="B25272" s="243"/>
      <c r="C25272" s="243"/>
      <c r="D25272" s="243"/>
      <c r="E25272" s="243"/>
    </row>
    <row r="25273" spans="1:5" customFormat="1">
      <c r="A25273" s="294"/>
      <c r="B25273" s="243"/>
      <c r="C25273" s="243"/>
      <c r="D25273" s="243"/>
      <c r="E25273" s="243"/>
    </row>
    <row r="25274" spans="1:5" customFormat="1">
      <c r="A25274" s="294"/>
      <c r="B25274" s="243"/>
      <c r="C25274" s="243"/>
      <c r="D25274" s="243"/>
      <c r="E25274" s="243"/>
    </row>
    <row r="25275" spans="1:5" customFormat="1">
      <c r="A25275" s="294"/>
      <c r="B25275" s="243"/>
      <c r="C25275" s="243"/>
      <c r="D25275" s="243"/>
      <c r="E25275" s="243"/>
    </row>
    <row r="25276" spans="1:5" customFormat="1">
      <c r="A25276" s="294"/>
      <c r="B25276" s="243"/>
      <c r="C25276" s="243"/>
      <c r="D25276" s="243"/>
      <c r="E25276" s="243"/>
    </row>
    <row r="25277" spans="1:5" customFormat="1">
      <c r="A25277" s="294"/>
      <c r="B25277" s="243"/>
      <c r="C25277" s="243"/>
      <c r="D25277" s="243"/>
      <c r="E25277" s="243"/>
    </row>
    <row r="25278" spans="1:5" customFormat="1">
      <c r="A25278" s="294"/>
      <c r="B25278" s="243"/>
      <c r="C25278" s="243"/>
      <c r="D25278" s="243"/>
      <c r="E25278" s="243"/>
    </row>
    <row r="25279" spans="1:5" customFormat="1">
      <c r="A25279" s="294"/>
      <c r="B25279" s="243"/>
      <c r="C25279" s="243"/>
      <c r="D25279" s="243"/>
      <c r="E25279" s="243"/>
    </row>
    <row r="25280" spans="1:5" customFormat="1">
      <c r="A25280" s="294"/>
      <c r="B25280" s="243"/>
      <c r="C25280" s="243"/>
      <c r="D25280" s="243"/>
      <c r="E25280" s="243"/>
    </row>
    <row r="25281" spans="1:5" customFormat="1">
      <c r="A25281" s="294"/>
      <c r="B25281" s="243"/>
      <c r="C25281" s="243"/>
      <c r="D25281" s="243"/>
      <c r="E25281" s="243"/>
    </row>
    <row r="25282" spans="1:5" customFormat="1">
      <c r="A25282" s="294"/>
      <c r="B25282" s="243"/>
      <c r="C25282" s="243"/>
      <c r="D25282" s="243"/>
      <c r="E25282" s="243"/>
    </row>
    <row r="25283" spans="1:5" customFormat="1">
      <c r="A25283" s="294"/>
      <c r="B25283" s="243"/>
      <c r="C25283" s="243"/>
      <c r="D25283" s="243"/>
      <c r="E25283" s="243"/>
    </row>
    <row r="25284" spans="1:5" customFormat="1">
      <c r="A25284" s="294"/>
      <c r="B25284" s="243"/>
      <c r="C25284" s="243"/>
      <c r="D25284" s="243"/>
      <c r="E25284" s="243"/>
    </row>
    <row r="25285" spans="1:5" customFormat="1">
      <c r="A25285" s="294"/>
      <c r="B25285" s="243"/>
      <c r="C25285" s="243"/>
      <c r="D25285" s="243"/>
      <c r="E25285" s="243"/>
    </row>
    <row r="25286" spans="1:5" customFormat="1">
      <c r="A25286" s="294"/>
      <c r="B25286" s="243"/>
      <c r="C25286" s="243"/>
      <c r="D25286" s="243"/>
      <c r="E25286" s="243"/>
    </row>
    <row r="25287" spans="1:5" customFormat="1">
      <c r="A25287" s="294"/>
      <c r="B25287" s="243"/>
      <c r="C25287" s="243"/>
      <c r="D25287" s="243"/>
      <c r="E25287" s="243"/>
    </row>
    <row r="25288" spans="1:5" customFormat="1">
      <c r="A25288" s="294"/>
      <c r="B25288" s="243"/>
      <c r="C25288" s="243"/>
      <c r="D25288" s="243"/>
      <c r="E25288" s="243"/>
    </row>
    <row r="25289" spans="1:5" customFormat="1">
      <c r="A25289" s="294"/>
      <c r="B25289" s="243"/>
      <c r="C25289" s="243"/>
      <c r="D25289" s="243"/>
      <c r="E25289" s="243"/>
    </row>
    <row r="25290" spans="1:5" customFormat="1">
      <c r="A25290" s="294"/>
      <c r="B25290" s="243"/>
      <c r="C25290" s="243"/>
      <c r="D25290" s="243"/>
      <c r="E25290" s="243"/>
    </row>
    <row r="25291" spans="1:5" customFormat="1">
      <c r="A25291" s="294"/>
      <c r="B25291" s="243"/>
      <c r="C25291" s="243"/>
      <c r="D25291" s="243"/>
      <c r="E25291" s="243"/>
    </row>
    <row r="25292" spans="1:5" customFormat="1">
      <c r="A25292" s="294"/>
      <c r="B25292" s="243"/>
      <c r="C25292" s="243"/>
      <c r="D25292" s="243"/>
      <c r="E25292" s="243"/>
    </row>
    <row r="25293" spans="1:5" customFormat="1">
      <c r="A25293" s="294"/>
      <c r="B25293" s="243"/>
      <c r="C25293" s="243"/>
      <c r="D25293" s="243"/>
      <c r="E25293" s="243"/>
    </row>
    <row r="25294" spans="1:5" customFormat="1">
      <c r="A25294" s="294"/>
      <c r="B25294" s="243"/>
      <c r="C25294" s="243"/>
      <c r="D25294" s="243"/>
      <c r="E25294" s="243"/>
    </row>
    <row r="25295" spans="1:5" customFormat="1">
      <c r="A25295" s="294"/>
      <c r="B25295" s="243"/>
      <c r="C25295" s="243"/>
      <c r="D25295" s="243"/>
      <c r="E25295" s="243"/>
    </row>
    <row r="25296" spans="1:5" customFormat="1">
      <c r="A25296" s="294"/>
      <c r="B25296" s="243"/>
      <c r="C25296" s="243"/>
      <c r="D25296" s="243"/>
      <c r="E25296" s="243"/>
    </row>
    <row r="25297" spans="1:5" customFormat="1">
      <c r="A25297" s="294"/>
      <c r="B25297" s="243"/>
      <c r="C25297" s="243"/>
      <c r="D25297" s="243"/>
      <c r="E25297" s="243"/>
    </row>
    <row r="25298" spans="1:5" customFormat="1">
      <c r="A25298" s="294"/>
      <c r="B25298" s="243"/>
      <c r="C25298" s="243"/>
      <c r="D25298" s="243"/>
      <c r="E25298" s="243"/>
    </row>
    <row r="25299" spans="1:5" customFormat="1">
      <c r="A25299" s="294"/>
      <c r="B25299" s="243"/>
      <c r="C25299" s="243"/>
      <c r="D25299" s="243"/>
      <c r="E25299" s="243"/>
    </row>
    <row r="25300" spans="1:5" customFormat="1">
      <c r="A25300" s="294"/>
      <c r="B25300" s="243"/>
      <c r="C25300" s="243"/>
      <c r="D25300" s="243"/>
      <c r="E25300" s="243"/>
    </row>
    <row r="25301" spans="1:5" customFormat="1">
      <c r="A25301" s="294"/>
      <c r="B25301" s="243"/>
      <c r="C25301" s="243"/>
      <c r="D25301" s="243"/>
      <c r="E25301" s="243"/>
    </row>
    <row r="25302" spans="1:5" customFormat="1">
      <c r="A25302" s="294"/>
      <c r="B25302" s="243"/>
      <c r="C25302" s="243"/>
      <c r="D25302" s="243"/>
      <c r="E25302" s="243"/>
    </row>
    <row r="25303" spans="1:5" customFormat="1">
      <c r="A25303" s="294"/>
      <c r="B25303" s="243"/>
      <c r="C25303" s="243"/>
      <c r="D25303" s="243"/>
      <c r="E25303" s="243"/>
    </row>
    <row r="25304" spans="1:5" customFormat="1">
      <c r="A25304" s="294"/>
      <c r="B25304" s="243"/>
      <c r="C25304" s="243"/>
      <c r="D25304" s="243"/>
      <c r="E25304" s="243"/>
    </row>
    <row r="25305" spans="1:5" customFormat="1">
      <c r="A25305" s="294"/>
      <c r="B25305" s="243"/>
      <c r="C25305" s="243"/>
      <c r="D25305" s="243"/>
      <c r="E25305" s="243"/>
    </row>
    <row r="25306" spans="1:5" customFormat="1">
      <c r="A25306" s="294"/>
      <c r="B25306" s="243"/>
      <c r="C25306" s="243"/>
      <c r="D25306" s="243"/>
      <c r="E25306" s="243"/>
    </row>
    <row r="25307" spans="1:5" customFormat="1">
      <c r="A25307" s="294"/>
      <c r="B25307" s="243"/>
      <c r="C25307" s="243"/>
      <c r="D25307" s="243"/>
      <c r="E25307" s="243"/>
    </row>
    <row r="25308" spans="1:5" customFormat="1">
      <c r="A25308" s="294"/>
      <c r="B25308" s="243"/>
      <c r="C25308" s="243"/>
      <c r="D25308" s="243"/>
      <c r="E25308" s="243"/>
    </row>
    <row r="25309" spans="1:5" customFormat="1">
      <c r="A25309" s="294"/>
      <c r="B25309" s="243"/>
      <c r="C25309" s="243"/>
      <c r="D25309" s="243"/>
      <c r="E25309" s="243"/>
    </row>
    <row r="25310" spans="1:5" customFormat="1">
      <c r="A25310" s="294"/>
      <c r="B25310" s="243"/>
      <c r="C25310" s="243"/>
      <c r="D25310" s="243"/>
      <c r="E25310" s="243"/>
    </row>
    <row r="25311" spans="1:5" customFormat="1">
      <c r="A25311" s="294"/>
      <c r="B25311" s="243"/>
      <c r="C25311" s="243"/>
      <c r="D25311" s="243"/>
      <c r="E25311" s="243"/>
    </row>
    <row r="25312" spans="1:5" customFormat="1">
      <c r="A25312" s="294"/>
      <c r="B25312" s="243"/>
      <c r="C25312" s="243"/>
      <c r="D25312" s="243"/>
      <c r="E25312" s="243"/>
    </row>
    <row r="25313" spans="1:5" customFormat="1">
      <c r="A25313" s="294"/>
      <c r="B25313" s="243"/>
      <c r="C25313" s="243"/>
      <c r="D25313" s="243"/>
      <c r="E25313" s="243"/>
    </row>
    <row r="25314" spans="1:5" customFormat="1">
      <c r="A25314" s="294"/>
      <c r="B25314" s="243"/>
      <c r="C25314" s="243"/>
      <c r="D25314" s="243"/>
      <c r="E25314" s="243"/>
    </row>
    <row r="25315" spans="1:5" customFormat="1">
      <c r="A25315" s="294"/>
      <c r="B25315" s="243"/>
      <c r="C25315" s="243"/>
      <c r="D25315" s="243"/>
      <c r="E25315" s="243"/>
    </row>
    <row r="25316" spans="1:5" customFormat="1">
      <c r="A25316" s="294"/>
      <c r="B25316" s="243"/>
      <c r="C25316" s="243"/>
      <c r="D25316" s="243"/>
      <c r="E25316" s="243"/>
    </row>
    <row r="25317" spans="1:5" customFormat="1">
      <c r="A25317" s="294"/>
      <c r="B25317" s="243"/>
      <c r="C25317" s="243"/>
      <c r="D25317" s="243"/>
      <c r="E25317" s="243"/>
    </row>
    <row r="25318" spans="1:5" customFormat="1">
      <c r="A25318" s="294"/>
      <c r="B25318" s="243"/>
      <c r="C25318" s="243"/>
      <c r="D25318" s="243"/>
      <c r="E25318" s="243"/>
    </row>
    <row r="25319" spans="1:5" customFormat="1">
      <c r="A25319" s="294"/>
      <c r="B25319" s="243"/>
      <c r="C25319" s="243"/>
      <c r="D25319" s="243"/>
      <c r="E25319" s="243"/>
    </row>
    <row r="25320" spans="1:5" customFormat="1">
      <c r="A25320" s="294"/>
      <c r="B25320" s="243"/>
      <c r="C25320" s="243"/>
      <c r="D25320" s="243"/>
      <c r="E25320" s="243"/>
    </row>
    <row r="25321" spans="1:5" customFormat="1">
      <c r="A25321" s="294"/>
      <c r="B25321" s="243"/>
      <c r="C25321" s="243"/>
      <c r="D25321" s="243"/>
      <c r="E25321" s="243"/>
    </row>
    <row r="25322" spans="1:5" customFormat="1">
      <c r="A25322" s="294"/>
      <c r="B25322" s="243"/>
      <c r="C25322" s="243"/>
      <c r="D25322" s="243"/>
      <c r="E25322" s="243"/>
    </row>
    <row r="25323" spans="1:5" customFormat="1">
      <c r="A25323" s="294"/>
      <c r="B25323" s="243"/>
      <c r="C25323" s="243"/>
      <c r="D25323" s="243"/>
      <c r="E25323" s="243"/>
    </row>
    <row r="25324" spans="1:5" customFormat="1">
      <c r="A25324" s="294"/>
      <c r="B25324" s="243"/>
      <c r="C25324" s="243"/>
      <c r="D25324" s="243"/>
      <c r="E25324" s="243"/>
    </row>
    <row r="25325" spans="1:5" customFormat="1">
      <c r="A25325" s="294"/>
      <c r="B25325" s="243"/>
      <c r="C25325" s="243"/>
      <c r="D25325" s="243"/>
      <c r="E25325" s="243"/>
    </row>
    <row r="25326" spans="1:5" customFormat="1">
      <c r="A25326" s="294"/>
      <c r="B25326" s="243"/>
      <c r="C25326" s="243"/>
      <c r="D25326" s="243"/>
      <c r="E25326" s="243"/>
    </row>
    <row r="25327" spans="1:5" customFormat="1">
      <c r="A25327" s="294"/>
      <c r="B25327" s="243"/>
      <c r="C25327" s="243"/>
      <c r="D25327" s="243"/>
      <c r="E25327" s="243"/>
    </row>
    <row r="25328" spans="1:5" customFormat="1">
      <c r="A25328" s="294"/>
      <c r="B25328" s="243"/>
      <c r="C25328" s="243"/>
      <c r="D25328" s="243"/>
      <c r="E25328" s="243"/>
    </row>
    <row r="25329" spans="1:5" customFormat="1">
      <c r="A25329" s="294"/>
      <c r="B25329" s="243"/>
      <c r="C25329" s="243"/>
      <c r="D25329" s="243"/>
      <c r="E25329" s="243"/>
    </row>
    <row r="25330" spans="1:5" customFormat="1">
      <c r="A25330" s="294"/>
      <c r="B25330" s="243"/>
      <c r="C25330" s="243"/>
      <c r="D25330" s="243"/>
      <c r="E25330" s="243"/>
    </row>
    <row r="25331" spans="1:5" customFormat="1">
      <c r="A25331" s="294"/>
      <c r="B25331" s="243"/>
      <c r="C25331" s="243"/>
      <c r="D25331" s="243"/>
      <c r="E25331" s="243"/>
    </row>
    <row r="25332" spans="1:5" customFormat="1">
      <c r="A25332" s="294"/>
      <c r="B25332" s="243"/>
      <c r="C25332" s="243"/>
      <c r="D25332" s="243"/>
      <c r="E25332" s="243"/>
    </row>
    <row r="25333" spans="1:5" customFormat="1">
      <c r="A25333" s="294"/>
      <c r="B25333" s="243"/>
      <c r="C25333" s="243"/>
      <c r="D25333" s="243"/>
      <c r="E25333" s="243"/>
    </row>
    <row r="25334" spans="1:5" customFormat="1">
      <c r="A25334" s="294"/>
      <c r="B25334" s="243"/>
      <c r="C25334" s="243"/>
      <c r="D25334" s="243"/>
      <c r="E25334" s="243"/>
    </row>
    <row r="25335" spans="1:5" customFormat="1">
      <c r="A25335" s="294"/>
      <c r="B25335" s="243"/>
      <c r="C25335" s="243"/>
      <c r="D25335" s="243"/>
      <c r="E25335" s="243"/>
    </row>
    <row r="25336" spans="1:5" customFormat="1">
      <c r="A25336" s="294"/>
      <c r="B25336" s="243"/>
      <c r="C25336" s="243"/>
      <c r="D25336" s="243"/>
      <c r="E25336" s="243"/>
    </row>
    <row r="25337" spans="1:5" customFormat="1">
      <c r="A25337" s="294"/>
      <c r="B25337" s="243"/>
      <c r="C25337" s="243"/>
      <c r="D25337" s="243"/>
      <c r="E25337" s="243"/>
    </row>
    <row r="25338" spans="1:5" customFormat="1">
      <c r="A25338" s="294"/>
      <c r="B25338" s="243"/>
      <c r="C25338" s="243"/>
      <c r="D25338" s="243"/>
      <c r="E25338" s="243"/>
    </row>
    <row r="25339" spans="1:5" customFormat="1">
      <c r="A25339" s="294"/>
      <c r="B25339" s="243"/>
      <c r="C25339" s="243"/>
      <c r="D25339" s="243"/>
      <c r="E25339" s="243"/>
    </row>
    <row r="25340" spans="1:5" customFormat="1">
      <c r="A25340" s="294"/>
      <c r="B25340" s="243"/>
      <c r="C25340" s="243"/>
      <c r="D25340" s="243"/>
      <c r="E25340" s="243"/>
    </row>
    <row r="25341" spans="1:5" customFormat="1">
      <c r="A25341" s="294"/>
      <c r="B25341" s="243"/>
      <c r="C25341" s="243"/>
      <c r="D25341" s="243"/>
      <c r="E25341" s="243"/>
    </row>
    <row r="25342" spans="1:5" customFormat="1">
      <c r="A25342" s="294"/>
      <c r="B25342" s="243"/>
      <c r="C25342" s="243"/>
      <c r="D25342" s="243"/>
      <c r="E25342" s="243"/>
    </row>
    <row r="25343" spans="1:5" customFormat="1">
      <c r="A25343" s="294"/>
      <c r="B25343" s="243"/>
      <c r="C25343" s="243"/>
      <c r="D25343" s="243"/>
      <c r="E25343" s="243"/>
    </row>
    <row r="25344" spans="1:5" customFormat="1">
      <c r="A25344" s="294"/>
      <c r="B25344" s="243"/>
      <c r="C25344" s="243"/>
      <c r="D25344" s="243"/>
      <c r="E25344" s="243"/>
    </row>
    <row r="25345" spans="1:5" customFormat="1">
      <c r="A25345" s="294"/>
      <c r="B25345" s="243"/>
      <c r="C25345" s="243"/>
      <c r="D25345" s="243"/>
      <c r="E25345" s="243"/>
    </row>
    <row r="25346" spans="1:5" customFormat="1">
      <c r="A25346" s="294"/>
      <c r="B25346" s="243"/>
      <c r="C25346" s="243"/>
      <c r="D25346" s="243"/>
      <c r="E25346" s="243"/>
    </row>
    <row r="25347" spans="1:5" customFormat="1">
      <c r="A25347" s="294"/>
      <c r="B25347" s="243"/>
      <c r="C25347" s="243"/>
      <c r="D25347" s="243"/>
      <c r="E25347" s="243"/>
    </row>
    <row r="25348" spans="1:5" customFormat="1">
      <c r="A25348" s="294"/>
      <c r="B25348" s="243"/>
      <c r="C25348" s="243"/>
      <c r="D25348" s="243"/>
      <c r="E25348" s="243"/>
    </row>
    <row r="25349" spans="1:5" customFormat="1">
      <c r="A25349" s="294"/>
      <c r="B25349" s="243"/>
      <c r="C25349" s="243"/>
      <c r="D25349" s="243"/>
      <c r="E25349" s="243"/>
    </row>
    <row r="25350" spans="1:5" customFormat="1">
      <c r="A25350" s="294"/>
      <c r="B25350" s="243"/>
      <c r="C25350" s="243"/>
      <c r="D25350" s="243"/>
      <c r="E25350" s="243"/>
    </row>
    <row r="25351" spans="1:5" customFormat="1">
      <c r="A25351" s="294"/>
      <c r="B25351" s="243"/>
      <c r="C25351" s="243"/>
      <c r="D25351" s="243"/>
      <c r="E25351" s="243"/>
    </row>
    <row r="25352" spans="1:5" customFormat="1">
      <c r="A25352" s="294"/>
      <c r="B25352" s="243"/>
      <c r="C25352" s="243"/>
      <c r="D25352" s="243"/>
      <c r="E25352" s="243"/>
    </row>
    <row r="25353" spans="1:5" customFormat="1">
      <c r="A25353" s="294"/>
      <c r="B25353" s="243"/>
      <c r="C25353" s="243"/>
      <c r="D25353" s="243"/>
      <c r="E25353" s="243"/>
    </row>
    <row r="25354" spans="1:5" customFormat="1">
      <c r="A25354" s="294"/>
      <c r="B25354" s="243"/>
      <c r="C25354" s="243"/>
      <c r="D25354" s="243"/>
      <c r="E25354" s="243"/>
    </row>
    <row r="25355" spans="1:5" customFormat="1">
      <c r="A25355" s="294"/>
      <c r="B25355" s="243"/>
      <c r="C25355" s="243"/>
      <c r="D25355" s="243"/>
      <c r="E25355" s="243"/>
    </row>
    <row r="25356" spans="1:5" customFormat="1">
      <c r="A25356" s="294"/>
      <c r="B25356" s="243"/>
      <c r="C25356" s="243"/>
      <c r="D25356" s="243"/>
      <c r="E25356" s="243"/>
    </row>
    <row r="25357" spans="1:5" customFormat="1">
      <c r="A25357" s="294"/>
      <c r="B25357" s="243"/>
      <c r="C25357" s="243"/>
      <c r="D25357" s="243"/>
      <c r="E25357" s="243"/>
    </row>
    <row r="25358" spans="1:5" customFormat="1">
      <c r="A25358" s="294"/>
      <c r="B25358" s="243"/>
      <c r="C25358" s="243"/>
      <c r="D25358" s="243"/>
      <c r="E25358" s="243"/>
    </row>
    <row r="25359" spans="1:5" customFormat="1">
      <c r="A25359" s="294"/>
      <c r="B25359" s="243"/>
      <c r="C25359" s="243"/>
      <c r="D25359" s="243"/>
      <c r="E25359" s="243"/>
    </row>
    <row r="25360" spans="1:5" customFormat="1">
      <c r="A25360" s="294"/>
      <c r="B25360" s="243"/>
      <c r="C25360" s="243"/>
      <c r="D25360" s="243"/>
      <c r="E25360" s="243"/>
    </row>
    <row r="25361" spans="1:5" customFormat="1">
      <c r="A25361" s="294"/>
      <c r="B25361" s="243"/>
      <c r="C25361" s="243"/>
      <c r="D25361" s="243"/>
      <c r="E25361" s="243"/>
    </row>
    <row r="25362" spans="1:5" customFormat="1">
      <c r="A25362" s="294"/>
      <c r="B25362" s="243"/>
      <c r="C25362" s="243"/>
      <c r="D25362" s="243"/>
      <c r="E25362" s="243"/>
    </row>
    <row r="25363" spans="1:5" customFormat="1">
      <c r="A25363" s="294"/>
      <c r="B25363" s="243"/>
      <c r="C25363" s="243"/>
      <c r="D25363" s="243"/>
      <c r="E25363" s="243"/>
    </row>
    <row r="25364" spans="1:5" customFormat="1">
      <c r="A25364" s="294"/>
      <c r="B25364" s="243"/>
      <c r="C25364" s="243"/>
      <c r="D25364" s="243"/>
      <c r="E25364" s="243"/>
    </row>
    <row r="25365" spans="1:5" customFormat="1">
      <c r="A25365" s="294"/>
      <c r="B25365" s="243"/>
      <c r="C25365" s="243"/>
      <c r="D25365" s="243"/>
      <c r="E25365" s="243"/>
    </row>
    <row r="25366" spans="1:5" customFormat="1">
      <c r="A25366" s="294"/>
      <c r="B25366" s="243"/>
      <c r="C25366" s="243"/>
      <c r="D25366" s="243"/>
      <c r="E25366" s="243"/>
    </row>
    <row r="25367" spans="1:5" customFormat="1">
      <c r="A25367" s="294"/>
      <c r="B25367" s="243"/>
      <c r="C25367" s="243"/>
      <c r="D25367" s="243"/>
      <c r="E25367" s="243"/>
    </row>
    <row r="25368" spans="1:5" customFormat="1">
      <c r="A25368" s="294"/>
      <c r="B25368" s="243"/>
      <c r="C25368" s="243"/>
      <c r="D25368" s="243"/>
      <c r="E25368" s="243"/>
    </row>
    <row r="25369" spans="1:5" customFormat="1">
      <c r="A25369" s="294"/>
      <c r="B25369" s="243"/>
      <c r="C25369" s="243"/>
      <c r="D25369" s="243"/>
      <c r="E25369" s="243"/>
    </row>
    <row r="25370" spans="1:5" customFormat="1">
      <c r="A25370" s="294"/>
      <c r="B25370" s="243"/>
      <c r="C25370" s="243"/>
      <c r="D25370" s="243"/>
      <c r="E25370" s="243"/>
    </row>
    <row r="25371" spans="1:5" customFormat="1">
      <c r="A25371" s="294"/>
      <c r="B25371" s="243"/>
      <c r="C25371" s="243"/>
      <c r="D25371" s="243"/>
      <c r="E25371" s="243"/>
    </row>
    <row r="25372" spans="1:5" customFormat="1">
      <c r="A25372" s="294"/>
      <c r="B25372" s="243"/>
      <c r="C25372" s="243"/>
      <c r="D25372" s="243"/>
      <c r="E25372" s="243"/>
    </row>
    <row r="25373" spans="1:5" customFormat="1">
      <c r="A25373" s="294"/>
      <c r="B25373" s="243"/>
      <c r="C25373" s="243"/>
      <c r="D25373" s="243"/>
      <c r="E25373" s="243"/>
    </row>
    <row r="25374" spans="1:5" customFormat="1">
      <c r="A25374" s="294"/>
      <c r="B25374" s="243"/>
      <c r="C25374" s="243"/>
      <c r="D25374" s="243"/>
      <c r="E25374" s="243"/>
    </row>
    <row r="25375" spans="1:5" customFormat="1">
      <c r="A25375" s="294"/>
      <c r="B25375" s="243"/>
      <c r="C25375" s="243"/>
      <c r="D25375" s="243"/>
      <c r="E25375" s="243"/>
    </row>
    <row r="25376" spans="1:5" customFormat="1">
      <c r="A25376" s="294"/>
      <c r="B25376" s="243"/>
      <c r="C25376" s="243"/>
      <c r="D25376" s="243"/>
      <c r="E25376" s="243"/>
    </row>
    <row r="25377" spans="1:5" customFormat="1">
      <c r="A25377" s="294"/>
      <c r="B25377" s="243"/>
      <c r="C25377" s="243"/>
      <c r="D25377" s="243"/>
      <c r="E25377" s="243"/>
    </row>
    <row r="25378" spans="1:5" customFormat="1">
      <c r="A25378" s="294"/>
      <c r="B25378" s="243"/>
      <c r="C25378" s="243"/>
      <c r="D25378" s="243"/>
      <c r="E25378" s="243"/>
    </row>
    <row r="25379" spans="1:5" customFormat="1">
      <c r="A25379" s="294"/>
      <c r="B25379" s="243"/>
      <c r="C25379" s="243"/>
      <c r="D25379" s="243"/>
      <c r="E25379" s="243"/>
    </row>
    <row r="25380" spans="1:5" customFormat="1">
      <c r="A25380" s="294"/>
      <c r="B25380" s="243"/>
      <c r="C25380" s="243"/>
      <c r="D25380" s="243"/>
      <c r="E25380" s="243"/>
    </row>
    <row r="25381" spans="1:5" customFormat="1">
      <c r="A25381" s="294"/>
      <c r="B25381" s="243"/>
      <c r="C25381" s="243"/>
      <c r="D25381" s="243"/>
      <c r="E25381" s="243"/>
    </row>
    <row r="25382" spans="1:5" customFormat="1">
      <c r="A25382" s="294"/>
      <c r="B25382" s="243"/>
      <c r="C25382" s="243"/>
      <c r="D25382" s="243"/>
      <c r="E25382" s="243"/>
    </row>
    <row r="25383" spans="1:5" customFormat="1">
      <c r="A25383" s="294"/>
      <c r="B25383" s="243"/>
      <c r="C25383" s="243"/>
      <c r="D25383" s="243"/>
      <c r="E25383" s="243"/>
    </row>
    <row r="25384" spans="1:5" customFormat="1">
      <c r="A25384" s="294"/>
      <c r="B25384" s="243"/>
      <c r="C25384" s="243"/>
      <c r="D25384" s="243"/>
      <c r="E25384" s="243"/>
    </row>
    <row r="25385" spans="1:5" customFormat="1">
      <c r="A25385" s="294"/>
      <c r="B25385" s="243"/>
      <c r="C25385" s="243"/>
      <c r="D25385" s="243"/>
      <c r="E25385" s="243"/>
    </row>
    <row r="25386" spans="1:5" customFormat="1">
      <c r="A25386" s="294"/>
      <c r="B25386" s="243"/>
      <c r="C25386" s="243"/>
      <c r="D25386" s="243"/>
      <c r="E25386" s="243"/>
    </row>
    <row r="25387" spans="1:5" customFormat="1">
      <c r="A25387" s="294"/>
      <c r="B25387" s="243"/>
      <c r="C25387" s="243"/>
      <c r="D25387" s="243"/>
      <c r="E25387" s="243"/>
    </row>
    <row r="25388" spans="1:5" customFormat="1">
      <c r="A25388" s="294"/>
      <c r="B25388" s="243"/>
      <c r="C25388" s="243"/>
      <c r="D25388" s="243"/>
      <c r="E25388" s="243"/>
    </row>
    <row r="25389" spans="1:5" customFormat="1">
      <c r="A25389" s="294"/>
      <c r="B25389" s="243"/>
      <c r="C25389" s="243"/>
      <c r="D25389" s="243"/>
      <c r="E25389" s="243"/>
    </row>
    <row r="25390" spans="1:5" customFormat="1">
      <c r="A25390" s="294"/>
      <c r="B25390" s="243"/>
      <c r="C25390" s="243"/>
      <c r="D25390" s="243"/>
      <c r="E25390" s="243"/>
    </row>
    <row r="25391" spans="1:5" customFormat="1">
      <c r="A25391" s="294"/>
      <c r="B25391" s="243"/>
      <c r="C25391" s="243"/>
      <c r="D25391" s="243"/>
      <c r="E25391" s="243"/>
    </row>
    <row r="25392" spans="1:5" customFormat="1">
      <c r="A25392" s="294"/>
      <c r="B25392" s="243"/>
      <c r="C25392" s="243"/>
      <c r="D25392" s="243"/>
      <c r="E25392" s="243"/>
    </row>
    <row r="25393" spans="1:5" customFormat="1">
      <c r="A25393" s="294"/>
      <c r="B25393" s="243"/>
      <c r="C25393" s="243"/>
      <c r="D25393" s="243"/>
      <c r="E25393" s="243"/>
    </row>
    <row r="25394" spans="1:5" customFormat="1">
      <c r="A25394" s="294"/>
      <c r="B25394" s="243"/>
      <c r="C25394" s="243"/>
      <c r="D25394" s="243"/>
      <c r="E25394" s="243"/>
    </row>
    <row r="25395" spans="1:5" customFormat="1">
      <c r="A25395" s="294"/>
      <c r="B25395" s="243"/>
      <c r="C25395" s="243"/>
      <c r="D25395" s="243"/>
      <c r="E25395" s="243"/>
    </row>
    <row r="25396" spans="1:5" customFormat="1">
      <c r="A25396" s="294"/>
      <c r="B25396" s="243"/>
      <c r="C25396" s="243"/>
      <c r="D25396" s="243"/>
      <c r="E25396" s="243"/>
    </row>
    <row r="25397" spans="1:5" customFormat="1">
      <c r="A25397" s="294"/>
      <c r="B25397" s="243"/>
      <c r="C25397" s="243"/>
      <c r="D25397" s="243"/>
      <c r="E25397" s="243"/>
    </row>
    <row r="25398" spans="1:5" customFormat="1">
      <c r="A25398" s="294"/>
      <c r="B25398" s="243"/>
      <c r="C25398" s="243"/>
      <c r="D25398" s="243"/>
      <c r="E25398" s="243"/>
    </row>
    <row r="25399" spans="1:5" customFormat="1">
      <c r="A25399" s="294"/>
      <c r="B25399" s="243"/>
      <c r="C25399" s="243"/>
      <c r="D25399" s="243"/>
      <c r="E25399" s="243"/>
    </row>
    <row r="25400" spans="1:5" customFormat="1">
      <c r="A25400" s="294"/>
      <c r="B25400" s="243"/>
      <c r="C25400" s="243"/>
      <c r="D25400" s="243"/>
      <c r="E25400" s="243"/>
    </row>
    <row r="25401" spans="1:5" customFormat="1">
      <c r="A25401" s="294"/>
      <c r="B25401" s="243"/>
      <c r="C25401" s="243"/>
      <c r="D25401" s="243"/>
      <c r="E25401" s="243"/>
    </row>
    <row r="25402" spans="1:5" customFormat="1">
      <c r="A25402" s="294"/>
      <c r="B25402" s="243"/>
      <c r="C25402" s="243"/>
      <c r="D25402" s="243"/>
      <c r="E25402" s="243"/>
    </row>
    <row r="25403" spans="1:5" customFormat="1">
      <c r="A25403" s="294"/>
      <c r="B25403" s="243"/>
      <c r="C25403" s="243"/>
      <c r="D25403" s="243"/>
      <c r="E25403" s="243"/>
    </row>
    <row r="25404" spans="1:5" customFormat="1">
      <c r="A25404" s="294"/>
      <c r="B25404" s="243"/>
      <c r="C25404" s="243"/>
      <c r="D25404" s="243"/>
      <c r="E25404" s="243"/>
    </row>
    <row r="25405" spans="1:5" customFormat="1">
      <c r="A25405" s="294"/>
      <c r="B25405" s="243"/>
      <c r="C25405" s="243"/>
      <c r="D25405" s="243"/>
      <c r="E25405" s="243"/>
    </row>
    <row r="25406" spans="1:5" customFormat="1">
      <c r="A25406" s="294"/>
      <c r="B25406" s="243"/>
      <c r="C25406" s="243"/>
      <c r="D25406" s="243"/>
      <c r="E25406" s="243"/>
    </row>
    <row r="25407" spans="1:5" customFormat="1">
      <c r="A25407" s="294"/>
      <c r="B25407" s="243"/>
      <c r="C25407" s="243"/>
      <c r="D25407" s="243"/>
      <c r="E25407" s="243"/>
    </row>
    <row r="25408" spans="1:5" customFormat="1">
      <c r="A25408" s="294"/>
      <c r="B25408" s="243"/>
      <c r="C25408" s="243"/>
      <c r="D25408" s="243"/>
      <c r="E25408" s="243"/>
    </row>
    <row r="25409" spans="1:5" customFormat="1">
      <c r="A25409" s="294"/>
      <c r="B25409" s="243"/>
      <c r="C25409" s="243"/>
      <c r="D25409" s="243"/>
      <c r="E25409" s="243"/>
    </row>
    <row r="25410" spans="1:5" customFormat="1">
      <c r="A25410" s="294"/>
      <c r="B25410" s="243"/>
      <c r="C25410" s="243"/>
      <c r="D25410" s="243"/>
      <c r="E25410" s="243"/>
    </row>
    <row r="25411" spans="1:5" customFormat="1">
      <c r="A25411" s="294"/>
      <c r="B25411" s="243"/>
      <c r="C25411" s="243"/>
      <c r="D25411" s="243"/>
      <c r="E25411" s="243"/>
    </row>
    <row r="25412" spans="1:5" customFormat="1">
      <c r="A25412" s="294"/>
      <c r="B25412" s="243"/>
      <c r="C25412" s="243"/>
      <c r="D25412" s="243"/>
      <c r="E25412" s="243"/>
    </row>
    <row r="25413" spans="1:5" customFormat="1">
      <c r="A25413" s="294"/>
      <c r="B25413" s="243"/>
      <c r="C25413" s="243"/>
      <c r="D25413" s="243"/>
      <c r="E25413" s="243"/>
    </row>
    <row r="25414" spans="1:5" customFormat="1">
      <c r="A25414" s="294"/>
      <c r="B25414" s="243"/>
      <c r="C25414" s="243"/>
      <c r="D25414" s="243"/>
      <c r="E25414" s="243"/>
    </row>
    <row r="25415" spans="1:5" customFormat="1">
      <c r="A25415" s="294"/>
      <c r="B25415" s="243"/>
      <c r="C25415" s="243"/>
      <c r="D25415" s="243"/>
      <c r="E25415" s="243"/>
    </row>
    <row r="25416" spans="1:5" customFormat="1">
      <c r="A25416" s="294"/>
      <c r="B25416" s="243"/>
      <c r="C25416" s="243"/>
      <c r="D25416" s="243"/>
      <c r="E25416" s="243"/>
    </row>
    <row r="25417" spans="1:5" customFormat="1">
      <c r="A25417" s="294"/>
      <c r="B25417" s="243"/>
      <c r="C25417" s="243"/>
      <c r="D25417" s="243"/>
      <c r="E25417" s="243"/>
    </row>
    <row r="25418" spans="1:5" customFormat="1">
      <c r="A25418" s="294"/>
      <c r="B25418" s="243"/>
      <c r="C25418" s="243"/>
      <c r="D25418" s="243"/>
      <c r="E25418" s="243"/>
    </row>
    <row r="25419" spans="1:5" customFormat="1">
      <c r="A25419" s="294"/>
      <c r="B25419" s="243"/>
      <c r="C25419" s="243"/>
      <c r="D25419" s="243"/>
      <c r="E25419" s="243"/>
    </row>
    <row r="25420" spans="1:5" customFormat="1">
      <c r="A25420" s="294"/>
      <c r="B25420" s="243"/>
      <c r="C25420" s="243"/>
      <c r="D25420" s="243"/>
      <c r="E25420" s="243"/>
    </row>
    <row r="25421" spans="1:5" customFormat="1">
      <c r="A25421" s="294"/>
      <c r="B25421" s="243"/>
      <c r="C25421" s="243"/>
      <c r="D25421" s="243"/>
      <c r="E25421" s="243"/>
    </row>
    <row r="25422" spans="1:5" customFormat="1">
      <c r="A25422" s="294"/>
      <c r="B25422" s="243"/>
      <c r="C25422" s="243"/>
      <c r="D25422" s="243"/>
      <c r="E25422" s="243"/>
    </row>
    <row r="25423" spans="1:5" customFormat="1">
      <c r="A25423" s="294"/>
      <c r="B25423" s="243"/>
      <c r="C25423" s="243"/>
      <c r="D25423" s="243"/>
      <c r="E25423" s="243"/>
    </row>
    <row r="25424" spans="1:5" customFormat="1">
      <c r="A25424" s="294"/>
      <c r="B25424" s="243"/>
      <c r="C25424" s="243"/>
      <c r="D25424" s="243"/>
      <c r="E25424" s="243"/>
    </row>
    <row r="25425" spans="1:5" customFormat="1">
      <c r="A25425" s="294"/>
      <c r="B25425" s="243"/>
      <c r="C25425" s="243"/>
      <c r="D25425" s="243"/>
      <c r="E25425" s="243"/>
    </row>
    <row r="25426" spans="1:5" customFormat="1">
      <c r="A25426" s="294"/>
      <c r="B25426" s="243"/>
      <c r="C25426" s="243"/>
      <c r="D25426" s="243"/>
      <c r="E25426" s="243"/>
    </row>
    <row r="25427" spans="1:5" customFormat="1">
      <c r="A25427" s="294"/>
      <c r="B25427" s="243"/>
      <c r="C25427" s="243"/>
      <c r="D25427" s="243"/>
      <c r="E25427" s="243"/>
    </row>
    <row r="25428" spans="1:5" customFormat="1">
      <c r="A25428" s="294"/>
      <c r="B25428" s="243"/>
      <c r="C25428" s="243"/>
      <c r="D25428" s="243"/>
      <c r="E25428" s="243"/>
    </row>
    <row r="25429" spans="1:5" customFormat="1">
      <c r="A25429" s="294"/>
      <c r="B25429" s="243"/>
      <c r="C25429" s="243"/>
      <c r="D25429" s="243"/>
      <c r="E25429" s="243"/>
    </row>
    <row r="25430" spans="1:5" customFormat="1">
      <c r="A25430" s="294"/>
      <c r="B25430" s="243"/>
      <c r="C25430" s="243"/>
      <c r="D25430" s="243"/>
      <c r="E25430" s="243"/>
    </row>
    <row r="25431" spans="1:5" customFormat="1">
      <c r="A25431" s="294"/>
      <c r="B25431" s="243"/>
      <c r="C25431" s="243"/>
      <c r="D25431" s="243"/>
      <c r="E25431" s="243"/>
    </row>
    <row r="25432" spans="1:5" customFormat="1">
      <c r="A25432" s="294"/>
      <c r="B25432" s="243"/>
      <c r="C25432" s="243"/>
      <c r="D25432" s="243"/>
      <c r="E25432" s="243"/>
    </row>
    <row r="25433" spans="1:5" customFormat="1">
      <c r="A25433" s="294"/>
      <c r="B25433" s="243"/>
      <c r="C25433" s="243"/>
      <c r="D25433" s="243"/>
      <c r="E25433" s="243"/>
    </row>
    <row r="25434" spans="1:5" customFormat="1">
      <c r="A25434" s="294"/>
      <c r="B25434" s="243"/>
      <c r="C25434" s="243"/>
      <c r="D25434" s="243"/>
      <c r="E25434" s="243"/>
    </row>
    <row r="25435" spans="1:5" customFormat="1">
      <c r="A25435" s="294"/>
      <c r="B25435" s="243"/>
      <c r="C25435" s="243"/>
      <c r="D25435" s="243"/>
      <c r="E25435" s="243"/>
    </row>
    <row r="25436" spans="1:5" customFormat="1">
      <c r="A25436" s="294"/>
      <c r="B25436" s="243"/>
      <c r="C25436" s="243"/>
      <c r="D25436" s="243"/>
      <c r="E25436" s="243"/>
    </row>
    <row r="25437" spans="1:5" customFormat="1">
      <c r="A25437" s="294"/>
      <c r="B25437" s="243"/>
      <c r="C25437" s="243"/>
      <c r="D25437" s="243"/>
      <c r="E25437" s="243"/>
    </row>
    <row r="25438" spans="1:5" customFormat="1">
      <c r="A25438" s="294"/>
      <c r="B25438" s="243"/>
      <c r="C25438" s="243"/>
      <c r="D25438" s="243"/>
      <c r="E25438" s="243"/>
    </row>
    <row r="25439" spans="1:5" customFormat="1">
      <c r="A25439" s="294"/>
      <c r="B25439" s="243"/>
      <c r="C25439" s="243"/>
      <c r="D25439" s="243"/>
      <c r="E25439" s="243"/>
    </row>
    <row r="25440" spans="1:5" customFormat="1">
      <c r="A25440" s="294"/>
      <c r="B25440" s="243"/>
      <c r="C25440" s="243"/>
      <c r="D25440" s="243"/>
      <c r="E25440" s="243"/>
    </row>
    <row r="25441" spans="1:5" customFormat="1">
      <c r="A25441" s="294"/>
      <c r="B25441" s="243"/>
      <c r="C25441" s="243"/>
      <c r="D25441" s="243"/>
      <c r="E25441" s="243"/>
    </row>
    <row r="25442" spans="1:5" customFormat="1">
      <c r="A25442" s="294"/>
      <c r="B25442" s="243"/>
      <c r="C25442" s="243"/>
      <c r="D25442" s="243"/>
      <c r="E25442" s="243"/>
    </row>
    <row r="25443" spans="1:5" customFormat="1">
      <c r="A25443" s="294"/>
      <c r="B25443" s="243"/>
      <c r="C25443" s="243"/>
      <c r="D25443" s="243"/>
      <c r="E25443" s="243"/>
    </row>
    <row r="25444" spans="1:5" customFormat="1">
      <c r="A25444" s="294"/>
      <c r="B25444" s="243"/>
      <c r="C25444" s="243"/>
      <c r="D25444" s="243"/>
      <c r="E25444" s="243"/>
    </row>
    <row r="25445" spans="1:5" customFormat="1">
      <c r="A25445" s="294"/>
      <c r="B25445" s="243"/>
      <c r="C25445" s="243"/>
      <c r="D25445" s="243"/>
      <c r="E25445" s="243"/>
    </row>
    <row r="25446" spans="1:5" customFormat="1">
      <c r="A25446" s="294"/>
      <c r="B25446" s="243"/>
      <c r="C25446" s="243"/>
      <c r="D25446" s="243"/>
      <c r="E25446" s="243"/>
    </row>
    <row r="25447" spans="1:5" customFormat="1">
      <c r="A25447" s="294"/>
      <c r="B25447" s="243"/>
      <c r="C25447" s="243"/>
      <c r="D25447" s="243"/>
      <c r="E25447" s="243"/>
    </row>
    <row r="25448" spans="1:5" customFormat="1">
      <c r="A25448" s="294"/>
      <c r="B25448" s="243"/>
      <c r="C25448" s="243"/>
      <c r="D25448" s="243"/>
      <c r="E25448" s="243"/>
    </row>
    <row r="25449" spans="1:5" customFormat="1">
      <c r="A25449" s="294"/>
      <c r="B25449" s="243"/>
      <c r="C25449" s="243"/>
      <c r="D25449" s="243"/>
      <c r="E25449" s="243"/>
    </row>
    <row r="25450" spans="1:5" customFormat="1">
      <c r="A25450" s="294"/>
      <c r="B25450" s="243"/>
      <c r="C25450" s="243"/>
      <c r="D25450" s="243"/>
      <c r="E25450" s="243"/>
    </row>
    <row r="25451" spans="1:5" customFormat="1">
      <c r="A25451" s="294"/>
      <c r="B25451" s="243"/>
      <c r="C25451" s="243"/>
      <c r="D25451" s="243"/>
      <c r="E25451" s="243"/>
    </row>
    <row r="25452" spans="1:5" customFormat="1">
      <c r="A25452" s="294"/>
      <c r="B25452" s="243"/>
      <c r="C25452" s="243"/>
      <c r="D25452" s="243"/>
      <c r="E25452" s="243"/>
    </row>
    <row r="25453" spans="1:5" customFormat="1">
      <c r="A25453" s="294"/>
      <c r="B25453" s="243"/>
      <c r="C25453" s="243"/>
      <c r="D25453" s="243"/>
      <c r="E25453" s="243"/>
    </row>
    <row r="25454" spans="1:5" customFormat="1">
      <c r="A25454" s="294"/>
      <c r="B25454" s="243"/>
      <c r="C25454" s="243"/>
      <c r="D25454" s="243"/>
      <c r="E25454" s="243"/>
    </row>
    <row r="25455" spans="1:5" customFormat="1">
      <c r="A25455" s="294"/>
      <c r="B25455" s="243"/>
      <c r="C25455" s="243"/>
      <c r="D25455" s="243"/>
      <c r="E25455" s="243"/>
    </row>
    <row r="25456" spans="1:5" customFormat="1">
      <c r="A25456" s="294"/>
      <c r="B25456" s="243"/>
      <c r="C25456" s="243"/>
      <c r="D25456" s="243"/>
      <c r="E25456" s="243"/>
    </row>
    <row r="25457" spans="1:5" customFormat="1">
      <c r="A25457" s="294"/>
      <c r="B25457" s="243"/>
      <c r="C25457" s="243"/>
      <c r="D25457" s="243"/>
      <c r="E25457" s="243"/>
    </row>
    <row r="25458" spans="1:5" customFormat="1">
      <c r="A25458" s="294"/>
      <c r="B25458" s="243"/>
      <c r="C25458" s="243"/>
      <c r="D25458" s="243"/>
      <c r="E25458" s="243"/>
    </row>
    <row r="25459" spans="1:5" customFormat="1">
      <c r="A25459" s="294"/>
      <c r="B25459" s="243"/>
      <c r="C25459" s="243"/>
      <c r="D25459" s="243"/>
      <c r="E25459" s="243"/>
    </row>
    <row r="25460" spans="1:5" customFormat="1">
      <c r="A25460" s="294"/>
      <c r="B25460" s="243"/>
      <c r="C25460" s="243"/>
      <c r="D25460" s="243"/>
      <c r="E25460" s="243"/>
    </row>
    <row r="25461" spans="1:5" customFormat="1">
      <c r="A25461" s="294"/>
      <c r="B25461" s="243"/>
      <c r="C25461" s="243"/>
      <c r="D25461" s="243"/>
      <c r="E25461" s="243"/>
    </row>
    <row r="25462" spans="1:5" customFormat="1">
      <c r="A25462" s="294"/>
      <c r="B25462" s="243"/>
      <c r="C25462" s="243"/>
      <c r="D25462" s="243"/>
      <c r="E25462" s="243"/>
    </row>
    <row r="25463" spans="1:5" customFormat="1">
      <c r="A25463" s="294"/>
      <c r="B25463" s="243"/>
      <c r="C25463" s="243"/>
      <c r="D25463" s="243"/>
      <c r="E25463" s="243"/>
    </row>
    <row r="25464" spans="1:5" customFormat="1">
      <c r="A25464" s="294"/>
      <c r="B25464" s="243"/>
      <c r="C25464" s="243"/>
      <c r="D25464" s="243"/>
      <c r="E25464" s="243"/>
    </row>
    <row r="25465" spans="1:5" customFormat="1">
      <c r="A25465" s="294"/>
      <c r="B25465" s="243"/>
      <c r="C25465" s="243"/>
      <c r="D25465" s="243"/>
      <c r="E25465" s="243"/>
    </row>
    <row r="25466" spans="1:5" customFormat="1">
      <c r="A25466" s="294"/>
      <c r="B25466" s="243"/>
      <c r="C25466" s="243"/>
      <c r="D25466" s="243"/>
      <c r="E25466" s="243"/>
    </row>
    <row r="25467" spans="1:5" customFormat="1">
      <c r="A25467" s="294"/>
      <c r="B25467" s="243"/>
      <c r="C25467" s="243"/>
      <c r="D25467" s="243"/>
      <c r="E25467" s="243"/>
    </row>
    <row r="25468" spans="1:5" customFormat="1">
      <c r="A25468" s="294"/>
      <c r="B25468" s="243"/>
      <c r="C25468" s="243"/>
      <c r="D25468" s="243"/>
      <c r="E25468" s="243"/>
    </row>
    <row r="25469" spans="1:5" customFormat="1">
      <c r="A25469" s="294"/>
      <c r="B25469" s="243"/>
      <c r="C25469" s="243"/>
      <c r="D25469" s="243"/>
      <c r="E25469" s="243"/>
    </row>
    <row r="25470" spans="1:5" customFormat="1">
      <c r="A25470" s="294"/>
      <c r="B25470" s="243"/>
      <c r="C25470" s="243"/>
      <c r="D25470" s="243"/>
      <c r="E25470" s="243"/>
    </row>
    <row r="25471" spans="1:5" customFormat="1">
      <c r="A25471" s="294"/>
      <c r="B25471" s="243"/>
      <c r="C25471" s="243"/>
      <c r="D25471" s="243"/>
      <c r="E25471" s="243"/>
    </row>
    <row r="25472" spans="1:5" customFormat="1">
      <c r="A25472" s="294"/>
      <c r="B25472" s="243"/>
      <c r="C25472" s="243"/>
      <c r="D25472" s="243"/>
      <c r="E25472" s="243"/>
    </row>
    <row r="25473" spans="1:5" customFormat="1">
      <c r="A25473" s="294"/>
      <c r="B25473" s="243"/>
      <c r="C25473" s="243"/>
      <c r="D25473" s="243"/>
      <c r="E25473" s="243"/>
    </row>
    <row r="25474" spans="1:5" customFormat="1">
      <c r="A25474" s="294"/>
      <c r="B25474" s="243"/>
      <c r="C25474" s="243"/>
      <c r="D25474" s="243"/>
      <c r="E25474" s="243"/>
    </row>
    <row r="25475" spans="1:5" customFormat="1">
      <c r="A25475" s="294"/>
      <c r="B25475" s="243"/>
      <c r="C25475" s="243"/>
      <c r="D25475" s="243"/>
      <c r="E25475" s="243"/>
    </row>
    <row r="25476" spans="1:5" customFormat="1">
      <c r="A25476" s="294"/>
      <c r="B25476" s="243"/>
      <c r="C25476" s="243"/>
      <c r="D25476" s="243"/>
      <c r="E25476" s="243"/>
    </row>
    <row r="25477" spans="1:5" customFormat="1">
      <c r="A25477" s="294"/>
      <c r="B25477" s="243"/>
      <c r="C25477" s="243"/>
      <c r="D25477" s="243"/>
      <c r="E25477" s="243"/>
    </row>
    <row r="25478" spans="1:5" customFormat="1">
      <c r="A25478" s="294"/>
      <c r="B25478" s="243"/>
      <c r="C25478" s="243"/>
      <c r="D25478" s="243"/>
      <c r="E25478" s="243"/>
    </row>
    <row r="25479" spans="1:5" customFormat="1">
      <c r="A25479" s="294"/>
      <c r="B25479" s="243"/>
      <c r="C25479" s="243"/>
      <c r="D25479" s="243"/>
      <c r="E25479" s="243"/>
    </row>
    <row r="25480" spans="1:5" customFormat="1">
      <c r="A25480" s="294"/>
      <c r="B25480" s="243"/>
      <c r="C25480" s="243"/>
      <c r="D25480" s="243"/>
      <c r="E25480" s="243"/>
    </row>
    <row r="25481" spans="1:5" customFormat="1">
      <c r="A25481" s="294"/>
      <c r="B25481" s="243"/>
      <c r="C25481" s="243"/>
      <c r="D25481" s="243"/>
      <c r="E25481" s="243"/>
    </row>
    <row r="25482" spans="1:5" customFormat="1">
      <c r="A25482" s="294"/>
      <c r="B25482" s="243"/>
      <c r="C25482" s="243"/>
      <c r="D25482" s="243"/>
      <c r="E25482" s="243"/>
    </row>
    <row r="25483" spans="1:5" customFormat="1">
      <c r="A25483" s="294"/>
      <c r="B25483" s="243"/>
      <c r="C25483" s="243"/>
      <c r="D25483" s="243"/>
      <c r="E25483" s="243"/>
    </row>
    <row r="25484" spans="1:5" customFormat="1">
      <c r="A25484" s="294"/>
      <c r="B25484" s="243"/>
      <c r="C25484" s="243"/>
      <c r="D25484" s="243"/>
      <c r="E25484" s="243"/>
    </row>
    <row r="25485" spans="1:5" customFormat="1">
      <c r="A25485" s="294"/>
      <c r="B25485" s="243"/>
      <c r="C25485" s="243"/>
      <c r="D25485" s="243"/>
      <c r="E25485" s="243"/>
    </row>
    <row r="25486" spans="1:5" customFormat="1">
      <c r="A25486" s="294"/>
      <c r="B25486" s="243"/>
      <c r="C25486" s="243"/>
      <c r="D25486" s="243"/>
      <c r="E25486" s="243"/>
    </row>
    <row r="25487" spans="1:5" customFormat="1">
      <c r="A25487" s="294"/>
      <c r="B25487" s="243"/>
      <c r="C25487" s="243"/>
      <c r="D25487" s="243"/>
      <c r="E25487" s="243"/>
    </row>
    <row r="25488" spans="1:5" customFormat="1">
      <c r="A25488" s="294"/>
      <c r="B25488" s="243"/>
      <c r="C25488" s="243"/>
      <c r="D25488" s="243"/>
      <c r="E25488" s="243"/>
    </row>
    <row r="25489" spans="1:5" customFormat="1">
      <c r="A25489" s="294"/>
      <c r="B25489" s="243"/>
      <c r="C25489" s="243"/>
      <c r="D25489" s="243"/>
      <c r="E25489" s="243"/>
    </row>
    <row r="25490" spans="1:5" customFormat="1">
      <c r="A25490" s="294"/>
      <c r="B25490" s="243"/>
      <c r="C25490" s="243"/>
      <c r="D25490" s="243"/>
      <c r="E25490" s="243"/>
    </row>
    <row r="25491" spans="1:5" customFormat="1">
      <c r="A25491" s="294"/>
      <c r="B25491" s="243"/>
      <c r="C25491" s="243"/>
      <c r="D25491" s="243"/>
      <c r="E25491" s="243"/>
    </row>
    <row r="25492" spans="1:5" customFormat="1">
      <c r="A25492" s="294"/>
      <c r="B25492" s="243"/>
      <c r="C25492" s="243"/>
      <c r="D25492" s="243"/>
      <c r="E25492" s="243"/>
    </row>
    <row r="25493" spans="1:5" customFormat="1">
      <c r="A25493" s="294"/>
      <c r="B25493" s="243"/>
      <c r="C25493" s="243"/>
      <c r="D25493" s="243"/>
      <c r="E25493" s="243"/>
    </row>
    <row r="25494" spans="1:5" customFormat="1">
      <c r="A25494" s="294"/>
      <c r="B25494" s="243"/>
      <c r="C25494" s="243"/>
      <c r="D25494" s="243"/>
      <c r="E25494" s="243"/>
    </row>
    <row r="25495" spans="1:5" customFormat="1">
      <c r="A25495" s="294"/>
      <c r="B25495" s="243"/>
      <c r="C25495" s="243"/>
      <c r="D25495" s="243"/>
      <c r="E25495" s="243"/>
    </row>
    <row r="25496" spans="1:5" customFormat="1">
      <c r="A25496" s="294"/>
      <c r="B25496" s="243"/>
      <c r="C25496" s="243"/>
      <c r="D25496" s="243"/>
      <c r="E25496" s="243"/>
    </row>
    <row r="25497" spans="1:5" customFormat="1">
      <c r="A25497" s="294"/>
      <c r="B25497" s="243"/>
      <c r="C25497" s="243"/>
      <c r="D25497" s="243"/>
      <c r="E25497" s="243"/>
    </row>
    <row r="25498" spans="1:5" customFormat="1">
      <c r="A25498" s="294"/>
      <c r="B25498" s="243"/>
      <c r="C25498" s="243"/>
      <c r="D25498" s="243"/>
      <c r="E25498" s="243"/>
    </row>
    <row r="25499" spans="1:5" customFormat="1">
      <c r="A25499" s="294"/>
      <c r="B25499" s="243"/>
      <c r="C25499" s="243"/>
      <c r="D25499" s="243"/>
      <c r="E25499" s="243"/>
    </row>
    <row r="25500" spans="1:5" customFormat="1">
      <c r="A25500" s="294"/>
      <c r="B25500" s="243"/>
      <c r="C25500" s="243"/>
      <c r="D25500" s="243"/>
      <c r="E25500" s="243"/>
    </row>
    <row r="25501" spans="1:5" customFormat="1">
      <c r="A25501" s="294"/>
      <c r="B25501" s="243"/>
      <c r="C25501" s="243"/>
      <c r="D25501" s="243"/>
      <c r="E25501" s="243"/>
    </row>
    <row r="25502" spans="1:5" customFormat="1">
      <c r="A25502" s="294"/>
      <c r="B25502" s="243"/>
      <c r="C25502" s="243"/>
      <c r="D25502" s="243"/>
      <c r="E25502" s="243"/>
    </row>
    <row r="25503" spans="1:5" customFormat="1">
      <c r="A25503" s="294"/>
      <c r="B25503" s="243"/>
      <c r="C25503" s="243"/>
      <c r="D25503" s="243"/>
      <c r="E25503" s="243"/>
    </row>
    <row r="25504" spans="1:5" customFormat="1">
      <c r="A25504" s="294"/>
      <c r="B25504" s="243"/>
      <c r="C25504" s="243"/>
      <c r="D25504" s="243"/>
      <c r="E25504" s="243"/>
    </row>
    <row r="25505" spans="1:5" customFormat="1">
      <c r="A25505" s="294"/>
      <c r="B25505" s="243"/>
      <c r="C25505" s="243"/>
      <c r="D25505" s="243"/>
      <c r="E25505" s="243"/>
    </row>
    <row r="25506" spans="1:5" customFormat="1">
      <c r="A25506" s="294"/>
      <c r="B25506" s="243"/>
      <c r="C25506" s="243"/>
      <c r="D25506" s="243"/>
      <c r="E25506" s="243"/>
    </row>
    <row r="25507" spans="1:5" customFormat="1">
      <c r="A25507" s="294"/>
      <c r="B25507" s="243"/>
      <c r="C25507" s="243"/>
      <c r="D25507" s="243"/>
      <c r="E25507" s="243"/>
    </row>
    <row r="25508" spans="1:5" customFormat="1">
      <c r="A25508" s="294"/>
      <c r="B25508" s="243"/>
      <c r="C25508" s="243"/>
      <c r="D25508" s="243"/>
      <c r="E25508" s="243"/>
    </row>
    <row r="25509" spans="1:5" customFormat="1">
      <c r="A25509" s="294"/>
      <c r="B25509" s="243"/>
      <c r="C25509" s="243"/>
      <c r="D25509" s="243"/>
      <c r="E25509" s="243"/>
    </row>
    <row r="25510" spans="1:5" customFormat="1">
      <c r="A25510" s="294"/>
      <c r="B25510" s="243"/>
      <c r="C25510" s="243"/>
      <c r="D25510" s="243"/>
      <c r="E25510" s="243"/>
    </row>
    <row r="25511" spans="1:5" customFormat="1">
      <c r="A25511" s="294"/>
      <c r="B25511" s="243"/>
      <c r="C25511" s="243"/>
      <c r="D25511" s="243"/>
      <c r="E25511" s="243"/>
    </row>
    <row r="25512" spans="1:5" customFormat="1">
      <c r="A25512" s="294"/>
      <c r="B25512" s="243"/>
      <c r="C25512" s="243"/>
      <c r="D25512" s="243"/>
      <c r="E25512" s="243"/>
    </row>
    <row r="25513" spans="1:5" customFormat="1">
      <c r="A25513" s="294"/>
      <c r="B25513" s="243"/>
      <c r="C25513" s="243"/>
      <c r="D25513" s="243"/>
      <c r="E25513" s="243"/>
    </row>
    <row r="25514" spans="1:5" customFormat="1">
      <c r="A25514" s="294"/>
      <c r="B25514" s="243"/>
      <c r="C25514" s="243"/>
      <c r="D25514" s="243"/>
      <c r="E25514" s="243"/>
    </row>
    <row r="25515" spans="1:5" customFormat="1">
      <c r="A25515" s="294"/>
      <c r="B25515" s="243"/>
      <c r="C25515" s="243"/>
      <c r="D25515" s="243"/>
      <c r="E25515" s="243"/>
    </row>
    <row r="25516" spans="1:5" customFormat="1">
      <c r="A25516" s="294"/>
      <c r="B25516" s="243"/>
      <c r="C25516" s="243"/>
      <c r="D25516" s="243"/>
      <c r="E25516" s="243"/>
    </row>
    <row r="25517" spans="1:5" customFormat="1">
      <c r="A25517" s="294"/>
      <c r="B25517" s="243"/>
      <c r="C25517" s="243"/>
      <c r="D25517" s="243"/>
      <c r="E25517" s="243"/>
    </row>
    <row r="25518" spans="1:5" customFormat="1">
      <c r="A25518" s="294"/>
      <c r="B25518" s="243"/>
      <c r="C25518" s="243"/>
      <c r="D25518" s="243"/>
      <c r="E25518" s="243"/>
    </row>
    <row r="25519" spans="1:5" customFormat="1">
      <c r="A25519" s="294"/>
      <c r="B25519" s="243"/>
      <c r="C25519" s="243"/>
      <c r="D25519" s="243"/>
      <c r="E25519" s="243"/>
    </row>
    <row r="25520" spans="1:5" customFormat="1">
      <c r="A25520" s="294"/>
      <c r="B25520" s="243"/>
      <c r="C25520" s="243"/>
      <c r="D25520" s="243"/>
      <c r="E25520" s="243"/>
    </row>
    <row r="25521" spans="1:5" customFormat="1">
      <c r="A25521" s="294"/>
      <c r="B25521" s="243"/>
      <c r="C25521" s="243"/>
      <c r="D25521" s="243"/>
      <c r="E25521" s="243"/>
    </row>
    <row r="25522" spans="1:5" customFormat="1">
      <c r="A25522" s="294"/>
      <c r="B25522" s="243"/>
      <c r="C25522" s="243"/>
      <c r="D25522" s="243"/>
      <c r="E25522" s="243"/>
    </row>
    <row r="25523" spans="1:5" customFormat="1">
      <c r="A25523" s="294"/>
      <c r="B25523" s="243"/>
      <c r="C25523" s="243"/>
      <c r="D25523" s="243"/>
      <c r="E25523" s="243"/>
    </row>
    <row r="25524" spans="1:5" customFormat="1">
      <c r="A25524" s="294"/>
      <c r="B25524" s="243"/>
      <c r="C25524" s="243"/>
      <c r="D25524" s="243"/>
      <c r="E25524" s="243"/>
    </row>
    <row r="25525" spans="1:5" customFormat="1">
      <c r="A25525" s="294"/>
      <c r="B25525" s="243"/>
      <c r="C25525" s="243"/>
      <c r="D25525" s="243"/>
      <c r="E25525" s="243"/>
    </row>
    <row r="25526" spans="1:5" customFormat="1">
      <c r="A25526" s="294"/>
      <c r="B25526" s="243"/>
      <c r="C25526" s="243"/>
      <c r="D25526" s="243"/>
      <c r="E25526" s="243"/>
    </row>
    <row r="25527" spans="1:5" customFormat="1">
      <c r="A25527" s="294"/>
      <c r="B25527" s="243"/>
      <c r="C25527" s="243"/>
      <c r="D25527" s="243"/>
      <c r="E25527" s="243"/>
    </row>
    <row r="25528" spans="1:5" customFormat="1">
      <c r="A25528" s="294"/>
      <c r="B25528" s="243"/>
      <c r="C25528" s="243"/>
      <c r="D25528" s="243"/>
      <c r="E25528" s="243"/>
    </row>
    <row r="25529" spans="1:5" customFormat="1">
      <c r="A25529" s="294"/>
      <c r="B25529" s="243"/>
      <c r="C25529" s="243"/>
      <c r="D25529" s="243"/>
      <c r="E25529" s="243"/>
    </row>
    <row r="25530" spans="1:5" customFormat="1">
      <c r="A25530" s="294"/>
      <c r="B25530" s="243"/>
      <c r="C25530" s="243"/>
      <c r="D25530" s="243"/>
      <c r="E25530" s="243"/>
    </row>
    <row r="25531" spans="1:5" customFormat="1">
      <c r="A25531" s="294"/>
      <c r="B25531" s="243"/>
      <c r="C25531" s="243"/>
      <c r="D25531" s="243"/>
      <c r="E25531" s="243"/>
    </row>
    <row r="25532" spans="1:5" customFormat="1">
      <c r="A25532" s="294"/>
      <c r="B25532" s="243"/>
      <c r="C25532" s="243"/>
      <c r="D25532" s="243"/>
      <c r="E25532" s="243"/>
    </row>
    <row r="25533" spans="1:5" customFormat="1">
      <c r="A25533" s="294"/>
      <c r="B25533" s="243"/>
      <c r="C25533" s="243"/>
      <c r="D25533" s="243"/>
      <c r="E25533" s="243"/>
    </row>
    <row r="25534" spans="1:5" customFormat="1">
      <c r="A25534" s="294"/>
      <c r="B25534" s="243"/>
      <c r="C25534" s="243"/>
      <c r="D25534" s="243"/>
      <c r="E25534" s="243"/>
    </row>
    <row r="25535" spans="1:5" customFormat="1">
      <c r="A25535" s="294"/>
      <c r="B25535" s="243"/>
      <c r="C25535" s="243"/>
      <c r="D25535" s="243"/>
      <c r="E25535" s="243"/>
    </row>
    <row r="25536" spans="1:5" customFormat="1">
      <c r="A25536" s="294"/>
      <c r="B25536" s="243"/>
      <c r="C25536" s="243"/>
      <c r="D25536" s="243"/>
      <c r="E25536" s="243"/>
    </row>
    <row r="25537" spans="1:5" customFormat="1">
      <c r="A25537" s="294"/>
      <c r="B25537" s="243"/>
      <c r="C25537" s="243"/>
      <c r="D25537" s="243"/>
      <c r="E25537" s="243"/>
    </row>
    <row r="25538" spans="1:5" customFormat="1">
      <c r="A25538" s="294"/>
      <c r="B25538" s="243"/>
      <c r="C25538" s="243"/>
      <c r="D25538" s="243"/>
      <c r="E25538" s="243"/>
    </row>
    <row r="25539" spans="1:5" customFormat="1">
      <c r="A25539" s="294"/>
      <c r="B25539" s="243"/>
      <c r="C25539" s="243"/>
      <c r="D25539" s="243"/>
      <c r="E25539" s="243"/>
    </row>
    <row r="25540" spans="1:5" customFormat="1">
      <c r="A25540" s="294"/>
      <c r="B25540" s="243"/>
      <c r="C25540" s="243"/>
      <c r="D25540" s="243"/>
      <c r="E25540" s="243"/>
    </row>
    <row r="25541" spans="1:5" customFormat="1">
      <c r="A25541" s="294"/>
      <c r="B25541" s="243"/>
      <c r="C25541" s="243"/>
      <c r="D25541" s="243"/>
      <c r="E25541" s="243"/>
    </row>
    <row r="25542" spans="1:5" customFormat="1">
      <c r="A25542" s="294"/>
      <c r="B25542" s="243"/>
      <c r="C25542" s="243"/>
      <c r="D25542" s="243"/>
      <c r="E25542" s="243"/>
    </row>
    <row r="25543" spans="1:5" customFormat="1">
      <c r="A25543" s="294"/>
      <c r="B25543" s="243"/>
      <c r="C25543" s="243"/>
      <c r="D25543" s="243"/>
      <c r="E25543" s="243"/>
    </row>
    <row r="25544" spans="1:5" customFormat="1">
      <c r="A25544" s="294"/>
      <c r="B25544" s="243"/>
      <c r="C25544" s="243"/>
      <c r="D25544" s="243"/>
      <c r="E25544" s="243"/>
    </row>
    <row r="25545" spans="1:5" customFormat="1">
      <c r="A25545" s="294"/>
      <c r="B25545" s="243"/>
      <c r="C25545" s="243"/>
      <c r="D25545" s="243"/>
      <c r="E25545" s="243"/>
    </row>
    <row r="25546" spans="1:5" customFormat="1">
      <c r="A25546" s="294"/>
      <c r="B25546" s="243"/>
      <c r="C25546" s="243"/>
      <c r="D25546" s="243"/>
      <c r="E25546" s="243"/>
    </row>
    <row r="25547" spans="1:5" customFormat="1">
      <c r="A25547" s="294"/>
      <c r="B25547" s="243"/>
      <c r="C25547" s="243"/>
      <c r="D25547" s="243"/>
      <c r="E25547" s="243"/>
    </row>
    <row r="25548" spans="1:5" customFormat="1">
      <c r="A25548" s="294"/>
      <c r="B25548" s="243"/>
      <c r="C25548" s="243"/>
      <c r="D25548" s="243"/>
      <c r="E25548" s="243"/>
    </row>
    <row r="25549" spans="1:5" customFormat="1">
      <c r="A25549" s="294"/>
      <c r="B25549" s="243"/>
      <c r="C25549" s="243"/>
      <c r="D25549" s="243"/>
      <c r="E25549" s="243"/>
    </row>
    <row r="25550" spans="1:5" customFormat="1">
      <c r="A25550" s="294"/>
      <c r="B25550" s="243"/>
      <c r="C25550" s="243"/>
      <c r="D25550" s="243"/>
      <c r="E25550" s="243"/>
    </row>
    <row r="25551" spans="1:5" customFormat="1">
      <c r="A25551" s="294"/>
      <c r="B25551" s="243"/>
      <c r="C25551" s="243"/>
      <c r="D25551" s="243"/>
      <c r="E25551" s="243"/>
    </row>
    <row r="25552" spans="1:5" customFormat="1">
      <c r="A25552" s="294"/>
      <c r="B25552" s="243"/>
      <c r="C25552" s="243"/>
      <c r="D25552" s="243"/>
      <c r="E25552" s="243"/>
    </row>
    <row r="25553" spans="1:5" customFormat="1">
      <c r="A25553" s="294"/>
      <c r="B25553" s="243"/>
      <c r="C25553" s="243"/>
      <c r="D25553" s="243"/>
      <c r="E25553" s="243"/>
    </row>
    <row r="25554" spans="1:5" customFormat="1">
      <c r="A25554" s="294"/>
      <c r="B25554" s="243"/>
      <c r="C25554" s="243"/>
      <c r="D25554" s="243"/>
      <c r="E25554" s="243"/>
    </row>
    <row r="25555" spans="1:5" customFormat="1">
      <c r="A25555" s="294"/>
      <c r="B25555" s="243"/>
      <c r="C25555" s="243"/>
      <c r="D25555" s="243"/>
      <c r="E25555" s="243"/>
    </row>
    <row r="25556" spans="1:5" customFormat="1">
      <c r="A25556" s="294"/>
      <c r="B25556" s="243"/>
      <c r="C25556" s="243"/>
      <c r="D25556" s="243"/>
      <c r="E25556" s="243"/>
    </row>
    <row r="25557" spans="1:5" customFormat="1">
      <c r="A25557" s="294"/>
      <c r="B25557" s="243"/>
      <c r="C25557" s="243"/>
      <c r="D25557" s="243"/>
      <c r="E25557" s="243"/>
    </row>
    <row r="25558" spans="1:5" customFormat="1">
      <c r="A25558" s="294"/>
      <c r="B25558" s="243"/>
      <c r="C25558" s="243"/>
      <c r="D25558" s="243"/>
      <c r="E25558" s="243"/>
    </row>
    <row r="25559" spans="1:5" customFormat="1">
      <c r="A25559" s="294"/>
      <c r="B25559" s="243"/>
      <c r="C25559" s="243"/>
      <c r="D25559" s="243"/>
      <c r="E25559" s="243"/>
    </row>
    <row r="25560" spans="1:5" customFormat="1">
      <c r="A25560" s="294"/>
      <c r="B25560" s="243"/>
      <c r="C25560" s="243"/>
      <c r="D25560" s="243"/>
      <c r="E25560" s="243"/>
    </row>
    <row r="25561" spans="1:5" customFormat="1">
      <c r="A25561" s="294"/>
      <c r="B25561" s="243"/>
      <c r="C25561" s="243"/>
      <c r="D25561" s="243"/>
      <c r="E25561" s="243"/>
    </row>
    <row r="25562" spans="1:5" customFormat="1">
      <c r="A25562" s="294"/>
      <c r="B25562" s="243"/>
      <c r="C25562" s="243"/>
      <c r="D25562" s="243"/>
      <c r="E25562" s="243"/>
    </row>
    <row r="25563" spans="1:5" customFormat="1">
      <c r="A25563" s="294"/>
      <c r="B25563" s="243"/>
      <c r="C25563" s="243"/>
      <c r="D25563" s="243"/>
      <c r="E25563" s="243"/>
    </row>
    <row r="25564" spans="1:5" customFormat="1">
      <c r="A25564" s="294"/>
      <c r="B25564" s="243"/>
      <c r="C25564" s="243"/>
      <c r="D25564" s="243"/>
      <c r="E25564" s="243"/>
    </row>
    <row r="25565" spans="1:5" customFormat="1">
      <c r="A25565" s="294"/>
      <c r="B25565" s="243"/>
      <c r="C25565" s="243"/>
      <c r="D25565" s="243"/>
      <c r="E25565" s="243"/>
    </row>
    <row r="25566" spans="1:5" customFormat="1">
      <c r="A25566" s="294"/>
      <c r="B25566" s="243"/>
      <c r="C25566" s="243"/>
      <c r="D25566" s="243"/>
      <c r="E25566" s="243"/>
    </row>
    <row r="25567" spans="1:5" customFormat="1">
      <c r="A25567" s="294"/>
      <c r="B25567" s="243"/>
      <c r="C25567" s="243"/>
      <c r="D25567" s="243"/>
      <c r="E25567" s="243"/>
    </row>
    <row r="25568" spans="1:5" customFormat="1">
      <c r="A25568" s="294"/>
      <c r="B25568" s="243"/>
      <c r="C25568" s="243"/>
      <c r="D25568" s="243"/>
      <c r="E25568" s="243"/>
    </row>
    <row r="25569" spans="1:5" customFormat="1">
      <c r="A25569" s="294"/>
      <c r="B25569" s="243"/>
      <c r="C25569" s="243"/>
      <c r="D25569" s="243"/>
      <c r="E25569" s="243"/>
    </row>
    <row r="25570" spans="1:5" customFormat="1">
      <c r="A25570" s="294"/>
      <c r="B25570" s="243"/>
      <c r="C25570" s="243"/>
      <c r="D25570" s="243"/>
      <c r="E25570" s="243"/>
    </row>
    <row r="25571" spans="1:5" customFormat="1">
      <c r="A25571" s="294"/>
      <c r="B25571" s="243"/>
      <c r="C25571" s="243"/>
      <c r="D25571" s="243"/>
      <c r="E25571" s="243"/>
    </row>
    <row r="25572" spans="1:5" customFormat="1">
      <c r="A25572" s="294"/>
      <c r="B25572" s="243"/>
      <c r="C25572" s="243"/>
      <c r="D25572" s="243"/>
      <c r="E25572" s="243"/>
    </row>
    <row r="25573" spans="1:5" customFormat="1">
      <c r="A25573" s="294"/>
      <c r="B25573" s="243"/>
      <c r="C25573" s="243"/>
      <c r="D25573" s="243"/>
      <c r="E25573" s="243"/>
    </row>
    <row r="25574" spans="1:5" customFormat="1">
      <c r="A25574" s="294"/>
      <c r="B25574" s="243"/>
      <c r="C25574" s="243"/>
      <c r="D25574" s="243"/>
      <c r="E25574" s="243"/>
    </row>
    <row r="25575" spans="1:5" customFormat="1">
      <c r="A25575" s="294"/>
      <c r="B25575" s="243"/>
      <c r="C25575" s="243"/>
      <c r="D25575" s="243"/>
      <c r="E25575" s="243"/>
    </row>
    <row r="25576" spans="1:5" customFormat="1">
      <c r="A25576" s="294"/>
      <c r="B25576" s="243"/>
      <c r="C25576" s="243"/>
      <c r="D25576" s="243"/>
      <c r="E25576" s="243"/>
    </row>
    <row r="25577" spans="1:5" customFormat="1">
      <c r="A25577" s="294"/>
      <c r="B25577" s="243"/>
      <c r="C25577" s="243"/>
      <c r="D25577" s="243"/>
      <c r="E25577" s="243"/>
    </row>
    <row r="25578" spans="1:5" customFormat="1">
      <c r="A25578" s="294"/>
      <c r="B25578" s="243"/>
      <c r="C25578" s="243"/>
      <c r="D25578" s="243"/>
      <c r="E25578" s="243"/>
    </row>
    <row r="25579" spans="1:5" customFormat="1">
      <c r="A25579" s="294"/>
      <c r="B25579" s="243"/>
      <c r="C25579" s="243"/>
      <c r="D25579" s="243"/>
      <c r="E25579" s="243"/>
    </row>
    <row r="25580" spans="1:5" customFormat="1">
      <c r="A25580" s="294"/>
      <c r="B25580" s="243"/>
      <c r="C25580" s="243"/>
      <c r="D25580" s="243"/>
      <c r="E25580" s="243"/>
    </row>
    <row r="25581" spans="1:5" customFormat="1">
      <c r="A25581" s="294"/>
      <c r="B25581" s="243"/>
      <c r="C25581" s="243"/>
      <c r="D25581" s="243"/>
      <c r="E25581" s="243"/>
    </row>
    <row r="25582" spans="1:5" customFormat="1">
      <c r="A25582" s="294"/>
      <c r="B25582" s="243"/>
      <c r="C25582" s="243"/>
      <c r="D25582" s="243"/>
      <c r="E25582" s="243"/>
    </row>
    <row r="25583" spans="1:5" customFormat="1">
      <c r="A25583" s="294"/>
      <c r="B25583" s="243"/>
      <c r="C25583" s="243"/>
      <c r="D25583" s="243"/>
      <c r="E25583" s="243"/>
    </row>
    <row r="25584" spans="1:5" customFormat="1">
      <c r="A25584" s="294"/>
      <c r="B25584" s="243"/>
      <c r="C25584" s="243"/>
      <c r="D25584" s="243"/>
      <c r="E25584" s="243"/>
    </row>
    <row r="25585" spans="1:5" customFormat="1">
      <c r="A25585" s="294"/>
      <c r="B25585" s="243"/>
      <c r="C25585" s="243"/>
      <c r="D25585" s="243"/>
      <c r="E25585" s="243"/>
    </row>
    <row r="25586" spans="1:5" customFormat="1">
      <c r="A25586" s="294"/>
      <c r="B25586" s="243"/>
      <c r="C25586" s="243"/>
      <c r="D25586" s="243"/>
      <c r="E25586" s="243"/>
    </row>
    <row r="25587" spans="1:5" customFormat="1">
      <c r="A25587" s="294"/>
      <c r="B25587" s="243"/>
      <c r="C25587" s="243"/>
      <c r="D25587" s="243"/>
      <c r="E25587" s="243"/>
    </row>
    <row r="25588" spans="1:5" customFormat="1">
      <c r="A25588" s="294"/>
      <c r="B25588" s="243"/>
      <c r="C25588" s="243"/>
      <c r="D25588" s="243"/>
      <c r="E25588" s="243"/>
    </row>
    <row r="25589" spans="1:5" customFormat="1">
      <c r="A25589" s="294"/>
      <c r="B25589" s="243"/>
      <c r="C25589" s="243"/>
      <c r="D25589" s="243"/>
      <c r="E25589" s="243"/>
    </row>
    <row r="25590" spans="1:5" customFormat="1">
      <c r="A25590" s="294"/>
      <c r="B25590" s="243"/>
      <c r="C25590" s="243"/>
      <c r="D25590" s="243"/>
      <c r="E25590" s="243"/>
    </row>
    <row r="25591" spans="1:5" customFormat="1">
      <c r="A25591" s="294"/>
      <c r="B25591" s="243"/>
      <c r="C25591" s="243"/>
      <c r="D25591" s="243"/>
      <c r="E25591" s="243"/>
    </row>
    <row r="25592" spans="1:5" customFormat="1">
      <c r="A25592" s="294"/>
      <c r="B25592" s="243"/>
      <c r="C25592" s="243"/>
      <c r="D25592" s="243"/>
      <c r="E25592" s="243"/>
    </row>
    <row r="25593" spans="1:5" customFormat="1">
      <c r="A25593" s="294"/>
      <c r="B25593" s="243"/>
      <c r="C25593" s="243"/>
      <c r="D25593" s="243"/>
      <c r="E25593" s="243"/>
    </row>
    <row r="25594" spans="1:5" customFormat="1">
      <c r="A25594" s="294"/>
      <c r="B25594" s="243"/>
      <c r="C25594" s="243"/>
      <c r="D25594" s="243"/>
      <c r="E25594" s="243"/>
    </row>
    <row r="25595" spans="1:5" customFormat="1">
      <c r="A25595" s="294"/>
      <c r="B25595" s="243"/>
      <c r="C25595" s="243"/>
      <c r="D25595" s="243"/>
      <c r="E25595" s="243"/>
    </row>
    <row r="25596" spans="1:5" customFormat="1">
      <c r="A25596" s="294"/>
      <c r="B25596" s="243"/>
      <c r="C25596" s="243"/>
      <c r="D25596" s="243"/>
      <c r="E25596" s="243"/>
    </row>
    <row r="25597" spans="1:5" customFormat="1">
      <c r="A25597" s="294"/>
      <c r="B25597" s="243"/>
      <c r="C25597" s="243"/>
      <c r="D25597" s="243"/>
      <c r="E25597" s="243"/>
    </row>
    <row r="25598" spans="1:5" customFormat="1">
      <c r="A25598" s="294"/>
      <c r="B25598" s="243"/>
      <c r="C25598" s="243"/>
      <c r="D25598" s="243"/>
      <c r="E25598" s="243"/>
    </row>
    <row r="25599" spans="1:5" customFormat="1">
      <c r="A25599" s="294"/>
      <c r="B25599" s="243"/>
      <c r="C25599" s="243"/>
      <c r="D25599" s="243"/>
      <c r="E25599" s="243"/>
    </row>
    <row r="25600" spans="1:5" customFormat="1">
      <c r="A25600" s="294"/>
      <c r="B25600" s="243"/>
      <c r="C25600" s="243"/>
      <c r="D25600" s="243"/>
      <c r="E25600" s="243"/>
    </row>
    <row r="25601" spans="1:5" customFormat="1">
      <c r="A25601" s="294"/>
      <c r="B25601" s="243"/>
      <c r="C25601" s="243"/>
      <c r="D25601" s="243"/>
      <c r="E25601" s="243"/>
    </row>
    <row r="25602" spans="1:5" customFormat="1">
      <c r="A25602" s="294"/>
      <c r="B25602" s="243"/>
      <c r="C25602" s="243"/>
      <c r="D25602" s="243"/>
      <c r="E25602" s="243"/>
    </row>
    <row r="25603" spans="1:5" customFormat="1">
      <c r="A25603" s="294"/>
      <c r="B25603" s="243"/>
      <c r="C25603" s="243"/>
      <c r="D25603" s="243"/>
      <c r="E25603" s="243"/>
    </row>
    <row r="25604" spans="1:5" customFormat="1">
      <c r="A25604" s="294"/>
      <c r="B25604" s="243"/>
      <c r="C25604" s="243"/>
      <c r="D25604" s="243"/>
      <c r="E25604" s="243"/>
    </row>
    <row r="25605" spans="1:5" customFormat="1">
      <c r="A25605" s="294"/>
      <c r="B25605" s="243"/>
      <c r="C25605" s="243"/>
      <c r="D25605" s="243"/>
      <c r="E25605" s="243"/>
    </row>
    <row r="25606" spans="1:5" customFormat="1">
      <c r="A25606" s="294"/>
      <c r="B25606" s="243"/>
      <c r="C25606" s="243"/>
      <c r="D25606" s="243"/>
      <c r="E25606" s="243"/>
    </row>
    <row r="25607" spans="1:5" customFormat="1">
      <c r="A25607" s="294"/>
      <c r="B25607" s="243"/>
      <c r="C25607" s="243"/>
      <c r="D25607" s="243"/>
      <c r="E25607" s="243"/>
    </row>
    <row r="25608" spans="1:5" customFormat="1">
      <c r="A25608" s="294"/>
      <c r="B25608" s="243"/>
      <c r="C25608" s="243"/>
      <c r="D25608" s="243"/>
      <c r="E25608" s="243"/>
    </row>
    <row r="25609" spans="1:5" customFormat="1">
      <c r="A25609" s="294"/>
      <c r="B25609" s="243"/>
      <c r="C25609" s="243"/>
      <c r="D25609" s="243"/>
      <c r="E25609" s="243"/>
    </row>
    <row r="25610" spans="1:5" customFormat="1">
      <c r="A25610" s="294"/>
      <c r="B25610" s="243"/>
      <c r="C25610" s="243"/>
      <c r="D25610" s="243"/>
      <c r="E25610" s="243"/>
    </row>
    <row r="25611" spans="1:5" customFormat="1">
      <c r="A25611" s="294"/>
      <c r="B25611" s="243"/>
      <c r="C25611" s="243"/>
      <c r="D25611" s="243"/>
      <c r="E25611" s="243"/>
    </row>
    <row r="25612" spans="1:5" customFormat="1">
      <c r="A25612" s="294"/>
      <c r="B25612" s="243"/>
      <c r="C25612" s="243"/>
      <c r="D25612" s="243"/>
      <c r="E25612" s="243"/>
    </row>
    <row r="25613" spans="1:5" customFormat="1">
      <c r="A25613" s="294"/>
      <c r="B25613" s="243"/>
      <c r="C25613" s="243"/>
      <c r="D25613" s="243"/>
      <c r="E25613" s="243"/>
    </row>
    <row r="25614" spans="1:5" customFormat="1">
      <c r="A25614" s="294"/>
      <c r="B25614" s="243"/>
      <c r="C25614" s="243"/>
      <c r="D25614" s="243"/>
      <c r="E25614" s="243"/>
    </row>
    <row r="25615" spans="1:5" customFormat="1">
      <c r="A25615" s="294"/>
      <c r="B25615" s="243"/>
      <c r="C25615" s="243"/>
      <c r="D25615" s="243"/>
      <c r="E25615" s="243"/>
    </row>
    <row r="25616" spans="1:5" customFormat="1">
      <c r="A25616" s="294"/>
      <c r="B25616" s="243"/>
      <c r="C25616" s="243"/>
      <c r="D25616" s="243"/>
      <c r="E25616" s="243"/>
    </row>
    <row r="25617" spans="1:5" customFormat="1">
      <c r="A25617" s="294"/>
      <c r="B25617" s="243"/>
      <c r="C25617" s="243"/>
      <c r="D25617" s="243"/>
      <c r="E25617" s="243"/>
    </row>
    <row r="25618" spans="1:5" customFormat="1">
      <c r="A25618" s="294"/>
      <c r="B25618" s="243"/>
      <c r="C25618" s="243"/>
      <c r="D25618" s="243"/>
      <c r="E25618" s="243"/>
    </row>
    <row r="25619" spans="1:5" customFormat="1">
      <c r="A25619" s="294"/>
      <c r="B25619" s="243"/>
      <c r="C25619" s="243"/>
      <c r="D25619" s="243"/>
      <c r="E25619" s="243"/>
    </row>
    <row r="25620" spans="1:5" customFormat="1">
      <c r="A25620" s="294"/>
      <c r="B25620" s="243"/>
      <c r="C25620" s="243"/>
      <c r="D25620" s="243"/>
      <c r="E25620" s="243"/>
    </row>
    <row r="25621" spans="1:5" customFormat="1">
      <c r="A25621" s="294"/>
      <c r="B25621" s="243"/>
      <c r="C25621" s="243"/>
      <c r="D25621" s="243"/>
      <c r="E25621" s="243"/>
    </row>
    <row r="25622" spans="1:5" customFormat="1">
      <c r="A25622" s="294"/>
      <c r="B25622" s="243"/>
      <c r="C25622" s="243"/>
      <c r="D25622" s="243"/>
      <c r="E25622" s="243"/>
    </row>
    <row r="25623" spans="1:5" customFormat="1">
      <c r="A25623" s="294"/>
      <c r="B25623" s="243"/>
      <c r="C25623" s="243"/>
      <c r="D25623" s="243"/>
      <c r="E25623" s="243"/>
    </row>
    <row r="25624" spans="1:5" customFormat="1">
      <c r="A25624" s="294"/>
      <c r="B25624" s="243"/>
      <c r="C25624" s="243"/>
      <c r="D25624" s="243"/>
      <c r="E25624" s="243"/>
    </row>
    <row r="25625" spans="1:5" customFormat="1">
      <c r="A25625" s="294"/>
      <c r="B25625" s="243"/>
      <c r="C25625" s="243"/>
      <c r="D25625" s="243"/>
      <c r="E25625" s="243"/>
    </row>
    <row r="25626" spans="1:5" customFormat="1">
      <c r="A25626" s="294"/>
      <c r="B25626" s="243"/>
      <c r="C25626" s="243"/>
      <c r="D25626" s="243"/>
      <c r="E25626" s="243"/>
    </row>
    <row r="25627" spans="1:5" customFormat="1">
      <c r="A25627" s="294"/>
      <c r="B25627" s="243"/>
      <c r="C25627" s="243"/>
      <c r="D25627" s="243"/>
      <c r="E25627" s="243"/>
    </row>
    <row r="25628" spans="1:5" customFormat="1">
      <c r="A25628" s="294"/>
      <c r="B25628" s="243"/>
      <c r="C25628" s="243"/>
      <c r="D25628" s="243"/>
      <c r="E25628" s="243"/>
    </row>
    <row r="25629" spans="1:5" customFormat="1">
      <c r="A25629" s="294"/>
      <c r="B25629" s="243"/>
      <c r="C25629" s="243"/>
      <c r="D25629" s="243"/>
      <c r="E25629" s="243"/>
    </row>
    <row r="25630" spans="1:5" customFormat="1">
      <c r="A25630" s="294"/>
      <c r="B25630" s="243"/>
      <c r="C25630" s="243"/>
      <c r="D25630" s="243"/>
      <c r="E25630" s="243"/>
    </row>
    <row r="25631" spans="1:5" customFormat="1">
      <c r="A25631" s="294"/>
      <c r="B25631" s="243"/>
      <c r="C25631" s="243"/>
      <c r="D25631" s="243"/>
      <c r="E25631" s="243"/>
    </row>
    <row r="25632" spans="1:5" customFormat="1">
      <c r="A25632" s="294"/>
      <c r="B25632" s="243"/>
      <c r="C25632" s="243"/>
      <c r="D25632" s="243"/>
      <c r="E25632" s="243"/>
    </row>
    <row r="25633" spans="1:5" customFormat="1">
      <c r="A25633" s="294"/>
      <c r="B25633" s="243"/>
      <c r="C25633" s="243"/>
      <c r="D25633" s="243"/>
      <c r="E25633" s="243"/>
    </row>
    <row r="25634" spans="1:5" customFormat="1">
      <c r="A25634" s="294"/>
      <c r="B25634" s="243"/>
      <c r="C25634" s="243"/>
      <c r="D25634" s="243"/>
      <c r="E25634" s="243"/>
    </row>
    <row r="25635" spans="1:5" customFormat="1">
      <c r="A25635" s="294"/>
      <c r="B25635" s="243"/>
      <c r="C25635" s="243"/>
      <c r="D25635" s="243"/>
      <c r="E25635" s="243"/>
    </row>
    <row r="25636" spans="1:5" customFormat="1">
      <c r="A25636" s="294"/>
      <c r="B25636" s="243"/>
      <c r="C25636" s="243"/>
      <c r="D25636" s="243"/>
      <c r="E25636" s="243"/>
    </row>
    <row r="25637" spans="1:5" customFormat="1">
      <c r="A25637" s="294"/>
      <c r="B25637" s="243"/>
      <c r="C25637" s="243"/>
      <c r="D25637" s="243"/>
      <c r="E25637" s="243"/>
    </row>
    <row r="25638" spans="1:5" customFormat="1">
      <c r="A25638" s="294"/>
      <c r="B25638" s="243"/>
      <c r="C25638" s="243"/>
      <c r="D25638" s="243"/>
      <c r="E25638" s="243"/>
    </row>
    <row r="25639" spans="1:5" customFormat="1">
      <c r="A25639" s="294"/>
      <c r="B25639" s="243"/>
      <c r="C25639" s="243"/>
      <c r="D25639" s="243"/>
      <c r="E25639" s="243"/>
    </row>
    <row r="25640" spans="1:5" customFormat="1">
      <c r="A25640" s="294"/>
      <c r="B25640" s="243"/>
      <c r="C25640" s="243"/>
      <c r="D25640" s="243"/>
      <c r="E25640" s="243"/>
    </row>
    <row r="25641" spans="1:5" customFormat="1">
      <c r="A25641" s="294"/>
      <c r="B25641" s="243"/>
      <c r="C25641" s="243"/>
      <c r="D25641" s="243"/>
      <c r="E25641" s="243"/>
    </row>
    <row r="25642" spans="1:5" customFormat="1">
      <c r="A25642" s="294"/>
      <c r="B25642" s="243"/>
      <c r="C25642" s="243"/>
      <c r="D25642" s="243"/>
      <c r="E25642" s="243"/>
    </row>
    <row r="25643" spans="1:5" customFormat="1">
      <c r="A25643" s="294"/>
      <c r="B25643" s="243"/>
      <c r="C25643" s="243"/>
      <c r="D25643" s="243"/>
      <c r="E25643" s="243"/>
    </row>
    <row r="25644" spans="1:5" customFormat="1">
      <c r="A25644" s="294"/>
      <c r="B25644" s="243"/>
      <c r="C25644" s="243"/>
      <c r="D25644" s="243"/>
      <c r="E25644" s="243"/>
    </row>
    <row r="25645" spans="1:5" customFormat="1">
      <c r="A25645" s="294"/>
      <c r="B25645" s="243"/>
      <c r="C25645" s="243"/>
      <c r="D25645" s="243"/>
      <c r="E25645" s="243"/>
    </row>
    <row r="25646" spans="1:5" customFormat="1">
      <c r="A25646" s="294"/>
      <c r="B25646" s="243"/>
      <c r="C25646" s="243"/>
      <c r="D25646" s="243"/>
      <c r="E25646" s="243"/>
    </row>
    <row r="25647" spans="1:5" customFormat="1">
      <c r="A25647" s="294"/>
      <c r="B25647" s="243"/>
      <c r="C25647" s="243"/>
      <c r="D25647" s="243"/>
      <c r="E25647" s="243"/>
    </row>
    <row r="25648" spans="1:5" customFormat="1">
      <c r="A25648" s="294"/>
      <c r="B25648" s="243"/>
      <c r="C25648" s="243"/>
      <c r="D25648" s="243"/>
      <c r="E25648" s="243"/>
    </row>
    <row r="25649" spans="1:5" customFormat="1">
      <c r="A25649" s="294"/>
      <c r="B25649" s="243"/>
      <c r="C25649" s="243"/>
      <c r="D25649" s="243"/>
      <c r="E25649" s="243"/>
    </row>
    <row r="25650" spans="1:5" customFormat="1">
      <c r="A25650" s="294"/>
      <c r="B25650" s="243"/>
      <c r="C25650" s="243"/>
      <c r="D25650" s="243"/>
      <c r="E25650" s="243"/>
    </row>
    <row r="25651" spans="1:5" customFormat="1">
      <c r="A25651" s="294"/>
      <c r="B25651" s="243"/>
      <c r="C25651" s="243"/>
      <c r="D25651" s="243"/>
      <c r="E25651" s="243"/>
    </row>
    <row r="25652" spans="1:5" customFormat="1">
      <c r="A25652" s="294"/>
      <c r="B25652" s="243"/>
      <c r="C25652" s="243"/>
      <c r="D25652" s="243"/>
      <c r="E25652" s="243"/>
    </row>
    <row r="25653" spans="1:5" customFormat="1">
      <c r="A25653" s="294"/>
      <c r="B25653" s="243"/>
      <c r="C25653" s="243"/>
      <c r="D25653" s="243"/>
      <c r="E25653" s="243"/>
    </row>
    <row r="25654" spans="1:5" customFormat="1">
      <c r="A25654" s="294"/>
      <c r="B25654" s="243"/>
      <c r="C25654" s="243"/>
      <c r="D25654" s="243"/>
      <c r="E25654" s="243"/>
    </row>
    <row r="25655" spans="1:5" customFormat="1">
      <c r="A25655" s="294"/>
      <c r="B25655" s="243"/>
      <c r="C25655" s="243"/>
      <c r="D25655" s="243"/>
      <c r="E25655" s="243"/>
    </row>
    <row r="25656" spans="1:5" customFormat="1">
      <c r="A25656" s="294"/>
      <c r="B25656" s="243"/>
      <c r="C25656" s="243"/>
      <c r="D25656" s="243"/>
      <c r="E25656" s="243"/>
    </row>
    <row r="25657" spans="1:5" customFormat="1">
      <c r="A25657" s="294"/>
      <c r="B25657" s="243"/>
      <c r="C25657" s="243"/>
      <c r="D25657" s="243"/>
      <c r="E25657" s="243"/>
    </row>
    <row r="25658" spans="1:5" customFormat="1">
      <c r="A25658" s="294"/>
      <c r="B25658" s="243"/>
      <c r="C25658" s="243"/>
      <c r="D25658" s="243"/>
      <c r="E25658" s="243"/>
    </row>
    <row r="25659" spans="1:5" customFormat="1">
      <c r="A25659" s="294"/>
      <c r="B25659" s="243"/>
      <c r="C25659" s="243"/>
      <c r="D25659" s="243"/>
      <c r="E25659" s="243"/>
    </row>
    <row r="25660" spans="1:5" customFormat="1">
      <c r="A25660" s="294"/>
      <c r="B25660" s="243"/>
      <c r="C25660" s="243"/>
      <c r="D25660" s="243"/>
      <c r="E25660" s="243"/>
    </row>
    <row r="25661" spans="1:5" customFormat="1">
      <c r="A25661" s="294"/>
      <c r="B25661" s="243"/>
      <c r="C25661" s="243"/>
      <c r="D25661" s="243"/>
      <c r="E25661" s="243"/>
    </row>
    <row r="25662" spans="1:5" customFormat="1">
      <c r="A25662" s="294"/>
      <c r="B25662" s="243"/>
      <c r="C25662" s="243"/>
      <c r="D25662" s="243"/>
      <c r="E25662" s="243"/>
    </row>
    <row r="25663" spans="1:5" customFormat="1">
      <c r="A25663" s="294"/>
      <c r="B25663" s="243"/>
      <c r="C25663" s="243"/>
      <c r="D25663" s="243"/>
      <c r="E25663" s="243"/>
    </row>
    <row r="25664" spans="1:5" customFormat="1">
      <c r="A25664" s="294"/>
      <c r="B25664" s="243"/>
      <c r="C25664" s="243"/>
      <c r="D25664" s="243"/>
      <c r="E25664" s="243"/>
    </row>
    <row r="25665" spans="1:5" customFormat="1">
      <c r="A25665" s="294"/>
      <c r="B25665" s="243"/>
      <c r="C25665" s="243"/>
      <c r="D25665" s="243"/>
      <c r="E25665" s="243"/>
    </row>
    <row r="25666" spans="1:5" customFormat="1">
      <c r="A25666" s="294"/>
      <c r="B25666" s="243"/>
      <c r="C25666" s="243"/>
      <c r="D25666" s="243"/>
      <c r="E25666" s="243"/>
    </row>
    <row r="25667" spans="1:5" customFormat="1">
      <c r="A25667" s="294"/>
      <c r="B25667" s="243"/>
      <c r="C25667" s="243"/>
      <c r="D25667" s="243"/>
      <c r="E25667" s="243"/>
    </row>
    <row r="25668" spans="1:5" customFormat="1">
      <c r="A25668" s="294"/>
      <c r="B25668" s="243"/>
      <c r="C25668" s="243"/>
      <c r="D25668" s="243"/>
      <c r="E25668" s="243"/>
    </row>
    <row r="25669" spans="1:5" customFormat="1">
      <c r="A25669" s="294"/>
      <c r="B25669" s="243"/>
      <c r="C25669" s="243"/>
      <c r="D25669" s="243"/>
      <c r="E25669" s="243"/>
    </row>
    <row r="25670" spans="1:5" customFormat="1">
      <c r="A25670" s="294"/>
      <c r="B25670" s="243"/>
      <c r="C25670" s="243"/>
      <c r="D25670" s="243"/>
      <c r="E25670" s="243"/>
    </row>
    <row r="25671" spans="1:5" customFormat="1">
      <c r="A25671" s="294"/>
      <c r="B25671" s="243"/>
      <c r="C25671" s="243"/>
      <c r="D25671" s="243"/>
      <c r="E25671" s="243"/>
    </row>
    <row r="25672" spans="1:5" customFormat="1">
      <c r="A25672" s="294"/>
      <c r="B25672" s="243"/>
      <c r="C25672" s="243"/>
      <c r="D25672" s="243"/>
      <c r="E25672" s="243"/>
    </row>
    <row r="25673" spans="1:5" customFormat="1">
      <c r="A25673" s="294"/>
      <c r="B25673" s="243"/>
      <c r="C25673" s="243"/>
      <c r="D25673" s="243"/>
      <c r="E25673" s="243"/>
    </row>
    <row r="25674" spans="1:5" customFormat="1">
      <c r="A25674" s="294"/>
      <c r="B25674" s="243"/>
      <c r="C25674" s="243"/>
      <c r="D25674" s="243"/>
      <c r="E25674" s="243"/>
    </row>
    <row r="25675" spans="1:5" customFormat="1">
      <c r="A25675" s="294"/>
      <c r="B25675" s="243"/>
      <c r="C25675" s="243"/>
      <c r="D25675" s="243"/>
      <c r="E25675" s="243"/>
    </row>
    <row r="25676" spans="1:5" customFormat="1">
      <c r="A25676" s="294"/>
      <c r="B25676" s="243"/>
      <c r="C25676" s="243"/>
      <c r="D25676" s="243"/>
      <c r="E25676" s="243"/>
    </row>
    <row r="25677" spans="1:5" customFormat="1">
      <c r="A25677" s="294"/>
      <c r="B25677" s="243"/>
      <c r="C25677" s="243"/>
      <c r="D25677" s="243"/>
      <c r="E25677" s="243"/>
    </row>
    <row r="25678" spans="1:5" customFormat="1">
      <c r="A25678" s="294"/>
      <c r="B25678" s="243"/>
      <c r="C25678" s="243"/>
      <c r="D25678" s="243"/>
      <c r="E25678" s="243"/>
    </row>
    <row r="25679" spans="1:5" customFormat="1">
      <c r="A25679" s="294"/>
      <c r="B25679" s="243"/>
      <c r="C25679" s="243"/>
      <c r="D25679" s="243"/>
      <c r="E25679" s="243"/>
    </row>
    <row r="25680" spans="1:5" customFormat="1">
      <c r="A25680" s="294"/>
      <c r="B25680" s="243"/>
      <c r="C25680" s="243"/>
      <c r="D25680" s="243"/>
      <c r="E25680" s="243"/>
    </row>
    <row r="25681" spans="1:5" customFormat="1">
      <c r="A25681" s="294"/>
      <c r="B25681" s="243"/>
      <c r="C25681" s="243"/>
      <c r="D25681" s="243"/>
      <c r="E25681" s="243"/>
    </row>
    <row r="25682" spans="1:5" customFormat="1">
      <c r="A25682" s="294"/>
      <c r="B25682" s="243"/>
      <c r="C25682" s="243"/>
      <c r="D25682" s="243"/>
      <c r="E25682" s="243"/>
    </row>
    <row r="25683" spans="1:5" customFormat="1">
      <c r="A25683" s="294"/>
      <c r="B25683" s="243"/>
      <c r="C25683" s="243"/>
      <c r="D25683" s="243"/>
      <c r="E25683" s="243"/>
    </row>
    <row r="25684" spans="1:5" customFormat="1">
      <c r="A25684" s="294"/>
      <c r="B25684" s="243"/>
      <c r="C25684" s="243"/>
      <c r="D25684" s="243"/>
      <c r="E25684" s="243"/>
    </row>
    <row r="25685" spans="1:5" customFormat="1">
      <c r="A25685" s="294"/>
      <c r="B25685" s="243"/>
      <c r="C25685" s="243"/>
      <c r="D25685" s="243"/>
      <c r="E25685" s="243"/>
    </row>
    <row r="25686" spans="1:5" customFormat="1">
      <c r="A25686" s="294"/>
      <c r="B25686" s="243"/>
      <c r="C25686" s="243"/>
      <c r="D25686" s="243"/>
      <c r="E25686" s="243"/>
    </row>
    <row r="25687" spans="1:5" customFormat="1">
      <c r="A25687" s="294"/>
      <c r="B25687" s="243"/>
      <c r="C25687" s="243"/>
      <c r="D25687" s="243"/>
      <c r="E25687" s="243"/>
    </row>
    <row r="25688" spans="1:5" customFormat="1">
      <c r="A25688" s="294"/>
      <c r="B25688" s="243"/>
      <c r="C25688" s="243"/>
      <c r="D25688" s="243"/>
      <c r="E25688" s="243"/>
    </row>
    <row r="25689" spans="1:5" customFormat="1">
      <c r="A25689" s="294"/>
      <c r="B25689" s="243"/>
      <c r="C25689" s="243"/>
      <c r="D25689" s="243"/>
      <c r="E25689" s="243"/>
    </row>
    <row r="25690" spans="1:5" customFormat="1">
      <c r="A25690" s="294"/>
      <c r="B25690" s="243"/>
      <c r="C25690" s="243"/>
      <c r="D25690" s="243"/>
      <c r="E25690" s="243"/>
    </row>
    <row r="25691" spans="1:5" customFormat="1">
      <c r="A25691" s="294"/>
      <c r="B25691" s="243"/>
      <c r="C25691" s="243"/>
      <c r="D25691" s="243"/>
      <c r="E25691" s="243"/>
    </row>
    <row r="25692" spans="1:5" customFormat="1">
      <c r="A25692" s="294"/>
      <c r="B25692" s="243"/>
      <c r="C25692" s="243"/>
      <c r="D25692" s="243"/>
      <c r="E25692" s="243"/>
    </row>
    <row r="25693" spans="1:5" customFormat="1">
      <c r="A25693" s="294"/>
      <c r="B25693" s="243"/>
      <c r="C25693" s="243"/>
      <c r="D25693" s="243"/>
      <c r="E25693" s="243"/>
    </row>
    <row r="25694" spans="1:5" customFormat="1">
      <c r="A25694" s="294"/>
      <c r="B25694" s="243"/>
      <c r="C25694" s="243"/>
      <c r="D25694" s="243"/>
      <c r="E25694" s="243"/>
    </row>
    <row r="25695" spans="1:5" customFormat="1">
      <c r="A25695" s="294"/>
      <c r="B25695" s="243"/>
      <c r="C25695" s="243"/>
      <c r="D25695" s="243"/>
      <c r="E25695" s="243"/>
    </row>
    <row r="25696" spans="1:5" customFormat="1">
      <c r="A25696" s="294"/>
      <c r="B25696" s="243"/>
      <c r="C25696" s="243"/>
      <c r="D25696" s="243"/>
      <c r="E25696" s="243"/>
    </row>
    <row r="25697" spans="1:5" customFormat="1">
      <c r="A25697" s="294"/>
      <c r="B25697" s="243"/>
      <c r="C25697" s="243"/>
      <c r="D25697" s="243"/>
      <c r="E25697" s="243"/>
    </row>
    <row r="25698" spans="1:5" customFormat="1">
      <c r="A25698" s="294"/>
      <c r="B25698" s="243"/>
      <c r="C25698" s="243"/>
      <c r="D25698" s="243"/>
      <c r="E25698" s="243"/>
    </row>
    <row r="25699" spans="1:5" customFormat="1">
      <c r="A25699" s="294"/>
      <c r="B25699" s="243"/>
      <c r="C25699" s="243"/>
      <c r="D25699" s="243"/>
      <c r="E25699" s="243"/>
    </row>
    <row r="25700" spans="1:5" customFormat="1">
      <c r="A25700" s="294"/>
      <c r="B25700" s="243"/>
      <c r="C25700" s="243"/>
      <c r="D25700" s="243"/>
      <c r="E25700" s="243"/>
    </row>
    <row r="25701" spans="1:5" customFormat="1">
      <c r="A25701" s="294"/>
      <c r="B25701" s="243"/>
      <c r="C25701" s="243"/>
      <c r="D25701" s="243"/>
      <c r="E25701" s="243"/>
    </row>
    <row r="25702" spans="1:5" customFormat="1">
      <c r="A25702" s="294"/>
      <c r="B25702" s="243"/>
      <c r="C25702" s="243"/>
      <c r="D25702" s="243"/>
      <c r="E25702" s="243"/>
    </row>
    <row r="25703" spans="1:5" customFormat="1">
      <c r="A25703" s="294"/>
      <c r="B25703" s="243"/>
      <c r="C25703" s="243"/>
      <c r="D25703" s="243"/>
      <c r="E25703" s="243"/>
    </row>
    <row r="25704" spans="1:5" customFormat="1">
      <c r="A25704" s="294"/>
      <c r="B25704" s="243"/>
      <c r="C25704" s="243"/>
      <c r="D25704" s="243"/>
      <c r="E25704" s="243"/>
    </row>
    <row r="25705" spans="1:5" customFormat="1">
      <c r="A25705" s="294"/>
      <c r="B25705" s="243"/>
      <c r="C25705" s="243"/>
      <c r="D25705" s="243"/>
      <c r="E25705" s="243"/>
    </row>
    <row r="25706" spans="1:5" customFormat="1">
      <c r="A25706" s="294"/>
      <c r="B25706" s="243"/>
      <c r="C25706" s="243"/>
      <c r="D25706" s="243"/>
      <c r="E25706" s="243"/>
    </row>
    <row r="25707" spans="1:5" customFormat="1">
      <c r="A25707" s="294"/>
      <c r="B25707" s="243"/>
      <c r="C25707" s="243"/>
      <c r="D25707" s="243"/>
      <c r="E25707" s="243"/>
    </row>
    <row r="25708" spans="1:5" customFormat="1">
      <c r="A25708" s="294"/>
      <c r="B25708" s="243"/>
      <c r="C25708" s="243"/>
      <c r="D25708" s="243"/>
      <c r="E25708" s="243"/>
    </row>
    <row r="25709" spans="1:5" customFormat="1">
      <c r="A25709" s="294"/>
      <c r="B25709" s="243"/>
      <c r="C25709" s="243"/>
      <c r="D25709" s="243"/>
      <c r="E25709" s="243"/>
    </row>
    <row r="25710" spans="1:5" customFormat="1">
      <c r="A25710" s="294"/>
      <c r="B25710" s="243"/>
      <c r="C25710" s="243"/>
      <c r="D25710" s="243"/>
      <c r="E25710" s="243"/>
    </row>
    <row r="25711" spans="1:5" customFormat="1">
      <c r="A25711" s="294"/>
      <c r="B25711" s="243"/>
      <c r="C25711" s="243"/>
      <c r="D25711" s="243"/>
      <c r="E25711" s="243"/>
    </row>
    <row r="25712" spans="1:5" customFormat="1">
      <c r="A25712" s="294"/>
      <c r="B25712" s="243"/>
      <c r="C25712" s="243"/>
      <c r="D25712" s="243"/>
      <c r="E25712" s="243"/>
    </row>
    <row r="25713" spans="1:5" customFormat="1">
      <c r="A25713" s="294"/>
      <c r="B25713" s="243"/>
      <c r="C25713" s="243"/>
      <c r="D25713" s="243"/>
      <c r="E25713" s="243"/>
    </row>
    <row r="25714" spans="1:5" customFormat="1">
      <c r="A25714" s="294"/>
      <c r="B25714" s="243"/>
      <c r="C25714" s="243"/>
      <c r="D25714" s="243"/>
      <c r="E25714" s="243"/>
    </row>
    <row r="25715" spans="1:5" customFormat="1">
      <c r="A25715" s="294"/>
      <c r="B25715" s="243"/>
      <c r="C25715" s="243"/>
      <c r="D25715" s="243"/>
      <c r="E25715" s="243"/>
    </row>
    <row r="25716" spans="1:5" customFormat="1">
      <c r="A25716" s="294"/>
      <c r="B25716" s="243"/>
      <c r="C25716" s="243"/>
      <c r="D25716" s="243"/>
      <c r="E25716" s="243"/>
    </row>
    <row r="25717" spans="1:5" customFormat="1">
      <c r="A25717" s="294"/>
      <c r="B25717" s="243"/>
      <c r="C25717" s="243"/>
      <c r="D25717" s="243"/>
      <c r="E25717" s="243"/>
    </row>
    <row r="25718" spans="1:5" customFormat="1">
      <c r="A25718" s="294"/>
      <c r="B25718" s="243"/>
      <c r="C25718" s="243"/>
      <c r="D25718" s="243"/>
      <c r="E25718" s="243"/>
    </row>
    <row r="25719" spans="1:5" customFormat="1">
      <c r="A25719" s="294"/>
      <c r="B25719" s="243"/>
      <c r="C25719" s="243"/>
      <c r="D25719" s="243"/>
      <c r="E25719" s="243"/>
    </row>
    <row r="25720" spans="1:5" customFormat="1">
      <c r="A25720" s="294"/>
      <c r="B25720" s="243"/>
      <c r="C25720" s="243"/>
      <c r="D25720" s="243"/>
      <c r="E25720" s="243"/>
    </row>
    <row r="25721" spans="1:5" customFormat="1">
      <c r="A25721" s="294"/>
      <c r="B25721" s="243"/>
      <c r="C25721" s="243"/>
      <c r="D25721" s="243"/>
      <c r="E25721" s="243"/>
    </row>
    <row r="25722" spans="1:5" customFormat="1">
      <c r="A25722" s="294"/>
      <c r="B25722" s="243"/>
      <c r="C25722" s="243"/>
      <c r="D25722" s="243"/>
      <c r="E25722" s="243"/>
    </row>
    <row r="25723" spans="1:5" customFormat="1">
      <c r="A25723" s="294"/>
      <c r="B25723" s="243"/>
      <c r="C25723" s="243"/>
      <c r="D25723" s="243"/>
      <c r="E25723" s="243"/>
    </row>
    <row r="25724" spans="1:5" customFormat="1">
      <c r="A25724" s="294"/>
      <c r="B25724" s="243"/>
      <c r="C25724" s="243"/>
      <c r="D25724" s="243"/>
      <c r="E25724" s="243"/>
    </row>
    <row r="25725" spans="1:5" customFormat="1">
      <c r="A25725" s="294"/>
      <c r="B25725" s="243"/>
      <c r="C25725" s="243"/>
      <c r="D25725" s="243"/>
      <c r="E25725" s="243"/>
    </row>
    <row r="25726" spans="1:5" customFormat="1">
      <c r="A25726" s="294"/>
      <c r="B25726" s="243"/>
      <c r="C25726" s="243"/>
      <c r="D25726" s="243"/>
      <c r="E25726" s="243"/>
    </row>
    <row r="25727" spans="1:5" customFormat="1">
      <c r="A25727" s="294"/>
      <c r="B25727" s="243"/>
      <c r="C25727" s="243"/>
      <c r="D25727" s="243"/>
      <c r="E25727" s="243"/>
    </row>
    <row r="25728" spans="1:5" customFormat="1">
      <c r="A25728" s="294"/>
      <c r="B25728" s="243"/>
      <c r="C25728" s="243"/>
      <c r="D25728" s="243"/>
      <c r="E25728" s="243"/>
    </row>
    <row r="25729" spans="1:5" customFormat="1">
      <c r="A25729" s="294"/>
      <c r="B25729" s="243"/>
      <c r="C25729" s="243"/>
      <c r="D25729" s="243"/>
      <c r="E25729" s="243"/>
    </row>
    <row r="25730" spans="1:5" customFormat="1">
      <c r="A25730" s="294"/>
      <c r="B25730" s="243"/>
      <c r="C25730" s="243"/>
      <c r="D25730" s="243"/>
      <c r="E25730" s="243"/>
    </row>
    <row r="25731" spans="1:5" customFormat="1">
      <c r="A25731" s="294"/>
      <c r="B25731" s="243"/>
      <c r="C25731" s="243"/>
      <c r="D25731" s="243"/>
      <c r="E25731" s="243"/>
    </row>
    <row r="25732" spans="1:5" customFormat="1">
      <c r="A25732" s="294"/>
      <c r="B25732" s="243"/>
      <c r="C25732" s="243"/>
      <c r="D25732" s="243"/>
      <c r="E25732" s="243"/>
    </row>
    <row r="25733" spans="1:5" customFormat="1">
      <c r="A25733" s="294"/>
      <c r="B25733" s="243"/>
      <c r="C25733" s="243"/>
      <c r="D25733" s="243"/>
      <c r="E25733" s="243"/>
    </row>
    <row r="25734" spans="1:5" customFormat="1">
      <c r="A25734" s="294"/>
      <c r="B25734" s="243"/>
      <c r="C25734" s="243"/>
      <c r="D25734" s="243"/>
      <c r="E25734" s="243"/>
    </row>
    <row r="25735" spans="1:5" customFormat="1">
      <c r="A25735" s="294"/>
      <c r="B25735" s="243"/>
      <c r="C25735" s="243"/>
      <c r="D25735" s="243"/>
      <c r="E25735" s="243"/>
    </row>
    <row r="25736" spans="1:5" customFormat="1">
      <c r="A25736" s="294"/>
      <c r="B25736" s="243"/>
      <c r="C25736" s="243"/>
      <c r="D25736" s="243"/>
      <c r="E25736" s="243"/>
    </row>
    <row r="25737" spans="1:5" customFormat="1">
      <c r="A25737" s="294"/>
      <c r="B25737" s="243"/>
      <c r="C25737" s="243"/>
      <c r="D25737" s="243"/>
      <c r="E25737" s="243"/>
    </row>
    <row r="25738" spans="1:5" customFormat="1">
      <c r="A25738" s="294"/>
      <c r="B25738" s="243"/>
      <c r="C25738" s="243"/>
      <c r="D25738" s="243"/>
      <c r="E25738" s="243"/>
    </row>
    <row r="25739" spans="1:5" customFormat="1">
      <c r="A25739" s="294"/>
      <c r="B25739" s="243"/>
      <c r="C25739" s="243"/>
      <c r="D25739" s="243"/>
      <c r="E25739" s="243"/>
    </row>
    <row r="25740" spans="1:5" customFormat="1">
      <c r="A25740" s="294"/>
      <c r="B25740" s="243"/>
      <c r="C25740" s="243"/>
      <c r="D25740" s="243"/>
      <c r="E25740" s="243"/>
    </row>
    <row r="25741" spans="1:5" customFormat="1">
      <c r="A25741" s="294"/>
      <c r="B25741" s="243"/>
      <c r="C25741" s="243"/>
      <c r="D25741" s="243"/>
      <c r="E25741" s="243"/>
    </row>
    <row r="25742" spans="1:5" customFormat="1">
      <c r="A25742" s="294"/>
      <c r="B25742" s="243"/>
      <c r="C25742" s="243"/>
      <c r="D25742" s="243"/>
      <c r="E25742" s="243"/>
    </row>
    <row r="25743" spans="1:5" customFormat="1">
      <c r="A25743" s="294"/>
      <c r="B25743" s="243"/>
      <c r="C25743" s="243"/>
      <c r="D25743" s="243"/>
      <c r="E25743" s="243"/>
    </row>
    <row r="25744" spans="1:5" customFormat="1">
      <c r="A25744" s="294"/>
      <c r="B25744" s="243"/>
      <c r="C25744" s="243"/>
      <c r="D25744" s="243"/>
      <c r="E25744" s="243"/>
    </row>
    <row r="25745" spans="1:5" customFormat="1">
      <c r="A25745" s="294"/>
      <c r="B25745" s="243"/>
      <c r="C25745" s="243"/>
      <c r="D25745" s="243"/>
      <c r="E25745" s="243"/>
    </row>
    <row r="25746" spans="1:5" customFormat="1">
      <c r="A25746" s="294"/>
      <c r="B25746" s="243"/>
      <c r="C25746" s="243"/>
      <c r="D25746" s="243"/>
      <c r="E25746" s="243"/>
    </row>
    <row r="25747" spans="1:5" customFormat="1">
      <c r="A25747" s="294"/>
      <c r="B25747" s="243"/>
      <c r="C25747" s="243"/>
      <c r="D25747" s="243"/>
      <c r="E25747" s="243"/>
    </row>
    <row r="25748" spans="1:5" customFormat="1">
      <c r="A25748" s="294"/>
      <c r="B25748" s="243"/>
      <c r="C25748" s="243"/>
      <c r="D25748" s="243"/>
      <c r="E25748" s="243"/>
    </row>
    <row r="25749" spans="1:5" customFormat="1">
      <c r="A25749" s="294"/>
      <c r="B25749" s="243"/>
      <c r="C25749" s="243"/>
      <c r="D25749" s="243"/>
      <c r="E25749" s="243"/>
    </row>
    <row r="25750" spans="1:5" customFormat="1">
      <c r="A25750" s="294"/>
      <c r="B25750" s="243"/>
      <c r="C25750" s="243"/>
      <c r="D25750" s="243"/>
      <c r="E25750" s="243"/>
    </row>
    <row r="25751" spans="1:5" customFormat="1">
      <c r="A25751" s="294"/>
      <c r="B25751" s="243"/>
      <c r="C25751" s="243"/>
      <c r="D25751" s="243"/>
      <c r="E25751" s="243"/>
    </row>
    <row r="25752" spans="1:5" customFormat="1">
      <c r="A25752" s="294"/>
      <c r="B25752" s="243"/>
      <c r="C25752" s="243"/>
      <c r="D25752" s="243"/>
      <c r="E25752" s="243"/>
    </row>
    <row r="25753" spans="1:5" customFormat="1">
      <c r="A25753" s="294"/>
      <c r="B25753" s="243"/>
      <c r="C25753" s="243"/>
      <c r="D25753" s="243"/>
      <c r="E25753" s="243"/>
    </row>
    <row r="25754" spans="1:5" customFormat="1">
      <c r="A25754" s="294"/>
      <c r="B25754" s="243"/>
      <c r="C25754" s="243"/>
      <c r="D25754" s="243"/>
      <c r="E25754" s="243"/>
    </row>
    <row r="25755" spans="1:5" customFormat="1">
      <c r="A25755" s="294"/>
      <c r="B25755" s="243"/>
      <c r="C25755" s="243"/>
      <c r="D25755" s="243"/>
      <c r="E25755" s="243"/>
    </row>
    <row r="25756" spans="1:5" customFormat="1">
      <c r="A25756" s="294"/>
      <c r="B25756" s="243"/>
      <c r="C25756" s="243"/>
      <c r="D25756" s="243"/>
      <c r="E25756" s="243"/>
    </row>
    <row r="25757" spans="1:5" customFormat="1">
      <c r="A25757" s="294"/>
      <c r="B25757" s="243"/>
      <c r="C25757" s="243"/>
      <c r="D25757" s="243"/>
      <c r="E25757" s="243"/>
    </row>
    <row r="25758" spans="1:5" customFormat="1">
      <c r="A25758" s="294"/>
      <c r="B25758" s="243"/>
      <c r="C25758" s="243"/>
      <c r="D25758" s="243"/>
      <c r="E25758" s="243"/>
    </row>
    <row r="25759" spans="1:5" customFormat="1">
      <c r="A25759" s="294"/>
      <c r="B25759" s="243"/>
      <c r="C25759" s="243"/>
      <c r="D25759" s="243"/>
      <c r="E25759" s="243"/>
    </row>
    <row r="25760" spans="1:5" customFormat="1">
      <c r="A25760" s="294"/>
      <c r="B25760" s="243"/>
      <c r="C25760" s="243"/>
      <c r="D25760" s="243"/>
      <c r="E25760" s="243"/>
    </row>
    <row r="25761" spans="1:5" customFormat="1">
      <c r="A25761" s="294"/>
      <c r="B25761" s="243"/>
      <c r="C25761" s="243"/>
      <c r="D25761" s="243"/>
      <c r="E25761" s="243"/>
    </row>
    <row r="25762" spans="1:5" customFormat="1">
      <c r="A25762" s="294"/>
      <c r="B25762" s="243"/>
      <c r="C25762" s="243"/>
      <c r="D25762" s="243"/>
      <c r="E25762" s="243"/>
    </row>
    <row r="25763" spans="1:5" customFormat="1">
      <c r="A25763" s="294"/>
      <c r="B25763" s="243"/>
      <c r="C25763" s="243"/>
      <c r="D25763" s="243"/>
      <c r="E25763" s="243"/>
    </row>
    <row r="25764" spans="1:5" customFormat="1">
      <c r="A25764" s="294"/>
      <c r="B25764" s="243"/>
      <c r="C25764" s="243"/>
      <c r="D25764" s="243"/>
      <c r="E25764" s="243"/>
    </row>
    <row r="25765" spans="1:5" customFormat="1">
      <c r="A25765" s="294"/>
      <c r="B25765" s="243"/>
      <c r="C25765" s="243"/>
      <c r="D25765" s="243"/>
      <c r="E25765" s="243"/>
    </row>
    <row r="25766" spans="1:5" customFormat="1">
      <c r="A25766" s="294"/>
      <c r="B25766" s="243"/>
      <c r="C25766" s="243"/>
      <c r="D25766" s="243"/>
      <c r="E25766" s="243"/>
    </row>
    <row r="25767" spans="1:5" customFormat="1">
      <c r="A25767" s="294"/>
      <c r="B25767" s="243"/>
      <c r="C25767" s="243"/>
      <c r="D25767" s="243"/>
      <c r="E25767" s="243"/>
    </row>
    <row r="25768" spans="1:5" customFormat="1">
      <c r="A25768" s="294"/>
      <c r="B25768" s="243"/>
      <c r="C25768" s="243"/>
      <c r="D25768" s="243"/>
      <c r="E25768" s="243"/>
    </row>
    <row r="25769" spans="1:5" customFormat="1">
      <c r="A25769" s="294"/>
      <c r="B25769" s="243"/>
      <c r="C25769" s="243"/>
      <c r="D25769" s="243"/>
      <c r="E25769" s="243"/>
    </row>
    <row r="25770" spans="1:5" customFormat="1">
      <c r="A25770" s="294"/>
      <c r="B25770" s="243"/>
      <c r="C25770" s="243"/>
      <c r="D25770" s="243"/>
      <c r="E25770" s="243"/>
    </row>
    <row r="25771" spans="1:5" customFormat="1">
      <c r="A25771" s="294"/>
      <c r="B25771" s="243"/>
      <c r="C25771" s="243"/>
      <c r="D25771" s="243"/>
      <c r="E25771" s="243"/>
    </row>
    <row r="25772" spans="1:5" customFormat="1">
      <c r="A25772" s="294"/>
      <c r="B25772" s="243"/>
      <c r="C25772" s="243"/>
      <c r="D25772" s="243"/>
      <c r="E25772" s="243"/>
    </row>
    <row r="25773" spans="1:5" customFormat="1">
      <c r="A25773" s="294"/>
      <c r="B25773" s="243"/>
      <c r="C25773" s="243"/>
      <c r="D25773" s="243"/>
      <c r="E25773" s="243"/>
    </row>
    <row r="25774" spans="1:5" customFormat="1">
      <c r="A25774" s="294"/>
      <c r="B25774" s="243"/>
      <c r="C25774" s="243"/>
      <c r="D25774" s="243"/>
      <c r="E25774" s="243"/>
    </row>
    <row r="25775" spans="1:5" customFormat="1">
      <c r="A25775" s="294"/>
      <c r="B25775" s="243"/>
      <c r="C25775" s="243"/>
      <c r="D25775" s="243"/>
      <c r="E25775" s="243"/>
    </row>
    <row r="25776" spans="1:5" customFormat="1">
      <c r="A25776" s="294"/>
      <c r="B25776" s="243"/>
      <c r="C25776" s="243"/>
      <c r="D25776" s="243"/>
      <c r="E25776" s="243"/>
    </row>
    <row r="25777" spans="1:5" customFormat="1">
      <c r="A25777" s="294"/>
      <c r="B25777" s="243"/>
      <c r="C25777" s="243"/>
      <c r="D25777" s="243"/>
      <c r="E25777" s="243"/>
    </row>
    <row r="25778" spans="1:5" customFormat="1">
      <c r="A25778" s="294"/>
      <c r="B25778" s="243"/>
      <c r="C25778" s="243"/>
      <c r="D25778" s="243"/>
      <c r="E25778" s="243"/>
    </row>
    <row r="25779" spans="1:5" customFormat="1">
      <c r="A25779" s="294"/>
      <c r="B25779" s="243"/>
      <c r="C25779" s="243"/>
      <c r="D25779" s="243"/>
      <c r="E25779" s="243"/>
    </row>
    <row r="25780" spans="1:5" customFormat="1">
      <c r="A25780" s="294"/>
      <c r="B25780" s="243"/>
      <c r="C25780" s="243"/>
      <c r="D25780" s="243"/>
      <c r="E25780" s="243"/>
    </row>
    <row r="25781" spans="1:5" customFormat="1">
      <c r="A25781" s="294"/>
      <c r="B25781" s="243"/>
      <c r="C25781" s="243"/>
      <c r="D25781" s="243"/>
      <c r="E25781" s="243"/>
    </row>
    <row r="25782" spans="1:5" customFormat="1">
      <c r="A25782" s="294"/>
      <c r="B25782" s="243"/>
      <c r="C25782" s="243"/>
      <c r="D25782" s="243"/>
      <c r="E25782" s="243"/>
    </row>
    <row r="25783" spans="1:5" customFormat="1">
      <c r="A25783" s="294"/>
      <c r="B25783" s="243"/>
      <c r="C25783" s="243"/>
      <c r="D25783" s="243"/>
      <c r="E25783" s="243"/>
    </row>
    <row r="25784" spans="1:5" customFormat="1">
      <c r="A25784" s="294"/>
      <c r="B25784" s="243"/>
      <c r="C25784" s="243"/>
      <c r="D25784" s="243"/>
      <c r="E25784" s="243"/>
    </row>
    <row r="25785" spans="1:5" customFormat="1">
      <c r="A25785" s="294"/>
      <c r="B25785" s="243"/>
      <c r="C25785" s="243"/>
      <c r="D25785" s="243"/>
      <c r="E25785" s="243"/>
    </row>
    <row r="25786" spans="1:5" customFormat="1">
      <c r="A25786" s="294"/>
      <c r="B25786" s="243"/>
      <c r="C25786" s="243"/>
      <c r="D25786" s="243"/>
      <c r="E25786" s="243"/>
    </row>
    <row r="25787" spans="1:5" customFormat="1">
      <c r="A25787" s="294"/>
      <c r="B25787" s="243"/>
      <c r="C25787" s="243"/>
      <c r="D25787" s="243"/>
      <c r="E25787" s="243"/>
    </row>
    <row r="25788" spans="1:5" customFormat="1">
      <c r="A25788" s="294"/>
      <c r="B25788" s="243"/>
      <c r="C25788" s="243"/>
      <c r="D25788" s="243"/>
      <c r="E25788" s="243"/>
    </row>
    <row r="25789" spans="1:5" customFormat="1">
      <c r="A25789" s="294"/>
      <c r="B25789" s="243"/>
      <c r="C25789" s="243"/>
      <c r="D25789" s="243"/>
      <c r="E25789" s="243"/>
    </row>
    <row r="25790" spans="1:5" customFormat="1">
      <c r="A25790" s="294"/>
      <c r="B25790" s="243"/>
      <c r="C25790" s="243"/>
      <c r="D25790" s="243"/>
      <c r="E25790" s="243"/>
    </row>
    <row r="25791" spans="1:5" customFormat="1">
      <c r="A25791" s="294"/>
      <c r="B25791" s="243"/>
      <c r="C25791" s="243"/>
      <c r="D25791" s="243"/>
      <c r="E25791" s="243"/>
    </row>
    <row r="25792" spans="1:5" customFormat="1">
      <c r="A25792" s="294"/>
      <c r="B25792" s="243"/>
      <c r="C25792" s="243"/>
      <c r="D25792" s="243"/>
      <c r="E25792" s="243"/>
    </row>
    <row r="25793" spans="1:5" customFormat="1">
      <c r="A25793" s="294"/>
      <c r="B25793" s="243"/>
      <c r="C25793" s="243"/>
      <c r="D25793" s="243"/>
      <c r="E25793" s="243"/>
    </row>
    <row r="25794" spans="1:5" customFormat="1">
      <c r="A25794" s="294"/>
      <c r="B25794" s="243"/>
      <c r="C25794" s="243"/>
      <c r="D25794" s="243"/>
      <c r="E25794" s="243"/>
    </row>
    <row r="25795" spans="1:5" customFormat="1">
      <c r="A25795" s="294"/>
      <c r="B25795" s="243"/>
      <c r="C25795" s="243"/>
      <c r="D25795" s="243"/>
      <c r="E25795" s="243"/>
    </row>
    <row r="25796" spans="1:5" customFormat="1">
      <c r="A25796" s="294"/>
      <c r="B25796" s="243"/>
      <c r="C25796" s="243"/>
      <c r="D25796" s="243"/>
      <c r="E25796" s="243"/>
    </row>
    <row r="25797" spans="1:5" customFormat="1">
      <c r="A25797" s="294"/>
      <c r="B25797" s="243"/>
      <c r="C25797" s="243"/>
      <c r="D25797" s="243"/>
      <c r="E25797" s="243"/>
    </row>
    <row r="25798" spans="1:5" customFormat="1">
      <c r="A25798" s="294"/>
      <c r="B25798" s="243"/>
      <c r="C25798" s="243"/>
      <c r="D25798" s="243"/>
      <c r="E25798" s="243"/>
    </row>
    <row r="25799" spans="1:5" customFormat="1">
      <c r="A25799" s="294"/>
      <c r="B25799" s="243"/>
      <c r="C25799" s="243"/>
      <c r="D25799" s="243"/>
      <c r="E25799" s="243"/>
    </row>
    <row r="25800" spans="1:5" customFormat="1">
      <c r="A25800" s="294"/>
      <c r="B25800" s="243"/>
      <c r="C25800" s="243"/>
      <c r="D25800" s="243"/>
      <c r="E25800" s="243"/>
    </row>
    <row r="25801" spans="1:5" customFormat="1">
      <c r="A25801" s="294"/>
      <c r="B25801" s="243"/>
      <c r="C25801" s="243"/>
      <c r="D25801" s="243"/>
      <c r="E25801" s="243"/>
    </row>
    <row r="25802" spans="1:5" customFormat="1">
      <c r="A25802" s="294"/>
      <c r="B25802" s="243"/>
      <c r="C25802" s="243"/>
      <c r="D25802" s="243"/>
      <c r="E25802" s="243"/>
    </row>
    <row r="25803" spans="1:5" customFormat="1">
      <c r="A25803" s="294"/>
      <c r="B25803" s="243"/>
      <c r="C25803" s="243"/>
      <c r="D25803" s="243"/>
      <c r="E25803" s="243"/>
    </row>
    <row r="25804" spans="1:5" customFormat="1">
      <c r="A25804" s="294"/>
      <c r="B25804" s="243"/>
      <c r="C25804" s="243"/>
      <c r="D25804" s="243"/>
      <c r="E25804" s="243"/>
    </row>
    <row r="25805" spans="1:5" customFormat="1">
      <c r="A25805" s="294"/>
      <c r="B25805" s="243"/>
      <c r="C25805" s="243"/>
      <c r="D25805" s="243"/>
      <c r="E25805" s="243"/>
    </row>
    <row r="25806" spans="1:5" customFormat="1">
      <c r="A25806" s="294"/>
      <c r="B25806" s="243"/>
      <c r="C25806" s="243"/>
      <c r="D25806" s="243"/>
      <c r="E25806" s="243"/>
    </row>
    <row r="25807" spans="1:5" customFormat="1">
      <c r="A25807" s="294"/>
      <c r="B25807" s="243"/>
      <c r="C25807" s="243"/>
      <c r="D25807" s="243"/>
      <c r="E25807" s="243"/>
    </row>
    <row r="25808" spans="1:5" customFormat="1">
      <c r="A25808" s="294"/>
      <c r="B25808" s="243"/>
      <c r="C25808" s="243"/>
      <c r="D25808" s="243"/>
      <c r="E25808" s="243"/>
    </row>
    <row r="25809" spans="1:5" customFormat="1">
      <c r="A25809" s="294"/>
      <c r="B25809" s="243"/>
      <c r="C25809" s="243"/>
      <c r="D25809" s="243"/>
      <c r="E25809" s="243"/>
    </row>
    <row r="25810" spans="1:5" customFormat="1">
      <c r="A25810" s="294"/>
      <c r="B25810" s="243"/>
      <c r="C25810" s="243"/>
      <c r="D25810" s="243"/>
      <c r="E25810" s="243"/>
    </row>
    <row r="25811" spans="1:5" customFormat="1">
      <c r="A25811" s="294"/>
      <c r="B25811" s="243"/>
      <c r="C25811" s="243"/>
      <c r="D25811" s="243"/>
      <c r="E25811" s="243"/>
    </row>
    <row r="25812" spans="1:5" customFormat="1">
      <c r="A25812" s="294"/>
      <c r="B25812" s="243"/>
      <c r="C25812" s="243"/>
      <c r="D25812" s="243"/>
      <c r="E25812" s="243"/>
    </row>
    <row r="25813" spans="1:5" customFormat="1">
      <c r="A25813" s="294"/>
      <c r="B25813" s="243"/>
      <c r="C25813" s="243"/>
      <c r="D25813" s="243"/>
      <c r="E25813" s="243"/>
    </row>
    <row r="25814" spans="1:5" customFormat="1">
      <c r="A25814" s="294"/>
      <c r="B25814" s="243"/>
      <c r="C25814" s="243"/>
      <c r="D25814" s="243"/>
      <c r="E25814" s="243"/>
    </row>
    <row r="25815" spans="1:5" customFormat="1">
      <c r="A25815" s="294"/>
      <c r="B25815" s="243"/>
      <c r="C25815" s="243"/>
      <c r="D25815" s="243"/>
      <c r="E25815" s="243"/>
    </row>
    <row r="25816" spans="1:5" customFormat="1">
      <c r="A25816" s="294"/>
      <c r="B25816" s="243"/>
      <c r="C25816" s="243"/>
      <c r="D25816" s="243"/>
      <c r="E25816" s="243"/>
    </row>
    <row r="25817" spans="1:5" customFormat="1">
      <c r="A25817" s="294"/>
      <c r="B25817" s="243"/>
      <c r="C25817" s="243"/>
      <c r="D25817" s="243"/>
      <c r="E25817" s="243"/>
    </row>
    <row r="25818" spans="1:5" customFormat="1">
      <c r="A25818" s="294"/>
      <c r="B25818" s="243"/>
      <c r="C25818" s="243"/>
      <c r="D25818" s="243"/>
      <c r="E25818" s="243"/>
    </row>
    <row r="25819" spans="1:5" customFormat="1">
      <c r="A25819" s="294"/>
      <c r="B25819" s="243"/>
      <c r="C25819" s="243"/>
      <c r="D25819" s="243"/>
      <c r="E25819" s="243"/>
    </row>
    <row r="25820" spans="1:5" customFormat="1">
      <c r="A25820" s="294"/>
      <c r="B25820" s="243"/>
      <c r="C25820" s="243"/>
      <c r="D25820" s="243"/>
      <c r="E25820" s="243"/>
    </row>
    <row r="25821" spans="1:5" customFormat="1">
      <c r="A25821" s="294"/>
      <c r="B25821" s="243"/>
      <c r="C25821" s="243"/>
      <c r="D25821" s="243"/>
      <c r="E25821" s="243"/>
    </row>
    <row r="25822" spans="1:5" customFormat="1">
      <c r="A25822" s="294"/>
      <c r="B25822" s="243"/>
      <c r="C25822" s="243"/>
      <c r="D25822" s="243"/>
      <c r="E25822" s="243"/>
    </row>
    <row r="25823" spans="1:5" customFormat="1">
      <c r="A25823" s="294"/>
      <c r="B25823" s="243"/>
      <c r="C25823" s="243"/>
      <c r="D25823" s="243"/>
      <c r="E25823" s="243"/>
    </row>
    <row r="25824" spans="1:5" customFormat="1">
      <c r="A25824" s="294"/>
      <c r="B25824" s="243"/>
      <c r="C25824" s="243"/>
      <c r="D25824" s="243"/>
      <c r="E25824" s="243"/>
    </row>
    <row r="25825" spans="1:5" customFormat="1">
      <c r="A25825" s="294"/>
      <c r="B25825" s="243"/>
      <c r="C25825" s="243"/>
      <c r="D25825" s="243"/>
      <c r="E25825" s="243"/>
    </row>
    <row r="25826" spans="1:5" customFormat="1">
      <c r="A25826" s="294"/>
      <c r="B25826" s="243"/>
      <c r="C25826" s="243"/>
      <c r="D25826" s="243"/>
      <c r="E25826" s="243"/>
    </row>
    <row r="25827" spans="1:5" customFormat="1">
      <c r="A25827" s="294"/>
      <c r="B25827" s="243"/>
      <c r="C25827" s="243"/>
      <c r="D25827" s="243"/>
      <c r="E25827" s="243"/>
    </row>
    <row r="25828" spans="1:5" customFormat="1">
      <c r="A25828" s="294"/>
      <c r="B25828" s="243"/>
      <c r="C25828" s="243"/>
      <c r="D25828" s="243"/>
      <c r="E25828" s="243"/>
    </row>
    <row r="25829" spans="1:5" customFormat="1">
      <c r="A25829" s="294"/>
      <c r="B25829" s="243"/>
      <c r="C25829" s="243"/>
      <c r="D25829" s="243"/>
      <c r="E25829" s="243"/>
    </row>
    <row r="25830" spans="1:5" customFormat="1">
      <c r="A25830" s="294"/>
      <c r="B25830" s="243"/>
      <c r="C25830" s="243"/>
      <c r="D25830" s="243"/>
      <c r="E25830" s="243"/>
    </row>
    <row r="25831" spans="1:5" customFormat="1">
      <c r="A25831" s="294"/>
      <c r="B25831" s="243"/>
      <c r="C25831" s="243"/>
      <c r="D25831" s="243"/>
      <c r="E25831" s="243"/>
    </row>
    <row r="25832" spans="1:5" customFormat="1">
      <c r="A25832" s="294"/>
      <c r="B25832" s="243"/>
      <c r="C25832" s="243"/>
      <c r="D25832" s="243"/>
      <c r="E25832" s="243"/>
    </row>
    <row r="25833" spans="1:5" customFormat="1">
      <c r="A25833" s="294"/>
      <c r="B25833" s="243"/>
      <c r="C25833" s="243"/>
      <c r="D25833" s="243"/>
      <c r="E25833" s="243"/>
    </row>
    <row r="25834" spans="1:5" customFormat="1">
      <c r="A25834" s="294"/>
      <c r="B25834" s="243"/>
      <c r="C25834" s="243"/>
      <c r="D25834" s="243"/>
      <c r="E25834" s="243"/>
    </row>
    <row r="25835" spans="1:5" customFormat="1">
      <c r="A25835" s="294"/>
      <c r="B25835" s="243"/>
      <c r="C25835" s="243"/>
      <c r="D25835" s="243"/>
      <c r="E25835" s="243"/>
    </row>
    <row r="25836" spans="1:5" customFormat="1">
      <c r="A25836" s="294"/>
      <c r="B25836" s="243"/>
      <c r="C25836" s="243"/>
      <c r="D25836" s="243"/>
      <c r="E25836" s="243"/>
    </row>
    <row r="25837" spans="1:5" customFormat="1">
      <c r="A25837" s="294"/>
      <c r="B25837" s="243"/>
      <c r="C25837" s="243"/>
      <c r="D25837" s="243"/>
      <c r="E25837" s="243"/>
    </row>
    <row r="25838" spans="1:5" customFormat="1">
      <c r="A25838" s="294"/>
      <c r="B25838" s="243"/>
      <c r="C25838" s="243"/>
      <c r="D25838" s="243"/>
      <c r="E25838" s="243"/>
    </row>
    <row r="25839" spans="1:5" customFormat="1">
      <c r="A25839" s="294"/>
      <c r="B25839" s="243"/>
      <c r="C25839" s="243"/>
      <c r="D25839" s="243"/>
      <c r="E25839" s="243"/>
    </row>
    <row r="25840" spans="1:5" customFormat="1">
      <c r="A25840" s="294"/>
      <c r="B25840" s="243"/>
      <c r="C25840" s="243"/>
      <c r="D25840" s="243"/>
      <c r="E25840" s="243"/>
    </row>
    <row r="25841" spans="1:5" customFormat="1">
      <c r="A25841" s="294"/>
      <c r="B25841" s="243"/>
      <c r="C25841" s="243"/>
      <c r="D25841" s="243"/>
      <c r="E25841" s="243"/>
    </row>
    <row r="25842" spans="1:5" customFormat="1">
      <c r="A25842" s="294"/>
      <c r="B25842" s="243"/>
      <c r="C25842" s="243"/>
      <c r="D25842" s="243"/>
      <c r="E25842" s="243"/>
    </row>
    <row r="25843" spans="1:5" customFormat="1">
      <c r="A25843" s="294"/>
      <c r="B25843" s="243"/>
      <c r="C25843" s="243"/>
      <c r="D25843" s="243"/>
      <c r="E25843" s="243"/>
    </row>
    <row r="25844" spans="1:5" customFormat="1">
      <c r="A25844" s="294"/>
      <c r="B25844" s="243"/>
      <c r="C25844" s="243"/>
      <c r="D25844" s="243"/>
      <c r="E25844" s="243"/>
    </row>
    <row r="25845" spans="1:5" customFormat="1">
      <c r="A25845" s="294"/>
      <c r="B25845" s="243"/>
      <c r="C25845" s="243"/>
      <c r="D25845" s="243"/>
      <c r="E25845" s="243"/>
    </row>
    <row r="25846" spans="1:5" customFormat="1">
      <c r="A25846" s="294"/>
      <c r="B25846" s="243"/>
      <c r="C25846" s="243"/>
      <c r="D25846" s="243"/>
      <c r="E25846" s="243"/>
    </row>
    <row r="25847" spans="1:5" customFormat="1">
      <c r="A25847" s="294"/>
      <c r="B25847" s="243"/>
      <c r="C25847" s="243"/>
      <c r="D25847" s="243"/>
      <c r="E25847" s="243"/>
    </row>
    <row r="25848" spans="1:5" customFormat="1">
      <c r="A25848" s="294"/>
      <c r="B25848" s="243"/>
      <c r="C25848" s="243"/>
      <c r="D25848" s="243"/>
      <c r="E25848" s="243"/>
    </row>
    <row r="25849" spans="1:5" customFormat="1">
      <c r="A25849" s="294"/>
      <c r="B25849" s="243"/>
      <c r="C25849" s="243"/>
      <c r="D25849" s="243"/>
      <c r="E25849" s="243"/>
    </row>
    <row r="25850" spans="1:5" customFormat="1">
      <c r="A25850" s="294"/>
      <c r="B25850" s="243"/>
      <c r="C25850" s="243"/>
      <c r="D25850" s="243"/>
      <c r="E25850" s="243"/>
    </row>
    <row r="25851" spans="1:5" customFormat="1">
      <c r="A25851" s="294"/>
      <c r="B25851" s="243"/>
      <c r="C25851" s="243"/>
      <c r="D25851" s="243"/>
      <c r="E25851" s="243"/>
    </row>
    <row r="25852" spans="1:5" customFormat="1">
      <c r="A25852" s="294"/>
      <c r="B25852" s="243"/>
      <c r="C25852" s="243"/>
      <c r="D25852" s="243"/>
      <c r="E25852" s="243"/>
    </row>
    <row r="25853" spans="1:5" customFormat="1">
      <c r="A25853" s="294"/>
      <c r="B25853" s="243"/>
      <c r="C25853" s="243"/>
      <c r="D25853" s="243"/>
      <c r="E25853" s="243"/>
    </row>
    <row r="25854" spans="1:5" customFormat="1">
      <c r="A25854" s="294"/>
      <c r="B25854" s="243"/>
      <c r="C25854" s="243"/>
      <c r="D25854" s="243"/>
      <c r="E25854" s="243"/>
    </row>
    <row r="25855" spans="1:5" customFormat="1">
      <c r="A25855" s="294"/>
      <c r="B25855" s="243"/>
      <c r="C25855" s="243"/>
      <c r="D25855" s="243"/>
      <c r="E25855" s="243"/>
    </row>
    <row r="25856" spans="1:5" customFormat="1">
      <c r="A25856" s="294"/>
      <c r="B25856" s="243"/>
      <c r="C25856" s="243"/>
      <c r="D25856" s="243"/>
      <c r="E25856" s="243"/>
    </row>
    <row r="25857" spans="1:5" customFormat="1">
      <c r="A25857" s="294"/>
      <c r="B25857" s="243"/>
      <c r="C25857" s="243"/>
      <c r="D25857" s="243"/>
      <c r="E25857" s="243"/>
    </row>
    <row r="25858" spans="1:5" customFormat="1">
      <c r="A25858" s="294"/>
      <c r="B25858" s="243"/>
      <c r="C25858" s="243"/>
      <c r="D25858" s="243"/>
      <c r="E25858" s="243"/>
    </row>
    <row r="25859" spans="1:5" customFormat="1">
      <c r="A25859" s="294"/>
      <c r="B25859" s="243"/>
      <c r="C25859" s="243"/>
      <c r="D25859" s="243"/>
      <c r="E25859" s="243"/>
    </row>
    <row r="25860" spans="1:5" customFormat="1">
      <c r="A25860" s="294"/>
      <c r="B25860" s="243"/>
      <c r="C25860" s="243"/>
      <c r="D25860" s="243"/>
      <c r="E25860" s="243"/>
    </row>
    <row r="25861" spans="1:5" customFormat="1">
      <c r="A25861" s="294"/>
      <c r="B25861" s="243"/>
      <c r="C25861" s="243"/>
      <c r="D25861" s="243"/>
      <c r="E25861" s="243"/>
    </row>
    <row r="25862" spans="1:5" customFormat="1">
      <c r="A25862" s="294"/>
      <c r="B25862" s="243"/>
      <c r="C25862" s="243"/>
      <c r="D25862" s="243"/>
      <c r="E25862" s="243"/>
    </row>
    <row r="25863" spans="1:5" customFormat="1">
      <c r="A25863" s="294"/>
      <c r="B25863" s="243"/>
      <c r="C25863" s="243"/>
      <c r="D25863" s="243"/>
      <c r="E25863" s="243"/>
    </row>
    <row r="25864" spans="1:5" customFormat="1">
      <c r="A25864" s="294"/>
      <c r="B25864" s="243"/>
      <c r="C25864" s="243"/>
      <c r="D25864" s="243"/>
      <c r="E25864" s="243"/>
    </row>
    <row r="25865" spans="1:5" customFormat="1">
      <c r="A25865" s="294"/>
      <c r="B25865" s="243"/>
      <c r="C25865" s="243"/>
      <c r="D25865" s="243"/>
      <c r="E25865" s="243"/>
    </row>
    <row r="25866" spans="1:5" customFormat="1">
      <c r="A25866" s="294"/>
      <c r="B25866" s="243"/>
      <c r="C25866" s="243"/>
      <c r="D25866" s="243"/>
      <c r="E25866" s="243"/>
    </row>
    <row r="25867" spans="1:5" customFormat="1">
      <c r="A25867" s="294"/>
      <c r="B25867" s="243"/>
      <c r="C25867" s="243"/>
      <c r="D25867" s="243"/>
      <c r="E25867" s="243"/>
    </row>
    <row r="25868" spans="1:5" customFormat="1">
      <c r="A25868" s="294"/>
      <c r="B25868" s="243"/>
      <c r="C25868" s="243"/>
      <c r="D25868" s="243"/>
      <c r="E25868" s="243"/>
    </row>
    <row r="25869" spans="1:5" customFormat="1">
      <c r="A25869" s="294"/>
      <c r="B25869" s="243"/>
      <c r="C25869" s="243"/>
      <c r="D25869" s="243"/>
      <c r="E25869" s="243"/>
    </row>
    <row r="25870" spans="1:5" customFormat="1">
      <c r="A25870" s="294"/>
      <c r="B25870" s="243"/>
      <c r="C25870" s="243"/>
      <c r="D25870" s="243"/>
      <c r="E25870" s="243"/>
    </row>
    <row r="25871" spans="1:5" customFormat="1">
      <c r="A25871" s="294"/>
      <c r="B25871" s="243"/>
      <c r="C25871" s="243"/>
      <c r="D25871" s="243"/>
      <c r="E25871" s="243"/>
    </row>
    <row r="25872" spans="1:5" customFormat="1">
      <c r="A25872" s="294"/>
      <c r="B25872" s="243"/>
      <c r="C25872" s="243"/>
      <c r="D25872" s="243"/>
      <c r="E25872" s="243"/>
    </row>
    <row r="25873" spans="1:5" customFormat="1">
      <c r="A25873" s="294"/>
      <c r="B25873" s="243"/>
      <c r="C25873" s="243"/>
      <c r="D25873" s="243"/>
      <c r="E25873" s="243"/>
    </row>
    <row r="25874" spans="1:5" customFormat="1">
      <c r="A25874" s="294"/>
      <c r="B25874" s="243"/>
      <c r="C25874" s="243"/>
      <c r="D25874" s="243"/>
      <c r="E25874" s="243"/>
    </row>
    <row r="25875" spans="1:5" customFormat="1">
      <c r="A25875" s="294"/>
      <c r="B25875" s="243"/>
      <c r="C25875" s="243"/>
      <c r="D25875" s="243"/>
      <c r="E25875" s="243"/>
    </row>
    <row r="25876" spans="1:5" customFormat="1">
      <c r="A25876" s="294"/>
      <c r="B25876" s="243"/>
      <c r="C25876" s="243"/>
      <c r="D25876" s="243"/>
      <c r="E25876" s="243"/>
    </row>
    <row r="25877" spans="1:5" customFormat="1">
      <c r="A25877" s="294"/>
      <c r="B25877" s="243"/>
      <c r="C25877" s="243"/>
      <c r="D25877" s="243"/>
      <c r="E25877" s="243"/>
    </row>
    <row r="25878" spans="1:5" customFormat="1">
      <c r="A25878" s="294"/>
      <c r="B25878" s="243"/>
      <c r="C25878" s="243"/>
      <c r="D25878" s="243"/>
      <c r="E25878" s="243"/>
    </row>
    <row r="25879" spans="1:5" customFormat="1">
      <c r="A25879" s="294"/>
      <c r="B25879" s="243"/>
      <c r="C25879" s="243"/>
      <c r="D25879" s="243"/>
      <c r="E25879" s="243"/>
    </row>
    <row r="25880" spans="1:5" customFormat="1">
      <c r="A25880" s="294"/>
      <c r="B25880" s="243"/>
      <c r="C25880" s="243"/>
      <c r="D25880" s="243"/>
      <c r="E25880" s="243"/>
    </row>
    <row r="25881" spans="1:5" customFormat="1">
      <c r="A25881" s="294"/>
      <c r="B25881" s="243"/>
      <c r="C25881" s="243"/>
      <c r="D25881" s="243"/>
      <c r="E25881" s="243"/>
    </row>
    <row r="25882" spans="1:5" customFormat="1">
      <c r="A25882" s="294"/>
      <c r="B25882" s="243"/>
      <c r="C25882" s="243"/>
      <c r="D25882" s="243"/>
      <c r="E25882" s="243"/>
    </row>
    <row r="25883" spans="1:5" customFormat="1">
      <c r="A25883" s="294"/>
      <c r="B25883" s="243"/>
      <c r="C25883" s="243"/>
      <c r="D25883" s="243"/>
      <c r="E25883" s="243"/>
    </row>
    <row r="25884" spans="1:5" customFormat="1">
      <c r="A25884" s="294"/>
      <c r="B25884" s="243"/>
      <c r="C25884" s="243"/>
      <c r="D25884" s="243"/>
      <c r="E25884" s="243"/>
    </row>
    <row r="25885" spans="1:5" customFormat="1">
      <c r="A25885" s="294"/>
      <c r="B25885" s="243"/>
      <c r="C25885" s="243"/>
      <c r="D25885" s="243"/>
      <c r="E25885" s="243"/>
    </row>
    <row r="25886" spans="1:5" customFormat="1">
      <c r="A25886" s="294"/>
      <c r="B25886" s="243"/>
      <c r="C25886" s="243"/>
      <c r="D25886" s="243"/>
      <c r="E25886" s="243"/>
    </row>
    <row r="25887" spans="1:5" customFormat="1">
      <c r="A25887" s="294"/>
      <c r="B25887" s="243"/>
      <c r="C25887" s="243"/>
      <c r="D25887" s="243"/>
      <c r="E25887" s="243"/>
    </row>
    <row r="25888" spans="1:5" customFormat="1">
      <c r="A25888" s="294"/>
      <c r="B25888" s="243"/>
      <c r="C25888" s="243"/>
      <c r="D25888" s="243"/>
      <c r="E25888" s="243"/>
    </row>
    <row r="25889" spans="1:5" customFormat="1">
      <c r="A25889" s="294"/>
      <c r="B25889" s="243"/>
      <c r="C25889" s="243"/>
      <c r="D25889" s="243"/>
      <c r="E25889" s="243"/>
    </row>
    <row r="25890" spans="1:5" customFormat="1">
      <c r="A25890" s="294"/>
      <c r="B25890" s="243"/>
      <c r="C25890" s="243"/>
      <c r="D25890" s="243"/>
      <c r="E25890" s="243"/>
    </row>
    <row r="25891" spans="1:5" customFormat="1">
      <c r="A25891" s="294"/>
      <c r="B25891" s="243"/>
      <c r="C25891" s="243"/>
      <c r="D25891" s="243"/>
      <c r="E25891" s="243"/>
    </row>
    <row r="25892" spans="1:5" customFormat="1">
      <c r="A25892" s="294"/>
      <c r="B25892" s="243"/>
      <c r="C25892" s="243"/>
      <c r="D25892" s="243"/>
      <c r="E25892" s="243"/>
    </row>
    <row r="25893" spans="1:5" customFormat="1">
      <c r="A25893" s="294"/>
      <c r="B25893" s="243"/>
      <c r="C25893" s="243"/>
      <c r="D25893" s="243"/>
      <c r="E25893" s="243"/>
    </row>
    <row r="25894" spans="1:5" customFormat="1">
      <c r="A25894" s="294"/>
      <c r="B25894" s="243"/>
      <c r="C25894" s="243"/>
      <c r="D25894" s="243"/>
      <c r="E25894" s="243"/>
    </row>
    <row r="25895" spans="1:5" customFormat="1">
      <c r="A25895" s="294"/>
      <c r="B25895" s="243"/>
      <c r="C25895" s="243"/>
      <c r="D25895" s="243"/>
      <c r="E25895" s="243"/>
    </row>
    <row r="25896" spans="1:5" customFormat="1">
      <c r="A25896" s="294"/>
      <c r="B25896" s="243"/>
      <c r="C25896" s="243"/>
      <c r="D25896" s="243"/>
      <c r="E25896" s="243"/>
    </row>
    <row r="25897" spans="1:5" customFormat="1">
      <c r="A25897" s="294"/>
      <c r="B25897" s="243"/>
      <c r="C25897" s="243"/>
      <c r="D25897" s="243"/>
      <c r="E25897" s="243"/>
    </row>
    <row r="25898" spans="1:5" customFormat="1">
      <c r="A25898" s="294"/>
      <c r="B25898" s="243"/>
      <c r="C25898" s="243"/>
      <c r="D25898" s="243"/>
      <c r="E25898" s="243"/>
    </row>
    <row r="25899" spans="1:5" customFormat="1">
      <c r="A25899" s="294"/>
      <c r="B25899" s="243"/>
      <c r="C25899" s="243"/>
      <c r="D25899" s="243"/>
      <c r="E25899" s="243"/>
    </row>
    <row r="25900" spans="1:5" customFormat="1">
      <c r="A25900" s="294"/>
      <c r="B25900" s="243"/>
      <c r="C25900" s="243"/>
      <c r="D25900" s="243"/>
      <c r="E25900" s="243"/>
    </row>
    <row r="25901" spans="1:5" customFormat="1">
      <c r="A25901" s="294"/>
      <c r="B25901" s="243"/>
      <c r="C25901" s="243"/>
      <c r="D25901" s="243"/>
      <c r="E25901" s="243"/>
    </row>
    <row r="25902" spans="1:5" customFormat="1">
      <c r="A25902" s="294"/>
      <c r="B25902" s="243"/>
      <c r="C25902" s="243"/>
      <c r="D25902" s="243"/>
      <c r="E25902" s="243"/>
    </row>
    <row r="25903" spans="1:5" customFormat="1">
      <c r="A25903" s="294"/>
      <c r="B25903" s="243"/>
      <c r="C25903" s="243"/>
      <c r="D25903" s="243"/>
      <c r="E25903" s="243"/>
    </row>
    <row r="25904" spans="1:5" customFormat="1">
      <c r="A25904" s="294"/>
      <c r="B25904" s="243"/>
      <c r="C25904" s="243"/>
      <c r="D25904" s="243"/>
      <c r="E25904" s="243"/>
    </row>
    <row r="25905" spans="1:5" customFormat="1">
      <c r="A25905" s="294"/>
      <c r="B25905" s="243"/>
      <c r="C25905" s="243"/>
      <c r="D25905" s="243"/>
      <c r="E25905" s="243"/>
    </row>
    <row r="25906" spans="1:5" customFormat="1">
      <c r="A25906" s="294"/>
      <c r="B25906" s="243"/>
      <c r="C25906" s="243"/>
      <c r="D25906" s="243"/>
      <c r="E25906" s="243"/>
    </row>
    <row r="25907" spans="1:5" customFormat="1">
      <c r="A25907" s="294"/>
      <c r="B25907" s="243"/>
      <c r="C25907" s="243"/>
      <c r="D25907" s="243"/>
      <c r="E25907" s="243"/>
    </row>
    <row r="25908" spans="1:5" customFormat="1">
      <c r="A25908" s="294"/>
      <c r="B25908" s="243"/>
      <c r="C25908" s="243"/>
      <c r="D25908" s="243"/>
      <c r="E25908" s="243"/>
    </row>
    <row r="25909" spans="1:5" customFormat="1">
      <c r="A25909" s="294"/>
      <c r="B25909" s="243"/>
      <c r="C25909" s="243"/>
      <c r="D25909" s="243"/>
      <c r="E25909" s="243"/>
    </row>
    <row r="25910" spans="1:5" customFormat="1">
      <c r="A25910" s="294"/>
      <c r="B25910" s="243"/>
      <c r="C25910" s="243"/>
      <c r="D25910" s="243"/>
      <c r="E25910" s="243"/>
    </row>
    <row r="25911" spans="1:5" customFormat="1">
      <c r="A25911" s="294"/>
      <c r="B25911" s="243"/>
      <c r="C25911" s="243"/>
      <c r="D25911" s="243"/>
      <c r="E25911" s="243"/>
    </row>
    <row r="25912" spans="1:5" customFormat="1">
      <c r="A25912" s="294"/>
      <c r="B25912" s="243"/>
      <c r="C25912" s="243"/>
      <c r="D25912" s="243"/>
      <c r="E25912" s="243"/>
    </row>
    <row r="25913" spans="1:5" customFormat="1">
      <c r="A25913" s="294"/>
      <c r="B25913" s="243"/>
      <c r="C25913" s="243"/>
      <c r="D25913" s="243"/>
      <c r="E25913" s="243"/>
    </row>
    <row r="25914" spans="1:5" customFormat="1">
      <c r="A25914" s="294"/>
      <c r="B25914" s="243"/>
      <c r="C25914" s="243"/>
      <c r="D25914" s="243"/>
      <c r="E25914" s="243"/>
    </row>
    <row r="25915" spans="1:5" customFormat="1">
      <c r="A25915" s="294"/>
      <c r="B25915" s="243"/>
      <c r="C25915" s="243"/>
      <c r="D25915" s="243"/>
      <c r="E25915" s="243"/>
    </row>
    <row r="25916" spans="1:5" customFormat="1">
      <c r="A25916" s="294"/>
      <c r="B25916" s="243"/>
      <c r="C25916" s="243"/>
      <c r="D25916" s="243"/>
      <c r="E25916" s="243"/>
    </row>
    <row r="25917" spans="1:5" customFormat="1">
      <c r="A25917" s="294"/>
      <c r="B25917" s="243"/>
      <c r="C25917" s="243"/>
      <c r="D25917" s="243"/>
      <c r="E25917" s="243"/>
    </row>
    <row r="25918" spans="1:5" customFormat="1">
      <c r="A25918" s="294"/>
      <c r="B25918" s="243"/>
      <c r="C25918" s="243"/>
      <c r="D25918" s="243"/>
      <c r="E25918" s="243"/>
    </row>
    <row r="25919" spans="1:5" customFormat="1">
      <c r="A25919" s="294"/>
      <c r="B25919" s="243"/>
      <c r="C25919" s="243"/>
      <c r="D25919" s="243"/>
      <c r="E25919" s="243"/>
    </row>
    <row r="25920" spans="1:5" customFormat="1">
      <c r="A25920" s="294"/>
      <c r="B25920" s="243"/>
      <c r="C25920" s="243"/>
      <c r="D25920" s="243"/>
      <c r="E25920" s="243"/>
    </row>
    <row r="25921" spans="1:5" customFormat="1">
      <c r="A25921" s="294"/>
      <c r="B25921" s="243"/>
      <c r="C25921" s="243"/>
      <c r="D25921" s="243"/>
      <c r="E25921" s="243"/>
    </row>
    <row r="25922" spans="1:5" customFormat="1">
      <c r="A25922" s="294"/>
      <c r="B25922" s="243"/>
      <c r="C25922" s="243"/>
      <c r="D25922" s="243"/>
      <c r="E25922" s="243"/>
    </row>
    <row r="25923" spans="1:5" customFormat="1">
      <c r="A25923" s="294"/>
      <c r="B25923" s="243"/>
      <c r="C25923" s="243"/>
      <c r="D25923" s="243"/>
      <c r="E25923" s="243"/>
    </row>
    <row r="25924" spans="1:5" customFormat="1">
      <c r="A25924" s="294"/>
      <c r="B25924" s="243"/>
      <c r="C25924" s="243"/>
      <c r="D25924" s="243"/>
      <c r="E25924" s="243"/>
    </row>
    <row r="25925" spans="1:5" customFormat="1">
      <c r="A25925" s="294"/>
      <c r="B25925" s="243"/>
      <c r="C25925" s="243"/>
      <c r="D25925" s="243"/>
      <c r="E25925" s="243"/>
    </row>
    <row r="25926" spans="1:5" customFormat="1">
      <c r="A25926" s="294"/>
      <c r="B25926" s="243"/>
      <c r="C25926" s="243"/>
      <c r="D25926" s="243"/>
      <c r="E25926" s="243"/>
    </row>
    <row r="25927" spans="1:5" customFormat="1">
      <c r="A25927" s="294"/>
      <c r="B25927" s="243"/>
      <c r="C25927" s="243"/>
      <c r="D25927" s="243"/>
      <c r="E25927" s="243"/>
    </row>
    <row r="25928" spans="1:5" customFormat="1">
      <c r="A25928" s="294"/>
      <c r="B25928" s="243"/>
      <c r="C25928" s="243"/>
      <c r="D25928" s="243"/>
      <c r="E25928" s="243"/>
    </row>
    <row r="25929" spans="1:5" customFormat="1">
      <c r="A25929" s="294"/>
      <c r="B25929" s="243"/>
      <c r="C25929" s="243"/>
      <c r="D25929" s="243"/>
      <c r="E25929" s="243"/>
    </row>
    <row r="25930" spans="1:5" customFormat="1">
      <c r="A25930" s="294"/>
      <c r="B25930" s="243"/>
      <c r="C25930" s="243"/>
      <c r="D25930" s="243"/>
      <c r="E25930" s="243"/>
    </row>
    <row r="25931" spans="1:5" customFormat="1">
      <c r="A25931" s="294"/>
      <c r="B25931" s="243"/>
      <c r="C25931" s="243"/>
      <c r="D25931" s="243"/>
      <c r="E25931" s="243"/>
    </row>
    <row r="25932" spans="1:5" customFormat="1">
      <c r="A25932" s="294"/>
      <c r="B25932" s="243"/>
      <c r="C25932" s="243"/>
      <c r="D25932" s="243"/>
      <c r="E25932" s="243"/>
    </row>
    <row r="25933" spans="1:5" customFormat="1">
      <c r="A25933" s="294"/>
      <c r="B25933" s="243"/>
      <c r="C25933" s="243"/>
      <c r="D25933" s="243"/>
      <c r="E25933" s="243"/>
    </row>
    <row r="25934" spans="1:5" customFormat="1">
      <c r="A25934" s="294"/>
      <c r="B25934" s="243"/>
      <c r="C25934" s="243"/>
      <c r="D25934" s="243"/>
      <c r="E25934" s="243"/>
    </row>
    <row r="25935" spans="1:5" customFormat="1">
      <c r="A25935" s="294"/>
      <c r="B25935" s="243"/>
      <c r="C25935" s="243"/>
      <c r="D25935" s="243"/>
      <c r="E25935" s="243"/>
    </row>
    <row r="25936" spans="1:5" customFormat="1">
      <c r="A25936" s="294"/>
      <c r="B25936" s="243"/>
      <c r="C25936" s="243"/>
      <c r="D25936" s="243"/>
      <c r="E25936" s="243"/>
    </row>
    <row r="25937" spans="1:5" customFormat="1">
      <c r="A25937" s="294"/>
      <c r="B25937" s="243"/>
      <c r="C25937" s="243"/>
      <c r="D25937" s="243"/>
      <c r="E25937" s="243"/>
    </row>
    <row r="25938" spans="1:5" customFormat="1">
      <c r="A25938" s="294"/>
      <c r="B25938" s="243"/>
      <c r="C25938" s="243"/>
      <c r="D25938" s="243"/>
      <c r="E25938" s="243"/>
    </row>
    <row r="25939" spans="1:5" customFormat="1">
      <c r="A25939" s="294"/>
      <c r="B25939" s="243"/>
      <c r="C25939" s="243"/>
      <c r="D25939" s="243"/>
      <c r="E25939" s="243"/>
    </row>
    <row r="25940" spans="1:5" customFormat="1">
      <c r="A25940" s="294"/>
      <c r="B25940" s="243"/>
      <c r="C25940" s="243"/>
      <c r="D25940" s="243"/>
      <c r="E25940" s="243"/>
    </row>
    <row r="25941" spans="1:5" customFormat="1">
      <c r="A25941" s="294"/>
      <c r="B25941" s="243"/>
      <c r="C25941" s="243"/>
      <c r="D25941" s="243"/>
      <c r="E25941" s="243"/>
    </row>
    <row r="25942" spans="1:5" customFormat="1">
      <c r="A25942" s="294"/>
      <c r="B25942" s="243"/>
      <c r="C25942" s="243"/>
      <c r="D25942" s="243"/>
      <c r="E25942" s="243"/>
    </row>
    <row r="25943" spans="1:5" customFormat="1">
      <c r="A25943" s="294"/>
      <c r="B25943" s="243"/>
      <c r="C25943" s="243"/>
      <c r="D25943" s="243"/>
      <c r="E25943" s="243"/>
    </row>
    <row r="25944" spans="1:5" customFormat="1">
      <c r="A25944" s="294"/>
      <c r="B25944" s="243"/>
      <c r="C25944" s="243"/>
      <c r="D25944" s="243"/>
      <c r="E25944" s="243"/>
    </row>
    <row r="25945" spans="1:5" customFormat="1">
      <c r="A25945" s="294"/>
      <c r="B25945" s="243"/>
      <c r="C25945" s="243"/>
      <c r="D25945" s="243"/>
      <c r="E25945" s="243"/>
    </row>
    <row r="25946" spans="1:5" customFormat="1">
      <c r="A25946" s="294"/>
      <c r="B25946" s="243"/>
      <c r="C25946" s="243"/>
      <c r="D25946" s="243"/>
      <c r="E25946" s="243"/>
    </row>
    <row r="25947" spans="1:5" customFormat="1">
      <c r="A25947" s="294"/>
      <c r="B25947" s="243"/>
      <c r="C25947" s="243"/>
      <c r="D25947" s="243"/>
      <c r="E25947" s="243"/>
    </row>
    <row r="25948" spans="1:5" customFormat="1">
      <c r="A25948" s="294"/>
      <c r="B25948" s="243"/>
      <c r="C25948" s="243"/>
      <c r="D25948" s="243"/>
      <c r="E25948" s="243"/>
    </row>
    <row r="25949" spans="1:5" customFormat="1">
      <c r="A25949" s="294"/>
      <c r="B25949" s="243"/>
      <c r="C25949" s="243"/>
      <c r="D25949" s="243"/>
      <c r="E25949" s="243"/>
    </row>
    <row r="25950" spans="1:5" customFormat="1">
      <c r="A25950" s="294"/>
      <c r="B25950" s="243"/>
      <c r="C25950" s="243"/>
      <c r="D25950" s="243"/>
      <c r="E25950" s="243"/>
    </row>
    <row r="25951" spans="1:5" customFormat="1">
      <c r="A25951" s="294"/>
      <c r="B25951" s="243"/>
      <c r="C25951" s="243"/>
      <c r="D25951" s="243"/>
      <c r="E25951" s="243"/>
    </row>
    <row r="25952" spans="1:5" customFormat="1">
      <c r="A25952" s="294"/>
      <c r="B25952" s="243"/>
      <c r="C25952" s="243"/>
      <c r="D25952" s="243"/>
      <c r="E25952" s="243"/>
    </row>
    <row r="25953" spans="1:5" customFormat="1">
      <c r="A25953" s="294"/>
      <c r="B25953" s="243"/>
      <c r="C25953" s="243"/>
      <c r="D25953" s="243"/>
      <c r="E25953" s="243"/>
    </row>
    <row r="25954" spans="1:5" customFormat="1">
      <c r="A25954" s="294"/>
      <c r="B25954" s="243"/>
      <c r="C25954" s="243"/>
      <c r="D25954" s="243"/>
      <c r="E25954" s="243"/>
    </row>
    <row r="25955" spans="1:5" customFormat="1">
      <c r="A25955" s="294"/>
      <c r="B25955" s="243"/>
      <c r="C25955" s="243"/>
      <c r="D25955" s="243"/>
      <c r="E25955" s="243"/>
    </row>
    <row r="25956" spans="1:5" customFormat="1">
      <c r="A25956" s="294"/>
      <c r="B25956" s="243"/>
      <c r="C25956" s="243"/>
      <c r="D25956" s="243"/>
      <c r="E25956" s="243"/>
    </row>
    <row r="25957" spans="1:5" customFormat="1">
      <c r="A25957" s="294"/>
      <c r="B25957" s="243"/>
      <c r="C25957" s="243"/>
      <c r="D25957" s="243"/>
      <c r="E25957" s="243"/>
    </row>
    <row r="25958" spans="1:5" customFormat="1">
      <c r="A25958" s="294"/>
      <c r="B25958" s="243"/>
      <c r="C25958" s="243"/>
      <c r="D25958" s="243"/>
      <c r="E25958" s="243"/>
    </row>
    <row r="25959" spans="1:5" customFormat="1">
      <c r="A25959" s="294"/>
      <c r="B25959" s="243"/>
      <c r="C25959" s="243"/>
      <c r="D25959" s="243"/>
      <c r="E25959" s="243"/>
    </row>
    <row r="25960" spans="1:5" customFormat="1">
      <c r="A25960" s="294"/>
      <c r="B25960" s="243"/>
      <c r="C25960" s="243"/>
      <c r="D25960" s="243"/>
      <c r="E25960" s="243"/>
    </row>
    <row r="25961" spans="1:5" customFormat="1">
      <c r="A25961" s="294"/>
      <c r="B25961" s="243"/>
      <c r="C25961" s="243"/>
      <c r="D25961" s="243"/>
      <c r="E25961" s="243"/>
    </row>
    <row r="25962" spans="1:5" customFormat="1">
      <c r="A25962" s="294"/>
      <c r="B25962" s="243"/>
      <c r="C25962" s="243"/>
      <c r="D25962" s="243"/>
      <c r="E25962" s="243"/>
    </row>
    <row r="25963" spans="1:5" customFormat="1">
      <c r="A25963" s="294"/>
      <c r="B25963" s="243"/>
      <c r="C25963" s="243"/>
      <c r="D25963" s="243"/>
      <c r="E25963" s="243"/>
    </row>
    <row r="25964" spans="1:5" customFormat="1">
      <c r="A25964" s="294"/>
      <c r="B25964" s="243"/>
      <c r="C25964" s="243"/>
      <c r="D25964" s="243"/>
      <c r="E25964" s="243"/>
    </row>
    <row r="25965" spans="1:5" customFormat="1">
      <c r="A25965" s="294"/>
      <c r="B25965" s="243"/>
      <c r="C25965" s="243"/>
      <c r="D25965" s="243"/>
      <c r="E25965" s="243"/>
    </row>
    <row r="25966" spans="1:5" customFormat="1">
      <c r="A25966" s="294"/>
      <c r="B25966" s="243"/>
      <c r="C25966" s="243"/>
      <c r="D25966" s="243"/>
      <c r="E25966" s="243"/>
    </row>
    <row r="25967" spans="1:5" customFormat="1">
      <c r="A25967" s="294"/>
      <c r="B25967" s="243"/>
      <c r="C25967" s="243"/>
      <c r="D25967" s="243"/>
      <c r="E25967" s="243"/>
    </row>
    <row r="25968" spans="1:5" customFormat="1">
      <c r="A25968" s="294"/>
      <c r="B25968" s="243"/>
      <c r="C25968" s="243"/>
      <c r="D25968" s="243"/>
      <c r="E25968" s="243"/>
    </row>
    <row r="25969" spans="1:5" customFormat="1">
      <c r="A25969" s="294"/>
      <c r="B25969" s="243"/>
      <c r="C25969" s="243"/>
      <c r="D25969" s="243"/>
      <c r="E25969" s="243"/>
    </row>
    <row r="25970" spans="1:5" customFormat="1">
      <c r="A25970" s="294"/>
      <c r="B25970" s="243"/>
      <c r="C25970" s="243"/>
      <c r="D25970" s="243"/>
      <c r="E25970" s="243"/>
    </row>
    <row r="25971" spans="1:5" customFormat="1">
      <c r="A25971" s="294"/>
      <c r="B25971" s="243"/>
      <c r="C25971" s="243"/>
      <c r="D25971" s="243"/>
      <c r="E25971" s="243"/>
    </row>
    <row r="25972" spans="1:5" customFormat="1">
      <c r="A25972" s="294"/>
      <c r="B25972" s="243"/>
      <c r="C25972" s="243"/>
      <c r="D25972" s="243"/>
      <c r="E25972" s="243"/>
    </row>
    <row r="25973" spans="1:5" customFormat="1">
      <c r="A25973" s="294"/>
      <c r="B25973" s="243"/>
      <c r="C25973" s="243"/>
      <c r="D25973" s="243"/>
      <c r="E25973" s="243"/>
    </row>
    <row r="25974" spans="1:5" customFormat="1">
      <c r="A25974" s="294"/>
      <c r="B25974" s="243"/>
      <c r="C25974" s="243"/>
      <c r="D25974" s="243"/>
      <c r="E25974" s="243"/>
    </row>
    <row r="25975" spans="1:5" customFormat="1">
      <c r="A25975" s="294"/>
      <c r="B25975" s="243"/>
      <c r="C25975" s="243"/>
      <c r="D25975" s="243"/>
      <c r="E25975" s="243"/>
    </row>
    <row r="25976" spans="1:5" customFormat="1">
      <c r="A25976" s="294"/>
      <c r="B25976" s="243"/>
      <c r="C25976" s="243"/>
      <c r="D25976" s="243"/>
      <c r="E25976" s="243"/>
    </row>
    <row r="25977" spans="1:5" customFormat="1">
      <c r="A25977" s="294"/>
      <c r="B25977" s="243"/>
      <c r="C25977" s="243"/>
      <c r="D25977" s="243"/>
      <c r="E25977" s="243"/>
    </row>
    <row r="25978" spans="1:5" customFormat="1">
      <c r="A25978" s="294"/>
      <c r="B25978" s="243"/>
      <c r="C25978" s="243"/>
      <c r="D25978" s="243"/>
      <c r="E25978" s="243"/>
    </row>
    <row r="25979" spans="1:5" customFormat="1">
      <c r="A25979" s="294"/>
      <c r="B25979" s="243"/>
      <c r="C25979" s="243"/>
      <c r="D25979" s="243"/>
      <c r="E25979" s="243"/>
    </row>
    <row r="25980" spans="1:5" customFormat="1">
      <c r="A25980" s="294"/>
      <c r="B25980" s="243"/>
      <c r="C25980" s="243"/>
      <c r="D25980" s="243"/>
      <c r="E25980" s="243"/>
    </row>
    <row r="25981" spans="1:5" customFormat="1">
      <c r="A25981" s="294"/>
      <c r="B25981" s="243"/>
      <c r="C25981" s="243"/>
      <c r="D25981" s="243"/>
      <c r="E25981" s="243"/>
    </row>
    <row r="25982" spans="1:5" customFormat="1">
      <c r="A25982" s="294"/>
      <c r="B25982" s="243"/>
      <c r="C25982" s="243"/>
      <c r="D25982" s="243"/>
      <c r="E25982" s="243"/>
    </row>
    <row r="25983" spans="1:5" customFormat="1">
      <c r="A25983" s="294"/>
      <c r="B25983" s="243"/>
      <c r="C25983" s="243"/>
      <c r="D25983" s="243"/>
      <c r="E25983" s="243"/>
    </row>
    <row r="25984" spans="1:5" customFormat="1">
      <c r="A25984" s="294"/>
      <c r="B25984" s="243"/>
      <c r="C25984" s="243"/>
      <c r="D25984" s="243"/>
      <c r="E25984" s="243"/>
    </row>
    <row r="25985" spans="1:5" customFormat="1">
      <c r="A25985" s="294"/>
      <c r="B25985" s="243"/>
      <c r="C25985" s="243"/>
      <c r="D25985" s="243"/>
      <c r="E25985" s="243"/>
    </row>
    <row r="25986" spans="1:5" customFormat="1">
      <c r="A25986" s="294"/>
      <c r="B25986" s="243"/>
      <c r="C25986" s="243"/>
      <c r="D25986" s="243"/>
      <c r="E25986" s="243"/>
    </row>
    <row r="25987" spans="1:5" customFormat="1">
      <c r="A25987" s="294"/>
      <c r="B25987" s="243"/>
      <c r="C25987" s="243"/>
      <c r="D25987" s="243"/>
      <c r="E25987" s="243"/>
    </row>
    <row r="25988" spans="1:5" customFormat="1">
      <c r="A25988" s="294"/>
      <c r="B25988" s="243"/>
      <c r="C25988" s="243"/>
      <c r="D25988" s="243"/>
      <c r="E25988" s="243"/>
    </row>
    <row r="25989" spans="1:5" customFormat="1">
      <c r="A25989" s="294"/>
      <c r="B25989" s="243"/>
      <c r="C25989" s="243"/>
      <c r="D25989" s="243"/>
      <c r="E25989" s="243"/>
    </row>
    <row r="25990" spans="1:5" customFormat="1">
      <c r="A25990" s="294"/>
      <c r="B25990" s="243"/>
      <c r="C25990" s="243"/>
      <c r="D25990" s="243"/>
      <c r="E25990" s="243"/>
    </row>
    <row r="25991" spans="1:5" customFormat="1">
      <c r="A25991" s="294"/>
      <c r="B25991" s="243"/>
      <c r="C25991" s="243"/>
      <c r="D25991" s="243"/>
      <c r="E25991" s="243"/>
    </row>
    <row r="25992" spans="1:5" customFormat="1">
      <c r="A25992" s="294"/>
      <c r="B25992" s="243"/>
      <c r="C25992" s="243"/>
      <c r="D25992" s="243"/>
      <c r="E25992" s="243"/>
    </row>
    <row r="25993" spans="1:5" customFormat="1">
      <c r="A25993" s="294"/>
      <c r="B25993" s="243"/>
      <c r="C25993" s="243"/>
      <c r="D25993" s="243"/>
      <c r="E25993" s="243"/>
    </row>
    <row r="25994" spans="1:5" customFormat="1">
      <c r="A25994" s="294"/>
      <c r="B25994" s="243"/>
      <c r="C25994" s="243"/>
      <c r="D25994" s="243"/>
      <c r="E25994" s="243"/>
    </row>
    <row r="25995" spans="1:5" customFormat="1">
      <c r="A25995" s="294"/>
      <c r="B25995" s="243"/>
      <c r="C25995" s="243"/>
      <c r="D25995" s="243"/>
      <c r="E25995" s="243"/>
    </row>
    <row r="25996" spans="1:5" customFormat="1">
      <c r="A25996" s="294"/>
      <c r="B25996" s="243"/>
      <c r="C25996" s="243"/>
      <c r="D25996" s="243"/>
      <c r="E25996" s="243"/>
    </row>
    <row r="25997" spans="1:5" customFormat="1">
      <c r="A25997" s="294"/>
      <c r="B25997" s="243"/>
      <c r="C25997" s="243"/>
      <c r="D25997" s="243"/>
      <c r="E25997" s="243"/>
    </row>
    <row r="25998" spans="1:5" customFormat="1">
      <c r="A25998" s="294"/>
      <c r="B25998" s="243"/>
      <c r="C25998" s="243"/>
      <c r="D25998" s="243"/>
      <c r="E25998" s="243"/>
    </row>
    <row r="25999" spans="1:5" customFormat="1">
      <c r="A25999" s="294"/>
      <c r="B25999" s="243"/>
      <c r="C25999" s="243"/>
      <c r="D25999" s="243"/>
      <c r="E25999" s="243"/>
    </row>
    <row r="26000" spans="1:5" customFormat="1">
      <c r="A26000" s="294"/>
      <c r="B26000" s="243"/>
      <c r="C26000" s="243"/>
      <c r="D26000" s="243"/>
      <c r="E26000" s="243"/>
    </row>
    <row r="26001" spans="1:5" customFormat="1">
      <c r="A26001" s="294"/>
      <c r="B26001" s="243"/>
      <c r="C26001" s="243"/>
      <c r="D26001" s="243"/>
      <c r="E26001" s="243"/>
    </row>
    <row r="26002" spans="1:5" customFormat="1">
      <c r="A26002" s="294"/>
      <c r="B26002" s="243"/>
      <c r="C26002" s="243"/>
      <c r="D26002" s="243"/>
      <c r="E26002" s="243"/>
    </row>
    <row r="26003" spans="1:5" customFormat="1">
      <c r="A26003" s="294"/>
      <c r="B26003" s="243"/>
      <c r="C26003" s="243"/>
      <c r="D26003" s="243"/>
      <c r="E26003" s="243"/>
    </row>
    <row r="26004" spans="1:5" customFormat="1">
      <c r="A26004" s="294"/>
      <c r="B26004" s="243"/>
      <c r="C26004" s="243"/>
      <c r="D26004" s="243"/>
      <c r="E26004" s="243"/>
    </row>
    <row r="26005" spans="1:5" customFormat="1">
      <c r="A26005" s="294"/>
      <c r="B26005" s="243"/>
      <c r="C26005" s="243"/>
      <c r="D26005" s="243"/>
      <c r="E26005" s="243"/>
    </row>
    <row r="26006" spans="1:5" customFormat="1">
      <c r="A26006" s="294"/>
      <c r="B26006" s="243"/>
      <c r="C26006" s="243"/>
      <c r="D26006" s="243"/>
      <c r="E26006" s="243"/>
    </row>
    <row r="26007" spans="1:5" customFormat="1">
      <c r="A26007" s="294"/>
      <c r="B26007" s="243"/>
      <c r="C26007" s="243"/>
      <c r="D26007" s="243"/>
      <c r="E26007" s="243"/>
    </row>
    <row r="26008" spans="1:5" customFormat="1">
      <c r="A26008" s="294"/>
      <c r="B26008" s="243"/>
      <c r="C26008" s="243"/>
      <c r="D26008" s="243"/>
      <c r="E26008" s="243"/>
    </row>
    <row r="26009" spans="1:5" customFormat="1">
      <c r="A26009" s="294"/>
      <c r="B26009" s="243"/>
      <c r="C26009" s="243"/>
      <c r="D26009" s="243"/>
      <c r="E26009" s="243"/>
    </row>
    <row r="26010" spans="1:5" customFormat="1">
      <c r="A26010" s="294"/>
      <c r="B26010" s="243"/>
      <c r="C26010" s="243"/>
      <c r="D26010" s="243"/>
      <c r="E26010" s="243"/>
    </row>
    <row r="26011" spans="1:5" customFormat="1">
      <c r="A26011" s="294"/>
      <c r="B26011" s="243"/>
      <c r="C26011" s="243"/>
      <c r="D26011" s="243"/>
      <c r="E26011" s="243"/>
    </row>
    <row r="26012" spans="1:5" customFormat="1">
      <c r="A26012" s="294"/>
      <c r="B26012" s="243"/>
      <c r="C26012" s="243"/>
      <c r="D26012" s="243"/>
      <c r="E26012" s="243"/>
    </row>
    <row r="26013" spans="1:5" customFormat="1">
      <c r="A26013" s="294"/>
      <c r="B26013" s="243"/>
      <c r="C26013" s="243"/>
      <c r="D26013" s="243"/>
      <c r="E26013" s="243"/>
    </row>
    <row r="26014" spans="1:5" customFormat="1">
      <c r="A26014" s="294"/>
      <c r="B26014" s="243"/>
      <c r="C26014" s="243"/>
      <c r="D26014" s="243"/>
      <c r="E26014" s="243"/>
    </row>
    <row r="26015" spans="1:5" customFormat="1">
      <c r="A26015" s="294"/>
      <c r="B26015" s="243"/>
      <c r="C26015" s="243"/>
      <c r="D26015" s="243"/>
      <c r="E26015" s="243"/>
    </row>
    <row r="26016" spans="1:5" customFormat="1">
      <c r="A26016" s="294"/>
      <c r="B26016" s="243"/>
      <c r="C26016" s="243"/>
      <c r="D26016" s="243"/>
      <c r="E26016" s="243"/>
    </row>
    <row r="26017" spans="1:5" customFormat="1">
      <c r="A26017" s="294"/>
      <c r="B26017" s="243"/>
      <c r="C26017" s="243"/>
      <c r="D26017" s="243"/>
      <c r="E26017" s="243"/>
    </row>
    <row r="26018" spans="1:5" customFormat="1">
      <c r="A26018" s="294"/>
      <c r="B26018" s="243"/>
      <c r="C26018" s="243"/>
      <c r="D26018" s="243"/>
      <c r="E26018" s="243"/>
    </row>
    <row r="26019" spans="1:5" customFormat="1">
      <c r="A26019" s="294"/>
      <c r="B26019" s="243"/>
      <c r="C26019" s="243"/>
      <c r="D26019" s="243"/>
      <c r="E26019" s="243"/>
    </row>
    <row r="26020" spans="1:5" customFormat="1">
      <c r="A26020" s="294"/>
      <c r="B26020" s="243"/>
      <c r="C26020" s="243"/>
      <c r="D26020" s="243"/>
      <c r="E26020" s="243"/>
    </row>
    <row r="26021" spans="1:5" customFormat="1">
      <c r="A26021" s="294"/>
      <c r="B26021" s="243"/>
      <c r="C26021" s="243"/>
      <c r="D26021" s="243"/>
      <c r="E26021" s="243"/>
    </row>
    <row r="26022" spans="1:5" customFormat="1">
      <c r="A26022" s="294"/>
      <c r="B26022" s="243"/>
      <c r="C26022" s="243"/>
      <c r="D26022" s="243"/>
      <c r="E26022" s="243"/>
    </row>
    <row r="26023" spans="1:5" customFormat="1">
      <c r="A26023" s="294"/>
      <c r="B26023" s="243"/>
      <c r="C26023" s="243"/>
      <c r="D26023" s="243"/>
      <c r="E26023" s="243"/>
    </row>
    <row r="26024" spans="1:5" customFormat="1">
      <c r="A26024" s="294"/>
      <c r="B26024" s="243"/>
      <c r="C26024" s="243"/>
      <c r="D26024" s="243"/>
      <c r="E26024" s="243"/>
    </row>
    <row r="26025" spans="1:5" customFormat="1">
      <c r="A26025" s="294"/>
      <c r="B26025" s="243"/>
      <c r="C26025" s="243"/>
      <c r="D26025" s="243"/>
      <c r="E26025" s="243"/>
    </row>
    <row r="26026" spans="1:5" customFormat="1">
      <c r="A26026" s="294"/>
      <c r="B26026" s="243"/>
      <c r="C26026" s="243"/>
      <c r="D26026" s="243"/>
      <c r="E26026" s="243"/>
    </row>
    <row r="26027" spans="1:5" customFormat="1">
      <c r="A26027" s="294"/>
      <c r="B26027" s="243"/>
      <c r="C26027" s="243"/>
      <c r="D26027" s="243"/>
      <c r="E26027" s="243"/>
    </row>
    <row r="26028" spans="1:5" customFormat="1">
      <c r="A26028" s="294"/>
      <c r="B26028" s="243"/>
      <c r="C26028" s="243"/>
      <c r="D26028" s="243"/>
      <c r="E26028" s="243"/>
    </row>
    <row r="26029" spans="1:5" customFormat="1">
      <c r="A26029" s="294"/>
      <c r="B26029" s="243"/>
      <c r="C26029" s="243"/>
      <c r="D26029" s="243"/>
      <c r="E26029" s="243"/>
    </row>
    <row r="26030" spans="1:5" customFormat="1">
      <c r="A26030" s="294"/>
      <c r="B26030" s="243"/>
      <c r="C26030" s="243"/>
      <c r="D26030" s="243"/>
      <c r="E26030" s="243"/>
    </row>
    <row r="26031" spans="1:5" customFormat="1">
      <c r="A26031" s="294"/>
      <c r="B26031" s="243"/>
      <c r="C26031" s="243"/>
      <c r="D26031" s="243"/>
      <c r="E26031" s="243"/>
    </row>
    <row r="26032" spans="1:5" customFormat="1">
      <c r="A26032" s="294"/>
      <c r="B26032" s="243"/>
      <c r="C26032" s="243"/>
      <c r="D26032" s="243"/>
      <c r="E26032" s="243"/>
    </row>
    <row r="26033" spans="1:5" customFormat="1">
      <c r="A26033" s="294"/>
      <c r="B26033" s="243"/>
      <c r="C26033" s="243"/>
      <c r="D26033" s="243"/>
      <c r="E26033" s="243"/>
    </row>
    <row r="26034" spans="1:5" customFormat="1">
      <c r="A26034" s="294"/>
      <c r="B26034" s="243"/>
      <c r="C26034" s="243"/>
      <c r="D26034" s="243"/>
      <c r="E26034" s="243"/>
    </row>
    <row r="26035" spans="1:5" customFormat="1">
      <c r="A26035" s="294"/>
      <c r="B26035" s="243"/>
      <c r="C26035" s="243"/>
      <c r="D26035" s="243"/>
      <c r="E26035" s="243"/>
    </row>
    <row r="26036" spans="1:5" customFormat="1">
      <c r="A26036" s="294"/>
      <c r="B26036" s="243"/>
      <c r="C26036" s="243"/>
      <c r="D26036" s="243"/>
      <c r="E26036" s="243"/>
    </row>
    <row r="26037" spans="1:5" customFormat="1">
      <c r="A26037" s="294"/>
      <c r="B26037" s="243"/>
      <c r="C26037" s="243"/>
      <c r="D26037" s="243"/>
      <c r="E26037" s="243"/>
    </row>
    <row r="26038" spans="1:5" customFormat="1">
      <c r="A26038" s="294"/>
      <c r="B26038" s="243"/>
      <c r="C26038" s="243"/>
      <c r="D26038" s="243"/>
      <c r="E26038" s="243"/>
    </row>
    <row r="26039" spans="1:5" customFormat="1">
      <c r="A26039" s="294"/>
      <c r="B26039" s="243"/>
      <c r="C26039" s="243"/>
      <c r="D26039" s="243"/>
      <c r="E26039" s="243"/>
    </row>
    <row r="26040" spans="1:5" customFormat="1">
      <c r="A26040" s="294"/>
      <c r="B26040" s="243"/>
      <c r="C26040" s="243"/>
      <c r="D26040" s="243"/>
      <c r="E26040" s="243"/>
    </row>
    <row r="26041" spans="1:5" customFormat="1">
      <c r="A26041" s="294"/>
      <c r="B26041" s="243"/>
      <c r="C26041" s="243"/>
      <c r="D26041" s="243"/>
      <c r="E26041" s="243"/>
    </row>
    <row r="26042" spans="1:5" customFormat="1">
      <c r="A26042" s="294"/>
      <c r="B26042" s="243"/>
      <c r="C26042" s="243"/>
      <c r="D26042" s="243"/>
      <c r="E26042" s="243"/>
    </row>
    <row r="26043" spans="1:5" customFormat="1">
      <c r="A26043" s="294"/>
      <c r="B26043" s="243"/>
      <c r="C26043" s="243"/>
      <c r="D26043" s="243"/>
      <c r="E26043" s="243"/>
    </row>
    <row r="26044" spans="1:5" customFormat="1">
      <c r="A26044" s="294"/>
      <c r="B26044" s="243"/>
      <c r="C26044" s="243"/>
      <c r="D26044" s="243"/>
      <c r="E26044" s="243"/>
    </row>
    <row r="26045" spans="1:5" customFormat="1">
      <c r="A26045" s="294"/>
      <c r="B26045" s="243"/>
      <c r="C26045" s="243"/>
      <c r="D26045" s="243"/>
      <c r="E26045" s="243"/>
    </row>
    <row r="26046" spans="1:5" customFormat="1">
      <c r="A26046" s="294"/>
      <c r="B26046" s="243"/>
      <c r="C26046" s="243"/>
      <c r="D26046" s="243"/>
      <c r="E26046" s="243"/>
    </row>
    <row r="26047" spans="1:5" customFormat="1">
      <c r="A26047" s="294"/>
      <c r="B26047" s="243"/>
      <c r="C26047" s="243"/>
      <c r="D26047" s="243"/>
      <c r="E26047" s="243"/>
    </row>
    <row r="26048" spans="1:5" customFormat="1">
      <c r="A26048" s="294"/>
      <c r="B26048" s="243"/>
      <c r="C26048" s="243"/>
      <c r="D26048" s="243"/>
      <c r="E26048" s="243"/>
    </row>
    <row r="26049" spans="1:5" customFormat="1">
      <c r="A26049" s="294"/>
      <c r="B26049" s="243"/>
      <c r="C26049" s="243"/>
      <c r="D26049" s="243"/>
      <c r="E26049" s="243"/>
    </row>
    <row r="26050" spans="1:5" customFormat="1">
      <c r="A26050" s="294"/>
      <c r="B26050" s="243"/>
      <c r="C26050" s="243"/>
      <c r="D26050" s="243"/>
      <c r="E26050" s="243"/>
    </row>
    <row r="26051" spans="1:5" customFormat="1">
      <c r="A26051" s="294"/>
      <c r="B26051" s="243"/>
      <c r="C26051" s="243"/>
      <c r="D26051" s="243"/>
      <c r="E26051" s="243"/>
    </row>
    <row r="26052" spans="1:5" customFormat="1">
      <c r="A26052" s="294"/>
      <c r="B26052" s="243"/>
      <c r="C26052" s="243"/>
      <c r="D26052" s="243"/>
      <c r="E26052" s="243"/>
    </row>
    <row r="26053" spans="1:5" customFormat="1">
      <c r="A26053" s="294"/>
      <c r="B26053" s="243"/>
      <c r="C26053" s="243"/>
      <c r="D26053" s="243"/>
      <c r="E26053" s="243"/>
    </row>
    <row r="26054" spans="1:5" customFormat="1">
      <c r="A26054" s="294"/>
      <c r="B26054" s="243"/>
      <c r="C26054" s="243"/>
      <c r="D26054" s="243"/>
      <c r="E26054" s="243"/>
    </row>
    <row r="26055" spans="1:5" customFormat="1">
      <c r="A26055" s="294"/>
      <c r="B26055" s="243"/>
      <c r="C26055" s="243"/>
      <c r="D26055" s="243"/>
      <c r="E26055" s="243"/>
    </row>
    <row r="26056" spans="1:5" customFormat="1">
      <c r="A26056" s="294"/>
      <c r="B26056" s="243"/>
      <c r="C26056" s="243"/>
      <c r="D26056" s="243"/>
      <c r="E26056" s="243"/>
    </row>
    <row r="26057" spans="1:5" customFormat="1">
      <c r="A26057" s="294"/>
      <c r="B26057" s="243"/>
      <c r="C26057" s="243"/>
      <c r="D26057" s="243"/>
      <c r="E26057" s="243"/>
    </row>
    <row r="26058" spans="1:5" customFormat="1">
      <c r="A26058" s="294"/>
      <c r="B26058" s="243"/>
      <c r="C26058" s="243"/>
      <c r="D26058" s="243"/>
      <c r="E26058" s="243"/>
    </row>
    <row r="26059" spans="1:5" customFormat="1">
      <c r="A26059" s="294"/>
      <c r="B26059" s="243"/>
      <c r="C26059" s="243"/>
      <c r="D26059" s="243"/>
      <c r="E26059" s="243"/>
    </row>
    <row r="26060" spans="1:5" customFormat="1">
      <c r="A26060" s="294"/>
      <c r="B26060" s="243"/>
      <c r="C26060" s="243"/>
      <c r="D26060" s="243"/>
      <c r="E26060" s="243"/>
    </row>
    <row r="26061" spans="1:5" customFormat="1">
      <c r="A26061" s="294"/>
      <c r="B26061" s="243"/>
      <c r="C26061" s="243"/>
      <c r="D26061" s="243"/>
      <c r="E26061" s="243"/>
    </row>
    <row r="26062" spans="1:5" customFormat="1">
      <c r="A26062" s="294"/>
      <c r="B26062" s="243"/>
      <c r="C26062" s="243"/>
      <c r="D26062" s="243"/>
      <c r="E26062" s="243"/>
    </row>
    <row r="26063" spans="1:5" customFormat="1">
      <c r="A26063" s="294"/>
      <c r="B26063" s="243"/>
      <c r="C26063" s="243"/>
      <c r="D26063" s="243"/>
      <c r="E26063" s="243"/>
    </row>
    <row r="26064" spans="1:5" customFormat="1">
      <c r="A26064" s="294"/>
      <c r="B26064" s="243"/>
      <c r="C26064" s="243"/>
      <c r="D26064" s="243"/>
      <c r="E26064" s="243"/>
    </row>
    <row r="26065" spans="1:5" customFormat="1">
      <c r="A26065" s="294"/>
      <c r="B26065" s="243"/>
      <c r="C26065" s="243"/>
      <c r="D26065" s="243"/>
      <c r="E26065" s="243"/>
    </row>
    <row r="26066" spans="1:5" customFormat="1">
      <c r="A26066" s="294"/>
      <c r="B26066" s="243"/>
      <c r="C26066" s="243"/>
      <c r="D26066" s="243"/>
      <c r="E26066" s="243"/>
    </row>
    <row r="26067" spans="1:5" customFormat="1">
      <c r="A26067" s="294"/>
      <c r="B26067" s="243"/>
      <c r="C26067" s="243"/>
      <c r="D26067" s="243"/>
      <c r="E26067" s="243"/>
    </row>
    <row r="26068" spans="1:5" customFormat="1">
      <c r="A26068" s="294"/>
      <c r="B26068" s="243"/>
      <c r="C26068" s="243"/>
      <c r="D26068" s="243"/>
      <c r="E26068" s="243"/>
    </row>
    <row r="26069" spans="1:5" customFormat="1">
      <c r="A26069" s="294"/>
      <c r="B26069" s="243"/>
      <c r="C26069" s="243"/>
      <c r="D26069" s="243"/>
      <c r="E26069" s="243"/>
    </row>
    <row r="26070" spans="1:5" customFormat="1">
      <c r="A26070" s="294"/>
      <c r="B26070" s="243"/>
      <c r="C26070" s="243"/>
      <c r="D26070" s="243"/>
      <c r="E26070" s="243"/>
    </row>
    <row r="26071" spans="1:5" customFormat="1">
      <c r="A26071" s="294"/>
      <c r="B26071" s="243"/>
      <c r="C26071" s="243"/>
      <c r="D26071" s="243"/>
      <c r="E26071" s="243"/>
    </row>
    <row r="26072" spans="1:5" customFormat="1">
      <c r="A26072" s="294"/>
      <c r="B26072" s="243"/>
      <c r="C26072" s="243"/>
      <c r="D26072" s="243"/>
      <c r="E26072" s="243"/>
    </row>
    <row r="26073" spans="1:5" customFormat="1">
      <c r="A26073" s="294"/>
      <c r="B26073" s="243"/>
      <c r="C26073" s="243"/>
      <c r="D26073" s="243"/>
      <c r="E26073" s="243"/>
    </row>
    <row r="26074" spans="1:5" customFormat="1">
      <c r="A26074" s="294"/>
      <c r="B26074" s="243"/>
      <c r="C26074" s="243"/>
      <c r="D26074" s="243"/>
      <c r="E26074" s="243"/>
    </row>
    <row r="26075" spans="1:5" customFormat="1">
      <c r="A26075" s="294"/>
      <c r="B26075" s="243"/>
      <c r="C26075" s="243"/>
      <c r="D26075" s="243"/>
      <c r="E26075" s="243"/>
    </row>
    <row r="26076" spans="1:5" customFormat="1">
      <c r="A26076" s="294"/>
      <c r="B26076" s="243"/>
      <c r="C26076" s="243"/>
      <c r="D26076" s="243"/>
      <c r="E26076" s="243"/>
    </row>
    <row r="26077" spans="1:5" customFormat="1">
      <c r="A26077" s="294"/>
      <c r="B26077" s="243"/>
      <c r="C26077" s="243"/>
      <c r="D26077" s="243"/>
      <c r="E26077" s="243"/>
    </row>
    <row r="26078" spans="1:5" customFormat="1">
      <c r="A26078" s="294"/>
      <c r="B26078" s="243"/>
      <c r="C26078" s="243"/>
      <c r="D26078" s="243"/>
      <c r="E26078" s="243"/>
    </row>
    <row r="26079" spans="1:5" customFormat="1">
      <c r="A26079" s="294"/>
      <c r="B26079" s="243"/>
      <c r="C26079" s="243"/>
      <c r="D26079" s="243"/>
      <c r="E26079" s="243"/>
    </row>
    <row r="26080" spans="1:5" customFormat="1">
      <c r="A26080" s="294"/>
      <c r="B26080" s="243"/>
      <c r="C26080" s="243"/>
      <c r="D26080" s="243"/>
      <c r="E26080" s="243"/>
    </row>
    <row r="26081" spans="1:5" customFormat="1">
      <c r="A26081" s="294"/>
      <c r="B26081" s="243"/>
      <c r="C26081" s="243"/>
      <c r="D26081" s="243"/>
      <c r="E26081" s="243"/>
    </row>
    <row r="26082" spans="1:5" customFormat="1">
      <c r="A26082" s="294"/>
      <c r="B26082" s="243"/>
      <c r="C26082" s="243"/>
      <c r="D26082" s="243"/>
      <c r="E26082" s="243"/>
    </row>
    <row r="26083" spans="1:5" customFormat="1">
      <c r="A26083" s="294"/>
      <c r="B26083" s="243"/>
      <c r="C26083" s="243"/>
      <c r="D26083" s="243"/>
      <c r="E26083" s="243"/>
    </row>
    <row r="26084" spans="1:5" customFormat="1">
      <c r="A26084" s="294"/>
      <c r="B26084" s="243"/>
      <c r="C26084" s="243"/>
      <c r="D26084" s="243"/>
      <c r="E26084" s="243"/>
    </row>
    <row r="26085" spans="1:5" customFormat="1">
      <c r="A26085" s="294"/>
      <c r="B26085" s="243"/>
      <c r="C26085" s="243"/>
      <c r="D26085" s="243"/>
      <c r="E26085" s="243"/>
    </row>
    <row r="26086" spans="1:5" customFormat="1">
      <c r="A26086" s="294"/>
      <c r="B26086" s="243"/>
      <c r="C26086" s="243"/>
      <c r="D26086" s="243"/>
      <c r="E26086" s="243"/>
    </row>
    <row r="26087" spans="1:5" customFormat="1">
      <c r="A26087" s="294"/>
      <c r="B26087" s="243"/>
      <c r="C26087" s="243"/>
      <c r="D26087" s="243"/>
      <c r="E26087" s="243"/>
    </row>
    <row r="26088" spans="1:5" customFormat="1">
      <c r="A26088" s="294"/>
      <c r="B26088" s="243"/>
      <c r="C26088" s="243"/>
      <c r="D26088" s="243"/>
      <c r="E26088" s="243"/>
    </row>
    <row r="26089" spans="1:5" customFormat="1">
      <c r="A26089" s="294"/>
      <c r="B26089" s="243"/>
      <c r="C26089" s="243"/>
      <c r="D26089" s="243"/>
      <c r="E26089" s="243"/>
    </row>
    <row r="26090" spans="1:5" customFormat="1">
      <c r="A26090" s="294"/>
      <c r="B26090" s="243"/>
      <c r="C26090" s="243"/>
      <c r="D26090" s="243"/>
      <c r="E26090" s="243"/>
    </row>
    <row r="26091" spans="1:5" customFormat="1">
      <c r="A26091" s="294"/>
      <c r="B26091" s="243"/>
      <c r="C26091" s="243"/>
      <c r="D26091" s="243"/>
      <c r="E26091" s="243"/>
    </row>
    <row r="26092" spans="1:5" customFormat="1">
      <c r="A26092" s="294"/>
      <c r="B26092" s="243"/>
      <c r="C26092" s="243"/>
      <c r="D26092" s="243"/>
      <c r="E26092" s="243"/>
    </row>
    <row r="26093" spans="1:5" customFormat="1">
      <c r="A26093" s="294"/>
      <c r="B26093" s="243"/>
      <c r="C26093" s="243"/>
      <c r="D26093" s="243"/>
      <c r="E26093" s="243"/>
    </row>
    <row r="26094" spans="1:5" customFormat="1">
      <c r="A26094" s="294"/>
      <c r="B26094" s="243"/>
      <c r="C26094" s="243"/>
      <c r="D26094" s="243"/>
      <c r="E26094" s="243"/>
    </row>
    <row r="26095" spans="1:5" customFormat="1">
      <c r="A26095" s="294"/>
      <c r="B26095" s="243"/>
      <c r="C26095" s="243"/>
      <c r="D26095" s="243"/>
      <c r="E26095" s="243"/>
    </row>
    <row r="26096" spans="1:5" customFormat="1">
      <c r="A26096" s="294"/>
      <c r="B26096" s="243"/>
      <c r="C26096" s="243"/>
      <c r="D26096" s="243"/>
      <c r="E26096" s="243"/>
    </row>
    <row r="26097" spans="1:5" customFormat="1">
      <c r="A26097" s="294"/>
      <c r="B26097" s="243"/>
      <c r="C26097" s="243"/>
      <c r="D26097" s="243"/>
      <c r="E26097" s="243"/>
    </row>
    <row r="26098" spans="1:5" customFormat="1">
      <c r="A26098" s="294"/>
      <c r="B26098" s="243"/>
      <c r="C26098" s="243"/>
      <c r="D26098" s="243"/>
      <c r="E26098" s="243"/>
    </row>
    <row r="26099" spans="1:5" customFormat="1">
      <c r="A26099" s="294"/>
      <c r="B26099" s="243"/>
      <c r="C26099" s="243"/>
      <c r="D26099" s="243"/>
      <c r="E26099" s="243"/>
    </row>
    <row r="26100" spans="1:5" customFormat="1">
      <c r="A26100" s="294"/>
      <c r="B26100" s="243"/>
      <c r="C26100" s="243"/>
      <c r="D26100" s="243"/>
      <c r="E26100" s="243"/>
    </row>
    <row r="26101" spans="1:5" customFormat="1">
      <c r="A26101" s="294"/>
      <c r="B26101" s="243"/>
      <c r="C26101" s="243"/>
      <c r="D26101" s="243"/>
      <c r="E26101" s="243"/>
    </row>
    <row r="26102" spans="1:5" customFormat="1">
      <c r="A26102" s="294"/>
      <c r="B26102" s="243"/>
      <c r="C26102" s="243"/>
      <c r="D26102" s="243"/>
      <c r="E26102" s="243"/>
    </row>
    <row r="26103" spans="1:5" customFormat="1">
      <c r="A26103" s="294"/>
      <c r="B26103" s="243"/>
      <c r="C26103" s="243"/>
      <c r="D26103" s="243"/>
      <c r="E26103" s="243"/>
    </row>
    <row r="26104" spans="1:5" customFormat="1">
      <c r="A26104" s="294"/>
      <c r="B26104" s="243"/>
      <c r="C26104" s="243"/>
      <c r="D26104" s="243"/>
      <c r="E26104" s="243"/>
    </row>
    <row r="26105" spans="1:5" customFormat="1">
      <c r="A26105" s="294"/>
      <c r="B26105" s="243"/>
      <c r="C26105" s="243"/>
      <c r="D26105" s="243"/>
      <c r="E26105" s="243"/>
    </row>
    <row r="26106" spans="1:5" customFormat="1">
      <c r="A26106" s="294"/>
      <c r="B26106" s="243"/>
      <c r="C26106" s="243"/>
      <c r="D26106" s="243"/>
      <c r="E26106" s="243"/>
    </row>
    <row r="26107" spans="1:5" customFormat="1">
      <c r="A26107" s="294"/>
      <c r="B26107" s="243"/>
      <c r="C26107" s="243"/>
      <c r="D26107" s="243"/>
      <c r="E26107" s="243"/>
    </row>
    <row r="26108" spans="1:5" customFormat="1">
      <c r="A26108" s="294"/>
      <c r="B26108" s="243"/>
      <c r="C26108" s="243"/>
      <c r="D26108" s="243"/>
      <c r="E26108" s="243"/>
    </row>
    <row r="26109" spans="1:5" customFormat="1">
      <c r="A26109" s="294"/>
      <c r="B26109" s="243"/>
      <c r="C26109" s="243"/>
      <c r="D26109" s="243"/>
      <c r="E26109" s="243"/>
    </row>
    <row r="26110" spans="1:5" customFormat="1">
      <c r="A26110" s="294"/>
      <c r="B26110" s="243"/>
      <c r="C26110" s="243"/>
      <c r="D26110" s="243"/>
      <c r="E26110" s="243"/>
    </row>
    <row r="26111" spans="1:5" customFormat="1">
      <c r="A26111" s="294"/>
      <c r="B26111" s="243"/>
      <c r="C26111" s="243"/>
      <c r="D26111" s="243"/>
      <c r="E26111" s="243"/>
    </row>
    <row r="26112" spans="1:5" customFormat="1">
      <c r="A26112" s="294"/>
      <c r="B26112" s="243"/>
      <c r="C26112" s="243"/>
      <c r="D26112" s="243"/>
      <c r="E26112" s="243"/>
    </row>
    <row r="26113" spans="1:5" customFormat="1">
      <c r="A26113" s="294"/>
      <c r="B26113" s="243"/>
      <c r="C26113" s="243"/>
      <c r="D26113" s="243"/>
      <c r="E26113" s="243"/>
    </row>
    <row r="26114" spans="1:5" customFormat="1">
      <c r="A26114" s="294"/>
      <c r="B26114" s="243"/>
      <c r="C26114" s="243"/>
      <c r="D26114" s="243"/>
      <c r="E26114" s="243"/>
    </row>
    <row r="26115" spans="1:5" customFormat="1">
      <c r="A26115" s="294"/>
      <c r="B26115" s="243"/>
      <c r="C26115" s="243"/>
      <c r="D26115" s="243"/>
      <c r="E26115" s="243"/>
    </row>
    <row r="26116" spans="1:5" customFormat="1">
      <c r="A26116" s="294"/>
      <c r="B26116" s="243"/>
      <c r="C26116" s="243"/>
      <c r="D26116" s="243"/>
      <c r="E26116" s="243"/>
    </row>
    <row r="26117" spans="1:5" customFormat="1">
      <c r="A26117" s="294"/>
      <c r="B26117" s="243"/>
      <c r="C26117" s="243"/>
      <c r="D26117" s="243"/>
      <c r="E26117" s="243"/>
    </row>
    <row r="26118" spans="1:5" customFormat="1">
      <c r="A26118" s="294"/>
      <c r="B26118" s="243"/>
      <c r="C26118" s="243"/>
      <c r="D26118" s="243"/>
      <c r="E26118" s="243"/>
    </row>
    <row r="26119" spans="1:5" customFormat="1">
      <c r="A26119" s="294"/>
      <c r="B26119" s="243"/>
      <c r="C26119" s="243"/>
      <c r="D26119" s="243"/>
      <c r="E26119" s="243"/>
    </row>
    <row r="26120" spans="1:5" customFormat="1">
      <c r="A26120" s="294"/>
      <c r="B26120" s="243"/>
      <c r="C26120" s="243"/>
      <c r="D26120" s="243"/>
      <c r="E26120" s="243"/>
    </row>
    <row r="26121" spans="1:5" customFormat="1">
      <c r="A26121" s="294"/>
      <c r="B26121" s="243"/>
      <c r="C26121" s="243"/>
      <c r="D26121" s="243"/>
      <c r="E26121" s="243"/>
    </row>
    <row r="26122" spans="1:5" customFormat="1">
      <c r="A26122" s="294"/>
      <c r="B26122" s="243"/>
      <c r="C26122" s="243"/>
      <c r="D26122" s="243"/>
      <c r="E26122" s="243"/>
    </row>
    <row r="26123" spans="1:5" customFormat="1">
      <c r="A26123" s="294"/>
      <c r="B26123" s="243"/>
      <c r="C26123" s="243"/>
      <c r="D26123" s="243"/>
      <c r="E26123" s="243"/>
    </row>
    <row r="26124" spans="1:5" customFormat="1">
      <c r="A26124" s="294"/>
      <c r="B26124" s="243"/>
      <c r="C26124" s="243"/>
      <c r="D26124" s="243"/>
      <c r="E26124" s="243"/>
    </row>
    <row r="26125" spans="1:5" customFormat="1">
      <c r="A26125" s="294"/>
      <c r="B26125" s="243"/>
      <c r="C26125" s="243"/>
      <c r="D26125" s="243"/>
      <c r="E26125" s="243"/>
    </row>
    <row r="26126" spans="1:5" customFormat="1">
      <c r="A26126" s="294"/>
      <c r="B26126" s="243"/>
      <c r="C26126" s="243"/>
      <c r="D26126" s="243"/>
      <c r="E26126" s="243"/>
    </row>
    <row r="26127" spans="1:5" customFormat="1">
      <c r="A26127" s="294"/>
      <c r="B26127" s="243"/>
      <c r="C26127" s="243"/>
      <c r="D26127" s="243"/>
      <c r="E26127" s="243"/>
    </row>
    <row r="26128" spans="1:5" customFormat="1">
      <c r="A26128" s="294"/>
      <c r="B26128" s="243"/>
      <c r="C26128" s="243"/>
      <c r="D26128" s="243"/>
      <c r="E26128" s="243"/>
    </row>
    <row r="26129" spans="1:5" customFormat="1">
      <c r="A26129" s="294"/>
      <c r="B26129" s="243"/>
      <c r="C26129" s="243"/>
      <c r="D26129" s="243"/>
      <c r="E26129" s="243"/>
    </row>
    <row r="26130" spans="1:5" customFormat="1">
      <c r="A26130" s="294"/>
      <c r="B26130" s="243"/>
      <c r="C26130" s="243"/>
      <c r="D26130" s="243"/>
      <c r="E26130" s="243"/>
    </row>
    <row r="26131" spans="1:5" customFormat="1">
      <c r="A26131" s="294"/>
      <c r="B26131" s="243"/>
      <c r="C26131" s="243"/>
      <c r="D26131" s="243"/>
      <c r="E26131" s="243"/>
    </row>
    <row r="26132" spans="1:5" customFormat="1">
      <c r="A26132" s="294"/>
      <c r="B26132" s="243"/>
      <c r="C26132" s="243"/>
      <c r="D26132" s="243"/>
      <c r="E26132" s="243"/>
    </row>
    <row r="26133" spans="1:5" customFormat="1">
      <c r="A26133" s="294"/>
      <c r="B26133" s="243"/>
      <c r="C26133" s="243"/>
      <c r="D26133" s="243"/>
      <c r="E26133" s="243"/>
    </row>
    <row r="26134" spans="1:5" customFormat="1">
      <c r="A26134" s="294"/>
      <c r="B26134" s="243"/>
      <c r="C26134" s="243"/>
      <c r="D26134" s="243"/>
      <c r="E26134" s="243"/>
    </row>
    <row r="26135" spans="1:5" customFormat="1">
      <c r="A26135" s="294"/>
      <c r="B26135" s="243"/>
      <c r="C26135" s="243"/>
      <c r="D26135" s="243"/>
      <c r="E26135" s="243"/>
    </row>
    <row r="26136" spans="1:5" customFormat="1">
      <c r="A26136" s="294"/>
      <c r="B26136" s="243"/>
      <c r="C26136" s="243"/>
      <c r="D26136" s="243"/>
      <c r="E26136" s="243"/>
    </row>
    <row r="26137" spans="1:5" customFormat="1">
      <c r="A26137" s="294"/>
      <c r="B26137" s="243"/>
      <c r="C26137" s="243"/>
      <c r="D26137" s="243"/>
      <c r="E26137" s="243"/>
    </row>
    <row r="26138" spans="1:5" customFormat="1">
      <c r="A26138" s="294"/>
      <c r="B26138" s="243"/>
      <c r="C26138" s="243"/>
      <c r="D26138" s="243"/>
      <c r="E26138" s="243"/>
    </row>
    <row r="26139" spans="1:5" customFormat="1">
      <c r="A26139" s="294"/>
      <c r="B26139" s="243"/>
      <c r="C26139" s="243"/>
      <c r="D26139" s="243"/>
      <c r="E26139" s="243"/>
    </row>
    <row r="26140" spans="1:5" customFormat="1">
      <c r="A26140" s="294"/>
      <c r="B26140" s="243"/>
      <c r="C26140" s="243"/>
      <c r="D26140" s="243"/>
      <c r="E26140" s="243"/>
    </row>
    <row r="26141" spans="1:5" customFormat="1">
      <c r="A26141" s="294"/>
      <c r="B26141" s="243"/>
      <c r="C26141" s="243"/>
      <c r="D26141" s="243"/>
      <c r="E26141" s="243"/>
    </row>
    <row r="26142" spans="1:5" customFormat="1">
      <c r="A26142" s="294"/>
      <c r="B26142" s="243"/>
      <c r="C26142" s="243"/>
      <c r="D26142" s="243"/>
      <c r="E26142" s="243"/>
    </row>
    <row r="26143" spans="1:5" customFormat="1">
      <c r="A26143" s="294"/>
      <c r="B26143" s="243"/>
      <c r="C26143" s="243"/>
      <c r="D26143" s="243"/>
      <c r="E26143" s="243"/>
    </row>
    <row r="26144" spans="1:5" customFormat="1">
      <c r="A26144" s="294"/>
      <c r="B26144" s="243"/>
      <c r="C26144" s="243"/>
      <c r="D26144" s="243"/>
      <c r="E26144" s="243"/>
    </row>
    <row r="26145" spans="1:5" customFormat="1">
      <c r="A26145" s="294"/>
      <c r="B26145" s="243"/>
      <c r="C26145" s="243"/>
      <c r="D26145" s="243"/>
      <c r="E26145" s="243"/>
    </row>
    <row r="26146" spans="1:5" customFormat="1">
      <c r="A26146" s="294"/>
      <c r="B26146" s="243"/>
      <c r="C26146" s="243"/>
      <c r="D26146" s="243"/>
      <c r="E26146" s="243"/>
    </row>
    <row r="26147" spans="1:5" customFormat="1">
      <c r="A26147" s="294"/>
      <c r="B26147" s="243"/>
      <c r="C26147" s="243"/>
      <c r="D26147" s="243"/>
      <c r="E26147" s="243"/>
    </row>
    <row r="26148" spans="1:5" customFormat="1">
      <c r="A26148" s="294"/>
      <c r="B26148" s="243"/>
      <c r="C26148" s="243"/>
      <c r="D26148" s="243"/>
      <c r="E26148" s="243"/>
    </row>
    <row r="26149" spans="1:5" customFormat="1">
      <c r="A26149" s="294"/>
      <c r="B26149" s="243"/>
      <c r="C26149" s="243"/>
      <c r="D26149" s="243"/>
      <c r="E26149" s="243"/>
    </row>
    <row r="26150" spans="1:5" customFormat="1">
      <c r="A26150" s="294"/>
      <c r="B26150" s="243"/>
      <c r="C26150" s="243"/>
      <c r="D26150" s="243"/>
      <c r="E26150" s="243"/>
    </row>
    <row r="26151" spans="1:5" customFormat="1">
      <c r="A26151" s="294"/>
      <c r="B26151" s="243"/>
      <c r="C26151" s="243"/>
      <c r="D26151" s="243"/>
      <c r="E26151" s="243"/>
    </row>
    <row r="26152" spans="1:5" customFormat="1">
      <c r="A26152" s="294"/>
      <c r="B26152" s="243"/>
      <c r="C26152" s="243"/>
      <c r="D26152" s="243"/>
      <c r="E26152" s="243"/>
    </row>
    <row r="26153" spans="1:5" customFormat="1">
      <c r="A26153" s="294"/>
      <c r="B26153" s="243"/>
      <c r="C26153" s="243"/>
      <c r="D26153" s="243"/>
      <c r="E26153" s="243"/>
    </row>
    <row r="26154" spans="1:5" customFormat="1">
      <c r="A26154" s="294"/>
      <c r="B26154" s="243"/>
      <c r="C26154" s="243"/>
      <c r="D26154" s="243"/>
      <c r="E26154" s="243"/>
    </row>
    <row r="26155" spans="1:5" customFormat="1">
      <c r="A26155" s="294"/>
      <c r="B26155" s="243"/>
      <c r="C26155" s="243"/>
      <c r="D26155" s="243"/>
      <c r="E26155" s="243"/>
    </row>
    <row r="26156" spans="1:5" customFormat="1">
      <c r="A26156" s="294"/>
      <c r="B26156" s="243"/>
      <c r="C26156" s="243"/>
      <c r="D26156" s="243"/>
      <c r="E26156" s="243"/>
    </row>
    <row r="26157" spans="1:5" customFormat="1">
      <c r="A26157" s="294"/>
      <c r="B26157" s="243"/>
      <c r="C26157" s="243"/>
      <c r="D26157" s="243"/>
      <c r="E26157" s="243"/>
    </row>
    <row r="26158" spans="1:5" customFormat="1">
      <c r="A26158" s="294"/>
      <c r="B26158" s="243"/>
      <c r="C26158" s="243"/>
      <c r="D26158" s="243"/>
      <c r="E26158" s="243"/>
    </row>
    <row r="26159" spans="1:5" customFormat="1">
      <c r="A26159" s="294"/>
      <c r="B26159" s="243"/>
      <c r="C26159" s="243"/>
      <c r="D26159" s="243"/>
      <c r="E26159" s="243"/>
    </row>
    <row r="26160" spans="1:5" customFormat="1">
      <c r="A26160" s="294"/>
      <c r="B26160" s="243"/>
      <c r="C26160" s="243"/>
      <c r="D26160" s="243"/>
      <c r="E26160" s="243"/>
    </row>
    <row r="26161" spans="1:5" customFormat="1">
      <c r="A26161" s="294"/>
      <c r="B26161" s="243"/>
      <c r="C26161" s="243"/>
      <c r="D26161" s="243"/>
      <c r="E26161" s="243"/>
    </row>
    <row r="26162" spans="1:5" customFormat="1">
      <c r="A26162" s="294"/>
      <c r="B26162" s="243"/>
      <c r="C26162" s="243"/>
      <c r="D26162" s="243"/>
      <c r="E26162" s="243"/>
    </row>
    <row r="26163" spans="1:5" customFormat="1">
      <c r="A26163" s="294"/>
      <c r="B26163" s="243"/>
      <c r="C26163" s="243"/>
      <c r="D26163" s="243"/>
      <c r="E26163" s="243"/>
    </row>
    <row r="26164" spans="1:5" customFormat="1">
      <c r="A26164" s="294"/>
      <c r="B26164" s="243"/>
      <c r="C26164" s="243"/>
      <c r="D26164" s="243"/>
      <c r="E26164" s="243"/>
    </row>
    <row r="26165" spans="1:5" customFormat="1">
      <c r="A26165" s="294"/>
      <c r="B26165" s="243"/>
      <c r="C26165" s="243"/>
      <c r="D26165" s="243"/>
      <c r="E26165" s="243"/>
    </row>
    <row r="26166" spans="1:5" customFormat="1">
      <c r="A26166" s="294"/>
      <c r="B26166" s="243"/>
      <c r="C26166" s="243"/>
      <c r="D26166" s="243"/>
      <c r="E26166" s="243"/>
    </row>
    <row r="26167" spans="1:5" customFormat="1">
      <c r="A26167" s="294"/>
      <c r="B26167" s="243"/>
      <c r="C26167" s="243"/>
      <c r="D26167" s="243"/>
      <c r="E26167" s="243"/>
    </row>
    <row r="26168" spans="1:5" customFormat="1">
      <c r="A26168" s="294"/>
      <c r="B26168" s="243"/>
      <c r="C26168" s="243"/>
      <c r="D26168" s="243"/>
      <c r="E26168" s="243"/>
    </row>
    <row r="26169" spans="1:5" customFormat="1">
      <c r="A26169" s="294"/>
      <c r="B26169" s="243"/>
      <c r="C26169" s="243"/>
      <c r="D26169" s="243"/>
      <c r="E26169" s="243"/>
    </row>
    <row r="26170" spans="1:5" customFormat="1">
      <c r="A26170" s="294"/>
      <c r="B26170" s="243"/>
      <c r="C26170" s="243"/>
      <c r="D26170" s="243"/>
      <c r="E26170" s="243"/>
    </row>
    <row r="26171" spans="1:5" customFormat="1">
      <c r="A26171" s="294"/>
      <c r="B26171" s="243"/>
      <c r="C26171" s="243"/>
      <c r="D26171" s="243"/>
      <c r="E26171" s="243"/>
    </row>
    <row r="26172" spans="1:5" customFormat="1">
      <c r="A26172" s="294"/>
      <c r="B26172" s="243"/>
      <c r="C26172" s="243"/>
      <c r="D26172" s="243"/>
      <c r="E26172" s="243"/>
    </row>
    <row r="26173" spans="1:5" customFormat="1">
      <c r="A26173" s="294"/>
      <c r="B26173" s="243"/>
      <c r="C26173" s="243"/>
      <c r="D26173" s="243"/>
      <c r="E26173" s="243"/>
    </row>
    <row r="26174" spans="1:5" customFormat="1">
      <c r="A26174" s="294"/>
      <c r="B26174" s="243"/>
      <c r="C26174" s="243"/>
      <c r="D26174" s="243"/>
      <c r="E26174" s="243"/>
    </row>
    <row r="26175" spans="1:5" customFormat="1">
      <c r="A26175" s="294"/>
      <c r="B26175" s="243"/>
      <c r="C26175" s="243"/>
      <c r="D26175" s="243"/>
      <c r="E26175" s="243"/>
    </row>
    <row r="26176" spans="1:5" customFormat="1">
      <c r="A26176" s="294"/>
      <c r="B26176" s="243"/>
      <c r="C26176" s="243"/>
      <c r="D26176" s="243"/>
      <c r="E26176" s="243"/>
    </row>
    <row r="26177" spans="1:5" customFormat="1">
      <c r="A26177" s="294"/>
      <c r="B26177" s="243"/>
      <c r="C26177" s="243"/>
      <c r="D26177" s="243"/>
      <c r="E26177" s="243"/>
    </row>
    <row r="26178" spans="1:5" customFormat="1">
      <c r="A26178" s="294"/>
      <c r="B26178" s="243"/>
      <c r="C26178" s="243"/>
      <c r="D26178" s="243"/>
      <c r="E26178" s="243"/>
    </row>
    <row r="26179" spans="1:5" customFormat="1">
      <c r="A26179" s="294"/>
      <c r="B26179" s="243"/>
      <c r="C26179" s="243"/>
      <c r="D26179" s="243"/>
      <c r="E26179" s="243"/>
    </row>
    <row r="26180" spans="1:5" customFormat="1">
      <c r="A26180" s="294"/>
      <c r="B26180" s="243"/>
      <c r="C26180" s="243"/>
      <c r="D26180" s="243"/>
      <c r="E26180" s="243"/>
    </row>
    <row r="26181" spans="1:5" customFormat="1">
      <c r="A26181" s="294"/>
      <c r="B26181" s="243"/>
      <c r="C26181" s="243"/>
      <c r="D26181" s="243"/>
      <c r="E26181" s="243"/>
    </row>
    <row r="26182" spans="1:5" customFormat="1">
      <c r="A26182" s="294"/>
      <c r="B26182" s="243"/>
      <c r="C26182" s="243"/>
      <c r="D26182" s="243"/>
      <c r="E26182" s="243"/>
    </row>
    <row r="26183" spans="1:5" customFormat="1">
      <c r="A26183" s="294"/>
      <c r="B26183" s="243"/>
      <c r="C26183" s="243"/>
      <c r="D26183" s="243"/>
      <c r="E26183" s="243"/>
    </row>
    <row r="26184" spans="1:5" customFormat="1">
      <c r="A26184" s="294"/>
      <c r="B26184" s="243"/>
      <c r="C26184" s="243"/>
      <c r="D26184" s="243"/>
      <c r="E26184" s="243"/>
    </row>
    <row r="26185" spans="1:5" customFormat="1">
      <c r="A26185" s="294"/>
      <c r="B26185" s="243"/>
      <c r="C26185" s="243"/>
      <c r="D26185" s="243"/>
      <c r="E26185" s="243"/>
    </row>
    <row r="26186" spans="1:5" customFormat="1">
      <c r="A26186" s="294"/>
      <c r="B26186" s="243"/>
      <c r="C26186" s="243"/>
      <c r="D26186" s="243"/>
      <c r="E26186" s="243"/>
    </row>
    <row r="26187" spans="1:5" customFormat="1">
      <c r="A26187" s="294"/>
      <c r="B26187" s="243"/>
      <c r="C26187" s="243"/>
      <c r="D26187" s="243"/>
      <c r="E26187" s="243"/>
    </row>
    <row r="26188" spans="1:5" customFormat="1">
      <c r="A26188" s="294"/>
      <c r="B26188" s="243"/>
      <c r="C26188" s="243"/>
      <c r="D26188" s="243"/>
      <c r="E26188" s="243"/>
    </row>
    <row r="26189" spans="1:5" customFormat="1">
      <c r="A26189" s="294"/>
      <c r="B26189" s="243"/>
      <c r="C26189" s="243"/>
      <c r="D26189" s="243"/>
      <c r="E26189" s="243"/>
    </row>
    <row r="26190" spans="1:5" customFormat="1">
      <c r="A26190" s="294"/>
      <c r="B26190" s="243"/>
      <c r="C26190" s="243"/>
      <c r="D26190" s="243"/>
      <c r="E26190" s="243"/>
    </row>
    <row r="26191" spans="1:5" customFormat="1">
      <c r="A26191" s="294"/>
      <c r="B26191" s="243"/>
      <c r="C26191" s="243"/>
      <c r="D26191" s="243"/>
      <c r="E26191" s="243"/>
    </row>
    <row r="26192" spans="1:5" customFormat="1">
      <c r="A26192" s="294"/>
      <c r="B26192" s="243"/>
      <c r="C26192" s="243"/>
      <c r="D26192" s="243"/>
      <c r="E26192" s="243"/>
    </row>
    <row r="26193" spans="1:5" customFormat="1">
      <c r="A26193" s="294"/>
      <c r="B26193" s="243"/>
      <c r="C26193" s="243"/>
      <c r="D26193" s="243"/>
      <c r="E26193" s="243"/>
    </row>
    <row r="26194" spans="1:5" customFormat="1">
      <c r="A26194" s="294"/>
      <c r="B26194" s="243"/>
      <c r="C26194" s="243"/>
      <c r="D26194" s="243"/>
      <c r="E26194" s="243"/>
    </row>
    <row r="26195" spans="1:5" customFormat="1">
      <c r="A26195" s="294"/>
      <c r="B26195" s="243"/>
      <c r="C26195" s="243"/>
      <c r="D26195" s="243"/>
      <c r="E26195" s="243"/>
    </row>
    <row r="26196" spans="1:5" customFormat="1">
      <c r="A26196" s="294"/>
      <c r="B26196" s="243"/>
      <c r="C26196" s="243"/>
      <c r="D26196" s="243"/>
      <c r="E26196" s="243"/>
    </row>
    <row r="26197" spans="1:5" customFormat="1">
      <c r="A26197" s="294"/>
      <c r="B26197" s="243"/>
      <c r="C26197" s="243"/>
      <c r="D26197" s="243"/>
      <c r="E26197" s="243"/>
    </row>
    <row r="26198" spans="1:5" customFormat="1">
      <c r="A26198" s="294"/>
      <c r="B26198" s="243"/>
      <c r="C26198" s="243"/>
      <c r="D26198" s="243"/>
      <c r="E26198" s="243"/>
    </row>
    <row r="26199" spans="1:5" customFormat="1">
      <c r="A26199" s="294"/>
      <c r="B26199" s="243"/>
      <c r="C26199" s="243"/>
      <c r="D26199" s="243"/>
      <c r="E26199" s="243"/>
    </row>
    <row r="26200" spans="1:5" customFormat="1">
      <c r="A26200" s="294"/>
      <c r="B26200" s="243"/>
      <c r="C26200" s="243"/>
      <c r="D26200" s="243"/>
      <c r="E26200" s="243"/>
    </row>
    <row r="26201" spans="1:5" customFormat="1">
      <c r="A26201" s="294"/>
      <c r="B26201" s="243"/>
      <c r="C26201" s="243"/>
      <c r="D26201" s="243"/>
      <c r="E26201" s="243"/>
    </row>
    <row r="26202" spans="1:5" customFormat="1">
      <c r="A26202" s="294"/>
      <c r="B26202" s="243"/>
      <c r="C26202" s="243"/>
      <c r="D26202" s="243"/>
      <c r="E26202" s="243"/>
    </row>
    <row r="26203" spans="1:5" customFormat="1">
      <c r="A26203" s="294"/>
      <c r="B26203" s="243"/>
      <c r="C26203" s="243"/>
      <c r="D26203" s="243"/>
      <c r="E26203" s="243"/>
    </row>
    <row r="26204" spans="1:5" customFormat="1">
      <c r="A26204" s="294"/>
      <c r="B26204" s="243"/>
      <c r="C26204" s="243"/>
      <c r="D26204" s="243"/>
      <c r="E26204" s="243"/>
    </row>
    <row r="26205" spans="1:5" customFormat="1">
      <c r="A26205" s="294"/>
      <c r="B26205" s="243"/>
      <c r="C26205" s="243"/>
      <c r="D26205" s="243"/>
      <c r="E26205" s="243"/>
    </row>
    <row r="26206" spans="1:5" customFormat="1">
      <c r="A26206" s="294"/>
      <c r="B26206" s="243"/>
      <c r="C26206" s="243"/>
      <c r="D26206" s="243"/>
      <c r="E26206" s="243"/>
    </row>
    <row r="26207" spans="1:5" customFormat="1">
      <c r="A26207" s="294"/>
      <c r="B26207" s="243"/>
      <c r="C26207" s="243"/>
      <c r="D26207" s="243"/>
      <c r="E26207" s="243"/>
    </row>
    <row r="26208" spans="1:5" customFormat="1">
      <c r="A26208" s="294"/>
      <c r="B26208" s="243"/>
      <c r="C26208" s="243"/>
      <c r="D26208" s="243"/>
      <c r="E26208" s="243"/>
    </row>
    <row r="26209" spans="1:5" customFormat="1">
      <c r="A26209" s="294"/>
      <c r="B26209" s="243"/>
      <c r="C26209" s="243"/>
      <c r="D26209" s="243"/>
      <c r="E26209" s="243"/>
    </row>
    <row r="26210" spans="1:5" customFormat="1">
      <c r="A26210" s="294"/>
      <c r="B26210" s="243"/>
      <c r="C26210" s="243"/>
      <c r="D26210" s="243"/>
      <c r="E26210" s="243"/>
    </row>
    <row r="26211" spans="1:5" customFormat="1">
      <c r="A26211" s="294"/>
      <c r="B26211" s="243"/>
      <c r="C26211" s="243"/>
      <c r="D26211" s="243"/>
      <c r="E26211" s="243"/>
    </row>
    <row r="26212" spans="1:5" customFormat="1">
      <c r="A26212" s="294"/>
      <c r="B26212" s="243"/>
      <c r="C26212" s="243"/>
      <c r="D26212" s="243"/>
      <c r="E26212" s="243"/>
    </row>
    <row r="26213" spans="1:5" customFormat="1">
      <c r="A26213" s="294"/>
      <c r="B26213" s="243"/>
      <c r="C26213" s="243"/>
      <c r="D26213" s="243"/>
      <c r="E26213" s="243"/>
    </row>
    <row r="26214" spans="1:5" customFormat="1">
      <c r="A26214" s="294"/>
      <c r="B26214" s="243"/>
      <c r="C26214" s="243"/>
      <c r="D26214" s="243"/>
      <c r="E26214" s="243"/>
    </row>
    <row r="26215" spans="1:5" customFormat="1">
      <c r="A26215" s="294"/>
      <c r="B26215" s="243"/>
      <c r="C26215" s="243"/>
      <c r="D26215" s="243"/>
      <c r="E26215" s="243"/>
    </row>
    <row r="26216" spans="1:5" customFormat="1">
      <c r="A26216" s="294"/>
      <c r="B26216" s="243"/>
      <c r="C26216" s="243"/>
      <c r="D26216" s="243"/>
      <c r="E26216" s="243"/>
    </row>
    <row r="26217" spans="1:5" customFormat="1">
      <c r="A26217" s="294"/>
      <c r="B26217" s="243"/>
      <c r="C26217" s="243"/>
      <c r="D26217" s="243"/>
      <c r="E26217" s="243"/>
    </row>
    <row r="26218" spans="1:5" customFormat="1">
      <c r="A26218" s="294"/>
      <c r="B26218" s="243"/>
      <c r="C26218" s="243"/>
      <c r="D26218" s="243"/>
      <c r="E26218" s="243"/>
    </row>
    <row r="26219" spans="1:5" customFormat="1">
      <c r="A26219" s="294"/>
      <c r="B26219" s="243"/>
      <c r="C26219" s="243"/>
      <c r="D26219" s="243"/>
      <c r="E26219" s="243"/>
    </row>
    <row r="26220" spans="1:5" customFormat="1">
      <c r="A26220" s="294"/>
      <c r="B26220" s="243"/>
      <c r="C26220" s="243"/>
      <c r="D26220" s="243"/>
      <c r="E26220" s="243"/>
    </row>
    <row r="26221" spans="1:5" customFormat="1">
      <c r="A26221" s="294"/>
      <c r="B26221" s="243"/>
      <c r="C26221" s="243"/>
      <c r="D26221" s="243"/>
      <c r="E26221" s="243"/>
    </row>
    <row r="26222" spans="1:5" customFormat="1">
      <c r="A26222" s="294"/>
      <c r="B26222" s="243"/>
      <c r="C26222" s="243"/>
      <c r="D26222" s="243"/>
      <c r="E26222" s="243"/>
    </row>
    <row r="26223" spans="1:5" customFormat="1">
      <c r="A26223" s="294"/>
      <c r="B26223" s="243"/>
      <c r="C26223" s="243"/>
      <c r="D26223" s="243"/>
      <c r="E26223" s="243"/>
    </row>
    <row r="26224" spans="1:5" customFormat="1">
      <c r="A26224" s="294"/>
      <c r="B26224" s="243"/>
      <c r="C26224" s="243"/>
      <c r="D26224" s="243"/>
      <c r="E26224" s="243"/>
    </row>
    <row r="26225" spans="1:5" customFormat="1">
      <c r="A26225" s="294"/>
      <c r="B26225" s="243"/>
      <c r="C26225" s="243"/>
      <c r="D26225" s="243"/>
      <c r="E26225" s="243"/>
    </row>
    <row r="26226" spans="1:5" customFormat="1">
      <c r="A26226" s="294"/>
      <c r="B26226" s="243"/>
      <c r="C26226" s="243"/>
      <c r="D26226" s="243"/>
      <c r="E26226" s="243"/>
    </row>
    <row r="26227" spans="1:5" customFormat="1">
      <c r="A26227" s="294"/>
      <c r="B26227" s="243"/>
      <c r="C26227" s="243"/>
      <c r="D26227" s="243"/>
      <c r="E26227" s="243"/>
    </row>
    <row r="26228" spans="1:5" customFormat="1">
      <c r="A26228" s="294"/>
      <c r="B26228" s="243"/>
      <c r="C26228" s="243"/>
      <c r="D26228" s="243"/>
      <c r="E26228" s="243"/>
    </row>
    <row r="26229" spans="1:5" customFormat="1">
      <c r="A26229" s="294"/>
      <c r="B26229" s="243"/>
      <c r="C26229" s="243"/>
      <c r="D26229" s="243"/>
      <c r="E26229" s="243"/>
    </row>
    <row r="26230" spans="1:5" customFormat="1">
      <c r="A26230" s="294"/>
      <c r="B26230" s="243"/>
      <c r="C26230" s="243"/>
      <c r="D26230" s="243"/>
      <c r="E26230" s="243"/>
    </row>
    <row r="26231" spans="1:5" customFormat="1">
      <c r="A26231" s="294"/>
      <c r="B26231" s="243"/>
      <c r="C26231" s="243"/>
      <c r="D26231" s="243"/>
      <c r="E26231" s="243"/>
    </row>
    <row r="26232" spans="1:5" customFormat="1">
      <c r="A26232" s="294"/>
      <c r="B26232" s="243"/>
      <c r="C26232" s="243"/>
      <c r="D26232" s="243"/>
      <c r="E26232" s="243"/>
    </row>
    <row r="26233" spans="1:5" customFormat="1">
      <c r="A26233" s="294"/>
      <c r="B26233" s="243"/>
      <c r="C26233" s="243"/>
      <c r="D26233" s="243"/>
      <c r="E26233" s="243"/>
    </row>
    <row r="26234" spans="1:5" customFormat="1">
      <c r="A26234" s="294"/>
      <c r="B26234" s="243"/>
      <c r="C26234" s="243"/>
      <c r="D26234" s="243"/>
      <c r="E26234" s="243"/>
    </row>
    <row r="26235" spans="1:5" customFormat="1">
      <c r="A26235" s="294"/>
      <c r="B26235" s="243"/>
      <c r="C26235" s="243"/>
      <c r="D26235" s="243"/>
      <c r="E26235" s="243"/>
    </row>
    <row r="26236" spans="1:5" customFormat="1">
      <c r="A26236" s="294"/>
      <c r="B26236" s="243"/>
      <c r="C26236" s="243"/>
      <c r="D26236" s="243"/>
      <c r="E26236" s="243"/>
    </row>
    <row r="26237" spans="1:5" customFormat="1">
      <c r="A26237" s="294"/>
      <c r="B26237" s="243"/>
      <c r="C26237" s="243"/>
      <c r="D26237" s="243"/>
      <c r="E26237" s="243"/>
    </row>
    <row r="26238" spans="1:5" customFormat="1">
      <c r="A26238" s="294"/>
      <c r="B26238" s="243"/>
      <c r="C26238" s="243"/>
      <c r="D26238" s="243"/>
      <c r="E26238" s="243"/>
    </row>
    <row r="26239" spans="1:5" customFormat="1">
      <c r="A26239" s="294"/>
      <c r="B26239" s="243"/>
      <c r="C26239" s="243"/>
      <c r="D26239" s="243"/>
      <c r="E26239" s="243"/>
    </row>
    <row r="26240" spans="1:5" customFormat="1">
      <c r="A26240" s="294"/>
      <c r="B26240" s="243"/>
      <c r="C26240" s="243"/>
      <c r="D26240" s="243"/>
      <c r="E26240" s="243"/>
    </row>
    <row r="26241" spans="1:5" customFormat="1">
      <c r="A26241" s="294"/>
      <c r="B26241" s="243"/>
      <c r="C26241" s="243"/>
      <c r="D26241" s="243"/>
      <c r="E26241" s="243"/>
    </row>
    <row r="26242" spans="1:5" customFormat="1">
      <c r="A26242" s="294"/>
      <c r="B26242" s="243"/>
      <c r="C26242" s="243"/>
      <c r="D26242" s="243"/>
      <c r="E26242" s="243"/>
    </row>
    <row r="26243" spans="1:5" customFormat="1">
      <c r="A26243" s="294"/>
      <c r="B26243" s="243"/>
      <c r="C26243" s="243"/>
      <c r="D26243" s="243"/>
      <c r="E26243" s="243"/>
    </row>
    <row r="26244" spans="1:5" customFormat="1">
      <c r="A26244" s="294"/>
      <c r="B26244" s="243"/>
      <c r="C26244" s="243"/>
      <c r="D26244" s="243"/>
      <c r="E26244" s="243"/>
    </row>
    <row r="26245" spans="1:5" customFormat="1">
      <c r="A26245" s="294"/>
      <c r="B26245" s="243"/>
      <c r="C26245" s="243"/>
      <c r="D26245" s="243"/>
      <c r="E26245" s="243"/>
    </row>
    <row r="26246" spans="1:5" customFormat="1">
      <c r="A26246" s="294"/>
      <c r="B26246" s="243"/>
      <c r="C26246" s="243"/>
      <c r="D26246" s="243"/>
      <c r="E26246" s="243"/>
    </row>
    <row r="26247" spans="1:5" customFormat="1">
      <c r="A26247" s="294"/>
      <c r="B26247" s="243"/>
      <c r="C26247" s="243"/>
      <c r="D26247" s="243"/>
      <c r="E26247" s="243"/>
    </row>
    <row r="26248" spans="1:5" customFormat="1">
      <c r="A26248" s="294"/>
      <c r="B26248" s="243"/>
      <c r="C26248" s="243"/>
      <c r="D26248" s="243"/>
      <c r="E26248" s="243"/>
    </row>
    <row r="26249" spans="1:5" customFormat="1">
      <c r="A26249" s="294"/>
      <c r="B26249" s="243"/>
      <c r="C26249" s="243"/>
      <c r="D26249" s="243"/>
      <c r="E26249" s="243"/>
    </row>
    <row r="26250" spans="1:5" customFormat="1">
      <c r="A26250" s="294"/>
      <c r="B26250" s="243"/>
      <c r="C26250" s="243"/>
      <c r="D26250" s="243"/>
      <c r="E26250" s="243"/>
    </row>
    <row r="26251" spans="1:5" customFormat="1">
      <c r="A26251" s="294"/>
      <c r="B26251" s="243"/>
      <c r="C26251" s="243"/>
      <c r="D26251" s="243"/>
      <c r="E26251" s="243"/>
    </row>
    <row r="26252" spans="1:5" customFormat="1">
      <c r="A26252" s="294"/>
      <c r="B26252" s="243"/>
      <c r="C26252" s="243"/>
      <c r="D26252" s="243"/>
      <c r="E26252" s="243"/>
    </row>
    <row r="26253" spans="1:5" customFormat="1">
      <c r="A26253" s="294"/>
      <c r="B26253" s="243"/>
      <c r="C26253" s="243"/>
      <c r="D26253" s="243"/>
      <c r="E26253" s="243"/>
    </row>
    <row r="26254" spans="1:5" customFormat="1">
      <c r="A26254" s="294"/>
      <c r="B26254" s="243"/>
      <c r="C26254" s="243"/>
      <c r="D26254" s="243"/>
      <c r="E26254" s="243"/>
    </row>
    <row r="26255" spans="1:5" customFormat="1">
      <c r="A26255" s="294"/>
      <c r="B26255" s="243"/>
      <c r="C26255" s="243"/>
      <c r="D26255" s="243"/>
      <c r="E26255" s="243"/>
    </row>
    <row r="26256" spans="1:5" customFormat="1">
      <c r="A26256" s="294"/>
      <c r="B26256" s="243"/>
      <c r="C26256" s="243"/>
      <c r="D26256" s="243"/>
      <c r="E26256" s="243"/>
    </row>
    <row r="26257" spans="1:5" customFormat="1">
      <c r="A26257" s="294"/>
      <c r="B26257" s="243"/>
      <c r="C26257" s="243"/>
      <c r="D26257" s="243"/>
      <c r="E26257" s="243"/>
    </row>
    <row r="26258" spans="1:5" customFormat="1">
      <c r="A26258" s="294"/>
      <c r="B26258" s="243"/>
      <c r="C26258" s="243"/>
      <c r="D26258" s="243"/>
      <c r="E26258" s="243"/>
    </row>
    <row r="26259" spans="1:5" customFormat="1">
      <c r="A26259" s="294"/>
      <c r="B26259" s="243"/>
      <c r="C26259" s="243"/>
      <c r="D26259" s="243"/>
      <c r="E26259" s="243"/>
    </row>
    <row r="26260" spans="1:5" customFormat="1">
      <c r="A26260" s="294"/>
      <c r="B26260" s="243"/>
      <c r="C26260" s="243"/>
      <c r="D26260" s="243"/>
      <c r="E26260" s="243"/>
    </row>
    <row r="26261" spans="1:5" customFormat="1">
      <c r="A26261" s="294"/>
      <c r="B26261" s="243"/>
      <c r="C26261" s="243"/>
      <c r="D26261" s="243"/>
      <c r="E26261" s="243"/>
    </row>
    <row r="26262" spans="1:5" customFormat="1">
      <c r="A26262" s="294"/>
      <c r="B26262" s="243"/>
      <c r="C26262" s="243"/>
      <c r="D26262" s="243"/>
      <c r="E26262" s="243"/>
    </row>
    <row r="26263" spans="1:5" customFormat="1">
      <c r="A26263" s="294"/>
      <c r="B26263" s="243"/>
      <c r="C26263" s="243"/>
      <c r="D26263" s="243"/>
      <c r="E26263" s="243"/>
    </row>
    <row r="26264" spans="1:5" customFormat="1">
      <c r="A26264" s="294"/>
      <c r="B26264" s="243"/>
      <c r="C26264" s="243"/>
      <c r="D26264" s="243"/>
      <c r="E26264" s="243"/>
    </row>
    <row r="26265" spans="1:5" customFormat="1">
      <c r="A26265" s="294"/>
      <c r="B26265" s="243"/>
      <c r="C26265" s="243"/>
      <c r="D26265" s="243"/>
      <c r="E26265" s="243"/>
    </row>
    <row r="26266" spans="1:5" customFormat="1">
      <c r="A26266" s="294"/>
      <c r="B26266" s="243"/>
      <c r="C26266" s="243"/>
      <c r="D26266" s="243"/>
      <c r="E26266" s="243"/>
    </row>
    <row r="26267" spans="1:5" customFormat="1">
      <c r="A26267" s="294"/>
      <c r="B26267" s="243"/>
      <c r="C26267" s="243"/>
      <c r="D26267" s="243"/>
      <c r="E26267" s="243"/>
    </row>
    <row r="26268" spans="1:5" customFormat="1">
      <c r="A26268" s="294"/>
      <c r="B26268" s="243"/>
      <c r="C26268" s="243"/>
      <c r="D26268" s="243"/>
      <c r="E26268" s="243"/>
    </row>
    <row r="26269" spans="1:5" customFormat="1">
      <c r="A26269" s="294"/>
      <c r="B26269" s="243"/>
      <c r="C26269" s="243"/>
      <c r="D26269" s="243"/>
      <c r="E26269" s="243"/>
    </row>
    <row r="26270" spans="1:5" customFormat="1">
      <c r="A26270" s="294"/>
      <c r="B26270" s="243"/>
      <c r="C26270" s="243"/>
      <c r="D26270" s="243"/>
      <c r="E26270" s="243"/>
    </row>
    <row r="26271" spans="1:5" customFormat="1">
      <c r="A26271" s="294"/>
      <c r="B26271" s="243"/>
      <c r="C26271" s="243"/>
      <c r="D26271" s="243"/>
      <c r="E26271" s="243"/>
    </row>
    <row r="26272" spans="1:5" customFormat="1">
      <c r="A26272" s="294"/>
      <c r="B26272" s="243"/>
      <c r="C26272" s="243"/>
      <c r="D26272" s="243"/>
      <c r="E26272" s="243"/>
    </row>
    <row r="26273" spans="1:5" customFormat="1">
      <c r="A26273" s="294"/>
      <c r="B26273" s="243"/>
      <c r="C26273" s="243"/>
      <c r="D26273" s="243"/>
      <c r="E26273" s="243"/>
    </row>
    <row r="26274" spans="1:5" customFormat="1">
      <c r="A26274" s="294"/>
      <c r="B26274" s="243"/>
      <c r="C26274" s="243"/>
      <c r="D26274" s="243"/>
      <c r="E26274" s="243"/>
    </row>
    <row r="26275" spans="1:5" customFormat="1">
      <c r="A26275" s="294"/>
      <c r="B26275" s="243"/>
      <c r="C26275" s="243"/>
      <c r="D26275" s="243"/>
      <c r="E26275" s="243"/>
    </row>
    <row r="26276" spans="1:5" customFormat="1">
      <c r="A26276" s="294"/>
      <c r="B26276" s="243"/>
      <c r="C26276" s="243"/>
      <c r="D26276" s="243"/>
      <c r="E26276" s="243"/>
    </row>
    <row r="26277" spans="1:5" customFormat="1">
      <c r="A26277" s="294"/>
      <c r="B26277" s="243"/>
      <c r="C26277" s="243"/>
      <c r="D26277" s="243"/>
      <c r="E26277" s="243"/>
    </row>
    <row r="26278" spans="1:5" customFormat="1">
      <c r="A26278" s="294"/>
      <c r="B26278" s="243"/>
      <c r="C26278" s="243"/>
      <c r="D26278" s="243"/>
      <c r="E26278" s="243"/>
    </row>
    <row r="26279" spans="1:5" customFormat="1">
      <c r="A26279" s="294"/>
      <c r="B26279" s="243"/>
      <c r="C26279" s="243"/>
      <c r="D26279" s="243"/>
      <c r="E26279" s="243"/>
    </row>
    <row r="26280" spans="1:5" customFormat="1">
      <c r="A26280" s="294"/>
      <c r="B26280" s="243"/>
      <c r="C26280" s="243"/>
      <c r="D26280" s="243"/>
      <c r="E26280" s="243"/>
    </row>
    <row r="26281" spans="1:5" customFormat="1">
      <c r="A26281" s="294"/>
      <c r="B26281" s="243"/>
      <c r="C26281" s="243"/>
      <c r="D26281" s="243"/>
      <c r="E26281" s="243"/>
    </row>
    <row r="26282" spans="1:5" customFormat="1">
      <c r="A26282" s="294"/>
      <c r="B26282" s="243"/>
      <c r="C26282" s="243"/>
      <c r="D26282" s="243"/>
      <c r="E26282" s="243"/>
    </row>
    <row r="26283" spans="1:5" customFormat="1">
      <c r="A26283" s="294"/>
      <c r="B26283" s="243"/>
      <c r="C26283" s="243"/>
      <c r="D26283" s="243"/>
      <c r="E26283" s="243"/>
    </row>
    <row r="26284" spans="1:5" customFormat="1">
      <c r="A26284" s="294"/>
      <c r="B26284" s="243"/>
      <c r="C26284" s="243"/>
      <c r="D26284" s="243"/>
      <c r="E26284" s="243"/>
    </row>
    <row r="26285" spans="1:5" customFormat="1">
      <c r="A26285" s="294"/>
      <c r="B26285" s="243"/>
      <c r="C26285" s="243"/>
      <c r="D26285" s="243"/>
      <c r="E26285" s="243"/>
    </row>
    <row r="26286" spans="1:5" customFormat="1">
      <c r="A26286" s="294"/>
      <c r="B26286" s="243"/>
      <c r="C26286" s="243"/>
      <c r="D26286" s="243"/>
      <c r="E26286" s="243"/>
    </row>
    <row r="26287" spans="1:5" customFormat="1">
      <c r="A26287" s="294"/>
      <c r="B26287" s="243"/>
      <c r="C26287" s="243"/>
      <c r="D26287" s="243"/>
      <c r="E26287" s="243"/>
    </row>
    <row r="26288" spans="1:5" customFormat="1">
      <c r="A26288" s="294"/>
      <c r="B26288" s="243"/>
      <c r="C26288" s="243"/>
      <c r="D26288" s="243"/>
      <c r="E26288" s="243"/>
    </row>
    <row r="26289" spans="1:5" customFormat="1">
      <c r="A26289" s="294"/>
      <c r="B26289" s="243"/>
      <c r="C26289" s="243"/>
      <c r="D26289" s="243"/>
      <c r="E26289" s="243"/>
    </row>
    <row r="26290" spans="1:5" customFormat="1">
      <c r="A26290" s="294"/>
      <c r="B26290" s="243"/>
      <c r="C26290" s="243"/>
      <c r="D26290" s="243"/>
      <c r="E26290" s="243"/>
    </row>
    <row r="26291" spans="1:5" customFormat="1">
      <c r="A26291" s="294"/>
      <c r="B26291" s="243"/>
      <c r="C26291" s="243"/>
      <c r="D26291" s="243"/>
      <c r="E26291" s="243"/>
    </row>
    <row r="26292" spans="1:5" customFormat="1">
      <c r="A26292" s="294"/>
      <c r="B26292" s="243"/>
      <c r="C26292" s="243"/>
      <c r="D26292" s="243"/>
      <c r="E26292" s="243"/>
    </row>
    <row r="26293" spans="1:5" customFormat="1">
      <c r="A26293" s="294"/>
      <c r="B26293" s="243"/>
      <c r="C26293" s="243"/>
      <c r="D26293" s="243"/>
      <c r="E26293" s="243"/>
    </row>
    <row r="26294" spans="1:5" customFormat="1">
      <c r="A26294" s="294"/>
      <c r="B26294" s="243"/>
      <c r="C26294" s="243"/>
      <c r="D26294" s="243"/>
      <c r="E26294" s="243"/>
    </row>
    <row r="26295" spans="1:5" customFormat="1">
      <c r="A26295" s="294"/>
      <c r="B26295" s="243"/>
      <c r="C26295" s="243"/>
      <c r="D26295" s="243"/>
      <c r="E26295" s="243"/>
    </row>
    <row r="26296" spans="1:5" customFormat="1">
      <c r="A26296" s="294"/>
      <c r="B26296" s="243"/>
      <c r="C26296" s="243"/>
      <c r="D26296" s="243"/>
      <c r="E26296" s="243"/>
    </row>
    <row r="26297" spans="1:5" customFormat="1">
      <c r="A26297" s="294"/>
      <c r="B26297" s="243"/>
      <c r="C26297" s="243"/>
      <c r="D26297" s="243"/>
      <c r="E26297" s="243"/>
    </row>
    <row r="26298" spans="1:5" customFormat="1">
      <c r="A26298" s="294"/>
      <c r="B26298" s="243"/>
      <c r="C26298" s="243"/>
      <c r="D26298" s="243"/>
      <c r="E26298" s="243"/>
    </row>
    <row r="26299" spans="1:5" customFormat="1">
      <c r="A26299" s="294"/>
      <c r="B26299" s="243"/>
      <c r="C26299" s="243"/>
      <c r="D26299" s="243"/>
      <c r="E26299" s="243"/>
    </row>
    <row r="26300" spans="1:5" customFormat="1">
      <c r="A26300" s="294"/>
      <c r="B26300" s="243"/>
      <c r="C26300" s="243"/>
      <c r="D26300" s="243"/>
      <c r="E26300" s="243"/>
    </row>
    <row r="26301" spans="1:5" customFormat="1">
      <c r="A26301" s="294"/>
      <c r="B26301" s="243"/>
      <c r="C26301" s="243"/>
      <c r="D26301" s="243"/>
      <c r="E26301" s="243"/>
    </row>
    <row r="26302" spans="1:5" customFormat="1">
      <c r="A26302" s="294"/>
      <c r="B26302" s="243"/>
      <c r="C26302" s="243"/>
      <c r="D26302" s="243"/>
      <c r="E26302" s="243"/>
    </row>
    <row r="26303" spans="1:5" customFormat="1">
      <c r="A26303" s="294"/>
      <c r="B26303" s="243"/>
      <c r="C26303" s="243"/>
      <c r="D26303" s="243"/>
      <c r="E26303" s="243"/>
    </row>
    <row r="26304" spans="1:5" customFormat="1">
      <c r="A26304" s="294"/>
      <c r="B26304" s="243"/>
      <c r="C26304" s="243"/>
      <c r="D26304" s="243"/>
      <c r="E26304" s="243"/>
    </row>
    <row r="26305" spans="1:5" customFormat="1">
      <c r="A26305" s="294"/>
      <c r="B26305" s="243"/>
      <c r="C26305" s="243"/>
      <c r="D26305" s="243"/>
      <c r="E26305" s="243"/>
    </row>
    <row r="26306" spans="1:5" customFormat="1">
      <c r="A26306" s="294"/>
      <c r="B26306" s="243"/>
      <c r="C26306" s="243"/>
      <c r="D26306" s="243"/>
      <c r="E26306" s="243"/>
    </row>
    <row r="26307" spans="1:5" customFormat="1">
      <c r="A26307" s="294"/>
      <c r="B26307" s="243"/>
      <c r="C26307" s="243"/>
      <c r="D26307" s="243"/>
      <c r="E26307" s="243"/>
    </row>
    <row r="26308" spans="1:5" customFormat="1">
      <c r="A26308" s="294"/>
      <c r="B26308" s="243"/>
      <c r="C26308" s="243"/>
      <c r="D26308" s="243"/>
      <c r="E26308" s="243"/>
    </row>
    <row r="26309" spans="1:5" customFormat="1">
      <c r="A26309" s="294"/>
      <c r="B26309" s="243"/>
      <c r="C26309" s="243"/>
      <c r="D26309" s="243"/>
      <c r="E26309" s="243"/>
    </row>
    <row r="26310" spans="1:5" customFormat="1">
      <c r="A26310" s="294"/>
      <c r="B26310" s="243"/>
      <c r="C26310" s="243"/>
      <c r="D26310" s="243"/>
      <c r="E26310" s="243"/>
    </row>
    <row r="26311" spans="1:5" customFormat="1">
      <c r="A26311" s="294"/>
      <c r="B26311" s="243"/>
      <c r="C26311" s="243"/>
      <c r="D26311" s="243"/>
      <c r="E26311" s="243"/>
    </row>
    <row r="26312" spans="1:5" customFormat="1">
      <c r="A26312" s="294"/>
      <c r="B26312" s="243"/>
      <c r="C26312" s="243"/>
      <c r="D26312" s="243"/>
      <c r="E26312" s="243"/>
    </row>
    <row r="26313" spans="1:5" customFormat="1">
      <c r="A26313" s="294"/>
      <c r="B26313" s="243"/>
      <c r="C26313" s="243"/>
      <c r="D26313" s="243"/>
      <c r="E26313" s="243"/>
    </row>
    <row r="26314" spans="1:5" customFormat="1">
      <c r="A26314" s="294"/>
      <c r="B26314" s="243"/>
      <c r="C26314" s="243"/>
      <c r="D26314" s="243"/>
      <c r="E26314" s="243"/>
    </row>
    <row r="26315" spans="1:5" customFormat="1">
      <c r="A26315" s="294"/>
      <c r="B26315" s="243"/>
      <c r="C26315" s="243"/>
      <c r="D26315" s="243"/>
      <c r="E26315" s="243"/>
    </row>
    <row r="26316" spans="1:5" customFormat="1">
      <c r="A26316" s="294"/>
      <c r="B26316" s="243"/>
      <c r="C26316" s="243"/>
      <c r="D26316" s="243"/>
      <c r="E26316" s="243"/>
    </row>
    <row r="26317" spans="1:5" customFormat="1">
      <c r="A26317" s="294"/>
      <c r="B26317" s="243"/>
      <c r="C26317" s="243"/>
      <c r="D26317" s="243"/>
      <c r="E26317" s="243"/>
    </row>
    <row r="26318" spans="1:5" customFormat="1">
      <c r="A26318" s="294"/>
      <c r="B26318" s="243"/>
      <c r="C26318" s="243"/>
      <c r="D26318" s="243"/>
      <c r="E26318" s="243"/>
    </row>
    <row r="26319" spans="1:5" customFormat="1">
      <c r="A26319" s="294"/>
      <c r="B26319" s="243"/>
      <c r="C26319" s="243"/>
      <c r="D26319" s="243"/>
      <c r="E26319" s="243"/>
    </row>
    <row r="26320" spans="1:5" customFormat="1">
      <c r="A26320" s="294"/>
      <c r="B26320" s="243"/>
      <c r="C26320" s="243"/>
      <c r="D26320" s="243"/>
      <c r="E26320" s="243"/>
    </row>
    <row r="26321" spans="1:5" customFormat="1">
      <c r="A26321" s="294"/>
      <c r="B26321" s="243"/>
      <c r="C26321" s="243"/>
      <c r="D26321" s="243"/>
      <c r="E26321" s="243"/>
    </row>
    <row r="26322" spans="1:5" customFormat="1">
      <c r="A26322" s="294"/>
      <c r="B26322" s="243"/>
      <c r="C26322" s="243"/>
      <c r="D26322" s="243"/>
      <c r="E26322" s="243"/>
    </row>
    <row r="26323" spans="1:5" customFormat="1">
      <c r="A26323" s="294"/>
      <c r="B26323" s="243"/>
      <c r="C26323" s="243"/>
      <c r="D26323" s="243"/>
      <c r="E26323" s="243"/>
    </row>
    <row r="26324" spans="1:5" customFormat="1">
      <c r="A26324" s="294"/>
      <c r="B26324" s="243"/>
      <c r="C26324" s="243"/>
      <c r="D26324" s="243"/>
      <c r="E26324" s="243"/>
    </row>
    <row r="26325" spans="1:5" customFormat="1">
      <c r="A26325" s="294"/>
      <c r="B26325" s="243"/>
      <c r="C26325" s="243"/>
      <c r="D26325" s="243"/>
      <c r="E26325" s="243"/>
    </row>
    <row r="26326" spans="1:5" customFormat="1">
      <c r="A26326" s="294"/>
      <c r="B26326" s="243"/>
      <c r="C26326" s="243"/>
      <c r="D26326" s="243"/>
      <c r="E26326" s="243"/>
    </row>
    <row r="26327" spans="1:5" customFormat="1">
      <c r="A26327" s="294"/>
      <c r="B26327" s="243"/>
      <c r="C26327" s="243"/>
      <c r="D26327" s="243"/>
      <c r="E26327" s="243"/>
    </row>
    <row r="26328" spans="1:5" customFormat="1">
      <c r="A26328" s="294"/>
      <c r="B26328" s="243"/>
      <c r="C26328" s="243"/>
      <c r="D26328" s="243"/>
      <c r="E26328" s="243"/>
    </row>
    <row r="26329" spans="1:5" customFormat="1">
      <c r="A26329" s="294"/>
      <c r="B26329" s="243"/>
      <c r="C26329" s="243"/>
      <c r="D26329" s="243"/>
      <c r="E26329" s="243"/>
    </row>
    <row r="26330" spans="1:5" customFormat="1">
      <c r="A26330" s="294"/>
      <c r="B26330" s="243"/>
      <c r="C26330" s="243"/>
      <c r="D26330" s="243"/>
      <c r="E26330" s="243"/>
    </row>
    <row r="26331" spans="1:5" customFormat="1">
      <c r="A26331" s="294"/>
      <c r="B26331" s="243"/>
      <c r="C26331" s="243"/>
      <c r="D26331" s="243"/>
      <c r="E26331" s="243"/>
    </row>
    <row r="26332" spans="1:5" customFormat="1">
      <c r="A26332" s="294"/>
      <c r="B26332" s="243"/>
      <c r="C26332" s="243"/>
      <c r="D26332" s="243"/>
      <c r="E26332" s="243"/>
    </row>
    <row r="26333" spans="1:5" customFormat="1">
      <c r="A26333" s="294"/>
      <c r="B26333" s="243"/>
      <c r="C26333" s="243"/>
      <c r="D26333" s="243"/>
      <c r="E26333" s="243"/>
    </row>
    <row r="26334" spans="1:5" customFormat="1">
      <c r="A26334" s="294"/>
      <c r="B26334" s="243"/>
      <c r="C26334" s="243"/>
      <c r="D26334" s="243"/>
      <c r="E26334" s="243"/>
    </row>
    <row r="26335" spans="1:5" customFormat="1">
      <c r="A26335" s="294"/>
      <c r="B26335" s="243"/>
      <c r="C26335" s="243"/>
      <c r="D26335" s="243"/>
      <c r="E26335" s="243"/>
    </row>
    <row r="26336" spans="1:5" customFormat="1">
      <c r="A26336" s="294"/>
      <c r="B26336" s="243"/>
      <c r="C26336" s="243"/>
      <c r="D26336" s="243"/>
      <c r="E26336" s="243"/>
    </row>
    <row r="26337" spans="1:5" customFormat="1">
      <c r="A26337" s="294"/>
      <c r="B26337" s="243"/>
      <c r="C26337" s="243"/>
      <c r="D26337" s="243"/>
      <c r="E26337" s="243"/>
    </row>
    <row r="26338" spans="1:5" customFormat="1">
      <c r="A26338" s="294"/>
      <c r="B26338" s="243"/>
      <c r="C26338" s="243"/>
      <c r="D26338" s="243"/>
      <c r="E26338" s="243"/>
    </row>
    <row r="26339" spans="1:5" customFormat="1">
      <c r="A26339" s="294"/>
      <c r="B26339" s="243"/>
      <c r="C26339" s="243"/>
      <c r="D26339" s="243"/>
      <c r="E26339" s="243"/>
    </row>
    <row r="26340" spans="1:5" customFormat="1">
      <c r="A26340" s="294"/>
      <c r="B26340" s="243"/>
      <c r="C26340" s="243"/>
      <c r="D26340" s="243"/>
      <c r="E26340" s="243"/>
    </row>
    <row r="26341" spans="1:5" customFormat="1">
      <c r="A26341" s="294"/>
      <c r="B26341" s="243"/>
      <c r="C26341" s="243"/>
      <c r="D26341" s="243"/>
      <c r="E26341" s="243"/>
    </row>
    <row r="26342" spans="1:5" customFormat="1">
      <c r="A26342" s="294"/>
      <c r="B26342" s="243"/>
      <c r="C26342" s="243"/>
      <c r="D26342" s="243"/>
      <c r="E26342" s="243"/>
    </row>
    <row r="26343" spans="1:5" customFormat="1">
      <c r="A26343" s="294"/>
      <c r="B26343" s="243"/>
      <c r="C26343" s="243"/>
      <c r="D26343" s="243"/>
      <c r="E26343" s="243"/>
    </row>
    <row r="26344" spans="1:5" customFormat="1">
      <c r="A26344" s="294"/>
      <c r="B26344" s="243"/>
      <c r="C26344" s="243"/>
      <c r="D26344" s="243"/>
      <c r="E26344" s="243"/>
    </row>
    <row r="26345" spans="1:5" customFormat="1">
      <c r="A26345" s="294"/>
      <c r="B26345" s="243"/>
      <c r="C26345" s="243"/>
      <c r="D26345" s="243"/>
      <c r="E26345" s="243"/>
    </row>
    <row r="26346" spans="1:5" customFormat="1">
      <c r="A26346" s="294"/>
      <c r="B26346" s="243"/>
      <c r="C26346" s="243"/>
      <c r="D26346" s="243"/>
      <c r="E26346" s="243"/>
    </row>
    <row r="26347" spans="1:5" customFormat="1">
      <c r="A26347" s="294"/>
      <c r="B26347" s="243"/>
      <c r="C26347" s="243"/>
      <c r="D26347" s="243"/>
      <c r="E26347" s="243"/>
    </row>
    <row r="26348" spans="1:5" customFormat="1">
      <c r="A26348" s="294"/>
      <c r="B26348" s="243"/>
      <c r="C26348" s="243"/>
      <c r="D26348" s="243"/>
      <c r="E26348" s="243"/>
    </row>
    <row r="26349" spans="1:5" customFormat="1">
      <c r="A26349" s="294"/>
      <c r="B26349" s="243"/>
      <c r="C26349" s="243"/>
      <c r="D26349" s="243"/>
      <c r="E26349" s="243"/>
    </row>
    <row r="26350" spans="1:5" customFormat="1">
      <c r="A26350" s="294"/>
      <c r="B26350" s="243"/>
      <c r="C26350" s="243"/>
      <c r="D26350" s="243"/>
      <c r="E26350" s="243"/>
    </row>
    <row r="26351" spans="1:5" customFormat="1">
      <c r="A26351" s="294"/>
      <c r="B26351" s="243"/>
      <c r="C26351" s="243"/>
      <c r="D26351" s="243"/>
      <c r="E26351" s="243"/>
    </row>
    <row r="26352" spans="1:5" customFormat="1">
      <c r="A26352" s="294"/>
      <c r="B26352" s="243"/>
      <c r="C26352" s="243"/>
      <c r="D26352" s="243"/>
      <c r="E26352" s="243"/>
    </row>
    <row r="26353" spans="1:5" customFormat="1">
      <c r="A26353" s="294"/>
      <c r="B26353" s="243"/>
      <c r="C26353" s="243"/>
      <c r="D26353" s="243"/>
      <c r="E26353" s="243"/>
    </row>
    <row r="26354" spans="1:5" customFormat="1">
      <c r="A26354" s="294"/>
      <c r="B26354" s="243"/>
      <c r="C26354" s="243"/>
      <c r="D26354" s="243"/>
      <c r="E26354" s="243"/>
    </row>
    <row r="26355" spans="1:5" customFormat="1">
      <c r="A26355" s="294"/>
      <c r="B26355" s="243"/>
      <c r="C26355" s="243"/>
      <c r="D26355" s="243"/>
      <c r="E26355" s="243"/>
    </row>
    <row r="26356" spans="1:5" customFormat="1">
      <c r="A26356" s="294"/>
      <c r="B26356" s="243"/>
      <c r="C26356" s="243"/>
      <c r="D26356" s="243"/>
      <c r="E26356" s="243"/>
    </row>
    <row r="26357" spans="1:5" customFormat="1">
      <c r="A26357" s="294"/>
      <c r="B26357" s="243"/>
      <c r="C26357" s="243"/>
      <c r="D26357" s="243"/>
      <c r="E26357" s="243"/>
    </row>
    <row r="26358" spans="1:5" customFormat="1">
      <c r="A26358" s="294"/>
      <c r="B26358" s="243"/>
      <c r="C26358" s="243"/>
      <c r="D26358" s="243"/>
      <c r="E26358" s="243"/>
    </row>
    <row r="26359" spans="1:5" customFormat="1">
      <c r="A26359" s="294"/>
      <c r="B26359" s="243"/>
      <c r="C26359" s="243"/>
      <c r="D26359" s="243"/>
      <c r="E26359" s="243"/>
    </row>
    <row r="26360" spans="1:5" customFormat="1">
      <c r="A26360" s="294"/>
      <c r="B26360" s="243"/>
      <c r="C26360" s="243"/>
      <c r="D26360" s="243"/>
      <c r="E26360" s="243"/>
    </row>
    <row r="26361" spans="1:5" customFormat="1">
      <c r="A26361" s="294"/>
      <c r="B26361" s="243"/>
      <c r="C26361" s="243"/>
      <c r="D26361" s="243"/>
      <c r="E26361" s="243"/>
    </row>
    <row r="26362" spans="1:5" customFormat="1">
      <c r="A26362" s="294"/>
      <c r="B26362" s="243"/>
      <c r="C26362" s="243"/>
      <c r="D26362" s="243"/>
      <c r="E26362" s="243"/>
    </row>
    <row r="26363" spans="1:5" customFormat="1">
      <c r="A26363" s="294"/>
      <c r="B26363" s="243"/>
      <c r="C26363" s="243"/>
      <c r="D26363" s="243"/>
      <c r="E26363" s="243"/>
    </row>
    <row r="26364" spans="1:5" customFormat="1">
      <c r="A26364" s="294"/>
      <c r="B26364" s="243"/>
      <c r="C26364" s="243"/>
      <c r="D26364" s="243"/>
      <c r="E26364" s="243"/>
    </row>
    <row r="26365" spans="1:5" customFormat="1">
      <c r="A26365" s="294"/>
      <c r="B26365" s="243"/>
      <c r="C26365" s="243"/>
      <c r="D26365" s="243"/>
      <c r="E26365" s="243"/>
    </row>
    <row r="26366" spans="1:5" customFormat="1">
      <c r="A26366" s="294"/>
      <c r="B26366" s="243"/>
      <c r="C26366" s="243"/>
      <c r="D26366" s="243"/>
      <c r="E26366" s="243"/>
    </row>
    <row r="26367" spans="1:5" customFormat="1">
      <c r="A26367" s="294"/>
      <c r="B26367" s="243"/>
      <c r="C26367" s="243"/>
      <c r="D26367" s="243"/>
      <c r="E26367" s="243"/>
    </row>
    <row r="26368" spans="1:5" customFormat="1">
      <c r="A26368" s="294"/>
      <c r="B26368" s="243"/>
      <c r="C26368" s="243"/>
      <c r="D26368" s="243"/>
      <c r="E26368" s="243"/>
    </row>
    <row r="26369" spans="1:5" customFormat="1">
      <c r="A26369" s="294"/>
      <c r="B26369" s="243"/>
      <c r="C26369" s="243"/>
      <c r="D26369" s="243"/>
      <c r="E26369" s="243"/>
    </row>
    <row r="26370" spans="1:5" customFormat="1">
      <c r="A26370" s="294"/>
      <c r="B26370" s="243"/>
      <c r="C26370" s="243"/>
      <c r="D26370" s="243"/>
      <c r="E26370" s="243"/>
    </row>
    <row r="26371" spans="1:5" customFormat="1">
      <c r="A26371" s="294"/>
      <c r="B26371" s="243"/>
      <c r="C26371" s="243"/>
      <c r="D26371" s="243"/>
      <c r="E26371" s="243"/>
    </row>
    <row r="26372" spans="1:5" customFormat="1">
      <c r="A26372" s="294"/>
      <c r="B26372" s="243"/>
      <c r="C26372" s="243"/>
      <c r="D26372" s="243"/>
      <c r="E26372" s="243"/>
    </row>
    <row r="26373" spans="1:5" customFormat="1">
      <c r="A26373" s="294"/>
      <c r="B26373" s="243"/>
      <c r="C26373" s="243"/>
      <c r="D26373" s="243"/>
      <c r="E26373" s="243"/>
    </row>
    <row r="26374" spans="1:5" customFormat="1">
      <c r="A26374" s="294"/>
      <c r="B26374" s="243"/>
      <c r="C26374" s="243"/>
      <c r="D26374" s="243"/>
      <c r="E26374" s="243"/>
    </row>
    <row r="26375" spans="1:5" customFormat="1">
      <c r="A26375" s="294"/>
      <c r="B26375" s="243"/>
      <c r="C26375" s="243"/>
      <c r="D26375" s="243"/>
      <c r="E26375" s="243"/>
    </row>
    <row r="26376" spans="1:5" customFormat="1">
      <c r="A26376" s="294"/>
      <c r="B26376" s="243"/>
      <c r="C26376" s="243"/>
      <c r="D26376" s="243"/>
      <c r="E26376" s="243"/>
    </row>
    <row r="26377" spans="1:5" customFormat="1">
      <c r="A26377" s="294"/>
      <c r="B26377" s="243"/>
      <c r="C26377" s="243"/>
      <c r="D26377" s="243"/>
      <c r="E26377" s="243"/>
    </row>
    <row r="26378" spans="1:5" customFormat="1">
      <c r="A26378" s="294"/>
      <c r="B26378" s="243"/>
      <c r="C26378" s="243"/>
      <c r="D26378" s="243"/>
      <c r="E26378" s="243"/>
    </row>
    <row r="26379" spans="1:5" customFormat="1">
      <c r="A26379" s="294"/>
      <c r="B26379" s="243"/>
      <c r="C26379" s="243"/>
      <c r="D26379" s="243"/>
      <c r="E26379" s="243"/>
    </row>
    <row r="26380" spans="1:5" customFormat="1">
      <c r="A26380" s="294"/>
      <c r="B26380" s="243"/>
      <c r="C26380" s="243"/>
      <c r="D26380" s="243"/>
      <c r="E26380" s="243"/>
    </row>
    <row r="26381" spans="1:5" customFormat="1">
      <c r="A26381" s="294"/>
      <c r="B26381" s="243"/>
      <c r="C26381" s="243"/>
      <c r="D26381" s="243"/>
      <c r="E26381" s="243"/>
    </row>
    <row r="26382" spans="1:5" customFormat="1">
      <c r="A26382" s="294"/>
      <c r="B26382" s="243"/>
      <c r="C26382" s="243"/>
      <c r="D26382" s="243"/>
      <c r="E26382" s="243"/>
    </row>
    <row r="26383" spans="1:5" customFormat="1">
      <c r="A26383" s="294"/>
      <c r="B26383" s="243"/>
      <c r="C26383" s="243"/>
      <c r="D26383" s="243"/>
      <c r="E26383" s="243"/>
    </row>
    <row r="26384" spans="1:5" customFormat="1">
      <c r="A26384" s="294"/>
      <c r="B26384" s="243"/>
      <c r="C26384" s="243"/>
      <c r="D26384" s="243"/>
      <c r="E26384" s="243"/>
    </row>
    <row r="26385" spans="1:5" customFormat="1">
      <c r="A26385" s="294"/>
      <c r="B26385" s="243"/>
      <c r="C26385" s="243"/>
      <c r="D26385" s="243"/>
      <c r="E26385" s="243"/>
    </row>
    <row r="26386" spans="1:5" customFormat="1">
      <c r="A26386" s="294"/>
      <c r="B26386" s="243"/>
      <c r="C26386" s="243"/>
      <c r="D26386" s="243"/>
      <c r="E26386" s="243"/>
    </row>
    <row r="26387" spans="1:5" customFormat="1">
      <c r="A26387" s="294"/>
      <c r="B26387" s="243"/>
      <c r="C26387" s="243"/>
      <c r="D26387" s="243"/>
      <c r="E26387" s="243"/>
    </row>
    <row r="26388" spans="1:5" customFormat="1">
      <c r="A26388" s="294"/>
      <c r="B26388" s="243"/>
      <c r="C26388" s="243"/>
      <c r="D26388" s="243"/>
      <c r="E26388" s="243"/>
    </row>
    <row r="26389" spans="1:5" customFormat="1">
      <c r="A26389" s="294"/>
      <c r="B26389" s="243"/>
      <c r="C26389" s="243"/>
      <c r="D26389" s="243"/>
      <c r="E26389" s="243"/>
    </row>
    <row r="26390" spans="1:5" customFormat="1">
      <c r="A26390" s="294"/>
      <c r="B26390" s="243"/>
      <c r="C26390" s="243"/>
      <c r="D26390" s="243"/>
      <c r="E26390" s="243"/>
    </row>
    <row r="26391" spans="1:5" customFormat="1">
      <c r="A26391" s="294"/>
      <c r="B26391" s="243"/>
      <c r="C26391" s="243"/>
      <c r="D26391" s="243"/>
      <c r="E26391" s="243"/>
    </row>
    <row r="26392" spans="1:5" customFormat="1">
      <c r="A26392" s="294"/>
      <c r="B26392" s="243"/>
      <c r="C26392" s="243"/>
      <c r="D26392" s="243"/>
      <c r="E26392" s="243"/>
    </row>
    <row r="26393" spans="1:5" customFormat="1">
      <c r="A26393" s="294"/>
      <c r="B26393" s="243"/>
      <c r="C26393" s="243"/>
      <c r="D26393" s="243"/>
      <c r="E26393" s="243"/>
    </row>
    <row r="26394" spans="1:5" customFormat="1">
      <c r="A26394" s="294"/>
      <c r="B26394" s="243"/>
      <c r="C26394" s="243"/>
      <c r="D26394" s="243"/>
      <c r="E26394" s="243"/>
    </row>
    <row r="26395" spans="1:5" customFormat="1">
      <c r="A26395" s="294"/>
      <c r="B26395" s="243"/>
      <c r="C26395" s="243"/>
      <c r="D26395" s="243"/>
      <c r="E26395" s="243"/>
    </row>
    <row r="26396" spans="1:5" customFormat="1">
      <c r="A26396" s="294"/>
      <c r="B26396" s="243"/>
      <c r="C26396" s="243"/>
      <c r="D26396" s="243"/>
      <c r="E26396" s="243"/>
    </row>
    <row r="26397" spans="1:5" customFormat="1">
      <c r="A26397" s="294"/>
      <c r="B26397" s="243"/>
      <c r="C26397" s="243"/>
      <c r="D26397" s="243"/>
      <c r="E26397" s="243"/>
    </row>
    <row r="26398" spans="1:5" customFormat="1">
      <c r="A26398" s="294"/>
      <c r="B26398" s="243"/>
      <c r="C26398" s="243"/>
      <c r="D26398" s="243"/>
      <c r="E26398" s="243"/>
    </row>
    <row r="26399" spans="1:5" customFormat="1">
      <c r="A26399" s="294"/>
      <c r="B26399" s="243"/>
      <c r="C26399" s="243"/>
      <c r="D26399" s="243"/>
      <c r="E26399" s="243"/>
    </row>
    <row r="26400" spans="1:5" customFormat="1">
      <c r="A26400" s="294"/>
      <c r="B26400" s="243"/>
      <c r="C26400" s="243"/>
      <c r="D26400" s="243"/>
      <c r="E26400" s="243"/>
    </row>
    <row r="26401" spans="1:5" customFormat="1">
      <c r="A26401" s="294"/>
      <c r="B26401" s="243"/>
      <c r="C26401" s="243"/>
      <c r="D26401" s="243"/>
      <c r="E26401" s="243"/>
    </row>
    <row r="26402" spans="1:5" customFormat="1">
      <c r="A26402" s="294"/>
      <c r="B26402" s="243"/>
      <c r="C26402" s="243"/>
      <c r="D26402" s="243"/>
      <c r="E26402" s="243"/>
    </row>
    <row r="26403" spans="1:5" customFormat="1">
      <c r="A26403" s="294"/>
      <c r="B26403" s="243"/>
      <c r="C26403" s="243"/>
      <c r="D26403" s="243"/>
      <c r="E26403" s="243"/>
    </row>
    <row r="26404" spans="1:5" customFormat="1">
      <c r="A26404" s="294"/>
      <c r="B26404" s="243"/>
      <c r="C26404" s="243"/>
      <c r="D26404" s="243"/>
      <c r="E26404" s="243"/>
    </row>
    <row r="26405" spans="1:5" customFormat="1">
      <c r="A26405" s="294"/>
      <c r="B26405" s="243"/>
      <c r="C26405" s="243"/>
      <c r="D26405" s="243"/>
      <c r="E26405" s="243"/>
    </row>
    <row r="26406" spans="1:5" customFormat="1">
      <c r="A26406" s="294"/>
      <c r="B26406" s="243"/>
      <c r="C26406" s="243"/>
      <c r="D26406" s="243"/>
      <c r="E26406" s="243"/>
    </row>
    <row r="26407" spans="1:5" customFormat="1">
      <c r="A26407" s="294"/>
      <c r="B26407" s="243"/>
      <c r="C26407" s="243"/>
      <c r="D26407" s="243"/>
      <c r="E26407" s="243"/>
    </row>
    <row r="26408" spans="1:5" customFormat="1">
      <c r="A26408" s="294"/>
      <c r="B26408" s="243"/>
      <c r="C26408" s="243"/>
      <c r="D26408" s="243"/>
      <c r="E26408" s="243"/>
    </row>
    <row r="26409" spans="1:5" customFormat="1">
      <c r="A26409" s="294"/>
      <c r="B26409" s="243"/>
      <c r="C26409" s="243"/>
      <c r="D26409" s="243"/>
      <c r="E26409" s="243"/>
    </row>
    <row r="26410" spans="1:5" customFormat="1">
      <c r="A26410" s="294"/>
      <c r="B26410" s="243"/>
      <c r="C26410" s="243"/>
      <c r="D26410" s="243"/>
      <c r="E26410" s="243"/>
    </row>
    <row r="26411" spans="1:5" customFormat="1">
      <c r="A26411" s="294"/>
      <c r="B26411" s="243"/>
      <c r="C26411" s="243"/>
      <c r="D26411" s="243"/>
      <c r="E26411" s="243"/>
    </row>
    <row r="26412" spans="1:5" customFormat="1">
      <c r="A26412" s="294"/>
      <c r="B26412" s="243"/>
      <c r="C26412" s="243"/>
      <c r="D26412" s="243"/>
      <c r="E26412" s="243"/>
    </row>
    <row r="26413" spans="1:5" customFormat="1">
      <c r="A26413" s="294"/>
      <c r="B26413" s="243"/>
      <c r="C26413" s="243"/>
      <c r="D26413" s="243"/>
      <c r="E26413" s="243"/>
    </row>
    <row r="26414" spans="1:5" customFormat="1">
      <c r="A26414" s="294"/>
      <c r="B26414" s="243"/>
      <c r="C26414" s="243"/>
      <c r="D26414" s="243"/>
      <c r="E26414" s="243"/>
    </row>
    <row r="26415" spans="1:5" customFormat="1">
      <c r="A26415" s="294"/>
      <c r="B26415" s="243"/>
      <c r="C26415" s="243"/>
      <c r="D26415" s="243"/>
      <c r="E26415" s="243"/>
    </row>
    <row r="26416" spans="1:5" customFormat="1">
      <c r="A26416" s="294"/>
      <c r="B26416" s="243"/>
      <c r="C26416" s="243"/>
      <c r="D26416" s="243"/>
      <c r="E26416" s="243"/>
    </row>
    <row r="26417" spans="1:5" customFormat="1">
      <c r="A26417" s="294"/>
      <c r="B26417" s="243"/>
      <c r="C26417" s="243"/>
      <c r="D26417" s="243"/>
      <c r="E26417" s="243"/>
    </row>
    <row r="26418" spans="1:5" customFormat="1">
      <c r="A26418" s="294"/>
      <c r="B26418" s="243"/>
      <c r="C26418" s="243"/>
      <c r="D26418" s="243"/>
      <c r="E26418" s="243"/>
    </row>
    <row r="26419" spans="1:5" customFormat="1">
      <c r="A26419" s="294"/>
      <c r="B26419" s="243"/>
      <c r="C26419" s="243"/>
      <c r="D26419" s="243"/>
      <c r="E26419" s="243"/>
    </row>
    <row r="26420" spans="1:5" customFormat="1">
      <c r="A26420" s="294"/>
      <c r="B26420" s="243"/>
      <c r="C26420" s="243"/>
      <c r="D26420" s="243"/>
      <c r="E26420" s="243"/>
    </row>
    <row r="26421" spans="1:5" customFormat="1">
      <c r="A26421" s="294"/>
      <c r="B26421" s="243"/>
      <c r="C26421" s="243"/>
      <c r="D26421" s="243"/>
      <c r="E26421" s="243"/>
    </row>
    <row r="26422" spans="1:5" customFormat="1">
      <c r="A26422" s="294"/>
      <c r="B26422" s="243"/>
      <c r="C26422" s="243"/>
      <c r="D26422" s="243"/>
      <c r="E26422" s="243"/>
    </row>
    <row r="26423" spans="1:5" customFormat="1">
      <c r="A26423" s="294"/>
      <c r="B26423" s="243"/>
      <c r="C26423" s="243"/>
      <c r="D26423" s="243"/>
      <c r="E26423" s="243"/>
    </row>
    <row r="26424" spans="1:5" customFormat="1">
      <c r="A26424" s="294"/>
      <c r="B26424" s="243"/>
      <c r="C26424" s="243"/>
      <c r="D26424" s="243"/>
      <c r="E26424" s="243"/>
    </row>
    <row r="26425" spans="1:5" customFormat="1">
      <c r="A26425" s="294"/>
      <c r="B26425" s="243"/>
      <c r="C26425" s="243"/>
      <c r="D26425" s="243"/>
      <c r="E26425" s="243"/>
    </row>
    <row r="26426" spans="1:5" customFormat="1">
      <c r="A26426" s="294"/>
      <c r="B26426" s="243"/>
      <c r="C26426" s="243"/>
      <c r="D26426" s="243"/>
      <c r="E26426" s="243"/>
    </row>
    <row r="26427" spans="1:5" customFormat="1">
      <c r="A26427" s="294"/>
      <c r="B26427" s="243"/>
      <c r="C26427" s="243"/>
      <c r="D26427" s="243"/>
      <c r="E26427" s="243"/>
    </row>
    <row r="26428" spans="1:5" customFormat="1">
      <c r="A26428" s="294"/>
      <c r="B26428" s="243"/>
      <c r="C26428" s="243"/>
      <c r="D26428" s="243"/>
      <c r="E26428" s="243"/>
    </row>
    <row r="26429" spans="1:5" customFormat="1">
      <c r="A26429" s="294"/>
      <c r="B26429" s="243"/>
      <c r="C26429" s="243"/>
      <c r="D26429" s="243"/>
      <c r="E26429" s="243"/>
    </row>
    <row r="26430" spans="1:5" customFormat="1">
      <c r="A26430" s="294"/>
      <c r="B26430" s="243"/>
      <c r="C26430" s="243"/>
      <c r="D26430" s="243"/>
      <c r="E26430" s="243"/>
    </row>
    <row r="26431" spans="1:5" customFormat="1">
      <c r="A26431" s="294"/>
      <c r="B26431" s="243"/>
      <c r="C26431" s="243"/>
      <c r="D26431" s="243"/>
      <c r="E26431" s="243"/>
    </row>
    <row r="26432" spans="1:5" customFormat="1">
      <c r="A26432" s="294"/>
      <c r="B26432" s="243"/>
      <c r="C26432" s="243"/>
      <c r="D26432" s="243"/>
      <c r="E26432" s="243"/>
    </row>
    <row r="26433" spans="1:5" customFormat="1">
      <c r="A26433" s="294"/>
      <c r="B26433" s="243"/>
      <c r="C26433" s="243"/>
      <c r="D26433" s="243"/>
      <c r="E26433" s="243"/>
    </row>
    <row r="26434" spans="1:5" customFormat="1">
      <c r="A26434" s="294"/>
      <c r="B26434" s="243"/>
      <c r="C26434" s="243"/>
      <c r="D26434" s="243"/>
      <c r="E26434" s="243"/>
    </row>
    <row r="26435" spans="1:5" customFormat="1">
      <c r="A26435" s="294"/>
      <c r="B26435" s="243"/>
      <c r="C26435" s="243"/>
      <c r="D26435" s="243"/>
      <c r="E26435" s="243"/>
    </row>
    <row r="26436" spans="1:5" customFormat="1">
      <c r="A26436" s="294"/>
      <c r="B26436" s="243"/>
      <c r="C26436" s="243"/>
      <c r="D26436" s="243"/>
      <c r="E26436" s="243"/>
    </row>
    <row r="26437" spans="1:5" customFormat="1">
      <c r="A26437" s="294"/>
      <c r="B26437" s="243"/>
      <c r="C26437" s="243"/>
      <c r="D26437" s="243"/>
      <c r="E26437" s="243"/>
    </row>
    <row r="26438" spans="1:5" customFormat="1">
      <c r="A26438" s="294"/>
      <c r="B26438" s="243"/>
      <c r="C26438" s="243"/>
      <c r="D26438" s="243"/>
      <c r="E26438" s="243"/>
    </row>
    <row r="26439" spans="1:5" customFormat="1">
      <c r="A26439" s="294"/>
      <c r="B26439" s="243"/>
      <c r="C26439" s="243"/>
      <c r="D26439" s="243"/>
      <c r="E26439" s="243"/>
    </row>
    <row r="26440" spans="1:5" customFormat="1">
      <c r="A26440" s="294"/>
      <c r="B26440" s="243"/>
      <c r="C26440" s="243"/>
      <c r="D26440" s="243"/>
      <c r="E26440" s="243"/>
    </row>
    <row r="26441" spans="1:5" customFormat="1">
      <c r="A26441" s="294"/>
      <c r="B26441" s="243"/>
      <c r="C26441" s="243"/>
      <c r="D26441" s="243"/>
      <c r="E26441" s="243"/>
    </row>
    <row r="26442" spans="1:5" customFormat="1">
      <c r="A26442" s="294"/>
      <c r="B26442" s="243"/>
      <c r="C26442" s="243"/>
      <c r="D26442" s="243"/>
      <c r="E26442" s="243"/>
    </row>
    <row r="26443" spans="1:5" customFormat="1">
      <c r="A26443" s="294"/>
      <c r="B26443" s="243"/>
      <c r="C26443" s="243"/>
      <c r="D26443" s="243"/>
      <c r="E26443" s="243"/>
    </row>
    <row r="26444" spans="1:5" customFormat="1">
      <c r="A26444" s="294"/>
      <c r="B26444" s="243"/>
      <c r="C26444" s="243"/>
      <c r="D26444" s="243"/>
      <c r="E26444" s="243"/>
    </row>
    <row r="26445" spans="1:5" customFormat="1">
      <c r="A26445" s="294"/>
      <c r="B26445" s="243"/>
      <c r="C26445" s="243"/>
      <c r="D26445" s="243"/>
      <c r="E26445" s="243"/>
    </row>
    <row r="26446" spans="1:5" customFormat="1">
      <c r="A26446" s="294"/>
      <c r="B26446" s="243"/>
      <c r="C26446" s="243"/>
      <c r="D26446" s="243"/>
      <c r="E26446" s="243"/>
    </row>
    <row r="26447" spans="1:5" customFormat="1">
      <c r="A26447" s="294"/>
      <c r="B26447" s="243"/>
      <c r="C26447" s="243"/>
      <c r="D26447" s="243"/>
      <c r="E26447" s="243"/>
    </row>
    <row r="26448" spans="1:5" customFormat="1">
      <c r="A26448" s="294"/>
      <c r="B26448" s="243"/>
      <c r="C26448" s="243"/>
      <c r="D26448" s="243"/>
      <c r="E26448" s="243"/>
    </row>
    <row r="26449" spans="1:5" customFormat="1">
      <c r="A26449" s="294"/>
      <c r="B26449" s="243"/>
      <c r="C26449" s="243"/>
      <c r="D26449" s="243"/>
      <c r="E26449" s="243"/>
    </row>
    <row r="26450" spans="1:5" customFormat="1">
      <c r="A26450" s="294"/>
      <c r="B26450" s="243"/>
      <c r="C26450" s="243"/>
      <c r="D26450" s="243"/>
      <c r="E26450" s="243"/>
    </row>
    <row r="26451" spans="1:5" customFormat="1">
      <c r="A26451" s="294"/>
      <c r="B26451" s="243"/>
      <c r="C26451" s="243"/>
      <c r="D26451" s="243"/>
      <c r="E26451" s="243"/>
    </row>
    <row r="26452" spans="1:5" customFormat="1">
      <c r="A26452" s="294"/>
      <c r="B26452" s="243"/>
      <c r="C26452" s="243"/>
      <c r="D26452" s="243"/>
      <c r="E26452" s="243"/>
    </row>
    <row r="26453" spans="1:5" customFormat="1">
      <c r="A26453" s="294"/>
      <c r="B26453" s="243"/>
      <c r="C26453" s="243"/>
      <c r="D26453" s="243"/>
      <c r="E26453" s="243"/>
    </row>
    <row r="26454" spans="1:5" customFormat="1">
      <c r="A26454" s="294"/>
      <c r="B26454" s="243"/>
      <c r="C26454" s="243"/>
      <c r="D26454" s="243"/>
      <c r="E26454" s="243"/>
    </row>
    <row r="26455" spans="1:5" customFormat="1">
      <c r="A26455" s="294"/>
      <c r="B26455" s="243"/>
      <c r="C26455" s="243"/>
      <c r="D26455" s="243"/>
      <c r="E26455" s="243"/>
    </row>
    <row r="26456" spans="1:5" customFormat="1">
      <c r="A26456" s="294"/>
      <c r="B26456" s="243"/>
      <c r="C26456" s="243"/>
      <c r="D26456" s="243"/>
      <c r="E26456" s="243"/>
    </row>
    <row r="26457" spans="1:5" customFormat="1">
      <c r="A26457" s="294"/>
      <c r="B26457" s="243"/>
      <c r="C26457" s="243"/>
      <c r="D26457" s="243"/>
      <c r="E26457" s="243"/>
    </row>
    <row r="26458" spans="1:5" customFormat="1">
      <c r="A26458" s="294"/>
      <c r="B26458" s="243"/>
      <c r="C26458" s="243"/>
      <c r="D26458" s="243"/>
      <c r="E26458" s="243"/>
    </row>
    <row r="26459" spans="1:5" customFormat="1">
      <c r="A26459" s="294"/>
      <c r="B26459" s="243"/>
      <c r="C26459" s="243"/>
      <c r="D26459" s="243"/>
      <c r="E26459" s="243"/>
    </row>
    <row r="26460" spans="1:5" customFormat="1">
      <c r="A26460" s="294"/>
      <c r="B26460" s="243"/>
      <c r="C26460" s="243"/>
      <c r="D26460" s="243"/>
      <c r="E26460" s="243"/>
    </row>
    <row r="26461" spans="1:5" customFormat="1">
      <c r="A26461" s="294"/>
      <c r="B26461" s="243"/>
      <c r="C26461" s="243"/>
      <c r="D26461" s="243"/>
      <c r="E26461" s="243"/>
    </row>
    <row r="26462" spans="1:5" customFormat="1">
      <c r="A26462" s="294"/>
      <c r="B26462" s="243"/>
      <c r="C26462" s="243"/>
      <c r="D26462" s="243"/>
      <c r="E26462" s="243"/>
    </row>
    <row r="26463" spans="1:5" customFormat="1">
      <c r="A26463" s="294"/>
      <c r="B26463" s="243"/>
      <c r="C26463" s="243"/>
      <c r="D26463" s="243"/>
      <c r="E26463" s="243"/>
    </row>
    <row r="26464" spans="1:5" customFormat="1">
      <c r="A26464" s="294"/>
      <c r="B26464" s="243"/>
      <c r="C26464" s="243"/>
      <c r="D26464" s="243"/>
      <c r="E26464" s="243"/>
    </row>
    <row r="26465" spans="1:5" customFormat="1">
      <c r="A26465" s="294"/>
      <c r="B26465" s="243"/>
      <c r="C26465" s="243"/>
      <c r="D26465" s="243"/>
      <c r="E26465" s="243"/>
    </row>
    <row r="26466" spans="1:5" customFormat="1">
      <c r="A26466" s="294"/>
      <c r="B26466" s="243"/>
      <c r="C26466" s="243"/>
      <c r="D26466" s="243"/>
      <c r="E26466" s="243"/>
    </row>
    <row r="26467" spans="1:5" customFormat="1">
      <c r="A26467" s="294"/>
      <c r="B26467" s="243"/>
      <c r="C26467" s="243"/>
      <c r="D26467" s="243"/>
      <c r="E26467" s="243"/>
    </row>
    <row r="26468" spans="1:5" customFormat="1">
      <c r="A26468" s="294"/>
      <c r="B26468" s="243"/>
      <c r="C26468" s="243"/>
      <c r="D26468" s="243"/>
      <c r="E26468" s="243"/>
    </row>
    <row r="26469" spans="1:5" customFormat="1">
      <c r="A26469" s="294"/>
      <c r="B26469" s="243"/>
      <c r="C26469" s="243"/>
      <c r="D26469" s="243"/>
      <c r="E26469" s="243"/>
    </row>
    <row r="26470" spans="1:5" customFormat="1">
      <c r="A26470" s="294"/>
      <c r="B26470" s="243"/>
      <c r="C26470" s="243"/>
      <c r="D26470" s="243"/>
      <c r="E26470" s="243"/>
    </row>
    <row r="26471" spans="1:5" customFormat="1">
      <c r="A26471" s="294"/>
      <c r="B26471" s="243"/>
      <c r="C26471" s="243"/>
      <c r="D26471" s="243"/>
      <c r="E26471" s="243"/>
    </row>
    <row r="26472" spans="1:5" customFormat="1">
      <c r="A26472" s="294"/>
      <c r="B26472" s="243"/>
      <c r="C26472" s="243"/>
      <c r="D26472" s="243"/>
      <c r="E26472" s="243"/>
    </row>
    <row r="26473" spans="1:5" customFormat="1">
      <c r="A26473" s="294"/>
      <c r="B26473" s="243"/>
      <c r="C26473" s="243"/>
      <c r="D26473" s="243"/>
      <c r="E26473" s="243"/>
    </row>
    <row r="26474" spans="1:5" customFormat="1">
      <c r="A26474" s="294"/>
      <c r="B26474" s="243"/>
      <c r="C26474" s="243"/>
      <c r="D26474" s="243"/>
      <c r="E26474" s="243"/>
    </row>
    <row r="26475" spans="1:5" customFormat="1">
      <c r="A26475" s="294"/>
      <c r="B26475" s="243"/>
      <c r="C26475" s="243"/>
      <c r="D26475" s="243"/>
      <c r="E26475" s="243"/>
    </row>
    <row r="26476" spans="1:5" customFormat="1">
      <c r="A26476" s="294"/>
      <c r="B26476" s="243"/>
      <c r="C26476" s="243"/>
      <c r="D26476" s="243"/>
      <c r="E26476" s="243"/>
    </row>
    <row r="26477" spans="1:5" customFormat="1">
      <c r="A26477" s="294"/>
      <c r="B26477" s="243"/>
      <c r="C26477" s="243"/>
      <c r="D26477" s="243"/>
      <c r="E26477" s="243"/>
    </row>
    <row r="26478" spans="1:5" customFormat="1">
      <c r="A26478" s="294"/>
      <c r="B26478" s="243"/>
      <c r="C26478" s="243"/>
      <c r="D26478" s="243"/>
      <c r="E26478" s="243"/>
    </row>
    <row r="26479" spans="1:5" customFormat="1">
      <c r="A26479" s="294"/>
      <c r="B26479" s="243"/>
      <c r="C26479" s="243"/>
      <c r="D26479" s="243"/>
      <c r="E26479" s="243"/>
    </row>
    <row r="26480" spans="1:5" customFormat="1">
      <c r="A26480" s="294"/>
      <c r="B26480" s="243"/>
      <c r="C26480" s="243"/>
      <c r="D26480" s="243"/>
      <c r="E26480" s="243"/>
    </row>
    <row r="26481" spans="1:5" customFormat="1">
      <c r="A26481" s="294"/>
      <c r="B26481" s="243"/>
      <c r="C26481" s="243"/>
      <c r="D26481" s="243"/>
      <c r="E26481" s="243"/>
    </row>
    <row r="26482" spans="1:5" customFormat="1">
      <c r="A26482" s="294"/>
      <c r="B26482" s="243"/>
      <c r="C26482" s="243"/>
      <c r="D26482" s="243"/>
      <c r="E26482" s="243"/>
    </row>
    <row r="26483" spans="1:5" customFormat="1">
      <c r="A26483" s="294"/>
      <c r="B26483" s="243"/>
      <c r="C26483" s="243"/>
      <c r="D26483" s="243"/>
      <c r="E26483" s="243"/>
    </row>
    <row r="26484" spans="1:5" customFormat="1">
      <c r="A26484" s="294"/>
      <c r="B26484" s="243"/>
      <c r="C26484" s="243"/>
      <c r="D26484" s="243"/>
      <c r="E26484" s="243"/>
    </row>
    <row r="26485" spans="1:5" customFormat="1">
      <c r="A26485" s="294"/>
      <c r="B26485" s="243"/>
      <c r="C26485" s="243"/>
      <c r="D26485" s="243"/>
      <c r="E26485" s="243"/>
    </row>
    <row r="26486" spans="1:5" customFormat="1">
      <c r="A26486" s="294"/>
      <c r="B26486" s="243"/>
      <c r="C26486" s="243"/>
      <c r="D26486" s="243"/>
      <c r="E26486" s="243"/>
    </row>
    <row r="26487" spans="1:5" customFormat="1">
      <c r="A26487" s="294"/>
      <c r="B26487" s="243"/>
      <c r="C26487" s="243"/>
      <c r="D26487" s="243"/>
      <c r="E26487" s="243"/>
    </row>
    <row r="26488" spans="1:5" customFormat="1">
      <c r="A26488" s="294"/>
      <c r="B26488" s="243"/>
      <c r="C26488" s="243"/>
      <c r="D26488" s="243"/>
      <c r="E26488" s="243"/>
    </row>
    <row r="26489" spans="1:5" customFormat="1">
      <c r="A26489" s="294"/>
      <c r="B26489" s="243"/>
      <c r="C26489" s="243"/>
      <c r="D26489" s="243"/>
      <c r="E26489" s="243"/>
    </row>
    <row r="26490" spans="1:5" customFormat="1">
      <c r="A26490" s="294"/>
      <c r="B26490" s="243"/>
      <c r="C26490" s="243"/>
      <c r="D26490" s="243"/>
      <c r="E26490" s="243"/>
    </row>
    <row r="26491" spans="1:5" customFormat="1">
      <c r="A26491" s="294"/>
      <c r="B26491" s="243"/>
      <c r="C26491" s="243"/>
      <c r="D26491" s="243"/>
      <c r="E26491" s="243"/>
    </row>
    <row r="26492" spans="1:5" customFormat="1">
      <c r="A26492" s="294"/>
      <c r="B26492" s="243"/>
      <c r="C26492" s="243"/>
      <c r="D26492" s="243"/>
      <c r="E26492" s="243"/>
    </row>
    <row r="26493" spans="1:5" customFormat="1">
      <c r="A26493" s="294"/>
      <c r="B26493" s="243"/>
      <c r="C26493" s="243"/>
      <c r="D26493" s="243"/>
      <c r="E26493" s="243"/>
    </row>
    <row r="26494" spans="1:5" customFormat="1">
      <c r="A26494" s="294"/>
      <c r="B26494" s="243"/>
      <c r="C26494" s="243"/>
      <c r="D26494" s="243"/>
      <c r="E26494" s="243"/>
    </row>
    <row r="26495" spans="1:5" customFormat="1">
      <c r="A26495" s="294"/>
      <c r="B26495" s="243"/>
      <c r="C26495" s="243"/>
      <c r="D26495" s="243"/>
      <c r="E26495" s="243"/>
    </row>
    <row r="26496" spans="1:5" customFormat="1">
      <c r="A26496" s="294"/>
      <c r="B26496" s="243"/>
      <c r="C26496" s="243"/>
      <c r="D26496" s="243"/>
      <c r="E26496" s="243"/>
    </row>
    <row r="26497" spans="1:5" customFormat="1">
      <c r="A26497" s="294"/>
      <c r="B26497" s="243"/>
      <c r="C26497" s="243"/>
      <c r="D26497" s="243"/>
      <c r="E26497" s="243"/>
    </row>
    <row r="26498" spans="1:5" customFormat="1">
      <c r="A26498" s="294"/>
      <c r="B26498" s="243"/>
      <c r="C26498" s="243"/>
      <c r="D26498" s="243"/>
      <c r="E26498" s="243"/>
    </row>
    <row r="26499" spans="1:5" customFormat="1">
      <c r="A26499" s="294"/>
      <c r="B26499" s="243"/>
      <c r="C26499" s="243"/>
      <c r="D26499" s="243"/>
      <c r="E26499" s="243"/>
    </row>
    <row r="26500" spans="1:5" customFormat="1">
      <c r="A26500" s="294"/>
      <c r="B26500" s="243"/>
      <c r="C26500" s="243"/>
      <c r="D26500" s="243"/>
      <c r="E26500" s="243"/>
    </row>
    <row r="26501" spans="1:5" customFormat="1">
      <c r="A26501" s="294"/>
      <c r="B26501" s="243"/>
      <c r="C26501" s="243"/>
      <c r="D26501" s="243"/>
      <c r="E26501" s="243"/>
    </row>
    <row r="26502" spans="1:5" customFormat="1">
      <c r="A26502" s="294"/>
      <c r="B26502" s="243"/>
      <c r="C26502" s="243"/>
      <c r="D26502" s="243"/>
      <c r="E26502" s="243"/>
    </row>
    <row r="26503" spans="1:5" customFormat="1">
      <c r="A26503" s="294"/>
      <c r="B26503" s="243"/>
      <c r="C26503" s="243"/>
      <c r="D26503" s="243"/>
      <c r="E26503" s="243"/>
    </row>
    <row r="26504" spans="1:5" customFormat="1">
      <c r="A26504" s="294"/>
      <c r="B26504" s="243"/>
      <c r="C26504" s="243"/>
      <c r="D26504" s="243"/>
      <c r="E26504" s="243"/>
    </row>
    <row r="26505" spans="1:5" customFormat="1">
      <c r="A26505" s="294"/>
      <c r="B26505" s="243"/>
      <c r="C26505" s="243"/>
      <c r="D26505" s="243"/>
      <c r="E26505" s="243"/>
    </row>
    <row r="26506" spans="1:5" customFormat="1">
      <c r="A26506" s="294"/>
      <c r="B26506" s="243"/>
      <c r="C26506" s="243"/>
      <c r="D26506" s="243"/>
      <c r="E26506" s="243"/>
    </row>
    <row r="26507" spans="1:5" customFormat="1">
      <c r="A26507" s="294"/>
      <c r="B26507" s="243"/>
      <c r="C26507" s="243"/>
      <c r="D26507" s="243"/>
      <c r="E26507" s="243"/>
    </row>
    <row r="26508" spans="1:5" customFormat="1">
      <c r="A26508" s="294"/>
      <c r="B26508" s="243"/>
      <c r="C26508" s="243"/>
      <c r="D26508" s="243"/>
      <c r="E26508" s="243"/>
    </row>
    <row r="26509" spans="1:5" customFormat="1">
      <c r="A26509" s="294"/>
      <c r="B26509" s="243"/>
      <c r="C26509" s="243"/>
      <c r="D26509" s="243"/>
      <c r="E26509" s="243"/>
    </row>
    <row r="26510" spans="1:5" customFormat="1">
      <c r="A26510" s="294"/>
      <c r="B26510" s="243"/>
      <c r="C26510" s="243"/>
      <c r="D26510" s="243"/>
      <c r="E26510" s="243"/>
    </row>
    <row r="26511" spans="1:5" customFormat="1">
      <c r="A26511" s="294"/>
      <c r="B26511" s="243"/>
      <c r="C26511" s="243"/>
      <c r="D26511" s="243"/>
      <c r="E26511" s="243"/>
    </row>
    <row r="26512" spans="1:5" customFormat="1">
      <c r="A26512" s="294"/>
      <c r="B26512" s="243"/>
      <c r="C26512" s="243"/>
      <c r="D26512" s="243"/>
      <c r="E26512" s="243"/>
    </row>
    <row r="26513" spans="1:5" customFormat="1">
      <c r="A26513" s="294"/>
      <c r="B26513" s="243"/>
      <c r="C26513" s="243"/>
      <c r="D26513" s="243"/>
      <c r="E26513" s="243"/>
    </row>
    <row r="26514" spans="1:5" customFormat="1">
      <c r="A26514" s="294"/>
      <c r="B26514" s="243"/>
      <c r="C26514" s="243"/>
      <c r="D26514" s="243"/>
      <c r="E26514" s="243"/>
    </row>
    <row r="26515" spans="1:5" customFormat="1">
      <c r="A26515" s="294"/>
      <c r="B26515" s="243"/>
      <c r="C26515" s="243"/>
      <c r="D26515" s="243"/>
      <c r="E26515" s="243"/>
    </row>
    <row r="26516" spans="1:5" customFormat="1">
      <c r="A26516" s="294"/>
      <c r="B26516" s="243"/>
      <c r="C26516" s="243"/>
      <c r="D26516" s="243"/>
      <c r="E26516" s="243"/>
    </row>
    <row r="26517" spans="1:5" customFormat="1">
      <c r="A26517" s="294"/>
      <c r="B26517" s="243"/>
      <c r="C26517" s="243"/>
      <c r="D26517" s="243"/>
      <c r="E26517" s="243"/>
    </row>
    <row r="26518" spans="1:5" customFormat="1">
      <c r="A26518" s="294"/>
      <c r="B26518" s="243"/>
      <c r="C26518" s="243"/>
      <c r="D26518" s="243"/>
      <c r="E26518" s="243"/>
    </row>
    <row r="26519" spans="1:5" customFormat="1">
      <c r="A26519" s="294"/>
      <c r="B26519" s="243"/>
      <c r="C26519" s="243"/>
      <c r="D26519" s="243"/>
      <c r="E26519" s="243"/>
    </row>
    <row r="26520" spans="1:5" customFormat="1">
      <c r="A26520" s="294"/>
      <c r="B26520" s="243"/>
      <c r="C26520" s="243"/>
      <c r="D26520" s="243"/>
      <c r="E26520" s="243"/>
    </row>
    <row r="26521" spans="1:5" customFormat="1">
      <c r="A26521" s="294"/>
      <c r="B26521" s="243"/>
      <c r="C26521" s="243"/>
      <c r="D26521" s="243"/>
      <c r="E26521" s="243"/>
    </row>
    <row r="26522" spans="1:5" customFormat="1">
      <c r="A26522" s="294"/>
      <c r="B26522" s="243"/>
      <c r="C26522" s="243"/>
      <c r="D26522" s="243"/>
      <c r="E26522" s="243"/>
    </row>
    <row r="26523" spans="1:5" customFormat="1">
      <c r="A26523" s="294"/>
      <c r="B26523" s="243"/>
      <c r="C26523" s="243"/>
      <c r="D26523" s="243"/>
      <c r="E26523" s="243"/>
    </row>
    <row r="26524" spans="1:5" customFormat="1">
      <c r="A26524" s="294"/>
      <c r="B26524" s="243"/>
      <c r="C26524" s="243"/>
      <c r="D26524" s="243"/>
      <c r="E26524" s="243"/>
    </row>
    <row r="26525" spans="1:5" customFormat="1">
      <c r="A26525" s="294"/>
      <c r="B26525" s="243"/>
      <c r="C26525" s="243"/>
      <c r="D26525" s="243"/>
      <c r="E26525" s="243"/>
    </row>
    <row r="26526" spans="1:5" customFormat="1">
      <c r="A26526" s="294"/>
      <c r="B26526" s="243"/>
      <c r="C26526" s="243"/>
      <c r="D26526" s="243"/>
      <c r="E26526" s="243"/>
    </row>
    <row r="26527" spans="1:5" customFormat="1">
      <c r="A26527" s="294"/>
      <c r="B26527" s="243"/>
      <c r="C26527" s="243"/>
      <c r="D26527" s="243"/>
      <c r="E26527" s="243"/>
    </row>
    <row r="26528" spans="1:5" customFormat="1">
      <c r="A26528" s="294"/>
      <c r="B26528" s="243"/>
      <c r="C26528" s="243"/>
      <c r="D26528" s="243"/>
      <c r="E26528" s="243"/>
    </row>
    <row r="26529" spans="1:5" customFormat="1">
      <c r="A26529" s="294"/>
      <c r="B26529" s="243"/>
      <c r="C26529" s="243"/>
      <c r="D26529" s="243"/>
      <c r="E26529" s="243"/>
    </row>
    <row r="26530" spans="1:5" customFormat="1">
      <c r="A26530" s="294"/>
      <c r="B26530" s="243"/>
      <c r="C26530" s="243"/>
      <c r="D26530" s="243"/>
      <c r="E26530" s="243"/>
    </row>
    <row r="26531" spans="1:5" customFormat="1">
      <c r="A26531" s="294"/>
      <c r="B26531" s="243"/>
      <c r="C26531" s="243"/>
      <c r="D26531" s="243"/>
      <c r="E26531" s="243"/>
    </row>
    <row r="26532" spans="1:5" customFormat="1">
      <c r="A26532" s="294"/>
      <c r="B26532" s="243"/>
      <c r="C26532" s="243"/>
      <c r="D26532" s="243"/>
      <c r="E26532" s="243"/>
    </row>
    <row r="26533" spans="1:5" customFormat="1">
      <c r="A26533" s="294"/>
      <c r="B26533" s="243"/>
      <c r="C26533" s="243"/>
      <c r="D26533" s="243"/>
      <c r="E26533" s="243"/>
    </row>
    <row r="26534" spans="1:5" customFormat="1">
      <c r="A26534" s="294"/>
      <c r="B26534" s="243"/>
      <c r="C26534" s="243"/>
      <c r="D26534" s="243"/>
      <c r="E26534" s="243"/>
    </row>
    <row r="26535" spans="1:5" customFormat="1">
      <c r="A26535" s="294"/>
      <c r="B26535" s="243"/>
      <c r="C26535" s="243"/>
      <c r="D26535" s="243"/>
      <c r="E26535" s="243"/>
    </row>
    <row r="26536" spans="1:5" customFormat="1">
      <c r="A26536" s="294"/>
      <c r="B26536" s="243"/>
      <c r="C26536" s="243"/>
      <c r="D26536" s="243"/>
      <c r="E26536" s="243"/>
    </row>
    <row r="26537" spans="1:5" customFormat="1">
      <c r="A26537" s="294"/>
      <c r="B26537" s="243"/>
      <c r="C26537" s="243"/>
      <c r="D26537" s="243"/>
      <c r="E26537" s="243"/>
    </row>
    <row r="26538" spans="1:5" customFormat="1">
      <c r="A26538" s="294"/>
      <c r="B26538" s="243"/>
      <c r="C26538" s="243"/>
      <c r="D26538" s="243"/>
      <c r="E26538" s="243"/>
    </row>
    <row r="26539" spans="1:5" customFormat="1">
      <c r="A26539" s="294"/>
      <c r="B26539" s="243"/>
      <c r="C26539" s="243"/>
      <c r="D26539" s="243"/>
      <c r="E26539" s="243"/>
    </row>
    <row r="26540" spans="1:5" customFormat="1">
      <c r="A26540" s="294"/>
      <c r="B26540" s="243"/>
      <c r="C26540" s="243"/>
      <c r="D26540" s="243"/>
      <c r="E26540" s="243"/>
    </row>
    <row r="26541" spans="1:5" customFormat="1">
      <c r="A26541" s="294"/>
      <c r="B26541" s="243"/>
      <c r="C26541" s="243"/>
      <c r="D26541" s="243"/>
      <c r="E26541" s="243"/>
    </row>
    <row r="26542" spans="1:5" customFormat="1">
      <c r="A26542" s="294"/>
      <c r="B26542" s="243"/>
      <c r="C26542" s="243"/>
      <c r="D26542" s="243"/>
      <c r="E26542" s="243"/>
    </row>
    <row r="26543" spans="1:5" customFormat="1">
      <c r="A26543" s="294"/>
      <c r="B26543" s="243"/>
      <c r="C26543" s="243"/>
      <c r="D26543" s="243"/>
      <c r="E26543" s="243"/>
    </row>
    <row r="26544" spans="1:5" customFormat="1">
      <c r="A26544" s="294"/>
      <c r="B26544" s="243"/>
      <c r="C26544" s="243"/>
      <c r="D26544" s="243"/>
      <c r="E26544" s="243"/>
    </row>
    <row r="26545" spans="1:5" customFormat="1">
      <c r="A26545" s="294"/>
      <c r="B26545" s="243"/>
      <c r="C26545" s="243"/>
      <c r="D26545" s="243"/>
      <c r="E26545" s="243"/>
    </row>
    <row r="26546" spans="1:5" customFormat="1">
      <c r="A26546" s="294"/>
      <c r="B26546" s="243"/>
      <c r="C26546" s="243"/>
      <c r="D26546" s="243"/>
      <c r="E26546" s="243"/>
    </row>
    <row r="26547" spans="1:5" customFormat="1">
      <c r="A26547" s="294"/>
      <c r="B26547" s="243"/>
      <c r="C26547" s="243"/>
      <c r="D26547" s="243"/>
      <c r="E26547" s="243"/>
    </row>
    <row r="26548" spans="1:5" customFormat="1">
      <c r="A26548" s="294"/>
      <c r="B26548" s="243"/>
      <c r="C26548" s="243"/>
      <c r="D26548" s="243"/>
      <c r="E26548" s="243"/>
    </row>
    <row r="26549" spans="1:5" customFormat="1">
      <c r="A26549" s="294"/>
      <c r="B26549" s="243"/>
      <c r="C26549" s="243"/>
      <c r="D26549" s="243"/>
      <c r="E26549" s="243"/>
    </row>
    <row r="26550" spans="1:5" customFormat="1">
      <c r="A26550" s="294"/>
      <c r="B26550" s="243"/>
      <c r="C26550" s="243"/>
      <c r="D26550" s="243"/>
      <c r="E26550" s="243"/>
    </row>
    <row r="26551" spans="1:5" customFormat="1">
      <c r="A26551" s="294"/>
      <c r="B26551" s="243"/>
      <c r="C26551" s="243"/>
      <c r="D26551" s="243"/>
      <c r="E26551" s="243"/>
    </row>
    <row r="26552" spans="1:5" customFormat="1">
      <c r="A26552" s="294"/>
      <c r="B26552" s="243"/>
      <c r="C26552" s="243"/>
      <c r="D26552" s="243"/>
      <c r="E26552" s="243"/>
    </row>
    <row r="26553" spans="1:5" customFormat="1">
      <c r="A26553" s="294"/>
      <c r="B26553" s="243"/>
      <c r="C26553" s="243"/>
      <c r="D26553" s="243"/>
      <c r="E26553" s="243"/>
    </row>
    <row r="26554" spans="1:5" customFormat="1">
      <c r="A26554" s="294"/>
      <c r="B26554" s="243"/>
      <c r="C26554" s="243"/>
      <c r="D26554" s="243"/>
      <c r="E26554" s="243"/>
    </row>
    <row r="26555" spans="1:5" customFormat="1">
      <c r="A26555" s="294"/>
      <c r="B26555" s="243"/>
      <c r="C26555" s="243"/>
      <c r="D26555" s="243"/>
      <c r="E26555" s="243"/>
    </row>
    <row r="26556" spans="1:5" customFormat="1">
      <c r="A26556" s="294"/>
      <c r="B26556" s="243"/>
      <c r="C26556" s="243"/>
      <c r="D26556" s="243"/>
      <c r="E26556" s="243"/>
    </row>
    <row r="26557" spans="1:5" customFormat="1">
      <c r="A26557" s="294"/>
      <c r="B26557" s="243"/>
      <c r="C26557" s="243"/>
      <c r="D26557" s="243"/>
      <c r="E26557" s="243"/>
    </row>
    <row r="26558" spans="1:5" customFormat="1">
      <c r="A26558" s="294"/>
      <c r="B26558" s="243"/>
      <c r="C26558" s="243"/>
      <c r="D26558" s="243"/>
      <c r="E26558" s="243"/>
    </row>
    <row r="26559" spans="1:5" customFormat="1">
      <c r="A26559" s="294"/>
      <c r="B26559" s="243"/>
      <c r="C26559" s="243"/>
      <c r="D26559" s="243"/>
      <c r="E26559" s="243"/>
    </row>
    <row r="26560" spans="1:5" customFormat="1">
      <c r="A26560" s="294"/>
      <c r="B26560" s="243"/>
      <c r="C26560" s="243"/>
      <c r="D26560" s="243"/>
      <c r="E26560" s="243"/>
    </row>
    <row r="26561" spans="1:5" customFormat="1">
      <c r="A26561" s="294"/>
      <c r="B26561" s="243"/>
      <c r="C26561" s="243"/>
      <c r="D26561" s="243"/>
      <c r="E26561" s="243"/>
    </row>
    <row r="26562" spans="1:5" customFormat="1">
      <c r="A26562" s="294"/>
      <c r="B26562" s="243"/>
      <c r="C26562" s="243"/>
      <c r="D26562" s="243"/>
      <c r="E26562" s="243"/>
    </row>
    <row r="26563" spans="1:5" customFormat="1">
      <c r="A26563" s="294"/>
      <c r="B26563" s="243"/>
      <c r="C26563" s="243"/>
      <c r="D26563" s="243"/>
      <c r="E26563" s="243"/>
    </row>
    <row r="26564" spans="1:5" customFormat="1">
      <c r="A26564" s="294"/>
      <c r="B26564" s="243"/>
      <c r="C26564" s="243"/>
      <c r="D26564" s="243"/>
      <c r="E26564" s="243"/>
    </row>
    <row r="26565" spans="1:5" customFormat="1">
      <c r="A26565" s="294"/>
      <c r="B26565" s="243"/>
      <c r="C26565" s="243"/>
      <c r="D26565" s="243"/>
      <c r="E26565" s="243"/>
    </row>
    <row r="26566" spans="1:5" customFormat="1">
      <c r="A26566" s="294"/>
      <c r="B26566" s="243"/>
      <c r="C26566" s="243"/>
      <c r="D26566" s="243"/>
      <c r="E26566" s="243"/>
    </row>
    <row r="26567" spans="1:5" customFormat="1">
      <c r="A26567" s="294"/>
      <c r="B26567" s="243"/>
      <c r="C26567" s="243"/>
      <c r="D26567" s="243"/>
      <c r="E26567" s="243"/>
    </row>
    <row r="26568" spans="1:5" customFormat="1">
      <c r="A26568" s="294"/>
      <c r="B26568" s="243"/>
      <c r="C26568" s="243"/>
      <c r="D26568" s="243"/>
      <c r="E26568" s="243"/>
    </row>
    <row r="26569" spans="1:5" customFormat="1">
      <c r="A26569" s="294"/>
      <c r="B26569" s="243"/>
      <c r="C26569" s="243"/>
      <c r="D26569" s="243"/>
      <c r="E26569" s="243"/>
    </row>
    <row r="26570" spans="1:5" customFormat="1">
      <c r="A26570" s="294"/>
      <c r="B26570" s="243"/>
      <c r="C26570" s="243"/>
      <c r="D26570" s="243"/>
      <c r="E26570" s="243"/>
    </row>
    <row r="26571" spans="1:5" customFormat="1">
      <c r="A26571" s="294"/>
      <c r="B26571" s="243"/>
      <c r="C26571" s="243"/>
      <c r="D26571" s="243"/>
      <c r="E26571" s="243"/>
    </row>
    <row r="26572" spans="1:5" customFormat="1">
      <c r="A26572" s="294"/>
      <c r="B26572" s="243"/>
      <c r="C26572" s="243"/>
      <c r="D26572" s="243"/>
      <c r="E26572" s="243"/>
    </row>
    <row r="26573" spans="1:5" customFormat="1">
      <c r="A26573" s="294"/>
      <c r="B26573" s="243"/>
      <c r="C26573" s="243"/>
      <c r="D26573" s="243"/>
      <c r="E26573" s="243"/>
    </row>
    <row r="26574" spans="1:5" customFormat="1">
      <c r="A26574" s="294"/>
      <c r="B26574" s="243"/>
      <c r="C26574" s="243"/>
      <c r="D26574" s="243"/>
      <c r="E26574" s="243"/>
    </row>
    <row r="26575" spans="1:5" customFormat="1">
      <c r="A26575" s="294"/>
      <c r="B26575" s="243"/>
      <c r="C26575" s="243"/>
      <c r="D26575" s="243"/>
      <c r="E26575" s="243"/>
    </row>
    <row r="26576" spans="1:5" customFormat="1">
      <c r="A26576" s="294"/>
      <c r="B26576" s="243"/>
      <c r="C26576" s="243"/>
      <c r="D26576" s="243"/>
      <c r="E26576" s="243"/>
    </row>
    <row r="26577" spans="1:5" customFormat="1">
      <c r="A26577" s="294"/>
      <c r="B26577" s="243"/>
      <c r="C26577" s="243"/>
      <c r="D26577" s="243"/>
      <c r="E26577" s="243"/>
    </row>
    <row r="26578" spans="1:5" customFormat="1">
      <c r="A26578" s="294"/>
      <c r="B26578" s="243"/>
      <c r="C26578" s="243"/>
      <c r="D26578" s="243"/>
      <c r="E26578" s="243"/>
    </row>
    <row r="26579" spans="1:5" customFormat="1">
      <c r="A26579" s="294"/>
      <c r="B26579" s="243"/>
      <c r="C26579" s="243"/>
      <c r="D26579" s="243"/>
      <c r="E26579" s="243"/>
    </row>
    <row r="26580" spans="1:5" customFormat="1">
      <c r="A26580" s="294"/>
      <c r="B26580" s="243"/>
      <c r="C26580" s="243"/>
      <c r="D26580" s="243"/>
      <c r="E26580" s="243"/>
    </row>
    <row r="26581" spans="1:5" customFormat="1">
      <c r="A26581" s="294"/>
      <c r="B26581" s="243"/>
      <c r="C26581" s="243"/>
      <c r="D26581" s="243"/>
      <c r="E26581" s="243"/>
    </row>
    <row r="26582" spans="1:5" customFormat="1">
      <c r="A26582" s="294"/>
      <c r="B26582" s="243"/>
      <c r="C26582" s="243"/>
      <c r="D26582" s="243"/>
      <c r="E26582" s="243"/>
    </row>
    <row r="26583" spans="1:5" customFormat="1">
      <c r="A26583" s="294"/>
      <c r="B26583" s="243"/>
      <c r="C26583" s="243"/>
      <c r="D26583" s="243"/>
      <c r="E26583" s="243"/>
    </row>
    <row r="26584" spans="1:5" customFormat="1">
      <c r="A26584" s="294"/>
      <c r="B26584" s="243"/>
      <c r="C26584" s="243"/>
      <c r="D26584" s="243"/>
      <c r="E26584" s="243"/>
    </row>
    <row r="26585" spans="1:5" customFormat="1">
      <c r="A26585" s="294"/>
      <c r="B26585" s="243"/>
      <c r="C26585" s="243"/>
      <c r="D26585" s="243"/>
      <c r="E26585" s="243"/>
    </row>
    <row r="26586" spans="1:5" customFormat="1">
      <c r="A26586" s="294"/>
      <c r="B26586" s="243"/>
      <c r="C26586" s="243"/>
      <c r="D26586" s="243"/>
      <c r="E26586" s="243"/>
    </row>
    <row r="26587" spans="1:5" customFormat="1">
      <c r="A26587" s="294"/>
      <c r="B26587" s="243"/>
      <c r="C26587" s="243"/>
      <c r="D26587" s="243"/>
      <c r="E26587" s="243"/>
    </row>
    <row r="26588" spans="1:5" customFormat="1">
      <c r="A26588" s="294"/>
      <c r="B26588" s="243"/>
      <c r="C26588" s="243"/>
      <c r="D26588" s="243"/>
      <c r="E26588" s="243"/>
    </row>
    <row r="26589" spans="1:5" customFormat="1">
      <c r="A26589" s="294"/>
      <c r="B26589" s="243"/>
      <c r="C26589" s="243"/>
      <c r="D26589" s="243"/>
      <c r="E26589" s="243"/>
    </row>
    <row r="26590" spans="1:5" customFormat="1">
      <c r="A26590" s="294"/>
      <c r="B26590" s="243"/>
      <c r="C26590" s="243"/>
      <c r="D26590" s="243"/>
      <c r="E26590" s="243"/>
    </row>
    <row r="26591" spans="1:5" customFormat="1">
      <c r="A26591" s="294"/>
      <c r="B26591" s="243"/>
      <c r="C26591" s="243"/>
      <c r="D26591" s="243"/>
      <c r="E26591" s="243"/>
    </row>
    <row r="26592" spans="1:5" customFormat="1">
      <c r="A26592" s="294"/>
      <c r="B26592" s="243"/>
      <c r="C26592" s="243"/>
      <c r="D26592" s="243"/>
      <c r="E26592" s="243"/>
    </row>
    <row r="26593" spans="1:5" customFormat="1">
      <c r="A26593" s="294"/>
      <c r="B26593" s="243"/>
      <c r="C26593" s="243"/>
      <c r="D26593" s="243"/>
      <c r="E26593" s="243"/>
    </row>
    <row r="26594" spans="1:5" customFormat="1">
      <c r="A26594" s="294"/>
      <c r="B26594" s="243"/>
      <c r="C26594" s="243"/>
      <c r="D26594" s="243"/>
      <c r="E26594" s="243"/>
    </row>
    <row r="26595" spans="1:5" customFormat="1">
      <c r="A26595" s="294"/>
      <c r="B26595" s="243"/>
      <c r="C26595" s="243"/>
      <c r="D26595" s="243"/>
      <c r="E26595" s="243"/>
    </row>
    <row r="26596" spans="1:5" customFormat="1">
      <c r="A26596" s="294"/>
      <c r="B26596" s="243"/>
      <c r="C26596" s="243"/>
      <c r="D26596" s="243"/>
      <c r="E26596" s="243"/>
    </row>
    <row r="26597" spans="1:5" customFormat="1">
      <c r="A26597" s="294"/>
      <c r="B26597" s="243"/>
      <c r="C26597" s="243"/>
      <c r="D26597" s="243"/>
      <c r="E26597" s="243"/>
    </row>
    <row r="26598" spans="1:5" customFormat="1">
      <c r="A26598" s="294"/>
      <c r="B26598" s="243"/>
      <c r="C26598" s="243"/>
      <c r="D26598" s="243"/>
      <c r="E26598" s="243"/>
    </row>
    <row r="26599" spans="1:5" customFormat="1">
      <c r="A26599" s="294"/>
      <c r="B26599" s="243"/>
      <c r="C26599" s="243"/>
      <c r="D26599" s="243"/>
      <c r="E26599" s="243"/>
    </row>
    <row r="26600" spans="1:5" customFormat="1">
      <c r="A26600" s="294"/>
      <c r="B26600" s="243"/>
      <c r="C26600" s="243"/>
      <c r="D26600" s="243"/>
      <c r="E26600" s="243"/>
    </row>
    <row r="26601" spans="1:5" customFormat="1">
      <c r="A26601" s="294"/>
      <c r="B26601" s="243"/>
      <c r="C26601" s="243"/>
      <c r="D26601" s="243"/>
      <c r="E26601" s="243"/>
    </row>
    <row r="26602" spans="1:5" customFormat="1">
      <c r="A26602" s="294"/>
      <c r="B26602" s="243"/>
      <c r="C26602" s="243"/>
      <c r="D26602" s="243"/>
      <c r="E26602" s="243"/>
    </row>
    <row r="26603" spans="1:5" customFormat="1">
      <c r="A26603" s="294"/>
      <c r="B26603" s="243"/>
      <c r="C26603" s="243"/>
      <c r="D26603" s="243"/>
      <c r="E26603" s="243"/>
    </row>
    <row r="26604" spans="1:5" customFormat="1">
      <c r="A26604" s="294"/>
      <c r="B26604" s="243"/>
      <c r="C26604" s="243"/>
      <c r="D26604" s="243"/>
      <c r="E26604" s="243"/>
    </row>
    <row r="26605" spans="1:5" customFormat="1">
      <c r="A26605" s="294"/>
      <c r="B26605" s="243"/>
      <c r="C26605" s="243"/>
      <c r="D26605" s="243"/>
      <c r="E26605" s="243"/>
    </row>
    <row r="26606" spans="1:5" customFormat="1">
      <c r="A26606" s="294"/>
      <c r="B26606" s="243"/>
      <c r="C26606" s="243"/>
      <c r="D26606" s="243"/>
      <c r="E26606" s="243"/>
    </row>
    <row r="26607" spans="1:5" customFormat="1">
      <c r="A26607" s="294"/>
      <c r="B26607" s="243"/>
      <c r="C26607" s="243"/>
      <c r="D26607" s="243"/>
      <c r="E26607" s="243"/>
    </row>
    <row r="26608" spans="1:5" customFormat="1">
      <c r="A26608" s="294"/>
      <c r="B26608" s="243"/>
      <c r="C26608" s="243"/>
      <c r="D26608" s="243"/>
      <c r="E26608" s="243"/>
    </row>
    <row r="26609" spans="1:5" customFormat="1">
      <c r="A26609" s="294"/>
      <c r="B26609" s="243"/>
      <c r="C26609" s="243"/>
      <c r="D26609" s="243"/>
      <c r="E26609" s="243"/>
    </row>
    <row r="26610" spans="1:5" customFormat="1">
      <c r="A26610" s="294"/>
      <c r="B26610" s="243"/>
      <c r="C26610" s="243"/>
      <c r="D26610" s="243"/>
      <c r="E26610" s="243"/>
    </row>
    <row r="26611" spans="1:5" customFormat="1">
      <c r="A26611" s="294"/>
      <c r="B26611" s="243"/>
      <c r="C26611" s="243"/>
      <c r="D26611" s="243"/>
      <c r="E26611" s="243"/>
    </row>
    <row r="26612" spans="1:5" customFormat="1">
      <c r="A26612" s="294"/>
      <c r="B26612" s="243"/>
      <c r="C26612" s="243"/>
      <c r="D26612" s="243"/>
      <c r="E26612" s="243"/>
    </row>
    <row r="26613" spans="1:5" customFormat="1">
      <c r="A26613" s="294"/>
      <c r="B26613" s="243"/>
      <c r="C26613" s="243"/>
      <c r="D26613" s="243"/>
      <c r="E26613" s="243"/>
    </row>
    <row r="26614" spans="1:5" customFormat="1">
      <c r="A26614" s="294"/>
      <c r="B26614" s="243"/>
      <c r="C26614" s="243"/>
      <c r="D26614" s="243"/>
      <c r="E26614" s="243"/>
    </row>
    <row r="26615" spans="1:5" customFormat="1">
      <c r="A26615" s="294"/>
      <c r="B26615" s="243"/>
      <c r="C26615" s="243"/>
      <c r="D26615" s="243"/>
      <c r="E26615" s="243"/>
    </row>
    <row r="26616" spans="1:5" customFormat="1">
      <c r="A26616" s="294"/>
      <c r="B26616" s="243"/>
      <c r="C26616" s="243"/>
      <c r="D26616" s="243"/>
      <c r="E26616" s="243"/>
    </row>
    <row r="26617" spans="1:5" customFormat="1">
      <c r="A26617" s="294"/>
      <c r="B26617" s="243"/>
      <c r="C26617" s="243"/>
      <c r="D26617" s="243"/>
      <c r="E26617" s="243"/>
    </row>
    <row r="26618" spans="1:5" customFormat="1">
      <c r="A26618" s="294"/>
      <c r="B26618" s="243"/>
      <c r="C26618" s="243"/>
      <c r="D26618" s="243"/>
      <c r="E26618" s="243"/>
    </row>
    <row r="26619" spans="1:5" customFormat="1">
      <c r="A26619" s="294"/>
      <c r="B26619" s="243"/>
      <c r="C26619" s="243"/>
      <c r="D26619" s="243"/>
      <c r="E26619" s="243"/>
    </row>
    <row r="26620" spans="1:5" customFormat="1">
      <c r="A26620" s="294"/>
      <c r="B26620" s="243"/>
      <c r="C26620" s="243"/>
      <c r="D26620" s="243"/>
      <c r="E26620" s="243"/>
    </row>
    <row r="26621" spans="1:5" customFormat="1">
      <c r="A26621" s="294"/>
      <c r="B26621" s="243"/>
      <c r="C26621" s="243"/>
      <c r="D26621" s="243"/>
      <c r="E26621" s="243"/>
    </row>
    <row r="26622" spans="1:5" customFormat="1">
      <c r="A26622" s="294"/>
      <c r="B26622" s="243"/>
      <c r="C26622" s="243"/>
      <c r="D26622" s="243"/>
      <c r="E26622" s="243"/>
    </row>
    <row r="26623" spans="1:5" customFormat="1">
      <c r="A26623" s="294"/>
      <c r="B26623" s="243"/>
      <c r="C26623" s="243"/>
      <c r="D26623" s="243"/>
      <c r="E26623" s="243"/>
    </row>
    <row r="26624" spans="1:5" customFormat="1">
      <c r="A26624" s="294"/>
      <c r="B26624" s="243"/>
      <c r="C26624" s="243"/>
      <c r="D26624" s="243"/>
      <c r="E26624" s="243"/>
    </row>
    <row r="26625" spans="1:5" customFormat="1">
      <c r="A26625" s="294"/>
      <c r="B26625" s="243"/>
      <c r="C26625" s="243"/>
      <c r="D26625" s="243"/>
      <c r="E26625" s="243"/>
    </row>
    <row r="26626" spans="1:5" customFormat="1">
      <c r="A26626" s="294"/>
      <c r="B26626" s="243"/>
      <c r="C26626" s="243"/>
      <c r="D26626" s="243"/>
      <c r="E26626" s="243"/>
    </row>
    <row r="26627" spans="1:5" customFormat="1">
      <c r="A26627" s="294"/>
      <c r="B26627" s="243"/>
      <c r="C26627" s="243"/>
      <c r="D26627" s="243"/>
      <c r="E26627" s="243"/>
    </row>
    <row r="26628" spans="1:5" customFormat="1">
      <c r="A26628" s="294"/>
      <c r="B26628" s="243"/>
      <c r="C26628" s="243"/>
      <c r="D26628" s="243"/>
      <c r="E26628" s="243"/>
    </row>
    <row r="26629" spans="1:5" customFormat="1">
      <c r="A26629" s="294"/>
      <c r="B26629" s="243"/>
      <c r="C26629" s="243"/>
      <c r="D26629" s="243"/>
      <c r="E26629" s="243"/>
    </row>
    <row r="26630" spans="1:5" customFormat="1">
      <c r="A26630" s="294"/>
      <c r="B26630" s="243"/>
      <c r="C26630" s="243"/>
      <c r="D26630" s="243"/>
      <c r="E26630" s="243"/>
    </row>
    <row r="26631" spans="1:5" customFormat="1">
      <c r="A26631" s="294"/>
      <c r="B26631" s="243"/>
      <c r="C26631" s="243"/>
      <c r="D26631" s="243"/>
      <c r="E26631" s="243"/>
    </row>
    <row r="26632" spans="1:5" customFormat="1">
      <c r="A26632" s="294"/>
      <c r="B26632" s="243"/>
      <c r="C26632" s="243"/>
      <c r="D26632" s="243"/>
      <c r="E26632" s="243"/>
    </row>
    <row r="26633" spans="1:5" customFormat="1">
      <c r="A26633" s="294"/>
      <c r="B26633" s="243"/>
      <c r="C26633" s="243"/>
      <c r="D26633" s="243"/>
      <c r="E26633" s="243"/>
    </row>
    <row r="26634" spans="1:5" customFormat="1">
      <c r="A26634" s="294"/>
      <c r="B26634" s="243"/>
      <c r="C26634" s="243"/>
      <c r="D26634" s="243"/>
      <c r="E26634" s="243"/>
    </row>
    <row r="26635" spans="1:5" customFormat="1">
      <c r="A26635" s="294"/>
      <c r="B26635" s="243"/>
      <c r="C26635" s="243"/>
      <c r="D26635" s="243"/>
      <c r="E26635" s="243"/>
    </row>
    <row r="26636" spans="1:5" customFormat="1">
      <c r="A26636" s="294"/>
      <c r="B26636" s="243"/>
      <c r="C26636" s="243"/>
      <c r="D26636" s="243"/>
      <c r="E26636" s="243"/>
    </row>
    <row r="26637" spans="1:5" customFormat="1">
      <c r="A26637" s="294"/>
      <c r="B26637" s="243"/>
      <c r="C26637" s="243"/>
      <c r="D26637" s="243"/>
      <c r="E26637" s="243"/>
    </row>
    <row r="26638" spans="1:5" customFormat="1">
      <c r="A26638" s="294"/>
      <c r="B26638" s="243"/>
      <c r="C26638" s="243"/>
      <c r="D26638" s="243"/>
      <c r="E26638" s="243"/>
    </row>
    <row r="26639" spans="1:5" customFormat="1">
      <c r="A26639" s="294"/>
      <c r="B26639" s="243"/>
      <c r="C26639" s="243"/>
      <c r="D26639" s="243"/>
      <c r="E26639" s="243"/>
    </row>
    <row r="26640" spans="1:5" customFormat="1">
      <c r="A26640" s="294"/>
      <c r="B26640" s="243"/>
      <c r="C26640" s="243"/>
      <c r="D26640" s="243"/>
      <c r="E26640" s="243"/>
    </row>
    <row r="26641" spans="1:5" customFormat="1">
      <c r="A26641" s="294"/>
      <c r="B26641" s="243"/>
      <c r="C26641" s="243"/>
      <c r="D26641" s="243"/>
      <c r="E26641" s="243"/>
    </row>
    <row r="26642" spans="1:5" customFormat="1">
      <c r="A26642" s="294"/>
      <c r="B26642" s="243"/>
      <c r="C26642" s="243"/>
      <c r="D26642" s="243"/>
      <c r="E26642" s="243"/>
    </row>
    <row r="26643" spans="1:5" customFormat="1">
      <c r="A26643" s="294"/>
      <c r="B26643" s="243"/>
      <c r="C26643" s="243"/>
      <c r="D26643" s="243"/>
      <c r="E26643" s="243"/>
    </row>
    <row r="26644" spans="1:5" customFormat="1">
      <c r="A26644" s="294"/>
      <c r="B26644" s="243"/>
      <c r="C26644" s="243"/>
      <c r="D26644" s="243"/>
      <c r="E26644" s="243"/>
    </row>
    <row r="26645" spans="1:5" customFormat="1">
      <c r="A26645" s="294"/>
      <c r="B26645" s="243"/>
      <c r="C26645" s="243"/>
      <c r="D26645" s="243"/>
      <c r="E26645" s="243"/>
    </row>
    <row r="26646" spans="1:5" customFormat="1">
      <c r="A26646" s="294"/>
      <c r="B26646" s="243"/>
      <c r="C26646" s="243"/>
      <c r="D26646" s="243"/>
      <c r="E26646" s="243"/>
    </row>
    <row r="26647" spans="1:5" customFormat="1">
      <c r="A26647" s="294"/>
      <c r="B26647" s="243"/>
      <c r="C26647" s="243"/>
      <c r="D26647" s="243"/>
      <c r="E26647" s="243"/>
    </row>
    <row r="26648" spans="1:5" customFormat="1">
      <c r="A26648" s="294"/>
      <c r="B26648" s="243"/>
      <c r="C26648" s="243"/>
      <c r="D26648" s="243"/>
      <c r="E26648" s="243"/>
    </row>
    <row r="26649" spans="1:5" customFormat="1">
      <c r="A26649" s="294"/>
      <c r="B26649" s="243"/>
      <c r="C26649" s="243"/>
      <c r="D26649" s="243"/>
      <c r="E26649" s="243"/>
    </row>
    <row r="26650" spans="1:5" customFormat="1">
      <c r="A26650" s="294"/>
      <c r="B26650" s="243"/>
      <c r="C26650" s="243"/>
      <c r="D26650" s="243"/>
      <c r="E26650" s="243"/>
    </row>
    <row r="26651" spans="1:5" customFormat="1">
      <c r="A26651" s="294"/>
      <c r="B26651" s="243"/>
      <c r="C26651" s="243"/>
      <c r="D26651" s="243"/>
      <c r="E26651" s="243"/>
    </row>
    <row r="26652" spans="1:5" customFormat="1">
      <c r="A26652" s="294"/>
      <c r="B26652" s="243"/>
      <c r="C26652" s="243"/>
      <c r="D26652" s="243"/>
      <c r="E26652" s="243"/>
    </row>
    <row r="26653" spans="1:5" customFormat="1">
      <c r="A26653" s="294"/>
      <c r="B26653" s="243"/>
      <c r="C26653" s="243"/>
      <c r="D26653" s="243"/>
      <c r="E26653" s="243"/>
    </row>
    <row r="26654" spans="1:5" customFormat="1">
      <c r="A26654" s="294"/>
      <c r="B26654" s="243"/>
      <c r="C26654" s="243"/>
      <c r="D26654" s="243"/>
      <c r="E26654" s="243"/>
    </row>
    <row r="26655" spans="1:5" customFormat="1">
      <c r="A26655" s="294"/>
      <c r="B26655" s="243"/>
      <c r="C26655" s="243"/>
      <c r="D26655" s="243"/>
      <c r="E26655" s="243"/>
    </row>
    <row r="26656" spans="1:5" customFormat="1">
      <c r="A26656" s="294"/>
      <c r="B26656" s="243"/>
      <c r="C26656" s="243"/>
      <c r="D26656" s="243"/>
      <c r="E26656" s="243"/>
    </row>
    <row r="26657" spans="1:5" customFormat="1">
      <c r="A26657" s="294"/>
      <c r="B26657" s="243"/>
      <c r="C26657" s="243"/>
      <c r="D26657" s="243"/>
      <c r="E26657" s="243"/>
    </row>
    <row r="26658" spans="1:5" customFormat="1">
      <c r="A26658" s="294"/>
      <c r="B26658" s="243"/>
      <c r="C26658" s="243"/>
      <c r="D26658" s="243"/>
      <c r="E26658" s="243"/>
    </row>
    <row r="26659" spans="1:5" customFormat="1">
      <c r="A26659" s="294"/>
      <c r="B26659" s="243"/>
      <c r="C26659" s="243"/>
      <c r="D26659" s="243"/>
      <c r="E26659" s="243"/>
    </row>
    <row r="26660" spans="1:5" customFormat="1">
      <c r="A26660" s="294"/>
      <c r="B26660" s="243"/>
      <c r="C26660" s="243"/>
      <c r="D26660" s="243"/>
      <c r="E26660" s="243"/>
    </row>
    <row r="26661" spans="1:5" customFormat="1">
      <c r="A26661" s="294"/>
      <c r="B26661" s="243"/>
      <c r="C26661" s="243"/>
      <c r="D26661" s="243"/>
      <c r="E26661" s="243"/>
    </row>
    <row r="26662" spans="1:5" customFormat="1">
      <c r="A26662" s="294"/>
      <c r="B26662" s="243"/>
      <c r="C26662" s="243"/>
      <c r="D26662" s="243"/>
      <c r="E26662" s="243"/>
    </row>
    <row r="26663" spans="1:5" customFormat="1">
      <c r="A26663" s="294"/>
      <c r="B26663" s="243"/>
      <c r="C26663" s="243"/>
      <c r="D26663" s="243"/>
      <c r="E26663" s="243"/>
    </row>
    <row r="26664" spans="1:5" customFormat="1">
      <c r="A26664" s="294"/>
      <c r="B26664" s="243"/>
      <c r="C26664" s="243"/>
      <c r="D26664" s="243"/>
      <c r="E26664" s="243"/>
    </row>
    <row r="26665" spans="1:5" customFormat="1">
      <c r="A26665" s="294"/>
      <c r="B26665" s="243"/>
      <c r="C26665" s="243"/>
      <c r="D26665" s="243"/>
      <c r="E26665" s="243"/>
    </row>
    <row r="26666" spans="1:5" customFormat="1">
      <c r="A26666" s="294"/>
      <c r="B26666" s="243"/>
      <c r="C26666" s="243"/>
      <c r="D26666" s="243"/>
      <c r="E26666" s="243"/>
    </row>
    <row r="26667" spans="1:5" customFormat="1">
      <c r="A26667" s="294"/>
      <c r="B26667" s="243"/>
      <c r="C26667" s="243"/>
      <c r="D26667" s="243"/>
      <c r="E26667" s="243"/>
    </row>
    <row r="26668" spans="1:5" customFormat="1">
      <c r="A26668" s="294"/>
      <c r="B26668" s="243"/>
      <c r="C26668" s="243"/>
      <c r="D26668" s="243"/>
      <c r="E26668" s="243"/>
    </row>
    <row r="26669" spans="1:5" customFormat="1">
      <c r="A26669" s="294"/>
      <c r="B26669" s="243"/>
      <c r="C26669" s="243"/>
      <c r="D26669" s="243"/>
      <c r="E26669" s="243"/>
    </row>
    <row r="26670" spans="1:5" customFormat="1">
      <c r="A26670" s="294"/>
      <c r="B26670" s="243"/>
      <c r="C26670" s="243"/>
      <c r="D26670" s="243"/>
      <c r="E26670" s="243"/>
    </row>
    <row r="26671" spans="1:5" customFormat="1">
      <c r="A26671" s="294"/>
      <c r="B26671" s="243"/>
      <c r="C26671" s="243"/>
      <c r="D26671" s="243"/>
      <c r="E26671" s="243"/>
    </row>
    <row r="26672" spans="1:5" customFormat="1">
      <c r="A26672" s="294"/>
      <c r="B26672" s="243"/>
      <c r="C26672" s="243"/>
      <c r="D26672" s="243"/>
      <c r="E26672" s="243"/>
    </row>
    <row r="26673" spans="1:5" customFormat="1">
      <c r="A26673" s="294"/>
      <c r="B26673" s="243"/>
      <c r="C26673" s="243"/>
      <c r="D26673" s="243"/>
      <c r="E26673" s="243"/>
    </row>
    <row r="26674" spans="1:5" customFormat="1">
      <c r="A26674" s="294"/>
      <c r="B26674" s="243"/>
      <c r="C26674" s="243"/>
      <c r="D26674" s="243"/>
      <c r="E26674" s="243"/>
    </row>
    <row r="26675" spans="1:5" customFormat="1">
      <c r="A26675" s="294"/>
      <c r="B26675" s="243"/>
      <c r="C26675" s="243"/>
      <c r="D26675" s="243"/>
      <c r="E26675" s="243"/>
    </row>
    <row r="26676" spans="1:5" customFormat="1">
      <c r="A26676" s="294"/>
      <c r="B26676" s="243"/>
      <c r="C26676" s="243"/>
      <c r="D26676" s="243"/>
      <c r="E26676" s="243"/>
    </row>
    <row r="26677" spans="1:5" customFormat="1">
      <c r="A26677" s="294"/>
      <c r="B26677" s="243"/>
      <c r="C26677" s="243"/>
      <c r="D26677" s="243"/>
      <c r="E26677" s="243"/>
    </row>
    <row r="26678" spans="1:5" customFormat="1">
      <c r="A26678" s="294"/>
      <c r="B26678" s="243"/>
      <c r="C26678" s="243"/>
      <c r="D26678" s="243"/>
      <c r="E26678" s="243"/>
    </row>
    <row r="26679" spans="1:5" customFormat="1">
      <c r="A26679" s="294"/>
      <c r="B26679" s="243"/>
      <c r="C26679" s="243"/>
      <c r="D26679" s="243"/>
      <c r="E26679" s="243"/>
    </row>
    <row r="26680" spans="1:5" customFormat="1">
      <c r="A26680" s="294"/>
      <c r="B26680" s="243"/>
      <c r="C26680" s="243"/>
      <c r="D26680" s="243"/>
      <c r="E26680" s="243"/>
    </row>
    <row r="26681" spans="1:5" customFormat="1">
      <c r="A26681" s="294"/>
      <c r="B26681" s="243"/>
      <c r="C26681" s="243"/>
      <c r="D26681" s="243"/>
      <c r="E26681" s="243"/>
    </row>
    <row r="26682" spans="1:5" customFormat="1">
      <c r="A26682" s="294"/>
      <c r="B26682" s="243"/>
      <c r="C26682" s="243"/>
      <c r="D26682" s="243"/>
      <c r="E26682" s="243"/>
    </row>
    <row r="26683" spans="1:5" customFormat="1">
      <c r="A26683" s="294"/>
      <c r="B26683" s="243"/>
      <c r="C26683" s="243"/>
      <c r="D26683" s="243"/>
      <c r="E26683" s="243"/>
    </row>
    <row r="26684" spans="1:5" customFormat="1">
      <c r="A26684" s="294"/>
      <c r="B26684" s="243"/>
      <c r="C26684" s="243"/>
      <c r="D26684" s="243"/>
      <c r="E26684" s="243"/>
    </row>
    <row r="26685" spans="1:5" customFormat="1">
      <c r="A26685" s="294"/>
      <c r="B26685" s="243"/>
      <c r="C26685" s="243"/>
      <c r="D26685" s="243"/>
      <c r="E26685" s="243"/>
    </row>
    <row r="26686" spans="1:5" customFormat="1">
      <c r="A26686" s="294"/>
      <c r="B26686" s="243"/>
      <c r="C26686" s="243"/>
      <c r="D26686" s="243"/>
      <c r="E26686" s="243"/>
    </row>
    <row r="26687" spans="1:5" customFormat="1">
      <c r="A26687" s="294"/>
      <c r="B26687" s="243"/>
      <c r="C26687" s="243"/>
      <c r="D26687" s="243"/>
      <c r="E26687" s="243"/>
    </row>
    <row r="26688" spans="1:5" customFormat="1">
      <c r="A26688" s="294"/>
      <c r="B26688" s="243"/>
      <c r="C26688" s="243"/>
      <c r="D26688" s="243"/>
      <c r="E26688" s="243"/>
    </row>
    <row r="26689" spans="1:5" customFormat="1">
      <c r="A26689" s="294"/>
      <c r="B26689" s="243"/>
      <c r="C26689" s="243"/>
      <c r="D26689" s="243"/>
      <c r="E26689" s="243"/>
    </row>
    <row r="26690" spans="1:5" customFormat="1">
      <c r="A26690" s="294"/>
      <c r="B26690" s="243"/>
      <c r="C26690" s="243"/>
      <c r="D26690" s="243"/>
      <c r="E26690" s="243"/>
    </row>
    <row r="26691" spans="1:5" customFormat="1">
      <c r="A26691" s="294"/>
      <c r="B26691" s="243"/>
      <c r="C26691" s="243"/>
      <c r="D26691" s="243"/>
      <c r="E26691" s="243"/>
    </row>
    <row r="26692" spans="1:5" customFormat="1">
      <c r="A26692" s="294"/>
      <c r="B26692" s="243"/>
      <c r="C26692" s="243"/>
      <c r="D26692" s="243"/>
      <c r="E26692" s="243"/>
    </row>
    <row r="26693" spans="1:5" customFormat="1">
      <c r="A26693" s="294"/>
      <c r="B26693" s="243"/>
      <c r="C26693" s="243"/>
      <c r="D26693" s="243"/>
      <c r="E26693" s="243"/>
    </row>
    <row r="26694" spans="1:5" customFormat="1">
      <c r="A26694" s="294"/>
      <c r="B26694" s="243"/>
      <c r="C26694" s="243"/>
      <c r="D26694" s="243"/>
      <c r="E26694" s="243"/>
    </row>
    <row r="26695" spans="1:5" customFormat="1">
      <c r="A26695" s="294"/>
      <c r="B26695" s="243"/>
      <c r="C26695" s="243"/>
      <c r="D26695" s="243"/>
      <c r="E26695" s="243"/>
    </row>
    <row r="26696" spans="1:5" customFormat="1">
      <c r="A26696" s="294"/>
      <c r="B26696" s="243"/>
      <c r="C26696" s="243"/>
      <c r="D26696" s="243"/>
      <c r="E26696" s="243"/>
    </row>
    <row r="26697" spans="1:5" customFormat="1">
      <c r="A26697" s="294"/>
      <c r="B26697" s="243"/>
      <c r="C26697" s="243"/>
      <c r="D26697" s="243"/>
      <c r="E26697" s="243"/>
    </row>
    <row r="26698" spans="1:5" customFormat="1">
      <c r="A26698" s="294"/>
      <c r="B26698" s="243"/>
      <c r="C26698" s="243"/>
      <c r="D26698" s="243"/>
      <c r="E26698" s="243"/>
    </row>
    <row r="26699" spans="1:5" customFormat="1">
      <c r="A26699" s="294"/>
      <c r="B26699" s="243"/>
      <c r="C26699" s="243"/>
      <c r="D26699" s="243"/>
      <c r="E26699" s="243"/>
    </row>
    <row r="26700" spans="1:5" customFormat="1">
      <c r="A26700" s="294"/>
      <c r="B26700" s="243"/>
      <c r="C26700" s="243"/>
      <c r="D26700" s="243"/>
      <c r="E26700" s="243"/>
    </row>
    <row r="26701" spans="1:5" customFormat="1">
      <c r="A26701" s="294"/>
      <c r="B26701" s="243"/>
      <c r="C26701" s="243"/>
      <c r="D26701" s="243"/>
      <c r="E26701" s="243"/>
    </row>
    <row r="26702" spans="1:5" customFormat="1">
      <c r="A26702" s="294"/>
      <c r="B26702" s="243"/>
      <c r="C26702" s="243"/>
      <c r="D26702" s="243"/>
      <c r="E26702" s="243"/>
    </row>
    <row r="26703" spans="1:5" customFormat="1">
      <c r="A26703" s="294"/>
      <c r="B26703" s="243"/>
      <c r="C26703" s="243"/>
      <c r="D26703" s="243"/>
      <c r="E26703" s="243"/>
    </row>
    <row r="26704" spans="1:5" customFormat="1">
      <c r="A26704" s="294"/>
      <c r="B26704" s="243"/>
      <c r="C26704" s="243"/>
      <c r="D26704" s="243"/>
      <c r="E26704" s="243"/>
    </row>
    <row r="26705" spans="1:5" customFormat="1">
      <c r="A26705" s="294"/>
      <c r="B26705" s="243"/>
      <c r="C26705" s="243"/>
      <c r="D26705" s="243"/>
      <c r="E26705" s="243"/>
    </row>
    <row r="26706" spans="1:5" customFormat="1">
      <c r="A26706" s="294"/>
      <c r="B26706" s="243"/>
      <c r="C26706" s="243"/>
      <c r="D26706" s="243"/>
      <c r="E26706" s="243"/>
    </row>
    <row r="26707" spans="1:5" customFormat="1">
      <c r="A26707" s="294"/>
      <c r="B26707" s="243"/>
      <c r="C26707" s="243"/>
      <c r="D26707" s="243"/>
      <c r="E26707" s="243"/>
    </row>
    <row r="26708" spans="1:5" customFormat="1">
      <c r="A26708" s="294"/>
      <c r="B26708" s="243"/>
      <c r="C26708" s="243"/>
      <c r="D26708" s="243"/>
      <c r="E26708" s="243"/>
    </row>
    <row r="26709" spans="1:5" customFormat="1">
      <c r="A26709" s="294"/>
      <c r="B26709" s="243"/>
      <c r="C26709" s="243"/>
      <c r="D26709" s="243"/>
      <c r="E26709" s="243"/>
    </row>
    <row r="26710" spans="1:5" customFormat="1">
      <c r="A26710" s="294"/>
      <c r="B26710" s="243"/>
      <c r="C26710" s="243"/>
      <c r="D26710" s="243"/>
      <c r="E26710" s="243"/>
    </row>
    <row r="26711" spans="1:5" customFormat="1">
      <c r="A26711" s="294"/>
      <c r="B26711" s="243"/>
      <c r="C26711" s="243"/>
      <c r="D26711" s="243"/>
      <c r="E26711" s="243"/>
    </row>
    <row r="26712" spans="1:5" customFormat="1">
      <c r="A26712" s="294"/>
      <c r="B26712" s="243"/>
      <c r="C26712" s="243"/>
      <c r="D26712" s="243"/>
      <c r="E26712" s="243"/>
    </row>
    <row r="26713" spans="1:5" customFormat="1">
      <c r="A26713" s="294"/>
      <c r="B26713" s="243"/>
      <c r="C26713" s="243"/>
      <c r="D26713" s="243"/>
      <c r="E26713" s="243"/>
    </row>
    <row r="26714" spans="1:5" customFormat="1">
      <c r="A26714" s="294"/>
      <c r="B26714" s="243"/>
      <c r="C26714" s="243"/>
      <c r="D26714" s="243"/>
      <c r="E26714" s="243"/>
    </row>
    <row r="26715" spans="1:5" customFormat="1">
      <c r="A26715" s="294"/>
      <c r="B26715" s="243"/>
      <c r="C26715" s="243"/>
      <c r="D26715" s="243"/>
      <c r="E26715" s="243"/>
    </row>
    <row r="26716" spans="1:5" customFormat="1">
      <c r="A26716" s="294"/>
      <c r="B26716" s="243"/>
      <c r="C26716" s="243"/>
      <c r="D26716" s="243"/>
      <c r="E26716" s="243"/>
    </row>
    <row r="26717" spans="1:5" customFormat="1">
      <c r="A26717" s="294"/>
      <c r="B26717" s="243"/>
      <c r="C26717" s="243"/>
      <c r="D26717" s="243"/>
      <c r="E26717" s="243"/>
    </row>
    <row r="26718" spans="1:5" customFormat="1">
      <c r="A26718" s="294"/>
      <c r="B26718" s="243"/>
      <c r="C26718" s="243"/>
      <c r="D26718" s="243"/>
      <c r="E26718" s="243"/>
    </row>
    <row r="26719" spans="1:5" customFormat="1">
      <c r="A26719" s="294"/>
      <c r="B26719" s="243"/>
      <c r="C26719" s="243"/>
      <c r="D26719" s="243"/>
      <c r="E26719" s="243"/>
    </row>
    <row r="26720" spans="1:5" customFormat="1">
      <c r="A26720" s="294"/>
      <c r="B26720" s="243"/>
      <c r="C26720" s="243"/>
      <c r="D26720" s="243"/>
      <c r="E26720" s="243"/>
    </row>
    <row r="26721" spans="1:5" customFormat="1">
      <c r="A26721" s="294"/>
      <c r="B26721" s="243"/>
      <c r="C26721" s="243"/>
      <c r="D26721" s="243"/>
      <c r="E26721" s="243"/>
    </row>
    <row r="26722" spans="1:5" customFormat="1">
      <c r="A26722" s="294"/>
      <c r="B26722" s="243"/>
      <c r="C26722" s="243"/>
      <c r="D26722" s="243"/>
      <c r="E26722" s="243"/>
    </row>
    <row r="26723" spans="1:5" customFormat="1">
      <c r="A26723" s="294"/>
      <c r="B26723" s="243"/>
      <c r="C26723" s="243"/>
      <c r="D26723" s="243"/>
      <c r="E26723" s="243"/>
    </row>
    <row r="26724" spans="1:5" customFormat="1">
      <c r="A26724" s="294"/>
      <c r="B26724" s="243"/>
      <c r="C26724" s="243"/>
      <c r="D26724" s="243"/>
      <c r="E26724" s="243"/>
    </row>
    <row r="26725" spans="1:5" customFormat="1">
      <c r="A26725" s="294"/>
      <c r="B26725" s="243"/>
      <c r="C26725" s="243"/>
      <c r="D26725" s="243"/>
      <c r="E26725" s="243"/>
    </row>
    <row r="26726" spans="1:5" customFormat="1">
      <c r="A26726" s="294"/>
      <c r="B26726" s="243"/>
      <c r="C26726" s="243"/>
      <c r="D26726" s="243"/>
      <c r="E26726" s="243"/>
    </row>
    <row r="26727" spans="1:5" customFormat="1">
      <c r="A26727" s="294"/>
      <c r="B26727" s="243"/>
      <c r="C26727" s="243"/>
      <c r="D26727" s="243"/>
      <c r="E26727" s="243"/>
    </row>
    <row r="26728" spans="1:5" customFormat="1">
      <c r="A26728" s="294"/>
      <c r="B26728" s="243"/>
      <c r="C26728" s="243"/>
      <c r="D26728" s="243"/>
      <c r="E26728" s="243"/>
    </row>
    <row r="26729" spans="1:5" customFormat="1">
      <c r="A26729" s="294"/>
      <c r="B26729" s="243"/>
      <c r="C26729" s="243"/>
      <c r="D26729" s="243"/>
      <c r="E26729" s="243"/>
    </row>
    <row r="26730" spans="1:5" customFormat="1">
      <c r="A26730" s="294"/>
      <c r="B26730" s="243"/>
      <c r="C26730" s="243"/>
      <c r="D26730" s="243"/>
      <c r="E26730" s="243"/>
    </row>
    <row r="26731" spans="1:5" customFormat="1">
      <c r="A26731" s="294"/>
      <c r="B26731" s="243"/>
      <c r="C26731" s="243"/>
      <c r="D26731" s="243"/>
      <c r="E26731" s="243"/>
    </row>
    <row r="26732" spans="1:5" customFormat="1">
      <c r="A26732" s="294"/>
      <c r="B26732" s="243"/>
      <c r="C26732" s="243"/>
      <c r="D26732" s="243"/>
      <c r="E26732" s="243"/>
    </row>
    <row r="26733" spans="1:5" customFormat="1">
      <c r="A26733" s="294"/>
      <c r="B26733" s="243"/>
      <c r="C26733" s="243"/>
      <c r="D26733" s="243"/>
      <c r="E26733" s="243"/>
    </row>
    <row r="26734" spans="1:5" customFormat="1">
      <c r="A26734" s="294"/>
      <c r="B26734" s="243"/>
      <c r="C26734" s="243"/>
      <c r="D26734" s="243"/>
      <c r="E26734" s="243"/>
    </row>
    <row r="26735" spans="1:5" customFormat="1">
      <c r="A26735" s="294"/>
      <c r="B26735" s="243"/>
      <c r="C26735" s="243"/>
      <c r="D26735" s="243"/>
      <c r="E26735" s="243"/>
    </row>
    <row r="26736" spans="1:5" customFormat="1">
      <c r="A26736" s="294"/>
      <c r="B26736" s="243"/>
      <c r="C26736" s="243"/>
      <c r="D26736" s="243"/>
      <c r="E26736" s="243"/>
    </row>
    <row r="26737" spans="1:5" customFormat="1">
      <c r="A26737" s="294"/>
      <c r="B26737" s="243"/>
      <c r="C26737" s="243"/>
      <c r="D26737" s="243"/>
      <c r="E26737" s="243"/>
    </row>
    <row r="26738" spans="1:5" customFormat="1">
      <c r="A26738" s="294"/>
      <c r="B26738" s="243"/>
      <c r="C26738" s="243"/>
      <c r="D26738" s="243"/>
      <c r="E26738" s="243"/>
    </row>
    <row r="26739" spans="1:5" customFormat="1">
      <c r="A26739" s="294"/>
      <c r="B26739" s="243"/>
      <c r="C26739" s="243"/>
      <c r="D26739" s="243"/>
      <c r="E26739" s="243"/>
    </row>
    <row r="26740" spans="1:5" customFormat="1">
      <c r="A26740" s="294"/>
      <c r="B26740" s="243"/>
      <c r="C26740" s="243"/>
      <c r="D26740" s="243"/>
      <c r="E26740" s="243"/>
    </row>
    <row r="26741" spans="1:5" customFormat="1">
      <c r="A26741" s="294"/>
      <c r="B26741" s="243"/>
      <c r="C26741" s="243"/>
      <c r="D26741" s="243"/>
      <c r="E26741" s="243"/>
    </row>
    <row r="26742" spans="1:5" customFormat="1">
      <c r="A26742" s="294"/>
      <c r="B26742" s="243"/>
      <c r="C26742" s="243"/>
      <c r="D26742" s="243"/>
      <c r="E26742" s="243"/>
    </row>
    <row r="26743" spans="1:5" customFormat="1">
      <c r="A26743" s="294"/>
      <c r="B26743" s="243"/>
      <c r="C26743" s="243"/>
      <c r="D26743" s="243"/>
      <c r="E26743" s="243"/>
    </row>
    <row r="26744" spans="1:5" customFormat="1">
      <c r="A26744" s="294"/>
      <c r="B26744" s="243"/>
      <c r="C26744" s="243"/>
      <c r="D26744" s="243"/>
      <c r="E26744" s="243"/>
    </row>
    <row r="26745" spans="1:5" customFormat="1">
      <c r="A26745" s="294"/>
      <c r="B26745" s="243"/>
      <c r="C26745" s="243"/>
      <c r="D26745" s="243"/>
      <c r="E26745" s="243"/>
    </row>
    <row r="26746" spans="1:5" customFormat="1">
      <c r="A26746" s="294"/>
      <c r="B26746" s="243"/>
      <c r="C26746" s="243"/>
      <c r="D26746" s="243"/>
      <c r="E26746" s="243"/>
    </row>
    <row r="26747" spans="1:5" customFormat="1">
      <c r="A26747" s="294"/>
      <c r="B26747" s="243"/>
      <c r="C26747" s="243"/>
      <c r="D26747" s="243"/>
      <c r="E26747" s="243"/>
    </row>
    <row r="26748" spans="1:5" customFormat="1">
      <c r="A26748" s="294"/>
      <c r="B26748" s="243"/>
      <c r="C26748" s="243"/>
      <c r="D26748" s="243"/>
      <c r="E26748" s="243"/>
    </row>
    <row r="26749" spans="1:5" customFormat="1">
      <c r="A26749" s="294"/>
      <c r="B26749" s="243"/>
      <c r="C26749" s="243"/>
      <c r="D26749" s="243"/>
      <c r="E26749" s="243"/>
    </row>
    <row r="26750" spans="1:5" customFormat="1">
      <c r="A26750" s="294"/>
      <c r="B26750" s="243"/>
      <c r="C26750" s="243"/>
      <c r="D26750" s="243"/>
      <c r="E26750" s="243"/>
    </row>
    <row r="26751" spans="1:5" customFormat="1">
      <c r="A26751" s="294"/>
      <c r="B26751" s="243"/>
      <c r="C26751" s="243"/>
      <c r="D26751" s="243"/>
      <c r="E26751" s="243"/>
    </row>
    <row r="26752" spans="1:5" customFormat="1">
      <c r="A26752" s="294"/>
      <c r="B26752" s="243"/>
      <c r="C26752" s="243"/>
      <c r="D26752" s="243"/>
      <c r="E26752" s="243"/>
    </row>
    <row r="26753" spans="1:5" customFormat="1">
      <c r="A26753" s="294"/>
      <c r="B26753" s="243"/>
      <c r="C26753" s="243"/>
      <c r="D26753" s="243"/>
      <c r="E26753" s="243"/>
    </row>
    <row r="26754" spans="1:5" customFormat="1">
      <c r="A26754" s="294"/>
      <c r="B26754" s="243"/>
      <c r="C26754" s="243"/>
      <c r="D26754" s="243"/>
      <c r="E26754" s="243"/>
    </row>
    <row r="26755" spans="1:5" customFormat="1">
      <c r="A26755" s="294"/>
      <c r="B26755" s="243"/>
      <c r="C26755" s="243"/>
      <c r="D26755" s="243"/>
      <c r="E26755" s="243"/>
    </row>
    <row r="26756" spans="1:5" customFormat="1">
      <c r="A26756" s="294"/>
      <c r="B26756" s="243"/>
      <c r="C26756" s="243"/>
      <c r="D26756" s="243"/>
      <c r="E26756" s="243"/>
    </row>
    <row r="26757" spans="1:5" customFormat="1">
      <c r="A26757" s="294"/>
      <c r="B26757" s="243"/>
      <c r="C26757" s="243"/>
      <c r="D26757" s="243"/>
      <c r="E26757" s="243"/>
    </row>
    <row r="26758" spans="1:5" customFormat="1">
      <c r="A26758" s="294"/>
      <c r="B26758" s="243"/>
      <c r="C26758" s="243"/>
      <c r="D26758" s="243"/>
      <c r="E26758" s="243"/>
    </row>
    <row r="26759" spans="1:5" customFormat="1">
      <c r="A26759" s="294"/>
      <c r="B26759" s="243"/>
      <c r="C26759" s="243"/>
      <c r="D26759" s="243"/>
      <c r="E26759" s="243"/>
    </row>
    <row r="26760" spans="1:5" customFormat="1">
      <c r="A26760" s="294"/>
      <c r="B26760" s="243"/>
      <c r="C26760" s="243"/>
      <c r="D26760" s="243"/>
      <c r="E26760" s="243"/>
    </row>
    <row r="26761" spans="1:5" customFormat="1">
      <c r="A26761" s="294"/>
      <c r="B26761" s="243"/>
      <c r="C26761" s="243"/>
      <c r="D26761" s="243"/>
      <c r="E26761" s="243"/>
    </row>
    <row r="26762" spans="1:5" customFormat="1">
      <c r="A26762" s="294"/>
      <c r="B26762" s="243"/>
      <c r="C26762" s="243"/>
      <c r="D26762" s="243"/>
      <c r="E26762" s="243"/>
    </row>
    <row r="26763" spans="1:5" customFormat="1">
      <c r="A26763" s="294"/>
      <c r="B26763" s="243"/>
      <c r="C26763" s="243"/>
      <c r="D26763" s="243"/>
      <c r="E26763" s="243"/>
    </row>
    <row r="26764" spans="1:5" customFormat="1">
      <c r="A26764" s="294"/>
      <c r="B26764" s="243"/>
      <c r="C26764" s="243"/>
      <c r="D26764" s="243"/>
      <c r="E26764" s="243"/>
    </row>
    <row r="26765" spans="1:5" customFormat="1">
      <c r="A26765" s="294"/>
      <c r="B26765" s="243"/>
      <c r="C26765" s="243"/>
      <c r="D26765" s="243"/>
      <c r="E26765" s="243"/>
    </row>
    <row r="26766" spans="1:5" customFormat="1">
      <c r="A26766" s="294"/>
      <c r="B26766" s="243"/>
      <c r="C26766" s="243"/>
      <c r="D26766" s="243"/>
      <c r="E26766" s="243"/>
    </row>
    <row r="26767" spans="1:5" customFormat="1">
      <c r="A26767" s="294"/>
      <c r="B26767" s="243"/>
      <c r="C26767" s="243"/>
      <c r="D26767" s="243"/>
      <c r="E26767" s="243"/>
    </row>
    <row r="26768" spans="1:5" customFormat="1">
      <c r="A26768" s="294"/>
      <c r="B26768" s="243"/>
      <c r="C26768" s="243"/>
      <c r="D26768" s="243"/>
      <c r="E26768" s="243"/>
    </row>
    <row r="26769" spans="1:5" customFormat="1">
      <c r="A26769" s="294"/>
      <c r="B26769" s="243"/>
      <c r="C26769" s="243"/>
      <c r="D26769" s="243"/>
      <c r="E26769" s="243"/>
    </row>
    <row r="26770" spans="1:5" customFormat="1">
      <c r="A26770" s="294"/>
      <c r="B26770" s="243"/>
      <c r="C26770" s="243"/>
      <c r="D26770" s="243"/>
      <c r="E26770" s="243"/>
    </row>
    <row r="26771" spans="1:5" customFormat="1">
      <c r="A26771" s="294"/>
      <c r="B26771" s="243"/>
      <c r="C26771" s="243"/>
      <c r="D26771" s="243"/>
      <c r="E26771" s="243"/>
    </row>
    <row r="26772" spans="1:5" customFormat="1">
      <c r="A26772" s="294"/>
      <c r="B26772" s="243"/>
      <c r="C26772" s="243"/>
      <c r="D26772" s="243"/>
      <c r="E26772" s="243"/>
    </row>
    <row r="26773" spans="1:5" customFormat="1">
      <c r="A26773" s="294"/>
      <c r="B26773" s="243"/>
      <c r="C26773" s="243"/>
      <c r="D26773" s="243"/>
      <c r="E26773" s="243"/>
    </row>
    <row r="26774" spans="1:5" customFormat="1">
      <c r="A26774" s="294"/>
      <c r="B26774" s="243"/>
      <c r="C26774" s="243"/>
      <c r="D26774" s="243"/>
      <c r="E26774" s="243"/>
    </row>
    <row r="26775" spans="1:5" customFormat="1">
      <c r="A26775" s="294"/>
      <c r="B26775" s="243"/>
      <c r="C26775" s="243"/>
      <c r="D26775" s="243"/>
      <c r="E26775" s="243"/>
    </row>
    <row r="26776" spans="1:5" customFormat="1">
      <c r="A26776" s="294"/>
      <c r="B26776" s="243"/>
      <c r="C26776" s="243"/>
      <c r="D26776" s="243"/>
      <c r="E26776" s="243"/>
    </row>
    <row r="26777" spans="1:5" customFormat="1">
      <c r="A26777" s="294"/>
      <c r="B26777" s="243"/>
      <c r="C26777" s="243"/>
      <c r="D26777" s="243"/>
      <c r="E26777" s="243"/>
    </row>
    <row r="26778" spans="1:5" customFormat="1">
      <c r="A26778" s="294"/>
      <c r="B26778" s="243"/>
      <c r="C26778" s="243"/>
      <c r="D26778" s="243"/>
      <c r="E26778" s="243"/>
    </row>
    <row r="26779" spans="1:5" customFormat="1">
      <c r="A26779" s="294"/>
      <c r="B26779" s="243"/>
      <c r="C26779" s="243"/>
      <c r="D26779" s="243"/>
      <c r="E26779" s="243"/>
    </row>
    <row r="26780" spans="1:5" customFormat="1">
      <c r="A26780" s="294"/>
      <c r="B26780" s="243"/>
      <c r="C26780" s="243"/>
      <c r="D26780" s="243"/>
      <c r="E26780" s="243"/>
    </row>
    <row r="26781" spans="1:5" customFormat="1">
      <c r="A26781" s="294"/>
      <c r="B26781" s="243"/>
      <c r="C26781" s="243"/>
      <c r="D26781" s="243"/>
      <c r="E26781" s="243"/>
    </row>
    <row r="26782" spans="1:5" customFormat="1">
      <c r="A26782" s="294"/>
      <c r="B26782" s="243"/>
      <c r="C26782" s="243"/>
      <c r="D26782" s="243"/>
      <c r="E26782" s="243"/>
    </row>
    <row r="26783" spans="1:5" customFormat="1">
      <c r="A26783" s="294"/>
      <c r="B26783" s="243"/>
      <c r="C26783" s="243"/>
      <c r="D26783" s="243"/>
      <c r="E26783" s="243"/>
    </row>
    <row r="26784" spans="1:5" customFormat="1">
      <c r="A26784" s="294"/>
      <c r="B26784" s="243"/>
      <c r="C26784" s="243"/>
      <c r="D26784" s="243"/>
      <c r="E26784" s="243"/>
    </row>
    <row r="26785" spans="1:5" customFormat="1">
      <c r="A26785" s="294"/>
      <c r="B26785" s="243"/>
      <c r="C26785" s="243"/>
      <c r="D26785" s="243"/>
      <c r="E26785" s="243"/>
    </row>
    <row r="26786" spans="1:5" customFormat="1">
      <c r="A26786" s="294"/>
      <c r="B26786" s="243"/>
      <c r="C26786" s="243"/>
      <c r="D26786" s="243"/>
      <c r="E26786" s="243"/>
    </row>
    <row r="26787" spans="1:5" customFormat="1">
      <c r="A26787" s="294"/>
      <c r="B26787" s="243"/>
      <c r="C26787" s="243"/>
      <c r="D26787" s="243"/>
      <c r="E26787" s="243"/>
    </row>
    <row r="26788" spans="1:5" customFormat="1">
      <c r="A26788" s="294"/>
      <c r="B26788" s="243"/>
      <c r="C26788" s="243"/>
      <c r="D26788" s="243"/>
      <c r="E26788" s="243"/>
    </row>
    <row r="26789" spans="1:5" customFormat="1">
      <c r="A26789" s="294"/>
      <c r="B26789" s="243"/>
      <c r="C26789" s="243"/>
      <c r="D26789" s="243"/>
      <c r="E26789" s="243"/>
    </row>
    <row r="26790" spans="1:5" customFormat="1">
      <c r="A26790" s="294"/>
      <c r="B26790" s="243"/>
      <c r="C26790" s="243"/>
      <c r="D26790" s="243"/>
      <c r="E26790" s="243"/>
    </row>
    <row r="26791" spans="1:5" customFormat="1">
      <c r="A26791" s="294"/>
      <c r="B26791" s="243"/>
      <c r="C26791" s="243"/>
      <c r="D26791" s="243"/>
      <c r="E26791" s="243"/>
    </row>
    <row r="26792" spans="1:5" customFormat="1">
      <c r="A26792" s="294"/>
      <c r="B26792" s="243"/>
      <c r="C26792" s="243"/>
      <c r="D26792" s="243"/>
      <c r="E26792" s="243"/>
    </row>
    <row r="26793" spans="1:5" customFormat="1">
      <c r="A26793" s="294"/>
      <c r="B26793" s="243"/>
      <c r="C26793" s="243"/>
      <c r="D26793" s="243"/>
      <c r="E26793" s="243"/>
    </row>
    <row r="26794" spans="1:5" customFormat="1">
      <c r="A26794" s="294"/>
      <c r="B26794" s="243"/>
      <c r="C26794" s="243"/>
      <c r="D26794" s="243"/>
      <c r="E26794" s="243"/>
    </row>
    <row r="26795" spans="1:5" customFormat="1">
      <c r="A26795" s="294"/>
      <c r="B26795" s="243"/>
      <c r="C26795" s="243"/>
      <c r="D26795" s="243"/>
      <c r="E26795" s="243"/>
    </row>
    <row r="26796" spans="1:5" customFormat="1">
      <c r="A26796" s="294"/>
      <c r="B26796" s="243"/>
      <c r="C26796" s="243"/>
      <c r="D26796" s="243"/>
      <c r="E26796" s="243"/>
    </row>
    <row r="26797" spans="1:5" customFormat="1">
      <c r="A26797" s="294"/>
      <c r="B26797" s="243"/>
      <c r="C26797" s="243"/>
      <c r="D26797" s="243"/>
      <c r="E26797" s="243"/>
    </row>
    <row r="26798" spans="1:5" customFormat="1">
      <c r="A26798" s="294"/>
      <c r="B26798" s="243"/>
      <c r="C26798" s="243"/>
      <c r="D26798" s="243"/>
      <c r="E26798" s="243"/>
    </row>
    <row r="26799" spans="1:5" customFormat="1">
      <c r="A26799" s="294"/>
      <c r="B26799" s="243"/>
      <c r="C26799" s="243"/>
      <c r="D26799" s="243"/>
      <c r="E26799" s="243"/>
    </row>
    <row r="26800" spans="1:5" customFormat="1">
      <c r="A26800" s="294"/>
      <c r="B26800" s="243"/>
      <c r="C26800" s="243"/>
      <c r="D26800" s="243"/>
      <c r="E26800" s="243"/>
    </row>
    <row r="26801" spans="1:5" customFormat="1">
      <c r="A26801" s="294"/>
      <c r="B26801" s="243"/>
      <c r="C26801" s="243"/>
      <c r="D26801" s="243"/>
      <c r="E26801" s="243"/>
    </row>
    <row r="26802" spans="1:5" customFormat="1">
      <c r="A26802" s="294"/>
      <c r="B26802" s="243"/>
      <c r="C26802" s="243"/>
      <c r="D26802" s="243"/>
      <c r="E26802" s="243"/>
    </row>
    <row r="26803" spans="1:5" customFormat="1">
      <c r="A26803" s="294"/>
      <c r="B26803" s="243"/>
      <c r="C26803" s="243"/>
      <c r="D26803" s="243"/>
      <c r="E26803" s="243"/>
    </row>
    <row r="26804" spans="1:5" customFormat="1">
      <c r="A26804" s="294"/>
      <c r="B26804" s="243"/>
      <c r="C26804" s="243"/>
      <c r="D26804" s="243"/>
      <c r="E26804" s="243"/>
    </row>
    <row r="26805" spans="1:5" customFormat="1">
      <c r="A26805" s="294"/>
      <c r="B26805" s="243"/>
      <c r="C26805" s="243"/>
      <c r="D26805" s="243"/>
      <c r="E26805" s="243"/>
    </row>
    <row r="26806" spans="1:5" customFormat="1">
      <c r="A26806" s="294"/>
      <c r="B26806" s="243"/>
      <c r="C26806" s="243"/>
      <c r="D26806" s="243"/>
      <c r="E26806" s="243"/>
    </row>
    <row r="26807" spans="1:5" customFormat="1">
      <c r="A26807" s="294"/>
      <c r="B26807" s="243"/>
      <c r="C26807" s="243"/>
      <c r="D26807" s="243"/>
      <c r="E26807" s="243"/>
    </row>
    <row r="26808" spans="1:5" customFormat="1">
      <c r="A26808" s="294"/>
      <c r="B26808" s="243"/>
      <c r="C26808" s="243"/>
      <c r="D26808" s="243"/>
      <c r="E26808" s="243"/>
    </row>
    <row r="26809" spans="1:5" customFormat="1">
      <c r="A26809" s="294"/>
      <c r="B26809" s="243"/>
      <c r="C26809" s="243"/>
      <c r="D26809" s="243"/>
      <c r="E26809" s="243"/>
    </row>
    <row r="26810" spans="1:5" customFormat="1">
      <c r="A26810" s="294"/>
      <c r="B26810" s="243"/>
      <c r="C26810" s="243"/>
      <c r="D26810" s="243"/>
      <c r="E26810" s="243"/>
    </row>
    <row r="26811" spans="1:5" customFormat="1">
      <c r="A26811" s="294"/>
      <c r="B26811" s="243"/>
      <c r="C26811" s="243"/>
      <c r="D26811" s="243"/>
      <c r="E26811" s="243"/>
    </row>
    <row r="26812" spans="1:5" customFormat="1">
      <c r="A26812" s="294"/>
      <c r="B26812" s="243"/>
      <c r="C26812" s="243"/>
      <c r="D26812" s="243"/>
      <c r="E26812" s="243"/>
    </row>
    <row r="26813" spans="1:5" customFormat="1">
      <c r="A26813" s="294"/>
      <c r="B26813" s="243"/>
      <c r="C26813" s="243"/>
      <c r="D26813" s="243"/>
      <c r="E26813" s="243"/>
    </row>
    <row r="26814" spans="1:5" customFormat="1">
      <c r="A26814" s="294"/>
      <c r="B26814" s="243"/>
      <c r="C26814" s="243"/>
      <c r="D26814" s="243"/>
      <c r="E26814" s="243"/>
    </row>
    <row r="26815" spans="1:5" customFormat="1">
      <c r="A26815" s="294"/>
      <c r="B26815" s="243"/>
      <c r="C26815" s="243"/>
      <c r="D26815" s="243"/>
      <c r="E26815" s="243"/>
    </row>
    <row r="26816" spans="1:5" customFormat="1">
      <c r="A26816" s="294"/>
      <c r="B26816" s="243"/>
      <c r="C26816" s="243"/>
      <c r="D26816" s="243"/>
      <c r="E26816" s="243"/>
    </row>
    <row r="26817" spans="1:5" customFormat="1">
      <c r="A26817" s="294"/>
      <c r="B26817" s="243"/>
      <c r="C26817" s="243"/>
      <c r="D26817" s="243"/>
      <c r="E26817" s="243"/>
    </row>
    <row r="26818" spans="1:5" customFormat="1">
      <c r="A26818" s="294"/>
      <c r="B26818" s="243"/>
      <c r="C26818" s="243"/>
      <c r="D26818" s="243"/>
      <c r="E26818" s="243"/>
    </row>
    <row r="26819" spans="1:5" customFormat="1">
      <c r="A26819" s="294"/>
      <c r="B26819" s="243"/>
      <c r="C26819" s="243"/>
      <c r="D26819" s="243"/>
      <c r="E26819" s="243"/>
    </row>
    <row r="26820" spans="1:5" customFormat="1">
      <c r="A26820" s="294"/>
      <c r="B26820" s="243"/>
      <c r="C26820" s="243"/>
      <c r="D26820" s="243"/>
      <c r="E26820" s="243"/>
    </row>
    <row r="26821" spans="1:5" customFormat="1">
      <c r="A26821" s="294"/>
      <c r="B26821" s="243"/>
      <c r="C26821" s="243"/>
      <c r="D26821" s="243"/>
      <c r="E26821" s="243"/>
    </row>
    <row r="26822" spans="1:5" customFormat="1">
      <c r="A26822" s="294"/>
      <c r="B26822" s="243"/>
      <c r="C26822" s="243"/>
      <c r="D26822" s="243"/>
      <c r="E26822" s="243"/>
    </row>
    <row r="26823" spans="1:5" customFormat="1">
      <c r="A26823" s="294"/>
      <c r="B26823" s="243"/>
      <c r="C26823" s="243"/>
      <c r="D26823" s="243"/>
      <c r="E26823" s="243"/>
    </row>
    <row r="26824" spans="1:5" customFormat="1">
      <c r="A26824" s="294"/>
      <c r="B26824" s="243"/>
      <c r="C26824" s="243"/>
      <c r="D26824" s="243"/>
      <c r="E26824" s="243"/>
    </row>
    <row r="26825" spans="1:5" customFormat="1">
      <c r="A26825" s="294"/>
      <c r="B26825" s="243"/>
      <c r="C26825" s="243"/>
      <c r="D26825" s="243"/>
      <c r="E26825" s="243"/>
    </row>
    <row r="26826" spans="1:5" customFormat="1">
      <c r="A26826" s="294"/>
      <c r="B26826" s="243"/>
      <c r="C26826" s="243"/>
      <c r="D26826" s="243"/>
      <c r="E26826" s="243"/>
    </row>
    <row r="26827" spans="1:5" customFormat="1">
      <c r="A26827" s="294"/>
      <c r="B26827" s="243"/>
      <c r="C26827" s="243"/>
      <c r="D26827" s="243"/>
      <c r="E26827" s="243"/>
    </row>
    <row r="26828" spans="1:5" customFormat="1">
      <c r="A26828" s="294"/>
      <c r="B26828" s="243"/>
      <c r="C26828" s="243"/>
      <c r="D26828" s="243"/>
      <c r="E26828" s="243"/>
    </row>
    <row r="26829" spans="1:5" customFormat="1">
      <c r="A26829" s="294"/>
      <c r="B26829" s="243"/>
      <c r="C26829" s="243"/>
      <c r="D26829" s="243"/>
      <c r="E26829" s="243"/>
    </row>
    <row r="26830" spans="1:5" customFormat="1">
      <c r="A26830" s="294"/>
      <c r="B26830" s="243"/>
      <c r="C26830" s="243"/>
      <c r="D26830" s="243"/>
      <c r="E26830" s="243"/>
    </row>
    <row r="26831" spans="1:5" customFormat="1">
      <c r="A26831" s="294"/>
      <c r="B26831" s="243"/>
      <c r="C26831" s="243"/>
      <c r="D26831" s="243"/>
      <c r="E26831" s="243"/>
    </row>
    <row r="26832" spans="1:5" customFormat="1">
      <c r="A26832" s="294"/>
      <c r="B26832" s="243"/>
      <c r="C26832" s="243"/>
      <c r="D26832" s="243"/>
      <c r="E26832" s="243"/>
    </row>
    <row r="26833" spans="1:5" customFormat="1">
      <c r="A26833" s="294"/>
      <c r="B26833" s="243"/>
      <c r="C26833" s="243"/>
      <c r="D26833" s="243"/>
      <c r="E26833" s="243"/>
    </row>
    <row r="26834" spans="1:5" customFormat="1">
      <c r="A26834" s="294"/>
      <c r="B26834" s="243"/>
      <c r="C26834" s="243"/>
      <c r="D26834" s="243"/>
      <c r="E26834" s="243"/>
    </row>
    <row r="26835" spans="1:5" customFormat="1">
      <c r="A26835" s="294"/>
      <c r="B26835" s="243"/>
      <c r="C26835" s="243"/>
      <c r="D26835" s="243"/>
      <c r="E26835" s="243"/>
    </row>
    <row r="26836" spans="1:5" customFormat="1">
      <c r="A26836" s="294"/>
      <c r="B26836" s="243"/>
      <c r="C26836" s="243"/>
      <c r="D26836" s="243"/>
      <c r="E26836" s="243"/>
    </row>
    <row r="26837" spans="1:5" customFormat="1">
      <c r="A26837" s="294"/>
      <c r="B26837" s="243"/>
      <c r="C26837" s="243"/>
      <c r="D26837" s="243"/>
      <c r="E26837" s="243"/>
    </row>
    <row r="26838" spans="1:5" customFormat="1">
      <c r="A26838" s="294"/>
      <c r="B26838" s="243"/>
      <c r="C26838" s="243"/>
      <c r="D26838" s="243"/>
      <c r="E26838" s="243"/>
    </row>
    <row r="26839" spans="1:5" customFormat="1">
      <c r="A26839" s="294"/>
      <c r="B26839" s="243"/>
      <c r="C26839" s="243"/>
      <c r="D26839" s="243"/>
      <c r="E26839" s="243"/>
    </row>
    <row r="26840" spans="1:5" customFormat="1">
      <c r="A26840" s="294"/>
      <c r="B26840" s="243"/>
      <c r="C26840" s="243"/>
      <c r="D26840" s="243"/>
      <c r="E26840" s="243"/>
    </row>
    <row r="26841" spans="1:5" customFormat="1">
      <c r="A26841" s="294"/>
      <c r="B26841" s="243"/>
      <c r="C26841" s="243"/>
      <c r="D26841" s="243"/>
      <c r="E26841" s="243"/>
    </row>
    <row r="26842" spans="1:5" customFormat="1">
      <c r="A26842" s="294"/>
      <c r="B26842" s="243"/>
      <c r="C26842" s="243"/>
      <c r="D26842" s="243"/>
      <c r="E26842" s="243"/>
    </row>
    <row r="26843" spans="1:5" customFormat="1">
      <c r="A26843" s="294"/>
      <c r="B26843" s="243"/>
      <c r="C26843" s="243"/>
      <c r="D26843" s="243"/>
      <c r="E26843" s="243"/>
    </row>
    <row r="26844" spans="1:5" customFormat="1">
      <c r="A26844" s="294"/>
      <c r="B26844" s="243"/>
      <c r="C26844" s="243"/>
      <c r="D26844" s="243"/>
      <c r="E26844" s="243"/>
    </row>
    <row r="26845" spans="1:5" customFormat="1">
      <c r="A26845" s="294"/>
      <c r="B26845" s="243"/>
      <c r="C26845" s="243"/>
      <c r="D26845" s="243"/>
      <c r="E26845" s="243"/>
    </row>
    <row r="26846" spans="1:5" customFormat="1">
      <c r="A26846" s="294"/>
      <c r="B26846" s="243"/>
      <c r="C26846" s="243"/>
      <c r="D26846" s="243"/>
      <c r="E26846" s="243"/>
    </row>
    <row r="26847" spans="1:5" customFormat="1">
      <c r="A26847" s="294"/>
      <c r="B26847" s="243"/>
      <c r="C26847" s="243"/>
      <c r="D26847" s="243"/>
      <c r="E26847" s="243"/>
    </row>
    <row r="26848" spans="1:5" customFormat="1">
      <c r="A26848" s="294"/>
      <c r="B26848" s="243"/>
      <c r="C26848" s="243"/>
      <c r="D26848" s="243"/>
      <c r="E26848" s="243"/>
    </row>
    <row r="26849" spans="1:5" customFormat="1">
      <c r="A26849" s="294"/>
      <c r="B26849" s="243"/>
      <c r="C26849" s="243"/>
      <c r="D26849" s="243"/>
      <c r="E26849" s="243"/>
    </row>
    <row r="26850" spans="1:5" customFormat="1">
      <c r="A26850" s="294"/>
      <c r="B26850" s="243"/>
      <c r="C26850" s="243"/>
      <c r="D26850" s="243"/>
      <c r="E26850" s="243"/>
    </row>
    <row r="26851" spans="1:5" customFormat="1">
      <c r="A26851" s="294"/>
      <c r="B26851" s="243"/>
      <c r="C26851" s="243"/>
      <c r="D26851" s="243"/>
      <c r="E26851" s="243"/>
    </row>
    <row r="26852" spans="1:5" customFormat="1">
      <c r="A26852" s="294"/>
      <c r="B26852" s="243"/>
      <c r="C26852" s="243"/>
      <c r="D26852" s="243"/>
      <c r="E26852" s="243"/>
    </row>
    <row r="26853" spans="1:5" customFormat="1">
      <c r="A26853" s="294"/>
      <c r="B26853" s="243"/>
      <c r="C26853" s="243"/>
      <c r="D26853" s="243"/>
      <c r="E26853" s="243"/>
    </row>
    <row r="26854" spans="1:5" customFormat="1">
      <c r="A26854" s="294"/>
      <c r="B26854" s="243"/>
      <c r="C26854" s="243"/>
      <c r="D26854" s="243"/>
      <c r="E26854" s="243"/>
    </row>
    <row r="26855" spans="1:5" customFormat="1">
      <c r="A26855" s="294"/>
      <c r="B26855" s="243"/>
      <c r="C26855" s="243"/>
      <c r="D26855" s="243"/>
      <c r="E26855" s="243"/>
    </row>
    <row r="26856" spans="1:5" customFormat="1">
      <c r="A26856" s="294"/>
      <c r="B26856" s="243"/>
      <c r="C26856" s="243"/>
      <c r="D26856" s="243"/>
      <c r="E26856" s="243"/>
    </row>
    <row r="26857" spans="1:5" customFormat="1">
      <c r="A26857" s="294"/>
      <c r="B26857" s="243"/>
      <c r="C26857" s="243"/>
      <c r="D26857" s="243"/>
      <c r="E26857" s="243"/>
    </row>
    <row r="26858" spans="1:5" customFormat="1">
      <c r="A26858" s="294"/>
      <c r="B26858" s="243"/>
      <c r="C26858" s="243"/>
      <c r="D26858" s="243"/>
      <c r="E26858" s="243"/>
    </row>
    <row r="26859" spans="1:5" customFormat="1">
      <c r="A26859" s="294"/>
      <c r="B26859" s="243"/>
      <c r="C26859" s="243"/>
      <c r="D26859" s="243"/>
      <c r="E26859" s="243"/>
    </row>
    <row r="26860" spans="1:5" customFormat="1">
      <c r="A26860" s="294"/>
      <c r="B26860" s="243"/>
      <c r="C26860" s="243"/>
      <c r="D26860" s="243"/>
      <c r="E26860" s="243"/>
    </row>
    <row r="26861" spans="1:5" customFormat="1">
      <c r="A26861" s="294"/>
      <c r="B26861" s="243"/>
      <c r="C26861" s="243"/>
      <c r="D26861" s="243"/>
      <c r="E26861" s="243"/>
    </row>
    <row r="26862" spans="1:5" customFormat="1">
      <c r="A26862" s="294"/>
      <c r="B26862" s="243"/>
      <c r="C26862" s="243"/>
      <c r="D26862" s="243"/>
      <c r="E26862" s="243"/>
    </row>
    <row r="26863" spans="1:5" customFormat="1">
      <c r="A26863" s="294"/>
      <c r="B26863" s="243"/>
      <c r="C26863" s="243"/>
      <c r="D26863" s="243"/>
      <c r="E26863" s="243"/>
    </row>
    <row r="26864" spans="1:5" customFormat="1">
      <c r="A26864" s="294"/>
      <c r="B26864" s="243"/>
      <c r="C26864" s="243"/>
      <c r="D26864" s="243"/>
      <c r="E26864" s="243"/>
    </row>
    <row r="26865" spans="1:5" customFormat="1">
      <c r="A26865" s="294"/>
      <c r="B26865" s="243"/>
      <c r="C26865" s="243"/>
      <c r="D26865" s="243"/>
      <c r="E26865" s="243"/>
    </row>
    <row r="26866" spans="1:5" customFormat="1">
      <c r="A26866" s="294"/>
      <c r="B26866" s="243"/>
      <c r="C26866" s="243"/>
      <c r="D26866" s="243"/>
      <c r="E26866" s="243"/>
    </row>
    <row r="26867" spans="1:5" customFormat="1">
      <c r="A26867" s="294"/>
      <c r="B26867" s="243"/>
      <c r="C26867" s="243"/>
      <c r="D26867" s="243"/>
      <c r="E26867" s="243"/>
    </row>
    <row r="26868" spans="1:5" customFormat="1">
      <c r="A26868" s="294"/>
      <c r="B26868" s="243"/>
      <c r="C26868" s="243"/>
      <c r="D26868" s="243"/>
      <c r="E26868" s="243"/>
    </row>
    <row r="26869" spans="1:5" customFormat="1">
      <c r="A26869" s="294"/>
      <c r="B26869" s="243"/>
      <c r="C26869" s="243"/>
      <c r="D26869" s="243"/>
      <c r="E26869" s="243"/>
    </row>
    <row r="26870" spans="1:5" customFormat="1">
      <c r="A26870" s="294"/>
      <c r="B26870" s="243"/>
      <c r="C26870" s="243"/>
      <c r="D26870" s="243"/>
      <c r="E26870" s="243"/>
    </row>
    <row r="26871" spans="1:5" customFormat="1">
      <c r="A26871" s="294"/>
      <c r="B26871" s="243"/>
      <c r="C26871" s="243"/>
      <c r="D26871" s="243"/>
      <c r="E26871" s="243"/>
    </row>
    <row r="26872" spans="1:5" customFormat="1">
      <c r="A26872" s="294"/>
      <c r="B26872" s="243"/>
      <c r="C26872" s="243"/>
      <c r="D26872" s="243"/>
      <c r="E26872" s="243"/>
    </row>
    <row r="26873" spans="1:5" customFormat="1">
      <c r="A26873" s="294"/>
      <c r="B26873" s="243"/>
      <c r="C26873" s="243"/>
      <c r="D26873" s="243"/>
      <c r="E26873" s="243"/>
    </row>
    <row r="26874" spans="1:5" customFormat="1">
      <c r="A26874" s="294"/>
      <c r="B26874" s="243"/>
      <c r="C26874" s="243"/>
      <c r="D26874" s="243"/>
      <c r="E26874" s="243"/>
    </row>
    <row r="26875" spans="1:5" customFormat="1">
      <c r="A26875" s="294"/>
      <c r="B26875" s="243"/>
      <c r="C26875" s="243"/>
      <c r="D26875" s="243"/>
      <c r="E26875" s="243"/>
    </row>
    <row r="26876" spans="1:5" customFormat="1">
      <c r="A26876" s="294"/>
      <c r="B26876" s="243"/>
      <c r="C26876" s="243"/>
      <c r="D26876" s="243"/>
      <c r="E26876" s="243"/>
    </row>
    <row r="26877" spans="1:5" customFormat="1">
      <c r="A26877" s="294"/>
      <c r="B26877" s="243"/>
      <c r="C26877" s="243"/>
      <c r="D26877" s="243"/>
      <c r="E26877" s="243"/>
    </row>
    <row r="26878" spans="1:5" customFormat="1">
      <c r="A26878" s="294"/>
      <c r="B26878" s="243"/>
      <c r="C26878" s="243"/>
      <c r="D26878" s="243"/>
      <c r="E26878" s="243"/>
    </row>
    <row r="26879" spans="1:5" customFormat="1">
      <c r="A26879" s="294"/>
      <c r="B26879" s="243"/>
      <c r="C26879" s="243"/>
      <c r="D26879" s="243"/>
      <c r="E26879" s="243"/>
    </row>
    <row r="26880" spans="1:5" customFormat="1">
      <c r="A26880" s="294"/>
      <c r="B26880" s="243"/>
      <c r="C26880" s="243"/>
      <c r="D26880" s="243"/>
      <c r="E26880" s="243"/>
    </row>
    <row r="26881" spans="1:5" customFormat="1">
      <c r="A26881" s="294"/>
      <c r="B26881" s="243"/>
      <c r="C26881" s="243"/>
      <c r="D26881" s="243"/>
      <c r="E26881" s="243"/>
    </row>
    <row r="26882" spans="1:5" customFormat="1">
      <c r="A26882" s="294"/>
      <c r="B26882" s="243"/>
      <c r="C26882" s="243"/>
      <c r="D26882" s="243"/>
      <c r="E26882" s="243"/>
    </row>
    <row r="26883" spans="1:5" customFormat="1">
      <c r="A26883" s="294"/>
      <c r="B26883" s="243"/>
      <c r="C26883" s="243"/>
      <c r="D26883" s="243"/>
      <c r="E26883" s="243"/>
    </row>
    <row r="26884" spans="1:5" customFormat="1">
      <c r="A26884" s="294"/>
      <c r="B26884" s="243"/>
      <c r="C26884" s="243"/>
      <c r="D26884" s="243"/>
      <c r="E26884" s="243"/>
    </row>
    <row r="26885" spans="1:5" customFormat="1">
      <c r="A26885" s="294"/>
      <c r="B26885" s="243"/>
      <c r="C26885" s="243"/>
      <c r="D26885" s="243"/>
      <c r="E26885" s="243"/>
    </row>
    <row r="26886" spans="1:5" customFormat="1">
      <c r="A26886" s="294"/>
      <c r="B26886" s="243"/>
      <c r="C26886" s="243"/>
      <c r="D26886" s="243"/>
      <c r="E26886" s="243"/>
    </row>
    <row r="26887" spans="1:5" customFormat="1">
      <c r="A26887" s="294"/>
      <c r="B26887" s="243"/>
      <c r="C26887" s="243"/>
      <c r="D26887" s="243"/>
      <c r="E26887" s="243"/>
    </row>
    <row r="26888" spans="1:5" customFormat="1">
      <c r="A26888" s="294"/>
      <c r="B26888" s="243"/>
      <c r="C26888" s="243"/>
      <c r="D26888" s="243"/>
      <c r="E26888" s="243"/>
    </row>
    <row r="26889" spans="1:5" customFormat="1">
      <c r="A26889" s="294"/>
      <c r="B26889" s="243"/>
      <c r="C26889" s="243"/>
      <c r="D26889" s="243"/>
      <c r="E26889" s="243"/>
    </row>
    <row r="26890" spans="1:5" customFormat="1">
      <c r="A26890" s="294"/>
      <c r="B26890" s="243"/>
      <c r="C26890" s="243"/>
      <c r="D26890" s="243"/>
      <c r="E26890" s="243"/>
    </row>
    <row r="26891" spans="1:5" customFormat="1">
      <c r="A26891" s="294"/>
      <c r="B26891" s="243"/>
      <c r="C26891" s="243"/>
      <c r="D26891" s="243"/>
      <c r="E26891" s="243"/>
    </row>
    <row r="26892" spans="1:5" customFormat="1">
      <c r="A26892" s="294"/>
      <c r="B26892" s="243"/>
      <c r="C26892" s="243"/>
      <c r="D26892" s="243"/>
      <c r="E26892" s="243"/>
    </row>
    <row r="26893" spans="1:5" customFormat="1">
      <c r="A26893" s="294"/>
      <c r="B26893" s="243"/>
      <c r="C26893" s="243"/>
      <c r="D26893" s="243"/>
      <c r="E26893" s="243"/>
    </row>
    <row r="26894" spans="1:5" customFormat="1">
      <c r="A26894" s="294"/>
      <c r="B26894" s="243"/>
      <c r="C26894" s="243"/>
      <c r="D26894" s="243"/>
      <c r="E26894" s="243"/>
    </row>
    <row r="26895" spans="1:5" customFormat="1">
      <c r="A26895" s="294"/>
      <c r="B26895" s="243"/>
      <c r="C26895" s="243"/>
      <c r="D26895" s="243"/>
      <c r="E26895" s="243"/>
    </row>
    <row r="26896" spans="1:5" customFormat="1">
      <c r="A26896" s="294"/>
      <c r="B26896" s="243"/>
      <c r="C26896" s="243"/>
      <c r="D26896" s="243"/>
      <c r="E26896" s="243"/>
    </row>
    <row r="26897" spans="1:5" customFormat="1">
      <c r="A26897" s="294"/>
      <c r="B26897" s="243"/>
      <c r="C26897" s="243"/>
      <c r="D26897" s="243"/>
      <c r="E26897" s="243"/>
    </row>
    <row r="26898" spans="1:5" customFormat="1">
      <c r="A26898" s="294"/>
      <c r="B26898" s="243"/>
      <c r="C26898" s="243"/>
      <c r="D26898" s="243"/>
      <c r="E26898" s="243"/>
    </row>
    <row r="26899" spans="1:5" customFormat="1">
      <c r="A26899" s="294"/>
      <c r="B26899" s="243"/>
      <c r="C26899" s="243"/>
      <c r="D26899" s="243"/>
      <c r="E26899" s="243"/>
    </row>
    <row r="26900" spans="1:5" customFormat="1">
      <c r="A26900" s="294"/>
      <c r="B26900" s="243"/>
      <c r="C26900" s="243"/>
      <c r="D26900" s="243"/>
      <c r="E26900" s="243"/>
    </row>
    <row r="26901" spans="1:5" customFormat="1">
      <c r="A26901" s="294"/>
      <c r="B26901" s="243"/>
      <c r="C26901" s="243"/>
      <c r="D26901" s="243"/>
      <c r="E26901" s="243"/>
    </row>
    <row r="26902" spans="1:5" customFormat="1">
      <c r="A26902" s="294"/>
      <c r="B26902" s="243"/>
      <c r="C26902" s="243"/>
      <c r="D26902" s="243"/>
      <c r="E26902" s="243"/>
    </row>
    <row r="26903" spans="1:5" customFormat="1">
      <c r="A26903" s="294"/>
      <c r="B26903" s="243"/>
      <c r="C26903" s="243"/>
      <c r="D26903" s="243"/>
      <c r="E26903" s="243"/>
    </row>
    <row r="26904" spans="1:5" customFormat="1">
      <c r="A26904" s="294"/>
      <c r="B26904" s="243"/>
      <c r="C26904" s="243"/>
      <c r="D26904" s="243"/>
      <c r="E26904" s="243"/>
    </row>
    <row r="26905" spans="1:5" customFormat="1">
      <c r="A26905" s="294"/>
      <c r="B26905" s="243"/>
      <c r="C26905" s="243"/>
      <c r="D26905" s="243"/>
      <c r="E26905" s="243"/>
    </row>
    <row r="26906" spans="1:5" customFormat="1">
      <c r="A26906" s="294"/>
      <c r="B26906" s="243"/>
      <c r="C26906" s="243"/>
      <c r="D26906" s="243"/>
      <c r="E26906" s="243"/>
    </row>
    <row r="26907" spans="1:5" customFormat="1">
      <c r="A26907" s="294"/>
      <c r="B26907" s="243"/>
      <c r="C26907" s="243"/>
      <c r="D26907" s="243"/>
      <c r="E26907" s="243"/>
    </row>
    <row r="26908" spans="1:5" customFormat="1">
      <c r="A26908" s="294"/>
      <c r="B26908" s="243"/>
      <c r="C26908" s="243"/>
      <c r="D26908" s="243"/>
      <c r="E26908" s="243"/>
    </row>
    <row r="26909" spans="1:5" customFormat="1">
      <c r="A26909" s="294"/>
      <c r="B26909" s="243"/>
      <c r="C26909" s="243"/>
      <c r="D26909" s="243"/>
      <c r="E26909" s="243"/>
    </row>
    <row r="26910" spans="1:5" customFormat="1">
      <c r="A26910" s="294"/>
      <c r="B26910" s="243"/>
      <c r="C26910" s="243"/>
      <c r="D26910" s="243"/>
      <c r="E26910" s="243"/>
    </row>
    <row r="26911" spans="1:5" customFormat="1">
      <c r="A26911" s="294"/>
      <c r="B26911" s="243"/>
      <c r="C26911" s="243"/>
      <c r="D26911" s="243"/>
      <c r="E26911" s="243"/>
    </row>
    <row r="26912" spans="1:5" customFormat="1">
      <c r="A26912" s="294"/>
      <c r="B26912" s="243"/>
      <c r="C26912" s="243"/>
      <c r="D26912" s="243"/>
      <c r="E26912" s="243"/>
    </row>
    <row r="26913" spans="1:5" customFormat="1">
      <c r="A26913" s="294"/>
      <c r="B26913" s="243"/>
      <c r="C26913" s="243"/>
      <c r="D26913" s="243"/>
      <c r="E26913" s="243"/>
    </row>
    <row r="26914" spans="1:5" customFormat="1">
      <c r="A26914" s="294"/>
      <c r="B26914" s="243"/>
      <c r="C26914" s="243"/>
      <c r="D26914" s="243"/>
      <c r="E26914" s="243"/>
    </row>
    <row r="26915" spans="1:5" customFormat="1">
      <c r="A26915" s="294"/>
      <c r="B26915" s="243"/>
      <c r="C26915" s="243"/>
      <c r="D26915" s="243"/>
      <c r="E26915" s="243"/>
    </row>
    <row r="26916" spans="1:5" customFormat="1">
      <c r="A26916" s="294"/>
      <c r="B26916" s="243"/>
      <c r="C26916" s="243"/>
      <c r="D26916" s="243"/>
      <c r="E26916" s="243"/>
    </row>
    <row r="26917" spans="1:5" customFormat="1">
      <c r="A26917" s="294"/>
      <c r="B26917" s="243"/>
      <c r="C26917" s="243"/>
      <c r="D26917" s="243"/>
      <c r="E26917" s="243"/>
    </row>
    <row r="26918" spans="1:5" customFormat="1">
      <c r="A26918" s="294"/>
      <c r="B26918" s="243"/>
      <c r="C26918" s="243"/>
      <c r="D26918" s="243"/>
      <c r="E26918" s="243"/>
    </row>
    <row r="26919" spans="1:5" customFormat="1">
      <c r="A26919" s="294"/>
      <c r="B26919" s="243"/>
      <c r="C26919" s="243"/>
      <c r="D26919" s="243"/>
      <c r="E26919" s="243"/>
    </row>
    <row r="26920" spans="1:5" customFormat="1">
      <c r="A26920" s="294"/>
      <c r="B26920" s="243"/>
      <c r="C26920" s="243"/>
      <c r="D26920" s="243"/>
      <c r="E26920" s="243"/>
    </row>
    <row r="26921" spans="1:5" customFormat="1">
      <c r="A26921" s="294"/>
      <c r="B26921" s="243"/>
      <c r="C26921" s="243"/>
      <c r="D26921" s="243"/>
      <c r="E26921" s="243"/>
    </row>
    <row r="26922" spans="1:5" customFormat="1">
      <c r="A26922" s="294"/>
      <c r="B26922" s="243"/>
      <c r="C26922" s="243"/>
      <c r="D26922" s="243"/>
      <c r="E26922" s="243"/>
    </row>
    <row r="26923" spans="1:5" customFormat="1">
      <c r="A26923" s="294"/>
      <c r="B26923" s="243"/>
      <c r="C26923" s="243"/>
      <c r="D26923" s="243"/>
      <c r="E26923" s="243"/>
    </row>
    <row r="26924" spans="1:5" customFormat="1">
      <c r="A26924" s="294"/>
      <c r="B26924" s="243"/>
      <c r="C26924" s="243"/>
      <c r="D26924" s="243"/>
      <c r="E26924" s="243"/>
    </row>
    <row r="26925" spans="1:5" customFormat="1">
      <c r="A26925" s="294"/>
      <c r="B26925" s="243"/>
      <c r="C26925" s="243"/>
      <c r="D26925" s="243"/>
      <c r="E26925" s="243"/>
    </row>
    <row r="26926" spans="1:5" customFormat="1">
      <c r="A26926" s="294"/>
      <c r="B26926" s="243"/>
      <c r="C26926" s="243"/>
      <c r="D26926" s="243"/>
      <c r="E26926" s="243"/>
    </row>
    <row r="26927" spans="1:5" customFormat="1">
      <c r="A26927" s="294"/>
      <c r="B26927" s="243"/>
      <c r="C26927" s="243"/>
      <c r="D26927" s="243"/>
      <c r="E26927" s="243"/>
    </row>
    <row r="26928" spans="1:5" customFormat="1">
      <c r="A26928" s="294"/>
      <c r="B26928" s="243"/>
      <c r="C26928" s="243"/>
      <c r="D26928" s="243"/>
      <c r="E26928" s="243"/>
    </row>
    <row r="26929" spans="1:5" customFormat="1">
      <c r="A26929" s="294"/>
      <c r="B26929" s="243"/>
      <c r="C26929" s="243"/>
      <c r="D26929" s="243"/>
      <c r="E26929" s="243"/>
    </row>
    <row r="26930" spans="1:5" customFormat="1">
      <c r="A26930" s="294"/>
      <c r="B26930" s="243"/>
      <c r="C26930" s="243"/>
      <c r="D26930" s="243"/>
      <c r="E26930" s="243"/>
    </row>
    <row r="26931" spans="1:5" customFormat="1">
      <c r="A26931" s="294"/>
      <c r="B26931" s="243"/>
      <c r="C26931" s="243"/>
      <c r="D26931" s="243"/>
      <c r="E26931" s="243"/>
    </row>
    <row r="26932" spans="1:5" customFormat="1">
      <c r="A26932" s="294"/>
      <c r="B26932" s="243"/>
      <c r="C26932" s="243"/>
      <c r="D26932" s="243"/>
      <c r="E26932" s="243"/>
    </row>
    <row r="26933" spans="1:5" customFormat="1">
      <c r="A26933" s="294"/>
      <c r="B26933" s="243"/>
      <c r="C26933" s="243"/>
      <c r="D26933" s="243"/>
      <c r="E26933" s="243"/>
    </row>
    <row r="26934" spans="1:5" customFormat="1">
      <c r="A26934" s="294"/>
      <c r="B26934" s="243"/>
      <c r="C26934" s="243"/>
      <c r="D26934" s="243"/>
      <c r="E26934" s="243"/>
    </row>
    <row r="26935" spans="1:5" customFormat="1">
      <c r="A26935" s="294"/>
      <c r="B26935" s="243"/>
      <c r="C26935" s="243"/>
      <c r="D26935" s="243"/>
      <c r="E26935" s="243"/>
    </row>
    <row r="26936" spans="1:5" customFormat="1">
      <c r="A26936" s="294"/>
      <c r="B26936" s="243"/>
      <c r="C26936" s="243"/>
      <c r="D26936" s="243"/>
      <c r="E26936" s="243"/>
    </row>
    <row r="26937" spans="1:5" customFormat="1">
      <c r="A26937" s="294"/>
      <c r="B26937" s="243"/>
      <c r="C26937" s="243"/>
      <c r="D26937" s="243"/>
      <c r="E26937" s="243"/>
    </row>
    <row r="26938" spans="1:5" customFormat="1">
      <c r="A26938" s="294"/>
      <c r="B26938" s="243"/>
      <c r="C26938" s="243"/>
      <c r="D26938" s="243"/>
      <c r="E26938" s="243"/>
    </row>
    <row r="26939" spans="1:5" customFormat="1">
      <c r="A26939" s="294"/>
      <c r="B26939" s="243"/>
      <c r="C26939" s="243"/>
      <c r="D26939" s="243"/>
      <c r="E26939" s="243"/>
    </row>
    <row r="26940" spans="1:5" customFormat="1">
      <c r="A26940" s="294"/>
      <c r="B26940" s="243"/>
      <c r="C26940" s="243"/>
      <c r="D26940" s="243"/>
      <c r="E26940" s="243"/>
    </row>
    <row r="26941" spans="1:5" customFormat="1">
      <c r="A26941" s="294"/>
      <c r="B26941" s="243"/>
      <c r="C26941" s="243"/>
      <c r="D26941" s="243"/>
      <c r="E26941" s="243"/>
    </row>
    <row r="26942" spans="1:5" customFormat="1">
      <c r="A26942" s="294"/>
      <c r="B26942" s="243"/>
      <c r="C26942" s="243"/>
      <c r="D26942" s="243"/>
      <c r="E26942" s="243"/>
    </row>
    <row r="26943" spans="1:5" customFormat="1">
      <c r="A26943" s="294"/>
      <c r="B26943" s="243"/>
      <c r="C26943" s="243"/>
      <c r="D26943" s="243"/>
      <c r="E26943" s="243"/>
    </row>
    <row r="26944" spans="1:5" customFormat="1">
      <c r="A26944" s="294"/>
      <c r="B26944" s="243"/>
      <c r="C26944" s="243"/>
      <c r="D26944" s="243"/>
      <c r="E26944" s="243"/>
    </row>
    <row r="26945" spans="1:5" customFormat="1">
      <c r="A26945" s="294"/>
      <c r="B26945" s="243"/>
      <c r="C26945" s="243"/>
      <c r="D26945" s="243"/>
      <c r="E26945" s="243"/>
    </row>
    <row r="26946" spans="1:5" customFormat="1">
      <c r="A26946" s="294"/>
      <c r="B26946" s="243"/>
      <c r="C26946" s="243"/>
      <c r="D26946" s="243"/>
      <c r="E26946" s="243"/>
    </row>
    <row r="26947" spans="1:5" customFormat="1">
      <c r="A26947" s="294"/>
      <c r="B26947" s="243"/>
      <c r="C26947" s="243"/>
      <c r="D26947" s="243"/>
      <c r="E26947" s="243"/>
    </row>
    <row r="26948" spans="1:5" customFormat="1">
      <c r="A26948" s="294"/>
      <c r="B26948" s="243"/>
      <c r="C26948" s="243"/>
      <c r="D26948" s="243"/>
      <c r="E26948" s="243"/>
    </row>
    <row r="26949" spans="1:5" customFormat="1">
      <c r="A26949" s="294"/>
      <c r="B26949" s="243"/>
      <c r="C26949" s="243"/>
      <c r="D26949" s="243"/>
      <c r="E26949" s="243"/>
    </row>
    <row r="26950" spans="1:5" customFormat="1">
      <c r="A26950" s="294"/>
      <c r="B26950" s="243"/>
      <c r="C26950" s="243"/>
      <c r="D26950" s="243"/>
      <c r="E26950" s="243"/>
    </row>
    <row r="26951" spans="1:5" customFormat="1">
      <c r="A26951" s="294"/>
      <c r="B26951" s="243"/>
      <c r="C26951" s="243"/>
      <c r="D26951" s="243"/>
      <c r="E26951" s="243"/>
    </row>
    <row r="26952" spans="1:5" customFormat="1">
      <c r="A26952" s="294"/>
      <c r="B26952" s="243"/>
      <c r="C26952" s="243"/>
      <c r="D26952" s="243"/>
      <c r="E26952" s="243"/>
    </row>
    <row r="26953" spans="1:5" customFormat="1">
      <c r="A26953" s="294"/>
      <c r="B26953" s="243"/>
      <c r="C26953" s="243"/>
      <c r="D26953" s="243"/>
      <c r="E26953" s="243"/>
    </row>
    <row r="26954" spans="1:5" customFormat="1">
      <c r="A26954" s="294"/>
      <c r="B26954" s="243"/>
      <c r="C26954" s="243"/>
      <c r="D26954" s="243"/>
      <c r="E26954" s="243"/>
    </row>
    <row r="26955" spans="1:5" customFormat="1">
      <c r="A26955" s="294"/>
      <c r="B26955" s="243"/>
      <c r="C26955" s="243"/>
      <c r="D26955" s="243"/>
      <c r="E26955" s="243"/>
    </row>
    <row r="26956" spans="1:5" customFormat="1">
      <c r="A26956" s="294"/>
      <c r="B26956" s="243"/>
      <c r="C26956" s="243"/>
      <c r="D26956" s="243"/>
      <c r="E26956" s="243"/>
    </row>
    <row r="26957" spans="1:5" customFormat="1">
      <c r="A26957" s="294"/>
      <c r="B26957" s="243"/>
      <c r="C26957" s="243"/>
      <c r="D26957" s="243"/>
      <c r="E26957" s="243"/>
    </row>
    <row r="26958" spans="1:5" customFormat="1">
      <c r="A26958" s="294"/>
      <c r="B26958" s="243"/>
      <c r="C26958" s="243"/>
      <c r="D26958" s="243"/>
      <c r="E26958" s="243"/>
    </row>
    <row r="26959" spans="1:5" customFormat="1">
      <c r="A26959" s="294"/>
      <c r="B26959" s="243"/>
      <c r="C26959" s="243"/>
      <c r="D26959" s="243"/>
      <c r="E26959" s="243"/>
    </row>
    <row r="26960" spans="1:5" customFormat="1">
      <c r="A26960" s="294"/>
      <c r="B26960" s="243"/>
      <c r="C26960" s="243"/>
      <c r="D26960" s="243"/>
      <c r="E26960" s="243"/>
    </row>
    <row r="26961" spans="1:5" customFormat="1">
      <c r="A26961" s="294"/>
      <c r="B26961" s="243"/>
      <c r="C26961" s="243"/>
      <c r="D26961" s="243"/>
      <c r="E26961" s="243"/>
    </row>
    <row r="26962" spans="1:5" customFormat="1">
      <c r="A26962" s="294"/>
      <c r="B26962" s="243"/>
      <c r="C26962" s="243"/>
      <c r="D26962" s="243"/>
      <c r="E26962" s="243"/>
    </row>
    <row r="26963" spans="1:5" customFormat="1">
      <c r="A26963" s="294"/>
      <c r="B26963" s="243"/>
      <c r="C26963" s="243"/>
      <c r="D26963" s="243"/>
      <c r="E26963" s="243"/>
    </row>
    <row r="26964" spans="1:5" customFormat="1">
      <c r="A26964" s="294"/>
      <c r="B26964" s="243"/>
      <c r="C26964" s="243"/>
      <c r="D26964" s="243"/>
      <c r="E26964" s="243"/>
    </row>
    <row r="26965" spans="1:5" customFormat="1">
      <c r="A26965" s="294"/>
      <c r="B26965" s="243"/>
      <c r="C26965" s="243"/>
      <c r="D26965" s="243"/>
      <c r="E26965" s="243"/>
    </row>
    <row r="26966" spans="1:5" customFormat="1">
      <c r="A26966" s="294"/>
      <c r="B26966" s="243"/>
      <c r="C26966" s="243"/>
      <c r="D26966" s="243"/>
      <c r="E26966" s="243"/>
    </row>
    <row r="26967" spans="1:5" customFormat="1">
      <c r="A26967" s="294"/>
      <c r="B26967" s="243"/>
      <c r="C26967" s="243"/>
      <c r="D26967" s="243"/>
      <c r="E26967" s="243"/>
    </row>
    <row r="26968" spans="1:5" customFormat="1">
      <c r="A26968" s="294"/>
      <c r="B26968" s="243"/>
      <c r="C26968" s="243"/>
      <c r="D26968" s="243"/>
      <c r="E26968" s="243"/>
    </row>
    <row r="26969" spans="1:5" customFormat="1">
      <c r="A26969" s="294"/>
      <c r="B26969" s="243"/>
      <c r="C26969" s="243"/>
      <c r="D26969" s="243"/>
      <c r="E26969" s="243"/>
    </row>
    <row r="26970" spans="1:5" customFormat="1">
      <c r="A26970" s="294"/>
      <c r="B26970" s="243"/>
      <c r="C26970" s="243"/>
      <c r="D26970" s="243"/>
      <c r="E26970" s="243"/>
    </row>
    <row r="26971" spans="1:5" customFormat="1">
      <c r="A26971" s="294"/>
      <c r="B26971" s="243"/>
      <c r="C26971" s="243"/>
      <c r="D26971" s="243"/>
      <c r="E26971" s="243"/>
    </row>
    <row r="26972" spans="1:5" customFormat="1">
      <c r="A26972" s="294"/>
      <c r="B26972" s="243"/>
      <c r="C26972" s="243"/>
      <c r="D26972" s="243"/>
      <c r="E26972" s="243"/>
    </row>
    <row r="26973" spans="1:5" customFormat="1">
      <c r="A26973" s="294"/>
      <c r="B26973" s="243"/>
      <c r="C26973" s="243"/>
      <c r="D26973" s="243"/>
      <c r="E26973" s="243"/>
    </row>
    <row r="26974" spans="1:5" customFormat="1">
      <c r="A26974" s="294"/>
      <c r="B26974" s="243"/>
      <c r="C26974" s="243"/>
      <c r="D26974" s="243"/>
      <c r="E26974" s="243"/>
    </row>
    <row r="26975" spans="1:5" customFormat="1">
      <c r="A26975" s="294"/>
      <c r="B26975" s="243"/>
      <c r="C26975" s="243"/>
      <c r="D26975" s="243"/>
      <c r="E26975" s="243"/>
    </row>
    <row r="26976" spans="1:5" customFormat="1">
      <c r="A26976" s="294"/>
      <c r="B26976" s="243"/>
      <c r="C26976" s="243"/>
      <c r="D26976" s="243"/>
      <c r="E26976" s="243"/>
    </row>
    <row r="26977" spans="1:5" customFormat="1">
      <c r="A26977" s="294"/>
      <c r="B26977" s="243"/>
      <c r="C26977" s="243"/>
      <c r="D26977" s="243"/>
      <c r="E26977" s="243"/>
    </row>
    <row r="26978" spans="1:5" customFormat="1">
      <c r="A26978" s="294"/>
      <c r="B26978" s="243"/>
      <c r="C26978" s="243"/>
      <c r="D26978" s="243"/>
      <c r="E26978" s="243"/>
    </row>
    <row r="26979" spans="1:5" customFormat="1">
      <c r="A26979" s="294"/>
      <c r="B26979" s="243"/>
      <c r="C26979" s="243"/>
      <c r="D26979" s="243"/>
      <c r="E26979" s="243"/>
    </row>
    <row r="26980" spans="1:5" customFormat="1">
      <c r="A26980" s="294"/>
      <c r="B26980" s="243"/>
      <c r="C26980" s="243"/>
      <c r="D26980" s="243"/>
      <c r="E26980" s="243"/>
    </row>
    <row r="26981" spans="1:5" customFormat="1">
      <c r="A26981" s="294"/>
      <c r="B26981" s="243"/>
      <c r="C26981" s="243"/>
      <c r="D26981" s="243"/>
      <c r="E26981" s="243"/>
    </row>
    <row r="26982" spans="1:5" customFormat="1">
      <c r="A26982" s="294"/>
      <c r="B26982" s="243"/>
      <c r="C26982" s="243"/>
      <c r="D26982" s="243"/>
      <c r="E26982" s="243"/>
    </row>
    <row r="26983" spans="1:5" customFormat="1">
      <c r="A26983" s="294"/>
      <c r="B26983" s="243"/>
      <c r="C26983" s="243"/>
      <c r="D26983" s="243"/>
      <c r="E26983" s="243"/>
    </row>
    <row r="26984" spans="1:5" customFormat="1">
      <c r="A26984" s="294"/>
      <c r="B26984" s="243"/>
      <c r="C26984" s="243"/>
      <c r="D26984" s="243"/>
      <c r="E26984" s="243"/>
    </row>
    <row r="26985" spans="1:5" customFormat="1">
      <c r="A26985" s="294"/>
      <c r="B26985" s="243"/>
      <c r="C26985" s="243"/>
      <c r="D26985" s="243"/>
      <c r="E26985" s="243"/>
    </row>
    <row r="26986" spans="1:5" customFormat="1">
      <c r="A26986" s="294"/>
      <c r="B26986" s="243"/>
      <c r="C26986" s="243"/>
      <c r="D26986" s="243"/>
      <c r="E26986" s="243"/>
    </row>
    <row r="26987" spans="1:5" customFormat="1">
      <c r="A26987" s="294"/>
      <c r="B26987" s="243"/>
      <c r="C26987" s="243"/>
      <c r="D26987" s="243"/>
      <c r="E26987" s="243"/>
    </row>
    <row r="26988" spans="1:5" customFormat="1">
      <c r="A26988" s="294"/>
      <c r="B26988" s="243"/>
      <c r="C26988" s="243"/>
      <c r="D26988" s="243"/>
      <c r="E26988" s="243"/>
    </row>
    <row r="26989" spans="1:5" customFormat="1">
      <c r="A26989" s="294"/>
      <c r="B26989" s="243"/>
      <c r="C26989" s="243"/>
      <c r="D26989" s="243"/>
      <c r="E26989" s="243"/>
    </row>
    <row r="26990" spans="1:5" customFormat="1">
      <c r="A26990" s="294"/>
      <c r="B26990" s="243"/>
      <c r="C26990" s="243"/>
      <c r="D26990" s="243"/>
      <c r="E26990" s="243"/>
    </row>
    <row r="26991" spans="1:5" customFormat="1">
      <c r="A26991" s="294"/>
      <c r="B26991" s="243"/>
      <c r="C26991" s="243"/>
      <c r="D26991" s="243"/>
      <c r="E26991" s="243"/>
    </row>
    <row r="26992" spans="1:5" customFormat="1">
      <c r="A26992" s="294"/>
      <c r="B26992" s="243"/>
      <c r="C26992" s="243"/>
      <c r="D26992" s="243"/>
      <c r="E26992" s="243"/>
    </row>
    <row r="26993" spans="1:5" customFormat="1">
      <c r="A26993" s="294"/>
      <c r="B26993" s="243"/>
      <c r="C26993" s="243"/>
      <c r="D26993" s="243"/>
      <c r="E26993" s="243"/>
    </row>
    <row r="26994" spans="1:5" customFormat="1">
      <c r="A26994" s="294"/>
      <c r="B26994" s="243"/>
      <c r="C26994" s="243"/>
      <c r="D26994" s="243"/>
      <c r="E26994" s="243"/>
    </row>
    <row r="26995" spans="1:5" customFormat="1">
      <c r="A26995" s="294"/>
      <c r="B26995" s="243"/>
      <c r="C26995" s="243"/>
      <c r="D26995" s="243"/>
      <c r="E26995" s="243"/>
    </row>
    <row r="26996" spans="1:5" customFormat="1">
      <c r="A26996" s="294"/>
      <c r="B26996" s="243"/>
      <c r="C26996" s="243"/>
      <c r="D26996" s="243"/>
      <c r="E26996" s="243"/>
    </row>
    <row r="26997" spans="1:5" customFormat="1">
      <c r="A26997" s="294"/>
      <c r="B26997" s="243"/>
      <c r="C26997" s="243"/>
      <c r="D26997" s="243"/>
      <c r="E26997" s="243"/>
    </row>
    <row r="26998" spans="1:5" customFormat="1">
      <c r="A26998" s="294"/>
      <c r="B26998" s="243"/>
      <c r="C26998" s="243"/>
      <c r="D26998" s="243"/>
      <c r="E26998" s="243"/>
    </row>
    <row r="26999" spans="1:5" customFormat="1">
      <c r="A26999" s="294"/>
      <c r="B26999" s="243"/>
      <c r="C26999" s="243"/>
      <c r="D26999" s="243"/>
      <c r="E26999" s="243"/>
    </row>
    <row r="27000" spans="1:5" customFormat="1">
      <c r="A27000" s="294"/>
      <c r="B27000" s="243"/>
      <c r="C27000" s="243"/>
      <c r="D27000" s="243"/>
      <c r="E27000" s="243"/>
    </row>
    <row r="27001" spans="1:5" customFormat="1">
      <c r="A27001" s="294"/>
      <c r="B27001" s="243"/>
      <c r="C27001" s="243"/>
      <c r="D27001" s="243"/>
      <c r="E27001" s="243"/>
    </row>
    <row r="27002" spans="1:5" customFormat="1">
      <c r="A27002" s="294"/>
      <c r="B27002" s="243"/>
      <c r="C27002" s="243"/>
      <c r="D27002" s="243"/>
      <c r="E27002" s="243"/>
    </row>
    <row r="27003" spans="1:5" customFormat="1">
      <c r="A27003" s="294"/>
      <c r="B27003" s="243"/>
      <c r="C27003" s="243"/>
      <c r="D27003" s="243"/>
      <c r="E27003" s="243"/>
    </row>
    <row r="27004" spans="1:5" customFormat="1">
      <c r="A27004" s="294"/>
      <c r="B27004" s="243"/>
      <c r="C27004" s="243"/>
      <c r="D27004" s="243"/>
      <c r="E27004" s="243"/>
    </row>
    <row r="27005" spans="1:5" customFormat="1">
      <c r="A27005" s="294"/>
      <c r="B27005" s="243"/>
      <c r="C27005" s="243"/>
      <c r="D27005" s="243"/>
      <c r="E27005" s="243"/>
    </row>
    <row r="27006" spans="1:5" customFormat="1">
      <c r="A27006" s="294"/>
      <c r="B27006" s="243"/>
      <c r="C27006" s="243"/>
      <c r="D27006" s="243"/>
      <c r="E27006" s="243"/>
    </row>
    <row r="27007" spans="1:5" customFormat="1">
      <c r="A27007" s="294"/>
      <c r="B27007" s="243"/>
      <c r="C27007" s="243"/>
      <c r="D27007" s="243"/>
      <c r="E27007" s="243"/>
    </row>
    <row r="27008" spans="1:5" customFormat="1">
      <c r="A27008" s="294"/>
      <c r="B27008" s="243"/>
      <c r="C27008" s="243"/>
      <c r="D27008" s="243"/>
      <c r="E27008" s="243"/>
    </row>
    <row r="27009" spans="1:5" customFormat="1">
      <c r="A27009" s="294"/>
      <c r="B27009" s="243"/>
      <c r="C27009" s="243"/>
      <c r="D27009" s="243"/>
      <c r="E27009" s="243"/>
    </row>
    <row r="27010" spans="1:5" customFormat="1">
      <c r="A27010" s="294"/>
      <c r="B27010" s="243"/>
      <c r="C27010" s="243"/>
      <c r="D27010" s="243"/>
      <c r="E27010" s="243"/>
    </row>
    <row r="27011" spans="1:5" customFormat="1">
      <c r="A27011" s="294"/>
      <c r="B27011" s="243"/>
      <c r="C27011" s="243"/>
      <c r="D27011" s="243"/>
      <c r="E27011" s="243"/>
    </row>
    <row r="27012" spans="1:5" customFormat="1">
      <c r="A27012" s="294"/>
      <c r="B27012" s="243"/>
      <c r="C27012" s="243"/>
      <c r="D27012" s="243"/>
      <c r="E27012" s="243"/>
    </row>
    <row r="27013" spans="1:5" customFormat="1">
      <c r="A27013" s="294"/>
      <c r="B27013" s="243"/>
      <c r="C27013" s="243"/>
      <c r="D27013" s="243"/>
      <c r="E27013" s="243"/>
    </row>
    <row r="27014" spans="1:5" customFormat="1">
      <c r="A27014" s="294"/>
      <c r="B27014" s="243"/>
      <c r="C27014" s="243"/>
      <c r="D27014" s="243"/>
      <c r="E27014" s="243"/>
    </row>
    <row r="27015" spans="1:5" customFormat="1">
      <c r="A27015" s="294"/>
      <c r="B27015" s="243"/>
      <c r="C27015" s="243"/>
      <c r="D27015" s="243"/>
      <c r="E27015" s="243"/>
    </row>
    <row r="27016" spans="1:5" customFormat="1">
      <c r="A27016" s="294"/>
      <c r="B27016" s="243"/>
      <c r="C27016" s="243"/>
      <c r="D27016" s="243"/>
      <c r="E27016" s="243"/>
    </row>
    <row r="27017" spans="1:5" customFormat="1">
      <c r="A27017" s="294"/>
      <c r="B27017" s="243"/>
      <c r="C27017" s="243"/>
      <c r="D27017" s="243"/>
      <c r="E27017" s="243"/>
    </row>
    <row r="27018" spans="1:5" customFormat="1">
      <c r="A27018" s="294"/>
      <c r="B27018" s="243"/>
      <c r="C27018" s="243"/>
      <c r="D27018" s="243"/>
      <c r="E27018" s="243"/>
    </row>
    <row r="27019" spans="1:5" customFormat="1">
      <c r="A27019" s="294"/>
      <c r="B27019" s="243"/>
      <c r="C27019" s="243"/>
      <c r="D27019" s="243"/>
      <c r="E27019" s="243"/>
    </row>
    <row r="27020" spans="1:5" customFormat="1">
      <c r="A27020" s="294"/>
      <c r="B27020" s="243"/>
      <c r="C27020" s="243"/>
      <c r="D27020" s="243"/>
      <c r="E27020" s="243"/>
    </row>
    <row r="27021" spans="1:5" customFormat="1">
      <c r="A27021" s="294"/>
      <c r="B27021" s="243"/>
      <c r="C27021" s="243"/>
      <c r="D27021" s="243"/>
      <c r="E27021" s="243"/>
    </row>
    <row r="27022" spans="1:5" customFormat="1">
      <c r="A27022" s="294"/>
      <c r="B27022" s="243"/>
      <c r="C27022" s="243"/>
      <c r="D27022" s="243"/>
      <c r="E27022" s="243"/>
    </row>
    <row r="27023" spans="1:5" customFormat="1">
      <c r="A27023" s="294"/>
      <c r="B27023" s="243"/>
      <c r="C27023" s="243"/>
      <c r="D27023" s="243"/>
      <c r="E27023" s="243"/>
    </row>
    <row r="27024" spans="1:5" customFormat="1">
      <c r="A27024" s="294"/>
      <c r="B27024" s="243"/>
      <c r="C27024" s="243"/>
      <c r="D27024" s="243"/>
      <c r="E27024" s="243"/>
    </row>
    <row r="27025" spans="1:5" customFormat="1">
      <c r="A27025" s="294"/>
      <c r="B27025" s="243"/>
      <c r="C27025" s="243"/>
      <c r="D27025" s="243"/>
      <c r="E27025" s="243"/>
    </row>
    <row r="27026" spans="1:5" customFormat="1">
      <c r="A27026" s="294"/>
      <c r="B27026" s="243"/>
      <c r="C27026" s="243"/>
      <c r="D27026" s="243"/>
      <c r="E27026" s="243"/>
    </row>
    <row r="27027" spans="1:5" customFormat="1">
      <c r="A27027" s="294"/>
      <c r="B27027" s="243"/>
      <c r="C27027" s="243"/>
      <c r="D27027" s="243"/>
      <c r="E27027" s="243"/>
    </row>
    <row r="27028" spans="1:5" customFormat="1">
      <c r="A27028" s="294"/>
      <c r="B27028" s="243"/>
      <c r="C27028" s="243"/>
      <c r="D27028" s="243"/>
      <c r="E27028" s="243"/>
    </row>
    <row r="27029" spans="1:5" customFormat="1">
      <c r="A27029" s="294"/>
      <c r="B27029" s="243"/>
      <c r="C27029" s="243"/>
      <c r="D27029" s="243"/>
      <c r="E27029" s="243"/>
    </row>
    <row r="27030" spans="1:5" customFormat="1">
      <c r="A27030" s="294"/>
      <c r="B27030" s="243"/>
      <c r="C27030" s="243"/>
      <c r="D27030" s="243"/>
      <c r="E27030" s="243"/>
    </row>
    <row r="27031" spans="1:5" customFormat="1">
      <c r="A27031" s="294"/>
      <c r="B27031" s="243"/>
      <c r="C27031" s="243"/>
      <c r="D27031" s="243"/>
      <c r="E27031" s="243"/>
    </row>
    <row r="27032" spans="1:5" customFormat="1">
      <c r="A27032" s="294"/>
      <c r="B27032" s="243"/>
      <c r="C27032" s="243"/>
      <c r="D27032" s="243"/>
      <c r="E27032" s="243"/>
    </row>
    <row r="27033" spans="1:5" customFormat="1">
      <c r="A27033" s="294"/>
      <c r="B27033" s="243"/>
      <c r="C27033" s="243"/>
      <c r="D27033" s="243"/>
      <c r="E27033" s="243"/>
    </row>
    <row r="27034" spans="1:5" customFormat="1">
      <c r="A27034" s="294"/>
      <c r="B27034" s="243"/>
      <c r="C27034" s="243"/>
      <c r="D27034" s="243"/>
      <c r="E27034" s="243"/>
    </row>
    <row r="27035" spans="1:5" customFormat="1">
      <c r="A27035" s="294"/>
      <c r="B27035" s="243"/>
      <c r="C27035" s="243"/>
      <c r="D27035" s="243"/>
      <c r="E27035" s="243"/>
    </row>
    <row r="27036" spans="1:5" customFormat="1">
      <c r="A27036" s="294"/>
      <c r="B27036" s="243"/>
      <c r="C27036" s="243"/>
      <c r="D27036" s="243"/>
      <c r="E27036" s="243"/>
    </row>
    <row r="27037" spans="1:5" customFormat="1">
      <c r="A27037" s="294"/>
      <c r="B27037" s="243"/>
      <c r="C27037" s="243"/>
      <c r="D27037" s="243"/>
      <c r="E27037" s="243"/>
    </row>
    <row r="27038" spans="1:5" customFormat="1">
      <c r="A27038" s="294"/>
      <c r="B27038" s="243"/>
      <c r="C27038" s="243"/>
      <c r="D27038" s="243"/>
      <c r="E27038" s="243"/>
    </row>
    <row r="27039" spans="1:5" customFormat="1">
      <c r="A27039" s="294"/>
      <c r="B27039" s="243"/>
      <c r="C27039" s="243"/>
      <c r="D27039" s="243"/>
      <c r="E27039" s="243"/>
    </row>
    <row r="27040" spans="1:5" customFormat="1">
      <c r="A27040" s="294"/>
      <c r="B27040" s="243"/>
      <c r="C27040" s="243"/>
      <c r="D27040" s="243"/>
      <c r="E27040" s="243"/>
    </row>
    <row r="27041" spans="1:5" customFormat="1">
      <c r="A27041" s="294"/>
      <c r="B27041" s="243"/>
      <c r="C27041" s="243"/>
      <c r="D27041" s="243"/>
      <c r="E27041" s="243"/>
    </row>
    <row r="27042" spans="1:5" customFormat="1">
      <c r="A27042" s="294"/>
      <c r="B27042" s="243"/>
      <c r="C27042" s="243"/>
      <c r="D27042" s="243"/>
      <c r="E27042" s="243"/>
    </row>
    <row r="27043" spans="1:5" customFormat="1">
      <c r="A27043" s="294"/>
      <c r="B27043" s="243"/>
      <c r="C27043" s="243"/>
      <c r="D27043" s="243"/>
      <c r="E27043" s="243"/>
    </row>
    <row r="27044" spans="1:5" customFormat="1">
      <c r="A27044" s="294"/>
      <c r="B27044" s="243"/>
      <c r="C27044" s="243"/>
      <c r="D27044" s="243"/>
      <c r="E27044" s="243"/>
    </row>
    <row r="27045" spans="1:5" customFormat="1">
      <c r="A27045" s="294"/>
      <c r="B27045" s="243"/>
      <c r="C27045" s="243"/>
      <c r="D27045" s="243"/>
      <c r="E27045" s="243"/>
    </row>
    <row r="27046" spans="1:5" customFormat="1">
      <c r="A27046" s="294"/>
      <c r="B27046" s="243"/>
      <c r="C27046" s="243"/>
      <c r="D27046" s="243"/>
      <c r="E27046" s="243"/>
    </row>
    <row r="27047" spans="1:5" customFormat="1">
      <c r="A27047" s="294"/>
      <c r="B27047" s="243"/>
      <c r="C27047" s="243"/>
      <c r="D27047" s="243"/>
      <c r="E27047" s="243"/>
    </row>
    <row r="27048" spans="1:5" customFormat="1">
      <c r="A27048" s="294"/>
      <c r="B27048" s="243"/>
      <c r="C27048" s="243"/>
      <c r="D27048" s="243"/>
      <c r="E27048" s="243"/>
    </row>
    <row r="27049" spans="1:5" customFormat="1">
      <c r="A27049" s="294"/>
      <c r="B27049" s="243"/>
      <c r="C27049" s="243"/>
      <c r="D27049" s="243"/>
      <c r="E27049" s="243"/>
    </row>
    <row r="27050" spans="1:5" customFormat="1">
      <c r="A27050" s="294"/>
      <c r="B27050" s="243"/>
      <c r="C27050" s="243"/>
      <c r="D27050" s="243"/>
      <c r="E27050" s="243"/>
    </row>
    <row r="27051" spans="1:5" customFormat="1">
      <c r="A27051" s="294"/>
      <c r="B27051" s="243"/>
      <c r="C27051" s="243"/>
      <c r="D27051" s="243"/>
      <c r="E27051" s="243"/>
    </row>
    <row r="27052" spans="1:5" customFormat="1">
      <c r="A27052" s="294"/>
      <c r="B27052" s="243"/>
      <c r="C27052" s="243"/>
      <c r="D27052" s="243"/>
      <c r="E27052" s="243"/>
    </row>
    <row r="27053" spans="1:5" customFormat="1">
      <c r="A27053" s="294"/>
      <c r="B27053" s="243"/>
      <c r="C27053" s="243"/>
      <c r="D27053" s="243"/>
      <c r="E27053" s="243"/>
    </row>
    <row r="27054" spans="1:5" customFormat="1">
      <c r="A27054" s="294"/>
      <c r="B27054" s="243"/>
      <c r="C27054" s="243"/>
      <c r="D27054" s="243"/>
      <c r="E27054" s="243"/>
    </row>
    <row r="27055" spans="1:5" customFormat="1">
      <c r="A27055" s="294"/>
      <c r="B27055" s="243"/>
      <c r="C27055" s="243"/>
      <c r="D27055" s="243"/>
      <c r="E27055" s="243"/>
    </row>
    <row r="27056" spans="1:5" customFormat="1">
      <c r="A27056" s="294"/>
      <c r="B27056" s="243"/>
      <c r="C27056" s="243"/>
      <c r="D27056" s="243"/>
      <c r="E27056" s="243"/>
    </row>
    <row r="27057" spans="1:5" customFormat="1">
      <c r="A27057" s="294"/>
      <c r="B27057" s="243"/>
      <c r="C27057" s="243"/>
      <c r="D27057" s="243"/>
      <c r="E27057" s="243"/>
    </row>
    <row r="27058" spans="1:5" customFormat="1">
      <c r="A27058" s="294"/>
      <c r="B27058" s="243"/>
      <c r="C27058" s="243"/>
      <c r="D27058" s="243"/>
      <c r="E27058" s="243"/>
    </row>
    <row r="27059" spans="1:5" customFormat="1">
      <c r="A27059" s="294"/>
      <c r="B27059" s="243"/>
      <c r="C27059" s="243"/>
      <c r="D27059" s="243"/>
      <c r="E27059" s="243"/>
    </row>
    <row r="27060" spans="1:5" customFormat="1">
      <c r="A27060" s="294"/>
      <c r="B27060" s="243"/>
      <c r="C27060" s="243"/>
      <c r="D27060" s="243"/>
      <c r="E27060" s="243"/>
    </row>
    <row r="27061" spans="1:5" customFormat="1">
      <c r="A27061" s="294"/>
      <c r="B27061" s="243"/>
      <c r="C27061" s="243"/>
      <c r="D27061" s="243"/>
      <c r="E27061" s="243"/>
    </row>
    <row r="27062" spans="1:5" customFormat="1">
      <c r="A27062" s="294"/>
      <c r="B27062" s="243"/>
      <c r="C27062" s="243"/>
      <c r="D27062" s="243"/>
      <c r="E27062" s="243"/>
    </row>
    <row r="27063" spans="1:5" customFormat="1">
      <c r="A27063" s="294"/>
      <c r="B27063" s="243"/>
      <c r="C27063" s="243"/>
      <c r="D27063" s="243"/>
      <c r="E27063" s="243"/>
    </row>
    <row r="27064" spans="1:5" customFormat="1">
      <c r="A27064" s="294"/>
      <c r="B27064" s="243"/>
      <c r="C27064" s="243"/>
      <c r="D27064" s="243"/>
      <c r="E27064" s="243"/>
    </row>
    <row r="27065" spans="1:5" customFormat="1">
      <c r="A27065" s="294"/>
      <c r="B27065" s="243"/>
      <c r="C27065" s="243"/>
      <c r="D27065" s="243"/>
      <c r="E27065" s="243"/>
    </row>
    <row r="27066" spans="1:5" customFormat="1">
      <c r="A27066" s="294"/>
      <c r="B27066" s="243"/>
      <c r="C27066" s="243"/>
      <c r="D27066" s="243"/>
      <c r="E27066" s="243"/>
    </row>
    <row r="27067" spans="1:5" customFormat="1">
      <c r="A27067" s="294"/>
      <c r="B27067" s="243"/>
      <c r="C27067" s="243"/>
      <c r="D27067" s="243"/>
      <c r="E27067" s="243"/>
    </row>
    <row r="27068" spans="1:5" customFormat="1">
      <c r="A27068" s="294"/>
      <c r="B27068" s="243"/>
      <c r="C27068" s="243"/>
      <c r="D27068" s="243"/>
      <c r="E27068" s="243"/>
    </row>
    <row r="27069" spans="1:5" customFormat="1">
      <c r="A27069" s="294"/>
      <c r="B27069" s="243"/>
      <c r="C27069" s="243"/>
      <c r="D27069" s="243"/>
      <c r="E27069" s="243"/>
    </row>
    <row r="27070" spans="1:5" customFormat="1">
      <c r="A27070" s="294"/>
      <c r="B27070" s="243"/>
      <c r="C27070" s="243"/>
      <c r="D27070" s="243"/>
      <c r="E27070" s="243"/>
    </row>
    <row r="27071" spans="1:5" customFormat="1">
      <c r="A27071" s="294"/>
      <c r="B27071" s="243"/>
      <c r="C27071" s="243"/>
      <c r="D27071" s="243"/>
      <c r="E27071" s="243"/>
    </row>
    <row r="27072" spans="1:5" customFormat="1">
      <c r="A27072" s="294"/>
      <c r="B27072" s="243"/>
      <c r="C27072" s="243"/>
      <c r="D27072" s="243"/>
      <c r="E27072" s="243"/>
    </row>
    <row r="27073" spans="1:5" customFormat="1">
      <c r="A27073" s="294"/>
      <c r="B27073" s="243"/>
      <c r="C27073" s="243"/>
      <c r="D27073" s="243"/>
      <c r="E27073" s="243"/>
    </row>
    <row r="27074" spans="1:5" customFormat="1">
      <c r="A27074" s="294"/>
      <c r="B27074" s="243"/>
      <c r="C27074" s="243"/>
      <c r="D27074" s="243"/>
      <c r="E27074" s="243"/>
    </row>
    <row r="27075" spans="1:5" customFormat="1">
      <c r="A27075" s="294"/>
      <c r="B27075" s="243"/>
      <c r="C27075" s="243"/>
      <c r="D27075" s="243"/>
      <c r="E27075" s="243"/>
    </row>
    <row r="27076" spans="1:5" customFormat="1">
      <c r="A27076" s="294"/>
      <c r="B27076" s="243"/>
      <c r="C27076" s="243"/>
      <c r="D27076" s="243"/>
      <c r="E27076" s="243"/>
    </row>
    <row r="27077" spans="1:5" customFormat="1">
      <c r="A27077" s="294"/>
      <c r="B27077" s="243"/>
      <c r="C27077" s="243"/>
      <c r="D27077" s="243"/>
      <c r="E27077" s="243"/>
    </row>
    <row r="27078" spans="1:5" customFormat="1">
      <c r="A27078" s="294"/>
      <c r="B27078" s="243"/>
      <c r="C27078" s="243"/>
      <c r="D27078" s="243"/>
      <c r="E27078" s="243"/>
    </row>
    <row r="27079" spans="1:5" customFormat="1">
      <c r="A27079" s="294"/>
      <c r="B27079" s="243"/>
      <c r="C27079" s="243"/>
      <c r="D27079" s="243"/>
      <c r="E27079" s="243"/>
    </row>
    <row r="27080" spans="1:5" customFormat="1">
      <c r="A27080" s="294"/>
      <c r="B27080" s="243"/>
      <c r="C27080" s="243"/>
      <c r="D27080" s="243"/>
      <c r="E27080" s="243"/>
    </row>
    <row r="27081" spans="1:5" customFormat="1">
      <c r="A27081" s="294"/>
      <c r="B27081" s="243"/>
      <c r="C27081" s="243"/>
      <c r="D27081" s="243"/>
      <c r="E27081" s="243"/>
    </row>
    <row r="27082" spans="1:5" customFormat="1">
      <c r="A27082" s="294"/>
      <c r="B27082" s="243"/>
      <c r="C27082" s="243"/>
      <c r="D27082" s="243"/>
      <c r="E27082" s="243"/>
    </row>
    <row r="27083" spans="1:5" customFormat="1">
      <c r="A27083" s="294"/>
      <c r="B27083" s="243"/>
      <c r="C27083" s="243"/>
      <c r="D27083" s="243"/>
      <c r="E27083" s="243"/>
    </row>
    <row r="27084" spans="1:5" customFormat="1">
      <c r="A27084" s="294"/>
      <c r="B27084" s="243"/>
      <c r="C27084" s="243"/>
      <c r="D27084" s="243"/>
      <c r="E27084" s="243"/>
    </row>
    <row r="27085" spans="1:5" customFormat="1">
      <c r="A27085" s="294"/>
      <c r="B27085" s="243"/>
      <c r="C27085" s="243"/>
      <c r="D27085" s="243"/>
      <c r="E27085" s="243"/>
    </row>
    <row r="27086" spans="1:5" customFormat="1">
      <c r="A27086" s="294"/>
      <c r="B27086" s="243"/>
      <c r="C27086" s="243"/>
      <c r="D27086" s="243"/>
      <c r="E27086" s="243"/>
    </row>
    <row r="27087" spans="1:5" customFormat="1">
      <c r="A27087" s="294"/>
      <c r="B27087" s="243"/>
      <c r="C27087" s="243"/>
      <c r="D27087" s="243"/>
      <c r="E27087" s="243"/>
    </row>
    <row r="27088" spans="1:5" customFormat="1">
      <c r="A27088" s="294"/>
      <c r="B27088" s="243"/>
      <c r="C27088" s="243"/>
      <c r="D27088" s="243"/>
      <c r="E27088" s="243"/>
    </row>
    <row r="27089" spans="1:5" customFormat="1">
      <c r="A27089" s="294"/>
      <c r="B27089" s="243"/>
      <c r="C27089" s="243"/>
      <c r="D27089" s="243"/>
      <c r="E27089" s="243"/>
    </row>
    <row r="27090" spans="1:5" customFormat="1">
      <c r="A27090" s="294"/>
      <c r="B27090" s="243"/>
      <c r="C27090" s="243"/>
      <c r="D27090" s="243"/>
      <c r="E27090" s="243"/>
    </row>
    <row r="27091" spans="1:5" customFormat="1">
      <c r="A27091" s="294"/>
      <c r="B27091" s="243"/>
      <c r="C27091" s="243"/>
      <c r="D27091" s="243"/>
      <c r="E27091" s="243"/>
    </row>
    <row r="27092" spans="1:5" customFormat="1">
      <c r="A27092" s="294"/>
      <c r="B27092" s="243"/>
      <c r="C27092" s="243"/>
      <c r="D27092" s="243"/>
      <c r="E27092" s="243"/>
    </row>
    <row r="27093" spans="1:5" customFormat="1">
      <c r="A27093" s="294"/>
      <c r="B27093" s="243"/>
      <c r="C27093" s="243"/>
      <c r="D27093" s="243"/>
      <c r="E27093" s="243"/>
    </row>
    <row r="27094" spans="1:5" customFormat="1">
      <c r="A27094" s="294"/>
      <c r="B27094" s="243"/>
      <c r="C27094" s="243"/>
      <c r="D27094" s="243"/>
      <c r="E27094" s="243"/>
    </row>
    <row r="27095" spans="1:5" customFormat="1">
      <c r="A27095" s="294"/>
      <c r="B27095" s="243"/>
      <c r="C27095" s="243"/>
      <c r="D27095" s="243"/>
      <c r="E27095" s="243"/>
    </row>
    <row r="27096" spans="1:5" customFormat="1">
      <c r="A27096" s="294"/>
      <c r="B27096" s="243"/>
      <c r="C27096" s="243"/>
      <c r="D27096" s="243"/>
      <c r="E27096" s="243"/>
    </row>
    <row r="27097" spans="1:5" customFormat="1">
      <c r="A27097" s="294"/>
      <c r="B27097" s="243"/>
      <c r="C27097" s="243"/>
      <c r="D27097" s="243"/>
      <c r="E27097" s="243"/>
    </row>
    <row r="27098" spans="1:5" customFormat="1">
      <c r="A27098" s="294"/>
      <c r="B27098" s="243"/>
      <c r="C27098" s="243"/>
      <c r="D27098" s="243"/>
      <c r="E27098" s="243"/>
    </row>
    <row r="27099" spans="1:5" customFormat="1">
      <c r="A27099" s="294"/>
      <c r="B27099" s="243"/>
      <c r="C27099" s="243"/>
      <c r="D27099" s="243"/>
      <c r="E27099" s="243"/>
    </row>
    <row r="27100" spans="1:5" customFormat="1">
      <c r="A27100" s="294"/>
      <c r="B27100" s="243"/>
      <c r="C27100" s="243"/>
      <c r="D27100" s="243"/>
      <c r="E27100" s="243"/>
    </row>
    <row r="27101" spans="1:5" customFormat="1">
      <c r="A27101" s="294"/>
      <c r="B27101" s="243"/>
      <c r="C27101" s="243"/>
      <c r="D27101" s="243"/>
      <c r="E27101" s="243"/>
    </row>
    <row r="27102" spans="1:5" customFormat="1">
      <c r="A27102" s="294"/>
      <c r="B27102" s="243"/>
      <c r="C27102" s="243"/>
      <c r="D27102" s="243"/>
      <c r="E27102" s="243"/>
    </row>
    <row r="27103" spans="1:5" customFormat="1">
      <c r="A27103" s="294"/>
      <c r="B27103" s="243"/>
      <c r="C27103" s="243"/>
      <c r="D27103" s="243"/>
      <c r="E27103" s="243"/>
    </row>
    <row r="27104" spans="1:5" customFormat="1">
      <c r="A27104" s="294"/>
      <c r="B27104" s="243"/>
      <c r="C27104" s="243"/>
      <c r="D27104" s="243"/>
      <c r="E27104" s="243"/>
    </row>
    <row r="27105" spans="1:5" customFormat="1">
      <c r="A27105" s="294"/>
      <c r="B27105" s="243"/>
      <c r="C27105" s="243"/>
      <c r="D27105" s="243"/>
      <c r="E27105" s="243"/>
    </row>
    <row r="27106" spans="1:5" customFormat="1">
      <c r="A27106" s="294"/>
      <c r="B27106" s="243"/>
      <c r="C27106" s="243"/>
      <c r="D27106" s="243"/>
      <c r="E27106" s="243"/>
    </row>
    <row r="27107" spans="1:5" customFormat="1">
      <c r="A27107" s="294"/>
      <c r="B27107" s="243"/>
      <c r="C27107" s="243"/>
      <c r="D27107" s="243"/>
      <c r="E27107" s="243"/>
    </row>
    <row r="27108" spans="1:5" customFormat="1">
      <c r="A27108" s="294"/>
      <c r="B27108" s="243"/>
      <c r="C27108" s="243"/>
      <c r="D27108" s="243"/>
      <c r="E27108" s="243"/>
    </row>
    <row r="27109" spans="1:5" customFormat="1">
      <c r="A27109" s="294"/>
      <c r="B27109" s="243"/>
      <c r="C27109" s="243"/>
      <c r="D27109" s="243"/>
      <c r="E27109" s="243"/>
    </row>
    <row r="27110" spans="1:5" customFormat="1">
      <c r="A27110" s="294"/>
      <c r="B27110" s="243"/>
      <c r="C27110" s="243"/>
      <c r="D27110" s="243"/>
      <c r="E27110" s="243"/>
    </row>
    <row r="27111" spans="1:5" customFormat="1">
      <c r="A27111" s="294"/>
      <c r="B27111" s="243"/>
      <c r="C27111" s="243"/>
      <c r="D27111" s="243"/>
      <c r="E27111" s="243"/>
    </row>
    <row r="27112" spans="1:5" customFormat="1">
      <c r="A27112" s="294"/>
      <c r="B27112" s="243"/>
      <c r="C27112" s="243"/>
      <c r="D27112" s="243"/>
      <c r="E27112" s="243"/>
    </row>
    <row r="27113" spans="1:5" customFormat="1">
      <c r="A27113" s="294"/>
      <c r="B27113" s="243"/>
      <c r="C27113" s="243"/>
      <c r="D27113" s="243"/>
      <c r="E27113" s="243"/>
    </row>
    <row r="27114" spans="1:5" customFormat="1">
      <c r="A27114" s="294"/>
      <c r="B27114" s="243"/>
      <c r="C27114" s="243"/>
      <c r="D27114" s="243"/>
      <c r="E27114" s="243"/>
    </row>
    <row r="27115" spans="1:5" customFormat="1">
      <c r="A27115" s="294"/>
      <c r="B27115" s="243"/>
      <c r="C27115" s="243"/>
      <c r="D27115" s="243"/>
      <c r="E27115" s="243"/>
    </row>
    <row r="27116" spans="1:5" customFormat="1">
      <c r="A27116" s="294"/>
      <c r="B27116" s="243"/>
      <c r="C27116" s="243"/>
      <c r="D27116" s="243"/>
      <c r="E27116" s="243"/>
    </row>
    <row r="27117" spans="1:5" customFormat="1">
      <c r="A27117" s="294"/>
      <c r="B27117" s="243"/>
      <c r="C27117" s="243"/>
      <c r="D27117" s="243"/>
      <c r="E27117" s="243"/>
    </row>
    <row r="27118" spans="1:5" customFormat="1">
      <c r="A27118" s="294"/>
      <c r="B27118" s="243"/>
      <c r="C27118" s="243"/>
      <c r="D27118" s="243"/>
      <c r="E27118" s="243"/>
    </row>
    <row r="27119" spans="1:5" customFormat="1">
      <c r="A27119" s="294"/>
      <c r="B27119" s="243"/>
      <c r="C27119" s="243"/>
      <c r="D27119" s="243"/>
      <c r="E27119" s="243"/>
    </row>
    <row r="27120" spans="1:5" customFormat="1">
      <c r="A27120" s="294"/>
      <c r="B27120" s="243"/>
      <c r="C27120" s="243"/>
      <c r="D27120" s="243"/>
      <c r="E27120" s="243"/>
    </row>
    <row r="27121" spans="1:5" customFormat="1">
      <c r="A27121" s="294"/>
      <c r="B27121" s="243"/>
      <c r="C27121" s="243"/>
      <c r="D27121" s="243"/>
      <c r="E27121" s="243"/>
    </row>
    <row r="27122" spans="1:5" customFormat="1">
      <c r="A27122" s="294"/>
      <c r="B27122" s="243"/>
      <c r="C27122" s="243"/>
      <c r="D27122" s="243"/>
      <c r="E27122" s="243"/>
    </row>
    <row r="27123" spans="1:5" customFormat="1">
      <c r="A27123" s="294"/>
      <c r="B27123" s="243"/>
      <c r="C27123" s="243"/>
      <c r="D27123" s="243"/>
      <c r="E27123" s="243"/>
    </row>
    <row r="27124" spans="1:5" customFormat="1">
      <c r="A27124" s="294"/>
      <c r="B27124" s="243"/>
      <c r="C27124" s="243"/>
      <c r="D27124" s="243"/>
      <c r="E27124" s="243"/>
    </row>
    <row r="27125" spans="1:5" customFormat="1">
      <c r="A27125" s="294"/>
      <c r="B27125" s="243"/>
      <c r="C27125" s="243"/>
      <c r="D27125" s="243"/>
      <c r="E27125" s="243"/>
    </row>
    <row r="27126" spans="1:5" customFormat="1">
      <c r="A27126" s="294"/>
      <c r="B27126" s="243"/>
      <c r="C27126" s="243"/>
      <c r="D27126" s="243"/>
      <c r="E27126" s="243"/>
    </row>
    <row r="27127" spans="1:5" customFormat="1">
      <c r="A27127" s="294"/>
      <c r="B27127" s="243"/>
      <c r="C27127" s="243"/>
      <c r="D27127" s="243"/>
      <c r="E27127" s="243"/>
    </row>
    <row r="27128" spans="1:5" customFormat="1">
      <c r="A27128" s="294"/>
      <c r="B27128" s="243"/>
      <c r="C27128" s="243"/>
      <c r="D27128" s="243"/>
      <c r="E27128" s="243"/>
    </row>
    <row r="27129" spans="1:5" customFormat="1">
      <c r="A27129" s="294"/>
      <c r="B27129" s="243"/>
      <c r="C27129" s="243"/>
      <c r="D27129" s="243"/>
      <c r="E27129" s="243"/>
    </row>
    <row r="27130" spans="1:5" customFormat="1">
      <c r="A27130" s="294"/>
      <c r="B27130" s="243"/>
      <c r="C27130" s="243"/>
      <c r="D27130" s="243"/>
      <c r="E27130" s="243"/>
    </row>
    <row r="27131" spans="1:5" customFormat="1">
      <c r="A27131" s="294"/>
      <c r="B27131" s="243"/>
      <c r="C27131" s="243"/>
      <c r="D27131" s="243"/>
      <c r="E27131" s="243"/>
    </row>
    <row r="27132" spans="1:5" customFormat="1">
      <c r="A27132" s="294"/>
      <c r="B27132" s="243"/>
      <c r="C27132" s="243"/>
      <c r="D27132" s="243"/>
      <c r="E27132" s="243"/>
    </row>
    <row r="27133" spans="1:5" customFormat="1">
      <c r="A27133" s="294"/>
      <c r="B27133" s="243"/>
      <c r="C27133" s="243"/>
      <c r="D27133" s="243"/>
      <c r="E27133" s="243"/>
    </row>
    <row r="27134" spans="1:5" customFormat="1">
      <c r="A27134" s="294"/>
      <c r="B27134" s="243"/>
      <c r="C27134" s="243"/>
      <c r="D27134" s="243"/>
      <c r="E27134" s="243"/>
    </row>
    <row r="27135" spans="1:5" customFormat="1">
      <c r="A27135" s="294"/>
      <c r="B27135" s="243"/>
      <c r="C27135" s="243"/>
      <c r="D27135" s="243"/>
      <c r="E27135" s="243"/>
    </row>
    <row r="27136" spans="1:5" customFormat="1">
      <c r="A27136" s="294"/>
      <c r="B27136" s="243"/>
      <c r="C27136" s="243"/>
      <c r="D27136" s="243"/>
      <c r="E27136" s="243"/>
    </row>
    <row r="27137" spans="1:5" customFormat="1">
      <c r="A27137" s="294"/>
      <c r="B27137" s="243"/>
      <c r="C27137" s="243"/>
      <c r="D27137" s="243"/>
      <c r="E27137" s="243"/>
    </row>
    <row r="27138" spans="1:5" customFormat="1">
      <c r="A27138" s="294"/>
      <c r="B27138" s="243"/>
      <c r="C27138" s="243"/>
      <c r="D27138" s="243"/>
      <c r="E27138" s="243"/>
    </row>
    <row r="27139" spans="1:5" customFormat="1">
      <c r="A27139" s="294"/>
      <c r="B27139" s="243"/>
      <c r="C27139" s="243"/>
      <c r="D27139" s="243"/>
      <c r="E27139" s="243"/>
    </row>
    <row r="27140" spans="1:5" customFormat="1">
      <c r="A27140" s="294"/>
      <c r="B27140" s="243"/>
      <c r="C27140" s="243"/>
      <c r="D27140" s="243"/>
      <c r="E27140" s="243"/>
    </row>
    <row r="27141" spans="1:5" customFormat="1">
      <c r="A27141" s="294"/>
      <c r="B27141" s="243"/>
      <c r="C27141" s="243"/>
      <c r="D27141" s="243"/>
      <c r="E27141" s="243"/>
    </row>
    <row r="27142" spans="1:5" customFormat="1">
      <c r="A27142" s="294"/>
      <c r="B27142" s="243"/>
      <c r="C27142" s="243"/>
      <c r="D27142" s="243"/>
      <c r="E27142" s="243"/>
    </row>
    <row r="27143" spans="1:5" customFormat="1">
      <c r="A27143" s="294"/>
      <c r="B27143" s="243"/>
      <c r="C27143" s="243"/>
      <c r="D27143" s="243"/>
      <c r="E27143" s="243"/>
    </row>
    <row r="27144" spans="1:5" customFormat="1">
      <c r="A27144" s="294"/>
      <c r="B27144" s="243"/>
      <c r="C27144" s="243"/>
      <c r="D27144" s="243"/>
      <c r="E27144" s="243"/>
    </row>
    <row r="27145" spans="1:5" customFormat="1">
      <c r="A27145" s="294"/>
      <c r="B27145" s="243"/>
      <c r="C27145" s="243"/>
      <c r="D27145" s="243"/>
      <c r="E27145" s="243"/>
    </row>
    <row r="27146" spans="1:5" customFormat="1">
      <c r="A27146" s="294"/>
      <c r="B27146" s="243"/>
      <c r="C27146" s="243"/>
      <c r="D27146" s="243"/>
      <c r="E27146" s="243"/>
    </row>
    <row r="27147" spans="1:5" customFormat="1">
      <c r="A27147" s="294"/>
      <c r="B27147" s="243"/>
      <c r="C27147" s="243"/>
      <c r="D27147" s="243"/>
      <c r="E27147" s="243"/>
    </row>
    <row r="27148" spans="1:5" customFormat="1">
      <c r="A27148" s="294"/>
      <c r="B27148" s="243"/>
      <c r="C27148" s="243"/>
      <c r="D27148" s="243"/>
      <c r="E27148" s="243"/>
    </row>
    <row r="27149" spans="1:5" customFormat="1">
      <c r="A27149" s="294"/>
      <c r="B27149" s="243"/>
      <c r="C27149" s="243"/>
      <c r="D27149" s="243"/>
      <c r="E27149" s="243"/>
    </row>
    <row r="27150" spans="1:5" customFormat="1">
      <c r="A27150" s="294"/>
      <c r="B27150" s="243"/>
      <c r="C27150" s="243"/>
      <c r="D27150" s="243"/>
      <c r="E27150" s="243"/>
    </row>
    <row r="27151" spans="1:5" customFormat="1">
      <c r="A27151" s="294"/>
      <c r="B27151" s="243"/>
      <c r="C27151" s="243"/>
      <c r="D27151" s="243"/>
      <c r="E27151" s="243"/>
    </row>
    <row r="27152" spans="1:5" customFormat="1">
      <c r="A27152" s="294"/>
      <c r="B27152" s="243"/>
      <c r="C27152" s="243"/>
      <c r="D27152" s="243"/>
      <c r="E27152" s="243"/>
    </row>
    <row r="27153" spans="1:5" customFormat="1">
      <c r="A27153" s="294"/>
      <c r="B27153" s="243"/>
      <c r="C27153" s="243"/>
      <c r="D27153" s="243"/>
      <c r="E27153" s="243"/>
    </row>
    <row r="27154" spans="1:5" customFormat="1">
      <c r="A27154" s="294"/>
      <c r="B27154" s="243"/>
      <c r="C27154" s="243"/>
      <c r="D27154" s="243"/>
      <c r="E27154" s="243"/>
    </row>
    <row r="27155" spans="1:5" customFormat="1">
      <c r="A27155" s="294"/>
      <c r="B27155" s="243"/>
      <c r="C27155" s="243"/>
      <c r="D27155" s="243"/>
      <c r="E27155" s="243"/>
    </row>
    <row r="27156" spans="1:5" customFormat="1">
      <c r="A27156" s="294"/>
      <c r="B27156" s="243"/>
      <c r="C27156" s="243"/>
      <c r="D27156" s="243"/>
      <c r="E27156" s="243"/>
    </row>
    <row r="27157" spans="1:5" customFormat="1">
      <c r="A27157" s="294"/>
      <c r="B27157" s="243"/>
      <c r="C27157" s="243"/>
      <c r="D27157" s="243"/>
      <c r="E27157" s="243"/>
    </row>
    <row r="27158" spans="1:5" customFormat="1">
      <c r="A27158" s="294"/>
      <c r="B27158" s="243"/>
      <c r="C27158" s="243"/>
      <c r="D27158" s="243"/>
      <c r="E27158" s="243"/>
    </row>
    <row r="27159" spans="1:5" customFormat="1">
      <c r="A27159" s="294"/>
      <c r="B27159" s="243"/>
      <c r="C27159" s="243"/>
      <c r="D27159" s="243"/>
      <c r="E27159" s="243"/>
    </row>
    <row r="27160" spans="1:5" customFormat="1">
      <c r="A27160" s="294"/>
      <c r="B27160" s="243"/>
      <c r="C27160" s="243"/>
      <c r="D27160" s="243"/>
      <c r="E27160" s="243"/>
    </row>
    <row r="27161" spans="1:5" customFormat="1">
      <c r="A27161" s="294"/>
      <c r="B27161" s="243"/>
      <c r="C27161" s="243"/>
      <c r="D27161" s="243"/>
      <c r="E27161" s="243"/>
    </row>
    <row r="27162" spans="1:5" customFormat="1">
      <c r="A27162" s="294"/>
      <c r="B27162" s="243"/>
      <c r="C27162" s="243"/>
      <c r="D27162" s="243"/>
      <c r="E27162" s="243"/>
    </row>
    <row r="27163" spans="1:5" customFormat="1">
      <c r="A27163" s="294"/>
      <c r="B27163" s="243"/>
      <c r="C27163" s="243"/>
      <c r="D27163" s="243"/>
      <c r="E27163" s="243"/>
    </row>
    <row r="27164" spans="1:5" customFormat="1">
      <c r="A27164" s="294"/>
      <c r="B27164" s="243"/>
      <c r="C27164" s="243"/>
      <c r="D27164" s="243"/>
      <c r="E27164" s="243"/>
    </row>
    <row r="27165" spans="1:5" customFormat="1">
      <c r="A27165" s="294"/>
      <c r="B27165" s="243"/>
      <c r="C27165" s="243"/>
      <c r="D27165" s="243"/>
      <c r="E27165" s="243"/>
    </row>
    <row r="27166" spans="1:5" customFormat="1">
      <c r="A27166" s="294"/>
      <c r="B27166" s="243"/>
      <c r="C27166" s="243"/>
      <c r="D27166" s="243"/>
      <c r="E27166" s="243"/>
    </row>
    <row r="27167" spans="1:5" customFormat="1">
      <c r="A27167" s="294"/>
      <c r="B27167" s="243"/>
      <c r="C27167" s="243"/>
      <c r="D27167" s="243"/>
      <c r="E27167" s="243"/>
    </row>
    <row r="27168" spans="1:5" customFormat="1">
      <c r="A27168" s="294"/>
      <c r="B27168" s="243"/>
      <c r="C27168" s="243"/>
      <c r="D27168" s="243"/>
      <c r="E27168" s="243"/>
    </row>
    <row r="27169" spans="1:5" customFormat="1">
      <c r="A27169" s="294"/>
      <c r="B27169" s="243"/>
      <c r="C27169" s="243"/>
      <c r="D27169" s="243"/>
      <c r="E27169" s="243"/>
    </row>
    <row r="27170" spans="1:5" customFormat="1">
      <c r="A27170" s="294"/>
      <c r="B27170" s="243"/>
      <c r="C27170" s="243"/>
      <c r="D27170" s="243"/>
      <c r="E27170" s="243"/>
    </row>
    <row r="27171" spans="1:5" customFormat="1">
      <c r="A27171" s="294"/>
      <c r="B27171" s="243"/>
      <c r="C27171" s="243"/>
      <c r="D27171" s="243"/>
      <c r="E27171" s="243"/>
    </row>
    <row r="27172" spans="1:5" customFormat="1">
      <c r="A27172" s="294"/>
      <c r="B27172" s="243"/>
      <c r="C27172" s="243"/>
      <c r="D27172" s="243"/>
      <c r="E27172" s="243"/>
    </row>
    <row r="27173" spans="1:5" customFormat="1">
      <c r="A27173" s="294"/>
      <c r="B27173" s="243"/>
      <c r="C27173" s="243"/>
      <c r="D27173" s="243"/>
      <c r="E27173" s="243"/>
    </row>
    <row r="27174" spans="1:5" customFormat="1">
      <c r="A27174" s="294"/>
      <c r="B27174" s="243"/>
      <c r="C27174" s="243"/>
      <c r="D27174" s="243"/>
      <c r="E27174" s="243"/>
    </row>
    <row r="27175" spans="1:5" customFormat="1">
      <c r="A27175" s="294"/>
      <c r="B27175" s="243"/>
      <c r="C27175" s="243"/>
      <c r="D27175" s="243"/>
      <c r="E27175" s="243"/>
    </row>
    <row r="27176" spans="1:5" customFormat="1">
      <c r="A27176" s="294"/>
      <c r="B27176" s="243"/>
      <c r="C27176" s="243"/>
      <c r="D27176" s="243"/>
      <c r="E27176" s="243"/>
    </row>
    <row r="27177" spans="1:5" customFormat="1">
      <c r="A27177" s="294"/>
      <c r="B27177" s="243"/>
      <c r="C27177" s="243"/>
      <c r="D27177" s="243"/>
      <c r="E27177" s="243"/>
    </row>
    <row r="27178" spans="1:5" customFormat="1">
      <c r="A27178" s="294"/>
      <c r="B27178" s="243"/>
      <c r="C27178" s="243"/>
      <c r="D27178" s="243"/>
      <c r="E27178" s="243"/>
    </row>
    <row r="27179" spans="1:5" customFormat="1">
      <c r="A27179" s="294"/>
      <c r="B27179" s="243"/>
      <c r="C27179" s="243"/>
      <c r="D27179" s="243"/>
      <c r="E27179" s="243"/>
    </row>
    <row r="27180" spans="1:5" customFormat="1">
      <c r="A27180" s="294"/>
      <c r="B27180" s="243"/>
      <c r="C27180" s="243"/>
      <c r="D27180" s="243"/>
      <c r="E27180" s="243"/>
    </row>
    <row r="27181" spans="1:5" customFormat="1">
      <c r="A27181" s="294"/>
      <c r="B27181" s="243"/>
      <c r="C27181" s="243"/>
      <c r="D27181" s="243"/>
      <c r="E27181" s="243"/>
    </row>
    <row r="27182" spans="1:5" customFormat="1">
      <c r="A27182" s="294"/>
      <c r="B27182" s="243"/>
      <c r="C27182" s="243"/>
      <c r="D27182" s="243"/>
      <c r="E27182" s="243"/>
    </row>
    <row r="27183" spans="1:5" customFormat="1">
      <c r="A27183" s="294"/>
      <c r="B27183" s="243"/>
      <c r="C27183" s="243"/>
      <c r="D27183" s="243"/>
      <c r="E27183" s="243"/>
    </row>
    <row r="27184" spans="1:5" customFormat="1">
      <c r="A27184" s="294"/>
      <c r="B27184" s="243"/>
      <c r="C27184" s="243"/>
      <c r="D27184" s="243"/>
      <c r="E27184" s="243"/>
    </row>
    <row r="27185" spans="1:5" customFormat="1">
      <c r="A27185" s="294"/>
      <c r="B27185" s="243"/>
      <c r="C27185" s="243"/>
      <c r="D27185" s="243"/>
      <c r="E27185" s="243"/>
    </row>
    <row r="27186" spans="1:5" customFormat="1">
      <c r="A27186" s="294"/>
      <c r="B27186" s="243"/>
      <c r="C27186" s="243"/>
      <c r="D27186" s="243"/>
      <c r="E27186" s="243"/>
    </row>
    <row r="27187" spans="1:5" customFormat="1">
      <c r="A27187" s="294"/>
      <c r="B27187" s="243"/>
      <c r="C27187" s="243"/>
      <c r="D27187" s="243"/>
      <c r="E27187" s="243"/>
    </row>
    <row r="27188" spans="1:5" customFormat="1">
      <c r="A27188" s="294"/>
      <c r="B27188" s="243"/>
      <c r="C27188" s="243"/>
      <c r="D27188" s="243"/>
      <c r="E27188" s="243"/>
    </row>
    <row r="27189" spans="1:5" customFormat="1">
      <c r="A27189" s="294"/>
      <c r="B27189" s="243"/>
      <c r="C27189" s="243"/>
      <c r="D27189" s="243"/>
      <c r="E27189" s="243"/>
    </row>
    <row r="27190" spans="1:5" customFormat="1">
      <c r="A27190" s="294"/>
      <c r="B27190" s="243"/>
      <c r="C27190" s="243"/>
      <c r="D27190" s="243"/>
      <c r="E27190" s="243"/>
    </row>
    <row r="27191" spans="1:5" customFormat="1">
      <c r="A27191" s="294"/>
      <c r="B27191" s="243"/>
      <c r="C27191" s="243"/>
      <c r="D27191" s="243"/>
      <c r="E27191" s="243"/>
    </row>
    <row r="27192" spans="1:5" customFormat="1">
      <c r="A27192" s="294"/>
      <c r="B27192" s="243"/>
      <c r="C27192" s="243"/>
      <c r="D27192" s="243"/>
      <c r="E27192" s="243"/>
    </row>
    <row r="27193" spans="1:5" customFormat="1">
      <c r="A27193" s="294"/>
      <c r="B27193" s="243"/>
      <c r="C27193" s="243"/>
      <c r="D27193" s="243"/>
      <c r="E27193" s="243"/>
    </row>
    <row r="27194" spans="1:5" customFormat="1">
      <c r="A27194" s="294"/>
      <c r="B27194" s="243"/>
      <c r="C27194" s="243"/>
      <c r="D27194" s="243"/>
      <c r="E27194" s="243"/>
    </row>
    <row r="27195" spans="1:5" customFormat="1">
      <c r="A27195" s="294"/>
      <c r="B27195" s="243"/>
      <c r="C27195" s="243"/>
      <c r="D27195" s="243"/>
      <c r="E27195" s="243"/>
    </row>
    <row r="27196" spans="1:5" customFormat="1">
      <c r="A27196" s="294"/>
      <c r="B27196" s="243"/>
      <c r="C27196" s="243"/>
      <c r="D27196" s="243"/>
      <c r="E27196" s="243"/>
    </row>
    <row r="27197" spans="1:5" customFormat="1">
      <c r="A27197" s="294"/>
      <c r="B27197" s="243"/>
      <c r="C27197" s="243"/>
      <c r="D27197" s="243"/>
      <c r="E27197" s="243"/>
    </row>
    <row r="27198" spans="1:5" customFormat="1">
      <c r="A27198" s="294"/>
      <c r="B27198" s="243"/>
      <c r="C27198" s="243"/>
      <c r="D27198" s="243"/>
      <c r="E27198" s="243"/>
    </row>
    <row r="27199" spans="1:5" customFormat="1">
      <c r="A27199" s="294"/>
      <c r="B27199" s="243"/>
      <c r="C27199" s="243"/>
      <c r="D27199" s="243"/>
      <c r="E27199" s="243"/>
    </row>
    <row r="27200" spans="1:5" customFormat="1">
      <c r="A27200" s="294"/>
      <c r="B27200" s="243"/>
      <c r="C27200" s="243"/>
      <c r="D27200" s="243"/>
      <c r="E27200" s="243"/>
    </row>
    <row r="27201" spans="1:5" customFormat="1">
      <c r="A27201" s="294"/>
      <c r="B27201" s="243"/>
      <c r="C27201" s="243"/>
      <c r="D27201" s="243"/>
      <c r="E27201" s="243"/>
    </row>
    <row r="27202" spans="1:5" customFormat="1">
      <c r="A27202" s="294"/>
      <c r="B27202" s="243"/>
      <c r="C27202" s="243"/>
      <c r="D27202" s="243"/>
      <c r="E27202" s="243"/>
    </row>
    <row r="27203" spans="1:5" customFormat="1">
      <c r="A27203" s="294"/>
      <c r="B27203" s="243"/>
      <c r="C27203" s="243"/>
      <c r="D27203" s="243"/>
      <c r="E27203" s="243"/>
    </row>
    <row r="27204" spans="1:5" customFormat="1">
      <c r="A27204" s="294"/>
      <c r="B27204" s="243"/>
      <c r="C27204" s="243"/>
      <c r="D27204" s="243"/>
      <c r="E27204" s="243"/>
    </row>
    <row r="27205" spans="1:5" customFormat="1">
      <c r="A27205" s="294"/>
      <c r="B27205" s="243"/>
      <c r="C27205" s="243"/>
      <c r="D27205" s="243"/>
      <c r="E27205" s="243"/>
    </row>
    <row r="27206" spans="1:5" customFormat="1">
      <c r="A27206" s="294"/>
      <c r="B27206" s="243"/>
      <c r="C27206" s="243"/>
      <c r="D27206" s="243"/>
      <c r="E27206" s="243"/>
    </row>
    <row r="27207" spans="1:5" customFormat="1">
      <c r="A27207" s="294"/>
      <c r="B27207" s="243"/>
      <c r="C27207" s="243"/>
      <c r="D27207" s="243"/>
      <c r="E27207" s="243"/>
    </row>
    <row r="27208" spans="1:5" customFormat="1">
      <c r="A27208" s="294"/>
      <c r="B27208" s="243"/>
      <c r="C27208" s="243"/>
      <c r="D27208" s="243"/>
      <c r="E27208" s="243"/>
    </row>
    <row r="27209" spans="1:5" customFormat="1">
      <c r="A27209" s="294"/>
      <c r="B27209" s="243"/>
      <c r="C27209" s="243"/>
      <c r="D27209" s="243"/>
      <c r="E27209" s="243"/>
    </row>
    <row r="27210" spans="1:5" customFormat="1">
      <c r="A27210" s="294"/>
      <c r="B27210" s="243"/>
      <c r="C27210" s="243"/>
      <c r="D27210" s="243"/>
      <c r="E27210" s="243"/>
    </row>
    <row r="27211" spans="1:5" customFormat="1">
      <c r="A27211" s="294"/>
      <c r="B27211" s="243"/>
      <c r="C27211" s="243"/>
      <c r="D27211" s="243"/>
      <c r="E27211" s="243"/>
    </row>
    <row r="27212" spans="1:5" customFormat="1">
      <c r="A27212" s="294"/>
      <c r="B27212" s="243"/>
      <c r="C27212" s="243"/>
      <c r="D27212" s="243"/>
      <c r="E27212" s="243"/>
    </row>
    <row r="27213" spans="1:5" customFormat="1">
      <c r="A27213" s="294"/>
      <c r="B27213" s="243"/>
      <c r="C27213" s="243"/>
      <c r="D27213" s="243"/>
      <c r="E27213" s="243"/>
    </row>
    <row r="27214" spans="1:5" customFormat="1">
      <c r="A27214" s="294"/>
      <c r="B27214" s="243"/>
      <c r="C27214" s="243"/>
      <c r="D27214" s="243"/>
      <c r="E27214" s="243"/>
    </row>
    <row r="27215" spans="1:5" customFormat="1">
      <c r="A27215" s="294"/>
      <c r="B27215" s="243"/>
      <c r="C27215" s="243"/>
      <c r="D27215" s="243"/>
      <c r="E27215" s="243"/>
    </row>
    <row r="27216" spans="1:5" customFormat="1">
      <c r="A27216" s="294"/>
      <c r="B27216" s="243"/>
      <c r="C27216" s="243"/>
      <c r="D27216" s="243"/>
      <c r="E27216" s="243"/>
    </row>
    <row r="27217" spans="1:5" customFormat="1">
      <c r="A27217" s="294"/>
      <c r="B27217" s="243"/>
      <c r="C27217" s="243"/>
      <c r="D27217" s="243"/>
      <c r="E27217" s="243"/>
    </row>
    <row r="27218" spans="1:5" customFormat="1">
      <c r="A27218" s="294"/>
      <c r="B27218" s="243"/>
      <c r="C27218" s="243"/>
      <c r="D27218" s="243"/>
      <c r="E27218" s="243"/>
    </row>
    <row r="27219" spans="1:5" customFormat="1">
      <c r="A27219" s="294"/>
      <c r="B27219" s="243"/>
      <c r="C27219" s="243"/>
      <c r="D27219" s="243"/>
      <c r="E27219" s="243"/>
    </row>
    <row r="27220" spans="1:5" customFormat="1">
      <c r="A27220" s="294"/>
      <c r="B27220" s="243"/>
      <c r="C27220" s="243"/>
      <c r="D27220" s="243"/>
      <c r="E27220" s="243"/>
    </row>
    <row r="27221" spans="1:5" customFormat="1">
      <c r="A27221" s="294"/>
      <c r="B27221" s="243"/>
      <c r="C27221" s="243"/>
      <c r="D27221" s="243"/>
      <c r="E27221" s="243"/>
    </row>
    <row r="27222" spans="1:5" customFormat="1">
      <c r="A27222" s="294"/>
      <c r="B27222" s="243"/>
      <c r="C27222" s="243"/>
      <c r="D27222" s="243"/>
      <c r="E27222" s="243"/>
    </row>
    <row r="27223" spans="1:5" customFormat="1">
      <c r="A27223" s="294"/>
      <c r="B27223" s="243"/>
      <c r="C27223" s="243"/>
      <c r="D27223" s="243"/>
      <c r="E27223" s="243"/>
    </row>
    <row r="27224" spans="1:5" customFormat="1">
      <c r="A27224" s="294"/>
      <c r="B27224" s="243"/>
      <c r="C27224" s="243"/>
      <c r="D27224" s="243"/>
      <c r="E27224" s="243"/>
    </row>
    <row r="27225" spans="1:5" customFormat="1">
      <c r="A27225" s="294"/>
      <c r="B27225" s="243"/>
      <c r="C27225" s="243"/>
      <c r="D27225" s="243"/>
      <c r="E27225" s="243"/>
    </row>
    <row r="27226" spans="1:5" customFormat="1">
      <c r="A27226" s="294"/>
      <c r="B27226" s="243"/>
      <c r="C27226" s="243"/>
      <c r="D27226" s="243"/>
      <c r="E27226" s="243"/>
    </row>
    <row r="27227" spans="1:5" customFormat="1">
      <c r="A27227" s="294"/>
      <c r="B27227" s="243"/>
      <c r="C27227" s="243"/>
      <c r="D27227" s="243"/>
      <c r="E27227" s="243"/>
    </row>
    <row r="27228" spans="1:5" customFormat="1">
      <c r="A27228" s="294"/>
      <c r="B27228" s="243"/>
      <c r="C27228" s="243"/>
      <c r="D27228" s="243"/>
      <c r="E27228" s="243"/>
    </row>
    <row r="27229" spans="1:5" customFormat="1">
      <c r="A27229" s="294"/>
      <c r="B27229" s="243"/>
      <c r="C27229" s="243"/>
      <c r="D27229" s="243"/>
      <c r="E27229" s="243"/>
    </row>
    <row r="27230" spans="1:5" customFormat="1">
      <c r="A27230" s="294"/>
      <c r="B27230" s="243"/>
      <c r="C27230" s="243"/>
      <c r="D27230" s="243"/>
      <c r="E27230" s="243"/>
    </row>
    <row r="27231" spans="1:5" customFormat="1">
      <c r="A27231" s="294"/>
      <c r="B27231" s="243"/>
      <c r="C27231" s="243"/>
      <c r="D27231" s="243"/>
      <c r="E27231" s="243"/>
    </row>
    <row r="27232" spans="1:5" customFormat="1">
      <c r="A27232" s="294"/>
      <c r="B27232" s="243"/>
      <c r="C27232" s="243"/>
      <c r="D27232" s="243"/>
      <c r="E27232" s="243"/>
    </row>
    <row r="27233" spans="1:5" customFormat="1">
      <c r="A27233" s="294"/>
      <c r="B27233" s="243"/>
      <c r="C27233" s="243"/>
      <c r="D27233" s="243"/>
      <c r="E27233" s="243"/>
    </row>
    <row r="27234" spans="1:5" customFormat="1">
      <c r="A27234" s="294"/>
      <c r="B27234" s="243"/>
      <c r="C27234" s="243"/>
      <c r="D27234" s="243"/>
      <c r="E27234" s="243"/>
    </row>
    <row r="27235" spans="1:5" customFormat="1">
      <c r="A27235" s="294"/>
      <c r="B27235" s="243"/>
      <c r="C27235" s="243"/>
      <c r="D27235" s="243"/>
      <c r="E27235" s="243"/>
    </row>
    <row r="27236" spans="1:5" customFormat="1">
      <c r="A27236" s="294"/>
      <c r="B27236" s="243"/>
      <c r="C27236" s="243"/>
      <c r="D27236" s="243"/>
      <c r="E27236" s="243"/>
    </row>
    <row r="27237" spans="1:5" customFormat="1">
      <c r="A27237" s="294"/>
      <c r="B27237" s="243"/>
      <c r="C27237" s="243"/>
      <c r="D27237" s="243"/>
      <c r="E27237" s="243"/>
    </row>
    <row r="27238" spans="1:5" customFormat="1">
      <c r="A27238" s="294"/>
      <c r="B27238" s="243"/>
      <c r="C27238" s="243"/>
      <c r="D27238" s="243"/>
      <c r="E27238" s="243"/>
    </row>
    <row r="27239" spans="1:5" customFormat="1">
      <c r="A27239" s="294"/>
      <c r="B27239" s="243"/>
      <c r="C27239" s="243"/>
      <c r="D27239" s="243"/>
      <c r="E27239" s="243"/>
    </row>
    <row r="27240" spans="1:5" customFormat="1">
      <c r="A27240" s="294"/>
      <c r="B27240" s="243"/>
      <c r="C27240" s="243"/>
      <c r="D27240" s="243"/>
      <c r="E27240" s="243"/>
    </row>
    <row r="27241" spans="1:5" customFormat="1">
      <c r="A27241" s="294"/>
      <c r="B27241" s="243"/>
      <c r="C27241" s="243"/>
      <c r="D27241" s="243"/>
      <c r="E27241" s="243"/>
    </row>
    <row r="27242" spans="1:5" customFormat="1">
      <c r="A27242" s="294"/>
      <c r="B27242" s="243"/>
      <c r="C27242" s="243"/>
      <c r="D27242" s="243"/>
      <c r="E27242" s="243"/>
    </row>
    <row r="27243" spans="1:5" customFormat="1">
      <c r="A27243" s="294"/>
      <c r="B27243" s="243"/>
      <c r="C27243" s="243"/>
      <c r="D27243" s="243"/>
      <c r="E27243" s="243"/>
    </row>
    <row r="27244" spans="1:5" customFormat="1">
      <c r="A27244" s="294"/>
      <c r="B27244" s="243"/>
      <c r="C27244" s="243"/>
      <c r="D27244" s="243"/>
      <c r="E27244" s="243"/>
    </row>
    <row r="27245" spans="1:5" customFormat="1">
      <c r="A27245" s="294"/>
      <c r="B27245" s="243"/>
      <c r="C27245" s="243"/>
      <c r="D27245" s="243"/>
      <c r="E27245" s="243"/>
    </row>
    <row r="27246" spans="1:5" customFormat="1">
      <c r="A27246" s="294"/>
      <c r="B27246" s="243"/>
      <c r="C27246" s="243"/>
      <c r="D27246" s="243"/>
      <c r="E27246" s="243"/>
    </row>
    <row r="27247" spans="1:5" customFormat="1">
      <c r="A27247" s="294"/>
      <c r="B27247" s="243"/>
      <c r="C27247" s="243"/>
      <c r="D27247" s="243"/>
      <c r="E27247" s="243"/>
    </row>
    <row r="27248" spans="1:5" customFormat="1">
      <c r="A27248" s="294"/>
      <c r="B27248" s="243"/>
      <c r="C27248" s="243"/>
      <c r="D27248" s="243"/>
      <c r="E27248" s="243"/>
    </row>
    <row r="27249" spans="1:5" customFormat="1">
      <c r="A27249" s="294"/>
      <c r="B27249" s="243"/>
      <c r="C27249" s="243"/>
      <c r="D27249" s="243"/>
      <c r="E27249" s="243"/>
    </row>
    <row r="27250" spans="1:5" customFormat="1">
      <c r="A27250" s="294"/>
      <c r="B27250" s="243"/>
      <c r="C27250" s="243"/>
      <c r="D27250" s="243"/>
      <c r="E27250" s="243"/>
    </row>
    <row r="27251" spans="1:5" customFormat="1">
      <c r="A27251" s="294"/>
      <c r="B27251" s="243"/>
      <c r="C27251" s="243"/>
      <c r="D27251" s="243"/>
      <c r="E27251" s="243"/>
    </row>
    <row r="27252" spans="1:5" customFormat="1">
      <c r="A27252" s="294"/>
      <c r="B27252" s="243"/>
      <c r="C27252" s="243"/>
      <c r="D27252" s="243"/>
      <c r="E27252" s="243"/>
    </row>
    <row r="27253" spans="1:5" customFormat="1">
      <c r="A27253" s="294"/>
      <c r="B27253" s="243"/>
      <c r="C27253" s="243"/>
      <c r="D27253" s="243"/>
      <c r="E27253" s="243"/>
    </row>
    <row r="27254" spans="1:5" customFormat="1">
      <c r="A27254" s="294"/>
      <c r="B27254" s="243"/>
      <c r="C27254" s="243"/>
      <c r="D27254" s="243"/>
      <c r="E27254" s="243"/>
    </row>
    <row r="27255" spans="1:5" customFormat="1">
      <c r="A27255" s="294"/>
      <c r="B27255" s="243"/>
      <c r="C27255" s="243"/>
      <c r="D27255" s="243"/>
      <c r="E27255" s="243"/>
    </row>
    <row r="27256" spans="1:5" customFormat="1">
      <c r="A27256" s="294"/>
      <c r="B27256" s="243"/>
      <c r="C27256" s="243"/>
      <c r="D27256" s="243"/>
      <c r="E27256" s="243"/>
    </row>
    <row r="27257" spans="1:5" customFormat="1">
      <c r="A27257" s="294"/>
      <c r="B27257" s="243"/>
      <c r="C27257" s="243"/>
      <c r="D27257" s="243"/>
      <c r="E27257" s="243"/>
    </row>
    <row r="27258" spans="1:5" customFormat="1">
      <c r="A27258" s="294"/>
      <c r="B27258" s="243"/>
      <c r="C27258" s="243"/>
      <c r="D27258" s="243"/>
      <c r="E27258" s="243"/>
    </row>
    <row r="27259" spans="1:5" customFormat="1">
      <c r="A27259" s="294"/>
      <c r="B27259" s="243"/>
      <c r="C27259" s="243"/>
      <c r="D27259" s="243"/>
      <c r="E27259" s="243"/>
    </row>
    <row r="27260" spans="1:5" customFormat="1">
      <c r="A27260" s="294"/>
      <c r="B27260" s="243"/>
      <c r="C27260" s="243"/>
      <c r="D27260" s="243"/>
      <c r="E27260" s="243"/>
    </row>
    <row r="27261" spans="1:5" customFormat="1">
      <c r="A27261" s="294"/>
      <c r="B27261" s="243"/>
      <c r="C27261" s="243"/>
      <c r="D27261" s="243"/>
      <c r="E27261" s="243"/>
    </row>
    <row r="27262" spans="1:5" customFormat="1">
      <c r="A27262" s="294"/>
      <c r="B27262" s="243"/>
      <c r="C27262" s="243"/>
      <c r="D27262" s="243"/>
      <c r="E27262" s="243"/>
    </row>
    <row r="27263" spans="1:5" customFormat="1">
      <c r="A27263" s="294"/>
      <c r="B27263" s="243"/>
      <c r="C27263" s="243"/>
      <c r="D27263" s="243"/>
      <c r="E27263" s="243"/>
    </row>
    <row r="27264" spans="1:5" customFormat="1">
      <c r="A27264" s="294"/>
      <c r="B27264" s="243"/>
      <c r="C27264" s="243"/>
      <c r="D27264" s="243"/>
      <c r="E27264" s="243"/>
    </row>
    <row r="27265" spans="1:5" customFormat="1">
      <c r="A27265" s="294"/>
      <c r="B27265" s="243"/>
      <c r="C27265" s="243"/>
      <c r="D27265" s="243"/>
      <c r="E27265" s="243"/>
    </row>
    <row r="27266" spans="1:5" customFormat="1">
      <c r="A27266" s="294"/>
      <c r="B27266" s="243"/>
      <c r="C27266" s="243"/>
      <c r="D27266" s="243"/>
      <c r="E27266" s="243"/>
    </row>
    <row r="27267" spans="1:5" customFormat="1">
      <c r="A27267" s="294"/>
      <c r="B27267" s="243"/>
      <c r="C27267" s="243"/>
      <c r="D27267" s="243"/>
      <c r="E27267" s="243"/>
    </row>
    <row r="27268" spans="1:5" customFormat="1">
      <c r="A27268" s="294"/>
      <c r="B27268" s="243"/>
      <c r="C27268" s="243"/>
      <c r="D27268" s="243"/>
      <c r="E27268" s="243"/>
    </row>
    <row r="27269" spans="1:5" customFormat="1">
      <c r="A27269" s="294"/>
      <c r="B27269" s="243"/>
      <c r="C27269" s="243"/>
      <c r="D27269" s="243"/>
      <c r="E27269" s="243"/>
    </row>
    <row r="27270" spans="1:5" customFormat="1">
      <c r="A27270" s="294"/>
      <c r="B27270" s="243"/>
      <c r="C27270" s="243"/>
      <c r="D27270" s="243"/>
      <c r="E27270" s="243"/>
    </row>
    <row r="27271" spans="1:5" customFormat="1">
      <c r="A27271" s="294"/>
      <c r="B27271" s="243"/>
      <c r="C27271" s="243"/>
      <c r="D27271" s="243"/>
      <c r="E27271" s="243"/>
    </row>
    <row r="27272" spans="1:5" customFormat="1">
      <c r="A27272" s="294"/>
      <c r="B27272" s="243"/>
      <c r="C27272" s="243"/>
      <c r="D27272" s="243"/>
      <c r="E27272" s="243"/>
    </row>
    <row r="27273" spans="1:5" customFormat="1">
      <c r="A27273" s="294"/>
      <c r="B27273" s="243"/>
      <c r="C27273" s="243"/>
      <c r="D27273" s="243"/>
      <c r="E27273" s="243"/>
    </row>
    <row r="27274" spans="1:5" customFormat="1">
      <c r="A27274" s="294"/>
      <c r="B27274" s="243"/>
      <c r="C27274" s="243"/>
      <c r="D27274" s="243"/>
      <c r="E27274" s="243"/>
    </row>
    <row r="27275" spans="1:5" customFormat="1">
      <c r="A27275" s="294"/>
      <c r="B27275" s="243"/>
      <c r="C27275" s="243"/>
      <c r="D27275" s="243"/>
      <c r="E27275" s="243"/>
    </row>
    <row r="27276" spans="1:5" customFormat="1">
      <c r="A27276" s="294"/>
      <c r="B27276" s="243"/>
      <c r="C27276" s="243"/>
      <c r="D27276" s="243"/>
      <c r="E27276" s="243"/>
    </row>
    <row r="27277" spans="1:5" customFormat="1">
      <c r="A27277" s="294"/>
      <c r="B27277" s="243"/>
      <c r="C27277" s="243"/>
      <c r="D27277" s="243"/>
      <c r="E27277" s="243"/>
    </row>
    <row r="27278" spans="1:5" customFormat="1">
      <c r="A27278" s="294"/>
      <c r="B27278" s="243"/>
      <c r="C27278" s="243"/>
      <c r="D27278" s="243"/>
      <c r="E27278" s="243"/>
    </row>
    <row r="27279" spans="1:5" customFormat="1">
      <c r="A27279" s="294"/>
      <c r="B27279" s="243"/>
      <c r="C27279" s="243"/>
      <c r="D27279" s="243"/>
      <c r="E27279" s="243"/>
    </row>
    <row r="27280" spans="1:5" customFormat="1">
      <c r="A27280" s="294"/>
      <c r="B27280" s="243"/>
      <c r="C27280" s="243"/>
      <c r="D27280" s="243"/>
      <c r="E27280" s="243"/>
    </row>
    <row r="27281" spans="1:5" customFormat="1">
      <c r="A27281" s="294"/>
      <c r="B27281" s="243"/>
      <c r="C27281" s="243"/>
      <c r="D27281" s="243"/>
      <c r="E27281" s="243"/>
    </row>
    <row r="27282" spans="1:5" customFormat="1">
      <c r="A27282" s="294"/>
      <c r="B27282" s="243"/>
      <c r="C27282" s="243"/>
      <c r="D27282" s="243"/>
      <c r="E27282" s="243"/>
    </row>
    <row r="27283" spans="1:5" customFormat="1">
      <c r="A27283" s="294"/>
      <c r="B27283" s="243"/>
      <c r="C27283" s="243"/>
      <c r="D27283" s="243"/>
      <c r="E27283" s="243"/>
    </row>
    <row r="27284" spans="1:5" customFormat="1">
      <c r="A27284" s="294"/>
      <c r="B27284" s="243"/>
      <c r="C27284" s="243"/>
      <c r="D27284" s="243"/>
      <c r="E27284" s="243"/>
    </row>
    <row r="27285" spans="1:5" customFormat="1">
      <c r="A27285" s="294"/>
      <c r="B27285" s="243"/>
      <c r="C27285" s="243"/>
      <c r="D27285" s="243"/>
      <c r="E27285" s="243"/>
    </row>
    <row r="27286" spans="1:5" customFormat="1">
      <c r="A27286" s="294"/>
      <c r="B27286" s="243"/>
      <c r="C27286" s="243"/>
      <c r="D27286" s="243"/>
      <c r="E27286" s="243"/>
    </row>
    <row r="27287" spans="1:5" customFormat="1">
      <c r="A27287" s="294"/>
      <c r="B27287" s="243"/>
      <c r="C27287" s="243"/>
      <c r="D27287" s="243"/>
      <c r="E27287" s="243"/>
    </row>
    <row r="27288" spans="1:5" customFormat="1">
      <c r="A27288" s="294"/>
      <c r="B27288" s="243"/>
      <c r="C27288" s="243"/>
      <c r="D27288" s="243"/>
      <c r="E27288" s="243"/>
    </row>
    <row r="27289" spans="1:5" customFormat="1">
      <c r="A27289" s="294"/>
      <c r="B27289" s="243"/>
      <c r="C27289" s="243"/>
      <c r="D27289" s="243"/>
      <c r="E27289" s="243"/>
    </row>
    <row r="27290" spans="1:5" customFormat="1">
      <c r="A27290" s="294"/>
      <c r="B27290" s="243"/>
      <c r="C27290" s="243"/>
      <c r="D27290" s="243"/>
      <c r="E27290" s="243"/>
    </row>
    <row r="27291" spans="1:5" customFormat="1">
      <c r="A27291" s="294"/>
      <c r="B27291" s="243"/>
      <c r="C27291" s="243"/>
      <c r="D27291" s="243"/>
      <c r="E27291" s="243"/>
    </row>
    <row r="27292" spans="1:5" customFormat="1">
      <c r="A27292" s="294"/>
      <c r="B27292" s="243"/>
      <c r="C27292" s="243"/>
      <c r="D27292" s="243"/>
      <c r="E27292" s="243"/>
    </row>
    <row r="27293" spans="1:5" customFormat="1">
      <c r="A27293" s="294"/>
      <c r="B27293" s="243"/>
      <c r="C27293" s="243"/>
      <c r="D27293" s="243"/>
      <c r="E27293" s="243"/>
    </row>
    <row r="27294" spans="1:5" customFormat="1">
      <c r="A27294" s="294"/>
      <c r="B27294" s="243"/>
      <c r="C27294" s="243"/>
      <c r="D27294" s="243"/>
      <c r="E27294" s="243"/>
    </row>
    <row r="27295" spans="1:5" customFormat="1">
      <c r="A27295" s="294"/>
      <c r="B27295" s="243"/>
      <c r="C27295" s="243"/>
      <c r="D27295" s="243"/>
      <c r="E27295" s="243"/>
    </row>
    <row r="27296" spans="1:5" customFormat="1">
      <c r="A27296" s="294"/>
      <c r="B27296" s="243"/>
      <c r="C27296" s="243"/>
      <c r="D27296" s="243"/>
      <c r="E27296" s="243"/>
    </row>
    <row r="27297" spans="1:5" customFormat="1">
      <c r="A27297" s="294"/>
      <c r="B27297" s="243"/>
      <c r="C27297" s="243"/>
      <c r="D27297" s="243"/>
      <c r="E27297" s="243"/>
    </row>
    <row r="27298" spans="1:5" customFormat="1">
      <c r="A27298" s="294"/>
      <c r="B27298" s="243"/>
      <c r="C27298" s="243"/>
      <c r="D27298" s="243"/>
      <c r="E27298" s="243"/>
    </row>
    <row r="27299" spans="1:5" customFormat="1">
      <c r="A27299" s="294"/>
      <c r="B27299" s="243"/>
      <c r="C27299" s="243"/>
      <c r="D27299" s="243"/>
      <c r="E27299" s="243"/>
    </row>
    <row r="27300" spans="1:5" customFormat="1">
      <c r="A27300" s="294"/>
      <c r="B27300" s="243"/>
      <c r="C27300" s="243"/>
      <c r="D27300" s="243"/>
      <c r="E27300" s="243"/>
    </row>
    <row r="27301" spans="1:5" customFormat="1">
      <c r="A27301" s="294"/>
      <c r="B27301" s="243"/>
      <c r="C27301" s="243"/>
      <c r="D27301" s="243"/>
      <c r="E27301" s="243"/>
    </row>
    <row r="27302" spans="1:5" customFormat="1">
      <c r="A27302" s="294"/>
      <c r="B27302" s="243"/>
      <c r="C27302" s="243"/>
      <c r="D27302" s="243"/>
      <c r="E27302" s="243"/>
    </row>
    <row r="27303" spans="1:5" customFormat="1">
      <c r="A27303" s="294"/>
      <c r="B27303" s="243"/>
      <c r="C27303" s="243"/>
      <c r="D27303" s="243"/>
      <c r="E27303" s="243"/>
    </row>
    <row r="27304" spans="1:5" customFormat="1">
      <c r="A27304" s="294"/>
      <c r="B27304" s="243"/>
      <c r="C27304" s="243"/>
      <c r="D27304" s="243"/>
      <c r="E27304" s="243"/>
    </row>
    <row r="27305" spans="1:5" customFormat="1">
      <c r="A27305" s="294"/>
      <c r="B27305" s="243"/>
      <c r="C27305" s="243"/>
      <c r="D27305" s="243"/>
      <c r="E27305" s="243"/>
    </row>
    <row r="27306" spans="1:5" customFormat="1">
      <c r="A27306" s="294"/>
      <c r="B27306" s="243"/>
      <c r="C27306" s="243"/>
      <c r="D27306" s="243"/>
      <c r="E27306" s="243"/>
    </row>
    <row r="27307" spans="1:5" customFormat="1">
      <c r="A27307" s="294"/>
      <c r="B27307" s="243"/>
      <c r="C27307" s="243"/>
      <c r="D27307" s="243"/>
      <c r="E27307" s="243"/>
    </row>
    <row r="27308" spans="1:5" customFormat="1">
      <c r="A27308" s="294"/>
      <c r="B27308" s="243"/>
      <c r="C27308" s="243"/>
      <c r="D27308" s="243"/>
      <c r="E27308" s="243"/>
    </row>
    <row r="27309" spans="1:5" customFormat="1">
      <c r="A27309" s="294"/>
      <c r="B27309" s="243"/>
      <c r="C27309" s="243"/>
      <c r="D27309" s="243"/>
      <c r="E27309" s="243"/>
    </row>
    <row r="27310" spans="1:5" customFormat="1">
      <c r="A27310" s="294"/>
      <c r="B27310" s="243"/>
      <c r="C27310" s="243"/>
      <c r="D27310" s="243"/>
      <c r="E27310" s="243"/>
    </row>
    <row r="27311" spans="1:5" customFormat="1">
      <c r="A27311" s="294"/>
      <c r="B27311" s="243"/>
      <c r="C27311" s="243"/>
      <c r="D27311" s="243"/>
      <c r="E27311" s="243"/>
    </row>
    <row r="27312" spans="1:5" customFormat="1">
      <c r="A27312" s="294"/>
      <c r="B27312" s="243"/>
      <c r="C27312" s="243"/>
      <c r="D27312" s="243"/>
      <c r="E27312" s="243"/>
    </row>
    <row r="27313" spans="1:5" customFormat="1">
      <c r="A27313" s="294"/>
      <c r="B27313" s="243"/>
      <c r="C27313" s="243"/>
      <c r="D27313" s="243"/>
      <c r="E27313" s="243"/>
    </row>
    <row r="27314" spans="1:5" customFormat="1">
      <c r="A27314" s="294"/>
      <c r="B27314" s="243"/>
      <c r="C27314" s="243"/>
      <c r="D27314" s="243"/>
      <c r="E27314" s="243"/>
    </row>
    <row r="27315" spans="1:5" customFormat="1">
      <c r="A27315" s="294"/>
      <c r="B27315" s="243"/>
      <c r="C27315" s="243"/>
      <c r="D27315" s="243"/>
      <c r="E27315" s="243"/>
    </row>
    <row r="27316" spans="1:5" customFormat="1">
      <c r="A27316" s="294"/>
      <c r="B27316" s="243"/>
      <c r="C27316" s="243"/>
      <c r="D27316" s="243"/>
      <c r="E27316" s="243"/>
    </row>
    <row r="27317" spans="1:5" customFormat="1">
      <c r="A27317" s="294"/>
      <c r="B27317" s="243"/>
      <c r="C27317" s="243"/>
      <c r="D27317" s="243"/>
      <c r="E27317" s="243"/>
    </row>
    <row r="27318" spans="1:5" customFormat="1">
      <c r="A27318" s="294"/>
      <c r="B27318" s="243"/>
      <c r="C27318" s="243"/>
      <c r="D27318" s="243"/>
      <c r="E27318" s="243"/>
    </row>
    <row r="27319" spans="1:5" customFormat="1">
      <c r="A27319" s="294"/>
      <c r="B27319" s="243"/>
      <c r="C27319" s="243"/>
      <c r="D27319" s="243"/>
      <c r="E27319" s="243"/>
    </row>
    <row r="27320" spans="1:5" customFormat="1">
      <c r="A27320" s="294"/>
      <c r="B27320" s="243"/>
      <c r="C27320" s="243"/>
      <c r="D27320" s="243"/>
      <c r="E27320" s="243"/>
    </row>
    <row r="27321" spans="1:5" customFormat="1">
      <c r="A27321" s="294"/>
      <c r="B27321" s="243"/>
      <c r="C27321" s="243"/>
      <c r="D27321" s="243"/>
      <c r="E27321" s="243"/>
    </row>
    <row r="27322" spans="1:5" customFormat="1">
      <c r="A27322" s="294"/>
      <c r="B27322" s="243"/>
      <c r="C27322" s="243"/>
      <c r="D27322" s="243"/>
      <c r="E27322" s="243"/>
    </row>
    <row r="27323" spans="1:5" customFormat="1">
      <c r="A27323" s="294"/>
      <c r="B27323" s="243"/>
      <c r="C27323" s="243"/>
      <c r="D27323" s="243"/>
      <c r="E27323" s="243"/>
    </row>
    <row r="27324" spans="1:5" customFormat="1">
      <c r="A27324" s="294"/>
      <c r="B27324" s="243"/>
      <c r="C27324" s="243"/>
      <c r="D27324" s="243"/>
      <c r="E27324" s="243"/>
    </row>
    <row r="27325" spans="1:5" customFormat="1">
      <c r="A27325" s="294"/>
      <c r="B27325" s="243"/>
      <c r="C27325" s="243"/>
      <c r="D27325" s="243"/>
      <c r="E27325" s="243"/>
    </row>
    <row r="27326" spans="1:5" customFormat="1">
      <c r="A27326" s="294"/>
      <c r="B27326" s="243"/>
      <c r="C27326" s="243"/>
      <c r="D27326" s="243"/>
      <c r="E27326" s="243"/>
    </row>
    <row r="27327" spans="1:5" customFormat="1">
      <c r="A27327" s="294"/>
      <c r="B27327" s="243"/>
      <c r="C27327" s="243"/>
      <c r="D27327" s="243"/>
      <c r="E27327" s="243"/>
    </row>
    <row r="27328" spans="1:5" customFormat="1">
      <c r="A27328" s="294"/>
      <c r="B27328" s="243"/>
      <c r="C27328" s="243"/>
      <c r="D27328" s="243"/>
      <c r="E27328" s="243"/>
    </row>
    <row r="27329" spans="1:5" customFormat="1">
      <c r="A27329" s="294"/>
      <c r="B27329" s="243"/>
      <c r="C27329" s="243"/>
      <c r="D27329" s="243"/>
      <c r="E27329" s="243"/>
    </row>
    <row r="27330" spans="1:5" customFormat="1">
      <c r="A27330" s="294"/>
      <c r="B27330" s="243"/>
      <c r="C27330" s="243"/>
      <c r="D27330" s="243"/>
      <c r="E27330" s="243"/>
    </row>
    <row r="27331" spans="1:5" customFormat="1">
      <c r="A27331" s="294"/>
      <c r="B27331" s="243"/>
      <c r="C27331" s="243"/>
      <c r="D27331" s="243"/>
      <c r="E27331" s="243"/>
    </row>
    <row r="27332" spans="1:5" customFormat="1">
      <c r="A27332" s="294"/>
      <c r="B27332" s="243"/>
      <c r="C27332" s="243"/>
      <c r="D27332" s="243"/>
      <c r="E27332" s="243"/>
    </row>
    <row r="27333" spans="1:5" customFormat="1">
      <c r="A27333" s="294"/>
      <c r="B27333" s="243"/>
      <c r="C27333" s="243"/>
      <c r="D27333" s="243"/>
      <c r="E27333" s="243"/>
    </row>
    <row r="27334" spans="1:5" customFormat="1">
      <c r="A27334" s="294"/>
      <c r="B27334" s="243"/>
      <c r="C27334" s="243"/>
      <c r="D27334" s="243"/>
      <c r="E27334" s="243"/>
    </row>
    <row r="27335" spans="1:5" customFormat="1">
      <c r="A27335" s="294"/>
      <c r="B27335" s="243"/>
      <c r="C27335" s="243"/>
      <c r="D27335" s="243"/>
      <c r="E27335" s="243"/>
    </row>
    <row r="27336" spans="1:5" customFormat="1">
      <c r="A27336" s="294"/>
      <c r="B27336" s="243"/>
      <c r="C27336" s="243"/>
      <c r="D27336" s="243"/>
      <c r="E27336" s="243"/>
    </row>
    <row r="27337" spans="1:5" customFormat="1">
      <c r="A27337" s="294"/>
      <c r="B27337" s="243"/>
      <c r="C27337" s="243"/>
      <c r="D27337" s="243"/>
      <c r="E27337" s="243"/>
    </row>
    <row r="27338" spans="1:5" customFormat="1">
      <c r="A27338" s="294"/>
      <c r="B27338" s="243"/>
      <c r="C27338" s="243"/>
      <c r="D27338" s="243"/>
      <c r="E27338" s="243"/>
    </row>
    <row r="27339" spans="1:5" customFormat="1">
      <c r="A27339" s="294"/>
      <c r="B27339" s="243"/>
      <c r="C27339" s="243"/>
      <c r="D27339" s="243"/>
      <c r="E27339" s="243"/>
    </row>
    <row r="27340" spans="1:5" customFormat="1">
      <c r="A27340" s="294"/>
      <c r="B27340" s="243"/>
      <c r="C27340" s="243"/>
      <c r="D27340" s="243"/>
      <c r="E27340" s="243"/>
    </row>
    <row r="27341" spans="1:5" customFormat="1">
      <c r="A27341" s="294"/>
      <c r="B27341" s="243"/>
      <c r="C27341" s="243"/>
      <c r="D27341" s="243"/>
      <c r="E27341" s="243"/>
    </row>
    <row r="27342" spans="1:5" customFormat="1">
      <c r="A27342" s="294"/>
      <c r="B27342" s="243"/>
      <c r="C27342" s="243"/>
      <c r="D27342" s="243"/>
      <c r="E27342" s="243"/>
    </row>
    <row r="27343" spans="1:5" customFormat="1">
      <c r="A27343" s="294"/>
      <c r="B27343" s="243"/>
      <c r="C27343" s="243"/>
      <c r="D27343" s="243"/>
      <c r="E27343" s="243"/>
    </row>
    <row r="27344" spans="1:5" customFormat="1">
      <c r="A27344" s="294"/>
      <c r="B27344" s="243"/>
      <c r="C27344" s="243"/>
      <c r="D27344" s="243"/>
      <c r="E27344" s="243"/>
    </row>
    <row r="27345" spans="1:5" customFormat="1">
      <c r="A27345" s="294"/>
      <c r="B27345" s="243"/>
      <c r="C27345" s="243"/>
      <c r="D27345" s="243"/>
      <c r="E27345" s="243"/>
    </row>
    <row r="27346" spans="1:5" customFormat="1">
      <c r="A27346" s="294"/>
      <c r="B27346" s="243"/>
      <c r="C27346" s="243"/>
      <c r="D27346" s="243"/>
      <c r="E27346" s="243"/>
    </row>
    <row r="27347" spans="1:5" customFormat="1">
      <c r="A27347" s="294"/>
      <c r="B27347" s="243"/>
      <c r="C27347" s="243"/>
      <c r="D27347" s="243"/>
      <c r="E27347" s="243"/>
    </row>
    <row r="27348" spans="1:5" customFormat="1">
      <c r="A27348" s="294"/>
      <c r="B27348" s="243"/>
      <c r="C27348" s="243"/>
      <c r="D27348" s="243"/>
      <c r="E27348" s="243"/>
    </row>
    <row r="27349" spans="1:5" customFormat="1">
      <c r="A27349" s="294"/>
      <c r="B27349" s="243"/>
      <c r="C27349" s="243"/>
      <c r="D27349" s="243"/>
      <c r="E27349" s="243"/>
    </row>
    <row r="27350" spans="1:5" customFormat="1">
      <c r="A27350" s="294"/>
      <c r="B27350" s="243"/>
      <c r="C27350" s="243"/>
      <c r="D27350" s="243"/>
      <c r="E27350" s="243"/>
    </row>
    <row r="27351" spans="1:5" customFormat="1">
      <c r="A27351" s="294"/>
      <c r="B27351" s="243"/>
      <c r="C27351" s="243"/>
      <c r="D27351" s="243"/>
      <c r="E27351" s="243"/>
    </row>
    <row r="27352" spans="1:5" customFormat="1">
      <c r="A27352" s="294"/>
      <c r="B27352" s="243"/>
      <c r="C27352" s="243"/>
      <c r="D27352" s="243"/>
      <c r="E27352" s="243"/>
    </row>
    <row r="27353" spans="1:5" customFormat="1">
      <c r="A27353" s="294"/>
      <c r="B27353" s="243"/>
      <c r="C27353" s="243"/>
      <c r="D27353" s="243"/>
      <c r="E27353" s="243"/>
    </row>
    <row r="27354" spans="1:5" customFormat="1">
      <c r="A27354" s="294"/>
      <c r="B27354" s="243"/>
      <c r="C27354" s="243"/>
      <c r="D27354" s="243"/>
      <c r="E27354" s="243"/>
    </row>
    <row r="27355" spans="1:5" customFormat="1">
      <c r="A27355" s="294"/>
      <c r="B27355" s="243"/>
      <c r="C27355" s="243"/>
      <c r="D27355" s="243"/>
      <c r="E27355" s="243"/>
    </row>
    <row r="27356" spans="1:5" customFormat="1">
      <c r="A27356" s="294"/>
      <c r="B27356" s="243"/>
      <c r="C27356" s="243"/>
      <c r="D27356" s="243"/>
      <c r="E27356" s="243"/>
    </row>
    <row r="27357" spans="1:5" customFormat="1">
      <c r="A27357" s="294"/>
      <c r="B27357" s="243"/>
      <c r="C27357" s="243"/>
      <c r="D27357" s="243"/>
      <c r="E27357" s="243"/>
    </row>
    <row r="27358" spans="1:5" customFormat="1">
      <c r="A27358" s="294"/>
      <c r="B27358" s="243"/>
      <c r="C27358" s="243"/>
      <c r="D27358" s="243"/>
      <c r="E27358" s="243"/>
    </row>
    <row r="27359" spans="1:5" customFormat="1">
      <c r="A27359" s="294"/>
      <c r="B27359" s="243"/>
      <c r="C27359" s="243"/>
      <c r="D27359" s="243"/>
      <c r="E27359" s="243"/>
    </row>
    <row r="27360" spans="1:5" customFormat="1">
      <c r="A27360" s="294"/>
      <c r="B27360" s="243"/>
      <c r="C27360" s="243"/>
      <c r="D27360" s="243"/>
      <c r="E27360" s="243"/>
    </row>
    <row r="27361" spans="1:5" customFormat="1">
      <c r="A27361" s="294"/>
      <c r="B27361" s="243"/>
      <c r="C27361" s="243"/>
      <c r="D27361" s="243"/>
      <c r="E27361" s="243"/>
    </row>
    <row r="27362" spans="1:5" customFormat="1">
      <c r="A27362" s="294"/>
      <c r="B27362" s="243"/>
      <c r="C27362" s="243"/>
      <c r="D27362" s="243"/>
      <c r="E27362" s="243"/>
    </row>
    <row r="27363" spans="1:5" customFormat="1">
      <c r="A27363" s="294"/>
      <c r="B27363" s="243"/>
      <c r="C27363" s="243"/>
      <c r="D27363" s="243"/>
      <c r="E27363" s="243"/>
    </row>
    <row r="27364" spans="1:5" customFormat="1">
      <c r="A27364" s="294"/>
      <c r="B27364" s="243"/>
      <c r="C27364" s="243"/>
      <c r="D27364" s="243"/>
      <c r="E27364" s="243"/>
    </row>
    <row r="27365" spans="1:5" customFormat="1">
      <c r="A27365" s="294"/>
      <c r="B27365" s="243"/>
      <c r="C27365" s="243"/>
      <c r="D27365" s="243"/>
      <c r="E27365" s="243"/>
    </row>
    <row r="27366" spans="1:5" customFormat="1">
      <c r="A27366" s="294"/>
      <c r="B27366" s="243"/>
      <c r="C27366" s="243"/>
      <c r="D27366" s="243"/>
      <c r="E27366" s="243"/>
    </row>
    <row r="27367" spans="1:5" customFormat="1">
      <c r="A27367" s="294"/>
      <c r="B27367" s="243"/>
      <c r="C27367" s="243"/>
      <c r="D27367" s="243"/>
      <c r="E27367" s="243"/>
    </row>
    <row r="27368" spans="1:5" customFormat="1">
      <c r="A27368" s="294"/>
      <c r="B27368" s="243"/>
      <c r="C27368" s="243"/>
      <c r="D27368" s="243"/>
      <c r="E27368" s="243"/>
    </row>
    <row r="27369" spans="1:5" customFormat="1">
      <c r="A27369" s="294"/>
      <c r="B27369" s="243"/>
      <c r="C27369" s="243"/>
      <c r="D27369" s="243"/>
      <c r="E27369" s="243"/>
    </row>
    <row r="27370" spans="1:5" customFormat="1">
      <c r="A27370" s="294"/>
      <c r="B27370" s="243"/>
      <c r="C27370" s="243"/>
      <c r="D27370" s="243"/>
      <c r="E27370" s="243"/>
    </row>
    <row r="27371" spans="1:5" customFormat="1">
      <c r="A27371" s="294"/>
      <c r="B27371" s="243"/>
      <c r="C27371" s="243"/>
      <c r="D27371" s="243"/>
      <c r="E27371" s="243"/>
    </row>
    <row r="27372" spans="1:5" customFormat="1">
      <c r="A27372" s="294"/>
      <c r="B27372" s="243"/>
      <c r="C27372" s="243"/>
      <c r="D27372" s="243"/>
      <c r="E27372" s="243"/>
    </row>
    <row r="27373" spans="1:5" customFormat="1">
      <c r="A27373" s="294"/>
      <c r="B27373" s="243"/>
      <c r="C27373" s="243"/>
      <c r="D27373" s="243"/>
      <c r="E27373" s="243"/>
    </row>
    <row r="27374" spans="1:5" customFormat="1">
      <c r="A27374" s="294"/>
      <c r="B27374" s="243"/>
      <c r="C27374" s="243"/>
      <c r="D27374" s="243"/>
      <c r="E27374" s="243"/>
    </row>
    <row r="27375" spans="1:5" customFormat="1">
      <c r="A27375" s="294"/>
      <c r="B27375" s="243"/>
      <c r="C27375" s="243"/>
      <c r="D27375" s="243"/>
      <c r="E27375" s="243"/>
    </row>
    <row r="27376" spans="1:5" customFormat="1">
      <c r="A27376" s="294"/>
      <c r="B27376" s="243"/>
      <c r="C27376" s="243"/>
      <c r="D27376" s="243"/>
      <c r="E27376" s="243"/>
    </row>
    <row r="27377" spans="1:5" customFormat="1">
      <c r="A27377" s="294"/>
      <c r="B27377" s="243"/>
      <c r="C27377" s="243"/>
      <c r="D27377" s="243"/>
      <c r="E27377" s="243"/>
    </row>
    <row r="27378" spans="1:5" customFormat="1">
      <c r="A27378" s="294"/>
      <c r="B27378" s="243"/>
      <c r="C27378" s="243"/>
      <c r="D27378" s="243"/>
      <c r="E27378" s="243"/>
    </row>
    <row r="27379" spans="1:5" customFormat="1">
      <c r="A27379" s="294"/>
      <c r="B27379" s="243"/>
      <c r="C27379" s="243"/>
      <c r="D27379" s="243"/>
      <c r="E27379" s="243"/>
    </row>
    <row r="27380" spans="1:5" customFormat="1">
      <c r="A27380" s="294"/>
      <c r="B27380" s="243"/>
      <c r="C27380" s="243"/>
      <c r="D27380" s="243"/>
      <c r="E27380" s="243"/>
    </row>
    <row r="27381" spans="1:5" customFormat="1">
      <c r="A27381" s="294"/>
      <c r="B27381" s="243"/>
      <c r="C27381" s="243"/>
      <c r="D27381" s="243"/>
      <c r="E27381" s="243"/>
    </row>
    <row r="27382" spans="1:5" customFormat="1">
      <c r="A27382" s="294"/>
      <c r="B27382" s="243"/>
      <c r="C27382" s="243"/>
      <c r="D27382" s="243"/>
      <c r="E27382" s="243"/>
    </row>
    <row r="27383" spans="1:5" customFormat="1">
      <c r="A27383" s="294"/>
      <c r="B27383" s="243"/>
      <c r="C27383" s="243"/>
      <c r="D27383" s="243"/>
      <c r="E27383" s="243"/>
    </row>
    <row r="27384" spans="1:5" customFormat="1">
      <c r="A27384" s="294"/>
      <c r="B27384" s="243"/>
      <c r="C27384" s="243"/>
      <c r="D27384" s="243"/>
      <c r="E27384" s="243"/>
    </row>
    <row r="27385" spans="1:5" customFormat="1">
      <c r="A27385" s="294"/>
      <c r="B27385" s="243"/>
      <c r="C27385" s="243"/>
      <c r="D27385" s="243"/>
      <c r="E27385" s="243"/>
    </row>
    <row r="27386" spans="1:5" customFormat="1">
      <c r="A27386" s="294"/>
      <c r="B27386" s="243"/>
      <c r="C27386" s="243"/>
      <c r="D27386" s="243"/>
      <c r="E27386" s="243"/>
    </row>
    <row r="27387" spans="1:5" customFormat="1">
      <c r="A27387" s="294"/>
      <c r="B27387" s="243"/>
      <c r="C27387" s="243"/>
      <c r="D27387" s="243"/>
      <c r="E27387" s="243"/>
    </row>
    <row r="27388" spans="1:5" customFormat="1">
      <c r="A27388" s="294"/>
      <c r="B27388" s="243"/>
      <c r="C27388" s="243"/>
      <c r="D27388" s="243"/>
      <c r="E27388" s="243"/>
    </row>
    <row r="27389" spans="1:5" customFormat="1">
      <c r="A27389" s="294"/>
      <c r="B27389" s="243"/>
      <c r="C27389" s="243"/>
      <c r="D27389" s="243"/>
      <c r="E27389" s="243"/>
    </row>
    <row r="27390" spans="1:5" customFormat="1">
      <c r="A27390" s="294"/>
      <c r="B27390" s="243"/>
      <c r="C27390" s="243"/>
      <c r="D27390" s="243"/>
      <c r="E27390" s="243"/>
    </row>
    <row r="27391" spans="1:5" customFormat="1">
      <c r="A27391" s="294"/>
      <c r="B27391" s="243"/>
      <c r="C27391" s="243"/>
      <c r="D27391" s="243"/>
      <c r="E27391" s="243"/>
    </row>
    <row r="27392" spans="1:5" customFormat="1">
      <c r="A27392" s="294"/>
      <c r="B27392" s="243"/>
      <c r="C27392" s="243"/>
      <c r="D27392" s="243"/>
      <c r="E27392" s="243"/>
    </row>
    <row r="27393" spans="1:5" customFormat="1">
      <c r="A27393" s="294"/>
      <c r="B27393" s="243"/>
      <c r="C27393" s="243"/>
      <c r="D27393" s="243"/>
      <c r="E27393" s="243"/>
    </row>
    <row r="27394" spans="1:5" customFormat="1">
      <c r="A27394" s="294"/>
      <c r="B27394" s="243"/>
      <c r="C27394" s="243"/>
      <c r="D27394" s="243"/>
      <c r="E27394" s="243"/>
    </row>
    <row r="27395" spans="1:5" customFormat="1">
      <c r="A27395" s="294"/>
      <c r="B27395" s="243"/>
      <c r="C27395" s="243"/>
      <c r="D27395" s="243"/>
      <c r="E27395" s="243"/>
    </row>
    <row r="27396" spans="1:5" customFormat="1">
      <c r="A27396" s="294"/>
      <c r="B27396" s="243"/>
      <c r="C27396" s="243"/>
      <c r="D27396" s="243"/>
      <c r="E27396" s="243"/>
    </row>
    <row r="27397" spans="1:5" customFormat="1">
      <c r="A27397" s="294"/>
      <c r="B27397" s="243"/>
      <c r="C27397" s="243"/>
      <c r="D27397" s="243"/>
      <c r="E27397" s="243"/>
    </row>
    <row r="27398" spans="1:5" customFormat="1">
      <c r="A27398" s="294"/>
      <c r="B27398" s="243"/>
      <c r="C27398" s="243"/>
      <c r="D27398" s="243"/>
      <c r="E27398" s="243"/>
    </row>
    <row r="27399" spans="1:5" customFormat="1">
      <c r="A27399" s="294"/>
      <c r="B27399" s="243"/>
      <c r="C27399" s="243"/>
      <c r="D27399" s="243"/>
      <c r="E27399" s="243"/>
    </row>
    <row r="27400" spans="1:5" customFormat="1">
      <c r="A27400" s="294"/>
      <c r="B27400" s="243"/>
      <c r="C27400" s="243"/>
      <c r="D27400" s="243"/>
      <c r="E27400" s="243"/>
    </row>
    <row r="27401" spans="1:5" customFormat="1">
      <c r="A27401" s="294"/>
      <c r="B27401" s="243"/>
      <c r="C27401" s="243"/>
      <c r="D27401" s="243"/>
      <c r="E27401" s="243"/>
    </row>
    <row r="27402" spans="1:5" customFormat="1">
      <c r="A27402" s="294"/>
      <c r="B27402" s="243"/>
      <c r="C27402" s="243"/>
      <c r="D27402" s="243"/>
      <c r="E27402" s="243"/>
    </row>
    <row r="27403" spans="1:5" customFormat="1">
      <c r="A27403" s="294"/>
      <c r="B27403" s="243"/>
      <c r="C27403" s="243"/>
      <c r="D27403" s="243"/>
      <c r="E27403" s="243"/>
    </row>
    <row r="27404" spans="1:5" customFormat="1">
      <c r="A27404" s="294"/>
      <c r="B27404" s="243"/>
      <c r="C27404" s="243"/>
      <c r="D27404" s="243"/>
      <c r="E27404" s="243"/>
    </row>
    <row r="27405" spans="1:5" customFormat="1">
      <c r="A27405" s="294"/>
      <c r="B27405" s="243"/>
      <c r="C27405" s="243"/>
      <c r="D27405" s="243"/>
      <c r="E27405" s="243"/>
    </row>
    <row r="27406" spans="1:5" customFormat="1">
      <c r="A27406" s="294"/>
      <c r="B27406" s="243"/>
      <c r="C27406" s="243"/>
      <c r="D27406" s="243"/>
      <c r="E27406" s="243"/>
    </row>
    <row r="27407" spans="1:5" customFormat="1">
      <c r="A27407" s="294"/>
      <c r="B27407" s="243"/>
      <c r="C27407" s="243"/>
      <c r="D27407" s="243"/>
      <c r="E27407" s="243"/>
    </row>
    <row r="27408" spans="1:5" customFormat="1">
      <c r="A27408" s="294"/>
      <c r="B27408" s="243"/>
      <c r="C27408" s="243"/>
      <c r="D27408" s="243"/>
      <c r="E27408" s="243"/>
    </row>
    <row r="27409" spans="1:5" customFormat="1">
      <c r="A27409" s="294"/>
      <c r="B27409" s="243"/>
      <c r="C27409" s="243"/>
      <c r="D27409" s="243"/>
      <c r="E27409" s="243"/>
    </row>
    <row r="27410" spans="1:5" customFormat="1">
      <c r="A27410" s="294"/>
      <c r="B27410" s="243"/>
      <c r="C27410" s="243"/>
      <c r="D27410" s="243"/>
      <c r="E27410" s="243"/>
    </row>
    <row r="27411" spans="1:5" customFormat="1">
      <c r="A27411" s="294"/>
      <c r="B27411" s="243"/>
      <c r="C27411" s="243"/>
      <c r="D27411" s="243"/>
      <c r="E27411" s="243"/>
    </row>
    <row r="27412" spans="1:5" customFormat="1">
      <c r="A27412" s="294"/>
      <c r="B27412" s="243"/>
      <c r="C27412" s="243"/>
      <c r="D27412" s="243"/>
      <c r="E27412" s="243"/>
    </row>
    <row r="27413" spans="1:5" customFormat="1">
      <c r="A27413" s="294"/>
      <c r="B27413" s="243"/>
      <c r="C27413" s="243"/>
      <c r="D27413" s="243"/>
      <c r="E27413" s="243"/>
    </row>
    <row r="27414" spans="1:5" customFormat="1">
      <c r="A27414" s="294"/>
      <c r="B27414" s="243"/>
      <c r="C27414" s="243"/>
      <c r="D27414" s="243"/>
      <c r="E27414" s="243"/>
    </row>
    <row r="27415" spans="1:5" customFormat="1">
      <c r="A27415" s="294"/>
      <c r="B27415" s="243"/>
      <c r="C27415" s="243"/>
      <c r="D27415" s="243"/>
      <c r="E27415" s="243"/>
    </row>
    <row r="27416" spans="1:5" customFormat="1">
      <c r="A27416" s="294"/>
      <c r="B27416" s="243"/>
      <c r="C27416" s="243"/>
      <c r="D27416" s="243"/>
      <c r="E27416" s="243"/>
    </row>
    <row r="27417" spans="1:5" customFormat="1">
      <c r="A27417" s="294"/>
      <c r="B27417" s="243"/>
      <c r="C27417" s="243"/>
      <c r="D27417" s="243"/>
      <c r="E27417" s="243"/>
    </row>
    <row r="27418" spans="1:5" customFormat="1">
      <c r="A27418" s="294"/>
      <c r="B27418" s="243"/>
      <c r="C27418" s="243"/>
      <c r="D27418" s="243"/>
      <c r="E27418" s="243"/>
    </row>
    <row r="27419" spans="1:5" customFormat="1">
      <c r="A27419" s="294"/>
      <c r="B27419" s="243"/>
      <c r="C27419" s="243"/>
      <c r="D27419" s="243"/>
      <c r="E27419" s="243"/>
    </row>
    <row r="27420" spans="1:5" customFormat="1">
      <c r="A27420" s="294"/>
      <c r="B27420" s="243"/>
      <c r="C27420" s="243"/>
      <c r="D27420" s="243"/>
      <c r="E27420" s="243"/>
    </row>
    <row r="27421" spans="1:5" customFormat="1">
      <c r="A27421" s="294"/>
      <c r="B27421" s="243"/>
      <c r="C27421" s="243"/>
      <c r="D27421" s="243"/>
      <c r="E27421" s="243"/>
    </row>
    <row r="27422" spans="1:5" customFormat="1">
      <c r="A27422" s="294"/>
      <c r="B27422" s="243"/>
      <c r="C27422" s="243"/>
      <c r="D27422" s="243"/>
      <c r="E27422" s="243"/>
    </row>
    <row r="27423" spans="1:5" customFormat="1">
      <c r="A27423" s="294"/>
      <c r="B27423" s="243"/>
      <c r="C27423" s="243"/>
      <c r="D27423" s="243"/>
      <c r="E27423" s="243"/>
    </row>
    <row r="27424" spans="1:5" customFormat="1">
      <c r="A27424" s="294"/>
      <c r="B27424" s="243"/>
      <c r="C27424" s="243"/>
      <c r="D27424" s="243"/>
      <c r="E27424" s="243"/>
    </row>
    <row r="27425" spans="1:5" customFormat="1">
      <c r="A27425" s="294"/>
      <c r="B27425" s="243"/>
      <c r="C27425" s="243"/>
      <c r="D27425" s="243"/>
      <c r="E27425" s="243"/>
    </row>
    <row r="27426" spans="1:5" customFormat="1">
      <c r="A27426" s="294"/>
      <c r="B27426" s="243"/>
      <c r="C27426" s="243"/>
      <c r="D27426" s="243"/>
      <c r="E27426" s="243"/>
    </row>
    <row r="27427" spans="1:5" customFormat="1">
      <c r="A27427" s="294"/>
      <c r="B27427" s="243"/>
      <c r="C27427" s="243"/>
      <c r="D27427" s="243"/>
      <c r="E27427" s="243"/>
    </row>
    <row r="27428" spans="1:5" customFormat="1">
      <c r="A27428" s="294"/>
      <c r="B27428" s="243"/>
      <c r="C27428" s="243"/>
      <c r="D27428" s="243"/>
      <c r="E27428" s="243"/>
    </row>
    <row r="27429" spans="1:5" customFormat="1">
      <c r="A27429" s="294"/>
      <c r="B27429" s="243"/>
      <c r="C27429" s="243"/>
      <c r="D27429" s="243"/>
      <c r="E27429" s="243"/>
    </row>
    <row r="27430" spans="1:5" customFormat="1">
      <c r="A27430" s="294"/>
      <c r="B27430" s="243"/>
      <c r="C27430" s="243"/>
      <c r="D27430" s="243"/>
      <c r="E27430" s="243"/>
    </row>
    <row r="27431" spans="1:5" customFormat="1">
      <c r="A27431" s="294"/>
      <c r="B27431" s="243"/>
      <c r="C27431" s="243"/>
      <c r="D27431" s="243"/>
      <c r="E27431" s="243"/>
    </row>
    <row r="27432" spans="1:5" customFormat="1">
      <c r="A27432" s="294"/>
      <c r="B27432" s="243"/>
      <c r="C27432" s="243"/>
      <c r="D27432" s="243"/>
      <c r="E27432" s="243"/>
    </row>
    <row r="27433" spans="1:5" customFormat="1">
      <c r="A27433" s="294"/>
      <c r="B27433" s="243"/>
      <c r="C27433" s="243"/>
      <c r="D27433" s="243"/>
      <c r="E27433" s="243"/>
    </row>
    <row r="27434" spans="1:5" customFormat="1">
      <c r="A27434" s="294"/>
      <c r="B27434" s="243"/>
      <c r="C27434" s="243"/>
      <c r="D27434" s="243"/>
      <c r="E27434" s="243"/>
    </row>
    <row r="27435" spans="1:5" customFormat="1">
      <c r="A27435" s="294"/>
      <c r="B27435" s="243"/>
      <c r="C27435" s="243"/>
      <c r="D27435" s="243"/>
      <c r="E27435" s="243"/>
    </row>
    <row r="27436" spans="1:5" customFormat="1">
      <c r="A27436" s="294"/>
      <c r="B27436" s="243"/>
      <c r="C27436" s="243"/>
      <c r="D27436" s="243"/>
      <c r="E27436" s="243"/>
    </row>
    <row r="27437" spans="1:5" customFormat="1">
      <c r="A27437" s="294"/>
      <c r="B27437" s="243"/>
      <c r="C27437" s="243"/>
      <c r="D27437" s="243"/>
      <c r="E27437" s="243"/>
    </row>
    <row r="27438" spans="1:5" customFormat="1">
      <c r="A27438" s="294"/>
      <c r="B27438" s="243"/>
      <c r="C27438" s="243"/>
      <c r="D27438" s="243"/>
      <c r="E27438" s="243"/>
    </row>
    <row r="27439" spans="1:5" customFormat="1">
      <c r="A27439" s="294"/>
      <c r="B27439" s="243"/>
      <c r="C27439" s="243"/>
      <c r="D27439" s="243"/>
      <c r="E27439" s="243"/>
    </row>
    <row r="27440" spans="1:5" customFormat="1">
      <c r="A27440" s="294"/>
      <c r="B27440" s="243"/>
      <c r="C27440" s="243"/>
      <c r="D27440" s="243"/>
      <c r="E27440" s="243"/>
    </row>
    <row r="27441" spans="1:5" customFormat="1">
      <c r="A27441" s="294"/>
      <c r="B27441" s="243"/>
      <c r="C27441" s="243"/>
      <c r="D27441" s="243"/>
      <c r="E27441" s="243"/>
    </row>
    <row r="27442" spans="1:5" customFormat="1">
      <c r="A27442" s="294"/>
      <c r="B27442" s="243"/>
      <c r="C27442" s="243"/>
      <c r="D27442" s="243"/>
      <c r="E27442" s="243"/>
    </row>
    <row r="27443" spans="1:5" customFormat="1">
      <c r="A27443" s="294"/>
      <c r="B27443" s="243"/>
      <c r="C27443" s="243"/>
      <c r="D27443" s="243"/>
      <c r="E27443" s="243"/>
    </row>
    <row r="27444" spans="1:5" customFormat="1">
      <c r="A27444" s="294"/>
      <c r="B27444" s="243"/>
      <c r="C27444" s="243"/>
      <c r="D27444" s="243"/>
      <c r="E27444" s="243"/>
    </row>
    <row r="27445" spans="1:5" customFormat="1">
      <c r="A27445" s="294"/>
      <c r="B27445" s="243"/>
      <c r="C27445" s="243"/>
      <c r="D27445" s="243"/>
      <c r="E27445" s="243"/>
    </row>
    <row r="27446" spans="1:5" customFormat="1">
      <c r="A27446" s="294"/>
      <c r="B27446" s="243"/>
      <c r="C27446" s="243"/>
      <c r="D27446" s="243"/>
      <c r="E27446" s="243"/>
    </row>
    <row r="27447" spans="1:5" customFormat="1">
      <c r="A27447" s="294"/>
      <c r="B27447" s="243"/>
      <c r="C27447" s="243"/>
      <c r="D27447" s="243"/>
      <c r="E27447" s="243"/>
    </row>
    <row r="27448" spans="1:5" customFormat="1">
      <c r="A27448" s="294"/>
      <c r="B27448" s="243"/>
      <c r="C27448" s="243"/>
      <c r="D27448" s="243"/>
      <c r="E27448" s="243"/>
    </row>
    <row r="27449" spans="1:5" customFormat="1">
      <c r="A27449" s="294"/>
      <c r="B27449" s="243"/>
      <c r="C27449" s="243"/>
      <c r="D27449" s="243"/>
      <c r="E27449" s="243"/>
    </row>
    <row r="27450" spans="1:5" customFormat="1">
      <c r="A27450" s="294"/>
      <c r="B27450" s="243"/>
      <c r="C27450" s="243"/>
      <c r="D27450" s="243"/>
      <c r="E27450" s="243"/>
    </row>
    <row r="27451" spans="1:5" customFormat="1">
      <c r="A27451" s="294"/>
      <c r="B27451" s="243"/>
      <c r="C27451" s="243"/>
      <c r="D27451" s="243"/>
      <c r="E27451" s="243"/>
    </row>
    <row r="27452" spans="1:5" customFormat="1">
      <c r="A27452" s="294"/>
      <c r="B27452" s="243"/>
      <c r="C27452" s="243"/>
      <c r="D27452" s="243"/>
      <c r="E27452" s="243"/>
    </row>
    <row r="27453" spans="1:5" customFormat="1">
      <c r="A27453" s="294"/>
      <c r="B27453" s="243"/>
      <c r="C27453" s="243"/>
      <c r="D27453" s="243"/>
      <c r="E27453" s="243"/>
    </row>
    <row r="27454" spans="1:5" customFormat="1">
      <c r="A27454" s="294"/>
      <c r="B27454" s="243"/>
      <c r="C27454" s="243"/>
      <c r="D27454" s="243"/>
      <c r="E27454" s="243"/>
    </row>
    <row r="27455" spans="1:5" customFormat="1">
      <c r="A27455" s="294"/>
      <c r="B27455" s="243"/>
      <c r="C27455" s="243"/>
      <c r="D27455" s="243"/>
      <c r="E27455" s="243"/>
    </row>
    <row r="27456" spans="1:5" customFormat="1">
      <c r="A27456" s="294"/>
      <c r="B27456" s="243"/>
      <c r="C27456" s="243"/>
      <c r="D27456" s="243"/>
      <c r="E27456" s="243"/>
    </row>
    <row r="27457" spans="1:5" customFormat="1">
      <c r="A27457" s="294"/>
      <c r="B27457" s="243"/>
      <c r="C27457" s="243"/>
      <c r="D27457" s="243"/>
      <c r="E27457" s="243"/>
    </row>
    <row r="27458" spans="1:5" customFormat="1">
      <c r="A27458" s="294"/>
      <c r="B27458" s="243"/>
      <c r="C27458" s="243"/>
      <c r="D27458" s="243"/>
      <c r="E27458" s="243"/>
    </row>
    <row r="27459" spans="1:5" customFormat="1">
      <c r="A27459" s="294"/>
      <c r="B27459" s="243"/>
      <c r="C27459" s="243"/>
      <c r="D27459" s="243"/>
      <c r="E27459" s="243"/>
    </row>
    <row r="27460" spans="1:5" customFormat="1">
      <c r="A27460" s="294"/>
      <c r="B27460" s="243"/>
      <c r="C27460" s="243"/>
      <c r="D27460" s="243"/>
      <c r="E27460" s="243"/>
    </row>
    <row r="27461" spans="1:5" customFormat="1">
      <c r="A27461" s="294"/>
      <c r="B27461" s="243"/>
      <c r="C27461" s="243"/>
      <c r="D27461" s="243"/>
      <c r="E27461" s="243"/>
    </row>
    <row r="27462" spans="1:5" customFormat="1">
      <c r="A27462" s="294"/>
      <c r="B27462" s="243"/>
      <c r="C27462" s="243"/>
      <c r="D27462" s="243"/>
      <c r="E27462" s="243"/>
    </row>
    <row r="27463" spans="1:5" customFormat="1">
      <c r="A27463" s="294"/>
      <c r="B27463" s="243"/>
      <c r="C27463" s="243"/>
      <c r="D27463" s="243"/>
      <c r="E27463" s="243"/>
    </row>
    <row r="27464" spans="1:5" customFormat="1">
      <c r="A27464" s="294"/>
      <c r="B27464" s="243"/>
      <c r="C27464" s="243"/>
      <c r="D27464" s="243"/>
      <c r="E27464" s="243"/>
    </row>
    <row r="27465" spans="1:5" customFormat="1">
      <c r="A27465" s="294"/>
      <c r="B27465" s="243"/>
      <c r="C27465" s="243"/>
      <c r="D27465" s="243"/>
      <c r="E27465" s="243"/>
    </row>
    <row r="27466" spans="1:5" customFormat="1">
      <c r="A27466" s="294"/>
      <c r="B27466" s="243"/>
      <c r="C27466" s="243"/>
      <c r="D27466" s="243"/>
      <c r="E27466" s="243"/>
    </row>
    <row r="27467" spans="1:5" customFormat="1">
      <c r="A27467" s="294"/>
      <c r="B27467" s="243"/>
      <c r="C27467" s="243"/>
      <c r="D27467" s="243"/>
      <c r="E27467" s="243"/>
    </row>
    <row r="27468" spans="1:5" customFormat="1">
      <c r="A27468" s="294"/>
      <c r="B27468" s="243"/>
      <c r="C27468" s="243"/>
      <c r="D27468" s="243"/>
      <c r="E27468" s="243"/>
    </row>
    <row r="27469" spans="1:5" customFormat="1">
      <c r="A27469" s="294"/>
      <c r="B27469" s="243"/>
      <c r="C27469" s="243"/>
      <c r="D27469" s="243"/>
      <c r="E27469" s="243"/>
    </row>
    <row r="27470" spans="1:5" customFormat="1">
      <c r="A27470" s="294"/>
      <c r="B27470" s="243"/>
      <c r="C27470" s="243"/>
      <c r="D27470" s="243"/>
      <c r="E27470" s="243"/>
    </row>
    <row r="27471" spans="1:5" customFormat="1">
      <c r="A27471" s="294"/>
      <c r="B27471" s="243"/>
      <c r="C27471" s="243"/>
      <c r="D27471" s="243"/>
      <c r="E27471" s="243"/>
    </row>
    <row r="27472" spans="1:5" customFormat="1">
      <c r="A27472" s="294"/>
      <c r="B27472" s="243"/>
      <c r="C27472" s="243"/>
      <c r="D27472" s="243"/>
      <c r="E27472" s="243"/>
    </row>
    <row r="27473" spans="1:5" customFormat="1">
      <c r="A27473" s="294"/>
      <c r="B27473" s="243"/>
      <c r="C27473" s="243"/>
      <c r="D27473" s="243"/>
      <c r="E27473" s="243"/>
    </row>
    <row r="27474" spans="1:5" customFormat="1">
      <c r="A27474" s="294"/>
      <c r="B27474" s="243"/>
      <c r="C27474" s="243"/>
      <c r="D27474" s="243"/>
      <c r="E27474" s="243"/>
    </row>
    <row r="27475" spans="1:5" customFormat="1">
      <c r="A27475" s="294"/>
      <c r="B27475" s="243"/>
      <c r="C27475" s="243"/>
      <c r="D27475" s="243"/>
      <c r="E27475" s="243"/>
    </row>
    <row r="27476" spans="1:5" customFormat="1">
      <c r="A27476" s="294"/>
      <c r="B27476" s="243"/>
      <c r="C27476" s="243"/>
      <c r="D27476" s="243"/>
      <c r="E27476" s="243"/>
    </row>
    <row r="27477" spans="1:5" customFormat="1">
      <c r="A27477" s="294"/>
      <c r="B27477" s="243"/>
      <c r="C27477" s="243"/>
      <c r="D27477" s="243"/>
      <c r="E27477" s="243"/>
    </row>
    <row r="27478" spans="1:5" customFormat="1">
      <c r="A27478" s="294"/>
      <c r="B27478" s="243"/>
      <c r="C27478" s="243"/>
      <c r="D27478" s="243"/>
      <c r="E27478" s="243"/>
    </row>
    <row r="27479" spans="1:5" customFormat="1">
      <c r="A27479" s="294"/>
      <c r="B27479" s="243"/>
      <c r="C27479" s="243"/>
      <c r="D27479" s="243"/>
      <c r="E27479" s="243"/>
    </row>
    <row r="27480" spans="1:5" customFormat="1">
      <c r="A27480" s="294"/>
      <c r="B27480" s="243"/>
      <c r="C27480" s="243"/>
      <c r="D27480" s="243"/>
      <c r="E27480" s="243"/>
    </row>
    <row r="27481" spans="1:5" customFormat="1">
      <c r="A27481" s="294"/>
      <c r="B27481" s="243"/>
      <c r="C27481" s="243"/>
      <c r="D27481" s="243"/>
      <c r="E27481" s="243"/>
    </row>
    <row r="27482" spans="1:5" customFormat="1">
      <c r="A27482" s="294"/>
      <c r="B27482" s="243"/>
      <c r="C27482" s="243"/>
      <c r="D27482" s="243"/>
      <c r="E27482" s="243"/>
    </row>
    <row r="27483" spans="1:5" customFormat="1">
      <c r="A27483" s="294"/>
      <c r="B27483" s="243"/>
      <c r="C27483" s="243"/>
      <c r="D27483" s="243"/>
      <c r="E27483" s="243"/>
    </row>
    <row r="27484" spans="1:5" customFormat="1">
      <c r="A27484" s="294"/>
      <c r="B27484" s="243"/>
      <c r="C27484" s="243"/>
      <c r="D27484" s="243"/>
      <c r="E27484" s="243"/>
    </row>
    <row r="27485" spans="1:5" customFormat="1">
      <c r="A27485" s="294"/>
      <c r="B27485" s="243"/>
      <c r="C27485" s="243"/>
      <c r="D27485" s="243"/>
      <c r="E27485" s="243"/>
    </row>
    <row r="27486" spans="1:5" customFormat="1">
      <c r="A27486" s="294"/>
      <c r="B27486" s="243"/>
      <c r="C27486" s="243"/>
      <c r="D27486" s="243"/>
      <c r="E27486" s="243"/>
    </row>
    <row r="27487" spans="1:5" customFormat="1">
      <c r="A27487" s="294"/>
      <c r="B27487" s="243"/>
      <c r="C27487" s="243"/>
      <c r="D27487" s="243"/>
      <c r="E27487" s="243"/>
    </row>
    <row r="27488" spans="1:5" customFormat="1">
      <c r="A27488" s="294"/>
      <c r="B27488" s="243"/>
      <c r="C27488" s="243"/>
      <c r="D27488" s="243"/>
      <c r="E27488" s="243"/>
    </row>
    <row r="27489" spans="1:5" customFormat="1">
      <c r="A27489" s="294"/>
      <c r="B27489" s="243"/>
      <c r="C27489" s="243"/>
      <c r="D27489" s="243"/>
      <c r="E27489" s="243"/>
    </row>
    <row r="27490" spans="1:5" customFormat="1">
      <c r="A27490" s="294"/>
      <c r="B27490" s="243"/>
      <c r="C27490" s="243"/>
      <c r="D27490" s="243"/>
      <c r="E27490" s="243"/>
    </row>
    <row r="27491" spans="1:5" customFormat="1">
      <c r="A27491" s="294"/>
      <c r="B27491" s="243"/>
      <c r="C27491" s="243"/>
      <c r="D27491" s="243"/>
      <c r="E27491" s="243"/>
    </row>
    <row r="27492" spans="1:5" customFormat="1">
      <c r="A27492" s="294"/>
      <c r="B27492" s="243"/>
      <c r="C27492" s="243"/>
      <c r="D27492" s="243"/>
      <c r="E27492" s="243"/>
    </row>
    <row r="27493" spans="1:5" customFormat="1">
      <c r="A27493" s="294"/>
      <c r="B27493" s="243"/>
      <c r="C27493" s="243"/>
      <c r="D27493" s="243"/>
      <c r="E27493" s="243"/>
    </row>
    <row r="27494" spans="1:5" customFormat="1">
      <c r="A27494" s="294"/>
      <c r="B27494" s="243"/>
      <c r="C27494" s="243"/>
      <c r="D27494" s="243"/>
      <c r="E27494" s="243"/>
    </row>
    <row r="27495" spans="1:5" customFormat="1">
      <c r="A27495" s="294"/>
      <c r="B27495" s="243"/>
      <c r="C27495" s="243"/>
      <c r="D27495" s="243"/>
      <c r="E27495" s="243"/>
    </row>
    <row r="27496" spans="1:5" customFormat="1">
      <c r="A27496" s="294"/>
      <c r="B27496" s="243"/>
      <c r="C27496" s="243"/>
      <c r="D27496" s="243"/>
      <c r="E27496" s="243"/>
    </row>
    <row r="27497" spans="1:5" customFormat="1">
      <c r="A27497" s="294"/>
      <c r="B27497" s="243"/>
      <c r="C27497" s="243"/>
      <c r="D27497" s="243"/>
      <c r="E27497" s="243"/>
    </row>
    <row r="27498" spans="1:5" customFormat="1">
      <c r="A27498" s="294"/>
      <c r="B27498" s="243"/>
      <c r="C27498" s="243"/>
      <c r="D27498" s="243"/>
      <c r="E27498" s="243"/>
    </row>
    <row r="27499" spans="1:5" customFormat="1">
      <c r="A27499" s="294"/>
      <c r="B27499" s="243"/>
      <c r="C27499" s="243"/>
      <c r="D27499" s="243"/>
      <c r="E27499" s="243"/>
    </row>
    <row r="27500" spans="1:5" customFormat="1">
      <c r="A27500" s="294"/>
      <c r="B27500" s="243"/>
      <c r="C27500" s="243"/>
      <c r="D27500" s="243"/>
      <c r="E27500" s="243"/>
    </row>
    <row r="27501" spans="1:5" customFormat="1">
      <c r="A27501" s="294"/>
      <c r="B27501" s="243"/>
      <c r="C27501" s="243"/>
      <c r="D27501" s="243"/>
      <c r="E27501" s="243"/>
    </row>
    <row r="27502" spans="1:5" customFormat="1">
      <c r="A27502" s="294"/>
      <c r="B27502" s="243"/>
      <c r="C27502" s="243"/>
      <c r="D27502" s="243"/>
      <c r="E27502" s="243"/>
    </row>
    <row r="27503" spans="1:5" customFormat="1">
      <c r="A27503" s="294"/>
      <c r="B27503" s="243"/>
      <c r="C27503" s="243"/>
      <c r="D27503" s="243"/>
      <c r="E27503" s="243"/>
    </row>
    <row r="27504" spans="1:5" customFormat="1">
      <c r="A27504" s="294"/>
      <c r="B27504" s="243"/>
      <c r="C27504" s="243"/>
      <c r="D27504" s="243"/>
      <c r="E27504" s="243"/>
    </row>
    <row r="27505" spans="1:5" customFormat="1">
      <c r="A27505" s="294"/>
      <c r="B27505" s="243"/>
      <c r="C27505" s="243"/>
      <c r="D27505" s="243"/>
      <c r="E27505" s="243"/>
    </row>
    <row r="27506" spans="1:5" customFormat="1">
      <c r="A27506" s="294"/>
      <c r="B27506" s="243"/>
      <c r="C27506" s="243"/>
      <c r="D27506" s="243"/>
      <c r="E27506" s="243"/>
    </row>
    <row r="27507" spans="1:5" customFormat="1">
      <c r="A27507" s="294"/>
      <c r="B27507" s="243"/>
      <c r="C27507" s="243"/>
      <c r="D27507" s="243"/>
      <c r="E27507" s="243"/>
    </row>
    <row r="27508" spans="1:5" customFormat="1">
      <c r="A27508" s="294"/>
      <c r="B27508" s="243"/>
      <c r="C27508" s="243"/>
      <c r="D27508" s="243"/>
      <c r="E27508" s="243"/>
    </row>
    <row r="27509" spans="1:5" customFormat="1">
      <c r="A27509" s="294"/>
      <c r="B27509" s="243"/>
      <c r="C27509" s="243"/>
      <c r="D27509" s="243"/>
      <c r="E27509" s="243"/>
    </row>
    <row r="27510" spans="1:5" customFormat="1">
      <c r="A27510" s="294"/>
      <c r="B27510" s="243"/>
      <c r="C27510" s="243"/>
      <c r="D27510" s="243"/>
      <c r="E27510" s="243"/>
    </row>
    <row r="27511" spans="1:5" customFormat="1">
      <c r="A27511" s="294"/>
      <c r="B27511" s="243"/>
      <c r="C27511" s="243"/>
      <c r="D27511" s="243"/>
      <c r="E27511" s="243"/>
    </row>
    <row r="27512" spans="1:5" customFormat="1">
      <c r="A27512" s="294"/>
      <c r="B27512" s="243"/>
      <c r="C27512" s="243"/>
      <c r="D27512" s="243"/>
      <c r="E27512" s="243"/>
    </row>
    <row r="27513" spans="1:5" customFormat="1">
      <c r="A27513" s="294"/>
      <c r="B27513" s="243"/>
      <c r="C27513" s="243"/>
      <c r="D27513" s="243"/>
      <c r="E27513" s="243"/>
    </row>
    <row r="27514" spans="1:5" customFormat="1">
      <c r="A27514" s="294"/>
      <c r="B27514" s="243"/>
      <c r="C27514" s="243"/>
      <c r="D27514" s="243"/>
      <c r="E27514" s="243"/>
    </row>
    <row r="27515" spans="1:5" customFormat="1">
      <c r="A27515" s="294"/>
      <c r="B27515" s="243"/>
      <c r="C27515" s="243"/>
      <c r="D27515" s="243"/>
      <c r="E27515" s="243"/>
    </row>
    <row r="27516" spans="1:5" customFormat="1">
      <c r="A27516" s="294"/>
      <c r="B27516" s="243"/>
      <c r="C27516" s="243"/>
      <c r="D27516" s="243"/>
      <c r="E27516" s="243"/>
    </row>
    <row r="27517" spans="1:5" customFormat="1">
      <c r="A27517" s="294"/>
      <c r="B27517" s="243"/>
      <c r="C27517" s="243"/>
      <c r="D27517" s="243"/>
      <c r="E27517" s="243"/>
    </row>
    <row r="27518" spans="1:5" customFormat="1">
      <c r="A27518" s="294"/>
      <c r="B27518" s="243"/>
      <c r="C27518" s="243"/>
      <c r="D27518" s="243"/>
      <c r="E27518" s="243"/>
    </row>
    <row r="27519" spans="1:5" customFormat="1">
      <c r="A27519" s="294"/>
      <c r="B27519" s="243"/>
      <c r="C27519" s="243"/>
      <c r="D27519" s="243"/>
      <c r="E27519" s="243"/>
    </row>
    <row r="27520" spans="1:5" customFormat="1">
      <c r="A27520" s="294"/>
      <c r="B27520" s="243"/>
      <c r="C27520" s="243"/>
      <c r="D27520" s="243"/>
      <c r="E27520" s="243"/>
    </row>
    <row r="27521" spans="1:5" customFormat="1">
      <c r="A27521" s="294"/>
      <c r="B27521" s="243"/>
      <c r="C27521" s="243"/>
      <c r="D27521" s="243"/>
      <c r="E27521" s="243"/>
    </row>
    <row r="27522" spans="1:5" customFormat="1">
      <c r="A27522" s="294"/>
      <c r="B27522" s="243"/>
      <c r="C27522" s="243"/>
      <c r="D27522" s="243"/>
      <c r="E27522" s="243"/>
    </row>
    <row r="27523" spans="1:5" customFormat="1">
      <c r="A27523" s="294"/>
      <c r="B27523" s="243"/>
      <c r="C27523" s="243"/>
      <c r="D27523" s="243"/>
      <c r="E27523" s="243"/>
    </row>
    <row r="27524" spans="1:5" customFormat="1">
      <c r="A27524" s="294"/>
      <c r="B27524" s="243"/>
      <c r="C27524" s="243"/>
      <c r="D27524" s="243"/>
      <c r="E27524" s="243"/>
    </row>
    <row r="27525" spans="1:5" customFormat="1">
      <c r="A27525" s="294"/>
      <c r="B27525" s="243"/>
      <c r="C27525" s="243"/>
      <c r="D27525" s="243"/>
      <c r="E27525" s="243"/>
    </row>
    <row r="27526" spans="1:5" customFormat="1">
      <c r="A27526" s="294"/>
      <c r="B27526" s="243"/>
      <c r="C27526" s="243"/>
      <c r="D27526" s="243"/>
      <c r="E27526" s="243"/>
    </row>
    <row r="27527" spans="1:5" customFormat="1">
      <c r="A27527" s="294"/>
      <c r="B27527" s="243"/>
      <c r="C27527" s="243"/>
      <c r="D27527" s="243"/>
      <c r="E27527" s="243"/>
    </row>
    <row r="27528" spans="1:5" customFormat="1">
      <c r="A27528" s="294"/>
      <c r="B27528" s="243"/>
      <c r="C27528" s="243"/>
      <c r="D27528" s="243"/>
      <c r="E27528" s="243"/>
    </row>
    <row r="27529" spans="1:5" customFormat="1">
      <c r="A27529" s="294"/>
      <c r="B27529" s="243"/>
      <c r="C27529" s="243"/>
      <c r="D27529" s="243"/>
      <c r="E27529" s="243"/>
    </row>
    <row r="27530" spans="1:5" customFormat="1">
      <c r="A27530" s="294"/>
      <c r="B27530" s="243"/>
      <c r="C27530" s="243"/>
      <c r="D27530" s="243"/>
      <c r="E27530" s="243"/>
    </row>
    <row r="27531" spans="1:5" customFormat="1">
      <c r="A27531" s="294"/>
      <c r="B27531" s="243"/>
      <c r="C27531" s="243"/>
      <c r="D27531" s="243"/>
      <c r="E27531" s="243"/>
    </row>
    <row r="27532" spans="1:5" customFormat="1">
      <c r="A27532" s="294"/>
      <c r="B27532" s="243"/>
      <c r="C27532" s="243"/>
      <c r="D27532" s="243"/>
      <c r="E27532" s="243"/>
    </row>
    <row r="27533" spans="1:5" customFormat="1">
      <c r="A27533" s="294"/>
      <c r="B27533" s="243"/>
      <c r="C27533" s="243"/>
      <c r="D27533" s="243"/>
      <c r="E27533" s="243"/>
    </row>
    <row r="27534" spans="1:5" customFormat="1">
      <c r="A27534" s="294"/>
      <c r="B27534" s="243"/>
      <c r="C27534" s="243"/>
      <c r="D27534" s="243"/>
      <c r="E27534" s="243"/>
    </row>
    <row r="27535" spans="1:5" customFormat="1">
      <c r="A27535" s="294"/>
      <c r="B27535" s="243"/>
      <c r="C27535" s="243"/>
      <c r="D27535" s="243"/>
      <c r="E27535" s="243"/>
    </row>
    <row r="27536" spans="1:5" customFormat="1">
      <c r="A27536" s="294"/>
      <c r="B27536" s="243"/>
      <c r="C27536" s="243"/>
      <c r="D27536" s="243"/>
      <c r="E27536" s="243"/>
    </row>
    <row r="27537" spans="1:5" customFormat="1">
      <c r="A27537" s="294"/>
      <c r="B27537" s="243"/>
      <c r="C27537" s="243"/>
      <c r="D27537" s="243"/>
      <c r="E27537" s="243"/>
    </row>
    <row r="27538" spans="1:5" customFormat="1">
      <c r="A27538" s="294"/>
      <c r="B27538" s="243"/>
      <c r="C27538" s="243"/>
      <c r="D27538" s="243"/>
      <c r="E27538" s="243"/>
    </row>
    <row r="27539" spans="1:5" customFormat="1">
      <c r="A27539" s="294"/>
      <c r="B27539" s="243"/>
      <c r="C27539" s="243"/>
      <c r="D27539" s="243"/>
      <c r="E27539" s="243"/>
    </row>
    <row r="27540" spans="1:5" customFormat="1">
      <c r="A27540" s="294"/>
      <c r="B27540" s="243"/>
      <c r="C27540" s="243"/>
      <c r="D27540" s="243"/>
      <c r="E27540" s="243"/>
    </row>
    <row r="27541" spans="1:5" customFormat="1">
      <c r="A27541" s="294"/>
      <c r="B27541" s="243"/>
      <c r="C27541" s="243"/>
      <c r="D27541" s="243"/>
      <c r="E27541" s="243"/>
    </row>
    <row r="27542" spans="1:5" customFormat="1">
      <c r="A27542" s="294"/>
      <c r="B27542" s="243"/>
      <c r="C27542" s="243"/>
      <c r="D27542" s="243"/>
      <c r="E27542" s="243"/>
    </row>
    <row r="27543" spans="1:5" customFormat="1">
      <c r="A27543" s="294"/>
      <c r="B27543" s="243"/>
      <c r="C27543" s="243"/>
      <c r="D27543" s="243"/>
      <c r="E27543" s="243"/>
    </row>
    <row r="27544" spans="1:5" customFormat="1">
      <c r="A27544" s="294"/>
      <c r="B27544" s="243"/>
      <c r="C27544" s="243"/>
      <c r="D27544" s="243"/>
      <c r="E27544" s="243"/>
    </row>
    <row r="27545" spans="1:5" customFormat="1">
      <c r="A27545" s="294"/>
      <c r="B27545" s="243"/>
      <c r="C27545" s="243"/>
      <c r="D27545" s="243"/>
      <c r="E27545" s="243"/>
    </row>
    <row r="27546" spans="1:5" customFormat="1">
      <c r="A27546" s="294"/>
      <c r="B27546" s="243"/>
      <c r="C27546" s="243"/>
      <c r="D27546" s="243"/>
      <c r="E27546" s="243"/>
    </row>
    <row r="27547" spans="1:5" customFormat="1">
      <c r="A27547" s="294"/>
      <c r="B27547" s="243"/>
      <c r="C27547" s="243"/>
      <c r="D27547" s="243"/>
      <c r="E27547" s="243"/>
    </row>
    <row r="27548" spans="1:5" customFormat="1">
      <c r="A27548" s="294"/>
      <c r="B27548" s="243"/>
      <c r="C27548" s="243"/>
      <c r="D27548" s="243"/>
      <c r="E27548" s="243"/>
    </row>
    <row r="27549" spans="1:5" customFormat="1">
      <c r="A27549" s="294"/>
      <c r="B27549" s="243"/>
      <c r="C27549" s="243"/>
      <c r="D27549" s="243"/>
      <c r="E27549" s="243"/>
    </row>
    <row r="27550" spans="1:5" customFormat="1">
      <c r="A27550" s="294"/>
      <c r="B27550" s="243"/>
      <c r="C27550" s="243"/>
      <c r="D27550" s="243"/>
      <c r="E27550" s="243"/>
    </row>
    <row r="27551" spans="1:5" customFormat="1">
      <c r="A27551" s="294"/>
      <c r="B27551" s="243"/>
      <c r="C27551" s="243"/>
      <c r="D27551" s="243"/>
      <c r="E27551" s="243"/>
    </row>
    <row r="27552" spans="1:5" customFormat="1">
      <c r="A27552" s="294"/>
      <c r="B27552" s="243"/>
      <c r="C27552" s="243"/>
      <c r="D27552" s="243"/>
      <c r="E27552" s="243"/>
    </row>
    <row r="27553" spans="1:5" customFormat="1">
      <c r="A27553" s="294"/>
      <c r="B27553" s="243"/>
      <c r="C27553" s="243"/>
      <c r="D27553" s="243"/>
      <c r="E27553" s="243"/>
    </row>
    <row r="27554" spans="1:5" customFormat="1">
      <c r="A27554" s="294"/>
      <c r="B27554" s="243"/>
      <c r="C27554" s="243"/>
      <c r="D27554" s="243"/>
      <c r="E27554" s="243"/>
    </row>
    <row r="27555" spans="1:5" customFormat="1">
      <c r="A27555" s="294"/>
      <c r="B27555" s="243"/>
      <c r="C27555" s="243"/>
      <c r="D27555" s="243"/>
      <c r="E27555" s="243"/>
    </row>
    <row r="27556" spans="1:5" customFormat="1">
      <c r="A27556" s="294"/>
      <c r="B27556" s="243"/>
      <c r="C27556" s="243"/>
      <c r="D27556" s="243"/>
      <c r="E27556" s="243"/>
    </row>
    <row r="27557" spans="1:5" customFormat="1">
      <c r="A27557" s="294"/>
      <c r="B27557" s="243"/>
      <c r="C27557" s="243"/>
      <c r="D27557" s="243"/>
      <c r="E27557" s="243"/>
    </row>
    <row r="27558" spans="1:5" customFormat="1">
      <c r="A27558" s="294"/>
      <c r="B27558" s="243"/>
      <c r="C27558" s="243"/>
      <c r="D27558" s="243"/>
      <c r="E27558" s="243"/>
    </row>
    <row r="27559" spans="1:5" customFormat="1">
      <c r="A27559" s="294"/>
      <c r="B27559" s="243"/>
      <c r="C27559" s="243"/>
      <c r="D27559" s="243"/>
      <c r="E27559" s="243"/>
    </row>
    <row r="27560" spans="1:5" customFormat="1">
      <c r="A27560" s="294"/>
      <c r="B27560" s="243"/>
      <c r="C27560" s="243"/>
      <c r="D27560" s="243"/>
      <c r="E27560" s="243"/>
    </row>
    <row r="27561" spans="1:5" customFormat="1">
      <c r="A27561" s="294"/>
      <c r="B27561" s="243"/>
      <c r="C27561" s="243"/>
      <c r="D27561" s="243"/>
      <c r="E27561" s="243"/>
    </row>
    <row r="27562" spans="1:5" customFormat="1">
      <c r="A27562" s="294"/>
      <c r="B27562" s="243"/>
      <c r="C27562" s="243"/>
      <c r="D27562" s="243"/>
      <c r="E27562" s="243"/>
    </row>
    <row r="27563" spans="1:5" customFormat="1">
      <c r="A27563" s="294"/>
      <c r="B27563" s="243"/>
      <c r="C27563" s="243"/>
      <c r="D27563" s="243"/>
      <c r="E27563" s="243"/>
    </row>
    <row r="27564" spans="1:5" customFormat="1">
      <c r="A27564" s="294"/>
      <c r="B27564" s="243"/>
      <c r="C27564" s="243"/>
      <c r="D27564" s="243"/>
      <c r="E27564" s="243"/>
    </row>
    <row r="27565" spans="1:5" customFormat="1">
      <c r="A27565" s="294"/>
      <c r="B27565" s="243"/>
      <c r="C27565" s="243"/>
      <c r="D27565" s="243"/>
      <c r="E27565" s="243"/>
    </row>
    <row r="27566" spans="1:5" customFormat="1">
      <c r="A27566" s="294"/>
      <c r="B27566" s="243"/>
      <c r="C27566" s="243"/>
      <c r="D27566" s="243"/>
      <c r="E27566" s="243"/>
    </row>
    <row r="27567" spans="1:5" customFormat="1">
      <c r="A27567" s="294"/>
      <c r="B27567" s="243"/>
      <c r="C27567" s="243"/>
      <c r="D27567" s="243"/>
      <c r="E27567" s="243"/>
    </row>
    <row r="27568" spans="1:5" customFormat="1">
      <c r="A27568" s="294"/>
      <c r="B27568" s="243"/>
      <c r="C27568" s="243"/>
      <c r="D27568" s="243"/>
      <c r="E27568" s="243"/>
    </row>
    <row r="27569" spans="1:5" customFormat="1">
      <c r="A27569" s="294"/>
      <c r="B27569" s="243"/>
      <c r="C27569" s="243"/>
      <c r="D27569" s="243"/>
      <c r="E27569" s="243"/>
    </row>
    <row r="27570" spans="1:5" customFormat="1">
      <c r="A27570" s="294"/>
      <c r="B27570" s="243"/>
      <c r="C27570" s="243"/>
      <c r="D27570" s="243"/>
      <c r="E27570" s="243"/>
    </row>
    <row r="27571" spans="1:5" customFormat="1">
      <c r="A27571" s="294"/>
      <c r="B27571" s="243"/>
      <c r="C27571" s="243"/>
      <c r="D27571" s="243"/>
      <c r="E27571" s="243"/>
    </row>
    <row r="27572" spans="1:5" customFormat="1">
      <c r="A27572" s="294"/>
      <c r="B27572" s="243"/>
      <c r="C27572" s="243"/>
      <c r="D27572" s="243"/>
      <c r="E27572" s="243"/>
    </row>
    <row r="27573" spans="1:5" customFormat="1">
      <c r="A27573" s="294"/>
      <c r="B27573" s="243"/>
      <c r="C27573" s="243"/>
      <c r="D27573" s="243"/>
      <c r="E27573" s="243"/>
    </row>
    <row r="27574" spans="1:5" customFormat="1">
      <c r="A27574" s="294"/>
      <c r="B27574" s="243"/>
      <c r="C27574" s="243"/>
      <c r="D27574" s="243"/>
      <c r="E27574" s="243"/>
    </row>
    <row r="27575" spans="1:5" customFormat="1">
      <c r="A27575" s="294"/>
      <c r="B27575" s="243"/>
      <c r="C27575" s="243"/>
      <c r="D27575" s="243"/>
      <c r="E27575" s="243"/>
    </row>
    <row r="27576" spans="1:5" customFormat="1">
      <c r="A27576" s="294"/>
      <c r="B27576" s="243"/>
      <c r="C27576" s="243"/>
      <c r="D27576" s="243"/>
      <c r="E27576" s="243"/>
    </row>
    <row r="27577" spans="1:5" customFormat="1">
      <c r="A27577" s="294"/>
      <c r="B27577" s="243"/>
      <c r="C27577" s="243"/>
      <c r="D27577" s="243"/>
      <c r="E27577" s="243"/>
    </row>
    <row r="27578" spans="1:5" customFormat="1">
      <c r="A27578" s="294"/>
      <c r="B27578" s="243"/>
      <c r="C27578" s="243"/>
      <c r="D27578" s="243"/>
      <c r="E27578" s="243"/>
    </row>
    <row r="27579" spans="1:5" customFormat="1">
      <c r="A27579" s="294"/>
      <c r="B27579" s="243"/>
      <c r="C27579" s="243"/>
      <c r="D27579" s="243"/>
      <c r="E27579" s="243"/>
    </row>
    <row r="27580" spans="1:5" customFormat="1">
      <c r="A27580" s="294"/>
      <c r="B27580" s="243"/>
      <c r="C27580" s="243"/>
      <c r="D27580" s="243"/>
      <c r="E27580" s="243"/>
    </row>
    <row r="27581" spans="1:5" customFormat="1">
      <c r="A27581" s="294"/>
      <c r="B27581" s="243"/>
      <c r="C27581" s="243"/>
      <c r="D27581" s="243"/>
      <c r="E27581" s="243"/>
    </row>
    <row r="27582" spans="1:5" customFormat="1">
      <c r="A27582" s="294"/>
      <c r="B27582" s="243"/>
      <c r="C27582" s="243"/>
      <c r="D27582" s="243"/>
      <c r="E27582" s="243"/>
    </row>
    <row r="27583" spans="1:5" customFormat="1">
      <c r="A27583" s="294"/>
      <c r="B27583" s="243"/>
      <c r="C27583" s="243"/>
      <c r="D27583" s="243"/>
      <c r="E27583" s="243"/>
    </row>
    <row r="27584" spans="1:5" customFormat="1">
      <c r="A27584" s="294"/>
      <c r="B27584" s="243"/>
      <c r="C27584" s="243"/>
      <c r="D27584" s="243"/>
      <c r="E27584" s="243"/>
    </row>
    <row r="27585" spans="1:5" customFormat="1">
      <c r="A27585" s="294"/>
      <c r="B27585" s="243"/>
      <c r="C27585" s="243"/>
      <c r="D27585" s="243"/>
      <c r="E27585" s="243"/>
    </row>
    <row r="27586" spans="1:5" customFormat="1">
      <c r="A27586" s="294"/>
      <c r="B27586" s="243"/>
      <c r="C27586" s="243"/>
      <c r="D27586" s="243"/>
      <c r="E27586" s="243"/>
    </row>
    <row r="27587" spans="1:5" customFormat="1">
      <c r="A27587" s="294"/>
      <c r="B27587" s="243"/>
      <c r="C27587" s="243"/>
      <c r="D27587" s="243"/>
      <c r="E27587" s="243"/>
    </row>
    <row r="27588" spans="1:5" customFormat="1">
      <c r="A27588" s="294"/>
      <c r="B27588" s="243"/>
      <c r="C27588" s="243"/>
      <c r="D27588" s="243"/>
      <c r="E27588" s="243"/>
    </row>
    <row r="27589" spans="1:5" customFormat="1">
      <c r="A27589" s="294"/>
      <c r="B27589" s="243"/>
      <c r="C27589" s="243"/>
      <c r="D27589" s="243"/>
      <c r="E27589" s="243"/>
    </row>
    <row r="27590" spans="1:5" customFormat="1">
      <c r="A27590" s="294"/>
      <c r="B27590" s="243"/>
      <c r="C27590" s="243"/>
      <c r="D27590" s="243"/>
      <c r="E27590" s="243"/>
    </row>
    <row r="27591" spans="1:5" customFormat="1">
      <c r="A27591" s="294"/>
      <c r="B27591" s="243"/>
      <c r="C27591" s="243"/>
      <c r="D27591" s="243"/>
      <c r="E27591" s="243"/>
    </row>
    <row r="27592" spans="1:5" customFormat="1">
      <c r="A27592" s="294"/>
      <c r="B27592" s="243"/>
      <c r="C27592" s="243"/>
      <c r="D27592" s="243"/>
      <c r="E27592" s="243"/>
    </row>
    <row r="27593" spans="1:5" customFormat="1">
      <c r="A27593" s="294"/>
      <c r="B27593" s="243"/>
      <c r="C27593" s="243"/>
      <c r="D27593" s="243"/>
      <c r="E27593" s="243"/>
    </row>
    <row r="27594" spans="1:5" customFormat="1">
      <c r="A27594" s="294"/>
      <c r="B27594" s="243"/>
      <c r="C27594" s="243"/>
      <c r="D27594" s="243"/>
      <c r="E27594" s="243"/>
    </row>
    <row r="27595" spans="1:5" customFormat="1">
      <c r="A27595" s="294"/>
      <c r="B27595" s="243"/>
      <c r="C27595" s="243"/>
      <c r="D27595" s="243"/>
      <c r="E27595" s="243"/>
    </row>
    <row r="27596" spans="1:5" customFormat="1">
      <c r="A27596" s="294"/>
      <c r="B27596" s="243"/>
      <c r="C27596" s="243"/>
      <c r="D27596" s="243"/>
      <c r="E27596" s="243"/>
    </row>
    <row r="27597" spans="1:5" customFormat="1">
      <c r="A27597" s="294"/>
      <c r="B27597" s="243"/>
      <c r="C27597" s="243"/>
      <c r="D27597" s="243"/>
      <c r="E27597" s="243"/>
    </row>
    <row r="27598" spans="1:5" customFormat="1">
      <c r="A27598" s="294"/>
      <c r="B27598" s="243"/>
      <c r="C27598" s="243"/>
      <c r="D27598" s="243"/>
      <c r="E27598" s="243"/>
    </row>
    <row r="27599" spans="1:5" customFormat="1">
      <c r="A27599" s="294"/>
      <c r="B27599" s="243"/>
      <c r="C27599" s="243"/>
      <c r="D27599" s="243"/>
      <c r="E27599" s="243"/>
    </row>
    <row r="27600" spans="1:5" customFormat="1">
      <c r="A27600" s="294"/>
      <c r="B27600" s="243"/>
      <c r="C27600" s="243"/>
      <c r="D27600" s="243"/>
      <c r="E27600" s="243"/>
    </row>
    <row r="27601" spans="1:5" customFormat="1">
      <c r="A27601" s="294"/>
      <c r="B27601" s="243"/>
      <c r="C27601" s="243"/>
      <c r="D27601" s="243"/>
      <c r="E27601" s="243"/>
    </row>
    <row r="27602" spans="1:5" customFormat="1">
      <c r="A27602" s="294"/>
      <c r="B27602" s="243"/>
      <c r="C27602" s="243"/>
      <c r="D27602" s="243"/>
      <c r="E27602" s="243"/>
    </row>
    <row r="27603" spans="1:5" customFormat="1">
      <c r="A27603" s="294"/>
      <c r="B27603" s="243"/>
      <c r="C27603" s="243"/>
      <c r="D27603" s="243"/>
      <c r="E27603" s="243"/>
    </row>
    <row r="27604" spans="1:5" customFormat="1">
      <c r="A27604" s="294"/>
      <c r="B27604" s="243"/>
      <c r="C27604" s="243"/>
      <c r="D27604" s="243"/>
      <c r="E27604" s="243"/>
    </row>
    <row r="27605" spans="1:5" customFormat="1">
      <c r="A27605" s="294"/>
      <c r="B27605" s="243"/>
      <c r="C27605" s="243"/>
      <c r="D27605" s="243"/>
      <c r="E27605" s="243"/>
    </row>
    <row r="27606" spans="1:5" customFormat="1">
      <c r="A27606" s="294"/>
      <c r="B27606" s="243"/>
      <c r="C27606" s="243"/>
      <c r="D27606" s="243"/>
      <c r="E27606" s="243"/>
    </row>
    <row r="27607" spans="1:5" customFormat="1">
      <c r="A27607" s="294"/>
      <c r="B27607" s="243"/>
      <c r="C27607" s="243"/>
      <c r="D27607" s="243"/>
      <c r="E27607" s="243"/>
    </row>
    <row r="27608" spans="1:5" customFormat="1">
      <c r="A27608" s="294"/>
      <c r="B27608" s="243"/>
      <c r="C27608" s="243"/>
      <c r="D27608" s="243"/>
      <c r="E27608" s="243"/>
    </row>
    <row r="27609" spans="1:5" customFormat="1">
      <c r="A27609" s="294"/>
      <c r="B27609" s="243"/>
      <c r="C27609" s="243"/>
      <c r="D27609" s="243"/>
      <c r="E27609" s="243"/>
    </row>
    <row r="27610" spans="1:5" customFormat="1">
      <c r="A27610" s="294"/>
      <c r="B27610" s="243"/>
      <c r="C27610" s="243"/>
      <c r="D27610" s="243"/>
      <c r="E27610" s="243"/>
    </row>
    <row r="27611" spans="1:5" customFormat="1">
      <c r="A27611" s="294"/>
      <c r="B27611" s="243"/>
      <c r="C27611" s="243"/>
      <c r="D27611" s="243"/>
      <c r="E27611" s="243"/>
    </row>
    <row r="27612" spans="1:5" customFormat="1">
      <c r="A27612" s="294"/>
      <c r="B27612" s="243"/>
      <c r="C27612" s="243"/>
      <c r="D27612" s="243"/>
      <c r="E27612" s="243"/>
    </row>
    <row r="27613" spans="1:5" customFormat="1">
      <c r="A27613" s="294"/>
      <c r="B27613" s="243"/>
      <c r="C27613" s="243"/>
      <c r="D27613" s="243"/>
      <c r="E27613" s="243"/>
    </row>
    <row r="27614" spans="1:5" customFormat="1">
      <c r="A27614" s="294"/>
      <c r="B27614" s="243"/>
      <c r="C27614" s="243"/>
      <c r="D27614" s="243"/>
      <c r="E27614" s="243"/>
    </row>
    <row r="27615" spans="1:5" customFormat="1">
      <c r="A27615" s="294"/>
      <c r="B27615" s="243"/>
      <c r="C27615" s="243"/>
      <c r="D27615" s="243"/>
      <c r="E27615" s="243"/>
    </row>
    <row r="27616" spans="1:5" customFormat="1">
      <c r="A27616" s="294"/>
      <c r="B27616" s="243"/>
      <c r="C27616" s="243"/>
      <c r="D27616" s="243"/>
      <c r="E27616" s="243"/>
    </row>
    <row r="27617" spans="1:5" customFormat="1">
      <c r="A27617" s="294"/>
      <c r="B27617" s="243"/>
      <c r="C27617" s="243"/>
      <c r="D27617" s="243"/>
      <c r="E27617" s="243"/>
    </row>
    <row r="27618" spans="1:5" customFormat="1">
      <c r="A27618" s="294"/>
      <c r="B27618" s="243"/>
      <c r="C27618" s="243"/>
      <c r="D27618" s="243"/>
      <c r="E27618" s="243"/>
    </row>
    <row r="27619" spans="1:5" customFormat="1">
      <c r="A27619" s="294"/>
      <c r="B27619" s="243"/>
      <c r="C27619" s="243"/>
      <c r="D27619" s="243"/>
      <c r="E27619" s="243"/>
    </row>
    <row r="27620" spans="1:5" customFormat="1">
      <c r="A27620" s="294"/>
      <c r="B27620" s="243"/>
      <c r="C27620" s="243"/>
      <c r="D27620" s="243"/>
      <c r="E27620" s="243"/>
    </row>
    <row r="27621" spans="1:5" customFormat="1">
      <c r="A27621" s="294"/>
      <c r="B27621" s="243"/>
      <c r="C27621" s="243"/>
      <c r="D27621" s="243"/>
      <c r="E27621" s="243"/>
    </row>
    <row r="27622" spans="1:5" customFormat="1">
      <c r="A27622" s="294"/>
      <c r="B27622" s="243"/>
      <c r="C27622" s="243"/>
      <c r="D27622" s="243"/>
      <c r="E27622" s="243"/>
    </row>
    <row r="27623" spans="1:5" customFormat="1">
      <c r="A27623" s="294"/>
      <c r="B27623" s="243"/>
      <c r="C27623" s="243"/>
      <c r="D27623" s="243"/>
      <c r="E27623" s="243"/>
    </row>
    <row r="27624" spans="1:5" customFormat="1">
      <c r="A27624" s="294"/>
      <c r="B27624" s="243"/>
      <c r="C27624" s="243"/>
      <c r="D27624" s="243"/>
      <c r="E27624" s="243"/>
    </row>
    <row r="27625" spans="1:5" customFormat="1">
      <c r="A27625" s="294"/>
      <c r="B27625" s="243"/>
      <c r="C27625" s="243"/>
      <c r="D27625" s="243"/>
      <c r="E27625" s="243"/>
    </row>
    <row r="27626" spans="1:5" customFormat="1">
      <c r="A27626" s="294"/>
      <c r="B27626" s="243"/>
      <c r="C27626" s="243"/>
      <c r="D27626" s="243"/>
      <c r="E27626" s="243"/>
    </row>
    <row r="27627" spans="1:5" customFormat="1">
      <c r="A27627" s="294"/>
      <c r="B27627" s="243"/>
      <c r="C27627" s="243"/>
      <c r="D27627" s="243"/>
      <c r="E27627" s="243"/>
    </row>
    <row r="27628" spans="1:5" customFormat="1">
      <c r="A27628" s="294"/>
      <c r="B27628" s="243"/>
      <c r="C27628" s="243"/>
      <c r="D27628" s="243"/>
      <c r="E27628" s="243"/>
    </row>
    <row r="27629" spans="1:5" customFormat="1">
      <c r="A27629" s="294"/>
      <c r="B27629" s="243"/>
      <c r="C27629" s="243"/>
      <c r="D27629" s="243"/>
      <c r="E27629" s="243"/>
    </row>
    <row r="27630" spans="1:5" customFormat="1">
      <c r="A27630" s="294"/>
      <c r="B27630" s="243"/>
      <c r="C27630" s="243"/>
      <c r="D27630" s="243"/>
      <c r="E27630" s="243"/>
    </row>
    <row r="27631" spans="1:5" customFormat="1">
      <c r="A27631" s="294"/>
      <c r="B27631" s="243"/>
      <c r="C27631" s="243"/>
      <c r="D27631" s="243"/>
      <c r="E27631" s="243"/>
    </row>
    <row r="27632" spans="1:5" customFormat="1">
      <c r="A27632" s="294"/>
      <c r="B27632" s="243"/>
      <c r="C27632" s="243"/>
      <c r="D27632" s="243"/>
      <c r="E27632" s="243"/>
    </row>
    <row r="27633" spans="1:5" customFormat="1">
      <c r="A27633" s="294"/>
      <c r="B27633" s="243"/>
      <c r="C27633" s="243"/>
      <c r="D27633" s="243"/>
      <c r="E27633" s="243"/>
    </row>
    <row r="27634" spans="1:5" customFormat="1">
      <c r="A27634" s="294"/>
      <c r="B27634" s="243"/>
      <c r="C27634" s="243"/>
      <c r="D27634" s="243"/>
      <c r="E27634" s="243"/>
    </row>
    <row r="27635" spans="1:5" customFormat="1">
      <c r="A27635" s="294"/>
      <c r="B27635" s="243"/>
      <c r="C27635" s="243"/>
      <c r="D27635" s="243"/>
      <c r="E27635" s="243"/>
    </row>
    <row r="27636" spans="1:5" customFormat="1">
      <c r="A27636" s="294"/>
      <c r="B27636" s="243"/>
      <c r="C27636" s="243"/>
      <c r="D27636" s="243"/>
      <c r="E27636" s="243"/>
    </row>
    <row r="27637" spans="1:5" customFormat="1">
      <c r="A27637" s="294"/>
      <c r="B27637" s="243"/>
      <c r="C27637" s="243"/>
      <c r="D27637" s="243"/>
      <c r="E27637" s="243"/>
    </row>
    <row r="27638" spans="1:5" customFormat="1">
      <c r="A27638" s="294"/>
      <c r="B27638" s="243"/>
      <c r="C27638" s="243"/>
      <c r="D27638" s="243"/>
      <c r="E27638" s="243"/>
    </row>
    <row r="27639" spans="1:5" customFormat="1">
      <c r="A27639" s="294"/>
      <c r="B27639" s="243"/>
      <c r="C27639" s="243"/>
      <c r="D27639" s="243"/>
      <c r="E27639" s="243"/>
    </row>
    <row r="27640" spans="1:5" customFormat="1">
      <c r="A27640" s="294"/>
      <c r="B27640" s="243"/>
      <c r="C27640" s="243"/>
      <c r="D27640" s="243"/>
      <c r="E27640" s="243"/>
    </row>
    <row r="27641" spans="1:5" customFormat="1">
      <c r="A27641" s="294"/>
      <c r="B27641" s="243"/>
      <c r="C27641" s="243"/>
      <c r="D27641" s="243"/>
      <c r="E27641" s="243"/>
    </row>
    <row r="27642" spans="1:5" customFormat="1">
      <c r="A27642" s="294"/>
      <c r="B27642" s="243"/>
      <c r="C27642" s="243"/>
      <c r="D27642" s="243"/>
      <c r="E27642" s="243"/>
    </row>
    <row r="27643" spans="1:5" customFormat="1">
      <c r="A27643" s="294"/>
      <c r="B27643" s="243"/>
      <c r="C27643" s="243"/>
      <c r="D27643" s="243"/>
      <c r="E27643" s="243"/>
    </row>
    <row r="27644" spans="1:5" customFormat="1">
      <c r="A27644" s="294"/>
      <c r="B27644" s="243"/>
      <c r="C27644" s="243"/>
      <c r="D27644" s="243"/>
      <c r="E27644" s="243"/>
    </row>
    <row r="27645" spans="1:5" customFormat="1">
      <c r="A27645" s="294"/>
      <c r="B27645" s="243"/>
      <c r="C27645" s="243"/>
      <c r="D27645" s="243"/>
      <c r="E27645" s="243"/>
    </row>
    <row r="27646" spans="1:5" customFormat="1">
      <c r="A27646" s="294"/>
      <c r="B27646" s="243"/>
      <c r="C27646" s="243"/>
      <c r="D27646" s="243"/>
      <c r="E27646" s="243"/>
    </row>
    <row r="27647" spans="1:5" customFormat="1">
      <c r="A27647" s="294"/>
      <c r="B27647" s="243"/>
      <c r="C27647" s="243"/>
      <c r="D27647" s="243"/>
      <c r="E27647" s="243"/>
    </row>
    <row r="27648" spans="1:5" customFormat="1">
      <c r="A27648" s="294"/>
      <c r="B27648" s="243"/>
      <c r="C27648" s="243"/>
      <c r="D27648" s="243"/>
      <c r="E27648" s="243"/>
    </row>
    <row r="27649" spans="1:5" customFormat="1">
      <c r="A27649" s="294"/>
      <c r="B27649" s="243"/>
      <c r="C27649" s="243"/>
      <c r="D27649" s="243"/>
      <c r="E27649" s="243"/>
    </row>
    <row r="27650" spans="1:5" customFormat="1">
      <c r="A27650" s="294"/>
      <c r="B27650" s="243"/>
      <c r="C27650" s="243"/>
      <c r="D27650" s="243"/>
      <c r="E27650" s="243"/>
    </row>
    <row r="27651" spans="1:5" customFormat="1">
      <c r="A27651" s="294"/>
      <c r="B27651" s="243"/>
      <c r="C27651" s="243"/>
      <c r="D27651" s="243"/>
      <c r="E27651" s="243"/>
    </row>
    <row r="27652" spans="1:5" customFormat="1">
      <c r="A27652" s="294"/>
      <c r="B27652" s="243"/>
      <c r="C27652" s="243"/>
      <c r="D27652" s="243"/>
      <c r="E27652" s="243"/>
    </row>
    <row r="27653" spans="1:5" customFormat="1">
      <c r="A27653" s="294"/>
      <c r="B27653" s="243"/>
      <c r="C27653" s="243"/>
      <c r="D27653" s="243"/>
      <c r="E27653" s="243"/>
    </row>
    <row r="27654" spans="1:5" customFormat="1">
      <c r="A27654" s="294"/>
      <c r="B27654" s="243"/>
      <c r="C27654" s="243"/>
      <c r="D27654" s="243"/>
      <c r="E27654" s="243"/>
    </row>
    <row r="27655" spans="1:5" customFormat="1">
      <c r="A27655" s="294"/>
      <c r="B27655" s="243"/>
      <c r="C27655" s="243"/>
      <c r="D27655" s="243"/>
      <c r="E27655" s="243"/>
    </row>
    <row r="27656" spans="1:5" customFormat="1">
      <c r="A27656" s="294"/>
      <c r="B27656" s="243"/>
      <c r="C27656" s="243"/>
      <c r="D27656" s="243"/>
      <c r="E27656" s="243"/>
    </row>
    <row r="27657" spans="1:5" customFormat="1">
      <c r="A27657" s="294"/>
      <c r="B27657" s="243"/>
      <c r="C27657" s="243"/>
      <c r="D27657" s="243"/>
      <c r="E27657" s="243"/>
    </row>
    <row r="27658" spans="1:5" customFormat="1">
      <c r="A27658" s="294"/>
      <c r="B27658" s="243"/>
      <c r="C27658" s="243"/>
      <c r="D27658" s="243"/>
      <c r="E27658" s="243"/>
    </row>
    <row r="27659" spans="1:5" customFormat="1">
      <c r="A27659" s="294"/>
      <c r="B27659" s="243"/>
      <c r="C27659" s="243"/>
      <c r="D27659" s="243"/>
      <c r="E27659" s="243"/>
    </row>
    <row r="27660" spans="1:5" customFormat="1">
      <c r="A27660" s="294"/>
      <c r="B27660" s="243"/>
      <c r="C27660" s="243"/>
      <c r="D27660" s="243"/>
      <c r="E27660" s="243"/>
    </row>
    <row r="27661" spans="1:5" customFormat="1">
      <c r="A27661" s="294"/>
      <c r="B27661" s="243"/>
      <c r="C27661" s="243"/>
      <c r="D27661" s="243"/>
      <c r="E27661" s="243"/>
    </row>
    <row r="27662" spans="1:5" customFormat="1">
      <c r="A27662" s="294"/>
      <c r="B27662" s="243"/>
      <c r="C27662" s="243"/>
      <c r="D27662" s="243"/>
      <c r="E27662" s="243"/>
    </row>
    <row r="27663" spans="1:5" customFormat="1">
      <c r="A27663" s="294"/>
      <c r="B27663" s="243"/>
      <c r="C27663" s="243"/>
      <c r="D27663" s="243"/>
      <c r="E27663" s="243"/>
    </row>
    <row r="27664" spans="1:5" customFormat="1">
      <c r="A27664" s="294"/>
      <c r="B27664" s="243"/>
      <c r="C27664" s="243"/>
      <c r="D27664" s="243"/>
      <c r="E27664" s="243"/>
    </row>
    <row r="27665" spans="1:5" customFormat="1">
      <c r="A27665" s="294"/>
      <c r="B27665" s="243"/>
      <c r="C27665" s="243"/>
      <c r="D27665" s="243"/>
      <c r="E27665" s="243"/>
    </row>
    <row r="27666" spans="1:5" customFormat="1">
      <c r="A27666" s="294"/>
      <c r="B27666" s="243"/>
      <c r="C27666" s="243"/>
      <c r="D27666" s="243"/>
      <c r="E27666" s="243"/>
    </row>
    <row r="27667" spans="1:5" customFormat="1">
      <c r="A27667" s="294"/>
      <c r="B27667" s="243"/>
      <c r="C27667" s="243"/>
      <c r="D27667" s="243"/>
      <c r="E27667" s="243"/>
    </row>
    <row r="27668" spans="1:5" customFormat="1">
      <c r="A27668" s="294"/>
      <c r="B27668" s="243"/>
      <c r="C27668" s="243"/>
      <c r="D27668" s="243"/>
      <c r="E27668" s="243"/>
    </row>
    <row r="27669" spans="1:5" customFormat="1">
      <c r="A27669" s="294"/>
      <c r="B27669" s="243"/>
      <c r="C27669" s="243"/>
      <c r="D27669" s="243"/>
      <c r="E27669" s="243"/>
    </row>
    <row r="27670" spans="1:5" customFormat="1">
      <c r="A27670" s="294"/>
      <c r="B27670" s="243"/>
      <c r="C27670" s="243"/>
      <c r="D27670" s="243"/>
      <c r="E27670" s="243"/>
    </row>
    <row r="27671" spans="1:5" customFormat="1">
      <c r="A27671" s="294"/>
      <c r="B27671" s="243"/>
      <c r="C27671" s="243"/>
      <c r="D27671" s="243"/>
      <c r="E27671" s="243"/>
    </row>
    <row r="27672" spans="1:5" customFormat="1">
      <c r="A27672" s="294"/>
      <c r="B27672" s="243"/>
      <c r="C27672" s="243"/>
      <c r="D27672" s="243"/>
      <c r="E27672" s="243"/>
    </row>
    <row r="27673" spans="1:5" customFormat="1">
      <c r="A27673" s="294"/>
      <c r="B27673" s="243"/>
      <c r="C27673" s="243"/>
      <c r="D27673" s="243"/>
      <c r="E27673" s="243"/>
    </row>
    <row r="27674" spans="1:5" customFormat="1">
      <c r="A27674" s="294"/>
      <c r="B27674" s="243"/>
      <c r="C27674" s="243"/>
      <c r="D27674" s="243"/>
      <c r="E27674" s="243"/>
    </row>
    <row r="27675" spans="1:5" customFormat="1">
      <c r="A27675" s="294"/>
      <c r="B27675" s="243"/>
      <c r="C27675" s="243"/>
      <c r="D27675" s="243"/>
      <c r="E27675" s="243"/>
    </row>
    <row r="27676" spans="1:5" customFormat="1">
      <c r="A27676" s="294"/>
      <c r="B27676" s="243"/>
      <c r="C27676" s="243"/>
      <c r="D27676" s="243"/>
      <c r="E27676" s="243"/>
    </row>
    <row r="27677" spans="1:5" customFormat="1">
      <c r="A27677" s="294"/>
      <c r="B27677" s="243"/>
      <c r="C27677" s="243"/>
      <c r="D27677" s="243"/>
      <c r="E27677" s="243"/>
    </row>
    <row r="27678" spans="1:5" customFormat="1">
      <c r="A27678" s="294"/>
      <c r="B27678" s="243"/>
      <c r="C27678" s="243"/>
      <c r="D27678" s="243"/>
      <c r="E27678" s="243"/>
    </row>
    <row r="27679" spans="1:5" customFormat="1">
      <c r="A27679" s="294"/>
      <c r="B27679" s="243"/>
      <c r="C27679" s="243"/>
      <c r="D27679" s="243"/>
      <c r="E27679" s="243"/>
    </row>
    <row r="27680" spans="1:5" customFormat="1">
      <c r="A27680" s="294"/>
      <c r="B27680" s="243"/>
      <c r="C27680" s="243"/>
      <c r="D27680" s="243"/>
      <c r="E27680" s="243"/>
    </row>
    <row r="27681" spans="1:5" customFormat="1">
      <c r="A27681" s="294"/>
      <c r="B27681" s="243"/>
      <c r="C27681" s="243"/>
      <c r="D27681" s="243"/>
      <c r="E27681" s="243"/>
    </row>
    <row r="27682" spans="1:5" customFormat="1">
      <c r="A27682" s="294"/>
      <c r="B27682" s="243"/>
      <c r="C27682" s="243"/>
      <c r="D27682" s="243"/>
      <c r="E27682" s="243"/>
    </row>
    <row r="27683" spans="1:5" customFormat="1">
      <c r="A27683" s="294"/>
      <c r="B27683" s="243"/>
      <c r="C27683" s="243"/>
      <c r="D27683" s="243"/>
      <c r="E27683" s="243"/>
    </row>
    <row r="27684" spans="1:5" customFormat="1">
      <c r="A27684" s="294"/>
      <c r="B27684" s="243"/>
      <c r="C27684" s="243"/>
      <c r="D27684" s="243"/>
      <c r="E27684" s="243"/>
    </row>
    <row r="27685" spans="1:5" customFormat="1">
      <c r="A27685" s="294"/>
      <c r="B27685" s="243"/>
      <c r="C27685" s="243"/>
      <c r="D27685" s="243"/>
      <c r="E27685" s="243"/>
    </row>
    <row r="27686" spans="1:5" customFormat="1">
      <c r="A27686" s="294"/>
      <c r="B27686" s="243"/>
      <c r="C27686" s="243"/>
      <c r="D27686" s="243"/>
      <c r="E27686" s="243"/>
    </row>
    <row r="27687" spans="1:5" customFormat="1">
      <c r="A27687" s="294"/>
      <c r="B27687" s="243"/>
      <c r="C27687" s="243"/>
      <c r="D27687" s="243"/>
      <c r="E27687" s="243"/>
    </row>
    <row r="27688" spans="1:5" customFormat="1">
      <c r="A27688" s="294"/>
      <c r="B27688" s="243"/>
      <c r="C27688" s="243"/>
      <c r="D27688" s="243"/>
      <c r="E27688" s="243"/>
    </row>
    <row r="27689" spans="1:5" customFormat="1">
      <c r="A27689" s="294"/>
      <c r="B27689" s="243"/>
      <c r="C27689" s="243"/>
      <c r="D27689" s="243"/>
      <c r="E27689" s="243"/>
    </row>
    <row r="27690" spans="1:5" customFormat="1">
      <c r="A27690" s="294"/>
      <c r="B27690" s="243"/>
      <c r="C27690" s="243"/>
      <c r="D27690" s="243"/>
      <c r="E27690" s="243"/>
    </row>
    <row r="27691" spans="1:5" customFormat="1">
      <c r="A27691" s="294"/>
      <c r="B27691" s="243"/>
      <c r="C27691" s="243"/>
      <c r="D27691" s="243"/>
      <c r="E27691" s="243"/>
    </row>
    <row r="27692" spans="1:5" customFormat="1">
      <c r="A27692" s="294"/>
      <c r="B27692" s="243"/>
      <c r="C27692" s="243"/>
      <c r="D27692" s="243"/>
      <c r="E27692" s="243"/>
    </row>
    <row r="27693" spans="1:5" customFormat="1">
      <c r="A27693" s="294"/>
      <c r="B27693" s="243"/>
      <c r="C27693" s="243"/>
      <c r="D27693" s="243"/>
      <c r="E27693" s="243"/>
    </row>
    <row r="27694" spans="1:5" customFormat="1">
      <c r="A27694" s="294"/>
      <c r="B27694" s="243"/>
      <c r="C27694" s="243"/>
      <c r="D27694" s="243"/>
      <c r="E27694" s="243"/>
    </row>
    <row r="27695" spans="1:5" customFormat="1">
      <c r="A27695" s="294"/>
      <c r="B27695" s="243"/>
      <c r="C27695" s="243"/>
      <c r="D27695" s="243"/>
      <c r="E27695" s="243"/>
    </row>
    <row r="27696" spans="1:5" customFormat="1">
      <c r="A27696" s="294"/>
      <c r="B27696" s="243"/>
      <c r="C27696" s="243"/>
      <c r="D27696" s="243"/>
      <c r="E27696" s="243"/>
    </row>
    <row r="27697" spans="1:5" customFormat="1">
      <c r="A27697" s="294"/>
      <c r="B27697" s="243"/>
      <c r="C27697" s="243"/>
      <c r="D27697" s="243"/>
      <c r="E27697" s="243"/>
    </row>
    <row r="27698" spans="1:5" customFormat="1">
      <c r="A27698" s="294"/>
      <c r="B27698" s="243"/>
      <c r="C27698" s="243"/>
      <c r="D27698" s="243"/>
      <c r="E27698" s="243"/>
    </row>
    <row r="27699" spans="1:5" customFormat="1">
      <c r="A27699" s="294"/>
      <c r="B27699" s="243"/>
      <c r="C27699" s="243"/>
      <c r="D27699" s="243"/>
      <c r="E27699" s="243"/>
    </row>
    <row r="27700" spans="1:5" customFormat="1">
      <c r="A27700" s="294"/>
      <c r="B27700" s="243"/>
      <c r="C27700" s="243"/>
      <c r="D27700" s="243"/>
      <c r="E27700" s="243"/>
    </row>
    <row r="27701" spans="1:5" customFormat="1">
      <c r="A27701" s="294"/>
      <c r="B27701" s="243"/>
      <c r="C27701" s="243"/>
      <c r="D27701" s="243"/>
      <c r="E27701" s="243"/>
    </row>
    <row r="27702" spans="1:5" customFormat="1">
      <c r="A27702" s="294"/>
      <c r="B27702" s="243"/>
      <c r="C27702" s="243"/>
      <c r="D27702" s="243"/>
      <c r="E27702" s="243"/>
    </row>
    <row r="27703" spans="1:5" customFormat="1">
      <c r="A27703" s="294"/>
      <c r="B27703" s="243"/>
      <c r="C27703" s="243"/>
      <c r="D27703" s="243"/>
      <c r="E27703" s="243"/>
    </row>
    <row r="27704" spans="1:5" customFormat="1">
      <c r="A27704" s="294"/>
      <c r="B27704" s="243"/>
      <c r="C27704" s="243"/>
      <c r="D27704" s="243"/>
      <c r="E27704" s="243"/>
    </row>
    <row r="27705" spans="1:5" customFormat="1">
      <c r="A27705" s="294"/>
      <c r="B27705" s="243"/>
      <c r="C27705" s="243"/>
      <c r="D27705" s="243"/>
      <c r="E27705" s="243"/>
    </row>
    <row r="27706" spans="1:5" customFormat="1">
      <c r="A27706" s="294"/>
      <c r="B27706" s="243"/>
      <c r="C27706" s="243"/>
      <c r="D27706" s="243"/>
      <c r="E27706" s="243"/>
    </row>
    <row r="27707" spans="1:5" customFormat="1">
      <c r="A27707" s="294"/>
      <c r="B27707" s="243"/>
      <c r="C27707" s="243"/>
      <c r="D27707" s="243"/>
      <c r="E27707" s="243"/>
    </row>
    <row r="27708" spans="1:5" customFormat="1">
      <c r="A27708" s="294"/>
      <c r="B27708" s="243"/>
      <c r="C27708" s="243"/>
      <c r="D27708" s="243"/>
      <c r="E27708" s="243"/>
    </row>
    <row r="27709" spans="1:5" customFormat="1">
      <c r="A27709" s="294"/>
      <c r="B27709" s="243"/>
      <c r="C27709" s="243"/>
      <c r="D27709" s="243"/>
      <c r="E27709" s="243"/>
    </row>
    <row r="27710" spans="1:5" customFormat="1">
      <c r="A27710" s="294"/>
      <c r="B27710" s="243"/>
      <c r="C27710" s="243"/>
      <c r="D27710" s="243"/>
      <c r="E27710" s="243"/>
    </row>
    <row r="27711" spans="1:5" customFormat="1">
      <c r="A27711" s="294"/>
      <c r="B27711" s="243"/>
      <c r="C27711" s="243"/>
      <c r="D27711" s="243"/>
      <c r="E27711" s="243"/>
    </row>
    <row r="27712" spans="1:5" customFormat="1">
      <c r="A27712" s="294"/>
      <c r="B27712" s="243"/>
      <c r="C27712" s="243"/>
      <c r="D27712" s="243"/>
      <c r="E27712" s="243"/>
    </row>
    <row r="27713" spans="1:5" customFormat="1">
      <c r="A27713" s="294"/>
      <c r="B27713" s="243"/>
      <c r="C27713" s="243"/>
      <c r="D27713" s="243"/>
      <c r="E27713" s="243"/>
    </row>
    <row r="27714" spans="1:5" customFormat="1">
      <c r="A27714" s="294"/>
      <c r="B27714" s="243"/>
      <c r="C27714" s="243"/>
      <c r="D27714" s="243"/>
      <c r="E27714" s="243"/>
    </row>
    <row r="27715" spans="1:5" customFormat="1">
      <c r="A27715" s="294"/>
      <c r="B27715" s="243"/>
      <c r="C27715" s="243"/>
      <c r="D27715" s="243"/>
      <c r="E27715" s="243"/>
    </row>
    <row r="27716" spans="1:5" customFormat="1">
      <c r="A27716" s="294"/>
      <c r="B27716" s="243"/>
      <c r="C27716" s="243"/>
      <c r="D27716" s="243"/>
      <c r="E27716" s="243"/>
    </row>
    <row r="27717" spans="1:5" customFormat="1">
      <c r="A27717" s="294"/>
      <c r="B27717" s="243"/>
      <c r="C27717" s="243"/>
      <c r="D27717" s="243"/>
      <c r="E27717" s="243"/>
    </row>
    <row r="27718" spans="1:5" customFormat="1">
      <c r="A27718" s="294"/>
      <c r="B27718" s="243"/>
      <c r="C27718" s="243"/>
      <c r="D27718" s="243"/>
      <c r="E27718" s="243"/>
    </row>
    <row r="27719" spans="1:5" customFormat="1">
      <c r="A27719" s="294"/>
      <c r="B27719" s="243"/>
      <c r="C27719" s="243"/>
      <c r="D27719" s="243"/>
      <c r="E27719" s="243"/>
    </row>
    <row r="27720" spans="1:5" customFormat="1">
      <c r="A27720" s="294"/>
      <c r="B27720" s="243"/>
      <c r="C27720" s="243"/>
      <c r="D27720" s="243"/>
      <c r="E27720" s="243"/>
    </row>
    <row r="27721" spans="1:5" customFormat="1">
      <c r="A27721" s="294"/>
      <c r="B27721" s="243"/>
      <c r="C27721" s="243"/>
      <c r="D27721" s="243"/>
      <c r="E27721" s="243"/>
    </row>
    <row r="27722" spans="1:5" customFormat="1">
      <c r="A27722" s="294"/>
      <c r="B27722" s="243"/>
      <c r="C27722" s="243"/>
      <c r="D27722" s="243"/>
      <c r="E27722" s="243"/>
    </row>
    <row r="27723" spans="1:5" customFormat="1">
      <c r="A27723" s="294"/>
      <c r="B27723" s="243"/>
      <c r="C27723" s="243"/>
      <c r="D27723" s="243"/>
      <c r="E27723" s="243"/>
    </row>
    <row r="27724" spans="1:5" customFormat="1">
      <c r="A27724" s="294"/>
      <c r="B27724" s="243"/>
      <c r="C27724" s="243"/>
      <c r="D27724" s="243"/>
      <c r="E27724" s="243"/>
    </row>
    <row r="27725" spans="1:5" customFormat="1">
      <c r="A27725" s="294"/>
      <c r="B27725" s="243"/>
      <c r="C27725" s="243"/>
      <c r="D27725" s="243"/>
      <c r="E27725" s="243"/>
    </row>
    <row r="27726" spans="1:5" customFormat="1">
      <c r="A27726" s="294"/>
      <c r="B27726" s="243"/>
      <c r="C27726" s="243"/>
      <c r="D27726" s="243"/>
      <c r="E27726" s="243"/>
    </row>
    <row r="27727" spans="1:5" customFormat="1">
      <c r="A27727" s="294"/>
      <c r="B27727" s="243"/>
      <c r="C27727" s="243"/>
      <c r="D27727" s="243"/>
      <c r="E27727" s="243"/>
    </row>
    <row r="27728" spans="1:5" customFormat="1">
      <c r="A27728" s="294"/>
      <c r="B27728" s="243"/>
      <c r="C27728" s="243"/>
      <c r="D27728" s="243"/>
      <c r="E27728" s="243"/>
    </row>
    <row r="27729" spans="1:5" customFormat="1">
      <c r="A27729" s="294"/>
      <c r="B27729" s="243"/>
      <c r="C27729" s="243"/>
      <c r="D27729" s="243"/>
      <c r="E27729" s="243"/>
    </row>
    <row r="27730" spans="1:5" customFormat="1">
      <c r="A27730" s="294"/>
      <c r="B27730" s="243"/>
      <c r="C27730" s="243"/>
      <c r="D27730" s="243"/>
      <c r="E27730" s="243"/>
    </row>
    <row r="27731" spans="1:5" customFormat="1">
      <c r="A27731" s="294"/>
      <c r="B27731" s="243"/>
      <c r="C27731" s="243"/>
      <c r="D27731" s="243"/>
      <c r="E27731" s="243"/>
    </row>
    <row r="27732" spans="1:5" customFormat="1">
      <c r="A27732" s="294"/>
      <c r="B27732" s="243"/>
      <c r="C27732" s="243"/>
      <c r="D27732" s="243"/>
      <c r="E27732" s="243"/>
    </row>
    <row r="27733" spans="1:5" customFormat="1">
      <c r="A27733" s="294"/>
      <c r="B27733" s="243"/>
      <c r="C27733" s="243"/>
      <c r="D27733" s="243"/>
      <c r="E27733" s="243"/>
    </row>
    <row r="27734" spans="1:5" customFormat="1">
      <c r="A27734" s="294"/>
      <c r="B27734" s="243"/>
      <c r="C27734" s="243"/>
      <c r="D27734" s="243"/>
      <c r="E27734" s="243"/>
    </row>
    <row r="27735" spans="1:5" customFormat="1">
      <c r="A27735" s="294"/>
      <c r="B27735" s="243"/>
      <c r="C27735" s="243"/>
      <c r="D27735" s="243"/>
      <c r="E27735" s="243"/>
    </row>
    <row r="27736" spans="1:5" customFormat="1">
      <c r="A27736" s="294"/>
      <c r="B27736" s="243"/>
      <c r="C27736" s="243"/>
      <c r="D27736" s="243"/>
      <c r="E27736" s="243"/>
    </row>
    <row r="27737" spans="1:5" customFormat="1">
      <c r="A27737" s="294"/>
      <c r="B27737" s="243"/>
      <c r="C27737" s="243"/>
      <c r="D27737" s="243"/>
      <c r="E27737" s="243"/>
    </row>
    <row r="27738" spans="1:5" customFormat="1">
      <c r="A27738" s="294"/>
      <c r="B27738" s="243"/>
      <c r="C27738" s="243"/>
      <c r="D27738" s="243"/>
      <c r="E27738" s="243"/>
    </row>
    <row r="27739" spans="1:5" customFormat="1">
      <c r="A27739" s="294"/>
      <c r="B27739" s="243"/>
      <c r="C27739" s="243"/>
      <c r="D27739" s="243"/>
      <c r="E27739" s="243"/>
    </row>
    <row r="27740" spans="1:5" customFormat="1">
      <c r="A27740" s="294"/>
      <c r="B27740" s="243"/>
      <c r="C27740" s="243"/>
      <c r="D27740" s="243"/>
      <c r="E27740" s="243"/>
    </row>
    <row r="27741" spans="1:5" customFormat="1">
      <c r="A27741" s="294"/>
      <c r="B27741" s="243"/>
      <c r="C27741" s="243"/>
      <c r="D27741" s="243"/>
      <c r="E27741" s="243"/>
    </row>
    <row r="27742" spans="1:5" customFormat="1">
      <c r="A27742" s="294"/>
      <c r="B27742" s="243"/>
      <c r="C27742" s="243"/>
      <c r="D27742" s="243"/>
      <c r="E27742" s="243"/>
    </row>
    <row r="27743" spans="1:5" customFormat="1">
      <c r="A27743" s="294"/>
      <c r="B27743" s="243"/>
      <c r="C27743" s="243"/>
      <c r="D27743" s="243"/>
      <c r="E27743" s="243"/>
    </row>
    <row r="27744" spans="1:5" customFormat="1">
      <c r="A27744" s="294"/>
      <c r="B27744" s="243"/>
      <c r="C27744" s="243"/>
      <c r="D27744" s="243"/>
      <c r="E27744" s="243"/>
    </row>
    <row r="27745" spans="1:5" customFormat="1">
      <c r="A27745" s="294"/>
      <c r="B27745" s="243"/>
      <c r="C27745" s="243"/>
      <c r="D27745" s="243"/>
      <c r="E27745" s="243"/>
    </row>
    <row r="27746" spans="1:5" customFormat="1">
      <c r="A27746" s="294"/>
      <c r="B27746" s="243"/>
      <c r="C27746" s="243"/>
      <c r="D27746" s="243"/>
      <c r="E27746" s="243"/>
    </row>
    <row r="27747" spans="1:5" customFormat="1">
      <c r="A27747" s="294"/>
      <c r="B27747" s="243"/>
      <c r="C27747" s="243"/>
      <c r="D27747" s="243"/>
      <c r="E27747" s="243"/>
    </row>
    <row r="27748" spans="1:5" customFormat="1">
      <c r="A27748" s="294"/>
      <c r="B27748" s="243"/>
      <c r="C27748" s="243"/>
      <c r="D27748" s="243"/>
      <c r="E27748" s="243"/>
    </row>
    <row r="27749" spans="1:5" customFormat="1">
      <c r="A27749" s="294"/>
      <c r="B27749" s="243"/>
      <c r="C27749" s="243"/>
      <c r="D27749" s="243"/>
      <c r="E27749" s="243"/>
    </row>
    <row r="27750" spans="1:5" customFormat="1">
      <c r="A27750" s="294"/>
      <c r="B27750" s="243"/>
      <c r="C27750" s="243"/>
      <c r="D27750" s="243"/>
      <c r="E27750" s="243"/>
    </row>
    <row r="27751" spans="1:5" customFormat="1">
      <c r="A27751" s="294"/>
      <c r="B27751" s="243"/>
      <c r="C27751" s="243"/>
      <c r="D27751" s="243"/>
      <c r="E27751" s="243"/>
    </row>
    <row r="27752" spans="1:5" customFormat="1">
      <c r="A27752" s="294"/>
      <c r="B27752" s="243"/>
      <c r="C27752" s="243"/>
      <c r="D27752" s="243"/>
      <c r="E27752" s="243"/>
    </row>
    <row r="27753" spans="1:5" customFormat="1">
      <c r="A27753" s="294"/>
      <c r="B27753" s="243"/>
      <c r="C27753" s="243"/>
      <c r="D27753" s="243"/>
      <c r="E27753" s="243"/>
    </row>
    <row r="27754" spans="1:5" customFormat="1">
      <c r="A27754" s="294"/>
      <c r="B27754" s="243"/>
      <c r="C27754" s="243"/>
      <c r="D27754" s="243"/>
      <c r="E27754" s="243"/>
    </row>
    <row r="27755" spans="1:5" customFormat="1">
      <c r="A27755" s="294"/>
      <c r="B27755" s="243"/>
      <c r="C27755" s="243"/>
      <c r="D27755" s="243"/>
      <c r="E27755" s="243"/>
    </row>
    <row r="27756" spans="1:5" customFormat="1">
      <c r="A27756" s="294"/>
      <c r="B27756" s="243"/>
      <c r="C27756" s="243"/>
      <c r="D27756" s="243"/>
      <c r="E27756" s="243"/>
    </row>
    <row r="27757" spans="1:5" customFormat="1">
      <c r="A27757" s="294"/>
      <c r="B27757" s="243"/>
      <c r="C27757" s="243"/>
      <c r="D27757" s="243"/>
      <c r="E27757" s="243"/>
    </row>
    <row r="27758" spans="1:5" customFormat="1">
      <c r="A27758" s="294"/>
      <c r="B27758" s="243"/>
      <c r="C27758" s="243"/>
      <c r="D27758" s="243"/>
      <c r="E27758" s="243"/>
    </row>
    <row r="27759" spans="1:5" customFormat="1">
      <c r="A27759" s="294"/>
      <c r="B27759" s="243"/>
      <c r="C27759" s="243"/>
      <c r="D27759" s="243"/>
      <c r="E27759" s="243"/>
    </row>
    <row r="27760" spans="1:5" customFormat="1">
      <c r="A27760" s="294"/>
      <c r="B27760" s="243"/>
      <c r="C27760" s="243"/>
      <c r="D27760" s="243"/>
      <c r="E27760" s="243"/>
    </row>
    <row r="27761" spans="1:5" customFormat="1">
      <c r="A27761" s="294"/>
      <c r="B27761" s="243"/>
      <c r="C27761" s="243"/>
      <c r="D27761" s="243"/>
      <c r="E27761" s="243"/>
    </row>
    <row r="27762" spans="1:5" customFormat="1">
      <c r="A27762" s="294"/>
      <c r="B27762" s="243"/>
      <c r="C27762" s="243"/>
      <c r="D27762" s="243"/>
      <c r="E27762" s="243"/>
    </row>
    <row r="27763" spans="1:5" customFormat="1">
      <c r="A27763" s="294"/>
      <c r="B27763" s="243"/>
      <c r="C27763" s="243"/>
      <c r="D27763" s="243"/>
      <c r="E27763" s="243"/>
    </row>
    <row r="27764" spans="1:5" customFormat="1">
      <c r="A27764" s="294"/>
      <c r="B27764" s="243"/>
      <c r="C27764" s="243"/>
      <c r="D27764" s="243"/>
      <c r="E27764" s="243"/>
    </row>
    <row r="27765" spans="1:5" customFormat="1">
      <c r="A27765" s="294"/>
      <c r="B27765" s="243"/>
      <c r="C27765" s="243"/>
      <c r="D27765" s="243"/>
      <c r="E27765" s="243"/>
    </row>
    <row r="27766" spans="1:5" customFormat="1">
      <c r="A27766" s="294"/>
      <c r="B27766" s="243"/>
      <c r="C27766" s="243"/>
      <c r="D27766" s="243"/>
      <c r="E27766" s="243"/>
    </row>
    <row r="27767" spans="1:5" customFormat="1">
      <c r="A27767" s="294"/>
      <c r="B27767" s="243"/>
      <c r="C27767" s="243"/>
      <c r="D27767" s="243"/>
      <c r="E27767" s="243"/>
    </row>
    <row r="27768" spans="1:5" customFormat="1">
      <c r="A27768" s="294"/>
      <c r="B27768" s="243"/>
      <c r="C27768" s="243"/>
      <c r="D27768" s="243"/>
      <c r="E27768" s="243"/>
    </row>
    <row r="27769" spans="1:5" customFormat="1">
      <c r="A27769" s="294"/>
      <c r="B27769" s="243"/>
      <c r="C27769" s="243"/>
      <c r="D27769" s="243"/>
      <c r="E27769" s="243"/>
    </row>
    <row r="27770" spans="1:5" customFormat="1">
      <c r="A27770" s="294"/>
      <c r="B27770" s="243"/>
      <c r="C27770" s="243"/>
      <c r="D27770" s="243"/>
      <c r="E27770" s="243"/>
    </row>
    <row r="27771" spans="1:5" customFormat="1">
      <c r="A27771" s="294"/>
      <c r="B27771" s="243"/>
      <c r="C27771" s="243"/>
      <c r="D27771" s="243"/>
      <c r="E27771" s="243"/>
    </row>
    <row r="27772" spans="1:5" customFormat="1">
      <c r="A27772" s="294"/>
      <c r="B27772" s="243"/>
      <c r="C27772" s="243"/>
      <c r="D27772" s="243"/>
      <c r="E27772" s="243"/>
    </row>
    <row r="27773" spans="1:5" customFormat="1">
      <c r="A27773" s="294"/>
      <c r="B27773" s="243"/>
      <c r="C27773" s="243"/>
      <c r="D27773" s="243"/>
      <c r="E27773" s="243"/>
    </row>
    <row r="27774" spans="1:5" customFormat="1">
      <c r="A27774" s="294"/>
      <c r="B27774" s="243"/>
      <c r="C27774" s="243"/>
      <c r="D27774" s="243"/>
      <c r="E27774" s="243"/>
    </row>
    <row r="27775" spans="1:5" customFormat="1">
      <c r="A27775" s="294"/>
      <c r="B27775" s="243"/>
      <c r="C27775" s="243"/>
      <c r="D27775" s="243"/>
      <c r="E27775" s="243"/>
    </row>
    <row r="27776" spans="1:5" customFormat="1">
      <c r="A27776" s="294"/>
      <c r="B27776" s="243"/>
      <c r="C27776" s="243"/>
      <c r="D27776" s="243"/>
      <c r="E27776" s="243"/>
    </row>
    <row r="27777" spans="1:5" customFormat="1">
      <c r="A27777" s="294"/>
      <c r="B27777" s="243"/>
      <c r="C27777" s="243"/>
      <c r="D27777" s="243"/>
      <c r="E27777" s="243"/>
    </row>
    <row r="27778" spans="1:5" customFormat="1">
      <c r="A27778" s="294"/>
      <c r="B27778" s="243"/>
      <c r="C27778" s="243"/>
      <c r="D27778" s="243"/>
      <c r="E27778" s="243"/>
    </row>
    <row r="27779" spans="1:5" customFormat="1">
      <c r="A27779" s="294"/>
      <c r="B27779" s="243"/>
      <c r="C27779" s="243"/>
      <c r="D27779" s="243"/>
      <c r="E27779" s="243"/>
    </row>
    <row r="27780" spans="1:5" customFormat="1">
      <c r="A27780" s="294"/>
      <c r="B27780" s="243"/>
      <c r="C27780" s="243"/>
      <c r="D27780" s="243"/>
      <c r="E27780" s="243"/>
    </row>
    <row r="27781" spans="1:5" customFormat="1">
      <c r="A27781" s="294"/>
      <c r="B27781" s="243"/>
      <c r="C27781" s="243"/>
      <c r="D27781" s="243"/>
      <c r="E27781" s="243"/>
    </row>
    <row r="27782" spans="1:5" customFormat="1">
      <c r="A27782" s="294"/>
      <c r="B27782" s="243"/>
      <c r="C27782" s="243"/>
      <c r="D27782" s="243"/>
      <c r="E27782" s="243"/>
    </row>
    <row r="27783" spans="1:5" customFormat="1">
      <c r="A27783" s="294"/>
      <c r="B27783" s="243"/>
      <c r="C27783" s="243"/>
      <c r="D27783" s="243"/>
      <c r="E27783" s="243"/>
    </row>
    <row r="27784" spans="1:5" customFormat="1">
      <c r="A27784" s="294"/>
      <c r="B27784" s="243"/>
      <c r="C27784" s="243"/>
      <c r="D27784" s="243"/>
      <c r="E27784" s="243"/>
    </row>
    <row r="27785" spans="1:5" customFormat="1">
      <c r="A27785" s="294"/>
      <c r="B27785" s="243"/>
      <c r="C27785" s="243"/>
      <c r="D27785" s="243"/>
      <c r="E27785" s="243"/>
    </row>
    <row r="27786" spans="1:5" customFormat="1">
      <c r="A27786" s="294"/>
      <c r="B27786" s="243"/>
      <c r="C27786" s="243"/>
      <c r="D27786" s="243"/>
      <c r="E27786" s="243"/>
    </row>
    <row r="27787" spans="1:5" customFormat="1">
      <c r="A27787" s="294"/>
      <c r="B27787" s="243"/>
      <c r="C27787" s="243"/>
      <c r="D27787" s="243"/>
      <c r="E27787" s="243"/>
    </row>
    <row r="27788" spans="1:5" customFormat="1">
      <c r="A27788" s="294"/>
      <c r="B27788" s="243"/>
      <c r="C27788" s="243"/>
      <c r="D27788" s="243"/>
      <c r="E27788" s="243"/>
    </row>
    <row r="27789" spans="1:5" customFormat="1">
      <c r="A27789" s="294"/>
      <c r="B27789" s="243"/>
      <c r="C27789" s="243"/>
      <c r="D27789" s="243"/>
      <c r="E27789" s="243"/>
    </row>
    <row r="27790" spans="1:5" customFormat="1">
      <c r="A27790" s="294"/>
      <c r="B27790" s="243"/>
      <c r="C27790" s="243"/>
      <c r="D27790" s="243"/>
      <c r="E27790" s="243"/>
    </row>
    <row r="27791" spans="1:5" customFormat="1">
      <c r="A27791" s="294"/>
      <c r="B27791" s="243"/>
      <c r="C27791" s="243"/>
      <c r="D27791" s="243"/>
      <c r="E27791" s="243"/>
    </row>
    <row r="27792" spans="1:5" customFormat="1">
      <c r="A27792" s="294"/>
      <c r="B27792" s="243"/>
      <c r="C27792" s="243"/>
      <c r="D27792" s="243"/>
      <c r="E27792" s="243"/>
    </row>
    <row r="27793" spans="1:5" customFormat="1">
      <c r="A27793" s="294"/>
      <c r="B27793" s="243"/>
      <c r="C27793" s="243"/>
      <c r="D27793" s="243"/>
      <c r="E27793" s="243"/>
    </row>
    <row r="27794" spans="1:5" customFormat="1">
      <c r="A27794" s="294"/>
      <c r="B27794" s="243"/>
      <c r="C27794" s="243"/>
      <c r="D27794" s="243"/>
      <c r="E27794" s="243"/>
    </row>
    <row r="27795" spans="1:5" customFormat="1">
      <c r="A27795" s="294"/>
      <c r="B27795" s="243"/>
      <c r="C27795" s="243"/>
      <c r="D27795" s="243"/>
      <c r="E27795" s="243"/>
    </row>
    <row r="27796" spans="1:5" customFormat="1">
      <c r="A27796" s="294"/>
      <c r="B27796" s="243"/>
      <c r="C27796" s="243"/>
      <c r="D27796" s="243"/>
      <c r="E27796" s="243"/>
    </row>
    <row r="27797" spans="1:5" customFormat="1">
      <c r="A27797" s="294"/>
      <c r="B27797" s="243"/>
      <c r="C27797" s="243"/>
      <c r="D27797" s="243"/>
      <c r="E27797" s="243"/>
    </row>
    <row r="27798" spans="1:5" customFormat="1">
      <c r="A27798" s="294"/>
      <c r="B27798" s="243"/>
      <c r="C27798" s="243"/>
      <c r="D27798" s="243"/>
      <c r="E27798" s="243"/>
    </row>
    <row r="27799" spans="1:5" customFormat="1">
      <c r="A27799" s="294"/>
      <c r="B27799" s="243"/>
      <c r="C27799" s="243"/>
      <c r="D27799" s="243"/>
      <c r="E27799" s="243"/>
    </row>
    <row r="27800" spans="1:5" customFormat="1">
      <c r="A27800" s="294"/>
      <c r="B27800" s="243"/>
      <c r="C27800" s="243"/>
      <c r="D27800" s="243"/>
      <c r="E27800" s="243"/>
    </row>
    <row r="27801" spans="1:5" customFormat="1">
      <c r="A27801" s="294"/>
      <c r="B27801" s="243"/>
      <c r="C27801" s="243"/>
      <c r="D27801" s="243"/>
      <c r="E27801" s="243"/>
    </row>
    <row r="27802" spans="1:5" customFormat="1">
      <c r="A27802" s="294"/>
      <c r="B27802" s="243"/>
      <c r="C27802" s="243"/>
      <c r="D27802" s="243"/>
      <c r="E27802" s="243"/>
    </row>
    <row r="27803" spans="1:5" customFormat="1">
      <c r="A27803" s="294"/>
      <c r="B27803" s="243"/>
      <c r="C27803" s="243"/>
      <c r="D27803" s="243"/>
      <c r="E27803" s="243"/>
    </row>
    <row r="27804" spans="1:5" customFormat="1">
      <c r="A27804" s="294"/>
      <c r="B27804" s="243"/>
      <c r="C27804" s="243"/>
      <c r="D27804" s="243"/>
      <c r="E27804" s="243"/>
    </row>
    <row r="27805" spans="1:5" customFormat="1">
      <c r="A27805" s="294"/>
      <c r="B27805" s="243"/>
      <c r="C27805" s="243"/>
      <c r="D27805" s="243"/>
      <c r="E27805" s="243"/>
    </row>
    <row r="27806" spans="1:5" customFormat="1">
      <c r="A27806" s="294"/>
      <c r="B27806" s="243"/>
      <c r="C27806" s="243"/>
      <c r="D27806" s="243"/>
      <c r="E27806" s="243"/>
    </row>
    <row r="27807" spans="1:5" customFormat="1">
      <c r="A27807" s="294"/>
      <c r="B27807" s="243"/>
      <c r="C27807" s="243"/>
      <c r="D27807" s="243"/>
      <c r="E27807" s="243"/>
    </row>
    <row r="27808" spans="1:5" customFormat="1">
      <c r="A27808" s="294"/>
      <c r="B27808" s="243"/>
      <c r="C27808" s="243"/>
      <c r="D27808" s="243"/>
      <c r="E27808" s="243"/>
    </row>
    <row r="27809" spans="1:5" customFormat="1">
      <c r="A27809" s="294"/>
      <c r="B27809" s="243"/>
      <c r="C27809" s="243"/>
      <c r="D27809" s="243"/>
      <c r="E27809" s="243"/>
    </row>
    <row r="27810" spans="1:5" customFormat="1">
      <c r="A27810" s="294"/>
      <c r="B27810" s="243"/>
      <c r="C27810" s="243"/>
      <c r="D27810" s="243"/>
      <c r="E27810" s="243"/>
    </row>
    <row r="27811" spans="1:5" customFormat="1">
      <c r="A27811" s="294"/>
      <c r="B27811" s="243"/>
      <c r="C27811" s="243"/>
      <c r="D27811" s="243"/>
      <c r="E27811" s="243"/>
    </row>
    <row r="27812" spans="1:5" customFormat="1">
      <c r="A27812" s="294"/>
      <c r="B27812" s="243"/>
      <c r="C27812" s="243"/>
      <c r="D27812" s="243"/>
      <c r="E27812" s="243"/>
    </row>
    <row r="27813" spans="1:5" customFormat="1">
      <c r="A27813" s="294"/>
      <c r="B27813" s="243"/>
      <c r="C27813" s="243"/>
      <c r="D27813" s="243"/>
      <c r="E27813" s="243"/>
    </row>
    <row r="27814" spans="1:5" customFormat="1">
      <c r="A27814" s="294"/>
      <c r="B27814" s="243"/>
      <c r="C27814" s="243"/>
      <c r="D27814" s="243"/>
      <c r="E27814" s="243"/>
    </row>
    <row r="27815" spans="1:5" customFormat="1">
      <c r="A27815" s="294"/>
      <c r="B27815" s="243"/>
      <c r="C27815" s="243"/>
      <c r="D27815" s="243"/>
      <c r="E27815" s="243"/>
    </row>
    <row r="27816" spans="1:5" customFormat="1">
      <c r="A27816" s="294"/>
      <c r="B27816" s="243"/>
      <c r="C27816" s="243"/>
      <c r="D27816" s="243"/>
      <c r="E27816" s="243"/>
    </row>
    <row r="27817" spans="1:5" customFormat="1">
      <c r="A27817" s="294"/>
      <c r="B27817" s="243"/>
      <c r="C27817" s="243"/>
      <c r="D27817" s="243"/>
      <c r="E27817" s="243"/>
    </row>
    <row r="27818" spans="1:5" customFormat="1">
      <c r="A27818" s="294"/>
      <c r="B27818" s="243"/>
      <c r="C27818" s="243"/>
      <c r="D27818" s="243"/>
      <c r="E27818" s="243"/>
    </row>
    <row r="27819" spans="1:5" customFormat="1">
      <c r="A27819" s="294"/>
      <c r="B27819" s="243"/>
      <c r="C27819" s="243"/>
      <c r="D27819" s="243"/>
      <c r="E27819" s="243"/>
    </row>
    <row r="27820" spans="1:5" customFormat="1">
      <c r="A27820" s="294"/>
      <c r="B27820" s="243"/>
      <c r="C27820" s="243"/>
      <c r="D27820" s="243"/>
      <c r="E27820" s="243"/>
    </row>
    <row r="27821" spans="1:5" customFormat="1">
      <c r="A27821" s="294"/>
      <c r="B27821" s="243"/>
      <c r="C27821" s="243"/>
      <c r="D27821" s="243"/>
      <c r="E27821" s="243"/>
    </row>
    <row r="27822" spans="1:5" customFormat="1">
      <c r="A27822" s="294"/>
      <c r="B27822" s="243"/>
      <c r="C27822" s="243"/>
      <c r="D27822" s="243"/>
      <c r="E27822" s="243"/>
    </row>
    <row r="27823" spans="1:5" customFormat="1">
      <c r="A27823" s="294"/>
      <c r="B27823" s="243"/>
      <c r="C27823" s="243"/>
      <c r="D27823" s="243"/>
      <c r="E27823" s="243"/>
    </row>
    <row r="27824" spans="1:5" customFormat="1">
      <c r="A27824" s="294"/>
      <c r="B27824" s="243"/>
      <c r="C27824" s="243"/>
      <c r="D27824" s="243"/>
      <c r="E27824" s="243"/>
    </row>
    <row r="27825" spans="1:5" customFormat="1">
      <c r="A27825" s="294"/>
      <c r="B27825" s="243"/>
      <c r="C27825" s="243"/>
      <c r="D27825" s="243"/>
      <c r="E27825" s="243"/>
    </row>
    <row r="27826" spans="1:5" customFormat="1">
      <c r="A27826" s="294"/>
      <c r="B27826" s="243"/>
      <c r="C27826" s="243"/>
      <c r="D27826" s="243"/>
      <c r="E27826" s="243"/>
    </row>
    <row r="27827" spans="1:5" customFormat="1">
      <c r="A27827" s="294"/>
      <c r="B27827" s="243"/>
      <c r="C27827" s="243"/>
      <c r="D27827" s="243"/>
      <c r="E27827" s="243"/>
    </row>
    <row r="27828" spans="1:5" customFormat="1">
      <c r="A27828" s="294"/>
      <c r="B27828" s="243"/>
      <c r="C27828" s="243"/>
      <c r="D27828" s="243"/>
      <c r="E27828" s="243"/>
    </row>
    <row r="27829" spans="1:5" customFormat="1">
      <c r="A27829" s="294"/>
      <c r="B27829" s="243"/>
      <c r="C27829" s="243"/>
      <c r="D27829" s="243"/>
      <c r="E27829" s="243"/>
    </row>
    <row r="27830" spans="1:5" customFormat="1">
      <c r="A27830" s="294"/>
      <c r="B27830" s="243"/>
      <c r="C27830" s="243"/>
      <c r="D27830" s="243"/>
      <c r="E27830" s="243"/>
    </row>
    <row r="27831" spans="1:5" customFormat="1">
      <c r="A27831" s="294"/>
      <c r="B27831" s="243"/>
      <c r="C27831" s="243"/>
      <c r="D27831" s="243"/>
      <c r="E27831" s="243"/>
    </row>
    <row r="27832" spans="1:5" customFormat="1">
      <c r="A27832" s="294"/>
      <c r="B27832" s="243"/>
      <c r="C27832" s="243"/>
      <c r="D27832" s="243"/>
      <c r="E27832" s="243"/>
    </row>
    <row r="27833" spans="1:5" customFormat="1">
      <c r="A27833" s="294"/>
      <c r="B27833" s="243"/>
      <c r="C27833" s="243"/>
      <c r="D27833" s="243"/>
      <c r="E27833" s="243"/>
    </row>
    <row r="27834" spans="1:5" customFormat="1">
      <c r="A27834" s="294"/>
      <c r="B27834" s="243"/>
      <c r="C27834" s="243"/>
      <c r="D27834" s="243"/>
      <c r="E27834" s="243"/>
    </row>
    <row r="27835" spans="1:5" customFormat="1">
      <c r="A27835" s="294"/>
      <c r="B27835" s="243"/>
      <c r="C27835" s="243"/>
      <c r="D27835" s="243"/>
      <c r="E27835" s="243"/>
    </row>
    <row r="27836" spans="1:5" customFormat="1">
      <c r="A27836" s="294"/>
      <c r="B27836" s="243"/>
      <c r="C27836" s="243"/>
      <c r="D27836" s="243"/>
      <c r="E27836" s="243"/>
    </row>
    <row r="27837" spans="1:5" customFormat="1">
      <c r="A27837" s="294"/>
      <c r="B27837" s="243"/>
      <c r="C27837" s="243"/>
      <c r="D27837" s="243"/>
      <c r="E27837" s="243"/>
    </row>
    <row r="27838" spans="1:5" customFormat="1">
      <c r="A27838" s="294"/>
      <c r="B27838" s="243"/>
      <c r="C27838" s="243"/>
      <c r="D27838" s="243"/>
      <c r="E27838" s="243"/>
    </row>
    <row r="27839" spans="1:5" customFormat="1">
      <c r="A27839" s="294"/>
      <c r="B27839" s="243"/>
      <c r="C27839" s="243"/>
      <c r="D27839" s="243"/>
      <c r="E27839" s="243"/>
    </row>
    <row r="27840" spans="1:5" customFormat="1">
      <c r="A27840" s="294"/>
      <c r="B27840" s="243"/>
      <c r="C27840" s="243"/>
      <c r="D27840" s="243"/>
      <c r="E27840" s="243"/>
    </row>
    <row r="27841" spans="1:5" customFormat="1">
      <c r="A27841" s="294"/>
      <c r="B27841" s="243"/>
      <c r="C27841" s="243"/>
      <c r="D27841" s="243"/>
      <c r="E27841" s="243"/>
    </row>
    <row r="27842" spans="1:5" customFormat="1">
      <c r="A27842" s="294"/>
      <c r="B27842" s="243"/>
      <c r="C27842" s="243"/>
      <c r="D27842" s="243"/>
      <c r="E27842" s="243"/>
    </row>
    <row r="27843" spans="1:5" customFormat="1">
      <c r="A27843" s="294"/>
      <c r="B27843" s="243"/>
      <c r="C27843" s="243"/>
      <c r="D27843" s="243"/>
      <c r="E27843" s="243"/>
    </row>
    <row r="27844" spans="1:5" customFormat="1">
      <c r="A27844" s="294"/>
      <c r="B27844" s="243"/>
      <c r="C27844" s="243"/>
      <c r="D27844" s="243"/>
      <c r="E27844" s="243"/>
    </row>
    <row r="27845" spans="1:5" customFormat="1">
      <c r="A27845" s="294"/>
      <c r="B27845" s="243"/>
      <c r="C27845" s="243"/>
      <c r="D27845" s="243"/>
      <c r="E27845" s="243"/>
    </row>
    <row r="27846" spans="1:5" customFormat="1">
      <c r="A27846" s="294"/>
      <c r="B27846" s="243"/>
      <c r="C27846" s="243"/>
      <c r="D27846" s="243"/>
      <c r="E27846" s="243"/>
    </row>
    <row r="27847" spans="1:5" customFormat="1">
      <c r="A27847" s="294"/>
      <c r="B27847" s="243"/>
      <c r="C27847" s="243"/>
      <c r="D27847" s="243"/>
      <c r="E27847" s="243"/>
    </row>
    <row r="27848" spans="1:5" customFormat="1">
      <c r="A27848" s="294"/>
      <c r="B27848" s="243"/>
      <c r="C27848" s="243"/>
      <c r="D27848" s="243"/>
      <c r="E27848" s="243"/>
    </row>
    <row r="27849" spans="1:5" customFormat="1">
      <c r="A27849" s="294"/>
      <c r="B27849" s="243"/>
      <c r="C27849" s="243"/>
      <c r="D27849" s="243"/>
      <c r="E27849" s="243"/>
    </row>
    <row r="27850" spans="1:5" customFormat="1">
      <c r="A27850" s="294"/>
      <c r="B27850" s="243"/>
      <c r="C27850" s="243"/>
      <c r="D27850" s="243"/>
      <c r="E27850" s="243"/>
    </row>
    <row r="27851" spans="1:5" customFormat="1">
      <c r="A27851" s="294"/>
      <c r="B27851" s="243"/>
      <c r="C27851" s="243"/>
      <c r="D27851" s="243"/>
      <c r="E27851" s="243"/>
    </row>
    <row r="27852" spans="1:5" customFormat="1">
      <c r="A27852" s="294"/>
      <c r="B27852" s="243"/>
      <c r="C27852" s="243"/>
      <c r="D27852" s="243"/>
      <c r="E27852" s="243"/>
    </row>
    <row r="27853" spans="1:5" customFormat="1">
      <c r="A27853" s="294"/>
      <c r="B27853" s="243"/>
      <c r="C27853" s="243"/>
      <c r="D27853" s="243"/>
      <c r="E27853" s="243"/>
    </row>
    <row r="27854" spans="1:5" customFormat="1">
      <c r="A27854" s="294"/>
      <c r="B27854" s="243"/>
      <c r="C27854" s="243"/>
      <c r="D27854" s="243"/>
      <c r="E27854" s="243"/>
    </row>
    <row r="27855" spans="1:5" customFormat="1">
      <c r="A27855" s="294"/>
      <c r="B27855" s="243"/>
      <c r="C27855" s="243"/>
      <c r="D27855" s="243"/>
      <c r="E27855" s="243"/>
    </row>
    <row r="27856" spans="1:5" customFormat="1">
      <c r="A27856" s="294"/>
      <c r="B27856" s="243"/>
      <c r="C27856" s="243"/>
      <c r="D27856" s="243"/>
      <c r="E27856" s="243"/>
    </row>
    <row r="27857" spans="1:5" customFormat="1">
      <c r="A27857" s="294"/>
      <c r="B27857" s="243"/>
      <c r="C27857" s="243"/>
      <c r="D27857" s="243"/>
      <c r="E27857" s="243"/>
    </row>
    <row r="27858" spans="1:5" customFormat="1">
      <c r="A27858" s="294"/>
      <c r="B27858" s="243"/>
      <c r="C27858" s="243"/>
      <c r="D27858" s="243"/>
      <c r="E27858" s="243"/>
    </row>
    <row r="27859" spans="1:5" customFormat="1">
      <c r="A27859" s="294"/>
      <c r="B27859" s="243"/>
      <c r="C27859" s="243"/>
      <c r="D27859" s="243"/>
      <c r="E27859" s="243"/>
    </row>
    <row r="27860" spans="1:5" customFormat="1">
      <c r="A27860" s="294"/>
      <c r="B27860" s="243"/>
      <c r="C27860" s="243"/>
      <c r="D27860" s="243"/>
      <c r="E27860" s="243"/>
    </row>
    <row r="27861" spans="1:5" customFormat="1">
      <c r="A27861" s="294"/>
      <c r="B27861" s="243"/>
      <c r="C27861" s="243"/>
      <c r="D27861" s="243"/>
      <c r="E27861" s="243"/>
    </row>
    <row r="27862" spans="1:5" customFormat="1">
      <c r="A27862" s="294"/>
      <c r="B27862" s="243"/>
      <c r="C27862" s="243"/>
      <c r="D27862" s="243"/>
      <c r="E27862" s="243"/>
    </row>
    <row r="27863" spans="1:5" customFormat="1">
      <c r="A27863" s="294"/>
      <c r="B27863" s="243"/>
      <c r="C27863" s="243"/>
      <c r="D27863" s="243"/>
      <c r="E27863" s="243"/>
    </row>
    <row r="27864" spans="1:5" customFormat="1">
      <c r="A27864" s="294"/>
      <c r="B27864" s="243"/>
      <c r="C27864" s="243"/>
      <c r="D27864" s="243"/>
      <c r="E27864" s="243"/>
    </row>
    <row r="27865" spans="1:5" customFormat="1">
      <c r="A27865" s="294"/>
      <c r="B27865" s="243"/>
      <c r="C27865" s="243"/>
      <c r="D27865" s="243"/>
      <c r="E27865" s="243"/>
    </row>
    <row r="27866" spans="1:5" customFormat="1">
      <c r="A27866" s="294"/>
      <c r="B27866" s="243"/>
      <c r="C27866" s="243"/>
      <c r="D27866" s="243"/>
      <c r="E27866" s="243"/>
    </row>
    <row r="27867" spans="1:5" customFormat="1">
      <c r="A27867" s="294"/>
      <c r="B27867" s="243"/>
      <c r="C27867" s="243"/>
      <c r="D27867" s="243"/>
      <c r="E27867" s="243"/>
    </row>
    <row r="27868" spans="1:5" customFormat="1">
      <c r="A27868" s="294"/>
      <c r="B27868" s="243"/>
      <c r="C27868" s="243"/>
      <c r="D27868" s="243"/>
      <c r="E27868" s="243"/>
    </row>
    <row r="27869" spans="1:5" customFormat="1">
      <c r="A27869" s="294"/>
      <c r="B27869" s="243"/>
      <c r="C27869" s="243"/>
      <c r="D27869" s="243"/>
      <c r="E27869" s="243"/>
    </row>
    <row r="27870" spans="1:5" customFormat="1">
      <c r="A27870" s="294"/>
      <c r="B27870" s="243"/>
      <c r="C27870" s="243"/>
      <c r="D27870" s="243"/>
      <c r="E27870" s="243"/>
    </row>
    <row r="27871" spans="1:5" customFormat="1">
      <c r="A27871" s="294"/>
      <c r="B27871" s="243"/>
      <c r="C27871" s="243"/>
      <c r="D27871" s="243"/>
      <c r="E27871" s="243"/>
    </row>
    <row r="27872" spans="1:5" customFormat="1">
      <c r="A27872" s="294"/>
      <c r="B27872" s="243"/>
      <c r="C27872" s="243"/>
      <c r="D27872" s="243"/>
      <c r="E27872" s="243"/>
    </row>
    <row r="27873" spans="1:5" customFormat="1">
      <c r="A27873" s="294"/>
      <c r="B27873" s="243"/>
      <c r="C27873" s="243"/>
      <c r="D27873" s="243"/>
      <c r="E27873" s="243"/>
    </row>
    <row r="27874" spans="1:5" customFormat="1">
      <c r="A27874" s="294"/>
      <c r="B27874" s="243"/>
      <c r="C27874" s="243"/>
      <c r="D27874" s="243"/>
      <c r="E27874" s="243"/>
    </row>
    <row r="27875" spans="1:5" customFormat="1">
      <c r="A27875" s="294"/>
      <c r="B27875" s="243"/>
      <c r="C27875" s="243"/>
      <c r="D27875" s="243"/>
      <c r="E27875" s="243"/>
    </row>
    <row r="27876" spans="1:5" customFormat="1">
      <c r="A27876" s="294"/>
      <c r="B27876" s="243"/>
      <c r="C27876" s="243"/>
      <c r="D27876" s="243"/>
      <c r="E27876" s="243"/>
    </row>
    <row r="27877" spans="1:5" customFormat="1">
      <c r="A27877" s="294"/>
      <c r="B27877" s="243"/>
      <c r="C27877" s="243"/>
      <c r="D27877" s="243"/>
      <c r="E27877" s="243"/>
    </row>
    <row r="27878" spans="1:5" customFormat="1">
      <c r="A27878" s="294"/>
      <c r="B27878" s="243"/>
      <c r="C27878" s="243"/>
      <c r="D27878" s="243"/>
      <c r="E27878" s="243"/>
    </row>
    <row r="27879" spans="1:5" customFormat="1">
      <c r="A27879" s="294"/>
      <c r="B27879" s="243"/>
      <c r="C27879" s="243"/>
      <c r="D27879" s="243"/>
      <c r="E27879" s="243"/>
    </row>
    <row r="27880" spans="1:5" customFormat="1">
      <c r="A27880" s="294"/>
      <c r="B27880" s="243"/>
      <c r="C27880" s="243"/>
      <c r="D27880" s="243"/>
      <c r="E27880" s="243"/>
    </row>
    <row r="27881" spans="1:5" customFormat="1">
      <c r="A27881" s="294"/>
      <c r="B27881" s="243"/>
      <c r="C27881" s="243"/>
      <c r="D27881" s="243"/>
      <c r="E27881" s="243"/>
    </row>
    <row r="27882" spans="1:5" customFormat="1">
      <c r="A27882" s="294"/>
      <c r="B27882" s="243"/>
      <c r="C27882" s="243"/>
      <c r="D27882" s="243"/>
      <c r="E27882" s="243"/>
    </row>
    <row r="27883" spans="1:5" customFormat="1">
      <c r="A27883" s="294"/>
      <c r="B27883" s="243"/>
      <c r="C27883" s="243"/>
      <c r="D27883" s="243"/>
      <c r="E27883" s="243"/>
    </row>
    <row r="27884" spans="1:5" customFormat="1">
      <c r="A27884" s="294"/>
      <c r="B27884" s="243"/>
      <c r="C27884" s="243"/>
      <c r="D27884" s="243"/>
      <c r="E27884" s="243"/>
    </row>
    <row r="27885" spans="1:5" customFormat="1">
      <c r="A27885" s="294"/>
      <c r="B27885" s="243"/>
      <c r="C27885" s="243"/>
      <c r="D27885" s="243"/>
      <c r="E27885" s="243"/>
    </row>
    <row r="27886" spans="1:5" customFormat="1">
      <c r="A27886" s="294"/>
      <c r="B27886" s="243"/>
      <c r="C27886" s="243"/>
      <c r="D27886" s="243"/>
      <c r="E27886" s="243"/>
    </row>
    <row r="27887" spans="1:5" customFormat="1">
      <c r="A27887" s="294"/>
      <c r="B27887" s="243"/>
      <c r="C27887" s="243"/>
      <c r="D27887" s="243"/>
      <c r="E27887" s="243"/>
    </row>
    <row r="27888" spans="1:5" customFormat="1">
      <c r="A27888" s="294"/>
      <c r="B27888" s="243"/>
      <c r="C27888" s="243"/>
      <c r="D27888" s="243"/>
      <c r="E27888" s="243"/>
    </row>
    <row r="27889" spans="1:5" customFormat="1">
      <c r="A27889" s="294"/>
      <c r="B27889" s="243"/>
      <c r="C27889" s="243"/>
      <c r="D27889" s="243"/>
      <c r="E27889" s="243"/>
    </row>
    <row r="27890" spans="1:5" customFormat="1">
      <c r="A27890" s="294"/>
      <c r="B27890" s="243"/>
      <c r="C27890" s="243"/>
      <c r="D27890" s="243"/>
      <c r="E27890" s="243"/>
    </row>
    <row r="27891" spans="1:5" customFormat="1">
      <c r="A27891" s="294"/>
      <c r="B27891" s="243"/>
      <c r="C27891" s="243"/>
      <c r="D27891" s="243"/>
      <c r="E27891" s="243"/>
    </row>
    <row r="27892" spans="1:5" customFormat="1">
      <c r="A27892" s="294"/>
      <c r="B27892" s="243"/>
      <c r="C27892" s="243"/>
      <c r="D27892" s="243"/>
      <c r="E27892" s="243"/>
    </row>
    <row r="27893" spans="1:5" customFormat="1">
      <c r="A27893" s="294"/>
      <c r="B27893" s="243"/>
      <c r="C27893" s="243"/>
      <c r="D27893" s="243"/>
      <c r="E27893" s="243"/>
    </row>
    <row r="27894" spans="1:5" customFormat="1">
      <c r="A27894" s="294"/>
      <c r="B27894" s="243"/>
      <c r="C27894" s="243"/>
      <c r="D27894" s="243"/>
      <c r="E27894" s="243"/>
    </row>
    <row r="27895" spans="1:5" customFormat="1">
      <c r="A27895" s="294"/>
      <c r="B27895" s="243"/>
      <c r="C27895" s="243"/>
      <c r="D27895" s="243"/>
      <c r="E27895" s="243"/>
    </row>
    <row r="27896" spans="1:5" customFormat="1">
      <c r="A27896" s="294"/>
      <c r="B27896" s="243"/>
      <c r="C27896" s="243"/>
      <c r="D27896" s="243"/>
      <c r="E27896" s="243"/>
    </row>
    <row r="27897" spans="1:5" customFormat="1">
      <c r="A27897" s="294"/>
      <c r="B27897" s="243"/>
      <c r="C27897" s="243"/>
      <c r="D27897" s="243"/>
      <c r="E27897" s="243"/>
    </row>
    <row r="27898" spans="1:5" customFormat="1">
      <c r="A27898" s="294"/>
      <c r="B27898" s="243"/>
      <c r="C27898" s="243"/>
      <c r="D27898" s="243"/>
      <c r="E27898" s="243"/>
    </row>
    <row r="27899" spans="1:5" customFormat="1">
      <c r="A27899" s="294"/>
      <c r="B27899" s="243"/>
      <c r="C27899" s="243"/>
      <c r="D27899" s="243"/>
      <c r="E27899" s="243"/>
    </row>
    <row r="27900" spans="1:5" customFormat="1">
      <c r="A27900" s="294"/>
      <c r="B27900" s="243"/>
      <c r="C27900" s="243"/>
      <c r="D27900" s="243"/>
      <c r="E27900" s="243"/>
    </row>
    <row r="27901" spans="1:5" customFormat="1">
      <c r="A27901" s="294"/>
      <c r="B27901" s="243"/>
      <c r="C27901" s="243"/>
      <c r="D27901" s="243"/>
      <c r="E27901" s="243"/>
    </row>
    <row r="27902" spans="1:5" customFormat="1">
      <c r="A27902" s="294"/>
      <c r="B27902" s="243"/>
      <c r="C27902" s="243"/>
      <c r="D27902" s="243"/>
      <c r="E27902" s="243"/>
    </row>
    <row r="27903" spans="1:5" customFormat="1">
      <c r="A27903" s="294"/>
      <c r="B27903" s="243"/>
      <c r="C27903" s="243"/>
      <c r="D27903" s="243"/>
      <c r="E27903" s="243"/>
    </row>
    <row r="27904" spans="1:5" customFormat="1">
      <c r="A27904" s="294"/>
      <c r="B27904" s="243"/>
      <c r="C27904" s="243"/>
      <c r="D27904" s="243"/>
      <c r="E27904" s="243"/>
    </row>
    <row r="27905" spans="1:5" customFormat="1">
      <c r="A27905" s="294"/>
      <c r="B27905" s="243"/>
      <c r="C27905" s="243"/>
      <c r="D27905" s="243"/>
      <c r="E27905" s="243"/>
    </row>
    <row r="27906" spans="1:5" customFormat="1">
      <c r="A27906" s="294"/>
      <c r="B27906" s="243"/>
      <c r="C27906" s="243"/>
      <c r="D27906" s="243"/>
      <c r="E27906" s="243"/>
    </row>
    <row r="27907" spans="1:5" customFormat="1">
      <c r="A27907" s="294"/>
      <c r="B27907" s="243"/>
      <c r="C27907" s="243"/>
      <c r="D27907" s="243"/>
      <c r="E27907" s="243"/>
    </row>
    <row r="27908" spans="1:5" customFormat="1">
      <c r="A27908" s="294"/>
      <c r="B27908" s="243"/>
      <c r="C27908" s="243"/>
      <c r="D27908" s="243"/>
      <c r="E27908" s="243"/>
    </row>
    <row r="27909" spans="1:5" customFormat="1">
      <c r="A27909" s="294"/>
      <c r="B27909" s="243"/>
      <c r="C27909" s="243"/>
      <c r="D27909" s="243"/>
      <c r="E27909" s="243"/>
    </row>
    <row r="27910" spans="1:5" customFormat="1">
      <c r="A27910" s="294"/>
      <c r="B27910" s="243"/>
      <c r="C27910" s="243"/>
      <c r="D27910" s="243"/>
      <c r="E27910" s="243"/>
    </row>
    <row r="27911" spans="1:5" customFormat="1">
      <c r="A27911" s="294"/>
      <c r="B27911" s="243"/>
      <c r="C27911" s="243"/>
      <c r="D27911" s="243"/>
      <c r="E27911" s="243"/>
    </row>
    <row r="27912" spans="1:5" customFormat="1">
      <c r="A27912" s="294"/>
      <c r="B27912" s="243"/>
      <c r="C27912" s="243"/>
      <c r="D27912" s="243"/>
      <c r="E27912" s="243"/>
    </row>
    <row r="27913" spans="1:5" customFormat="1">
      <c r="A27913" s="294"/>
      <c r="B27913" s="243"/>
      <c r="C27913" s="243"/>
      <c r="D27913" s="243"/>
      <c r="E27913" s="243"/>
    </row>
    <row r="27914" spans="1:5" customFormat="1">
      <c r="A27914" s="294"/>
      <c r="B27914" s="243"/>
      <c r="C27914" s="243"/>
      <c r="D27914" s="243"/>
      <c r="E27914" s="243"/>
    </row>
    <row r="27915" spans="1:5" customFormat="1">
      <c r="A27915" s="294"/>
      <c r="B27915" s="243"/>
      <c r="C27915" s="243"/>
      <c r="D27915" s="243"/>
      <c r="E27915" s="243"/>
    </row>
    <row r="27916" spans="1:5" customFormat="1">
      <c r="A27916" s="294"/>
      <c r="B27916" s="243"/>
      <c r="C27916" s="243"/>
      <c r="D27916" s="243"/>
      <c r="E27916" s="243"/>
    </row>
    <row r="27917" spans="1:5" customFormat="1">
      <c r="A27917" s="294"/>
      <c r="B27917" s="243"/>
      <c r="C27917" s="243"/>
      <c r="D27917" s="243"/>
      <c r="E27917" s="243"/>
    </row>
    <row r="27918" spans="1:5" customFormat="1">
      <c r="A27918" s="294"/>
      <c r="B27918" s="243"/>
      <c r="C27918" s="243"/>
      <c r="D27918" s="243"/>
      <c r="E27918" s="243"/>
    </row>
    <row r="27919" spans="1:5" customFormat="1">
      <c r="A27919" s="294"/>
      <c r="B27919" s="243"/>
      <c r="C27919" s="243"/>
      <c r="D27919" s="243"/>
      <c r="E27919" s="243"/>
    </row>
    <row r="27920" spans="1:5" customFormat="1">
      <c r="A27920" s="294"/>
      <c r="B27920" s="243"/>
      <c r="C27920" s="243"/>
      <c r="D27920" s="243"/>
      <c r="E27920" s="243"/>
    </row>
    <row r="27921" spans="1:5" customFormat="1">
      <c r="A27921" s="294"/>
      <c r="B27921" s="243"/>
      <c r="C27921" s="243"/>
      <c r="D27921" s="243"/>
      <c r="E27921" s="243"/>
    </row>
    <row r="27922" spans="1:5" customFormat="1">
      <c r="A27922" s="294"/>
      <c r="B27922" s="243"/>
      <c r="C27922" s="243"/>
      <c r="D27922" s="243"/>
      <c r="E27922" s="243"/>
    </row>
    <row r="27923" spans="1:5" customFormat="1">
      <c r="A27923" s="294"/>
      <c r="B27923" s="243"/>
      <c r="C27923" s="243"/>
      <c r="D27923" s="243"/>
      <c r="E27923" s="243"/>
    </row>
    <row r="27924" spans="1:5" customFormat="1">
      <c r="A27924" s="294"/>
      <c r="B27924" s="243"/>
      <c r="C27924" s="243"/>
      <c r="D27924" s="243"/>
      <c r="E27924" s="243"/>
    </row>
    <row r="27925" spans="1:5" customFormat="1">
      <c r="A27925" s="294"/>
      <c r="B27925" s="243"/>
      <c r="C27925" s="243"/>
      <c r="D27925" s="243"/>
      <c r="E27925" s="243"/>
    </row>
    <row r="27926" spans="1:5" customFormat="1">
      <c r="A27926" s="294"/>
      <c r="B27926" s="243"/>
      <c r="C27926" s="243"/>
      <c r="D27926" s="243"/>
      <c r="E27926" s="243"/>
    </row>
    <row r="27927" spans="1:5" customFormat="1">
      <c r="A27927" s="294"/>
      <c r="B27927" s="243"/>
      <c r="C27927" s="243"/>
      <c r="D27927" s="243"/>
      <c r="E27927" s="243"/>
    </row>
    <row r="27928" spans="1:5" customFormat="1">
      <c r="A27928" s="294"/>
      <c r="B27928" s="243"/>
      <c r="C27928" s="243"/>
      <c r="D27928" s="243"/>
      <c r="E27928" s="243"/>
    </row>
    <row r="27929" spans="1:5" customFormat="1">
      <c r="A27929" s="294"/>
      <c r="B27929" s="243"/>
      <c r="C27929" s="243"/>
      <c r="D27929" s="243"/>
      <c r="E27929" s="243"/>
    </row>
    <row r="27930" spans="1:5" customFormat="1">
      <c r="A27930" s="294"/>
      <c r="B27930" s="243"/>
      <c r="C27930" s="243"/>
      <c r="D27930" s="243"/>
      <c r="E27930" s="243"/>
    </row>
    <row r="27931" spans="1:5" customFormat="1">
      <c r="A27931" s="294"/>
      <c r="B27931" s="243"/>
      <c r="C27931" s="243"/>
      <c r="D27931" s="243"/>
      <c r="E27931" s="243"/>
    </row>
    <row r="27932" spans="1:5" customFormat="1">
      <c r="A27932" s="294"/>
      <c r="B27932" s="243"/>
      <c r="C27932" s="243"/>
      <c r="D27932" s="243"/>
      <c r="E27932" s="243"/>
    </row>
    <row r="27933" spans="1:5" customFormat="1">
      <c r="A27933" s="294"/>
      <c r="B27933" s="243"/>
      <c r="C27933" s="243"/>
      <c r="D27933" s="243"/>
      <c r="E27933" s="243"/>
    </row>
    <row r="27934" spans="1:5" customFormat="1">
      <c r="A27934" s="294"/>
      <c r="B27934" s="243"/>
      <c r="C27934" s="243"/>
      <c r="D27934" s="243"/>
      <c r="E27934" s="243"/>
    </row>
    <row r="27935" spans="1:5" customFormat="1">
      <c r="A27935" s="294"/>
      <c r="B27935" s="243"/>
      <c r="C27935" s="243"/>
      <c r="D27935" s="243"/>
      <c r="E27935" s="243"/>
    </row>
    <row r="27936" spans="1:5" customFormat="1">
      <c r="A27936" s="294"/>
      <c r="B27936" s="243"/>
      <c r="C27936" s="243"/>
      <c r="D27936" s="243"/>
      <c r="E27936" s="243"/>
    </row>
    <row r="27937" spans="1:5" customFormat="1">
      <c r="A27937" s="294"/>
      <c r="B27937" s="243"/>
      <c r="C27937" s="243"/>
      <c r="D27937" s="243"/>
      <c r="E27937" s="243"/>
    </row>
    <row r="27938" spans="1:5" customFormat="1">
      <c r="A27938" s="294"/>
      <c r="B27938" s="243"/>
      <c r="C27938" s="243"/>
      <c r="D27938" s="243"/>
      <c r="E27938" s="243"/>
    </row>
    <row r="27939" spans="1:5" customFormat="1">
      <c r="A27939" s="294"/>
      <c r="B27939" s="243"/>
      <c r="C27939" s="243"/>
      <c r="D27939" s="243"/>
      <c r="E27939" s="243"/>
    </row>
    <row r="27940" spans="1:5" customFormat="1">
      <c r="A27940" s="294"/>
      <c r="B27940" s="243"/>
      <c r="C27940" s="243"/>
      <c r="D27940" s="243"/>
      <c r="E27940" s="243"/>
    </row>
    <row r="27941" spans="1:5" customFormat="1">
      <c r="A27941" s="294"/>
      <c r="B27941" s="243"/>
      <c r="C27941" s="243"/>
      <c r="D27941" s="243"/>
      <c r="E27941" s="243"/>
    </row>
    <row r="27942" spans="1:5" customFormat="1">
      <c r="A27942" s="294"/>
      <c r="B27942" s="243"/>
      <c r="C27942" s="243"/>
      <c r="D27942" s="243"/>
      <c r="E27942" s="243"/>
    </row>
    <row r="27943" spans="1:5" customFormat="1">
      <c r="A27943" s="294"/>
      <c r="B27943" s="243"/>
      <c r="C27943" s="243"/>
      <c r="D27943" s="243"/>
      <c r="E27943" s="243"/>
    </row>
    <row r="27944" spans="1:5" customFormat="1">
      <c r="A27944" s="294"/>
      <c r="B27944" s="243"/>
      <c r="C27944" s="243"/>
      <c r="D27944" s="243"/>
      <c r="E27944" s="243"/>
    </row>
    <row r="27945" spans="1:5" customFormat="1">
      <c r="A27945" s="294"/>
      <c r="B27945" s="243"/>
      <c r="C27945" s="243"/>
      <c r="D27945" s="243"/>
      <c r="E27945" s="243"/>
    </row>
    <row r="27946" spans="1:5" customFormat="1">
      <c r="A27946" s="294"/>
      <c r="B27946" s="243"/>
      <c r="C27946" s="243"/>
      <c r="D27946" s="243"/>
      <c r="E27946" s="243"/>
    </row>
    <row r="27947" spans="1:5" customFormat="1">
      <c r="A27947" s="294"/>
      <c r="B27947" s="243"/>
      <c r="C27947" s="243"/>
      <c r="D27947" s="243"/>
      <c r="E27947" s="243"/>
    </row>
    <row r="27948" spans="1:5" customFormat="1">
      <c r="A27948" s="294"/>
      <c r="B27948" s="243"/>
      <c r="C27948" s="243"/>
      <c r="D27948" s="243"/>
      <c r="E27948" s="243"/>
    </row>
    <row r="27949" spans="1:5" customFormat="1">
      <c r="A27949" s="294"/>
      <c r="B27949" s="243"/>
      <c r="C27949" s="243"/>
      <c r="D27949" s="243"/>
      <c r="E27949" s="243"/>
    </row>
    <row r="27950" spans="1:5" customFormat="1">
      <c r="A27950" s="294"/>
      <c r="B27950" s="243"/>
      <c r="C27950" s="243"/>
      <c r="D27950" s="243"/>
      <c r="E27950" s="243"/>
    </row>
    <row r="27951" spans="1:5" customFormat="1">
      <c r="A27951" s="294"/>
      <c r="B27951" s="243"/>
      <c r="C27951" s="243"/>
      <c r="D27951" s="243"/>
      <c r="E27951" s="243"/>
    </row>
    <row r="27952" spans="1:5" customFormat="1">
      <c r="A27952" s="294"/>
      <c r="B27952" s="243"/>
      <c r="C27952" s="243"/>
      <c r="D27952" s="243"/>
      <c r="E27952" s="243"/>
    </row>
    <row r="27953" spans="1:5" customFormat="1">
      <c r="A27953" s="294"/>
      <c r="B27953" s="243"/>
      <c r="C27953" s="243"/>
      <c r="D27953" s="243"/>
      <c r="E27953" s="243"/>
    </row>
    <row r="27954" spans="1:5" customFormat="1">
      <c r="A27954" s="294"/>
      <c r="B27954" s="243"/>
      <c r="C27954" s="243"/>
      <c r="D27954" s="243"/>
      <c r="E27954" s="243"/>
    </row>
    <row r="27955" spans="1:5" customFormat="1">
      <c r="A27955" s="294"/>
      <c r="B27955" s="243"/>
      <c r="C27955" s="243"/>
      <c r="D27955" s="243"/>
      <c r="E27955" s="243"/>
    </row>
    <row r="27956" spans="1:5" customFormat="1">
      <c r="A27956" s="294"/>
      <c r="B27956" s="243"/>
      <c r="C27956" s="243"/>
      <c r="D27956" s="243"/>
      <c r="E27956" s="243"/>
    </row>
    <row r="27957" spans="1:5" customFormat="1">
      <c r="A27957" s="294"/>
      <c r="B27957" s="243"/>
      <c r="C27957" s="243"/>
      <c r="D27957" s="243"/>
      <c r="E27957" s="243"/>
    </row>
    <row r="27958" spans="1:5" customFormat="1">
      <c r="A27958" s="294"/>
      <c r="B27958" s="243"/>
      <c r="C27958" s="243"/>
      <c r="D27958" s="243"/>
      <c r="E27958" s="243"/>
    </row>
    <row r="27959" spans="1:5" customFormat="1">
      <c r="A27959" s="294"/>
      <c r="B27959" s="243"/>
      <c r="C27959" s="243"/>
      <c r="D27959" s="243"/>
      <c r="E27959" s="243"/>
    </row>
    <row r="27960" spans="1:5" customFormat="1">
      <c r="A27960" s="294"/>
      <c r="B27960" s="243"/>
      <c r="C27960" s="243"/>
      <c r="D27960" s="243"/>
      <c r="E27960" s="243"/>
    </row>
    <row r="27961" spans="1:5" customFormat="1">
      <c r="A27961" s="294"/>
      <c r="B27961" s="243"/>
      <c r="C27961" s="243"/>
      <c r="D27961" s="243"/>
      <c r="E27961" s="243"/>
    </row>
    <row r="27962" spans="1:5" customFormat="1">
      <c r="A27962" s="294"/>
      <c r="B27962" s="243"/>
      <c r="C27962" s="243"/>
      <c r="D27962" s="243"/>
      <c r="E27962" s="243"/>
    </row>
    <row r="27963" spans="1:5" customFormat="1">
      <c r="A27963" s="294"/>
      <c r="B27963" s="243"/>
      <c r="C27963" s="243"/>
      <c r="D27963" s="243"/>
      <c r="E27963" s="243"/>
    </row>
    <row r="27964" spans="1:5" customFormat="1">
      <c r="A27964" s="294"/>
      <c r="B27964" s="243"/>
      <c r="C27964" s="243"/>
      <c r="D27964" s="243"/>
      <c r="E27964" s="243"/>
    </row>
    <row r="27965" spans="1:5" customFormat="1">
      <c r="A27965" s="294"/>
      <c r="B27965" s="243"/>
      <c r="C27965" s="243"/>
      <c r="D27965" s="243"/>
      <c r="E27965" s="243"/>
    </row>
    <row r="27966" spans="1:5" customFormat="1">
      <c r="A27966" s="294"/>
      <c r="B27966" s="243"/>
      <c r="C27966" s="243"/>
      <c r="D27966" s="243"/>
      <c r="E27966" s="243"/>
    </row>
    <row r="27967" spans="1:5" customFormat="1">
      <c r="A27967" s="294"/>
      <c r="B27967" s="243"/>
      <c r="C27967" s="243"/>
      <c r="D27967" s="243"/>
      <c r="E27967" s="243"/>
    </row>
    <row r="27968" spans="1:5" customFormat="1">
      <c r="A27968" s="294"/>
      <c r="B27968" s="243"/>
      <c r="C27968" s="243"/>
      <c r="D27968" s="243"/>
      <c r="E27968" s="243"/>
    </row>
    <row r="27969" spans="1:5" customFormat="1">
      <c r="A27969" s="294"/>
      <c r="B27969" s="243"/>
      <c r="C27969" s="243"/>
      <c r="D27969" s="243"/>
      <c r="E27969" s="243"/>
    </row>
    <row r="27970" spans="1:5" customFormat="1">
      <c r="A27970" s="294"/>
      <c r="B27970" s="243"/>
      <c r="C27970" s="243"/>
      <c r="D27970" s="243"/>
      <c r="E27970" s="243"/>
    </row>
    <row r="27971" spans="1:5" customFormat="1">
      <c r="A27971" s="294"/>
      <c r="B27971" s="243"/>
      <c r="C27971" s="243"/>
      <c r="D27971" s="243"/>
      <c r="E27971" s="243"/>
    </row>
    <row r="27972" spans="1:5" customFormat="1">
      <c r="A27972" s="294"/>
      <c r="B27972" s="243"/>
      <c r="C27972" s="243"/>
      <c r="D27972" s="243"/>
      <c r="E27972" s="243"/>
    </row>
    <row r="27973" spans="1:5" customFormat="1">
      <c r="A27973" s="294"/>
      <c r="B27973" s="243"/>
      <c r="C27973" s="243"/>
      <c r="D27973" s="243"/>
      <c r="E27973" s="243"/>
    </row>
    <row r="27974" spans="1:5" customFormat="1">
      <c r="A27974" s="294"/>
      <c r="B27974" s="243"/>
      <c r="C27974" s="243"/>
      <c r="D27974" s="243"/>
      <c r="E27974" s="243"/>
    </row>
    <row r="27975" spans="1:5" customFormat="1">
      <c r="A27975" s="294"/>
      <c r="B27975" s="243"/>
      <c r="C27975" s="243"/>
      <c r="D27975" s="243"/>
      <c r="E27975" s="243"/>
    </row>
    <row r="27976" spans="1:5" customFormat="1">
      <c r="A27976" s="294"/>
      <c r="B27976" s="243"/>
      <c r="C27976" s="243"/>
      <c r="D27976" s="243"/>
      <c r="E27976" s="243"/>
    </row>
    <row r="27977" spans="1:5" customFormat="1">
      <c r="A27977" s="294"/>
      <c r="B27977" s="243"/>
      <c r="C27977" s="243"/>
      <c r="D27977" s="243"/>
      <c r="E27977" s="243"/>
    </row>
    <row r="27978" spans="1:5" customFormat="1">
      <c r="A27978" s="294"/>
      <c r="B27978" s="243"/>
      <c r="C27978" s="243"/>
      <c r="D27978" s="243"/>
      <c r="E27978" s="243"/>
    </row>
    <row r="27979" spans="1:5" customFormat="1">
      <c r="A27979" s="294"/>
      <c r="B27979" s="243"/>
      <c r="C27979" s="243"/>
      <c r="D27979" s="243"/>
      <c r="E27979" s="243"/>
    </row>
    <row r="27980" spans="1:5" customFormat="1">
      <c r="A27980" s="294"/>
      <c r="B27980" s="243"/>
      <c r="C27980" s="243"/>
      <c r="D27980" s="243"/>
      <c r="E27980" s="243"/>
    </row>
    <row r="27981" spans="1:5" customFormat="1">
      <c r="A27981" s="294"/>
      <c r="B27981" s="243"/>
      <c r="C27981" s="243"/>
      <c r="D27981" s="243"/>
      <c r="E27981" s="243"/>
    </row>
    <row r="27982" spans="1:5" customFormat="1">
      <c r="A27982" s="294"/>
      <c r="B27982" s="243"/>
      <c r="C27982" s="243"/>
      <c r="D27982" s="243"/>
      <c r="E27982" s="243"/>
    </row>
    <row r="27983" spans="1:5" customFormat="1">
      <c r="A27983" s="294"/>
      <c r="B27983" s="243"/>
      <c r="C27983" s="243"/>
      <c r="D27983" s="243"/>
      <c r="E27983" s="243"/>
    </row>
    <row r="27984" spans="1:5" customFormat="1">
      <c r="A27984" s="294"/>
      <c r="B27984" s="243"/>
      <c r="C27984" s="243"/>
      <c r="D27984" s="243"/>
      <c r="E27984" s="243"/>
    </row>
    <row r="27985" spans="1:5" customFormat="1">
      <c r="A27985" s="294"/>
      <c r="B27985" s="243"/>
      <c r="C27985" s="243"/>
      <c r="D27985" s="243"/>
      <c r="E27985" s="243"/>
    </row>
    <row r="27986" spans="1:5" customFormat="1">
      <c r="A27986" s="294"/>
      <c r="B27986" s="243"/>
      <c r="C27986" s="243"/>
      <c r="D27986" s="243"/>
      <c r="E27986" s="243"/>
    </row>
    <row r="27987" spans="1:5" customFormat="1">
      <c r="A27987" s="294"/>
      <c r="B27987" s="243"/>
      <c r="C27987" s="243"/>
      <c r="D27987" s="243"/>
      <c r="E27987" s="243"/>
    </row>
    <row r="27988" spans="1:5" customFormat="1">
      <c r="A27988" s="294"/>
      <c r="B27988" s="243"/>
      <c r="C27988" s="243"/>
      <c r="D27988" s="243"/>
      <c r="E27988" s="243"/>
    </row>
    <row r="27989" spans="1:5" customFormat="1">
      <c r="A27989" s="294"/>
      <c r="B27989" s="243"/>
      <c r="C27989" s="243"/>
      <c r="D27989" s="243"/>
      <c r="E27989" s="243"/>
    </row>
    <row r="27990" spans="1:5" customFormat="1">
      <c r="A27990" s="294"/>
      <c r="B27990" s="243"/>
      <c r="C27990" s="243"/>
      <c r="D27990" s="243"/>
      <c r="E27990" s="243"/>
    </row>
    <row r="27991" spans="1:5" customFormat="1">
      <c r="A27991" s="294"/>
      <c r="B27991" s="243"/>
      <c r="C27991" s="243"/>
      <c r="D27991" s="243"/>
      <c r="E27991" s="243"/>
    </row>
    <row r="27992" spans="1:5" customFormat="1">
      <c r="A27992" s="294"/>
      <c r="B27992" s="243"/>
      <c r="C27992" s="243"/>
      <c r="D27992" s="243"/>
      <c r="E27992" s="243"/>
    </row>
    <row r="27993" spans="1:5" customFormat="1">
      <c r="A27993" s="294"/>
      <c r="B27993" s="243"/>
      <c r="C27993" s="243"/>
      <c r="D27993" s="243"/>
      <c r="E27993" s="243"/>
    </row>
    <row r="27994" spans="1:5" customFormat="1">
      <c r="A27994" s="294"/>
      <c r="B27994" s="243"/>
      <c r="C27994" s="243"/>
      <c r="D27994" s="243"/>
      <c r="E27994" s="243"/>
    </row>
    <row r="27995" spans="1:5" customFormat="1">
      <c r="A27995" s="294"/>
      <c r="B27995" s="243"/>
      <c r="C27995" s="243"/>
      <c r="D27995" s="243"/>
      <c r="E27995" s="243"/>
    </row>
    <row r="27996" spans="1:5" customFormat="1">
      <c r="A27996" s="294"/>
      <c r="B27996" s="243"/>
      <c r="C27996" s="243"/>
      <c r="D27996" s="243"/>
      <c r="E27996" s="243"/>
    </row>
    <row r="27997" spans="1:5" customFormat="1">
      <c r="A27997" s="294"/>
      <c r="B27997" s="243"/>
      <c r="C27997" s="243"/>
      <c r="D27997" s="243"/>
      <c r="E27997" s="243"/>
    </row>
    <row r="27998" spans="1:5" customFormat="1">
      <c r="A27998" s="294"/>
      <c r="B27998" s="243"/>
      <c r="C27998" s="243"/>
      <c r="D27998" s="243"/>
      <c r="E27998" s="243"/>
    </row>
    <row r="27999" spans="1:5" customFormat="1">
      <c r="A27999" s="294"/>
      <c r="B27999" s="243"/>
      <c r="C27999" s="243"/>
      <c r="D27999" s="243"/>
      <c r="E27999" s="243"/>
    </row>
    <row r="28000" spans="1:5" customFormat="1">
      <c r="A28000" s="294"/>
      <c r="B28000" s="243"/>
      <c r="C28000" s="243"/>
      <c r="D28000" s="243"/>
      <c r="E28000" s="243"/>
    </row>
    <row r="28001" spans="1:5" customFormat="1">
      <c r="A28001" s="294"/>
      <c r="B28001" s="243"/>
      <c r="C28001" s="243"/>
      <c r="D28001" s="243"/>
      <c r="E28001" s="243"/>
    </row>
    <row r="28002" spans="1:5" customFormat="1">
      <c r="A28002" s="294"/>
      <c r="B28002" s="243"/>
      <c r="C28002" s="243"/>
      <c r="D28002" s="243"/>
      <c r="E28002" s="243"/>
    </row>
    <row r="28003" spans="1:5" customFormat="1">
      <c r="A28003" s="294"/>
      <c r="B28003" s="243"/>
      <c r="C28003" s="243"/>
      <c r="D28003" s="243"/>
      <c r="E28003" s="243"/>
    </row>
    <row r="28004" spans="1:5" customFormat="1">
      <c r="A28004" s="294"/>
      <c r="B28004" s="243"/>
      <c r="C28004" s="243"/>
      <c r="D28004" s="243"/>
      <c r="E28004" s="243"/>
    </row>
    <row r="28005" spans="1:5" customFormat="1">
      <c r="A28005" s="294"/>
      <c r="B28005" s="243"/>
      <c r="C28005" s="243"/>
      <c r="D28005" s="243"/>
      <c r="E28005" s="243"/>
    </row>
    <row r="28006" spans="1:5" customFormat="1">
      <c r="A28006" s="294"/>
      <c r="B28006" s="243"/>
      <c r="C28006" s="243"/>
      <c r="D28006" s="243"/>
      <c r="E28006" s="243"/>
    </row>
    <row r="28007" spans="1:5" customFormat="1">
      <c r="A28007" s="294"/>
      <c r="B28007" s="243"/>
      <c r="C28007" s="243"/>
      <c r="D28007" s="243"/>
      <c r="E28007" s="243"/>
    </row>
    <row r="28008" spans="1:5" customFormat="1">
      <c r="A28008" s="294"/>
      <c r="B28008" s="243"/>
      <c r="C28008" s="243"/>
      <c r="D28008" s="243"/>
      <c r="E28008" s="243"/>
    </row>
    <row r="28009" spans="1:5" customFormat="1">
      <c r="A28009" s="294"/>
      <c r="B28009" s="243"/>
      <c r="C28009" s="243"/>
      <c r="D28009" s="243"/>
      <c r="E28009" s="243"/>
    </row>
    <row r="28010" spans="1:5" customFormat="1">
      <c r="A28010" s="294"/>
      <c r="B28010" s="243"/>
      <c r="C28010" s="243"/>
      <c r="D28010" s="243"/>
      <c r="E28010" s="243"/>
    </row>
    <row r="28011" spans="1:5" customFormat="1">
      <c r="A28011" s="294"/>
      <c r="B28011" s="243"/>
      <c r="C28011" s="243"/>
      <c r="D28011" s="243"/>
      <c r="E28011" s="243"/>
    </row>
    <row r="28012" spans="1:5" customFormat="1">
      <c r="A28012" s="294"/>
      <c r="B28012" s="243"/>
      <c r="C28012" s="243"/>
      <c r="D28012" s="243"/>
      <c r="E28012" s="243"/>
    </row>
    <row r="28013" spans="1:5" customFormat="1">
      <c r="A28013" s="294"/>
      <c r="B28013" s="243"/>
      <c r="C28013" s="243"/>
      <c r="D28013" s="243"/>
      <c r="E28013" s="243"/>
    </row>
    <row r="28014" spans="1:5" customFormat="1">
      <c r="A28014" s="294"/>
      <c r="B28014" s="243"/>
      <c r="C28014" s="243"/>
      <c r="D28014" s="243"/>
      <c r="E28014" s="243"/>
    </row>
    <row r="28015" spans="1:5" customFormat="1">
      <c r="A28015" s="294"/>
      <c r="B28015" s="243"/>
      <c r="C28015" s="243"/>
      <c r="D28015" s="243"/>
      <c r="E28015" s="243"/>
    </row>
    <row r="28016" spans="1:5" customFormat="1">
      <c r="A28016" s="294"/>
      <c r="B28016" s="243"/>
      <c r="C28016" s="243"/>
      <c r="D28016" s="243"/>
      <c r="E28016" s="243"/>
    </row>
    <row r="28017" spans="1:5" customFormat="1">
      <c r="A28017" s="294"/>
      <c r="B28017" s="243"/>
      <c r="C28017" s="243"/>
      <c r="D28017" s="243"/>
      <c r="E28017" s="243"/>
    </row>
    <row r="28018" spans="1:5" customFormat="1">
      <c r="A28018" s="294"/>
      <c r="B28018" s="243"/>
      <c r="C28018" s="243"/>
      <c r="D28018" s="243"/>
      <c r="E28018" s="243"/>
    </row>
    <row r="28019" spans="1:5" customFormat="1">
      <c r="A28019" s="294"/>
      <c r="B28019" s="243"/>
      <c r="C28019" s="243"/>
      <c r="D28019" s="243"/>
      <c r="E28019" s="243"/>
    </row>
    <row r="28020" spans="1:5" customFormat="1">
      <c r="A28020" s="294"/>
      <c r="B28020" s="243"/>
      <c r="C28020" s="243"/>
      <c r="D28020" s="243"/>
      <c r="E28020" s="243"/>
    </row>
    <row r="28021" spans="1:5" customFormat="1">
      <c r="A28021" s="294"/>
      <c r="B28021" s="243"/>
      <c r="C28021" s="243"/>
      <c r="D28021" s="243"/>
      <c r="E28021" s="243"/>
    </row>
    <row r="28022" spans="1:5" customFormat="1">
      <c r="A28022" s="294"/>
      <c r="B28022" s="243"/>
      <c r="C28022" s="243"/>
      <c r="D28022" s="243"/>
      <c r="E28022" s="243"/>
    </row>
    <row r="28023" spans="1:5" customFormat="1">
      <c r="A28023" s="294"/>
      <c r="B28023" s="243"/>
      <c r="C28023" s="243"/>
      <c r="D28023" s="243"/>
      <c r="E28023" s="243"/>
    </row>
    <row r="28024" spans="1:5" customFormat="1">
      <c r="A28024" s="294"/>
      <c r="B28024" s="243"/>
      <c r="C28024" s="243"/>
      <c r="D28024" s="243"/>
      <c r="E28024" s="243"/>
    </row>
    <row r="28025" spans="1:5" customFormat="1">
      <c r="A28025" s="294"/>
      <c r="B28025" s="243"/>
      <c r="C28025" s="243"/>
      <c r="D28025" s="243"/>
      <c r="E28025" s="243"/>
    </row>
    <row r="28026" spans="1:5" customFormat="1">
      <c r="A28026" s="294"/>
      <c r="B28026" s="243"/>
      <c r="C28026" s="243"/>
      <c r="D28026" s="243"/>
      <c r="E28026" s="243"/>
    </row>
    <row r="28027" spans="1:5" customFormat="1">
      <c r="A28027" s="294"/>
      <c r="B28027" s="243"/>
      <c r="C28027" s="243"/>
      <c r="D28027" s="243"/>
      <c r="E28027" s="243"/>
    </row>
    <row r="28028" spans="1:5" customFormat="1">
      <c r="A28028" s="294"/>
      <c r="B28028" s="243"/>
      <c r="C28028" s="243"/>
      <c r="D28028" s="243"/>
      <c r="E28028" s="243"/>
    </row>
    <row r="28029" spans="1:5" customFormat="1">
      <c r="A28029" s="294"/>
      <c r="B28029" s="243"/>
      <c r="C28029" s="243"/>
      <c r="D28029" s="243"/>
      <c r="E28029" s="243"/>
    </row>
    <row r="28030" spans="1:5" customFormat="1">
      <c r="A28030" s="294"/>
      <c r="B28030" s="243"/>
      <c r="C28030" s="243"/>
      <c r="D28030" s="243"/>
      <c r="E28030" s="243"/>
    </row>
    <row r="28031" spans="1:5" customFormat="1">
      <c r="A28031" s="294"/>
      <c r="B28031" s="243"/>
      <c r="C28031" s="243"/>
      <c r="D28031" s="243"/>
      <c r="E28031" s="243"/>
    </row>
    <row r="28032" spans="1:5" customFormat="1">
      <c r="A28032" s="294"/>
      <c r="B28032" s="243"/>
      <c r="C28032" s="243"/>
      <c r="D28032" s="243"/>
      <c r="E28032" s="243"/>
    </row>
    <row r="28033" spans="1:5" customFormat="1">
      <c r="A28033" s="294"/>
      <c r="B28033" s="243"/>
      <c r="C28033" s="243"/>
      <c r="D28033" s="243"/>
      <c r="E28033" s="243"/>
    </row>
    <row r="28034" spans="1:5" customFormat="1">
      <c r="A28034" s="294"/>
      <c r="B28034" s="243"/>
      <c r="C28034" s="243"/>
      <c r="D28034" s="243"/>
      <c r="E28034" s="243"/>
    </row>
    <row r="28035" spans="1:5" customFormat="1">
      <c r="A28035" s="294"/>
      <c r="B28035" s="243"/>
      <c r="C28035" s="243"/>
      <c r="D28035" s="243"/>
      <c r="E28035" s="243"/>
    </row>
    <row r="28036" spans="1:5" customFormat="1">
      <c r="A28036" s="294"/>
      <c r="B28036" s="243"/>
      <c r="C28036" s="243"/>
      <c r="D28036" s="243"/>
      <c r="E28036" s="243"/>
    </row>
    <row r="28037" spans="1:5" customFormat="1">
      <c r="A28037" s="294"/>
      <c r="B28037" s="243"/>
      <c r="C28037" s="243"/>
      <c r="D28037" s="243"/>
      <c r="E28037" s="243"/>
    </row>
    <row r="28038" spans="1:5" customFormat="1">
      <c r="A28038" s="294"/>
      <c r="B28038" s="243"/>
      <c r="C28038" s="243"/>
      <c r="D28038" s="243"/>
      <c r="E28038" s="243"/>
    </row>
    <row r="28039" spans="1:5" customFormat="1">
      <c r="A28039" s="294"/>
      <c r="B28039" s="243"/>
      <c r="C28039" s="243"/>
      <c r="D28039" s="243"/>
      <c r="E28039" s="243"/>
    </row>
    <row r="28040" spans="1:5" customFormat="1">
      <c r="A28040" s="294"/>
      <c r="B28040" s="243"/>
      <c r="C28040" s="243"/>
      <c r="D28040" s="243"/>
      <c r="E28040" s="243"/>
    </row>
    <row r="28041" spans="1:5" customFormat="1">
      <c r="A28041" s="294"/>
      <c r="B28041" s="243"/>
      <c r="C28041" s="243"/>
      <c r="D28041" s="243"/>
      <c r="E28041" s="243"/>
    </row>
    <row r="28042" spans="1:5" customFormat="1">
      <c r="A28042" s="294"/>
      <c r="B28042" s="243"/>
      <c r="C28042" s="243"/>
      <c r="D28042" s="243"/>
      <c r="E28042" s="243"/>
    </row>
    <row r="28043" spans="1:5" customFormat="1">
      <c r="A28043" s="294"/>
      <c r="B28043" s="243"/>
      <c r="C28043" s="243"/>
      <c r="D28043" s="243"/>
      <c r="E28043" s="243"/>
    </row>
    <row r="28044" spans="1:5" customFormat="1">
      <c r="A28044" s="294"/>
      <c r="B28044" s="243"/>
      <c r="C28044" s="243"/>
      <c r="D28044" s="243"/>
      <c r="E28044" s="243"/>
    </row>
    <row r="28045" spans="1:5" customFormat="1">
      <c r="A28045" s="294"/>
      <c r="B28045" s="243"/>
      <c r="C28045" s="243"/>
      <c r="D28045" s="243"/>
      <c r="E28045" s="243"/>
    </row>
    <row r="28046" spans="1:5" customFormat="1">
      <c r="A28046" s="294"/>
      <c r="B28046" s="243"/>
      <c r="C28046" s="243"/>
      <c r="D28046" s="243"/>
      <c r="E28046" s="243"/>
    </row>
    <row r="28047" spans="1:5" customFormat="1">
      <c r="A28047" s="294"/>
      <c r="B28047" s="243"/>
      <c r="C28047" s="243"/>
      <c r="D28047" s="243"/>
      <c r="E28047" s="243"/>
    </row>
    <row r="28048" spans="1:5" customFormat="1">
      <c r="A28048" s="294"/>
      <c r="B28048" s="243"/>
      <c r="C28048" s="243"/>
      <c r="D28048" s="243"/>
      <c r="E28048" s="243"/>
    </row>
    <row r="28049" spans="1:5" customFormat="1">
      <c r="A28049" s="294"/>
      <c r="B28049" s="243"/>
      <c r="C28049" s="243"/>
      <c r="D28049" s="243"/>
      <c r="E28049" s="243"/>
    </row>
    <row r="28050" spans="1:5" customFormat="1">
      <c r="A28050" s="294"/>
      <c r="B28050" s="243"/>
      <c r="C28050" s="243"/>
      <c r="D28050" s="243"/>
      <c r="E28050" s="243"/>
    </row>
    <row r="28051" spans="1:5" customFormat="1">
      <c r="A28051" s="294"/>
      <c r="B28051" s="243"/>
      <c r="C28051" s="243"/>
      <c r="D28051" s="243"/>
      <c r="E28051" s="243"/>
    </row>
    <row r="28052" spans="1:5" customFormat="1">
      <c r="A28052" s="294"/>
      <c r="B28052" s="243"/>
      <c r="C28052" s="243"/>
      <c r="D28052" s="243"/>
      <c r="E28052" s="243"/>
    </row>
    <row r="28053" spans="1:5" customFormat="1">
      <c r="A28053" s="294"/>
      <c r="B28053" s="243"/>
      <c r="C28053" s="243"/>
      <c r="D28053" s="243"/>
      <c r="E28053" s="243"/>
    </row>
    <row r="28054" spans="1:5" customFormat="1">
      <c r="A28054" s="294"/>
      <c r="B28054" s="243"/>
      <c r="C28054" s="243"/>
      <c r="D28054" s="243"/>
      <c r="E28054" s="243"/>
    </row>
    <row r="28055" spans="1:5" customFormat="1">
      <c r="A28055" s="294"/>
      <c r="B28055" s="243"/>
      <c r="C28055" s="243"/>
      <c r="D28055" s="243"/>
      <c r="E28055" s="243"/>
    </row>
    <row r="28056" spans="1:5" customFormat="1">
      <c r="A28056" s="294"/>
      <c r="B28056" s="243"/>
      <c r="C28056" s="243"/>
      <c r="D28056" s="243"/>
      <c r="E28056" s="243"/>
    </row>
    <row r="28057" spans="1:5" customFormat="1">
      <c r="A28057" s="294"/>
      <c r="B28057" s="243"/>
      <c r="C28057" s="243"/>
      <c r="D28057" s="243"/>
      <c r="E28057" s="243"/>
    </row>
    <row r="28058" spans="1:5" customFormat="1">
      <c r="A28058" s="294"/>
      <c r="B28058" s="243"/>
      <c r="C28058" s="243"/>
      <c r="D28058" s="243"/>
      <c r="E28058" s="243"/>
    </row>
    <row r="28059" spans="1:5" customFormat="1">
      <c r="A28059" s="294"/>
      <c r="B28059" s="243"/>
      <c r="C28059" s="243"/>
      <c r="D28059" s="243"/>
      <c r="E28059" s="243"/>
    </row>
    <row r="28060" spans="1:5" customFormat="1">
      <c r="A28060" s="294"/>
      <c r="B28060" s="243"/>
      <c r="C28060" s="243"/>
      <c r="D28060" s="243"/>
      <c r="E28060" s="243"/>
    </row>
    <row r="28061" spans="1:5" customFormat="1">
      <c r="A28061" s="294"/>
      <c r="B28061" s="243"/>
      <c r="C28061" s="243"/>
      <c r="D28061" s="243"/>
      <c r="E28061" s="243"/>
    </row>
    <row r="28062" spans="1:5" customFormat="1">
      <c r="A28062" s="294"/>
      <c r="B28062" s="243"/>
      <c r="C28062" s="243"/>
      <c r="D28062" s="243"/>
      <c r="E28062" s="243"/>
    </row>
    <row r="28063" spans="1:5" customFormat="1">
      <c r="A28063" s="294"/>
      <c r="B28063" s="243"/>
      <c r="C28063" s="243"/>
      <c r="D28063" s="243"/>
      <c r="E28063" s="243"/>
    </row>
    <row r="28064" spans="1:5" customFormat="1">
      <c r="A28064" s="294"/>
      <c r="B28064" s="243"/>
      <c r="C28064" s="243"/>
      <c r="D28064" s="243"/>
      <c r="E28064" s="243"/>
    </row>
    <row r="28065" spans="1:5" customFormat="1">
      <c r="A28065" s="294"/>
      <c r="B28065" s="243"/>
      <c r="C28065" s="243"/>
      <c r="D28065" s="243"/>
      <c r="E28065" s="243"/>
    </row>
    <row r="28066" spans="1:5" customFormat="1">
      <c r="A28066" s="294"/>
      <c r="B28066" s="243"/>
      <c r="C28066" s="243"/>
      <c r="D28066" s="243"/>
      <c r="E28066" s="243"/>
    </row>
    <row r="28067" spans="1:5" customFormat="1">
      <c r="A28067" s="294"/>
      <c r="B28067" s="243"/>
      <c r="C28067" s="243"/>
      <c r="D28067" s="243"/>
      <c r="E28067" s="243"/>
    </row>
    <row r="28068" spans="1:5" customFormat="1">
      <c r="A28068" s="294"/>
      <c r="B28068" s="243"/>
      <c r="C28068" s="243"/>
      <c r="D28068" s="243"/>
      <c r="E28068" s="243"/>
    </row>
    <row r="28069" spans="1:5" customFormat="1">
      <c r="A28069" s="294"/>
      <c r="B28069" s="243"/>
      <c r="C28069" s="243"/>
      <c r="D28069" s="243"/>
      <c r="E28069" s="243"/>
    </row>
    <row r="28070" spans="1:5" customFormat="1">
      <c r="A28070" s="294"/>
      <c r="B28070" s="243"/>
      <c r="C28070" s="243"/>
      <c r="D28070" s="243"/>
      <c r="E28070" s="243"/>
    </row>
    <row r="28071" spans="1:5" customFormat="1">
      <c r="A28071" s="294"/>
      <c r="B28071" s="243"/>
      <c r="C28071" s="243"/>
      <c r="D28071" s="243"/>
      <c r="E28071" s="243"/>
    </row>
    <row r="28072" spans="1:5" customFormat="1">
      <c r="A28072" s="294"/>
      <c r="B28072" s="243"/>
      <c r="C28072" s="243"/>
      <c r="D28072" s="243"/>
      <c r="E28072" s="243"/>
    </row>
    <row r="28073" spans="1:5" customFormat="1">
      <c r="A28073" s="294"/>
      <c r="B28073" s="243"/>
      <c r="C28073" s="243"/>
      <c r="D28073" s="243"/>
      <c r="E28073" s="243"/>
    </row>
    <row r="28074" spans="1:5" customFormat="1">
      <c r="A28074" s="294"/>
      <c r="B28074" s="243"/>
      <c r="C28074" s="243"/>
      <c r="D28074" s="243"/>
      <c r="E28074" s="243"/>
    </row>
    <row r="28075" spans="1:5" customFormat="1">
      <c r="A28075" s="294"/>
      <c r="B28075" s="243"/>
      <c r="C28075" s="243"/>
      <c r="D28075" s="243"/>
      <c r="E28075" s="243"/>
    </row>
    <row r="28076" spans="1:5" customFormat="1">
      <c r="A28076" s="294"/>
      <c r="B28076" s="243"/>
      <c r="C28076" s="243"/>
      <c r="D28076" s="243"/>
      <c r="E28076" s="243"/>
    </row>
    <row r="28077" spans="1:5" customFormat="1">
      <c r="A28077" s="294"/>
      <c r="B28077" s="243"/>
      <c r="C28077" s="243"/>
      <c r="D28077" s="243"/>
      <c r="E28077" s="243"/>
    </row>
    <row r="28078" spans="1:5" customFormat="1">
      <c r="A28078" s="294"/>
      <c r="B28078" s="243"/>
      <c r="C28078" s="243"/>
      <c r="D28078" s="243"/>
      <c r="E28078" s="243"/>
    </row>
    <row r="28079" spans="1:5" customFormat="1">
      <c r="A28079" s="294"/>
      <c r="B28079" s="243"/>
      <c r="C28079" s="243"/>
      <c r="D28079" s="243"/>
      <c r="E28079" s="243"/>
    </row>
    <row r="28080" spans="1:5" customFormat="1">
      <c r="A28080" s="294"/>
      <c r="B28080" s="243"/>
      <c r="C28080" s="243"/>
      <c r="D28080" s="243"/>
      <c r="E28080" s="243"/>
    </row>
    <row r="28081" spans="1:5" customFormat="1">
      <c r="A28081" s="294"/>
      <c r="B28081" s="243"/>
      <c r="C28081" s="243"/>
      <c r="D28081" s="243"/>
      <c r="E28081" s="243"/>
    </row>
    <row r="28082" spans="1:5" customFormat="1">
      <c r="A28082" s="294"/>
      <c r="B28082" s="243"/>
      <c r="C28082" s="243"/>
      <c r="D28082" s="243"/>
      <c r="E28082" s="243"/>
    </row>
    <row r="28083" spans="1:5" customFormat="1">
      <c r="A28083" s="294"/>
      <c r="B28083" s="243"/>
      <c r="C28083" s="243"/>
      <c r="D28083" s="243"/>
      <c r="E28083" s="243"/>
    </row>
    <row r="28084" spans="1:5" customFormat="1">
      <c r="A28084" s="294"/>
      <c r="B28084" s="243"/>
      <c r="C28084" s="243"/>
      <c r="D28084" s="243"/>
      <c r="E28084" s="243"/>
    </row>
    <row r="28085" spans="1:5" customFormat="1">
      <c r="A28085" s="294"/>
      <c r="B28085" s="243"/>
      <c r="C28085" s="243"/>
      <c r="D28085" s="243"/>
      <c r="E28085" s="243"/>
    </row>
    <row r="28086" spans="1:5" customFormat="1">
      <c r="A28086" s="294"/>
      <c r="B28086" s="243"/>
      <c r="C28086" s="243"/>
      <c r="D28086" s="243"/>
      <c r="E28086" s="243"/>
    </row>
    <row r="28087" spans="1:5" customFormat="1">
      <c r="A28087" s="294"/>
      <c r="B28087" s="243"/>
      <c r="C28087" s="243"/>
      <c r="D28087" s="243"/>
      <c r="E28087" s="243"/>
    </row>
    <row r="28088" spans="1:5" customFormat="1">
      <c r="A28088" s="294"/>
      <c r="B28088" s="243"/>
      <c r="C28088" s="243"/>
      <c r="D28088" s="243"/>
      <c r="E28088" s="243"/>
    </row>
    <row r="28089" spans="1:5" customFormat="1">
      <c r="A28089" s="294"/>
      <c r="B28089" s="243"/>
      <c r="C28089" s="243"/>
      <c r="D28089" s="243"/>
      <c r="E28089" s="243"/>
    </row>
    <row r="28090" spans="1:5" customFormat="1">
      <c r="A28090" s="294"/>
      <c r="B28090" s="243"/>
      <c r="C28090" s="243"/>
      <c r="D28090" s="243"/>
      <c r="E28090" s="243"/>
    </row>
    <row r="28091" spans="1:5" customFormat="1">
      <c r="A28091" s="294"/>
      <c r="B28091" s="243"/>
      <c r="C28091" s="243"/>
      <c r="D28091" s="243"/>
      <c r="E28091" s="243"/>
    </row>
    <row r="28092" spans="1:5" customFormat="1">
      <c r="A28092" s="294"/>
      <c r="B28092" s="243"/>
      <c r="C28092" s="243"/>
      <c r="D28092" s="243"/>
      <c r="E28092" s="243"/>
    </row>
    <row r="28093" spans="1:5" customFormat="1">
      <c r="A28093" s="294"/>
      <c r="B28093" s="243"/>
      <c r="C28093" s="243"/>
      <c r="D28093" s="243"/>
      <c r="E28093" s="243"/>
    </row>
    <row r="28094" spans="1:5" customFormat="1">
      <c r="A28094" s="294"/>
      <c r="B28094" s="243"/>
      <c r="C28094" s="243"/>
      <c r="D28094" s="243"/>
      <c r="E28094" s="243"/>
    </row>
    <row r="28095" spans="1:5" customFormat="1">
      <c r="A28095" s="294"/>
      <c r="B28095" s="243"/>
      <c r="C28095" s="243"/>
      <c r="D28095" s="243"/>
      <c r="E28095" s="243"/>
    </row>
    <row r="28096" spans="1:5" customFormat="1">
      <c r="A28096" s="294"/>
      <c r="B28096" s="243"/>
      <c r="C28096" s="243"/>
      <c r="D28096" s="243"/>
      <c r="E28096" s="243"/>
    </row>
    <row r="28097" spans="1:5" customFormat="1">
      <c r="A28097" s="294"/>
      <c r="B28097" s="243"/>
      <c r="C28097" s="243"/>
      <c r="D28097" s="243"/>
      <c r="E28097" s="243"/>
    </row>
    <row r="28098" spans="1:5" customFormat="1">
      <c r="A28098" s="294"/>
      <c r="B28098" s="243"/>
      <c r="C28098" s="243"/>
      <c r="D28098" s="243"/>
      <c r="E28098" s="243"/>
    </row>
    <row r="28099" spans="1:5" customFormat="1">
      <c r="A28099" s="294"/>
      <c r="B28099" s="243"/>
      <c r="C28099" s="243"/>
      <c r="D28099" s="243"/>
      <c r="E28099" s="243"/>
    </row>
    <row r="28100" spans="1:5" customFormat="1">
      <c r="A28100" s="294"/>
      <c r="B28100" s="243"/>
      <c r="C28100" s="243"/>
      <c r="D28100" s="243"/>
      <c r="E28100" s="243"/>
    </row>
    <row r="28101" spans="1:5" customFormat="1">
      <c r="A28101" s="294"/>
      <c r="B28101" s="243"/>
      <c r="C28101" s="243"/>
      <c r="D28101" s="243"/>
      <c r="E28101" s="243"/>
    </row>
    <row r="28102" spans="1:5" customFormat="1">
      <c r="A28102" s="294"/>
      <c r="B28102" s="243"/>
      <c r="C28102" s="243"/>
      <c r="D28102" s="243"/>
      <c r="E28102" s="243"/>
    </row>
    <row r="28103" spans="1:5" customFormat="1">
      <c r="A28103" s="294"/>
      <c r="B28103" s="243"/>
      <c r="C28103" s="243"/>
      <c r="D28103" s="243"/>
      <c r="E28103" s="243"/>
    </row>
    <row r="28104" spans="1:5" customFormat="1">
      <c r="A28104" s="294"/>
      <c r="B28104" s="243"/>
      <c r="C28104" s="243"/>
      <c r="D28104" s="243"/>
      <c r="E28104" s="243"/>
    </row>
    <row r="28105" spans="1:5" customFormat="1">
      <c r="A28105" s="294"/>
      <c r="B28105" s="243"/>
      <c r="C28105" s="243"/>
      <c r="D28105" s="243"/>
      <c r="E28105" s="243"/>
    </row>
    <row r="28106" spans="1:5" customFormat="1">
      <c r="A28106" s="294"/>
      <c r="B28106" s="243"/>
      <c r="C28106" s="243"/>
      <c r="D28106" s="243"/>
      <c r="E28106" s="243"/>
    </row>
    <row r="28107" spans="1:5" customFormat="1">
      <c r="A28107" s="294"/>
      <c r="B28107" s="243"/>
      <c r="C28107" s="243"/>
      <c r="D28107" s="243"/>
      <c r="E28107" s="243"/>
    </row>
    <row r="28108" spans="1:5" customFormat="1">
      <c r="A28108" s="294"/>
      <c r="B28108" s="243"/>
      <c r="C28108" s="243"/>
      <c r="D28108" s="243"/>
      <c r="E28108" s="243"/>
    </row>
    <row r="28109" spans="1:5" customFormat="1">
      <c r="A28109" s="294"/>
      <c r="B28109" s="243"/>
      <c r="C28109" s="243"/>
      <c r="D28109" s="243"/>
      <c r="E28109" s="243"/>
    </row>
    <row r="28110" spans="1:5" customFormat="1">
      <c r="A28110" s="294"/>
      <c r="B28110" s="243"/>
      <c r="C28110" s="243"/>
      <c r="D28110" s="243"/>
      <c r="E28110" s="243"/>
    </row>
    <row r="28111" spans="1:5" customFormat="1">
      <c r="A28111" s="294"/>
      <c r="B28111" s="243"/>
      <c r="C28111" s="243"/>
      <c r="D28111" s="243"/>
      <c r="E28111" s="243"/>
    </row>
    <row r="28112" spans="1:5" customFormat="1">
      <c r="A28112" s="294"/>
      <c r="B28112" s="243"/>
      <c r="C28112" s="243"/>
      <c r="D28112" s="243"/>
      <c r="E28112" s="243"/>
    </row>
    <row r="28113" spans="1:5" customFormat="1">
      <c r="A28113" s="294"/>
      <c r="B28113" s="243"/>
      <c r="C28113" s="243"/>
      <c r="D28113" s="243"/>
      <c r="E28113" s="243"/>
    </row>
    <row r="28114" spans="1:5" customFormat="1">
      <c r="A28114" s="294"/>
      <c r="B28114" s="243"/>
      <c r="C28114" s="243"/>
      <c r="D28114" s="243"/>
      <c r="E28114" s="243"/>
    </row>
    <row r="28115" spans="1:5" customFormat="1">
      <c r="A28115" s="294"/>
      <c r="B28115" s="243"/>
      <c r="C28115" s="243"/>
      <c r="D28115" s="243"/>
      <c r="E28115" s="243"/>
    </row>
    <row r="28116" spans="1:5" customFormat="1">
      <c r="A28116" s="294"/>
      <c r="B28116" s="243"/>
      <c r="C28116" s="243"/>
      <c r="D28116" s="243"/>
      <c r="E28116" s="243"/>
    </row>
    <row r="28117" spans="1:5" customFormat="1">
      <c r="A28117" s="294"/>
      <c r="B28117" s="243"/>
      <c r="C28117" s="243"/>
      <c r="D28117" s="243"/>
      <c r="E28117" s="243"/>
    </row>
    <row r="28118" spans="1:5" customFormat="1">
      <c r="A28118" s="294"/>
      <c r="B28118" s="243"/>
      <c r="C28118" s="243"/>
      <c r="D28118" s="243"/>
      <c r="E28118" s="243"/>
    </row>
    <row r="28119" spans="1:5" customFormat="1">
      <c r="A28119" s="294"/>
      <c r="B28119" s="243"/>
      <c r="C28119" s="243"/>
      <c r="D28119" s="243"/>
      <c r="E28119" s="243"/>
    </row>
    <row r="28120" spans="1:5" customFormat="1">
      <c r="A28120" s="294"/>
      <c r="B28120" s="243"/>
      <c r="C28120" s="243"/>
      <c r="D28120" s="243"/>
      <c r="E28120" s="243"/>
    </row>
    <row r="28121" spans="1:5" customFormat="1">
      <c r="A28121" s="294"/>
      <c r="B28121" s="243"/>
      <c r="C28121" s="243"/>
      <c r="D28121" s="243"/>
      <c r="E28121" s="243"/>
    </row>
    <row r="28122" spans="1:5" customFormat="1">
      <c r="A28122" s="294"/>
      <c r="B28122" s="243"/>
      <c r="C28122" s="243"/>
      <c r="D28122" s="243"/>
      <c r="E28122" s="243"/>
    </row>
    <row r="28123" spans="1:5" customFormat="1">
      <c r="A28123" s="294"/>
      <c r="B28123" s="243"/>
      <c r="C28123" s="243"/>
      <c r="D28123" s="243"/>
      <c r="E28123" s="243"/>
    </row>
    <row r="28124" spans="1:5" customFormat="1">
      <c r="A28124" s="294"/>
      <c r="B28124" s="243"/>
      <c r="C28124" s="243"/>
      <c r="D28124" s="243"/>
      <c r="E28124" s="243"/>
    </row>
    <row r="28125" spans="1:5" customFormat="1">
      <c r="A28125" s="294"/>
      <c r="B28125" s="243"/>
      <c r="C28125" s="243"/>
      <c r="D28125" s="243"/>
      <c r="E28125" s="243"/>
    </row>
    <row r="28126" spans="1:5" customFormat="1">
      <c r="A28126" s="294"/>
      <c r="B28126" s="243"/>
      <c r="C28126" s="243"/>
      <c r="D28126" s="243"/>
      <c r="E28126" s="243"/>
    </row>
    <row r="28127" spans="1:5" customFormat="1">
      <c r="A28127" s="294"/>
      <c r="B28127" s="243"/>
      <c r="C28127" s="243"/>
      <c r="D28127" s="243"/>
      <c r="E28127" s="243"/>
    </row>
    <row r="28128" spans="1:5" customFormat="1">
      <c r="A28128" s="294"/>
      <c r="B28128" s="243"/>
      <c r="C28128" s="243"/>
      <c r="D28128" s="243"/>
      <c r="E28128" s="243"/>
    </row>
    <row r="28129" spans="1:5" customFormat="1">
      <c r="A28129" s="294"/>
      <c r="B28129" s="243"/>
      <c r="C28129" s="243"/>
      <c r="D28129" s="243"/>
      <c r="E28129" s="243"/>
    </row>
    <row r="28130" spans="1:5" customFormat="1">
      <c r="A28130" s="294"/>
      <c r="B28130" s="243"/>
      <c r="C28130" s="243"/>
      <c r="D28130" s="243"/>
      <c r="E28130" s="243"/>
    </row>
    <row r="28131" spans="1:5" customFormat="1">
      <c r="A28131" s="294"/>
      <c r="B28131" s="243"/>
      <c r="C28131" s="243"/>
      <c r="D28131" s="243"/>
      <c r="E28131" s="243"/>
    </row>
    <row r="28132" spans="1:5" customFormat="1">
      <c r="A28132" s="294"/>
      <c r="B28132" s="243"/>
      <c r="C28132" s="243"/>
      <c r="D28132" s="243"/>
      <c r="E28132" s="243"/>
    </row>
    <row r="28133" spans="1:5" customFormat="1">
      <c r="A28133" s="294"/>
      <c r="B28133" s="243"/>
      <c r="C28133" s="243"/>
      <c r="D28133" s="243"/>
      <c r="E28133" s="243"/>
    </row>
    <row r="28134" spans="1:5" customFormat="1">
      <c r="A28134" s="294"/>
      <c r="B28134" s="243"/>
      <c r="C28134" s="243"/>
      <c r="D28134" s="243"/>
      <c r="E28134" s="243"/>
    </row>
    <row r="28135" spans="1:5" customFormat="1">
      <c r="A28135" s="294"/>
      <c r="B28135" s="243"/>
      <c r="C28135" s="243"/>
      <c r="D28135" s="243"/>
      <c r="E28135" s="243"/>
    </row>
    <row r="28136" spans="1:5" customFormat="1">
      <c r="A28136" s="294"/>
      <c r="B28136" s="243"/>
      <c r="C28136" s="243"/>
      <c r="D28136" s="243"/>
      <c r="E28136" s="243"/>
    </row>
    <row r="28137" spans="1:5" customFormat="1">
      <c r="A28137" s="294"/>
      <c r="B28137" s="243"/>
      <c r="C28137" s="243"/>
      <c r="D28137" s="243"/>
      <c r="E28137" s="243"/>
    </row>
    <row r="28138" spans="1:5" customFormat="1">
      <c r="A28138" s="294"/>
      <c r="B28138" s="243"/>
      <c r="C28138" s="243"/>
      <c r="D28138" s="243"/>
      <c r="E28138" s="243"/>
    </row>
    <row r="28139" spans="1:5" customFormat="1">
      <c r="A28139" s="294"/>
      <c r="B28139" s="243"/>
      <c r="C28139" s="243"/>
      <c r="D28139" s="243"/>
      <c r="E28139" s="243"/>
    </row>
    <row r="28140" spans="1:5" customFormat="1">
      <c r="A28140" s="294"/>
      <c r="B28140" s="243"/>
      <c r="C28140" s="243"/>
      <c r="D28140" s="243"/>
      <c r="E28140" s="243"/>
    </row>
    <row r="28141" spans="1:5" customFormat="1">
      <c r="A28141" s="294"/>
      <c r="B28141" s="243"/>
      <c r="C28141" s="243"/>
      <c r="D28141" s="243"/>
      <c r="E28141" s="243"/>
    </row>
    <row r="28142" spans="1:5" customFormat="1">
      <c r="A28142" s="294"/>
      <c r="B28142" s="243"/>
      <c r="C28142" s="243"/>
      <c r="D28142" s="243"/>
      <c r="E28142" s="243"/>
    </row>
    <row r="28143" spans="1:5" customFormat="1">
      <c r="A28143" s="294"/>
      <c r="B28143" s="243"/>
      <c r="C28143" s="243"/>
      <c r="D28143" s="243"/>
      <c r="E28143" s="243"/>
    </row>
    <row r="28144" spans="1:5" customFormat="1">
      <c r="A28144" s="294"/>
      <c r="B28144" s="243"/>
      <c r="C28144" s="243"/>
      <c r="D28144" s="243"/>
      <c r="E28144" s="243"/>
    </row>
    <row r="28145" spans="1:5" customFormat="1">
      <c r="A28145" s="294"/>
      <c r="B28145" s="243"/>
      <c r="C28145" s="243"/>
      <c r="D28145" s="243"/>
      <c r="E28145" s="243"/>
    </row>
    <row r="28146" spans="1:5" customFormat="1">
      <c r="A28146" s="294"/>
      <c r="B28146" s="243"/>
      <c r="C28146" s="243"/>
      <c r="D28146" s="243"/>
      <c r="E28146" s="243"/>
    </row>
    <row r="28147" spans="1:5" customFormat="1">
      <c r="A28147" s="294"/>
      <c r="B28147" s="243"/>
      <c r="C28147" s="243"/>
      <c r="D28147" s="243"/>
      <c r="E28147" s="243"/>
    </row>
    <row r="28148" spans="1:5" customFormat="1">
      <c r="A28148" s="294"/>
      <c r="B28148" s="243"/>
      <c r="C28148" s="243"/>
      <c r="D28148" s="243"/>
      <c r="E28148" s="243"/>
    </row>
    <row r="28149" spans="1:5" customFormat="1">
      <c r="A28149" s="294"/>
      <c r="B28149" s="243"/>
      <c r="C28149" s="243"/>
      <c r="D28149" s="243"/>
      <c r="E28149" s="243"/>
    </row>
    <row r="28150" spans="1:5" customFormat="1">
      <c r="A28150" s="294"/>
      <c r="B28150" s="243"/>
      <c r="C28150" s="243"/>
      <c r="D28150" s="243"/>
      <c r="E28150" s="243"/>
    </row>
    <row r="28151" spans="1:5" customFormat="1">
      <c r="A28151" s="294"/>
      <c r="B28151" s="243"/>
      <c r="C28151" s="243"/>
      <c r="D28151" s="243"/>
      <c r="E28151" s="243"/>
    </row>
    <row r="28152" spans="1:5" customFormat="1">
      <c r="A28152" s="294"/>
      <c r="B28152" s="243"/>
      <c r="C28152" s="243"/>
      <c r="D28152" s="243"/>
      <c r="E28152" s="243"/>
    </row>
    <row r="28153" spans="1:5" customFormat="1">
      <c r="A28153" s="294"/>
      <c r="B28153" s="243"/>
      <c r="C28153" s="243"/>
      <c r="D28153" s="243"/>
      <c r="E28153" s="243"/>
    </row>
    <row r="28154" spans="1:5" customFormat="1">
      <c r="A28154" s="294"/>
      <c r="B28154" s="243"/>
      <c r="C28154" s="243"/>
      <c r="D28154" s="243"/>
      <c r="E28154" s="243"/>
    </row>
    <row r="28155" spans="1:5" customFormat="1">
      <c r="A28155" s="294"/>
      <c r="B28155" s="243"/>
      <c r="C28155" s="243"/>
      <c r="D28155" s="243"/>
      <c r="E28155" s="243"/>
    </row>
    <row r="28156" spans="1:5" customFormat="1">
      <c r="A28156" s="294"/>
      <c r="B28156" s="243"/>
      <c r="C28156" s="243"/>
      <c r="D28156" s="243"/>
      <c r="E28156" s="243"/>
    </row>
    <row r="28157" spans="1:5" customFormat="1">
      <c r="A28157" s="294"/>
      <c r="B28157" s="243"/>
      <c r="C28157" s="243"/>
      <c r="D28157" s="243"/>
      <c r="E28157" s="243"/>
    </row>
    <row r="28158" spans="1:5" customFormat="1">
      <c r="A28158" s="294"/>
      <c r="B28158" s="243"/>
      <c r="C28158" s="243"/>
      <c r="D28158" s="243"/>
      <c r="E28158" s="243"/>
    </row>
    <row r="28159" spans="1:5" customFormat="1">
      <c r="A28159" s="294"/>
      <c r="B28159" s="243"/>
      <c r="C28159" s="243"/>
      <c r="D28159" s="243"/>
      <c r="E28159" s="243"/>
    </row>
    <row r="28160" spans="1:5" customFormat="1">
      <c r="A28160" s="294"/>
      <c r="B28160" s="243"/>
      <c r="C28160" s="243"/>
      <c r="D28160" s="243"/>
      <c r="E28160" s="243"/>
    </row>
    <row r="28161" spans="1:5" customFormat="1">
      <c r="A28161" s="294"/>
      <c r="B28161" s="243"/>
      <c r="C28161" s="243"/>
      <c r="D28161" s="243"/>
      <c r="E28161" s="243"/>
    </row>
    <row r="28162" spans="1:5" customFormat="1">
      <c r="A28162" s="294"/>
      <c r="B28162" s="243"/>
      <c r="C28162" s="243"/>
      <c r="D28162" s="243"/>
      <c r="E28162" s="243"/>
    </row>
    <row r="28163" spans="1:5" customFormat="1">
      <c r="A28163" s="294"/>
      <c r="B28163" s="243"/>
      <c r="C28163" s="243"/>
      <c r="D28163" s="243"/>
      <c r="E28163" s="243"/>
    </row>
    <row r="28164" spans="1:5" customFormat="1">
      <c r="A28164" s="294"/>
      <c r="B28164" s="243"/>
      <c r="C28164" s="243"/>
      <c r="D28164" s="243"/>
      <c r="E28164" s="243"/>
    </row>
    <row r="28165" spans="1:5" customFormat="1">
      <c r="A28165" s="294"/>
      <c r="B28165" s="243"/>
      <c r="C28165" s="243"/>
      <c r="D28165" s="243"/>
      <c r="E28165" s="243"/>
    </row>
    <row r="28166" spans="1:5" customFormat="1">
      <c r="A28166" s="294"/>
      <c r="B28166" s="243"/>
      <c r="C28166" s="243"/>
      <c r="D28166" s="243"/>
      <c r="E28166" s="243"/>
    </row>
    <row r="28167" spans="1:5" customFormat="1">
      <c r="A28167" s="294"/>
      <c r="B28167" s="243"/>
      <c r="C28167" s="243"/>
      <c r="D28167" s="243"/>
      <c r="E28167" s="243"/>
    </row>
    <row r="28168" spans="1:5" customFormat="1">
      <c r="A28168" s="294"/>
      <c r="B28168" s="243"/>
      <c r="C28168" s="243"/>
      <c r="D28168" s="243"/>
      <c r="E28168" s="243"/>
    </row>
    <row r="28169" spans="1:5" customFormat="1">
      <c r="A28169" s="294"/>
      <c r="B28169" s="243"/>
      <c r="C28169" s="243"/>
      <c r="D28169" s="243"/>
      <c r="E28169" s="243"/>
    </row>
    <row r="28170" spans="1:5" customFormat="1">
      <c r="A28170" s="294"/>
      <c r="B28170" s="243"/>
      <c r="C28170" s="243"/>
      <c r="D28170" s="243"/>
      <c r="E28170" s="243"/>
    </row>
    <row r="28171" spans="1:5" customFormat="1">
      <c r="A28171" s="294"/>
      <c r="B28171" s="243"/>
      <c r="C28171" s="243"/>
      <c r="D28171" s="243"/>
      <c r="E28171" s="243"/>
    </row>
    <row r="28172" spans="1:5" customFormat="1">
      <c r="A28172" s="294"/>
      <c r="B28172" s="243"/>
      <c r="C28172" s="243"/>
      <c r="D28172" s="243"/>
      <c r="E28172" s="243"/>
    </row>
    <row r="28173" spans="1:5" customFormat="1">
      <c r="A28173" s="294"/>
      <c r="B28173" s="243"/>
      <c r="C28173" s="243"/>
      <c r="D28173" s="243"/>
      <c r="E28173" s="243"/>
    </row>
    <row r="28174" spans="1:5" customFormat="1">
      <c r="A28174" s="294"/>
      <c r="B28174" s="243"/>
      <c r="C28174" s="243"/>
      <c r="D28174" s="243"/>
      <c r="E28174" s="243"/>
    </row>
    <row r="28175" spans="1:5" customFormat="1">
      <c r="A28175" s="294"/>
      <c r="B28175" s="243"/>
      <c r="C28175" s="243"/>
      <c r="D28175" s="243"/>
      <c r="E28175" s="243"/>
    </row>
    <row r="28176" spans="1:5" customFormat="1">
      <c r="A28176" s="294"/>
      <c r="B28176" s="243"/>
      <c r="C28176" s="243"/>
      <c r="D28176" s="243"/>
      <c r="E28176" s="243"/>
    </row>
    <row r="28177" spans="1:5" customFormat="1">
      <c r="A28177" s="294"/>
      <c r="B28177" s="243"/>
      <c r="C28177" s="243"/>
      <c r="D28177" s="243"/>
      <c r="E28177" s="243"/>
    </row>
    <row r="28178" spans="1:5" customFormat="1">
      <c r="A28178" s="294"/>
      <c r="B28178" s="243"/>
      <c r="C28178" s="243"/>
      <c r="D28178" s="243"/>
      <c r="E28178" s="243"/>
    </row>
    <row r="28179" spans="1:5" customFormat="1">
      <c r="A28179" s="294"/>
      <c r="B28179" s="243"/>
      <c r="C28179" s="243"/>
      <c r="D28179" s="243"/>
      <c r="E28179" s="243"/>
    </row>
    <row r="28180" spans="1:5" customFormat="1">
      <c r="A28180" s="294"/>
      <c r="B28180" s="243"/>
      <c r="C28180" s="243"/>
      <c r="D28180" s="243"/>
      <c r="E28180" s="243"/>
    </row>
    <row r="28181" spans="1:5" customFormat="1">
      <c r="A28181" s="294"/>
      <c r="B28181" s="243"/>
      <c r="C28181" s="243"/>
      <c r="D28181" s="243"/>
      <c r="E28181" s="243"/>
    </row>
    <row r="28182" spans="1:5" customFormat="1">
      <c r="A28182" s="294"/>
      <c r="B28182" s="243"/>
      <c r="C28182" s="243"/>
      <c r="D28182" s="243"/>
      <c r="E28182" s="243"/>
    </row>
    <row r="28183" spans="1:5" customFormat="1">
      <c r="A28183" s="294"/>
      <c r="B28183" s="243"/>
      <c r="C28183" s="243"/>
      <c r="D28183" s="243"/>
      <c r="E28183" s="243"/>
    </row>
    <row r="28184" spans="1:5" customFormat="1">
      <c r="A28184" s="294"/>
      <c r="B28184" s="243"/>
      <c r="C28184" s="243"/>
      <c r="D28184" s="243"/>
      <c r="E28184" s="243"/>
    </row>
    <row r="28185" spans="1:5" customFormat="1">
      <c r="A28185" s="294"/>
      <c r="B28185" s="243"/>
      <c r="C28185" s="243"/>
      <c r="D28185" s="243"/>
      <c r="E28185" s="243"/>
    </row>
    <row r="28186" spans="1:5" customFormat="1">
      <c r="A28186" s="294"/>
      <c r="B28186" s="243"/>
      <c r="C28186" s="243"/>
      <c r="D28186" s="243"/>
      <c r="E28186" s="243"/>
    </row>
    <row r="28187" spans="1:5" customFormat="1">
      <c r="A28187" s="294"/>
      <c r="B28187" s="243"/>
      <c r="C28187" s="243"/>
      <c r="D28187" s="243"/>
      <c r="E28187" s="243"/>
    </row>
    <row r="28188" spans="1:5" customFormat="1">
      <c r="A28188" s="294"/>
      <c r="B28188" s="243"/>
      <c r="C28188" s="243"/>
      <c r="D28188" s="243"/>
      <c r="E28188" s="243"/>
    </row>
    <row r="28189" spans="1:5" customFormat="1">
      <c r="A28189" s="294"/>
      <c r="B28189" s="243"/>
      <c r="C28189" s="243"/>
      <c r="D28189" s="243"/>
      <c r="E28189" s="243"/>
    </row>
    <row r="28190" spans="1:5" customFormat="1">
      <c r="A28190" s="294"/>
      <c r="B28190" s="243"/>
      <c r="C28190" s="243"/>
      <c r="D28190" s="243"/>
      <c r="E28190" s="243"/>
    </row>
    <row r="28191" spans="1:5" customFormat="1">
      <c r="A28191" s="294"/>
      <c r="B28191" s="243"/>
      <c r="C28191" s="243"/>
      <c r="D28191" s="243"/>
      <c r="E28191" s="243"/>
    </row>
    <row r="28192" spans="1:5" customFormat="1">
      <c r="A28192" s="294"/>
      <c r="B28192" s="243"/>
      <c r="C28192" s="243"/>
      <c r="D28192" s="243"/>
      <c r="E28192" s="243"/>
    </row>
    <row r="28193" spans="1:5" customFormat="1">
      <c r="A28193" s="294"/>
      <c r="B28193" s="243"/>
      <c r="C28193" s="243"/>
      <c r="D28193" s="243"/>
      <c r="E28193" s="243"/>
    </row>
    <row r="28194" spans="1:5" customFormat="1">
      <c r="A28194" s="294"/>
      <c r="B28194" s="243"/>
      <c r="C28194" s="243"/>
      <c r="D28194" s="243"/>
      <c r="E28194" s="243"/>
    </row>
    <row r="28195" spans="1:5" customFormat="1">
      <c r="A28195" s="294"/>
      <c r="B28195" s="243"/>
      <c r="C28195" s="243"/>
      <c r="D28195" s="243"/>
      <c r="E28195" s="243"/>
    </row>
    <row r="28196" spans="1:5" customFormat="1">
      <c r="A28196" s="294"/>
      <c r="B28196" s="243"/>
      <c r="C28196" s="243"/>
      <c r="D28196" s="243"/>
      <c r="E28196" s="243"/>
    </row>
    <row r="28197" spans="1:5" customFormat="1">
      <c r="A28197" s="294"/>
      <c r="B28197" s="243"/>
      <c r="C28197" s="243"/>
      <c r="D28197" s="243"/>
      <c r="E28197" s="243"/>
    </row>
    <row r="28198" spans="1:5" customFormat="1">
      <c r="A28198" s="294"/>
      <c r="B28198" s="243"/>
      <c r="C28198" s="243"/>
      <c r="D28198" s="243"/>
      <c r="E28198" s="243"/>
    </row>
    <row r="28199" spans="1:5" customFormat="1">
      <c r="A28199" s="294"/>
      <c r="B28199" s="243"/>
      <c r="C28199" s="243"/>
      <c r="D28199" s="243"/>
      <c r="E28199" s="243"/>
    </row>
    <row r="28200" spans="1:5" customFormat="1">
      <c r="A28200" s="294"/>
      <c r="B28200" s="243"/>
      <c r="C28200" s="243"/>
      <c r="D28200" s="243"/>
      <c r="E28200" s="243"/>
    </row>
    <row r="28201" spans="1:5" customFormat="1">
      <c r="A28201" s="294"/>
      <c r="B28201" s="243"/>
      <c r="C28201" s="243"/>
      <c r="D28201" s="243"/>
      <c r="E28201" s="243"/>
    </row>
    <row r="28202" spans="1:5" customFormat="1">
      <c r="A28202" s="294"/>
      <c r="B28202" s="243"/>
      <c r="C28202" s="243"/>
      <c r="D28202" s="243"/>
      <c r="E28202" s="243"/>
    </row>
    <row r="28203" spans="1:5" customFormat="1">
      <c r="A28203" s="294"/>
      <c r="B28203" s="243"/>
      <c r="C28203" s="243"/>
      <c r="D28203" s="243"/>
      <c r="E28203" s="243"/>
    </row>
    <row r="28204" spans="1:5" customFormat="1">
      <c r="A28204" s="294"/>
      <c r="B28204" s="243"/>
      <c r="C28204" s="243"/>
      <c r="D28204" s="243"/>
      <c r="E28204" s="243"/>
    </row>
    <row r="28205" spans="1:5" customFormat="1">
      <c r="A28205" s="294"/>
      <c r="B28205" s="243"/>
      <c r="C28205" s="243"/>
      <c r="D28205" s="243"/>
      <c r="E28205" s="243"/>
    </row>
    <row r="28206" spans="1:5" customFormat="1">
      <c r="A28206" s="294"/>
      <c r="B28206" s="243"/>
      <c r="C28206" s="243"/>
      <c r="D28206" s="243"/>
      <c r="E28206" s="243"/>
    </row>
    <row r="28207" spans="1:5" customFormat="1">
      <c r="A28207" s="294"/>
      <c r="B28207" s="243"/>
      <c r="C28207" s="243"/>
      <c r="D28207" s="243"/>
      <c r="E28207" s="243"/>
    </row>
    <row r="28208" spans="1:5" customFormat="1">
      <c r="A28208" s="294"/>
      <c r="B28208" s="243"/>
      <c r="C28208" s="243"/>
      <c r="D28208" s="243"/>
      <c r="E28208" s="243"/>
    </row>
    <row r="28209" spans="1:5" customFormat="1">
      <c r="A28209" s="294"/>
      <c r="B28209" s="243"/>
      <c r="C28209" s="243"/>
      <c r="D28209" s="243"/>
      <c r="E28209" s="243"/>
    </row>
    <row r="28210" spans="1:5" customFormat="1">
      <c r="A28210" s="294"/>
      <c r="B28210" s="243"/>
      <c r="C28210" s="243"/>
      <c r="D28210" s="243"/>
      <c r="E28210" s="243"/>
    </row>
    <row r="28211" spans="1:5" customFormat="1">
      <c r="A28211" s="294"/>
      <c r="B28211" s="243"/>
      <c r="C28211" s="243"/>
      <c r="D28211" s="243"/>
      <c r="E28211" s="243"/>
    </row>
    <row r="28212" spans="1:5" customFormat="1">
      <c r="A28212" s="294"/>
      <c r="B28212" s="243"/>
      <c r="C28212" s="243"/>
      <c r="D28212" s="243"/>
      <c r="E28212" s="243"/>
    </row>
    <row r="28213" spans="1:5" customFormat="1">
      <c r="A28213" s="294"/>
      <c r="B28213" s="243"/>
      <c r="C28213" s="243"/>
      <c r="D28213" s="243"/>
      <c r="E28213" s="243"/>
    </row>
    <row r="28214" spans="1:5" customFormat="1">
      <c r="A28214" s="294"/>
      <c r="B28214" s="243"/>
      <c r="C28214" s="243"/>
      <c r="D28214" s="243"/>
      <c r="E28214" s="243"/>
    </row>
    <row r="28215" spans="1:5" customFormat="1">
      <c r="A28215" s="294"/>
      <c r="B28215" s="243"/>
      <c r="C28215" s="243"/>
      <c r="D28215" s="243"/>
      <c r="E28215" s="243"/>
    </row>
    <row r="28216" spans="1:5" customFormat="1">
      <c r="A28216" s="294"/>
      <c r="B28216" s="243"/>
      <c r="C28216" s="243"/>
      <c r="D28216" s="243"/>
      <c r="E28216" s="243"/>
    </row>
    <row r="28217" spans="1:5" customFormat="1">
      <c r="A28217" s="294"/>
      <c r="B28217" s="243"/>
      <c r="C28217" s="243"/>
      <c r="D28217" s="243"/>
      <c r="E28217" s="243"/>
    </row>
    <row r="28218" spans="1:5" customFormat="1">
      <c r="A28218" s="294"/>
      <c r="B28218" s="243"/>
      <c r="C28218" s="243"/>
      <c r="D28218" s="243"/>
      <c r="E28218" s="243"/>
    </row>
    <row r="28219" spans="1:5" customFormat="1">
      <c r="A28219" s="294"/>
      <c r="B28219" s="243"/>
      <c r="C28219" s="243"/>
      <c r="D28219" s="243"/>
      <c r="E28219" s="243"/>
    </row>
    <row r="28220" spans="1:5" customFormat="1">
      <c r="A28220" s="294"/>
      <c r="B28220" s="243"/>
      <c r="C28220" s="243"/>
      <c r="D28220" s="243"/>
      <c r="E28220" s="243"/>
    </row>
    <row r="28221" spans="1:5" customFormat="1">
      <c r="A28221" s="294"/>
      <c r="B28221" s="243"/>
      <c r="C28221" s="243"/>
      <c r="D28221" s="243"/>
      <c r="E28221" s="243"/>
    </row>
    <row r="28222" spans="1:5" customFormat="1">
      <c r="A28222" s="294"/>
      <c r="B28222" s="243"/>
      <c r="C28222" s="243"/>
      <c r="D28222" s="243"/>
      <c r="E28222" s="243"/>
    </row>
    <row r="28223" spans="1:5" customFormat="1">
      <c r="A28223" s="294"/>
      <c r="B28223" s="243"/>
      <c r="C28223" s="243"/>
      <c r="D28223" s="243"/>
      <c r="E28223" s="243"/>
    </row>
    <row r="28224" spans="1:5" customFormat="1">
      <c r="A28224" s="294"/>
      <c r="B28224" s="243"/>
      <c r="C28224" s="243"/>
      <c r="D28224" s="243"/>
      <c r="E28224" s="243"/>
    </row>
    <row r="28225" spans="1:5" customFormat="1">
      <c r="A28225" s="294"/>
      <c r="B28225" s="243"/>
      <c r="C28225" s="243"/>
      <c r="D28225" s="243"/>
      <c r="E28225" s="243"/>
    </row>
    <row r="28226" spans="1:5" customFormat="1">
      <c r="A28226" s="294"/>
      <c r="B28226" s="243"/>
      <c r="C28226" s="243"/>
      <c r="D28226" s="243"/>
      <c r="E28226" s="243"/>
    </row>
    <row r="28227" spans="1:5" customFormat="1">
      <c r="A28227" s="294"/>
      <c r="B28227" s="243"/>
      <c r="C28227" s="243"/>
      <c r="D28227" s="243"/>
      <c r="E28227" s="243"/>
    </row>
    <row r="28228" spans="1:5" customFormat="1">
      <c r="A28228" s="294"/>
      <c r="B28228" s="243"/>
      <c r="C28228" s="243"/>
      <c r="D28228" s="243"/>
      <c r="E28228" s="243"/>
    </row>
    <row r="28229" spans="1:5" customFormat="1">
      <c r="A28229" s="294"/>
      <c r="B28229" s="243"/>
      <c r="C28229" s="243"/>
      <c r="D28229" s="243"/>
      <c r="E28229" s="243"/>
    </row>
    <row r="28230" spans="1:5" customFormat="1">
      <c r="A28230" s="294"/>
      <c r="B28230" s="243"/>
      <c r="C28230" s="243"/>
      <c r="D28230" s="243"/>
      <c r="E28230" s="243"/>
    </row>
    <row r="28231" spans="1:5" customFormat="1">
      <c r="A28231" s="294"/>
      <c r="B28231" s="243"/>
      <c r="C28231" s="243"/>
      <c r="D28231" s="243"/>
      <c r="E28231" s="243"/>
    </row>
    <row r="28232" spans="1:5" customFormat="1">
      <c r="A28232" s="294"/>
      <c r="B28232" s="243"/>
      <c r="C28232" s="243"/>
      <c r="D28232" s="243"/>
      <c r="E28232" s="243"/>
    </row>
    <row r="28233" spans="1:5" customFormat="1">
      <c r="A28233" s="294"/>
      <c r="B28233" s="243"/>
      <c r="C28233" s="243"/>
      <c r="D28233" s="243"/>
      <c r="E28233" s="243"/>
    </row>
    <row r="28234" spans="1:5" customFormat="1">
      <c r="A28234" s="294"/>
      <c r="B28234" s="243"/>
      <c r="C28234" s="243"/>
      <c r="D28234" s="243"/>
      <c r="E28234" s="243"/>
    </row>
    <row r="28235" spans="1:5" customFormat="1">
      <c r="A28235" s="294"/>
      <c r="B28235" s="243"/>
      <c r="C28235" s="243"/>
      <c r="D28235" s="243"/>
      <c r="E28235" s="243"/>
    </row>
    <row r="28236" spans="1:5" customFormat="1">
      <c r="A28236" s="294"/>
      <c r="B28236" s="243"/>
      <c r="C28236" s="243"/>
      <c r="D28236" s="243"/>
      <c r="E28236" s="243"/>
    </row>
    <row r="28237" spans="1:5" customFormat="1">
      <c r="A28237" s="294"/>
      <c r="B28237" s="243"/>
      <c r="C28237" s="243"/>
      <c r="D28237" s="243"/>
      <c r="E28237" s="243"/>
    </row>
    <row r="28238" spans="1:5" customFormat="1">
      <c r="A28238" s="294"/>
      <c r="B28238" s="243"/>
      <c r="C28238" s="243"/>
      <c r="D28238" s="243"/>
      <c r="E28238" s="243"/>
    </row>
    <row r="28239" spans="1:5" customFormat="1">
      <c r="A28239" s="294"/>
      <c r="B28239" s="243"/>
      <c r="C28239" s="243"/>
      <c r="D28239" s="243"/>
      <c r="E28239" s="243"/>
    </row>
    <row r="28240" spans="1:5" customFormat="1">
      <c r="A28240" s="294"/>
      <c r="B28240" s="243"/>
      <c r="C28240" s="243"/>
      <c r="D28240" s="243"/>
      <c r="E28240" s="243"/>
    </row>
    <row r="28241" spans="1:5" customFormat="1">
      <c r="A28241" s="294"/>
      <c r="B28241" s="243"/>
      <c r="C28241" s="243"/>
      <c r="D28241" s="243"/>
      <c r="E28241" s="243"/>
    </row>
    <row r="28242" spans="1:5" customFormat="1">
      <c r="A28242" s="294"/>
      <c r="B28242" s="243"/>
      <c r="C28242" s="243"/>
      <c r="D28242" s="243"/>
      <c r="E28242" s="243"/>
    </row>
    <row r="28243" spans="1:5" customFormat="1">
      <c r="A28243" s="294"/>
      <c r="B28243" s="243"/>
      <c r="C28243" s="243"/>
      <c r="D28243" s="243"/>
      <c r="E28243" s="243"/>
    </row>
    <row r="28244" spans="1:5" customFormat="1">
      <c r="A28244" s="294"/>
      <c r="B28244" s="243"/>
      <c r="C28244" s="243"/>
      <c r="D28244" s="243"/>
      <c r="E28244" s="243"/>
    </row>
    <row r="28245" spans="1:5" customFormat="1">
      <c r="A28245" s="294"/>
      <c r="B28245" s="243"/>
      <c r="C28245" s="243"/>
      <c r="D28245" s="243"/>
      <c r="E28245" s="243"/>
    </row>
    <row r="28246" spans="1:5" customFormat="1">
      <c r="A28246" s="294"/>
      <c r="B28246" s="243"/>
      <c r="C28246" s="243"/>
      <c r="D28246" s="243"/>
      <c r="E28246" s="243"/>
    </row>
    <row r="28247" spans="1:5" customFormat="1">
      <c r="A28247" s="294"/>
      <c r="B28247" s="243"/>
      <c r="C28247" s="243"/>
      <c r="D28247" s="243"/>
      <c r="E28247" s="243"/>
    </row>
    <row r="28248" spans="1:5" customFormat="1">
      <c r="A28248" s="294"/>
      <c r="B28248" s="243"/>
      <c r="C28248" s="243"/>
      <c r="D28248" s="243"/>
      <c r="E28248" s="243"/>
    </row>
    <row r="28249" spans="1:5" customFormat="1">
      <c r="A28249" s="294"/>
      <c r="B28249" s="243"/>
      <c r="C28249" s="243"/>
      <c r="D28249" s="243"/>
      <c r="E28249" s="243"/>
    </row>
    <row r="28250" spans="1:5" customFormat="1">
      <c r="A28250" s="294"/>
      <c r="B28250" s="243"/>
      <c r="C28250" s="243"/>
      <c r="D28250" s="243"/>
      <c r="E28250" s="243"/>
    </row>
    <row r="28251" spans="1:5" customFormat="1">
      <c r="A28251" s="294"/>
      <c r="B28251" s="243"/>
      <c r="C28251" s="243"/>
      <c r="D28251" s="243"/>
      <c r="E28251" s="243"/>
    </row>
    <row r="28252" spans="1:5" customFormat="1">
      <c r="A28252" s="294"/>
      <c r="B28252" s="243"/>
      <c r="C28252" s="243"/>
      <c r="D28252" s="243"/>
      <c r="E28252" s="243"/>
    </row>
    <row r="28253" spans="1:5" customFormat="1">
      <c r="A28253" s="294"/>
      <c r="B28253" s="243"/>
      <c r="C28253" s="243"/>
      <c r="D28253" s="243"/>
      <c r="E28253" s="243"/>
    </row>
    <row r="28254" spans="1:5" customFormat="1">
      <c r="A28254" s="294"/>
      <c r="B28254" s="243"/>
      <c r="C28254" s="243"/>
      <c r="D28254" s="243"/>
      <c r="E28254" s="243"/>
    </row>
    <row r="28255" spans="1:5" customFormat="1">
      <c r="A28255" s="294"/>
      <c r="B28255" s="243"/>
      <c r="C28255" s="243"/>
      <c r="D28255" s="243"/>
      <c r="E28255" s="243"/>
    </row>
    <row r="28256" spans="1:5" customFormat="1">
      <c r="A28256" s="294"/>
      <c r="B28256" s="243"/>
      <c r="C28256" s="243"/>
      <c r="D28256" s="243"/>
      <c r="E28256" s="243"/>
    </row>
    <row r="28257" spans="1:5" customFormat="1">
      <c r="A28257" s="294"/>
      <c r="B28257" s="243"/>
      <c r="C28257" s="243"/>
      <c r="D28257" s="243"/>
      <c r="E28257" s="243"/>
    </row>
    <row r="28258" spans="1:5" customFormat="1">
      <c r="A28258" s="294"/>
      <c r="B28258" s="243"/>
      <c r="C28258" s="243"/>
      <c r="D28258" s="243"/>
      <c r="E28258" s="243"/>
    </row>
    <row r="28259" spans="1:5" customFormat="1">
      <c r="A28259" s="294"/>
      <c r="B28259" s="243"/>
      <c r="C28259" s="243"/>
      <c r="D28259" s="243"/>
      <c r="E28259" s="243"/>
    </row>
    <row r="28260" spans="1:5" customFormat="1">
      <c r="A28260" s="294"/>
      <c r="B28260" s="243"/>
      <c r="C28260" s="243"/>
      <c r="D28260" s="243"/>
      <c r="E28260" s="243"/>
    </row>
    <row r="28261" spans="1:5" customFormat="1">
      <c r="A28261" s="294"/>
      <c r="B28261" s="243"/>
      <c r="C28261" s="243"/>
      <c r="D28261" s="243"/>
      <c r="E28261" s="243"/>
    </row>
    <row r="28262" spans="1:5" customFormat="1">
      <c r="A28262" s="294"/>
      <c r="B28262" s="243"/>
      <c r="C28262" s="243"/>
      <c r="D28262" s="243"/>
      <c r="E28262" s="243"/>
    </row>
    <row r="28263" spans="1:5" customFormat="1">
      <c r="A28263" s="294"/>
      <c r="B28263" s="243"/>
      <c r="C28263" s="243"/>
      <c r="D28263" s="243"/>
      <c r="E28263" s="243"/>
    </row>
    <row r="28264" spans="1:5" customFormat="1">
      <c r="A28264" s="294"/>
      <c r="B28264" s="243"/>
      <c r="C28264" s="243"/>
      <c r="D28264" s="243"/>
      <c r="E28264" s="243"/>
    </row>
    <row r="28265" spans="1:5" customFormat="1">
      <c r="A28265" s="294"/>
      <c r="B28265" s="243"/>
      <c r="C28265" s="243"/>
      <c r="D28265" s="243"/>
      <c r="E28265" s="243"/>
    </row>
    <row r="28266" spans="1:5" customFormat="1">
      <c r="A28266" s="294"/>
      <c r="B28266" s="243"/>
      <c r="C28266" s="243"/>
      <c r="D28266" s="243"/>
      <c r="E28266" s="243"/>
    </row>
    <row r="28267" spans="1:5" customFormat="1">
      <c r="A28267" s="294"/>
      <c r="B28267" s="243"/>
      <c r="C28267" s="243"/>
      <c r="D28267" s="243"/>
      <c r="E28267" s="243"/>
    </row>
    <row r="28268" spans="1:5" customFormat="1">
      <c r="A28268" s="294"/>
      <c r="B28268" s="243"/>
      <c r="C28268" s="243"/>
      <c r="D28268" s="243"/>
      <c r="E28268" s="243"/>
    </row>
    <row r="28269" spans="1:5" customFormat="1">
      <c r="A28269" s="294"/>
      <c r="B28269" s="243"/>
      <c r="C28269" s="243"/>
      <c r="D28269" s="243"/>
      <c r="E28269" s="243"/>
    </row>
    <row r="28270" spans="1:5" customFormat="1">
      <c r="A28270" s="294"/>
      <c r="B28270" s="243"/>
      <c r="C28270" s="243"/>
      <c r="D28270" s="243"/>
      <c r="E28270" s="243"/>
    </row>
    <row r="28271" spans="1:5" customFormat="1">
      <c r="A28271" s="294"/>
      <c r="B28271" s="243"/>
      <c r="C28271" s="243"/>
      <c r="D28271" s="243"/>
      <c r="E28271" s="243"/>
    </row>
    <row r="28272" spans="1:5" customFormat="1">
      <c r="A28272" s="294"/>
      <c r="B28272" s="243"/>
      <c r="C28272" s="243"/>
      <c r="D28272" s="243"/>
      <c r="E28272" s="243"/>
    </row>
    <row r="28273" spans="1:5" customFormat="1">
      <c r="A28273" s="294"/>
      <c r="B28273" s="243"/>
      <c r="C28273" s="243"/>
      <c r="D28273" s="243"/>
      <c r="E28273" s="243"/>
    </row>
    <row r="28274" spans="1:5" customFormat="1">
      <c r="A28274" s="294"/>
      <c r="B28274" s="243"/>
      <c r="C28274" s="243"/>
      <c r="D28274" s="243"/>
      <c r="E28274" s="243"/>
    </row>
    <row r="28275" spans="1:5" customFormat="1">
      <c r="A28275" s="294"/>
      <c r="B28275" s="243"/>
      <c r="C28275" s="243"/>
      <c r="D28275" s="243"/>
      <c r="E28275" s="243"/>
    </row>
    <row r="28276" spans="1:5" customFormat="1">
      <c r="A28276" s="294"/>
      <c r="B28276" s="243"/>
      <c r="C28276" s="243"/>
      <c r="D28276" s="243"/>
      <c r="E28276" s="243"/>
    </row>
    <row r="28277" spans="1:5" customFormat="1">
      <c r="A28277" s="294"/>
      <c r="B28277" s="243"/>
      <c r="C28277" s="243"/>
      <c r="D28277" s="243"/>
      <c r="E28277" s="243"/>
    </row>
    <row r="28278" spans="1:5" customFormat="1">
      <c r="A28278" s="294"/>
      <c r="B28278" s="243"/>
      <c r="C28278" s="243"/>
      <c r="D28278" s="243"/>
      <c r="E28278" s="243"/>
    </row>
    <row r="28279" spans="1:5" customFormat="1">
      <c r="A28279" s="294"/>
      <c r="B28279" s="243"/>
      <c r="C28279" s="243"/>
      <c r="D28279" s="243"/>
      <c r="E28279" s="243"/>
    </row>
    <row r="28280" spans="1:5" customFormat="1">
      <c r="A28280" s="294"/>
      <c r="B28280" s="243"/>
      <c r="C28280" s="243"/>
      <c r="D28280" s="243"/>
      <c r="E28280" s="243"/>
    </row>
    <row r="28281" spans="1:5" customFormat="1">
      <c r="A28281" s="294"/>
      <c r="B28281" s="243"/>
      <c r="C28281" s="243"/>
      <c r="D28281" s="243"/>
      <c r="E28281" s="243"/>
    </row>
    <row r="28282" spans="1:5" customFormat="1">
      <c r="A28282" s="294"/>
      <c r="B28282" s="243"/>
      <c r="C28282" s="243"/>
      <c r="D28282" s="243"/>
      <c r="E28282" s="243"/>
    </row>
    <row r="28283" spans="1:5" customFormat="1">
      <c r="A28283" s="294"/>
      <c r="B28283" s="243"/>
      <c r="C28283" s="243"/>
      <c r="D28283" s="243"/>
      <c r="E28283" s="243"/>
    </row>
    <row r="28284" spans="1:5" customFormat="1">
      <c r="A28284" s="294"/>
      <c r="B28284" s="243"/>
      <c r="C28284" s="243"/>
      <c r="D28284" s="243"/>
      <c r="E28284" s="243"/>
    </row>
    <row r="28285" spans="1:5" customFormat="1">
      <c r="A28285" s="294"/>
      <c r="B28285" s="243"/>
      <c r="C28285" s="243"/>
      <c r="D28285" s="243"/>
      <c r="E28285" s="243"/>
    </row>
    <row r="28286" spans="1:5" customFormat="1">
      <c r="A28286" s="294"/>
      <c r="B28286" s="243"/>
      <c r="C28286" s="243"/>
      <c r="D28286" s="243"/>
      <c r="E28286" s="243"/>
    </row>
    <row r="28287" spans="1:5" customFormat="1">
      <c r="A28287" s="294"/>
      <c r="B28287" s="243"/>
      <c r="C28287" s="243"/>
      <c r="D28287" s="243"/>
      <c r="E28287" s="243"/>
    </row>
    <row r="28288" spans="1:5" customFormat="1">
      <c r="A28288" s="294"/>
      <c r="B28288" s="243"/>
      <c r="C28288" s="243"/>
      <c r="D28288" s="243"/>
      <c r="E28288" s="243"/>
    </row>
    <row r="28289" spans="1:5" customFormat="1">
      <c r="A28289" s="294"/>
      <c r="B28289" s="243"/>
      <c r="C28289" s="243"/>
      <c r="D28289" s="243"/>
      <c r="E28289" s="243"/>
    </row>
    <row r="28290" spans="1:5" customFormat="1">
      <c r="A28290" s="294"/>
      <c r="B28290" s="243"/>
      <c r="C28290" s="243"/>
      <c r="D28290" s="243"/>
      <c r="E28290" s="243"/>
    </row>
    <row r="28291" spans="1:5" customFormat="1">
      <c r="A28291" s="294"/>
      <c r="B28291" s="243"/>
      <c r="C28291" s="243"/>
      <c r="D28291" s="243"/>
      <c r="E28291" s="243"/>
    </row>
    <row r="28292" spans="1:5" customFormat="1">
      <c r="A28292" s="294"/>
      <c r="B28292" s="243"/>
      <c r="C28292" s="243"/>
      <c r="D28292" s="243"/>
      <c r="E28292" s="243"/>
    </row>
    <row r="28293" spans="1:5" customFormat="1">
      <c r="A28293" s="294"/>
      <c r="B28293" s="243"/>
      <c r="C28293" s="243"/>
      <c r="D28293" s="243"/>
      <c r="E28293" s="243"/>
    </row>
    <row r="28294" spans="1:5" customFormat="1">
      <c r="A28294" s="294"/>
      <c r="B28294" s="243"/>
      <c r="C28294" s="243"/>
      <c r="D28294" s="243"/>
      <c r="E28294" s="243"/>
    </row>
    <row r="28295" spans="1:5" customFormat="1">
      <c r="A28295" s="294"/>
      <c r="B28295" s="243"/>
      <c r="C28295" s="243"/>
      <c r="D28295" s="243"/>
      <c r="E28295" s="243"/>
    </row>
    <row r="28296" spans="1:5" customFormat="1">
      <c r="A28296" s="294"/>
      <c r="B28296" s="243"/>
      <c r="C28296" s="243"/>
      <c r="D28296" s="243"/>
      <c r="E28296" s="243"/>
    </row>
    <row r="28297" spans="1:5" customFormat="1">
      <c r="A28297" s="294"/>
      <c r="B28297" s="243"/>
      <c r="C28297" s="243"/>
      <c r="D28297" s="243"/>
      <c r="E28297" s="243"/>
    </row>
    <row r="28298" spans="1:5" customFormat="1">
      <c r="A28298" s="294"/>
      <c r="B28298" s="243"/>
      <c r="C28298" s="243"/>
      <c r="D28298" s="243"/>
      <c r="E28298" s="243"/>
    </row>
    <row r="28299" spans="1:5" customFormat="1">
      <c r="A28299" s="294"/>
      <c r="B28299" s="243"/>
      <c r="C28299" s="243"/>
      <c r="D28299" s="243"/>
      <c r="E28299" s="243"/>
    </row>
    <row r="28300" spans="1:5" customFormat="1">
      <c r="A28300" s="294"/>
      <c r="B28300" s="243"/>
      <c r="C28300" s="243"/>
      <c r="D28300" s="243"/>
      <c r="E28300" s="243"/>
    </row>
    <row r="28301" spans="1:5" customFormat="1">
      <c r="A28301" s="294"/>
      <c r="B28301" s="243"/>
      <c r="C28301" s="243"/>
      <c r="D28301" s="243"/>
      <c r="E28301" s="243"/>
    </row>
    <row r="28302" spans="1:5" customFormat="1">
      <c r="A28302" s="294"/>
      <c r="B28302" s="243"/>
      <c r="C28302" s="243"/>
      <c r="D28302" s="243"/>
      <c r="E28302" s="243"/>
    </row>
    <row r="28303" spans="1:5" customFormat="1">
      <c r="A28303" s="294"/>
      <c r="B28303" s="243"/>
      <c r="C28303" s="243"/>
      <c r="D28303" s="243"/>
      <c r="E28303" s="243"/>
    </row>
    <row r="28304" spans="1:5" customFormat="1">
      <c r="A28304" s="294"/>
      <c r="B28304" s="243"/>
      <c r="C28304" s="243"/>
      <c r="D28304" s="243"/>
      <c r="E28304" s="243"/>
    </row>
    <row r="28305" spans="1:5" customFormat="1">
      <c r="A28305" s="294"/>
      <c r="B28305" s="243"/>
      <c r="C28305" s="243"/>
      <c r="D28305" s="243"/>
      <c r="E28305" s="243"/>
    </row>
    <row r="28306" spans="1:5" customFormat="1">
      <c r="A28306" s="294"/>
      <c r="B28306" s="243"/>
      <c r="C28306" s="243"/>
      <c r="D28306" s="243"/>
      <c r="E28306" s="243"/>
    </row>
    <row r="28307" spans="1:5" customFormat="1">
      <c r="A28307" s="294"/>
      <c r="B28307" s="243"/>
      <c r="C28307" s="243"/>
      <c r="D28307" s="243"/>
      <c r="E28307" s="243"/>
    </row>
    <row r="28308" spans="1:5" customFormat="1">
      <c r="A28308" s="294"/>
      <c r="B28308" s="243"/>
      <c r="C28308" s="243"/>
      <c r="D28308" s="243"/>
      <c r="E28308" s="243"/>
    </row>
    <row r="28309" spans="1:5" customFormat="1">
      <c r="A28309" s="294"/>
      <c r="B28309" s="243"/>
      <c r="C28309" s="243"/>
      <c r="D28309" s="243"/>
      <c r="E28309" s="243"/>
    </row>
    <row r="28310" spans="1:5" customFormat="1">
      <c r="A28310" s="294"/>
      <c r="B28310" s="243"/>
      <c r="C28310" s="243"/>
      <c r="D28310" s="243"/>
      <c r="E28310" s="243"/>
    </row>
    <row r="28311" spans="1:5" customFormat="1">
      <c r="A28311" s="294"/>
      <c r="B28311" s="243"/>
      <c r="C28311" s="243"/>
      <c r="D28311" s="243"/>
      <c r="E28311" s="243"/>
    </row>
    <row r="28312" spans="1:5" customFormat="1">
      <c r="A28312" s="294"/>
      <c r="B28312" s="243"/>
      <c r="C28312" s="243"/>
      <c r="D28312" s="243"/>
      <c r="E28312" s="243"/>
    </row>
    <row r="28313" spans="1:5" customFormat="1">
      <c r="A28313" s="294"/>
      <c r="B28313" s="243"/>
      <c r="C28313" s="243"/>
      <c r="D28313" s="243"/>
      <c r="E28313" s="243"/>
    </row>
    <row r="28314" spans="1:5" customFormat="1">
      <c r="A28314" s="294"/>
      <c r="B28314" s="243"/>
      <c r="C28314" s="243"/>
      <c r="D28314" s="243"/>
      <c r="E28314" s="243"/>
    </row>
    <row r="28315" spans="1:5" customFormat="1">
      <c r="A28315" s="294"/>
      <c r="B28315" s="243"/>
      <c r="C28315" s="243"/>
      <c r="D28315" s="243"/>
      <c r="E28315" s="243"/>
    </row>
    <row r="28316" spans="1:5" customFormat="1">
      <c r="A28316" s="294"/>
      <c r="B28316" s="243"/>
      <c r="C28316" s="243"/>
      <c r="D28316" s="243"/>
      <c r="E28316" s="243"/>
    </row>
    <row r="28317" spans="1:5" customFormat="1">
      <c r="A28317" s="294"/>
      <c r="B28317" s="243"/>
      <c r="C28317" s="243"/>
      <c r="D28317" s="243"/>
      <c r="E28317" s="243"/>
    </row>
    <row r="28318" spans="1:5" customFormat="1">
      <c r="A28318" s="294"/>
      <c r="B28318" s="243"/>
      <c r="C28318" s="243"/>
      <c r="D28318" s="243"/>
      <c r="E28318" s="243"/>
    </row>
    <row r="28319" spans="1:5" customFormat="1">
      <c r="A28319" s="294"/>
      <c r="B28319" s="243"/>
      <c r="C28319" s="243"/>
      <c r="D28319" s="243"/>
      <c r="E28319" s="243"/>
    </row>
    <row r="28320" spans="1:5" customFormat="1">
      <c r="A28320" s="294"/>
      <c r="B28320" s="243"/>
      <c r="C28320" s="243"/>
      <c r="D28320" s="243"/>
      <c r="E28320" s="243"/>
    </row>
    <row r="28321" spans="1:5" customFormat="1">
      <c r="A28321" s="294"/>
      <c r="B28321" s="243"/>
      <c r="C28321" s="243"/>
      <c r="D28321" s="243"/>
      <c r="E28321" s="243"/>
    </row>
    <row r="28322" spans="1:5" customFormat="1">
      <c r="A28322" s="294"/>
      <c r="B28322" s="243"/>
      <c r="C28322" s="243"/>
      <c r="D28322" s="243"/>
      <c r="E28322" s="243"/>
    </row>
    <row r="28323" spans="1:5" customFormat="1">
      <c r="A28323" s="294"/>
      <c r="B28323" s="243"/>
      <c r="C28323" s="243"/>
      <c r="D28323" s="243"/>
      <c r="E28323" s="243"/>
    </row>
    <row r="28324" spans="1:5" customFormat="1">
      <c r="A28324" s="294"/>
      <c r="B28324" s="243"/>
      <c r="C28324" s="243"/>
      <c r="D28324" s="243"/>
      <c r="E28324" s="243"/>
    </row>
    <row r="28325" spans="1:5" customFormat="1">
      <c r="A28325" s="294"/>
      <c r="B28325" s="243"/>
      <c r="C28325" s="243"/>
      <c r="D28325" s="243"/>
      <c r="E28325" s="243"/>
    </row>
    <row r="28326" spans="1:5" customFormat="1">
      <c r="A28326" s="294"/>
      <c r="B28326" s="243"/>
      <c r="C28326" s="243"/>
      <c r="D28326" s="243"/>
      <c r="E28326" s="243"/>
    </row>
    <row r="28327" spans="1:5" customFormat="1">
      <c r="A28327" s="294"/>
      <c r="B28327" s="243"/>
      <c r="C28327" s="243"/>
      <c r="D28327" s="243"/>
      <c r="E28327" s="243"/>
    </row>
    <row r="28328" spans="1:5" customFormat="1">
      <c r="A28328" s="294"/>
      <c r="B28328" s="243"/>
      <c r="C28328" s="243"/>
      <c r="D28328" s="243"/>
      <c r="E28328" s="243"/>
    </row>
    <row r="28329" spans="1:5" customFormat="1">
      <c r="A28329" s="294"/>
      <c r="B28329" s="243"/>
      <c r="C28329" s="243"/>
      <c r="D28329" s="243"/>
      <c r="E28329" s="243"/>
    </row>
    <row r="28330" spans="1:5" customFormat="1">
      <c r="A28330" s="294"/>
      <c r="B28330" s="243"/>
      <c r="C28330" s="243"/>
      <c r="D28330" s="243"/>
      <c r="E28330" s="243"/>
    </row>
    <row r="28331" spans="1:5" customFormat="1">
      <c r="A28331" s="294"/>
      <c r="B28331" s="243"/>
      <c r="C28331" s="243"/>
      <c r="D28331" s="243"/>
      <c r="E28331" s="243"/>
    </row>
    <row r="28332" spans="1:5" customFormat="1">
      <c r="A28332" s="294"/>
      <c r="B28332" s="243"/>
      <c r="C28332" s="243"/>
      <c r="D28332" s="243"/>
      <c r="E28332" s="243"/>
    </row>
    <row r="28333" spans="1:5" customFormat="1">
      <c r="A28333" s="294"/>
      <c r="B28333" s="243"/>
      <c r="C28333" s="243"/>
      <c r="D28333" s="243"/>
      <c r="E28333" s="243"/>
    </row>
    <row r="28334" spans="1:5" customFormat="1">
      <c r="A28334" s="294"/>
      <c r="B28334" s="243"/>
      <c r="C28334" s="243"/>
      <c r="D28334" s="243"/>
      <c r="E28334" s="243"/>
    </row>
    <row r="28335" spans="1:5" customFormat="1">
      <c r="A28335" s="294"/>
      <c r="B28335" s="243"/>
      <c r="C28335" s="243"/>
      <c r="D28335" s="243"/>
      <c r="E28335" s="243"/>
    </row>
    <row r="28336" spans="1:5" customFormat="1">
      <c r="A28336" s="294"/>
      <c r="B28336" s="243"/>
      <c r="C28336" s="243"/>
      <c r="D28336" s="243"/>
      <c r="E28336" s="243"/>
    </row>
    <row r="28337" spans="1:5" customFormat="1">
      <c r="A28337" s="294"/>
      <c r="B28337" s="243"/>
      <c r="C28337" s="243"/>
      <c r="D28337" s="243"/>
      <c r="E28337" s="243"/>
    </row>
    <row r="28338" spans="1:5" customFormat="1">
      <c r="A28338" s="294"/>
      <c r="B28338" s="243"/>
      <c r="C28338" s="243"/>
      <c r="D28338" s="243"/>
      <c r="E28338" s="243"/>
    </row>
    <row r="28339" spans="1:5" customFormat="1">
      <c r="A28339" s="294"/>
      <c r="B28339" s="243"/>
      <c r="C28339" s="243"/>
      <c r="D28339" s="243"/>
      <c r="E28339" s="243"/>
    </row>
    <row r="28340" spans="1:5" customFormat="1">
      <c r="A28340" s="294"/>
      <c r="B28340" s="243"/>
      <c r="C28340" s="243"/>
      <c r="D28340" s="243"/>
      <c r="E28340" s="243"/>
    </row>
    <row r="28341" spans="1:5" customFormat="1">
      <c r="A28341" s="294"/>
      <c r="B28341" s="243"/>
      <c r="C28341" s="243"/>
      <c r="D28341" s="243"/>
      <c r="E28341" s="243"/>
    </row>
    <row r="28342" spans="1:5" customFormat="1">
      <c r="A28342" s="294"/>
      <c r="B28342" s="243"/>
      <c r="C28342" s="243"/>
      <c r="D28342" s="243"/>
      <c r="E28342" s="243"/>
    </row>
    <row r="28343" spans="1:5" customFormat="1">
      <c r="A28343" s="294"/>
      <c r="B28343" s="243"/>
      <c r="C28343" s="243"/>
      <c r="D28343" s="243"/>
      <c r="E28343" s="243"/>
    </row>
    <row r="28344" spans="1:5" customFormat="1">
      <c r="A28344" s="294"/>
      <c r="B28344" s="243"/>
      <c r="C28344" s="243"/>
      <c r="D28344" s="243"/>
      <c r="E28344" s="243"/>
    </row>
    <row r="28345" spans="1:5" customFormat="1">
      <c r="A28345" s="294"/>
      <c r="B28345" s="243"/>
      <c r="C28345" s="243"/>
      <c r="D28345" s="243"/>
      <c r="E28345" s="243"/>
    </row>
    <row r="28346" spans="1:5" customFormat="1">
      <c r="A28346" s="294"/>
      <c r="B28346" s="243"/>
      <c r="C28346" s="243"/>
      <c r="D28346" s="243"/>
      <c r="E28346" s="243"/>
    </row>
    <row r="28347" spans="1:5" customFormat="1">
      <c r="A28347" s="294"/>
      <c r="B28347" s="243"/>
      <c r="C28347" s="243"/>
      <c r="D28347" s="243"/>
      <c r="E28347" s="243"/>
    </row>
    <row r="28348" spans="1:5" customFormat="1">
      <c r="A28348" s="294"/>
      <c r="B28348" s="243"/>
      <c r="C28348" s="243"/>
      <c r="D28348" s="243"/>
      <c r="E28348" s="243"/>
    </row>
    <row r="28349" spans="1:5" customFormat="1">
      <c r="A28349" s="294"/>
      <c r="B28349" s="243"/>
      <c r="C28349" s="243"/>
      <c r="D28349" s="243"/>
      <c r="E28349" s="243"/>
    </row>
    <row r="28350" spans="1:5" customFormat="1">
      <c r="A28350" s="294"/>
      <c r="B28350" s="243"/>
      <c r="C28350" s="243"/>
      <c r="D28350" s="243"/>
      <c r="E28350" s="243"/>
    </row>
    <row r="28351" spans="1:5" customFormat="1">
      <c r="A28351" s="294"/>
      <c r="B28351" s="243"/>
      <c r="C28351" s="243"/>
      <c r="D28351" s="243"/>
      <c r="E28351" s="243"/>
    </row>
    <row r="28352" spans="1:5" customFormat="1">
      <c r="A28352" s="294"/>
      <c r="B28352" s="243"/>
      <c r="C28352" s="243"/>
      <c r="D28352" s="243"/>
      <c r="E28352" s="243"/>
    </row>
    <row r="28353" spans="1:5" customFormat="1">
      <c r="A28353" s="294"/>
      <c r="B28353" s="243"/>
      <c r="C28353" s="243"/>
      <c r="D28353" s="243"/>
      <c r="E28353" s="243"/>
    </row>
    <row r="28354" spans="1:5" customFormat="1">
      <c r="A28354" s="294"/>
      <c r="B28354" s="243"/>
      <c r="C28354" s="243"/>
      <c r="D28354" s="243"/>
      <c r="E28354" s="243"/>
    </row>
    <row r="28355" spans="1:5" customFormat="1">
      <c r="A28355" s="294"/>
      <c r="B28355" s="243"/>
      <c r="C28355" s="243"/>
      <c r="D28355" s="243"/>
      <c r="E28355" s="243"/>
    </row>
    <row r="28356" spans="1:5" customFormat="1">
      <c r="A28356" s="294"/>
      <c r="B28356" s="243"/>
      <c r="C28356" s="243"/>
      <c r="D28356" s="243"/>
      <c r="E28356" s="243"/>
    </row>
    <row r="28357" spans="1:5" customFormat="1">
      <c r="A28357" s="294"/>
      <c r="B28357" s="243"/>
      <c r="C28357" s="243"/>
      <c r="D28357" s="243"/>
      <c r="E28357" s="243"/>
    </row>
    <row r="28358" spans="1:5" customFormat="1">
      <c r="A28358" s="294"/>
      <c r="B28358" s="243"/>
      <c r="C28358" s="243"/>
      <c r="D28358" s="243"/>
      <c r="E28358" s="243"/>
    </row>
    <row r="28359" spans="1:5" customFormat="1">
      <c r="A28359" s="294"/>
      <c r="B28359" s="243"/>
      <c r="C28359" s="243"/>
      <c r="D28359" s="243"/>
      <c r="E28359" s="243"/>
    </row>
    <row r="28360" spans="1:5" customFormat="1">
      <c r="A28360" s="294"/>
      <c r="B28360" s="243"/>
      <c r="C28360" s="243"/>
      <c r="D28360" s="243"/>
      <c r="E28360" s="243"/>
    </row>
    <row r="28361" spans="1:5" customFormat="1">
      <c r="A28361" s="294"/>
      <c r="B28361" s="243"/>
      <c r="C28361" s="243"/>
      <c r="D28361" s="243"/>
      <c r="E28361" s="243"/>
    </row>
    <row r="28362" spans="1:5" customFormat="1">
      <c r="A28362" s="294"/>
      <c r="B28362" s="243"/>
      <c r="C28362" s="243"/>
      <c r="D28362" s="243"/>
      <c r="E28362" s="243"/>
    </row>
    <row r="28363" spans="1:5" customFormat="1">
      <c r="A28363" s="294"/>
      <c r="B28363" s="243"/>
      <c r="C28363" s="243"/>
      <c r="D28363" s="243"/>
      <c r="E28363" s="243"/>
    </row>
    <row r="28364" spans="1:5" customFormat="1">
      <c r="A28364" s="294"/>
      <c r="B28364" s="243"/>
      <c r="C28364" s="243"/>
      <c r="D28364" s="243"/>
      <c r="E28364" s="243"/>
    </row>
    <row r="28365" spans="1:5" customFormat="1">
      <c r="A28365" s="294"/>
      <c r="B28365" s="243"/>
      <c r="C28365" s="243"/>
      <c r="D28365" s="243"/>
      <c r="E28365" s="243"/>
    </row>
    <row r="28366" spans="1:5" customFormat="1">
      <c r="A28366" s="294"/>
      <c r="B28366" s="243"/>
      <c r="C28366" s="243"/>
      <c r="D28366" s="243"/>
      <c r="E28366" s="243"/>
    </row>
    <row r="28367" spans="1:5" customFormat="1">
      <c r="A28367" s="294"/>
      <c r="B28367" s="243"/>
      <c r="C28367" s="243"/>
      <c r="D28367" s="243"/>
      <c r="E28367" s="243"/>
    </row>
    <row r="28368" spans="1:5" customFormat="1">
      <c r="A28368" s="294"/>
      <c r="B28368" s="243"/>
      <c r="C28368" s="243"/>
      <c r="D28368" s="243"/>
      <c r="E28368" s="243"/>
    </row>
    <row r="28369" spans="1:5" customFormat="1">
      <c r="A28369" s="294"/>
      <c r="B28369" s="243"/>
      <c r="C28369" s="243"/>
      <c r="D28369" s="243"/>
      <c r="E28369" s="243"/>
    </row>
    <row r="28370" spans="1:5" customFormat="1">
      <c r="A28370" s="294"/>
      <c r="B28370" s="243"/>
      <c r="C28370" s="243"/>
      <c r="D28370" s="243"/>
      <c r="E28370" s="243"/>
    </row>
    <row r="28371" spans="1:5" customFormat="1">
      <c r="A28371" s="294"/>
      <c r="B28371" s="243"/>
      <c r="C28371" s="243"/>
      <c r="D28371" s="243"/>
      <c r="E28371" s="243"/>
    </row>
    <row r="28372" spans="1:5" customFormat="1">
      <c r="A28372" s="294"/>
      <c r="B28372" s="243"/>
      <c r="C28372" s="243"/>
      <c r="D28372" s="243"/>
      <c r="E28372" s="243"/>
    </row>
    <row r="28373" spans="1:5" customFormat="1">
      <c r="A28373" s="294"/>
      <c r="B28373" s="243"/>
      <c r="C28373" s="243"/>
      <c r="D28373" s="243"/>
      <c r="E28373" s="243"/>
    </row>
    <row r="28374" spans="1:5" customFormat="1">
      <c r="A28374" s="294"/>
      <c r="B28374" s="243"/>
      <c r="C28374" s="243"/>
      <c r="D28374" s="243"/>
      <c r="E28374" s="243"/>
    </row>
    <row r="28375" spans="1:5" customFormat="1">
      <c r="A28375" s="294"/>
      <c r="B28375" s="243"/>
      <c r="C28375" s="243"/>
      <c r="D28375" s="243"/>
      <c r="E28375" s="243"/>
    </row>
    <row r="28376" spans="1:5" customFormat="1">
      <c r="A28376" s="294"/>
      <c r="B28376" s="243"/>
      <c r="C28376" s="243"/>
      <c r="D28376" s="243"/>
      <c r="E28376" s="243"/>
    </row>
    <row r="28377" spans="1:5" customFormat="1">
      <c r="A28377" s="294"/>
      <c r="B28377" s="243"/>
      <c r="C28377" s="243"/>
      <c r="D28377" s="243"/>
      <c r="E28377" s="243"/>
    </row>
    <row r="28378" spans="1:5" customFormat="1">
      <c r="A28378" s="294"/>
      <c r="B28378" s="243"/>
      <c r="C28378" s="243"/>
      <c r="D28378" s="243"/>
      <c r="E28378" s="243"/>
    </row>
    <row r="28379" spans="1:5" customFormat="1">
      <c r="A28379" s="294"/>
      <c r="B28379" s="243"/>
      <c r="C28379" s="243"/>
      <c r="D28379" s="243"/>
      <c r="E28379" s="243"/>
    </row>
    <row r="28380" spans="1:5" customFormat="1">
      <c r="A28380" s="294"/>
      <c r="B28380" s="243"/>
      <c r="C28380" s="243"/>
      <c r="D28380" s="243"/>
      <c r="E28380" s="243"/>
    </row>
    <row r="28381" spans="1:5" customFormat="1">
      <c r="A28381" s="294"/>
      <c r="B28381" s="243"/>
      <c r="C28381" s="243"/>
      <c r="D28381" s="243"/>
      <c r="E28381" s="243"/>
    </row>
    <row r="28382" spans="1:5" customFormat="1">
      <c r="A28382" s="294"/>
      <c r="B28382" s="243"/>
      <c r="C28382" s="243"/>
      <c r="D28382" s="243"/>
      <c r="E28382" s="243"/>
    </row>
    <row r="28383" spans="1:5" customFormat="1">
      <c r="A28383" s="294"/>
      <c r="B28383" s="243"/>
      <c r="C28383" s="243"/>
      <c r="D28383" s="243"/>
      <c r="E28383" s="243"/>
    </row>
    <row r="28384" spans="1:5" customFormat="1">
      <c r="A28384" s="294"/>
      <c r="B28384" s="243"/>
      <c r="C28384" s="243"/>
      <c r="D28384" s="243"/>
      <c r="E28384" s="243"/>
    </row>
    <row r="28385" spans="1:5" customFormat="1">
      <c r="A28385" s="294"/>
      <c r="B28385" s="243"/>
      <c r="C28385" s="243"/>
      <c r="D28385" s="243"/>
      <c r="E28385" s="243"/>
    </row>
    <row r="28386" spans="1:5" customFormat="1">
      <c r="A28386" s="294"/>
      <c r="B28386" s="243"/>
      <c r="C28386" s="243"/>
      <c r="D28386" s="243"/>
      <c r="E28386" s="243"/>
    </row>
    <row r="28387" spans="1:5" customFormat="1">
      <c r="A28387" s="294"/>
      <c r="B28387" s="243"/>
      <c r="C28387" s="243"/>
      <c r="D28387" s="243"/>
      <c r="E28387" s="243"/>
    </row>
    <row r="28388" spans="1:5" customFormat="1">
      <c r="A28388" s="294"/>
      <c r="B28388" s="243"/>
      <c r="C28388" s="243"/>
      <c r="D28388" s="243"/>
      <c r="E28388" s="243"/>
    </row>
    <row r="28389" spans="1:5" customFormat="1">
      <c r="A28389" s="294"/>
      <c r="B28389" s="243"/>
      <c r="C28389" s="243"/>
      <c r="D28389" s="243"/>
      <c r="E28389" s="243"/>
    </row>
    <row r="28390" spans="1:5" customFormat="1">
      <c r="A28390" s="294"/>
      <c r="B28390" s="243"/>
      <c r="C28390" s="243"/>
      <c r="D28390" s="243"/>
      <c r="E28390" s="243"/>
    </row>
    <row r="28391" spans="1:5" customFormat="1">
      <c r="A28391" s="294"/>
      <c r="B28391" s="243"/>
      <c r="C28391" s="243"/>
      <c r="D28391" s="243"/>
      <c r="E28391" s="243"/>
    </row>
    <row r="28392" spans="1:5" customFormat="1">
      <c r="A28392" s="294"/>
      <c r="B28392" s="243"/>
      <c r="C28392" s="243"/>
      <c r="D28392" s="243"/>
      <c r="E28392" s="243"/>
    </row>
    <row r="28393" spans="1:5" customFormat="1">
      <c r="A28393" s="294"/>
      <c r="B28393" s="243"/>
      <c r="C28393" s="243"/>
      <c r="D28393" s="243"/>
      <c r="E28393" s="243"/>
    </row>
    <row r="28394" spans="1:5" customFormat="1">
      <c r="A28394" s="294"/>
      <c r="B28394" s="243"/>
      <c r="C28394" s="243"/>
      <c r="D28394" s="243"/>
      <c r="E28394" s="243"/>
    </row>
    <row r="28395" spans="1:5" customFormat="1">
      <c r="A28395" s="294"/>
      <c r="B28395" s="243"/>
      <c r="C28395" s="243"/>
      <c r="D28395" s="243"/>
      <c r="E28395" s="243"/>
    </row>
    <row r="28396" spans="1:5" customFormat="1">
      <c r="A28396" s="294"/>
      <c r="B28396" s="243"/>
      <c r="C28396" s="243"/>
      <c r="D28396" s="243"/>
      <c r="E28396" s="243"/>
    </row>
    <row r="28397" spans="1:5" customFormat="1">
      <c r="A28397" s="294"/>
      <c r="B28397" s="243"/>
      <c r="C28397" s="243"/>
      <c r="D28397" s="243"/>
      <c r="E28397" s="243"/>
    </row>
    <row r="28398" spans="1:5" customFormat="1">
      <c r="A28398" s="294"/>
      <c r="B28398" s="243"/>
      <c r="C28398" s="243"/>
      <c r="D28398" s="243"/>
      <c r="E28398" s="243"/>
    </row>
    <row r="28399" spans="1:5" customFormat="1">
      <c r="A28399" s="294"/>
      <c r="B28399" s="243"/>
      <c r="C28399" s="243"/>
      <c r="D28399" s="243"/>
      <c r="E28399" s="243"/>
    </row>
    <row r="28400" spans="1:5" customFormat="1">
      <c r="A28400" s="294"/>
      <c r="B28400" s="243"/>
      <c r="C28400" s="243"/>
      <c r="D28400" s="243"/>
      <c r="E28400" s="243"/>
    </row>
    <row r="28401" spans="1:5" customFormat="1">
      <c r="A28401" s="294"/>
      <c r="B28401" s="243"/>
      <c r="C28401" s="243"/>
      <c r="D28401" s="243"/>
      <c r="E28401" s="243"/>
    </row>
    <row r="28402" spans="1:5" customFormat="1">
      <c r="A28402" s="294"/>
      <c r="B28402" s="243"/>
      <c r="C28402" s="243"/>
      <c r="D28402" s="243"/>
      <c r="E28402" s="243"/>
    </row>
    <row r="28403" spans="1:5" customFormat="1">
      <c r="A28403" s="294"/>
      <c r="B28403" s="243"/>
      <c r="C28403" s="243"/>
      <c r="D28403" s="243"/>
      <c r="E28403" s="243"/>
    </row>
    <row r="28404" spans="1:5" customFormat="1">
      <c r="A28404" s="294"/>
      <c r="B28404" s="243"/>
      <c r="C28404" s="243"/>
      <c r="D28404" s="243"/>
      <c r="E28404" s="243"/>
    </row>
    <row r="28405" spans="1:5" customFormat="1">
      <c r="A28405" s="294"/>
      <c r="B28405" s="243"/>
      <c r="C28405" s="243"/>
      <c r="D28405" s="243"/>
      <c r="E28405" s="243"/>
    </row>
    <row r="28406" spans="1:5" customFormat="1">
      <c r="A28406" s="294"/>
      <c r="B28406" s="243"/>
      <c r="C28406" s="243"/>
      <c r="D28406" s="243"/>
      <c r="E28406" s="243"/>
    </row>
    <row r="28407" spans="1:5" customFormat="1">
      <c r="A28407" s="294"/>
      <c r="B28407" s="243"/>
      <c r="C28407" s="243"/>
      <c r="D28407" s="243"/>
      <c r="E28407" s="243"/>
    </row>
    <row r="28408" spans="1:5" customFormat="1">
      <c r="A28408" s="294"/>
      <c r="B28408" s="243"/>
      <c r="C28408" s="243"/>
      <c r="D28408" s="243"/>
      <c r="E28408" s="243"/>
    </row>
    <row r="28409" spans="1:5" customFormat="1">
      <c r="A28409" s="294"/>
      <c r="B28409" s="243"/>
      <c r="C28409" s="243"/>
      <c r="D28409" s="243"/>
      <c r="E28409" s="243"/>
    </row>
    <row r="28410" spans="1:5" customFormat="1">
      <c r="A28410" s="294"/>
      <c r="B28410" s="243"/>
      <c r="C28410" s="243"/>
      <c r="D28410" s="243"/>
      <c r="E28410" s="243"/>
    </row>
    <row r="28411" spans="1:5" customFormat="1">
      <c r="A28411" s="294"/>
      <c r="B28411" s="243"/>
      <c r="C28411" s="243"/>
      <c r="D28411" s="243"/>
      <c r="E28411" s="243"/>
    </row>
    <row r="28412" spans="1:5" customFormat="1">
      <c r="A28412" s="294"/>
      <c r="B28412" s="243"/>
      <c r="C28412" s="243"/>
      <c r="D28412" s="243"/>
      <c r="E28412" s="243"/>
    </row>
    <row r="28413" spans="1:5" customFormat="1">
      <c r="A28413" s="294"/>
      <c r="B28413" s="243"/>
      <c r="C28413" s="243"/>
      <c r="D28413" s="243"/>
      <c r="E28413" s="243"/>
    </row>
    <row r="28414" spans="1:5" customFormat="1">
      <c r="A28414" s="294"/>
      <c r="B28414" s="243"/>
      <c r="C28414" s="243"/>
      <c r="D28414" s="243"/>
      <c r="E28414" s="243"/>
    </row>
    <row r="28415" spans="1:5" customFormat="1">
      <c r="A28415" s="294"/>
      <c r="B28415" s="243"/>
      <c r="C28415" s="243"/>
      <c r="D28415" s="243"/>
      <c r="E28415" s="243"/>
    </row>
    <row r="28416" spans="1:5" customFormat="1">
      <c r="A28416" s="294"/>
      <c r="B28416" s="243"/>
      <c r="C28416" s="243"/>
      <c r="D28416" s="243"/>
      <c r="E28416" s="243"/>
    </row>
    <row r="28417" spans="1:5" customFormat="1">
      <c r="A28417" s="294"/>
      <c r="B28417" s="243"/>
      <c r="C28417" s="243"/>
      <c r="D28417" s="243"/>
      <c r="E28417" s="243"/>
    </row>
    <row r="28418" spans="1:5" customFormat="1">
      <c r="A28418" s="294"/>
      <c r="B28418" s="243"/>
      <c r="C28418" s="243"/>
      <c r="D28418" s="243"/>
      <c r="E28418" s="243"/>
    </row>
    <row r="28419" spans="1:5" customFormat="1">
      <c r="A28419" s="294"/>
      <c r="B28419" s="243"/>
      <c r="C28419" s="243"/>
      <c r="D28419" s="243"/>
      <c r="E28419" s="243"/>
    </row>
    <row r="28420" spans="1:5" customFormat="1">
      <c r="A28420" s="294"/>
      <c r="B28420" s="243"/>
      <c r="C28420" s="243"/>
      <c r="D28420" s="243"/>
      <c r="E28420" s="243"/>
    </row>
    <row r="28421" spans="1:5" customFormat="1">
      <c r="A28421" s="294"/>
      <c r="B28421" s="243"/>
      <c r="C28421" s="243"/>
      <c r="D28421" s="243"/>
      <c r="E28421" s="243"/>
    </row>
    <row r="28422" spans="1:5" customFormat="1">
      <c r="A28422" s="294"/>
      <c r="B28422" s="243"/>
      <c r="C28422" s="243"/>
      <c r="D28422" s="243"/>
      <c r="E28422" s="243"/>
    </row>
    <row r="28423" spans="1:5" customFormat="1">
      <c r="A28423" s="294"/>
      <c r="B28423" s="243"/>
      <c r="C28423" s="243"/>
      <c r="D28423" s="243"/>
      <c r="E28423" s="243"/>
    </row>
    <row r="28424" spans="1:5" customFormat="1">
      <c r="A28424" s="294"/>
      <c r="B28424" s="243"/>
      <c r="C28424" s="243"/>
      <c r="D28424" s="243"/>
      <c r="E28424" s="243"/>
    </row>
    <row r="28425" spans="1:5" customFormat="1">
      <c r="A28425" s="294"/>
      <c r="B28425" s="243"/>
      <c r="C28425" s="243"/>
      <c r="D28425" s="243"/>
      <c r="E28425" s="243"/>
    </row>
    <row r="28426" spans="1:5" customFormat="1">
      <c r="A28426" s="294"/>
      <c r="B28426" s="243"/>
      <c r="C28426" s="243"/>
      <c r="D28426" s="243"/>
      <c r="E28426" s="243"/>
    </row>
    <row r="28427" spans="1:5" customFormat="1">
      <c r="A28427" s="294"/>
      <c r="B28427" s="243"/>
      <c r="C28427" s="243"/>
      <c r="D28427" s="243"/>
      <c r="E28427" s="243"/>
    </row>
    <row r="28428" spans="1:5" customFormat="1">
      <c r="A28428" s="294"/>
      <c r="B28428" s="243"/>
      <c r="C28428" s="243"/>
      <c r="D28428" s="243"/>
      <c r="E28428" s="243"/>
    </row>
    <row r="28429" spans="1:5" customFormat="1">
      <c r="A28429" s="294"/>
      <c r="B28429" s="243"/>
      <c r="C28429" s="243"/>
      <c r="D28429" s="243"/>
      <c r="E28429" s="243"/>
    </row>
    <row r="28430" spans="1:5" customFormat="1">
      <c r="A28430" s="294"/>
      <c r="B28430" s="243"/>
      <c r="C28430" s="243"/>
      <c r="D28430" s="243"/>
      <c r="E28430" s="243"/>
    </row>
    <row r="28431" spans="1:5" customFormat="1">
      <c r="A28431" s="294"/>
      <c r="B28431" s="243"/>
      <c r="C28431" s="243"/>
      <c r="D28431" s="243"/>
      <c r="E28431" s="243"/>
    </row>
    <row r="28432" spans="1:5" customFormat="1">
      <c r="A28432" s="294"/>
      <c r="B28432" s="243"/>
      <c r="C28432" s="243"/>
      <c r="D28432" s="243"/>
      <c r="E28432" s="243"/>
    </row>
    <row r="28433" spans="1:5" customFormat="1">
      <c r="A28433" s="294"/>
      <c r="B28433" s="243"/>
      <c r="C28433" s="243"/>
      <c r="D28433" s="243"/>
      <c r="E28433" s="243"/>
    </row>
    <row r="28434" spans="1:5" customFormat="1">
      <c r="A28434" s="294"/>
      <c r="B28434" s="243"/>
      <c r="C28434" s="243"/>
      <c r="D28434" s="243"/>
      <c r="E28434" s="243"/>
    </row>
    <row r="28435" spans="1:5" customFormat="1">
      <c r="A28435" s="294"/>
      <c r="B28435" s="243"/>
      <c r="C28435" s="243"/>
      <c r="D28435" s="243"/>
      <c r="E28435" s="243"/>
    </row>
    <row r="28436" spans="1:5" customFormat="1">
      <c r="A28436" s="294"/>
      <c r="B28436" s="243"/>
      <c r="C28436" s="243"/>
      <c r="D28436" s="243"/>
      <c r="E28436" s="243"/>
    </row>
    <row r="28437" spans="1:5" customFormat="1">
      <c r="A28437" s="294"/>
      <c r="B28437" s="243"/>
      <c r="C28437" s="243"/>
      <c r="D28437" s="243"/>
      <c r="E28437" s="243"/>
    </row>
    <row r="28438" spans="1:5" customFormat="1">
      <c r="A28438" s="294"/>
      <c r="B28438" s="243"/>
      <c r="C28438" s="243"/>
      <c r="D28438" s="243"/>
      <c r="E28438" s="243"/>
    </row>
    <row r="28439" spans="1:5" customFormat="1">
      <c r="A28439" s="294"/>
      <c r="B28439" s="243"/>
      <c r="C28439" s="243"/>
      <c r="D28439" s="243"/>
      <c r="E28439" s="243"/>
    </row>
    <row r="28440" spans="1:5" customFormat="1">
      <c r="A28440" s="294"/>
      <c r="B28440" s="243"/>
      <c r="C28440" s="243"/>
      <c r="D28440" s="243"/>
      <c r="E28440" s="243"/>
    </row>
    <row r="28441" spans="1:5" customFormat="1">
      <c r="A28441" s="294"/>
      <c r="B28441" s="243"/>
      <c r="C28441" s="243"/>
      <c r="D28441" s="243"/>
      <c r="E28441" s="243"/>
    </row>
    <row r="28442" spans="1:5" customFormat="1">
      <c r="A28442" s="294"/>
      <c r="B28442" s="243"/>
      <c r="C28442" s="243"/>
      <c r="D28442" s="243"/>
      <c r="E28442" s="243"/>
    </row>
    <row r="28443" spans="1:5" customFormat="1">
      <c r="A28443" s="294"/>
      <c r="B28443" s="243"/>
      <c r="C28443" s="243"/>
      <c r="D28443" s="243"/>
      <c r="E28443" s="243"/>
    </row>
    <row r="28444" spans="1:5" customFormat="1">
      <c r="A28444" s="294"/>
      <c r="B28444" s="243"/>
      <c r="C28444" s="243"/>
      <c r="D28444" s="243"/>
      <c r="E28444" s="243"/>
    </row>
    <row r="28445" spans="1:5" customFormat="1">
      <c r="A28445" s="294"/>
      <c r="B28445" s="243"/>
      <c r="C28445" s="243"/>
      <c r="D28445" s="243"/>
      <c r="E28445" s="243"/>
    </row>
    <row r="28446" spans="1:5" customFormat="1">
      <c r="A28446" s="294"/>
      <c r="B28446" s="243"/>
      <c r="C28446" s="243"/>
      <c r="D28446" s="243"/>
      <c r="E28446" s="243"/>
    </row>
    <row r="28447" spans="1:5" customFormat="1">
      <c r="A28447" s="294"/>
      <c r="B28447" s="243"/>
      <c r="C28447" s="243"/>
      <c r="D28447" s="243"/>
      <c r="E28447" s="243"/>
    </row>
    <row r="28448" spans="1:5" customFormat="1">
      <c r="A28448" s="294"/>
      <c r="B28448" s="243"/>
      <c r="C28448" s="243"/>
      <c r="D28448" s="243"/>
      <c r="E28448" s="243"/>
    </row>
    <row r="28449" spans="1:5" customFormat="1">
      <c r="A28449" s="294"/>
      <c r="B28449" s="243"/>
      <c r="C28449" s="243"/>
      <c r="D28449" s="243"/>
      <c r="E28449" s="243"/>
    </row>
    <row r="28450" spans="1:5" customFormat="1">
      <c r="A28450" s="294"/>
      <c r="B28450" s="243"/>
      <c r="C28450" s="243"/>
      <c r="D28450" s="243"/>
      <c r="E28450" s="243"/>
    </row>
    <row r="28451" spans="1:5" customFormat="1">
      <c r="A28451" s="294"/>
      <c r="B28451" s="243"/>
      <c r="C28451" s="243"/>
      <c r="D28451" s="243"/>
      <c r="E28451" s="243"/>
    </row>
    <row r="28452" spans="1:5" customFormat="1">
      <c r="A28452" s="294"/>
      <c r="B28452" s="243"/>
      <c r="C28452" s="243"/>
      <c r="D28452" s="243"/>
      <c r="E28452" s="243"/>
    </row>
    <row r="28453" spans="1:5" customFormat="1">
      <c r="A28453" s="294"/>
      <c r="B28453" s="243"/>
      <c r="C28453" s="243"/>
      <c r="D28453" s="243"/>
      <c r="E28453" s="243"/>
    </row>
    <row r="28454" spans="1:5" customFormat="1">
      <c r="A28454" s="294"/>
      <c r="B28454" s="243"/>
      <c r="C28454" s="243"/>
      <c r="D28454" s="243"/>
      <c r="E28454" s="243"/>
    </row>
    <row r="28455" spans="1:5" customFormat="1">
      <c r="A28455" s="294"/>
      <c r="B28455" s="243"/>
      <c r="C28455" s="243"/>
      <c r="D28455" s="243"/>
      <c r="E28455" s="243"/>
    </row>
    <row r="28456" spans="1:5" customFormat="1">
      <c r="A28456" s="294"/>
      <c r="B28456" s="243"/>
      <c r="C28456" s="243"/>
      <c r="D28456" s="243"/>
      <c r="E28456" s="243"/>
    </row>
    <row r="28457" spans="1:5" customFormat="1">
      <c r="A28457" s="294"/>
      <c r="B28457" s="243"/>
      <c r="C28457" s="243"/>
      <c r="D28457" s="243"/>
      <c r="E28457" s="243"/>
    </row>
    <row r="28458" spans="1:5" customFormat="1">
      <c r="A28458" s="294"/>
      <c r="B28458" s="243"/>
      <c r="C28458" s="243"/>
      <c r="D28458" s="243"/>
      <c r="E28458" s="243"/>
    </row>
    <row r="28459" spans="1:5" customFormat="1">
      <c r="A28459" s="294"/>
      <c r="B28459" s="243"/>
      <c r="C28459" s="243"/>
      <c r="D28459" s="243"/>
      <c r="E28459" s="243"/>
    </row>
    <row r="28460" spans="1:5" customFormat="1">
      <c r="A28460" s="294"/>
      <c r="B28460" s="243"/>
      <c r="C28460" s="243"/>
      <c r="D28460" s="243"/>
      <c r="E28460" s="243"/>
    </row>
    <row r="28461" spans="1:5" customFormat="1">
      <c r="A28461" s="294"/>
      <c r="B28461" s="243"/>
      <c r="C28461" s="243"/>
      <c r="D28461" s="243"/>
      <c r="E28461" s="243"/>
    </row>
    <row r="28462" spans="1:5" customFormat="1">
      <c r="A28462" s="294"/>
      <c r="B28462" s="243"/>
      <c r="C28462" s="243"/>
      <c r="D28462" s="243"/>
      <c r="E28462" s="243"/>
    </row>
    <row r="28463" spans="1:5" customFormat="1">
      <c r="A28463" s="294"/>
      <c r="B28463" s="243"/>
      <c r="C28463" s="243"/>
      <c r="D28463" s="243"/>
      <c r="E28463" s="243"/>
    </row>
    <row r="28464" spans="1:5" customFormat="1">
      <c r="A28464" s="294"/>
      <c r="B28464" s="243"/>
      <c r="C28464" s="243"/>
      <c r="D28464" s="243"/>
      <c r="E28464" s="243"/>
    </row>
    <row r="28465" spans="1:5" customFormat="1">
      <c r="A28465" s="294"/>
      <c r="B28465" s="243"/>
      <c r="C28465" s="243"/>
      <c r="D28465" s="243"/>
      <c r="E28465" s="243"/>
    </row>
    <row r="28466" spans="1:5" customFormat="1">
      <c r="A28466" s="294"/>
      <c r="B28466" s="243"/>
      <c r="C28466" s="243"/>
      <c r="D28466" s="243"/>
      <c r="E28466" s="243"/>
    </row>
    <row r="28467" spans="1:5" customFormat="1">
      <c r="A28467" s="294"/>
      <c r="B28467" s="243"/>
      <c r="C28467" s="243"/>
      <c r="D28467" s="243"/>
      <c r="E28467" s="243"/>
    </row>
    <row r="28468" spans="1:5" customFormat="1">
      <c r="A28468" s="294"/>
      <c r="B28468" s="243"/>
      <c r="C28468" s="243"/>
      <c r="D28468" s="243"/>
      <c r="E28468" s="243"/>
    </row>
    <row r="28469" spans="1:5" customFormat="1">
      <c r="A28469" s="294"/>
      <c r="B28469" s="243"/>
      <c r="C28469" s="243"/>
      <c r="D28469" s="243"/>
      <c r="E28469" s="243"/>
    </row>
    <row r="28470" spans="1:5" customFormat="1">
      <c r="A28470" s="294"/>
      <c r="B28470" s="243"/>
      <c r="C28470" s="243"/>
      <c r="D28470" s="243"/>
      <c r="E28470" s="243"/>
    </row>
    <row r="28471" spans="1:5" customFormat="1">
      <c r="A28471" s="294"/>
      <c r="B28471" s="243"/>
      <c r="C28471" s="243"/>
      <c r="D28471" s="243"/>
      <c r="E28471" s="243"/>
    </row>
    <row r="28472" spans="1:5" customFormat="1">
      <c r="A28472" s="294"/>
      <c r="B28472" s="243"/>
      <c r="C28472" s="243"/>
      <c r="D28472" s="243"/>
      <c r="E28472" s="243"/>
    </row>
    <row r="28473" spans="1:5" customFormat="1">
      <c r="A28473" s="294"/>
      <c r="B28473" s="243"/>
      <c r="C28473" s="243"/>
      <c r="D28473" s="243"/>
      <c r="E28473" s="243"/>
    </row>
    <row r="28474" spans="1:5" customFormat="1">
      <c r="A28474" s="294"/>
      <c r="B28474" s="243"/>
      <c r="C28474" s="243"/>
      <c r="D28474" s="243"/>
      <c r="E28474" s="243"/>
    </row>
    <row r="28475" spans="1:5" customFormat="1">
      <c r="A28475" s="294"/>
      <c r="B28475" s="243"/>
      <c r="C28475" s="243"/>
      <c r="D28475" s="243"/>
      <c r="E28475" s="243"/>
    </row>
    <row r="28476" spans="1:5" customFormat="1">
      <c r="A28476" s="294"/>
      <c r="B28476" s="243"/>
      <c r="C28476" s="243"/>
      <c r="D28476" s="243"/>
      <c r="E28476" s="243"/>
    </row>
    <row r="28477" spans="1:5" customFormat="1">
      <c r="A28477" s="294"/>
      <c r="B28477" s="243"/>
      <c r="C28477" s="243"/>
      <c r="D28477" s="243"/>
      <c r="E28477" s="243"/>
    </row>
    <row r="28478" spans="1:5" customFormat="1">
      <c r="A28478" s="294"/>
      <c r="B28478" s="243"/>
      <c r="C28478" s="243"/>
      <c r="D28478" s="243"/>
      <c r="E28478" s="243"/>
    </row>
    <row r="28479" spans="1:5" customFormat="1">
      <c r="A28479" s="294"/>
      <c r="B28479" s="243"/>
      <c r="C28479" s="243"/>
      <c r="D28479" s="243"/>
      <c r="E28479" s="243"/>
    </row>
    <row r="28480" spans="1:5" customFormat="1">
      <c r="A28480" s="294"/>
      <c r="B28480" s="243"/>
      <c r="C28480" s="243"/>
      <c r="D28480" s="243"/>
      <c r="E28480" s="243"/>
    </row>
    <row r="28481" spans="1:5" customFormat="1">
      <c r="A28481" s="294"/>
      <c r="B28481" s="243"/>
      <c r="C28481" s="243"/>
      <c r="D28481" s="243"/>
      <c r="E28481" s="243"/>
    </row>
    <row r="28482" spans="1:5" customFormat="1">
      <c r="A28482" s="294"/>
      <c r="B28482" s="243"/>
      <c r="C28482" s="243"/>
      <c r="D28482" s="243"/>
      <c r="E28482" s="243"/>
    </row>
    <row r="28483" spans="1:5" customFormat="1">
      <c r="A28483" s="294"/>
      <c r="B28483" s="243"/>
      <c r="C28483" s="243"/>
      <c r="D28483" s="243"/>
      <c r="E28483" s="243"/>
    </row>
    <row r="28484" spans="1:5" customFormat="1">
      <c r="A28484" s="294"/>
      <c r="B28484" s="243"/>
      <c r="C28484" s="243"/>
      <c r="D28484" s="243"/>
      <c r="E28484" s="243"/>
    </row>
    <row r="28485" spans="1:5" customFormat="1">
      <c r="A28485" s="294"/>
      <c r="B28485" s="243"/>
      <c r="C28485" s="243"/>
      <c r="D28485" s="243"/>
      <c r="E28485" s="243"/>
    </row>
    <row r="28486" spans="1:5" customFormat="1">
      <c r="A28486" s="294"/>
      <c r="B28486" s="243"/>
      <c r="C28486" s="243"/>
      <c r="D28486" s="243"/>
      <c r="E28486" s="243"/>
    </row>
    <row r="28487" spans="1:5" customFormat="1">
      <c r="A28487" s="294"/>
      <c r="B28487" s="243"/>
      <c r="C28487" s="243"/>
      <c r="D28487" s="243"/>
      <c r="E28487" s="243"/>
    </row>
    <row r="28488" spans="1:5" customFormat="1">
      <c r="A28488" s="294"/>
      <c r="B28488" s="243"/>
      <c r="C28488" s="243"/>
      <c r="D28488" s="243"/>
      <c r="E28488" s="243"/>
    </row>
    <row r="28489" spans="1:5" customFormat="1">
      <c r="A28489" s="294"/>
      <c r="B28489" s="243"/>
      <c r="C28489" s="243"/>
      <c r="D28489" s="243"/>
      <c r="E28489" s="243"/>
    </row>
    <row r="28490" spans="1:5" customFormat="1">
      <c r="A28490" s="294"/>
      <c r="B28490" s="243"/>
      <c r="C28490" s="243"/>
      <c r="D28490" s="243"/>
      <c r="E28490" s="243"/>
    </row>
    <row r="28491" spans="1:5" customFormat="1">
      <c r="A28491" s="294"/>
      <c r="B28491" s="243"/>
      <c r="C28491" s="243"/>
      <c r="D28491" s="243"/>
      <c r="E28491" s="243"/>
    </row>
    <row r="28492" spans="1:5" customFormat="1">
      <c r="A28492" s="294"/>
      <c r="B28492" s="243"/>
      <c r="C28492" s="243"/>
      <c r="D28492" s="243"/>
      <c r="E28492" s="243"/>
    </row>
    <row r="28493" spans="1:5" customFormat="1">
      <c r="A28493" s="294"/>
      <c r="B28493" s="243"/>
      <c r="C28493" s="243"/>
      <c r="D28493" s="243"/>
      <c r="E28493" s="243"/>
    </row>
    <row r="28494" spans="1:5" customFormat="1">
      <c r="A28494" s="294"/>
      <c r="B28494" s="243"/>
      <c r="C28494" s="243"/>
      <c r="D28494" s="243"/>
      <c r="E28494" s="243"/>
    </row>
    <row r="28495" spans="1:5" customFormat="1">
      <c r="A28495" s="294"/>
      <c r="B28495" s="243"/>
      <c r="C28495" s="243"/>
      <c r="D28495" s="243"/>
      <c r="E28495" s="243"/>
    </row>
    <row r="28496" spans="1:5" customFormat="1">
      <c r="A28496" s="294"/>
      <c r="B28496" s="243"/>
      <c r="C28496" s="243"/>
      <c r="D28496" s="243"/>
      <c r="E28496" s="243"/>
    </row>
    <row r="28497" spans="1:5" customFormat="1">
      <c r="A28497" s="294"/>
      <c r="B28497" s="243"/>
      <c r="C28497" s="243"/>
      <c r="D28497" s="243"/>
      <c r="E28497" s="243"/>
    </row>
    <row r="28498" spans="1:5" customFormat="1">
      <c r="A28498" s="294"/>
      <c r="B28498" s="243"/>
      <c r="C28498" s="243"/>
      <c r="D28498" s="243"/>
      <c r="E28498" s="243"/>
    </row>
    <row r="28499" spans="1:5" customFormat="1">
      <c r="A28499" s="294"/>
      <c r="B28499" s="243"/>
      <c r="C28499" s="243"/>
      <c r="D28499" s="243"/>
      <c r="E28499" s="243"/>
    </row>
    <row r="28500" spans="1:5" customFormat="1">
      <c r="A28500" s="294"/>
      <c r="B28500" s="243"/>
      <c r="C28500" s="243"/>
      <c r="D28500" s="243"/>
      <c r="E28500" s="243"/>
    </row>
    <row r="28501" spans="1:5" customFormat="1">
      <c r="A28501" s="294"/>
      <c r="B28501" s="243"/>
      <c r="C28501" s="243"/>
      <c r="D28501" s="243"/>
      <c r="E28501" s="243"/>
    </row>
    <row r="28502" spans="1:5" customFormat="1">
      <c r="A28502" s="294"/>
      <c r="B28502" s="243"/>
      <c r="C28502" s="243"/>
      <c r="D28502" s="243"/>
      <c r="E28502" s="243"/>
    </row>
    <row r="28503" spans="1:5" customFormat="1">
      <c r="A28503" s="294"/>
      <c r="B28503" s="243"/>
      <c r="C28503" s="243"/>
      <c r="D28503" s="243"/>
      <c r="E28503" s="243"/>
    </row>
    <row r="28504" spans="1:5" customFormat="1">
      <c r="A28504" s="294"/>
      <c r="B28504" s="243"/>
      <c r="C28504" s="243"/>
      <c r="D28504" s="243"/>
      <c r="E28504" s="243"/>
    </row>
    <row r="28505" spans="1:5" customFormat="1">
      <c r="A28505" s="294"/>
      <c r="B28505" s="243"/>
      <c r="C28505" s="243"/>
      <c r="D28505" s="243"/>
      <c r="E28505" s="243"/>
    </row>
    <row r="28506" spans="1:5" customFormat="1">
      <c r="A28506" s="294"/>
      <c r="B28506" s="243"/>
      <c r="C28506" s="243"/>
      <c r="D28506" s="243"/>
      <c r="E28506" s="243"/>
    </row>
    <row r="28507" spans="1:5" customFormat="1">
      <c r="A28507" s="294"/>
      <c r="B28507" s="243"/>
      <c r="C28507" s="243"/>
      <c r="D28507" s="243"/>
      <c r="E28507" s="243"/>
    </row>
    <row r="28508" spans="1:5" customFormat="1">
      <c r="A28508" s="294"/>
      <c r="B28508" s="243"/>
      <c r="C28508" s="243"/>
      <c r="D28508" s="243"/>
      <c r="E28508" s="243"/>
    </row>
    <row r="28509" spans="1:5" customFormat="1">
      <c r="A28509" s="294"/>
      <c r="B28509" s="243"/>
      <c r="C28509" s="243"/>
      <c r="D28509" s="243"/>
      <c r="E28509" s="243"/>
    </row>
    <row r="28510" spans="1:5" customFormat="1">
      <c r="A28510" s="294"/>
      <c r="B28510" s="243"/>
      <c r="C28510" s="243"/>
      <c r="D28510" s="243"/>
      <c r="E28510" s="243"/>
    </row>
    <row r="28511" spans="1:5" customFormat="1">
      <c r="A28511" s="294"/>
      <c r="B28511" s="243"/>
      <c r="C28511" s="243"/>
      <c r="D28511" s="243"/>
      <c r="E28511" s="243"/>
    </row>
    <row r="28512" spans="1:5" customFormat="1">
      <c r="A28512" s="294"/>
      <c r="B28512" s="243"/>
      <c r="C28512" s="243"/>
      <c r="D28512" s="243"/>
      <c r="E28512" s="243"/>
    </row>
    <row r="28513" spans="1:5" customFormat="1">
      <c r="A28513" s="294"/>
      <c r="B28513" s="243"/>
      <c r="C28513" s="243"/>
      <c r="D28513" s="243"/>
      <c r="E28513" s="243"/>
    </row>
    <row r="28514" spans="1:5" customFormat="1">
      <c r="A28514" s="294"/>
      <c r="B28514" s="243"/>
      <c r="C28514" s="243"/>
      <c r="D28514" s="243"/>
      <c r="E28514" s="243"/>
    </row>
    <row r="28515" spans="1:5" customFormat="1">
      <c r="A28515" s="294"/>
      <c r="B28515" s="243"/>
      <c r="C28515" s="243"/>
      <c r="D28515" s="243"/>
      <c r="E28515" s="243"/>
    </row>
    <row r="28516" spans="1:5" customFormat="1">
      <c r="A28516" s="294"/>
      <c r="B28516" s="243"/>
      <c r="C28516" s="243"/>
      <c r="D28516" s="243"/>
      <c r="E28516" s="243"/>
    </row>
    <row r="28517" spans="1:5" customFormat="1">
      <c r="A28517" s="294"/>
      <c r="B28517" s="243"/>
      <c r="C28517" s="243"/>
      <c r="D28517" s="243"/>
      <c r="E28517" s="243"/>
    </row>
    <row r="28518" spans="1:5" customFormat="1">
      <c r="A28518" s="294"/>
      <c r="B28518" s="243"/>
      <c r="C28518" s="243"/>
      <c r="D28518" s="243"/>
      <c r="E28518" s="243"/>
    </row>
    <row r="28519" spans="1:5" customFormat="1">
      <c r="A28519" s="294"/>
      <c r="B28519" s="243"/>
      <c r="C28519" s="243"/>
      <c r="D28519" s="243"/>
      <c r="E28519" s="243"/>
    </row>
    <row r="28520" spans="1:5" customFormat="1">
      <c r="A28520" s="294"/>
      <c r="B28520" s="243"/>
      <c r="C28520" s="243"/>
      <c r="D28520" s="243"/>
      <c r="E28520" s="243"/>
    </row>
    <row r="28521" spans="1:5" customFormat="1">
      <c r="A28521" s="294"/>
      <c r="B28521" s="243"/>
      <c r="C28521" s="243"/>
      <c r="D28521" s="243"/>
      <c r="E28521" s="243"/>
    </row>
    <row r="28522" spans="1:5" customFormat="1">
      <c r="A28522" s="294"/>
      <c r="B28522" s="243"/>
      <c r="C28522" s="243"/>
      <c r="D28522" s="243"/>
      <c r="E28522" s="243"/>
    </row>
    <row r="28523" spans="1:5" customFormat="1">
      <c r="A28523" s="294"/>
      <c r="B28523" s="243"/>
      <c r="C28523" s="243"/>
      <c r="D28523" s="243"/>
      <c r="E28523" s="243"/>
    </row>
    <row r="28524" spans="1:5" customFormat="1">
      <c r="A28524" s="294"/>
      <c r="B28524" s="243"/>
      <c r="C28524" s="243"/>
      <c r="D28524" s="243"/>
      <c r="E28524" s="243"/>
    </row>
    <row r="28525" spans="1:5" customFormat="1">
      <c r="A28525" s="294"/>
      <c r="B28525" s="243"/>
      <c r="C28525" s="243"/>
      <c r="D28525" s="243"/>
      <c r="E28525" s="243"/>
    </row>
    <row r="28526" spans="1:5" customFormat="1">
      <c r="A28526" s="294"/>
      <c r="B28526" s="243"/>
      <c r="C28526" s="243"/>
      <c r="D28526" s="243"/>
      <c r="E28526" s="243"/>
    </row>
    <row r="28527" spans="1:5" customFormat="1">
      <c r="A28527" s="294"/>
      <c r="B28527" s="243"/>
      <c r="C28527" s="243"/>
      <c r="D28527" s="243"/>
      <c r="E28527" s="243"/>
    </row>
    <row r="28528" spans="1:5" customFormat="1">
      <c r="A28528" s="294"/>
      <c r="B28528" s="243"/>
      <c r="C28528" s="243"/>
      <c r="D28528" s="243"/>
      <c r="E28528" s="243"/>
    </row>
    <row r="28529" spans="1:5" customFormat="1">
      <c r="A28529" s="294"/>
      <c r="B28529" s="243"/>
      <c r="C28529" s="243"/>
      <c r="D28529" s="243"/>
      <c r="E28529" s="243"/>
    </row>
    <row r="28530" spans="1:5" customFormat="1">
      <c r="A28530" s="294"/>
      <c r="B28530" s="243"/>
      <c r="C28530" s="243"/>
      <c r="D28530" s="243"/>
      <c r="E28530" s="243"/>
    </row>
    <row r="28531" spans="1:5" customFormat="1">
      <c r="A28531" s="294"/>
      <c r="B28531" s="243"/>
      <c r="C28531" s="243"/>
      <c r="D28531" s="243"/>
      <c r="E28531" s="243"/>
    </row>
    <row r="28532" spans="1:5" customFormat="1">
      <c r="A28532" s="294"/>
      <c r="B28532" s="243"/>
      <c r="C28532" s="243"/>
      <c r="D28532" s="243"/>
      <c r="E28532" s="243"/>
    </row>
    <row r="28533" spans="1:5" customFormat="1">
      <c r="A28533" s="294"/>
      <c r="B28533" s="243"/>
      <c r="C28533" s="243"/>
      <c r="D28533" s="243"/>
      <c r="E28533" s="243"/>
    </row>
    <row r="28534" spans="1:5" customFormat="1">
      <c r="A28534" s="294"/>
      <c r="B28534" s="243"/>
      <c r="C28534" s="243"/>
      <c r="D28534" s="243"/>
      <c r="E28534" s="243"/>
    </row>
    <row r="28535" spans="1:5" customFormat="1">
      <c r="A28535" s="294"/>
      <c r="B28535" s="243"/>
      <c r="C28535" s="243"/>
      <c r="D28535" s="243"/>
      <c r="E28535" s="243"/>
    </row>
    <row r="28536" spans="1:5" customFormat="1">
      <c r="A28536" s="294"/>
      <c r="B28536" s="243"/>
      <c r="C28536" s="243"/>
      <c r="D28536" s="243"/>
      <c r="E28536" s="243"/>
    </row>
    <row r="28537" spans="1:5" customFormat="1">
      <c r="A28537" s="294"/>
      <c r="B28537" s="243"/>
      <c r="C28537" s="243"/>
      <c r="D28537" s="243"/>
      <c r="E28537" s="243"/>
    </row>
    <row r="28538" spans="1:5" customFormat="1">
      <c r="A28538" s="294"/>
      <c r="B28538" s="243"/>
      <c r="C28538" s="243"/>
      <c r="D28538" s="243"/>
      <c r="E28538" s="243"/>
    </row>
    <row r="28539" spans="1:5" customFormat="1">
      <c r="A28539" s="294"/>
      <c r="B28539" s="243"/>
      <c r="C28539" s="243"/>
      <c r="D28539" s="243"/>
      <c r="E28539" s="243"/>
    </row>
    <row r="28540" spans="1:5" customFormat="1">
      <c r="A28540" s="294"/>
      <c r="B28540" s="243"/>
      <c r="C28540" s="243"/>
      <c r="D28540" s="243"/>
      <c r="E28540" s="243"/>
    </row>
    <row r="28541" spans="1:5" customFormat="1">
      <c r="A28541" s="294"/>
      <c r="B28541" s="243"/>
      <c r="C28541" s="243"/>
      <c r="D28541" s="243"/>
      <c r="E28541" s="243"/>
    </row>
    <row r="28542" spans="1:5" customFormat="1">
      <c r="A28542" s="294"/>
      <c r="B28542" s="243"/>
      <c r="C28542" s="243"/>
      <c r="D28542" s="243"/>
      <c r="E28542" s="243"/>
    </row>
    <row r="28543" spans="1:5" customFormat="1">
      <c r="A28543" s="294"/>
      <c r="B28543" s="243"/>
      <c r="C28543" s="243"/>
      <c r="D28543" s="243"/>
      <c r="E28543" s="243"/>
    </row>
    <row r="28544" spans="1:5" customFormat="1">
      <c r="A28544" s="294"/>
      <c r="B28544" s="243"/>
      <c r="C28544" s="243"/>
      <c r="D28544" s="243"/>
      <c r="E28544" s="243"/>
    </row>
    <row r="28545" spans="1:5" customFormat="1">
      <c r="A28545" s="294"/>
      <c r="B28545" s="243"/>
      <c r="C28545" s="243"/>
      <c r="D28545" s="243"/>
      <c r="E28545" s="243"/>
    </row>
    <row r="28546" spans="1:5" customFormat="1">
      <c r="A28546" s="294"/>
      <c r="B28546" s="243"/>
      <c r="C28546" s="243"/>
      <c r="D28546" s="243"/>
      <c r="E28546" s="243"/>
    </row>
    <row r="28547" spans="1:5" customFormat="1">
      <c r="A28547" s="294"/>
      <c r="B28547" s="243"/>
      <c r="C28547" s="243"/>
      <c r="D28547" s="243"/>
      <c r="E28547" s="243"/>
    </row>
    <row r="28548" spans="1:5" customFormat="1">
      <c r="A28548" s="294"/>
      <c r="B28548" s="243"/>
      <c r="C28548" s="243"/>
      <c r="D28548" s="243"/>
      <c r="E28548" s="243"/>
    </row>
    <row r="28549" spans="1:5" customFormat="1">
      <c r="A28549" s="294"/>
      <c r="B28549" s="243"/>
      <c r="C28549" s="243"/>
      <c r="D28549" s="243"/>
      <c r="E28549" s="243"/>
    </row>
    <row r="28550" spans="1:5" customFormat="1">
      <c r="A28550" s="294"/>
      <c r="B28550" s="243"/>
      <c r="C28550" s="243"/>
      <c r="D28550" s="243"/>
      <c r="E28550" s="243"/>
    </row>
    <row r="28551" spans="1:5" customFormat="1">
      <c r="A28551" s="294"/>
      <c r="B28551" s="243"/>
      <c r="C28551" s="243"/>
      <c r="D28551" s="243"/>
      <c r="E28551" s="243"/>
    </row>
    <row r="28552" spans="1:5" customFormat="1">
      <c r="A28552" s="294"/>
      <c r="B28552" s="243"/>
      <c r="C28552" s="243"/>
      <c r="D28552" s="243"/>
      <c r="E28552" s="243"/>
    </row>
    <row r="28553" spans="1:5" customFormat="1">
      <c r="A28553" s="294"/>
      <c r="B28553" s="243"/>
      <c r="C28553" s="243"/>
      <c r="D28553" s="243"/>
      <c r="E28553" s="243"/>
    </row>
    <row r="28554" spans="1:5" customFormat="1">
      <c r="A28554" s="294"/>
      <c r="B28554" s="243"/>
      <c r="C28554" s="243"/>
      <c r="D28554" s="243"/>
      <c r="E28554" s="243"/>
    </row>
    <row r="28555" spans="1:5" customFormat="1">
      <c r="A28555" s="294"/>
      <c r="B28555" s="243"/>
      <c r="C28555" s="243"/>
      <c r="D28555" s="243"/>
      <c r="E28555" s="243"/>
    </row>
    <row r="28556" spans="1:5" customFormat="1">
      <c r="A28556" s="294"/>
      <c r="B28556" s="243"/>
      <c r="C28556" s="243"/>
      <c r="D28556" s="243"/>
      <c r="E28556" s="243"/>
    </row>
    <row r="28557" spans="1:5" customFormat="1">
      <c r="A28557" s="294"/>
      <c r="B28557" s="243"/>
      <c r="C28557" s="243"/>
      <c r="D28557" s="243"/>
      <c r="E28557" s="243"/>
    </row>
    <row r="28558" spans="1:5" customFormat="1">
      <c r="A28558" s="294"/>
      <c r="B28558" s="243"/>
      <c r="C28558" s="243"/>
      <c r="D28558" s="243"/>
      <c r="E28558" s="243"/>
    </row>
    <row r="28559" spans="1:5" customFormat="1">
      <c r="A28559" s="294"/>
      <c r="B28559" s="243"/>
      <c r="C28559" s="243"/>
      <c r="D28559" s="243"/>
      <c r="E28559" s="243"/>
    </row>
    <row r="28560" spans="1:5" customFormat="1">
      <c r="A28560" s="294"/>
      <c r="B28560" s="243"/>
      <c r="C28560" s="243"/>
      <c r="D28560" s="243"/>
      <c r="E28560" s="243"/>
    </row>
    <row r="28561" spans="1:5" customFormat="1">
      <c r="A28561" s="294"/>
      <c r="B28561" s="243"/>
      <c r="C28561" s="243"/>
      <c r="D28561" s="243"/>
      <c r="E28561" s="243"/>
    </row>
    <row r="28562" spans="1:5" customFormat="1">
      <c r="A28562" s="294"/>
      <c r="B28562" s="243"/>
      <c r="C28562" s="243"/>
      <c r="D28562" s="243"/>
      <c r="E28562" s="243"/>
    </row>
    <row r="28563" spans="1:5" customFormat="1">
      <c r="A28563" s="294"/>
      <c r="B28563" s="243"/>
      <c r="C28563" s="243"/>
      <c r="D28563" s="243"/>
      <c r="E28563" s="243"/>
    </row>
    <row r="28564" spans="1:5" customFormat="1">
      <c r="A28564" s="294"/>
      <c r="B28564" s="243"/>
      <c r="C28564" s="243"/>
      <c r="D28564" s="243"/>
      <c r="E28564" s="243"/>
    </row>
    <row r="28565" spans="1:5" customFormat="1">
      <c r="A28565" s="294"/>
      <c r="B28565" s="243"/>
      <c r="C28565" s="243"/>
      <c r="D28565" s="243"/>
      <c r="E28565" s="243"/>
    </row>
    <row r="28566" spans="1:5" customFormat="1">
      <c r="A28566" s="294"/>
      <c r="B28566" s="243"/>
      <c r="C28566" s="243"/>
      <c r="D28566" s="243"/>
      <c r="E28566" s="243"/>
    </row>
    <row r="28567" spans="1:5" customFormat="1">
      <c r="A28567" s="294"/>
      <c r="B28567" s="243"/>
      <c r="C28567" s="243"/>
      <c r="D28567" s="243"/>
      <c r="E28567" s="243"/>
    </row>
    <row r="28568" spans="1:5" customFormat="1">
      <c r="A28568" s="294"/>
      <c r="B28568" s="243"/>
      <c r="C28568" s="243"/>
      <c r="D28568" s="243"/>
      <c r="E28568" s="243"/>
    </row>
    <row r="28569" spans="1:5" customFormat="1">
      <c r="A28569" s="294"/>
      <c r="B28569" s="243"/>
      <c r="C28569" s="243"/>
      <c r="D28569" s="243"/>
      <c r="E28569" s="243"/>
    </row>
    <row r="28570" spans="1:5" customFormat="1">
      <c r="A28570" s="294"/>
      <c r="B28570" s="243"/>
      <c r="C28570" s="243"/>
      <c r="D28570" s="243"/>
      <c r="E28570" s="243"/>
    </row>
    <row r="28571" spans="1:5" customFormat="1">
      <c r="A28571" s="294"/>
      <c r="B28571" s="243"/>
      <c r="C28571" s="243"/>
      <c r="D28571" s="243"/>
      <c r="E28571" s="243"/>
    </row>
    <row r="28572" spans="1:5" customFormat="1">
      <c r="A28572" s="294"/>
      <c r="B28572" s="243"/>
      <c r="C28572" s="243"/>
      <c r="D28572" s="243"/>
      <c r="E28572" s="243"/>
    </row>
    <row r="28573" spans="1:5" customFormat="1">
      <c r="A28573" s="294"/>
      <c r="B28573" s="243"/>
      <c r="C28573" s="243"/>
      <c r="D28573" s="243"/>
      <c r="E28573" s="243"/>
    </row>
    <row r="28574" spans="1:5" customFormat="1">
      <c r="A28574" s="294"/>
      <c r="B28574" s="243"/>
      <c r="C28574" s="243"/>
      <c r="D28574" s="243"/>
      <c r="E28574" s="243"/>
    </row>
    <row r="28575" spans="1:5" customFormat="1">
      <c r="A28575" s="294"/>
      <c r="B28575" s="243"/>
      <c r="C28575" s="243"/>
      <c r="D28575" s="243"/>
      <c r="E28575" s="243"/>
    </row>
    <row r="28576" spans="1:5" customFormat="1">
      <c r="A28576" s="294"/>
      <c r="B28576" s="243"/>
      <c r="C28576" s="243"/>
      <c r="D28576" s="243"/>
      <c r="E28576" s="243"/>
    </row>
    <row r="28577" spans="1:5" customFormat="1">
      <c r="A28577" s="294"/>
      <c r="B28577" s="243"/>
      <c r="C28577" s="243"/>
      <c r="D28577" s="243"/>
      <c r="E28577" s="243"/>
    </row>
    <row r="28578" spans="1:5" customFormat="1">
      <c r="A28578" s="294"/>
      <c r="B28578" s="243"/>
      <c r="C28578" s="243"/>
      <c r="D28578" s="243"/>
      <c r="E28578" s="243"/>
    </row>
    <row r="28579" spans="1:5" customFormat="1">
      <c r="A28579" s="294"/>
      <c r="B28579" s="243"/>
      <c r="C28579" s="243"/>
      <c r="D28579" s="243"/>
      <c r="E28579" s="243"/>
    </row>
    <row r="28580" spans="1:5" customFormat="1">
      <c r="A28580" s="294"/>
      <c r="B28580" s="243"/>
      <c r="C28580" s="243"/>
      <c r="D28580" s="243"/>
      <c r="E28580" s="243"/>
    </row>
    <row r="28581" spans="1:5" customFormat="1">
      <c r="A28581" s="294"/>
      <c r="B28581" s="243"/>
      <c r="C28581" s="243"/>
      <c r="D28581" s="243"/>
      <c r="E28581" s="243"/>
    </row>
    <row r="28582" spans="1:5" customFormat="1">
      <c r="A28582" s="294"/>
      <c r="B28582" s="243"/>
      <c r="C28582" s="243"/>
      <c r="D28582" s="243"/>
      <c r="E28582" s="243"/>
    </row>
    <row r="28583" spans="1:5" customFormat="1">
      <c r="A28583" s="294"/>
      <c r="B28583" s="243"/>
      <c r="C28583" s="243"/>
      <c r="D28583" s="243"/>
      <c r="E28583" s="243"/>
    </row>
    <row r="28584" spans="1:5" customFormat="1">
      <c r="A28584" s="294"/>
      <c r="B28584" s="243"/>
      <c r="C28584" s="243"/>
      <c r="D28584" s="243"/>
      <c r="E28584" s="243"/>
    </row>
    <row r="28585" spans="1:5" customFormat="1">
      <c r="A28585" s="294"/>
      <c r="B28585" s="243"/>
      <c r="C28585" s="243"/>
      <c r="D28585" s="243"/>
      <c r="E28585" s="243"/>
    </row>
    <row r="28586" spans="1:5" customFormat="1">
      <c r="A28586" s="294"/>
      <c r="B28586" s="243"/>
      <c r="C28586" s="243"/>
      <c r="D28586" s="243"/>
      <c r="E28586" s="243"/>
    </row>
    <row r="28587" spans="1:5" customFormat="1">
      <c r="A28587" s="294"/>
      <c r="B28587" s="243"/>
      <c r="C28587" s="243"/>
      <c r="D28587" s="243"/>
      <c r="E28587" s="243"/>
    </row>
    <row r="28588" spans="1:5" customFormat="1">
      <c r="A28588" s="294"/>
      <c r="B28588" s="243"/>
      <c r="C28588" s="243"/>
      <c r="D28588" s="243"/>
      <c r="E28588" s="243"/>
    </row>
    <row r="28589" spans="1:5" customFormat="1">
      <c r="A28589" s="294"/>
      <c r="B28589" s="243"/>
      <c r="C28589" s="243"/>
      <c r="D28589" s="243"/>
      <c r="E28589" s="243"/>
    </row>
    <row r="28590" spans="1:5" customFormat="1">
      <c r="A28590" s="294"/>
      <c r="B28590" s="243"/>
      <c r="C28590" s="243"/>
      <c r="D28590" s="243"/>
      <c r="E28590" s="243"/>
    </row>
    <row r="28591" spans="1:5" customFormat="1">
      <c r="A28591" s="294"/>
      <c r="B28591" s="243"/>
      <c r="C28591" s="243"/>
      <c r="D28591" s="243"/>
      <c r="E28591" s="243"/>
    </row>
    <row r="28592" spans="1:5" customFormat="1">
      <c r="A28592" s="294"/>
      <c r="B28592" s="243"/>
      <c r="C28592" s="243"/>
      <c r="D28592" s="243"/>
      <c r="E28592" s="243"/>
    </row>
    <row r="28593" spans="1:5" customFormat="1">
      <c r="A28593" s="294"/>
      <c r="B28593" s="243"/>
      <c r="C28593" s="243"/>
      <c r="D28593" s="243"/>
      <c r="E28593" s="243"/>
    </row>
    <row r="28594" spans="1:5" customFormat="1">
      <c r="A28594" s="294"/>
      <c r="B28594" s="243"/>
      <c r="C28594" s="243"/>
      <c r="D28594" s="243"/>
      <c r="E28594" s="243"/>
    </row>
    <row r="28595" spans="1:5" customFormat="1">
      <c r="A28595" s="294"/>
      <c r="B28595" s="243"/>
      <c r="C28595" s="243"/>
      <c r="D28595" s="243"/>
      <c r="E28595" s="243"/>
    </row>
    <row r="28596" spans="1:5" customFormat="1">
      <c r="A28596" s="294"/>
      <c r="B28596" s="243"/>
      <c r="C28596" s="243"/>
      <c r="D28596" s="243"/>
      <c r="E28596" s="243"/>
    </row>
    <row r="28597" spans="1:5" customFormat="1">
      <c r="A28597" s="294"/>
      <c r="B28597" s="243"/>
      <c r="C28597" s="243"/>
      <c r="D28597" s="243"/>
      <c r="E28597" s="243"/>
    </row>
    <row r="28598" spans="1:5" customFormat="1">
      <c r="A28598" s="294"/>
      <c r="B28598" s="243"/>
      <c r="C28598" s="243"/>
      <c r="D28598" s="243"/>
      <c r="E28598" s="243"/>
    </row>
    <row r="28599" spans="1:5" customFormat="1">
      <c r="A28599" s="294"/>
      <c r="B28599" s="243"/>
      <c r="C28599" s="243"/>
      <c r="D28599" s="243"/>
      <c r="E28599" s="243"/>
    </row>
    <row r="28600" spans="1:5" customFormat="1">
      <c r="A28600" s="294"/>
      <c r="B28600" s="243"/>
      <c r="C28600" s="243"/>
      <c r="D28600" s="243"/>
      <c r="E28600" s="243"/>
    </row>
    <row r="28601" spans="1:5" customFormat="1">
      <c r="A28601" s="294"/>
      <c r="B28601" s="243"/>
      <c r="C28601" s="243"/>
      <c r="D28601" s="243"/>
      <c r="E28601" s="243"/>
    </row>
    <row r="28602" spans="1:5" customFormat="1">
      <c r="A28602" s="294"/>
      <c r="B28602" s="243"/>
      <c r="C28602" s="243"/>
      <c r="D28602" s="243"/>
      <c r="E28602" s="243"/>
    </row>
    <row r="28603" spans="1:5" customFormat="1">
      <c r="A28603" s="294"/>
      <c r="B28603" s="243"/>
      <c r="C28603" s="243"/>
      <c r="D28603" s="243"/>
      <c r="E28603" s="243"/>
    </row>
    <row r="28604" spans="1:5" customFormat="1">
      <c r="A28604" s="294"/>
      <c r="B28604" s="243"/>
      <c r="C28604" s="243"/>
      <c r="D28604" s="243"/>
      <c r="E28604" s="243"/>
    </row>
    <row r="28605" spans="1:5" customFormat="1">
      <c r="A28605" s="294"/>
      <c r="B28605" s="243"/>
      <c r="C28605" s="243"/>
      <c r="D28605" s="243"/>
      <c r="E28605" s="243"/>
    </row>
    <row r="28606" spans="1:5" customFormat="1">
      <c r="A28606" s="294"/>
      <c r="B28606" s="243"/>
      <c r="C28606" s="243"/>
      <c r="D28606" s="243"/>
      <c r="E28606" s="243"/>
    </row>
    <row r="28607" spans="1:5" customFormat="1">
      <c r="A28607" s="294"/>
      <c r="B28607" s="243"/>
      <c r="C28607" s="243"/>
      <c r="D28607" s="243"/>
      <c r="E28607" s="243"/>
    </row>
    <row r="28608" spans="1:5" customFormat="1">
      <c r="A28608" s="294"/>
      <c r="B28608" s="243"/>
      <c r="C28608" s="243"/>
      <c r="D28608" s="243"/>
      <c r="E28608" s="243"/>
    </row>
    <row r="28609" spans="1:5" customFormat="1">
      <c r="A28609" s="294"/>
      <c r="B28609" s="243"/>
      <c r="C28609" s="243"/>
      <c r="D28609" s="243"/>
      <c r="E28609" s="243"/>
    </row>
    <row r="28610" spans="1:5" customFormat="1">
      <c r="A28610" s="294"/>
      <c r="B28610" s="243"/>
      <c r="C28610" s="243"/>
      <c r="D28610" s="243"/>
      <c r="E28610" s="243"/>
    </row>
    <row r="28611" spans="1:5" customFormat="1">
      <c r="A28611" s="294"/>
      <c r="B28611" s="243"/>
      <c r="C28611" s="243"/>
      <c r="D28611" s="243"/>
      <c r="E28611" s="243"/>
    </row>
    <row r="28612" spans="1:5" customFormat="1">
      <c r="A28612" s="294"/>
      <c r="B28612" s="243"/>
      <c r="C28612" s="243"/>
      <c r="D28612" s="243"/>
      <c r="E28612" s="243"/>
    </row>
    <row r="28613" spans="1:5" customFormat="1">
      <c r="A28613" s="294"/>
      <c r="B28613" s="243"/>
      <c r="C28613" s="243"/>
      <c r="D28613" s="243"/>
      <c r="E28613" s="243"/>
    </row>
    <row r="28614" spans="1:5" customFormat="1">
      <c r="A28614" s="294"/>
      <c r="B28614" s="243"/>
      <c r="C28614" s="243"/>
      <c r="D28614" s="243"/>
      <c r="E28614" s="243"/>
    </row>
    <row r="28615" spans="1:5" customFormat="1">
      <c r="A28615" s="294"/>
      <c r="B28615" s="243"/>
      <c r="C28615" s="243"/>
      <c r="D28615" s="243"/>
      <c r="E28615" s="243"/>
    </row>
    <row r="28616" spans="1:5" customFormat="1">
      <c r="A28616" s="294"/>
      <c r="B28616" s="243"/>
      <c r="C28616" s="243"/>
      <c r="D28616" s="243"/>
      <c r="E28616" s="243"/>
    </row>
    <row r="28617" spans="1:5" customFormat="1">
      <c r="A28617" s="294"/>
      <c r="B28617" s="243"/>
      <c r="C28617" s="243"/>
      <c r="D28617" s="243"/>
      <c r="E28617" s="243"/>
    </row>
    <row r="28618" spans="1:5" customFormat="1">
      <c r="A28618" s="294"/>
      <c r="B28618" s="243"/>
      <c r="C28618" s="243"/>
      <c r="D28618" s="243"/>
      <c r="E28618" s="243"/>
    </row>
    <row r="28619" spans="1:5" customFormat="1">
      <c r="A28619" s="294"/>
      <c r="B28619" s="243"/>
      <c r="C28619" s="243"/>
      <c r="D28619" s="243"/>
      <c r="E28619" s="243"/>
    </row>
    <row r="28620" spans="1:5" customFormat="1">
      <c r="A28620" s="294"/>
      <c r="B28620" s="243"/>
      <c r="C28620" s="243"/>
      <c r="D28620" s="243"/>
      <c r="E28620" s="243"/>
    </row>
    <row r="28621" spans="1:5" customFormat="1">
      <c r="A28621" s="294"/>
      <c r="B28621" s="243"/>
      <c r="C28621" s="243"/>
      <c r="D28621" s="243"/>
      <c r="E28621" s="243"/>
    </row>
    <row r="28622" spans="1:5" customFormat="1">
      <c r="A28622" s="294"/>
      <c r="B28622" s="243"/>
      <c r="C28622" s="243"/>
      <c r="D28622" s="243"/>
      <c r="E28622" s="243"/>
    </row>
    <row r="28623" spans="1:5" customFormat="1">
      <c r="A28623" s="294"/>
      <c r="B28623" s="243"/>
      <c r="C28623" s="243"/>
      <c r="D28623" s="243"/>
      <c r="E28623" s="243"/>
    </row>
    <row r="28624" spans="1:5" customFormat="1">
      <c r="A28624" s="294"/>
      <c r="B28624" s="243"/>
      <c r="C28624" s="243"/>
      <c r="D28624" s="243"/>
      <c r="E28624" s="243"/>
    </row>
    <row r="28625" spans="1:5" customFormat="1">
      <c r="A28625" s="294"/>
      <c r="B28625" s="243"/>
      <c r="C28625" s="243"/>
      <c r="D28625" s="243"/>
      <c r="E28625" s="243"/>
    </row>
    <row r="28626" spans="1:5" customFormat="1">
      <c r="A28626" s="294"/>
      <c r="B28626" s="243"/>
      <c r="C28626" s="243"/>
      <c r="D28626" s="243"/>
      <c r="E28626" s="243"/>
    </row>
    <row r="28627" spans="1:5" customFormat="1">
      <c r="A28627" s="294"/>
      <c r="B28627" s="243"/>
      <c r="C28627" s="243"/>
      <c r="D28627" s="243"/>
      <c r="E28627" s="243"/>
    </row>
    <row r="28628" spans="1:5" customFormat="1">
      <c r="A28628" s="294"/>
      <c r="B28628" s="243"/>
      <c r="C28628" s="243"/>
      <c r="D28628" s="243"/>
      <c r="E28628" s="243"/>
    </row>
    <row r="28629" spans="1:5" customFormat="1">
      <c r="A28629" s="294"/>
      <c r="B28629" s="243"/>
      <c r="C28629" s="243"/>
      <c r="D28629" s="243"/>
      <c r="E28629" s="243"/>
    </row>
    <row r="28630" spans="1:5" customFormat="1">
      <c r="A28630" s="294"/>
      <c r="B28630" s="243"/>
      <c r="C28630" s="243"/>
      <c r="D28630" s="243"/>
      <c r="E28630" s="243"/>
    </row>
    <row r="28631" spans="1:5" customFormat="1">
      <c r="A28631" s="294"/>
      <c r="B28631" s="243"/>
      <c r="C28631" s="243"/>
      <c r="D28631" s="243"/>
      <c r="E28631" s="243"/>
    </row>
    <row r="28632" spans="1:5" customFormat="1">
      <c r="A28632" s="294"/>
      <c r="B28632" s="243"/>
      <c r="C28632" s="243"/>
      <c r="D28632" s="243"/>
      <c r="E28632" s="243"/>
    </row>
    <row r="28633" spans="1:5" customFormat="1">
      <c r="A28633" s="294"/>
      <c r="B28633" s="243"/>
      <c r="C28633" s="243"/>
      <c r="D28633" s="243"/>
      <c r="E28633" s="243"/>
    </row>
    <row r="28634" spans="1:5" customFormat="1">
      <c r="A28634" s="294"/>
      <c r="B28634" s="243"/>
      <c r="C28634" s="243"/>
      <c r="D28634" s="243"/>
      <c r="E28634" s="243"/>
    </row>
    <row r="28635" spans="1:5" customFormat="1">
      <c r="A28635" s="294"/>
      <c r="B28635" s="243"/>
      <c r="C28635" s="243"/>
      <c r="D28635" s="243"/>
      <c r="E28635" s="243"/>
    </row>
    <row r="28636" spans="1:5" customFormat="1">
      <c r="A28636" s="294"/>
      <c r="B28636" s="243"/>
      <c r="C28636" s="243"/>
      <c r="D28636" s="243"/>
      <c r="E28636" s="243"/>
    </row>
    <row r="28637" spans="1:5" customFormat="1">
      <c r="A28637" s="294"/>
      <c r="B28637" s="243"/>
      <c r="C28637" s="243"/>
      <c r="D28637" s="243"/>
      <c r="E28637" s="243"/>
    </row>
    <row r="28638" spans="1:5" customFormat="1">
      <c r="A28638" s="294"/>
      <c r="B28638" s="243"/>
      <c r="C28638" s="243"/>
      <c r="D28638" s="243"/>
      <c r="E28638" s="243"/>
    </row>
    <row r="28639" spans="1:5" customFormat="1">
      <c r="A28639" s="294"/>
      <c r="B28639" s="243"/>
      <c r="C28639" s="243"/>
      <c r="D28639" s="243"/>
      <c r="E28639" s="243"/>
    </row>
    <row r="28640" spans="1:5" customFormat="1">
      <c r="A28640" s="294"/>
      <c r="B28640" s="243"/>
      <c r="C28640" s="243"/>
      <c r="D28640" s="243"/>
      <c r="E28640" s="243"/>
    </row>
    <row r="28641" spans="1:5" customFormat="1">
      <c r="A28641" s="294"/>
      <c r="B28641" s="243"/>
      <c r="C28641" s="243"/>
      <c r="D28641" s="243"/>
      <c r="E28641" s="243"/>
    </row>
    <row r="28642" spans="1:5" customFormat="1">
      <c r="A28642" s="294"/>
      <c r="B28642" s="243"/>
      <c r="C28642" s="243"/>
      <c r="D28642" s="243"/>
      <c r="E28642" s="243"/>
    </row>
    <row r="28643" spans="1:5" customFormat="1">
      <c r="A28643" s="294"/>
      <c r="B28643" s="243"/>
      <c r="C28643" s="243"/>
      <c r="D28643" s="243"/>
      <c r="E28643" s="243"/>
    </row>
    <row r="28644" spans="1:5" customFormat="1">
      <c r="A28644" s="294"/>
      <c r="B28644" s="243"/>
      <c r="C28644" s="243"/>
      <c r="D28644" s="243"/>
      <c r="E28644" s="243"/>
    </row>
    <row r="28645" spans="1:5" customFormat="1">
      <c r="A28645" s="294"/>
      <c r="B28645" s="243"/>
      <c r="C28645" s="243"/>
      <c r="D28645" s="243"/>
      <c r="E28645" s="243"/>
    </row>
    <row r="28646" spans="1:5" customFormat="1">
      <c r="A28646" s="294"/>
      <c r="B28646" s="243"/>
      <c r="C28646" s="243"/>
      <c r="D28646" s="243"/>
      <c r="E28646" s="243"/>
    </row>
    <row r="28647" spans="1:5" customFormat="1">
      <c r="A28647" s="294"/>
      <c r="B28647" s="243"/>
      <c r="C28647" s="243"/>
      <c r="D28647" s="243"/>
      <c r="E28647" s="243"/>
    </row>
    <row r="28648" spans="1:5" customFormat="1">
      <c r="A28648" s="294"/>
      <c r="B28648" s="243"/>
      <c r="C28648" s="243"/>
      <c r="D28648" s="243"/>
      <c r="E28648" s="243"/>
    </row>
    <row r="28649" spans="1:5" customFormat="1">
      <c r="A28649" s="294"/>
      <c r="B28649" s="243"/>
      <c r="C28649" s="243"/>
      <c r="D28649" s="243"/>
      <c r="E28649" s="243"/>
    </row>
    <row r="28650" spans="1:5" customFormat="1">
      <c r="A28650" s="294"/>
      <c r="B28650" s="243"/>
      <c r="C28650" s="243"/>
      <c r="D28650" s="243"/>
      <c r="E28650" s="243"/>
    </row>
    <row r="28651" spans="1:5" customFormat="1">
      <c r="A28651" s="294"/>
      <c r="B28651" s="243"/>
      <c r="C28651" s="243"/>
      <c r="D28651" s="243"/>
      <c r="E28651" s="243"/>
    </row>
    <row r="28652" spans="1:5" customFormat="1">
      <c r="A28652" s="294"/>
      <c r="B28652" s="243"/>
      <c r="C28652" s="243"/>
      <c r="D28652" s="243"/>
      <c r="E28652" s="243"/>
    </row>
    <row r="28653" spans="1:5" customFormat="1">
      <c r="A28653" s="294"/>
      <c r="B28653" s="243"/>
      <c r="C28653" s="243"/>
      <c r="D28653" s="243"/>
      <c r="E28653" s="243"/>
    </row>
    <row r="28654" spans="1:5" customFormat="1">
      <c r="A28654" s="294"/>
      <c r="B28654" s="243"/>
      <c r="C28654" s="243"/>
      <c r="D28654" s="243"/>
      <c r="E28654" s="243"/>
    </row>
    <row r="28655" spans="1:5" customFormat="1">
      <c r="A28655" s="294"/>
      <c r="B28655" s="243"/>
      <c r="C28655" s="243"/>
      <c r="D28655" s="243"/>
      <c r="E28655" s="243"/>
    </row>
    <row r="28656" spans="1:5" customFormat="1">
      <c r="A28656" s="294"/>
      <c r="B28656" s="243"/>
      <c r="C28656" s="243"/>
      <c r="D28656" s="243"/>
      <c r="E28656" s="243"/>
    </row>
    <row r="28657" spans="1:5" customFormat="1">
      <c r="A28657" s="294"/>
      <c r="B28657" s="243"/>
      <c r="C28657" s="243"/>
      <c r="D28657" s="243"/>
      <c r="E28657" s="243"/>
    </row>
    <row r="28658" spans="1:5" customFormat="1">
      <c r="A28658" s="294"/>
      <c r="B28658" s="243"/>
      <c r="C28658" s="243"/>
      <c r="D28658" s="243"/>
      <c r="E28658" s="243"/>
    </row>
    <row r="28659" spans="1:5" customFormat="1">
      <c r="A28659" s="294"/>
      <c r="B28659" s="243"/>
      <c r="C28659" s="243"/>
      <c r="D28659" s="243"/>
      <c r="E28659" s="243"/>
    </row>
    <row r="28660" spans="1:5" customFormat="1">
      <c r="A28660" s="294"/>
      <c r="B28660" s="243"/>
      <c r="C28660" s="243"/>
      <c r="D28660" s="243"/>
      <c r="E28660" s="243"/>
    </row>
    <row r="28661" spans="1:5" customFormat="1">
      <c r="A28661" s="294"/>
      <c r="B28661" s="243"/>
      <c r="C28661" s="243"/>
      <c r="D28661" s="243"/>
      <c r="E28661" s="243"/>
    </row>
    <row r="28662" spans="1:5" customFormat="1">
      <c r="A28662" s="294"/>
      <c r="B28662" s="243"/>
      <c r="C28662" s="243"/>
      <c r="D28662" s="243"/>
      <c r="E28662" s="243"/>
    </row>
    <row r="28663" spans="1:5" customFormat="1">
      <c r="A28663" s="294"/>
      <c r="B28663" s="243"/>
      <c r="C28663" s="243"/>
      <c r="D28663" s="243"/>
      <c r="E28663" s="243"/>
    </row>
    <row r="28664" spans="1:5" customFormat="1">
      <c r="A28664" s="294"/>
      <c r="B28664" s="243"/>
      <c r="C28664" s="243"/>
      <c r="D28664" s="243"/>
      <c r="E28664" s="243"/>
    </row>
    <row r="28665" spans="1:5" customFormat="1">
      <c r="A28665" s="294"/>
      <c r="B28665" s="243"/>
      <c r="C28665" s="243"/>
      <c r="D28665" s="243"/>
      <c r="E28665" s="243"/>
    </row>
    <row r="28666" spans="1:5" customFormat="1">
      <c r="A28666" s="294"/>
      <c r="B28666" s="243"/>
      <c r="C28666" s="243"/>
      <c r="D28666" s="243"/>
      <c r="E28666" s="243"/>
    </row>
    <row r="28667" spans="1:5" customFormat="1">
      <c r="A28667" s="294"/>
      <c r="B28667" s="243"/>
      <c r="C28667" s="243"/>
      <c r="D28667" s="243"/>
      <c r="E28667" s="243"/>
    </row>
    <row r="28668" spans="1:5" customFormat="1">
      <c r="A28668" s="294"/>
      <c r="B28668" s="243"/>
      <c r="C28668" s="243"/>
      <c r="D28668" s="243"/>
      <c r="E28668" s="243"/>
    </row>
    <row r="28669" spans="1:5" customFormat="1">
      <c r="A28669" s="294"/>
      <c r="B28669" s="243"/>
      <c r="C28669" s="243"/>
      <c r="D28669" s="243"/>
      <c r="E28669" s="243"/>
    </row>
    <row r="28670" spans="1:5" customFormat="1">
      <c r="A28670" s="294"/>
      <c r="B28670" s="243"/>
      <c r="C28670" s="243"/>
      <c r="D28670" s="243"/>
      <c r="E28670" s="243"/>
    </row>
    <row r="28671" spans="1:5" customFormat="1">
      <c r="A28671" s="294"/>
      <c r="B28671" s="243"/>
      <c r="C28671" s="243"/>
      <c r="D28671" s="243"/>
      <c r="E28671" s="243"/>
    </row>
    <row r="28672" spans="1:5" customFormat="1">
      <c r="A28672" s="294"/>
      <c r="B28672" s="243"/>
      <c r="C28672" s="243"/>
      <c r="D28672" s="243"/>
      <c r="E28672" s="243"/>
    </row>
    <row r="28673" spans="1:5" customFormat="1">
      <c r="A28673" s="294"/>
      <c r="B28673" s="243"/>
      <c r="C28673" s="243"/>
      <c r="D28673" s="243"/>
      <c r="E28673" s="243"/>
    </row>
    <row r="28674" spans="1:5" customFormat="1">
      <c r="A28674" s="294"/>
      <c r="B28674" s="243"/>
      <c r="C28674" s="243"/>
      <c r="D28674" s="243"/>
      <c r="E28674" s="243"/>
    </row>
    <row r="28675" spans="1:5" customFormat="1">
      <c r="A28675" s="294"/>
      <c r="B28675" s="243"/>
      <c r="C28675" s="243"/>
      <c r="D28675" s="243"/>
      <c r="E28675" s="243"/>
    </row>
    <row r="28676" spans="1:5" customFormat="1">
      <c r="A28676" s="294"/>
      <c r="B28676" s="243"/>
      <c r="C28676" s="243"/>
      <c r="D28676" s="243"/>
      <c r="E28676" s="243"/>
    </row>
    <row r="28677" spans="1:5" customFormat="1">
      <c r="A28677" s="294"/>
      <c r="B28677" s="243"/>
      <c r="C28677" s="243"/>
      <c r="D28677" s="243"/>
      <c r="E28677" s="243"/>
    </row>
    <row r="28678" spans="1:5" customFormat="1">
      <c r="A28678" s="294"/>
      <c r="B28678" s="243"/>
      <c r="C28678" s="243"/>
      <c r="D28678" s="243"/>
      <c r="E28678" s="243"/>
    </row>
    <row r="28679" spans="1:5" customFormat="1">
      <c r="A28679" s="294"/>
      <c r="B28679" s="243"/>
      <c r="C28679" s="243"/>
      <c r="D28679" s="243"/>
      <c r="E28679" s="243"/>
    </row>
    <row r="28680" spans="1:5" customFormat="1">
      <c r="A28680" s="294"/>
      <c r="B28680" s="243"/>
      <c r="C28680" s="243"/>
      <c r="D28680" s="243"/>
      <c r="E28680" s="243"/>
    </row>
    <row r="28681" spans="1:5" customFormat="1">
      <c r="A28681" s="294"/>
      <c r="B28681" s="243"/>
      <c r="C28681" s="243"/>
      <c r="D28681" s="243"/>
      <c r="E28681" s="243"/>
    </row>
    <row r="28682" spans="1:5" customFormat="1">
      <c r="A28682" s="294"/>
      <c r="B28682" s="243"/>
      <c r="C28682" s="243"/>
      <c r="D28682" s="243"/>
      <c r="E28682" s="243"/>
    </row>
    <row r="28683" spans="1:5" customFormat="1">
      <c r="A28683" s="294"/>
      <c r="B28683" s="243"/>
      <c r="C28683" s="243"/>
      <c r="D28683" s="243"/>
      <c r="E28683" s="243"/>
    </row>
    <row r="28684" spans="1:5" customFormat="1">
      <c r="A28684" s="294"/>
      <c r="B28684" s="243"/>
      <c r="C28684" s="243"/>
      <c r="D28684" s="243"/>
      <c r="E28684" s="243"/>
    </row>
    <row r="28685" spans="1:5" customFormat="1">
      <c r="A28685" s="294"/>
      <c r="B28685" s="243"/>
      <c r="C28685" s="243"/>
      <c r="D28685" s="243"/>
      <c r="E28685" s="243"/>
    </row>
    <row r="28686" spans="1:5" customFormat="1">
      <c r="A28686" s="294"/>
      <c r="B28686" s="243"/>
      <c r="C28686" s="243"/>
      <c r="D28686" s="243"/>
      <c r="E28686" s="243"/>
    </row>
    <row r="28687" spans="1:5" customFormat="1">
      <c r="A28687" s="294"/>
      <c r="B28687" s="243"/>
      <c r="C28687" s="243"/>
      <c r="D28687" s="243"/>
      <c r="E28687" s="243"/>
    </row>
    <row r="28688" spans="1:5" customFormat="1">
      <c r="A28688" s="294"/>
      <c r="B28688" s="243"/>
      <c r="C28688" s="243"/>
      <c r="D28688" s="243"/>
      <c r="E28688" s="243"/>
    </row>
    <row r="28689" spans="1:5" customFormat="1">
      <c r="A28689" s="294"/>
      <c r="B28689" s="243"/>
      <c r="C28689" s="243"/>
      <c r="D28689" s="243"/>
      <c r="E28689" s="243"/>
    </row>
    <row r="28690" spans="1:5" customFormat="1">
      <c r="A28690" s="294"/>
      <c r="B28690" s="243"/>
      <c r="C28690" s="243"/>
      <c r="D28690" s="243"/>
      <c r="E28690" s="243"/>
    </row>
    <row r="28691" spans="1:5" customFormat="1">
      <c r="A28691" s="294"/>
      <c r="B28691" s="243"/>
      <c r="C28691" s="243"/>
      <c r="D28691" s="243"/>
      <c r="E28691" s="243"/>
    </row>
    <row r="28692" spans="1:5" customFormat="1">
      <c r="A28692" s="294"/>
      <c r="B28692" s="243"/>
      <c r="C28692" s="243"/>
      <c r="D28692" s="243"/>
      <c r="E28692" s="243"/>
    </row>
    <row r="28693" spans="1:5" customFormat="1">
      <c r="A28693" s="294"/>
      <c r="B28693" s="243"/>
      <c r="C28693" s="243"/>
      <c r="D28693" s="243"/>
      <c r="E28693" s="243"/>
    </row>
    <row r="28694" spans="1:5" customFormat="1">
      <c r="A28694" s="294"/>
      <c r="B28694" s="243"/>
      <c r="C28694" s="243"/>
      <c r="D28694" s="243"/>
      <c r="E28694" s="243"/>
    </row>
    <row r="28695" spans="1:5" customFormat="1">
      <c r="A28695" s="294"/>
      <c r="B28695" s="243"/>
      <c r="C28695" s="243"/>
      <c r="D28695" s="243"/>
      <c r="E28695" s="243"/>
    </row>
    <row r="28696" spans="1:5" customFormat="1">
      <c r="A28696" s="294"/>
      <c r="B28696" s="243"/>
      <c r="C28696" s="243"/>
      <c r="D28696" s="243"/>
      <c r="E28696" s="243"/>
    </row>
    <row r="28697" spans="1:5" customFormat="1">
      <c r="A28697" s="294"/>
      <c r="B28697" s="243"/>
      <c r="C28697" s="243"/>
      <c r="D28697" s="243"/>
      <c r="E28697" s="243"/>
    </row>
    <row r="28698" spans="1:5" customFormat="1">
      <c r="A28698" s="294"/>
      <c r="B28698" s="243"/>
      <c r="C28698" s="243"/>
      <c r="D28698" s="243"/>
      <c r="E28698" s="243"/>
    </row>
    <row r="28699" spans="1:5" customFormat="1">
      <c r="A28699" s="294"/>
      <c r="B28699" s="243"/>
      <c r="C28699" s="243"/>
      <c r="D28699" s="243"/>
      <c r="E28699" s="243"/>
    </row>
    <row r="28700" spans="1:5" customFormat="1">
      <c r="A28700" s="294"/>
      <c r="B28700" s="243"/>
      <c r="C28700" s="243"/>
      <c r="D28700" s="243"/>
      <c r="E28700" s="243"/>
    </row>
    <row r="28701" spans="1:5" customFormat="1">
      <c r="A28701" s="294"/>
      <c r="B28701" s="243"/>
      <c r="C28701" s="243"/>
      <c r="D28701" s="243"/>
      <c r="E28701" s="243"/>
    </row>
    <row r="28702" spans="1:5" customFormat="1">
      <c r="A28702" s="294"/>
      <c r="B28702" s="243"/>
      <c r="C28702" s="243"/>
      <c r="D28702" s="243"/>
      <c r="E28702" s="243"/>
    </row>
    <row r="28703" spans="1:5" customFormat="1">
      <c r="A28703" s="294"/>
      <c r="B28703" s="243"/>
      <c r="C28703" s="243"/>
      <c r="D28703" s="243"/>
      <c r="E28703" s="243"/>
    </row>
    <row r="28704" spans="1:5" customFormat="1">
      <c r="A28704" s="294"/>
      <c r="B28704" s="243"/>
      <c r="C28704" s="243"/>
      <c r="D28704" s="243"/>
      <c r="E28704" s="243"/>
    </row>
    <row r="28705" spans="1:5" customFormat="1">
      <c r="A28705" s="294"/>
      <c r="B28705" s="243"/>
      <c r="C28705" s="243"/>
      <c r="D28705" s="243"/>
      <c r="E28705" s="243"/>
    </row>
    <row r="28706" spans="1:5" customFormat="1">
      <c r="A28706" s="294"/>
      <c r="B28706" s="243"/>
      <c r="C28706" s="243"/>
      <c r="D28706" s="243"/>
      <c r="E28706" s="243"/>
    </row>
    <row r="28707" spans="1:5" customFormat="1">
      <c r="A28707" s="294"/>
      <c r="B28707" s="243"/>
      <c r="C28707" s="243"/>
      <c r="D28707" s="243"/>
      <c r="E28707" s="243"/>
    </row>
    <row r="28708" spans="1:5" customFormat="1">
      <c r="A28708" s="294"/>
      <c r="B28708" s="243"/>
      <c r="C28708" s="243"/>
      <c r="D28708" s="243"/>
      <c r="E28708" s="243"/>
    </row>
    <row r="28709" spans="1:5" customFormat="1">
      <c r="A28709" s="294"/>
      <c r="B28709" s="243"/>
      <c r="C28709" s="243"/>
      <c r="D28709" s="243"/>
      <c r="E28709" s="243"/>
    </row>
    <row r="28710" spans="1:5" customFormat="1">
      <c r="A28710" s="294"/>
      <c r="B28710" s="243"/>
      <c r="C28710" s="243"/>
      <c r="D28710" s="243"/>
      <c r="E28710" s="243"/>
    </row>
    <row r="28711" spans="1:5" customFormat="1">
      <c r="A28711" s="294"/>
      <c r="B28711" s="243"/>
      <c r="C28711" s="243"/>
      <c r="D28711" s="243"/>
      <c r="E28711" s="243"/>
    </row>
    <row r="28712" spans="1:5" customFormat="1">
      <c r="A28712" s="294"/>
      <c r="B28712" s="243"/>
      <c r="C28712" s="243"/>
      <c r="D28712" s="243"/>
      <c r="E28712" s="243"/>
    </row>
    <row r="28713" spans="1:5" customFormat="1">
      <c r="A28713" s="294"/>
      <c r="B28713" s="243"/>
      <c r="C28713" s="243"/>
      <c r="D28713" s="243"/>
      <c r="E28713" s="243"/>
    </row>
    <row r="28714" spans="1:5" customFormat="1">
      <c r="A28714" s="294"/>
      <c r="B28714" s="243"/>
      <c r="C28714" s="243"/>
      <c r="D28714" s="243"/>
      <c r="E28714" s="243"/>
    </row>
    <row r="28715" spans="1:5" customFormat="1">
      <c r="A28715" s="294"/>
      <c r="B28715" s="243"/>
      <c r="C28715" s="243"/>
      <c r="D28715" s="243"/>
      <c r="E28715" s="243"/>
    </row>
    <row r="28716" spans="1:5" customFormat="1">
      <c r="A28716" s="294"/>
      <c r="B28716" s="243"/>
      <c r="C28716" s="243"/>
      <c r="D28716" s="243"/>
      <c r="E28716" s="243"/>
    </row>
    <row r="28717" spans="1:5" customFormat="1">
      <c r="A28717" s="294"/>
      <c r="B28717" s="243"/>
      <c r="C28717" s="243"/>
      <c r="D28717" s="243"/>
      <c r="E28717" s="243"/>
    </row>
    <row r="28718" spans="1:5" customFormat="1">
      <c r="A28718" s="294"/>
      <c r="B28718" s="243"/>
      <c r="C28718" s="243"/>
      <c r="D28718" s="243"/>
      <c r="E28718" s="243"/>
    </row>
    <row r="28719" spans="1:5" customFormat="1">
      <c r="A28719" s="294"/>
      <c r="B28719" s="243"/>
      <c r="C28719" s="243"/>
      <c r="D28719" s="243"/>
      <c r="E28719" s="243"/>
    </row>
    <row r="28720" spans="1:5" customFormat="1">
      <c r="A28720" s="294"/>
      <c r="B28720" s="243"/>
      <c r="C28720" s="243"/>
      <c r="D28720" s="243"/>
      <c r="E28720" s="243"/>
    </row>
    <row r="28721" spans="1:5" customFormat="1">
      <c r="A28721" s="294"/>
      <c r="B28721" s="243"/>
      <c r="C28721" s="243"/>
      <c r="D28721" s="243"/>
      <c r="E28721" s="243"/>
    </row>
    <row r="28722" spans="1:5" customFormat="1">
      <c r="A28722" s="294"/>
      <c r="B28722" s="243"/>
      <c r="C28722" s="243"/>
      <c r="D28722" s="243"/>
      <c r="E28722" s="243"/>
    </row>
    <row r="28723" spans="1:5" customFormat="1">
      <c r="A28723" s="294"/>
      <c r="B28723" s="243"/>
      <c r="C28723" s="243"/>
      <c r="D28723" s="243"/>
      <c r="E28723" s="243"/>
    </row>
    <row r="28724" spans="1:5" customFormat="1">
      <c r="A28724" s="294"/>
      <c r="B28724" s="243"/>
      <c r="C28724" s="243"/>
      <c r="D28724" s="243"/>
      <c r="E28724" s="243"/>
    </row>
    <row r="28725" spans="1:5" customFormat="1">
      <c r="A28725" s="294"/>
      <c r="B28725" s="243"/>
      <c r="C28725" s="243"/>
      <c r="D28725" s="243"/>
      <c r="E28725" s="243"/>
    </row>
    <row r="28726" spans="1:5" customFormat="1">
      <c r="A28726" s="294"/>
      <c r="B28726" s="243"/>
      <c r="C28726" s="243"/>
      <c r="D28726" s="243"/>
      <c r="E28726" s="243"/>
    </row>
    <row r="28727" spans="1:5" customFormat="1">
      <c r="A28727" s="294"/>
      <c r="B28727" s="243"/>
      <c r="C28727" s="243"/>
      <c r="D28727" s="243"/>
      <c r="E28727" s="243"/>
    </row>
    <row r="28728" spans="1:5" customFormat="1">
      <c r="A28728" s="294"/>
      <c r="B28728" s="243"/>
      <c r="C28728" s="243"/>
      <c r="D28728" s="243"/>
      <c r="E28728" s="243"/>
    </row>
    <row r="28729" spans="1:5" customFormat="1">
      <c r="A28729" s="294"/>
      <c r="B28729" s="243"/>
      <c r="C28729" s="243"/>
      <c r="D28729" s="243"/>
      <c r="E28729" s="243"/>
    </row>
    <row r="28730" spans="1:5" customFormat="1">
      <c r="A28730" s="294"/>
      <c r="B28730" s="243"/>
      <c r="C28730" s="243"/>
      <c r="D28730" s="243"/>
      <c r="E28730" s="243"/>
    </row>
    <row r="28731" spans="1:5" customFormat="1">
      <c r="A28731" s="294"/>
      <c r="B28731" s="243"/>
      <c r="C28731" s="243"/>
      <c r="D28731" s="243"/>
      <c r="E28731" s="243"/>
    </row>
    <row r="28732" spans="1:5" customFormat="1">
      <c r="A28732" s="294"/>
      <c r="B28732" s="243"/>
      <c r="C28732" s="243"/>
      <c r="D28732" s="243"/>
      <c r="E28732" s="243"/>
    </row>
    <row r="28733" spans="1:5" customFormat="1">
      <c r="A28733" s="294"/>
      <c r="B28733" s="243"/>
      <c r="C28733" s="243"/>
      <c r="D28733" s="243"/>
      <c r="E28733" s="243"/>
    </row>
    <row r="28734" spans="1:5" customFormat="1">
      <c r="A28734" s="294"/>
      <c r="B28734" s="243"/>
      <c r="C28734" s="243"/>
      <c r="D28734" s="243"/>
      <c r="E28734" s="243"/>
    </row>
    <row r="28735" spans="1:5" customFormat="1">
      <c r="A28735" s="294"/>
      <c r="B28735" s="243"/>
      <c r="C28735" s="243"/>
      <c r="D28735" s="243"/>
      <c r="E28735" s="243"/>
    </row>
    <row r="28736" spans="1:5" customFormat="1">
      <c r="A28736" s="294"/>
      <c r="B28736" s="243"/>
      <c r="C28736" s="243"/>
      <c r="D28736" s="243"/>
      <c r="E28736" s="243"/>
    </row>
    <row r="28737" spans="1:5" customFormat="1">
      <c r="A28737" s="294"/>
      <c r="B28737" s="243"/>
      <c r="C28737" s="243"/>
      <c r="D28737" s="243"/>
      <c r="E28737" s="243"/>
    </row>
    <row r="28738" spans="1:5" customFormat="1">
      <c r="A28738" s="294"/>
      <c r="B28738" s="243"/>
      <c r="C28738" s="243"/>
      <c r="D28738" s="243"/>
      <c r="E28738" s="243"/>
    </row>
    <row r="28739" spans="1:5" customFormat="1">
      <c r="A28739" s="294"/>
      <c r="B28739" s="243"/>
      <c r="C28739" s="243"/>
      <c r="D28739" s="243"/>
      <c r="E28739" s="243"/>
    </row>
    <row r="28740" spans="1:5" customFormat="1">
      <c r="A28740" s="294"/>
      <c r="B28740" s="243"/>
      <c r="C28740" s="243"/>
      <c r="D28740" s="243"/>
      <c r="E28740" s="243"/>
    </row>
    <row r="28741" spans="1:5" customFormat="1">
      <c r="A28741" s="294"/>
      <c r="B28741" s="243"/>
      <c r="C28741" s="243"/>
      <c r="D28741" s="243"/>
      <c r="E28741" s="243"/>
    </row>
    <row r="28742" spans="1:5" customFormat="1">
      <c r="A28742" s="294"/>
      <c r="B28742" s="243"/>
      <c r="C28742" s="243"/>
      <c r="D28742" s="243"/>
      <c r="E28742" s="243"/>
    </row>
    <row r="28743" spans="1:5" customFormat="1">
      <c r="A28743" s="294"/>
      <c r="B28743" s="243"/>
      <c r="C28743" s="243"/>
      <c r="D28743" s="243"/>
      <c r="E28743" s="243"/>
    </row>
    <row r="28744" spans="1:5" customFormat="1">
      <c r="A28744" s="294"/>
      <c r="B28744" s="243"/>
      <c r="C28744" s="243"/>
      <c r="D28744" s="243"/>
      <c r="E28744" s="243"/>
    </row>
    <row r="28745" spans="1:5" customFormat="1">
      <c r="A28745" s="294"/>
      <c r="B28745" s="243"/>
      <c r="C28745" s="243"/>
      <c r="D28745" s="243"/>
      <c r="E28745" s="243"/>
    </row>
    <row r="28746" spans="1:5" customFormat="1">
      <c r="A28746" s="294"/>
      <c r="B28746" s="243"/>
      <c r="C28746" s="243"/>
      <c r="D28746" s="243"/>
      <c r="E28746" s="243"/>
    </row>
    <row r="28747" spans="1:5" customFormat="1">
      <c r="A28747" s="294"/>
      <c r="B28747" s="243"/>
      <c r="C28747" s="243"/>
      <c r="D28747" s="243"/>
      <c r="E28747" s="243"/>
    </row>
    <row r="28748" spans="1:5" customFormat="1">
      <c r="A28748" s="294"/>
      <c r="B28748" s="243"/>
      <c r="C28748" s="243"/>
      <c r="D28748" s="243"/>
      <c r="E28748" s="243"/>
    </row>
    <row r="28749" spans="1:5" customFormat="1">
      <c r="A28749" s="294"/>
      <c r="B28749" s="243"/>
      <c r="C28749" s="243"/>
      <c r="D28749" s="243"/>
      <c r="E28749" s="243"/>
    </row>
    <row r="28750" spans="1:5" customFormat="1">
      <c r="A28750" s="294"/>
      <c r="B28750" s="243"/>
      <c r="C28750" s="243"/>
      <c r="D28750" s="243"/>
      <c r="E28750" s="243"/>
    </row>
    <row r="28751" spans="1:5" customFormat="1">
      <c r="A28751" s="294"/>
      <c r="B28751" s="243"/>
      <c r="C28751" s="243"/>
      <c r="D28751" s="243"/>
      <c r="E28751" s="243"/>
    </row>
    <row r="28752" spans="1:5" customFormat="1">
      <c r="A28752" s="294"/>
      <c r="B28752" s="243"/>
      <c r="C28752" s="243"/>
      <c r="D28752" s="243"/>
      <c r="E28752" s="243"/>
    </row>
    <row r="28753" spans="1:5" customFormat="1">
      <c r="A28753" s="294"/>
      <c r="B28753" s="243"/>
      <c r="C28753" s="243"/>
      <c r="D28753" s="243"/>
      <c r="E28753" s="243"/>
    </row>
    <row r="28754" spans="1:5" customFormat="1">
      <c r="A28754" s="294"/>
      <c r="B28754" s="243"/>
      <c r="C28754" s="243"/>
      <c r="D28754" s="243"/>
      <c r="E28754" s="243"/>
    </row>
    <row r="28755" spans="1:5" customFormat="1">
      <c r="A28755" s="294"/>
      <c r="B28755" s="243"/>
      <c r="C28755" s="243"/>
      <c r="D28755" s="243"/>
      <c r="E28755" s="243"/>
    </row>
    <row r="28756" spans="1:5" customFormat="1">
      <c r="A28756" s="294"/>
      <c r="B28756" s="243"/>
      <c r="C28756" s="243"/>
      <c r="D28756" s="243"/>
      <c r="E28756" s="243"/>
    </row>
    <row r="28757" spans="1:5" customFormat="1">
      <c r="A28757" s="294"/>
      <c r="B28757" s="243"/>
      <c r="C28757" s="243"/>
      <c r="D28757" s="243"/>
      <c r="E28757" s="243"/>
    </row>
    <row r="28758" spans="1:5" customFormat="1">
      <c r="A28758" s="294"/>
      <c r="B28758" s="243"/>
      <c r="C28758" s="243"/>
      <c r="D28758" s="243"/>
      <c r="E28758" s="243"/>
    </row>
    <row r="28759" spans="1:5" customFormat="1">
      <c r="A28759" s="294"/>
      <c r="B28759" s="243"/>
      <c r="C28759" s="243"/>
      <c r="D28759" s="243"/>
      <c r="E28759" s="243"/>
    </row>
    <row r="28760" spans="1:5" customFormat="1">
      <c r="A28760" s="294"/>
      <c r="B28760" s="243"/>
      <c r="C28760" s="243"/>
      <c r="D28760" s="243"/>
      <c r="E28760" s="243"/>
    </row>
    <row r="28761" spans="1:5" customFormat="1">
      <c r="A28761" s="294"/>
      <c r="B28761" s="243"/>
      <c r="C28761" s="243"/>
      <c r="D28761" s="243"/>
      <c r="E28761" s="243"/>
    </row>
    <row r="28762" spans="1:5" customFormat="1">
      <c r="A28762" s="294"/>
      <c r="B28762" s="243"/>
      <c r="C28762" s="243"/>
      <c r="D28762" s="243"/>
      <c r="E28762" s="243"/>
    </row>
    <row r="28763" spans="1:5" customFormat="1">
      <c r="A28763" s="294"/>
      <c r="B28763" s="243"/>
      <c r="C28763" s="243"/>
      <c r="D28763" s="243"/>
      <c r="E28763" s="243"/>
    </row>
    <row r="28764" spans="1:5" customFormat="1">
      <c r="A28764" s="294"/>
      <c r="B28764" s="243"/>
      <c r="C28764" s="243"/>
      <c r="D28764" s="243"/>
      <c r="E28764" s="243"/>
    </row>
    <row r="28765" spans="1:5" customFormat="1">
      <c r="A28765" s="294"/>
      <c r="B28765" s="243"/>
      <c r="C28765" s="243"/>
      <c r="D28765" s="243"/>
      <c r="E28765" s="243"/>
    </row>
    <row r="28766" spans="1:5" customFormat="1">
      <c r="A28766" s="294"/>
      <c r="B28766" s="243"/>
      <c r="C28766" s="243"/>
      <c r="D28766" s="243"/>
      <c r="E28766" s="243"/>
    </row>
    <row r="28767" spans="1:5" customFormat="1">
      <c r="A28767" s="294"/>
      <c r="B28767" s="243"/>
      <c r="C28767" s="243"/>
      <c r="D28767" s="243"/>
      <c r="E28767" s="243"/>
    </row>
    <row r="28768" spans="1:5" customFormat="1">
      <c r="A28768" s="294"/>
      <c r="B28768" s="243"/>
      <c r="C28768" s="243"/>
      <c r="D28768" s="243"/>
      <c r="E28768" s="243"/>
    </row>
    <row r="28769" spans="1:5" customFormat="1">
      <c r="A28769" s="294"/>
      <c r="B28769" s="243"/>
      <c r="C28769" s="243"/>
      <c r="D28769" s="243"/>
      <c r="E28769" s="243"/>
    </row>
    <row r="28770" spans="1:5" customFormat="1">
      <c r="A28770" s="294"/>
      <c r="B28770" s="243"/>
      <c r="C28770" s="243"/>
      <c r="D28770" s="243"/>
      <c r="E28770" s="243"/>
    </row>
    <row r="28771" spans="1:5" customFormat="1">
      <c r="A28771" s="294"/>
      <c r="B28771" s="243"/>
      <c r="C28771" s="243"/>
      <c r="D28771" s="243"/>
      <c r="E28771" s="243"/>
    </row>
    <row r="28772" spans="1:5" customFormat="1">
      <c r="A28772" s="294"/>
      <c r="B28772" s="243"/>
      <c r="C28772" s="243"/>
      <c r="D28772" s="243"/>
      <c r="E28772" s="243"/>
    </row>
    <row r="28773" spans="1:5" customFormat="1">
      <c r="A28773" s="294"/>
      <c r="B28773" s="243"/>
      <c r="C28773" s="243"/>
      <c r="D28773" s="243"/>
      <c r="E28773" s="243"/>
    </row>
    <row r="28774" spans="1:5" customFormat="1">
      <c r="A28774" s="294"/>
      <c r="B28774" s="243"/>
      <c r="C28774" s="243"/>
      <c r="D28774" s="243"/>
      <c r="E28774" s="243"/>
    </row>
    <row r="28775" spans="1:5" customFormat="1">
      <c r="A28775" s="294"/>
      <c r="B28775" s="243"/>
      <c r="C28775" s="243"/>
      <c r="D28775" s="243"/>
      <c r="E28775" s="243"/>
    </row>
    <row r="28776" spans="1:5" customFormat="1">
      <c r="A28776" s="294"/>
      <c r="B28776" s="243"/>
      <c r="C28776" s="243"/>
      <c r="D28776" s="243"/>
      <c r="E28776" s="243"/>
    </row>
    <row r="28777" spans="1:5" customFormat="1">
      <c r="A28777" s="294"/>
      <c r="B28777" s="243"/>
      <c r="C28777" s="243"/>
      <c r="D28777" s="243"/>
      <c r="E28777" s="243"/>
    </row>
    <row r="28778" spans="1:5" customFormat="1">
      <c r="A28778" s="294"/>
      <c r="B28778" s="243"/>
      <c r="C28778" s="243"/>
      <c r="D28778" s="243"/>
      <c r="E28778" s="243"/>
    </row>
    <row r="28779" spans="1:5" customFormat="1">
      <c r="A28779" s="294"/>
      <c r="B28779" s="243"/>
      <c r="C28779" s="243"/>
      <c r="D28779" s="243"/>
      <c r="E28779" s="243"/>
    </row>
    <row r="28780" spans="1:5" customFormat="1">
      <c r="A28780" s="294"/>
      <c r="B28780" s="243"/>
      <c r="C28780" s="243"/>
      <c r="D28780" s="243"/>
      <c r="E28780" s="243"/>
    </row>
    <row r="28781" spans="1:5" customFormat="1">
      <c r="A28781" s="294"/>
      <c r="B28781" s="243"/>
      <c r="C28781" s="243"/>
      <c r="D28781" s="243"/>
      <c r="E28781" s="243"/>
    </row>
    <row r="28782" spans="1:5" customFormat="1">
      <c r="A28782" s="294"/>
      <c r="B28782" s="243"/>
      <c r="C28782" s="243"/>
      <c r="D28782" s="243"/>
      <c r="E28782" s="243"/>
    </row>
    <row r="28783" spans="1:5" customFormat="1">
      <c r="A28783" s="294"/>
      <c r="B28783" s="243"/>
      <c r="C28783" s="243"/>
      <c r="D28783" s="243"/>
      <c r="E28783" s="243"/>
    </row>
    <row r="28784" spans="1:5" customFormat="1">
      <c r="A28784" s="294"/>
      <c r="B28784" s="243"/>
      <c r="C28784" s="243"/>
      <c r="D28784" s="243"/>
      <c r="E28784" s="243"/>
    </row>
    <row r="28785" spans="1:5" customFormat="1">
      <c r="A28785" s="294"/>
      <c r="B28785" s="243"/>
      <c r="C28785" s="243"/>
      <c r="D28785" s="243"/>
      <c r="E28785" s="243"/>
    </row>
    <row r="28786" spans="1:5" customFormat="1">
      <c r="A28786" s="294"/>
      <c r="B28786" s="243"/>
      <c r="C28786" s="243"/>
      <c r="D28786" s="243"/>
      <c r="E28786" s="243"/>
    </row>
    <row r="28787" spans="1:5" customFormat="1">
      <c r="A28787" s="294"/>
      <c r="B28787" s="243"/>
      <c r="C28787" s="243"/>
      <c r="D28787" s="243"/>
      <c r="E28787" s="243"/>
    </row>
    <row r="28788" spans="1:5" customFormat="1">
      <c r="A28788" s="294"/>
      <c r="B28788" s="243"/>
      <c r="C28788" s="243"/>
      <c r="D28788" s="243"/>
      <c r="E28788" s="243"/>
    </row>
    <row r="28789" spans="1:5" customFormat="1">
      <c r="A28789" s="294"/>
      <c r="B28789" s="243"/>
      <c r="C28789" s="243"/>
      <c r="D28789" s="243"/>
      <c r="E28789" s="243"/>
    </row>
    <row r="28790" spans="1:5" customFormat="1">
      <c r="A28790" s="294"/>
      <c r="B28790" s="243"/>
      <c r="C28790" s="243"/>
      <c r="D28790" s="243"/>
      <c r="E28790" s="243"/>
    </row>
    <row r="28791" spans="1:5" customFormat="1">
      <c r="A28791" s="294"/>
      <c r="B28791" s="243"/>
      <c r="C28791" s="243"/>
      <c r="D28791" s="243"/>
      <c r="E28791" s="243"/>
    </row>
    <row r="28792" spans="1:5" customFormat="1">
      <c r="A28792" s="294"/>
      <c r="B28792" s="243"/>
      <c r="C28792" s="243"/>
      <c r="D28792" s="243"/>
      <c r="E28792" s="243"/>
    </row>
    <row r="28793" spans="1:5" customFormat="1">
      <c r="A28793" s="294"/>
      <c r="B28793" s="243"/>
      <c r="C28793" s="243"/>
      <c r="D28793" s="243"/>
      <c r="E28793" s="243"/>
    </row>
    <row r="28794" spans="1:5" customFormat="1">
      <c r="A28794" s="294"/>
      <c r="B28794" s="243"/>
      <c r="C28794" s="243"/>
      <c r="D28794" s="243"/>
      <c r="E28794" s="243"/>
    </row>
    <row r="28795" spans="1:5" customFormat="1">
      <c r="A28795" s="294"/>
      <c r="B28795" s="243"/>
      <c r="C28795" s="243"/>
      <c r="D28795" s="243"/>
      <c r="E28795" s="243"/>
    </row>
    <row r="28796" spans="1:5" customFormat="1">
      <c r="A28796" s="294"/>
      <c r="B28796" s="243"/>
      <c r="C28796" s="243"/>
      <c r="D28796" s="243"/>
      <c r="E28796" s="243"/>
    </row>
    <row r="28797" spans="1:5" customFormat="1">
      <c r="A28797" s="294"/>
      <c r="B28797" s="243"/>
      <c r="C28797" s="243"/>
      <c r="D28797" s="243"/>
      <c r="E28797" s="243"/>
    </row>
    <row r="28798" spans="1:5" customFormat="1">
      <c r="A28798" s="294"/>
      <c r="B28798" s="243"/>
      <c r="C28798" s="243"/>
      <c r="D28798" s="243"/>
      <c r="E28798" s="243"/>
    </row>
    <row r="28799" spans="1:5" customFormat="1">
      <c r="A28799" s="294"/>
      <c r="B28799" s="243"/>
      <c r="C28799" s="243"/>
      <c r="D28799" s="243"/>
      <c r="E28799" s="243"/>
    </row>
    <row r="28800" spans="1:5" customFormat="1">
      <c r="A28800" s="294"/>
      <c r="B28800" s="243"/>
      <c r="C28800" s="243"/>
      <c r="D28800" s="243"/>
      <c r="E28800" s="243"/>
    </row>
    <row r="28801" spans="1:5" customFormat="1">
      <c r="A28801" s="294"/>
      <c r="B28801" s="243"/>
      <c r="C28801" s="243"/>
      <c r="D28801" s="243"/>
      <c r="E28801" s="243"/>
    </row>
    <row r="28802" spans="1:5" customFormat="1">
      <c r="A28802" s="294"/>
      <c r="B28802" s="243"/>
      <c r="C28802" s="243"/>
      <c r="D28802" s="243"/>
      <c r="E28802" s="243"/>
    </row>
    <row r="28803" spans="1:5" customFormat="1">
      <c r="A28803" s="294"/>
      <c r="B28803" s="243"/>
      <c r="C28803" s="243"/>
      <c r="D28803" s="243"/>
      <c r="E28803" s="243"/>
    </row>
    <row r="28804" spans="1:5" customFormat="1">
      <c r="A28804" s="294"/>
      <c r="B28804" s="243"/>
      <c r="C28804" s="243"/>
      <c r="D28804" s="243"/>
      <c r="E28804" s="243"/>
    </row>
    <row r="28805" spans="1:5" customFormat="1">
      <c r="A28805" s="294"/>
      <c r="B28805" s="243"/>
      <c r="C28805" s="243"/>
      <c r="D28805" s="243"/>
      <c r="E28805" s="243"/>
    </row>
    <row r="28806" spans="1:5" customFormat="1">
      <c r="A28806" s="294"/>
      <c r="B28806" s="243"/>
      <c r="C28806" s="243"/>
      <c r="D28806" s="243"/>
      <c r="E28806" s="243"/>
    </row>
    <row r="28807" spans="1:5" customFormat="1">
      <c r="A28807" s="294"/>
      <c r="B28807" s="243"/>
      <c r="C28807" s="243"/>
      <c r="D28807" s="243"/>
      <c r="E28807" s="243"/>
    </row>
    <row r="28808" spans="1:5" customFormat="1">
      <c r="A28808" s="294"/>
      <c r="B28808" s="243"/>
      <c r="C28808" s="243"/>
      <c r="D28808" s="243"/>
      <c r="E28808" s="243"/>
    </row>
    <row r="28809" spans="1:5" customFormat="1">
      <c r="A28809" s="294"/>
      <c r="B28809" s="243"/>
      <c r="C28809" s="243"/>
      <c r="D28809" s="243"/>
      <c r="E28809" s="243"/>
    </row>
    <row r="28810" spans="1:5" customFormat="1">
      <c r="A28810" s="294"/>
      <c r="B28810" s="243"/>
      <c r="C28810" s="243"/>
      <c r="D28810" s="243"/>
      <c r="E28810" s="243"/>
    </row>
    <row r="28811" spans="1:5" customFormat="1">
      <c r="A28811" s="294"/>
      <c r="B28811" s="243"/>
      <c r="C28811" s="243"/>
      <c r="D28811" s="243"/>
      <c r="E28811" s="243"/>
    </row>
    <row r="28812" spans="1:5" customFormat="1">
      <c r="A28812" s="294"/>
      <c r="B28812" s="243"/>
      <c r="C28812" s="243"/>
      <c r="D28812" s="243"/>
      <c r="E28812" s="243"/>
    </row>
    <row r="28813" spans="1:5" customFormat="1">
      <c r="A28813" s="294"/>
      <c r="B28813" s="243"/>
      <c r="C28813" s="243"/>
      <c r="D28813" s="243"/>
      <c r="E28813" s="243"/>
    </row>
    <row r="28814" spans="1:5" customFormat="1">
      <c r="A28814" s="294"/>
      <c r="B28814" s="243"/>
      <c r="C28814" s="243"/>
      <c r="D28814" s="243"/>
      <c r="E28814" s="243"/>
    </row>
    <row r="28815" spans="1:5" customFormat="1">
      <c r="A28815" s="294"/>
      <c r="B28815" s="243"/>
      <c r="C28815" s="243"/>
      <c r="D28815" s="243"/>
      <c r="E28815" s="243"/>
    </row>
    <row r="28816" spans="1:5" customFormat="1">
      <c r="A28816" s="294"/>
      <c r="B28816" s="243"/>
      <c r="C28816" s="243"/>
      <c r="D28816" s="243"/>
      <c r="E28816" s="243"/>
    </row>
    <row r="28817" spans="1:5" customFormat="1">
      <c r="A28817" s="294"/>
      <c r="B28817" s="243"/>
      <c r="C28817" s="243"/>
      <c r="D28817" s="243"/>
      <c r="E28817" s="243"/>
    </row>
    <row r="28818" spans="1:5" customFormat="1">
      <c r="A28818" s="294"/>
      <c r="B28818" s="243"/>
      <c r="C28818" s="243"/>
      <c r="D28818" s="243"/>
      <c r="E28818" s="243"/>
    </row>
    <row r="28819" spans="1:5" customFormat="1">
      <c r="A28819" s="294"/>
      <c r="B28819" s="243"/>
      <c r="C28819" s="243"/>
      <c r="D28819" s="243"/>
      <c r="E28819" s="243"/>
    </row>
    <row r="28820" spans="1:5" customFormat="1">
      <c r="A28820" s="294"/>
      <c r="B28820" s="243"/>
      <c r="C28820" s="243"/>
      <c r="D28820" s="243"/>
      <c r="E28820" s="243"/>
    </row>
    <row r="28821" spans="1:5" customFormat="1">
      <c r="A28821" s="294"/>
      <c r="B28821" s="243"/>
      <c r="C28821" s="243"/>
      <c r="D28821" s="243"/>
      <c r="E28821" s="243"/>
    </row>
    <row r="28822" spans="1:5" customFormat="1">
      <c r="A28822" s="294"/>
      <c r="B28822" s="243"/>
      <c r="C28822" s="243"/>
      <c r="D28822" s="243"/>
      <c r="E28822" s="243"/>
    </row>
    <row r="28823" spans="1:5" customFormat="1">
      <c r="A28823" s="294"/>
      <c r="B28823" s="243"/>
      <c r="C28823" s="243"/>
      <c r="D28823" s="243"/>
      <c r="E28823" s="243"/>
    </row>
    <row r="28824" spans="1:5" customFormat="1">
      <c r="A28824" s="294"/>
      <c r="B28824" s="243"/>
      <c r="C28824" s="243"/>
      <c r="D28824" s="243"/>
      <c r="E28824" s="243"/>
    </row>
    <row r="28825" spans="1:5" customFormat="1">
      <c r="A28825" s="294"/>
      <c r="B28825" s="243"/>
      <c r="C28825" s="243"/>
      <c r="D28825" s="243"/>
      <c r="E28825" s="243"/>
    </row>
    <row r="28826" spans="1:5" customFormat="1">
      <c r="A28826" s="294"/>
      <c r="B28826" s="243"/>
      <c r="C28826" s="243"/>
      <c r="D28826" s="243"/>
      <c r="E28826" s="243"/>
    </row>
    <row r="28827" spans="1:5" customFormat="1">
      <c r="A28827" s="294"/>
      <c r="B28827" s="243"/>
      <c r="C28827" s="243"/>
      <c r="D28827" s="243"/>
      <c r="E28827" s="243"/>
    </row>
    <row r="28828" spans="1:5" customFormat="1">
      <c r="A28828" s="294"/>
      <c r="B28828" s="243"/>
      <c r="C28828" s="243"/>
      <c r="D28828" s="243"/>
      <c r="E28828" s="243"/>
    </row>
    <row r="28829" spans="1:5" customFormat="1">
      <c r="A28829" s="294"/>
      <c r="B28829" s="243"/>
      <c r="C28829" s="243"/>
      <c r="D28829" s="243"/>
      <c r="E28829" s="243"/>
    </row>
    <row r="28830" spans="1:5" customFormat="1">
      <c r="A28830" s="294"/>
      <c r="B28830" s="243"/>
      <c r="C28830" s="243"/>
      <c r="D28830" s="243"/>
      <c r="E28830" s="243"/>
    </row>
    <row r="28831" spans="1:5" customFormat="1">
      <c r="A28831" s="294"/>
      <c r="B28831" s="243"/>
      <c r="C28831" s="243"/>
      <c r="D28831" s="243"/>
      <c r="E28831" s="243"/>
    </row>
    <row r="28832" spans="1:5" customFormat="1">
      <c r="A28832" s="294"/>
      <c r="B28832" s="243"/>
      <c r="C28832" s="243"/>
      <c r="D28832" s="243"/>
      <c r="E28832" s="243"/>
    </row>
    <row r="28833" spans="1:5" customFormat="1">
      <c r="A28833" s="294"/>
      <c r="B28833" s="243"/>
      <c r="C28833" s="243"/>
      <c r="D28833" s="243"/>
      <c r="E28833" s="243"/>
    </row>
    <row r="28834" spans="1:5" customFormat="1">
      <c r="A28834" s="294"/>
      <c r="B28834" s="243"/>
      <c r="C28834" s="243"/>
      <c r="D28834" s="243"/>
      <c r="E28834" s="243"/>
    </row>
    <row r="28835" spans="1:5" customFormat="1">
      <c r="A28835" s="294"/>
      <c r="B28835" s="243"/>
      <c r="C28835" s="243"/>
      <c r="D28835" s="243"/>
      <c r="E28835" s="243"/>
    </row>
    <row r="28836" spans="1:5" customFormat="1">
      <c r="A28836" s="294"/>
      <c r="B28836" s="243"/>
      <c r="C28836" s="243"/>
      <c r="D28836" s="243"/>
      <c r="E28836" s="243"/>
    </row>
    <row r="28837" spans="1:5" customFormat="1">
      <c r="A28837" s="294"/>
      <c r="B28837" s="243"/>
      <c r="C28837" s="243"/>
      <c r="D28837" s="243"/>
      <c r="E28837" s="243"/>
    </row>
    <row r="28838" spans="1:5" customFormat="1">
      <c r="A28838" s="294"/>
      <c r="B28838" s="243"/>
      <c r="C28838" s="243"/>
      <c r="D28838" s="243"/>
      <c r="E28838" s="243"/>
    </row>
    <row r="28839" spans="1:5" customFormat="1">
      <c r="A28839" s="294"/>
      <c r="B28839" s="243"/>
      <c r="C28839" s="243"/>
      <c r="D28839" s="243"/>
      <c r="E28839" s="243"/>
    </row>
    <row r="28840" spans="1:5" customFormat="1">
      <c r="A28840" s="294"/>
      <c r="B28840" s="243"/>
      <c r="C28840" s="243"/>
      <c r="D28840" s="243"/>
      <c r="E28840" s="243"/>
    </row>
    <row r="28841" spans="1:5" customFormat="1">
      <c r="A28841" s="294"/>
      <c r="B28841" s="243"/>
      <c r="C28841" s="243"/>
      <c r="D28841" s="243"/>
      <c r="E28841" s="243"/>
    </row>
    <row r="28842" spans="1:5" customFormat="1">
      <c r="A28842" s="294"/>
      <c r="B28842" s="243"/>
      <c r="C28842" s="243"/>
      <c r="D28842" s="243"/>
      <c r="E28842" s="243"/>
    </row>
    <row r="28843" spans="1:5" customFormat="1">
      <c r="A28843" s="294"/>
      <c r="B28843" s="243"/>
      <c r="C28843" s="243"/>
      <c r="D28843" s="243"/>
      <c r="E28843" s="243"/>
    </row>
    <row r="28844" spans="1:5" customFormat="1">
      <c r="A28844" s="294"/>
      <c r="B28844" s="243"/>
      <c r="C28844" s="243"/>
      <c r="D28844" s="243"/>
      <c r="E28844" s="243"/>
    </row>
    <row r="28845" spans="1:5" customFormat="1">
      <c r="A28845" s="294"/>
      <c r="B28845" s="243"/>
      <c r="C28845" s="243"/>
      <c r="D28845" s="243"/>
      <c r="E28845" s="243"/>
    </row>
    <row r="28846" spans="1:5" customFormat="1">
      <c r="A28846" s="294"/>
      <c r="B28846" s="243"/>
      <c r="C28846" s="243"/>
      <c r="D28846" s="243"/>
      <c r="E28846" s="243"/>
    </row>
    <row r="28847" spans="1:5" customFormat="1">
      <c r="A28847" s="294"/>
      <c r="B28847" s="243"/>
      <c r="C28847" s="243"/>
      <c r="D28847" s="243"/>
      <c r="E28847" s="243"/>
    </row>
    <row r="28848" spans="1:5" customFormat="1">
      <c r="A28848" s="294"/>
      <c r="B28848" s="243"/>
      <c r="C28848" s="243"/>
      <c r="D28848" s="243"/>
      <c r="E28848" s="243"/>
    </row>
    <row r="28849" spans="1:5" customFormat="1">
      <c r="A28849" s="294"/>
      <c r="B28849" s="243"/>
      <c r="C28849" s="243"/>
      <c r="D28849" s="243"/>
      <c r="E28849" s="243"/>
    </row>
    <row r="28850" spans="1:5" customFormat="1">
      <c r="A28850" s="294"/>
      <c r="B28850" s="243"/>
      <c r="C28850" s="243"/>
      <c r="D28850" s="243"/>
      <c r="E28850" s="243"/>
    </row>
    <row r="28851" spans="1:5" customFormat="1">
      <c r="A28851" s="294"/>
      <c r="B28851" s="243"/>
      <c r="C28851" s="243"/>
      <c r="D28851" s="243"/>
      <c r="E28851" s="243"/>
    </row>
    <row r="28852" spans="1:5" customFormat="1">
      <c r="A28852" s="294"/>
      <c r="B28852" s="243"/>
      <c r="C28852" s="243"/>
      <c r="D28852" s="243"/>
      <c r="E28852" s="243"/>
    </row>
    <row r="28853" spans="1:5" customFormat="1">
      <c r="A28853" s="294"/>
      <c r="B28853" s="243"/>
      <c r="C28853" s="243"/>
      <c r="D28853" s="243"/>
      <c r="E28853" s="243"/>
    </row>
    <row r="28854" spans="1:5" customFormat="1">
      <c r="A28854" s="294"/>
      <c r="B28854" s="243"/>
      <c r="C28854" s="243"/>
      <c r="D28854" s="243"/>
      <c r="E28854" s="243"/>
    </row>
    <row r="28855" spans="1:5" customFormat="1">
      <c r="A28855" s="294"/>
      <c r="B28855" s="243"/>
      <c r="C28855" s="243"/>
      <c r="D28855" s="243"/>
      <c r="E28855" s="243"/>
    </row>
    <row r="28856" spans="1:5" customFormat="1">
      <c r="A28856" s="294"/>
      <c r="B28856" s="243"/>
      <c r="C28856" s="243"/>
      <c r="D28856" s="243"/>
      <c r="E28856" s="243"/>
    </row>
    <row r="28857" spans="1:5" customFormat="1">
      <c r="A28857" s="294"/>
      <c r="B28857" s="243"/>
      <c r="C28857" s="243"/>
      <c r="D28857" s="243"/>
      <c r="E28857" s="243"/>
    </row>
    <row r="28858" spans="1:5" customFormat="1">
      <c r="A28858" s="294"/>
      <c r="B28858" s="243"/>
      <c r="C28858" s="243"/>
      <c r="D28858" s="243"/>
      <c r="E28858" s="243"/>
    </row>
    <row r="28859" spans="1:5" customFormat="1">
      <c r="A28859" s="294"/>
      <c r="B28859" s="243"/>
      <c r="C28859" s="243"/>
      <c r="D28859" s="243"/>
      <c r="E28859" s="243"/>
    </row>
    <row r="28860" spans="1:5" customFormat="1">
      <c r="A28860" s="294"/>
      <c r="B28860" s="243"/>
      <c r="C28860" s="243"/>
      <c r="D28860" s="243"/>
      <c r="E28860" s="243"/>
    </row>
    <row r="28861" spans="1:5" customFormat="1">
      <c r="A28861" s="294"/>
      <c r="B28861" s="243"/>
      <c r="C28861" s="243"/>
      <c r="D28861" s="243"/>
      <c r="E28861" s="243"/>
    </row>
    <row r="28862" spans="1:5" customFormat="1">
      <c r="A28862" s="294"/>
      <c r="B28862" s="243"/>
      <c r="C28862" s="243"/>
      <c r="D28862" s="243"/>
      <c r="E28862" s="243"/>
    </row>
    <row r="28863" spans="1:5" customFormat="1">
      <c r="A28863" s="294"/>
      <c r="B28863" s="243"/>
      <c r="C28863" s="243"/>
      <c r="D28863" s="243"/>
      <c r="E28863" s="243"/>
    </row>
    <row r="28864" spans="1:5" customFormat="1">
      <c r="A28864" s="294"/>
      <c r="B28864" s="243"/>
      <c r="C28864" s="243"/>
      <c r="D28864" s="243"/>
      <c r="E28864" s="243"/>
    </row>
    <row r="28865" spans="1:5" customFormat="1">
      <c r="A28865" s="294"/>
      <c r="B28865" s="243"/>
      <c r="C28865" s="243"/>
      <c r="D28865" s="243"/>
      <c r="E28865" s="243"/>
    </row>
    <row r="28866" spans="1:5" customFormat="1">
      <c r="A28866" s="294"/>
      <c r="B28866" s="243"/>
      <c r="C28866" s="243"/>
      <c r="D28866" s="243"/>
      <c r="E28866" s="243"/>
    </row>
    <row r="28867" spans="1:5" customFormat="1">
      <c r="A28867" s="294"/>
      <c r="B28867" s="243"/>
      <c r="C28867" s="243"/>
      <c r="D28867" s="243"/>
      <c r="E28867" s="243"/>
    </row>
    <row r="28868" spans="1:5" customFormat="1">
      <c r="A28868" s="294"/>
      <c r="B28868" s="243"/>
      <c r="C28868" s="243"/>
      <c r="D28868" s="243"/>
      <c r="E28868" s="243"/>
    </row>
    <row r="28869" spans="1:5" customFormat="1">
      <c r="A28869" s="294"/>
      <c r="B28869" s="243"/>
      <c r="C28869" s="243"/>
      <c r="D28869" s="243"/>
      <c r="E28869" s="243"/>
    </row>
    <row r="28870" spans="1:5" customFormat="1">
      <c r="A28870" s="294"/>
      <c r="B28870" s="243"/>
      <c r="C28870" s="243"/>
      <c r="D28870" s="243"/>
      <c r="E28870" s="243"/>
    </row>
    <row r="28871" spans="1:5" customFormat="1">
      <c r="A28871" s="294"/>
      <c r="B28871" s="243"/>
      <c r="C28871" s="243"/>
      <c r="D28871" s="243"/>
      <c r="E28871" s="243"/>
    </row>
    <row r="28872" spans="1:5" customFormat="1">
      <c r="A28872" s="294"/>
      <c r="B28872" s="243"/>
      <c r="C28872" s="243"/>
      <c r="D28872" s="243"/>
      <c r="E28872" s="243"/>
    </row>
    <row r="28873" spans="1:5" customFormat="1">
      <c r="A28873" s="294"/>
      <c r="B28873" s="243"/>
      <c r="C28873" s="243"/>
      <c r="D28873" s="243"/>
      <c r="E28873" s="243"/>
    </row>
    <row r="28874" spans="1:5" customFormat="1">
      <c r="A28874" s="294"/>
      <c r="B28874" s="243"/>
      <c r="C28874" s="243"/>
      <c r="D28874" s="243"/>
      <c r="E28874" s="243"/>
    </row>
    <row r="28875" spans="1:5" customFormat="1">
      <c r="A28875" s="294"/>
      <c r="B28875" s="243"/>
      <c r="C28875" s="243"/>
      <c r="D28875" s="243"/>
      <c r="E28875" s="243"/>
    </row>
    <row r="28876" spans="1:5" customFormat="1">
      <c r="A28876" s="294"/>
      <c r="B28876" s="243"/>
      <c r="C28876" s="243"/>
      <c r="D28876" s="243"/>
      <c r="E28876" s="243"/>
    </row>
    <row r="28877" spans="1:5" customFormat="1">
      <c r="A28877" s="294"/>
      <c r="B28877" s="243"/>
      <c r="C28877" s="243"/>
      <c r="D28877" s="243"/>
      <c r="E28877" s="243"/>
    </row>
    <row r="28878" spans="1:5" customFormat="1">
      <c r="A28878" s="294"/>
      <c r="B28878" s="243"/>
      <c r="C28878" s="243"/>
      <c r="D28878" s="243"/>
      <c r="E28878" s="243"/>
    </row>
    <row r="28879" spans="1:5" customFormat="1">
      <c r="A28879" s="294"/>
      <c r="B28879" s="243"/>
      <c r="C28879" s="243"/>
      <c r="D28879" s="243"/>
      <c r="E28879" s="243"/>
    </row>
    <row r="28880" spans="1:5" customFormat="1">
      <c r="A28880" s="294"/>
      <c r="B28880" s="243"/>
      <c r="C28880" s="243"/>
      <c r="D28880" s="243"/>
      <c r="E28880" s="243"/>
    </row>
    <row r="28881" spans="1:5" customFormat="1">
      <c r="A28881" s="294"/>
      <c r="B28881" s="243"/>
      <c r="C28881" s="243"/>
      <c r="D28881" s="243"/>
      <c r="E28881" s="243"/>
    </row>
    <row r="28882" spans="1:5" customFormat="1">
      <c r="A28882" s="294"/>
      <c r="B28882" s="243"/>
      <c r="C28882" s="243"/>
      <c r="D28882" s="243"/>
      <c r="E28882" s="243"/>
    </row>
    <row r="28883" spans="1:5" customFormat="1">
      <c r="A28883" s="294"/>
      <c r="B28883" s="243"/>
      <c r="C28883" s="243"/>
      <c r="D28883" s="243"/>
      <c r="E28883" s="243"/>
    </row>
    <row r="28884" spans="1:5" customFormat="1">
      <c r="A28884" s="294"/>
      <c r="B28884" s="243"/>
      <c r="C28884" s="243"/>
      <c r="D28884" s="243"/>
      <c r="E28884" s="243"/>
    </row>
    <row r="28885" spans="1:5" customFormat="1">
      <c r="A28885" s="294"/>
      <c r="B28885" s="243"/>
      <c r="C28885" s="243"/>
      <c r="D28885" s="243"/>
      <c r="E28885" s="243"/>
    </row>
    <row r="28886" spans="1:5" customFormat="1">
      <c r="A28886" s="294"/>
      <c r="B28886" s="243"/>
      <c r="C28886" s="243"/>
      <c r="D28886" s="243"/>
      <c r="E28886" s="243"/>
    </row>
    <row r="28887" spans="1:5" customFormat="1">
      <c r="A28887" s="294"/>
      <c r="B28887" s="243"/>
      <c r="C28887" s="243"/>
      <c r="D28887" s="243"/>
      <c r="E28887" s="243"/>
    </row>
    <row r="28888" spans="1:5" customFormat="1">
      <c r="A28888" s="294"/>
      <c r="B28888" s="243"/>
      <c r="C28888" s="243"/>
      <c r="D28888" s="243"/>
      <c r="E28888" s="243"/>
    </row>
    <row r="28889" spans="1:5" customFormat="1">
      <c r="A28889" s="294"/>
      <c r="B28889" s="243"/>
      <c r="C28889" s="243"/>
      <c r="D28889" s="243"/>
      <c r="E28889" s="243"/>
    </row>
    <row r="28890" spans="1:5" customFormat="1">
      <c r="A28890" s="294"/>
      <c r="B28890" s="243"/>
      <c r="C28890" s="243"/>
      <c r="D28890" s="243"/>
      <c r="E28890" s="243"/>
    </row>
    <row r="28891" spans="1:5" customFormat="1">
      <c r="A28891" s="294"/>
      <c r="B28891" s="243"/>
      <c r="C28891" s="243"/>
      <c r="D28891" s="243"/>
      <c r="E28891" s="243"/>
    </row>
    <row r="28892" spans="1:5" customFormat="1">
      <c r="A28892" s="294"/>
      <c r="B28892" s="243"/>
      <c r="C28892" s="243"/>
      <c r="D28892" s="243"/>
      <c r="E28892" s="243"/>
    </row>
    <row r="28893" spans="1:5" customFormat="1">
      <c r="A28893" s="294"/>
      <c r="B28893" s="243"/>
      <c r="C28893" s="243"/>
      <c r="D28893" s="243"/>
      <c r="E28893" s="243"/>
    </row>
    <row r="28894" spans="1:5" customFormat="1">
      <c r="A28894" s="294"/>
      <c r="B28894" s="243"/>
      <c r="C28894" s="243"/>
      <c r="D28894" s="243"/>
      <c r="E28894" s="243"/>
    </row>
    <row r="28895" spans="1:5" customFormat="1">
      <c r="A28895" s="294"/>
      <c r="B28895" s="243"/>
      <c r="C28895" s="243"/>
      <c r="D28895" s="243"/>
      <c r="E28895" s="243"/>
    </row>
    <row r="28896" spans="1:5" customFormat="1">
      <c r="A28896" s="294"/>
      <c r="B28896" s="243"/>
      <c r="C28896" s="243"/>
      <c r="D28896" s="243"/>
      <c r="E28896" s="243"/>
    </row>
    <row r="28897" spans="1:5" customFormat="1">
      <c r="A28897" s="294"/>
      <c r="B28897" s="243"/>
      <c r="C28897" s="243"/>
      <c r="D28897" s="243"/>
      <c r="E28897" s="243"/>
    </row>
    <row r="28898" spans="1:5" customFormat="1">
      <c r="A28898" s="294"/>
      <c r="B28898" s="243"/>
      <c r="C28898" s="243"/>
      <c r="D28898" s="243"/>
      <c r="E28898" s="243"/>
    </row>
    <row r="28899" spans="1:5" customFormat="1">
      <c r="A28899" s="294"/>
      <c r="B28899" s="243"/>
      <c r="C28899" s="243"/>
      <c r="D28899" s="243"/>
      <c r="E28899" s="243"/>
    </row>
    <row r="28900" spans="1:5" customFormat="1">
      <c r="A28900" s="294"/>
      <c r="B28900" s="243"/>
      <c r="C28900" s="243"/>
      <c r="D28900" s="243"/>
      <c r="E28900" s="243"/>
    </row>
    <row r="28901" spans="1:5" customFormat="1">
      <c r="A28901" s="294"/>
      <c r="B28901" s="243"/>
      <c r="C28901" s="243"/>
      <c r="D28901" s="243"/>
      <c r="E28901" s="243"/>
    </row>
    <row r="28902" spans="1:5" customFormat="1">
      <c r="A28902" s="294"/>
      <c r="B28902" s="243"/>
      <c r="C28902" s="243"/>
      <c r="D28902" s="243"/>
      <c r="E28902" s="243"/>
    </row>
    <row r="28903" spans="1:5" customFormat="1">
      <c r="A28903" s="294"/>
      <c r="B28903" s="243"/>
      <c r="C28903" s="243"/>
      <c r="D28903" s="243"/>
      <c r="E28903" s="243"/>
    </row>
    <row r="28904" spans="1:5" customFormat="1">
      <c r="A28904" s="294"/>
      <c r="B28904" s="243"/>
      <c r="C28904" s="243"/>
      <c r="D28904" s="243"/>
      <c r="E28904" s="243"/>
    </row>
    <row r="28905" spans="1:5" customFormat="1">
      <c r="A28905" s="294"/>
      <c r="B28905" s="243"/>
      <c r="C28905" s="243"/>
      <c r="D28905" s="243"/>
      <c r="E28905" s="243"/>
    </row>
    <row r="28906" spans="1:5" customFormat="1">
      <c r="A28906" s="294"/>
      <c r="B28906" s="243"/>
      <c r="C28906" s="243"/>
      <c r="D28906" s="243"/>
      <c r="E28906" s="243"/>
    </row>
    <row r="28907" spans="1:5" customFormat="1">
      <c r="A28907" s="294"/>
      <c r="B28907" s="243"/>
      <c r="C28907" s="243"/>
      <c r="D28907" s="243"/>
      <c r="E28907" s="243"/>
    </row>
    <row r="28908" spans="1:5" customFormat="1">
      <c r="A28908" s="294"/>
      <c r="B28908" s="243"/>
      <c r="C28908" s="243"/>
      <c r="D28908" s="243"/>
      <c r="E28908" s="243"/>
    </row>
    <row r="28909" spans="1:5" customFormat="1">
      <c r="A28909" s="294"/>
      <c r="B28909" s="243"/>
      <c r="C28909" s="243"/>
      <c r="D28909" s="243"/>
      <c r="E28909" s="243"/>
    </row>
    <row r="28910" spans="1:5" customFormat="1">
      <c r="A28910" s="294"/>
      <c r="B28910" s="243"/>
      <c r="C28910" s="243"/>
      <c r="D28910" s="243"/>
      <c r="E28910" s="243"/>
    </row>
    <row r="28911" spans="1:5" customFormat="1">
      <c r="A28911" s="294"/>
      <c r="B28911" s="243"/>
      <c r="C28911" s="243"/>
      <c r="D28911" s="243"/>
      <c r="E28911" s="243"/>
    </row>
    <row r="28912" spans="1:5" customFormat="1">
      <c r="A28912" s="294"/>
      <c r="B28912" s="243"/>
      <c r="C28912" s="243"/>
      <c r="D28912" s="243"/>
      <c r="E28912" s="243"/>
    </row>
    <row r="28913" spans="1:5" customFormat="1">
      <c r="A28913" s="294"/>
      <c r="B28913" s="243"/>
      <c r="C28913" s="243"/>
      <c r="D28913" s="243"/>
      <c r="E28913" s="243"/>
    </row>
    <row r="28914" spans="1:5" customFormat="1">
      <c r="A28914" s="294"/>
      <c r="B28914" s="243"/>
      <c r="C28914" s="243"/>
      <c r="D28914" s="243"/>
      <c r="E28914" s="243"/>
    </row>
    <row r="28915" spans="1:5" customFormat="1">
      <c r="A28915" s="294"/>
      <c r="B28915" s="243"/>
      <c r="C28915" s="243"/>
      <c r="D28915" s="243"/>
      <c r="E28915" s="243"/>
    </row>
    <row r="28916" spans="1:5" customFormat="1">
      <c r="A28916" s="294"/>
      <c r="B28916" s="243"/>
      <c r="C28916" s="243"/>
      <c r="D28916" s="243"/>
      <c r="E28916" s="243"/>
    </row>
    <row r="28917" spans="1:5" customFormat="1">
      <c r="A28917" s="294"/>
      <c r="B28917" s="243"/>
      <c r="C28917" s="243"/>
      <c r="D28917" s="243"/>
      <c r="E28917" s="243"/>
    </row>
    <row r="28918" spans="1:5" customFormat="1">
      <c r="A28918" s="294"/>
      <c r="B28918" s="243"/>
      <c r="C28918" s="243"/>
      <c r="D28918" s="243"/>
      <c r="E28918" s="243"/>
    </row>
    <row r="28919" spans="1:5" customFormat="1">
      <c r="A28919" s="294"/>
      <c r="B28919" s="243"/>
      <c r="C28919" s="243"/>
      <c r="D28919" s="243"/>
      <c r="E28919" s="243"/>
    </row>
    <row r="28920" spans="1:5" customFormat="1">
      <c r="A28920" s="294"/>
      <c r="B28920" s="243"/>
      <c r="C28920" s="243"/>
      <c r="D28920" s="243"/>
      <c r="E28920" s="243"/>
    </row>
    <row r="28921" spans="1:5" customFormat="1">
      <c r="A28921" s="294"/>
      <c r="B28921" s="243"/>
      <c r="C28921" s="243"/>
      <c r="D28921" s="243"/>
      <c r="E28921" s="243"/>
    </row>
    <row r="28922" spans="1:5" customFormat="1">
      <c r="A28922" s="294"/>
      <c r="B28922" s="243"/>
      <c r="C28922" s="243"/>
      <c r="D28922" s="243"/>
      <c r="E28922" s="243"/>
    </row>
    <row r="28923" spans="1:5" customFormat="1">
      <c r="A28923" s="294"/>
      <c r="B28923" s="243"/>
      <c r="C28923" s="243"/>
      <c r="D28923" s="243"/>
      <c r="E28923" s="243"/>
    </row>
    <row r="28924" spans="1:5" customFormat="1">
      <c r="A28924" s="294"/>
      <c r="B28924" s="243"/>
      <c r="C28924" s="243"/>
      <c r="D28924" s="243"/>
      <c r="E28924" s="243"/>
    </row>
    <row r="28925" spans="1:5" customFormat="1">
      <c r="A28925" s="294"/>
      <c r="B28925" s="243"/>
      <c r="C28925" s="243"/>
      <c r="D28925" s="243"/>
      <c r="E28925" s="243"/>
    </row>
    <row r="28926" spans="1:5" customFormat="1">
      <c r="A28926" s="294"/>
      <c r="B28926" s="243"/>
      <c r="C28926" s="243"/>
      <c r="D28926" s="243"/>
      <c r="E28926" s="243"/>
    </row>
    <row r="28927" spans="1:5" customFormat="1">
      <c r="A28927" s="294"/>
      <c r="B28927" s="243"/>
      <c r="C28927" s="243"/>
      <c r="D28927" s="243"/>
      <c r="E28927" s="243"/>
    </row>
    <row r="28928" spans="1:5" customFormat="1">
      <c r="A28928" s="294"/>
      <c r="B28928" s="243"/>
      <c r="C28928" s="243"/>
      <c r="D28928" s="243"/>
      <c r="E28928" s="243"/>
    </row>
    <row r="28929" spans="1:5" customFormat="1">
      <c r="A28929" s="294"/>
      <c r="B28929" s="243"/>
      <c r="C28929" s="243"/>
      <c r="D28929" s="243"/>
      <c r="E28929" s="243"/>
    </row>
    <row r="28930" spans="1:5" customFormat="1">
      <c r="A28930" s="294"/>
      <c r="B28930" s="243"/>
      <c r="C28930" s="243"/>
      <c r="D28930" s="243"/>
      <c r="E28930" s="243"/>
    </row>
    <row r="28931" spans="1:5" customFormat="1">
      <c r="A28931" s="294"/>
      <c r="B28931" s="243"/>
      <c r="C28931" s="243"/>
      <c r="D28931" s="243"/>
      <c r="E28931" s="243"/>
    </row>
    <row r="28932" spans="1:5" customFormat="1">
      <c r="A28932" s="294"/>
      <c r="B28932" s="243"/>
      <c r="C28932" s="243"/>
      <c r="D28932" s="243"/>
      <c r="E28932" s="243"/>
    </row>
    <row r="28933" spans="1:5" customFormat="1">
      <c r="A28933" s="294"/>
      <c r="B28933" s="243"/>
      <c r="C28933" s="243"/>
      <c r="D28933" s="243"/>
      <c r="E28933" s="243"/>
    </row>
    <row r="28934" spans="1:5" customFormat="1">
      <c r="A28934" s="294"/>
      <c r="B28934" s="243"/>
      <c r="C28934" s="243"/>
      <c r="D28934" s="243"/>
      <c r="E28934" s="243"/>
    </row>
    <row r="28935" spans="1:5" customFormat="1">
      <c r="A28935" s="294"/>
      <c r="B28935" s="243"/>
      <c r="C28935" s="243"/>
      <c r="D28935" s="243"/>
      <c r="E28935" s="243"/>
    </row>
    <row r="28936" spans="1:5" customFormat="1">
      <c r="A28936" s="294"/>
      <c r="B28936" s="243"/>
      <c r="C28936" s="243"/>
      <c r="D28936" s="243"/>
      <c r="E28936" s="243"/>
    </row>
    <row r="28937" spans="1:5" customFormat="1">
      <c r="A28937" s="294"/>
      <c r="B28937" s="243"/>
      <c r="C28937" s="243"/>
      <c r="D28937" s="243"/>
      <c r="E28937" s="243"/>
    </row>
    <row r="28938" spans="1:5" customFormat="1">
      <c r="A28938" s="294"/>
      <c r="B28938" s="243"/>
      <c r="C28938" s="243"/>
      <c r="D28938" s="243"/>
      <c r="E28938" s="243"/>
    </row>
    <row r="28939" spans="1:5" customFormat="1">
      <c r="A28939" s="294"/>
      <c r="B28939" s="243"/>
      <c r="C28939" s="243"/>
      <c r="D28939" s="243"/>
      <c r="E28939" s="243"/>
    </row>
    <row r="28940" spans="1:5" customFormat="1">
      <c r="A28940" s="294"/>
      <c r="B28940" s="243"/>
      <c r="C28940" s="243"/>
      <c r="D28940" s="243"/>
      <c r="E28940" s="243"/>
    </row>
    <row r="28941" spans="1:5" customFormat="1">
      <c r="A28941" s="294"/>
      <c r="B28941" s="243"/>
      <c r="C28941" s="243"/>
      <c r="D28941" s="243"/>
      <c r="E28941" s="243"/>
    </row>
    <row r="28942" spans="1:5" customFormat="1">
      <c r="A28942" s="294"/>
      <c r="B28942" s="243"/>
      <c r="C28942" s="243"/>
      <c r="D28942" s="243"/>
      <c r="E28942" s="243"/>
    </row>
    <row r="28943" spans="1:5" customFormat="1">
      <c r="A28943" s="294"/>
      <c r="B28943" s="243"/>
      <c r="C28943" s="243"/>
      <c r="D28943" s="243"/>
      <c r="E28943" s="243"/>
    </row>
    <row r="28944" spans="1:5" customFormat="1">
      <c r="A28944" s="294"/>
      <c r="B28944" s="243"/>
      <c r="C28944" s="243"/>
      <c r="D28944" s="243"/>
      <c r="E28944" s="243"/>
    </row>
    <row r="28945" spans="1:5" customFormat="1">
      <c r="A28945" s="294"/>
      <c r="B28945" s="243"/>
      <c r="C28945" s="243"/>
      <c r="D28945" s="243"/>
      <c r="E28945" s="243"/>
    </row>
    <row r="28946" spans="1:5" customFormat="1">
      <c r="A28946" s="294"/>
      <c r="B28946" s="243"/>
      <c r="C28946" s="243"/>
      <c r="D28946" s="243"/>
      <c r="E28946" s="243"/>
    </row>
    <row r="28947" spans="1:5" customFormat="1">
      <c r="A28947" s="294"/>
      <c r="B28947" s="243"/>
      <c r="C28947" s="243"/>
      <c r="D28947" s="243"/>
      <c r="E28947" s="243"/>
    </row>
    <row r="28948" spans="1:5" customFormat="1">
      <c r="A28948" s="294"/>
      <c r="B28948" s="243"/>
      <c r="C28948" s="243"/>
      <c r="D28948" s="243"/>
      <c r="E28948" s="243"/>
    </row>
    <row r="28949" spans="1:5" customFormat="1">
      <c r="A28949" s="294"/>
      <c r="B28949" s="243"/>
      <c r="C28949" s="243"/>
      <c r="D28949" s="243"/>
      <c r="E28949" s="243"/>
    </row>
    <row r="28950" spans="1:5" customFormat="1">
      <c r="A28950" s="294"/>
      <c r="B28950" s="243"/>
      <c r="C28950" s="243"/>
      <c r="D28950" s="243"/>
      <c r="E28950" s="243"/>
    </row>
    <row r="28951" spans="1:5" customFormat="1">
      <c r="A28951" s="294"/>
      <c r="B28951" s="243"/>
      <c r="C28951" s="243"/>
      <c r="D28951" s="243"/>
      <c r="E28951" s="243"/>
    </row>
    <row r="28952" spans="1:5" customFormat="1">
      <c r="A28952" s="294"/>
      <c r="B28952" s="243"/>
      <c r="C28952" s="243"/>
      <c r="D28952" s="243"/>
      <c r="E28952" s="243"/>
    </row>
    <row r="28953" spans="1:5" customFormat="1">
      <c r="A28953" s="294"/>
      <c r="B28953" s="243"/>
      <c r="C28953" s="243"/>
      <c r="D28953" s="243"/>
      <c r="E28953" s="243"/>
    </row>
    <row r="28954" spans="1:5" customFormat="1">
      <c r="A28954" s="294"/>
      <c r="B28954" s="243"/>
      <c r="C28954" s="243"/>
      <c r="D28954" s="243"/>
      <c r="E28954" s="243"/>
    </row>
    <row r="28955" spans="1:5" customFormat="1">
      <c r="A28955" s="294"/>
      <c r="B28955" s="243"/>
      <c r="C28955" s="243"/>
      <c r="D28955" s="243"/>
      <c r="E28955" s="243"/>
    </row>
    <row r="28956" spans="1:5" customFormat="1">
      <c r="A28956" s="294"/>
      <c r="B28956" s="243"/>
      <c r="C28956" s="243"/>
      <c r="D28956" s="243"/>
      <c r="E28956" s="243"/>
    </row>
    <row r="28957" spans="1:5" customFormat="1">
      <c r="A28957" s="294"/>
      <c r="B28957" s="243"/>
      <c r="C28957" s="243"/>
      <c r="D28957" s="243"/>
      <c r="E28957" s="243"/>
    </row>
    <row r="28958" spans="1:5" customFormat="1">
      <c r="A28958" s="294"/>
      <c r="B28958" s="243"/>
      <c r="C28958" s="243"/>
      <c r="D28958" s="243"/>
      <c r="E28958" s="243"/>
    </row>
    <row r="28959" spans="1:5" customFormat="1">
      <c r="A28959" s="294"/>
      <c r="B28959" s="243"/>
      <c r="C28959" s="243"/>
      <c r="D28959" s="243"/>
      <c r="E28959" s="243"/>
    </row>
    <row r="28960" spans="1:5" customFormat="1">
      <c r="A28960" s="294"/>
      <c r="B28960" s="243"/>
      <c r="C28960" s="243"/>
      <c r="D28960" s="243"/>
      <c r="E28960" s="243"/>
    </row>
    <row r="28961" spans="1:5" customFormat="1">
      <c r="A28961" s="294"/>
      <c r="B28961" s="243"/>
      <c r="C28961" s="243"/>
      <c r="D28961" s="243"/>
      <c r="E28961" s="243"/>
    </row>
    <row r="28962" spans="1:5" customFormat="1">
      <c r="A28962" s="294"/>
      <c r="B28962" s="243"/>
      <c r="C28962" s="243"/>
      <c r="D28962" s="243"/>
      <c r="E28962" s="243"/>
    </row>
    <row r="28963" spans="1:5" customFormat="1">
      <c r="A28963" s="294"/>
      <c r="B28963" s="243"/>
      <c r="C28963" s="243"/>
      <c r="D28963" s="243"/>
      <c r="E28963" s="243"/>
    </row>
    <row r="28964" spans="1:5" customFormat="1">
      <c r="A28964" s="294"/>
      <c r="B28964" s="243"/>
      <c r="C28964" s="243"/>
      <c r="D28964" s="243"/>
      <c r="E28964" s="243"/>
    </row>
    <row r="28965" spans="1:5" customFormat="1">
      <c r="A28965" s="294"/>
      <c r="B28965" s="243"/>
      <c r="C28965" s="243"/>
      <c r="D28965" s="243"/>
      <c r="E28965" s="243"/>
    </row>
    <row r="28966" spans="1:5" customFormat="1">
      <c r="A28966" s="294"/>
      <c r="B28966" s="243"/>
      <c r="C28966" s="243"/>
      <c r="D28966" s="243"/>
      <c r="E28966" s="243"/>
    </row>
    <row r="28967" spans="1:5" customFormat="1">
      <c r="A28967" s="294"/>
      <c r="B28967" s="243"/>
      <c r="C28967" s="243"/>
      <c r="D28967" s="243"/>
      <c r="E28967" s="243"/>
    </row>
    <row r="28968" spans="1:5" customFormat="1">
      <c r="A28968" s="294"/>
      <c r="B28968" s="243"/>
      <c r="C28968" s="243"/>
      <c r="D28968" s="243"/>
      <c r="E28968" s="243"/>
    </row>
    <row r="28969" spans="1:5" customFormat="1">
      <c r="A28969" s="294"/>
      <c r="B28969" s="243"/>
      <c r="C28969" s="243"/>
      <c r="D28969" s="243"/>
      <c r="E28969" s="243"/>
    </row>
    <row r="28970" spans="1:5" customFormat="1">
      <c r="A28970" s="294"/>
      <c r="B28970" s="243"/>
      <c r="C28970" s="243"/>
      <c r="D28970" s="243"/>
      <c r="E28970" s="243"/>
    </row>
    <row r="28971" spans="1:5" customFormat="1">
      <c r="A28971" s="294"/>
      <c r="B28971" s="243"/>
      <c r="C28971" s="243"/>
      <c r="D28971" s="243"/>
      <c r="E28971" s="243"/>
    </row>
    <row r="28972" spans="1:5" customFormat="1">
      <c r="A28972" s="294"/>
      <c r="B28972" s="243"/>
      <c r="C28972" s="243"/>
      <c r="D28972" s="243"/>
      <c r="E28972" s="243"/>
    </row>
    <row r="28973" spans="1:5" customFormat="1">
      <c r="A28973" s="294"/>
      <c r="B28973" s="243"/>
      <c r="C28973" s="243"/>
      <c r="D28973" s="243"/>
      <c r="E28973" s="243"/>
    </row>
    <row r="28974" spans="1:5" customFormat="1">
      <c r="A28974" s="294"/>
      <c r="B28974" s="243"/>
      <c r="C28974" s="243"/>
      <c r="D28974" s="243"/>
      <c r="E28974" s="243"/>
    </row>
    <row r="28975" spans="1:5" customFormat="1">
      <c r="A28975" s="294"/>
      <c r="B28975" s="243"/>
      <c r="C28975" s="243"/>
      <c r="D28975" s="243"/>
      <c r="E28975" s="243"/>
    </row>
    <row r="28976" spans="1:5" customFormat="1">
      <c r="A28976" s="294"/>
      <c r="B28976" s="243"/>
      <c r="C28976" s="243"/>
      <c r="D28976" s="243"/>
      <c r="E28976" s="243"/>
    </row>
    <row r="28977" spans="1:5" customFormat="1">
      <c r="A28977" s="294"/>
      <c r="B28977" s="243"/>
      <c r="C28977" s="243"/>
      <c r="D28977" s="243"/>
      <c r="E28977" s="243"/>
    </row>
    <row r="28978" spans="1:5" customFormat="1">
      <c r="A28978" s="294"/>
      <c r="B28978" s="243"/>
      <c r="C28978" s="243"/>
      <c r="D28978" s="243"/>
      <c r="E28978" s="243"/>
    </row>
    <row r="28979" spans="1:5" customFormat="1">
      <c r="A28979" s="294"/>
      <c r="B28979" s="243"/>
      <c r="C28979" s="243"/>
      <c r="D28979" s="243"/>
      <c r="E28979" s="243"/>
    </row>
    <row r="28980" spans="1:5" customFormat="1">
      <c r="A28980" s="294"/>
      <c r="B28980" s="243"/>
      <c r="C28980" s="243"/>
      <c r="D28980" s="243"/>
      <c r="E28980" s="243"/>
    </row>
    <row r="28981" spans="1:5" customFormat="1">
      <c r="A28981" s="294"/>
      <c r="B28981" s="243"/>
      <c r="C28981" s="243"/>
      <c r="D28981" s="243"/>
      <c r="E28981" s="243"/>
    </row>
    <row r="28982" spans="1:5" customFormat="1">
      <c r="A28982" s="294"/>
      <c r="B28982" s="243"/>
      <c r="C28982" s="243"/>
      <c r="D28982" s="243"/>
      <c r="E28982" s="243"/>
    </row>
    <row r="28983" spans="1:5" customFormat="1">
      <c r="A28983" s="294"/>
      <c r="B28983" s="243"/>
      <c r="C28983" s="243"/>
      <c r="D28983" s="243"/>
      <c r="E28983" s="243"/>
    </row>
    <row r="28984" spans="1:5" customFormat="1">
      <c r="A28984" s="294"/>
      <c r="B28984" s="243"/>
      <c r="C28984" s="243"/>
      <c r="D28984" s="243"/>
      <c r="E28984" s="243"/>
    </row>
    <row r="28985" spans="1:5" customFormat="1">
      <c r="A28985" s="294"/>
      <c r="B28985" s="243"/>
      <c r="C28985" s="243"/>
      <c r="D28985" s="243"/>
      <c r="E28985" s="243"/>
    </row>
    <row r="28986" spans="1:5" customFormat="1">
      <c r="A28986" s="294"/>
      <c r="B28986" s="243"/>
      <c r="C28986" s="243"/>
      <c r="D28986" s="243"/>
      <c r="E28986" s="243"/>
    </row>
    <row r="28987" spans="1:5" customFormat="1">
      <c r="A28987" s="294"/>
      <c r="B28987" s="243"/>
      <c r="C28987" s="243"/>
      <c r="D28987" s="243"/>
      <c r="E28987" s="243"/>
    </row>
    <row r="28988" spans="1:5" customFormat="1">
      <c r="A28988" s="294"/>
      <c r="B28988" s="243"/>
      <c r="C28988" s="243"/>
      <c r="D28988" s="243"/>
      <c r="E28988" s="243"/>
    </row>
    <row r="28989" spans="1:5" customFormat="1">
      <c r="A28989" s="294"/>
      <c r="B28989" s="243"/>
      <c r="C28989" s="243"/>
      <c r="D28989" s="243"/>
      <c r="E28989" s="243"/>
    </row>
    <row r="28990" spans="1:5" customFormat="1">
      <c r="A28990" s="294"/>
      <c r="B28990" s="243"/>
      <c r="C28990" s="243"/>
      <c r="D28990" s="243"/>
      <c r="E28990" s="243"/>
    </row>
    <row r="28991" spans="1:5" customFormat="1">
      <c r="A28991" s="294"/>
      <c r="B28991" s="243"/>
      <c r="C28991" s="243"/>
      <c r="D28991" s="243"/>
      <c r="E28991" s="243"/>
    </row>
    <row r="28992" spans="1:5" customFormat="1">
      <c r="A28992" s="294"/>
      <c r="B28992" s="243"/>
      <c r="C28992" s="243"/>
      <c r="D28992" s="243"/>
      <c r="E28992" s="243"/>
    </row>
    <row r="28993" spans="1:5" customFormat="1">
      <c r="A28993" s="294"/>
      <c r="B28993" s="243"/>
      <c r="C28993" s="243"/>
      <c r="D28993" s="243"/>
      <c r="E28993" s="243"/>
    </row>
    <row r="28994" spans="1:5" customFormat="1">
      <c r="A28994" s="294"/>
      <c r="B28994" s="243"/>
      <c r="C28994" s="243"/>
      <c r="D28994" s="243"/>
      <c r="E28994" s="243"/>
    </row>
    <row r="28995" spans="1:5" customFormat="1">
      <c r="A28995" s="294"/>
      <c r="B28995" s="243"/>
      <c r="C28995" s="243"/>
      <c r="D28995" s="243"/>
      <c r="E28995" s="243"/>
    </row>
    <row r="28996" spans="1:5" customFormat="1">
      <c r="A28996" s="294"/>
      <c r="B28996" s="243"/>
      <c r="C28996" s="243"/>
      <c r="D28996" s="243"/>
      <c r="E28996" s="243"/>
    </row>
    <row r="28997" spans="1:5" customFormat="1">
      <c r="A28997" s="294"/>
      <c r="B28997" s="243"/>
      <c r="C28997" s="243"/>
      <c r="D28997" s="243"/>
      <c r="E28997" s="243"/>
    </row>
    <row r="28998" spans="1:5" customFormat="1">
      <c r="A28998" s="294"/>
      <c r="B28998" s="243"/>
      <c r="C28998" s="243"/>
      <c r="D28998" s="243"/>
      <c r="E28998" s="243"/>
    </row>
    <row r="28999" spans="1:5" customFormat="1">
      <c r="A28999" s="294"/>
      <c r="B28999" s="243"/>
      <c r="C28999" s="243"/>
      <c r="D28999" s="243"/>
      <c r="E28999" s="243"/>
    </row>
    <row r="29000" spans="1:5" customFormat="1">
      <c r="A29000" s="294"/>
      <c r="B29000" s="243"/>
      <c r="C29000" s="243"/>
      <c r="D29000" s="243"/>
      <c r="E29000" s="243"/>
    </row>
    <row r="29001" spans="1:5" customFormat="1">
      <c r="A29001" s="294"/>
      <c r="B29001" s="243"/>
      <c r="C29001" s="243"/>
      <c r="D29001" s="243"/>
      <c r="E29001" s="243"/>
    </row>
    <row r="29002" spans="1:5" customFormat="1">
      <c r="A29002" s="294"/>
      <c r="B29002" s="243"/>
      <c r="C29002" s="243"/>
      <c r="D29002" s="243"/>
      <c r="E29002" s="243"/>
    </row>
    <row r="29003" spans="1:5" customFormat="1">
      <c r="A29003" s="294"/>
      <c r="B29003" s="243"/>
      <c r="C29003" s="243"/>
      <c r="D29003" s="243"/>
      <c r="E29003" s="243"/>
    </row>
    <row r="29004" spans="1:5" customFormat="1">
      <c r="A29004" s="294"/>
      <c r="B29004" s="243"/>
      <c r="C29004" s="243"/>
      <c r="D29004" s="243"/>
      <c r="E29004" s="243"/>
    </row>
    <row r="29005" spans="1:5" customFormat="1">
      <c r="A29005" s="294"/>
      <c r="B29005" s="243"/>
      <c r="C29005" s="243"/>
      <c r="D29005" s="243"/>
      <c r="E29005" s="243"/>
    </row>
    <row r="29006" spans="1:5" customFormat="1">
      <c r="A29006" s="294"/>
      <c r="B29006" s="243"/>
      <c r="C29006" s="243"/>
      <c r="D29006" s="243"/>
      <c r="E29006" s="243"/>
    </row>
    <row r="29007" spans="1:5" customFormat="1">
      <c r="A29007" s="294"/>
      <c r="B29007" s="243"/>
      <c r="C29007" s="243"/>
      <c r="D29007" s="243"/>
      <c r="E29007" s="243"/>
    </row>
    <row r="29008" spans="1:5" customFormat="1">
      <c r="A29008" s="294"/>
      <c r="B29008" s="243"/>
      <c r="C29008" s="243"/>
      <c r="D29008" s="243"/>
      <c r="E29008" s="243"/>
    </row>
    <row r="29009" spans="1:5" customFormat="1">
      <c r="A29009" s="294"/>
      <c r="B29009" s="243"/>
      <c r="C29009" s="243"/>
      <c r="D29009" s="243"/>
      <c r="E29009" s="243"/>
    </row>
    <row r="29010" spans="1:5" customFormat="1">
      <c r="A29010" s="294"/>
      <c r="B29010" s="243"/>
      <c r="C29010" s="243"/>
      <c r="D29010" s="243"/>
      <c r="E29010" s="243"/>
    </row>
    <row r="29011" spans="1:5" customFormat="1">
      <c r="A29011" s="294"/>
      <c r="B29011" s="243"/>
      <c r="C29011" s="243"/>
      <c r="D29011" s="243"/>
      <c r="E29011" s="243"/>
    </row>
    <row r="29012" spans="1:5" customFormat="1">
      <c r="A29012" s="294"/>
      <c r="B29012" s="243"/>
      <c r="C29012" s="243"/>
      <c r="D29012" s="243"/>
      <c r="E29012" s="243"/>
    </row>
    <row r="29013" spans="1:5" customFormat="1">
      <c r="A29013" s="294"/>
      <c r="B29013" s="243"/>
      <c r="C29013" s="243"/>
      <c r="D29013" s="243"/>
      <c r="E29013" s="243"/>
    </row>
    <row r="29014" spans="1:5" customFormat="1">
      <c r="A29014" s="294"/>
      <c r="B29014" s="243"/>
      <c r="C29014" s="243"/>
      <c r="D29014" s="243"/>
      <c r="E29014" s="243"/>
    </row>
    <row r="29015" spans="1:5" customFormat="1">
      <c r="A29015" s="294"/>
      <c r="B29015" s="243"/>
      <c r="C29015" s="243"/>
      <c r="D29015" s="243"/>
      <c r="E29015" s="243"/>
    </row>
    <row r="29016" spans="1:5" customFormat="1">
      <c r="A29016" s="294"/>
      <c r="B29016" s="243"/>
      <c r="C29016" s="243"/>
      <c r="D29016" s="243"/>
      <c r="E29016" s="243"/>
    </row>
    <row r="29017" spans="1:5" customFormat="1">
      <c r="A29017" s="294"/>
      <c r="B29017" s="243"/>
      <c r="C29017" s="243"/>
      <c r="D29017" s="243"/>
      <c r="E29017" s="243"/>
    </row>
    <row r="29018" spans="1:5" customFormat="1">
      <c r="A29018" s="294"/>
      <c r="B29018" s="243"/>
      <c r="C29018" s="243"/>
      <c r="D29018" s="243"/>
      <c r="E29018" s="243"/>
    </row>
    <row r="29019" spans="1:5" customFormat="1">
      <c r="A29019" s="294"/>
      <c r="B29019" s="243"/>
      <c r="C29019" s="243"/>
      <c r="D29019" s="243"/>
      <c r="E29019" s="243"/>
    </row>
    <row r="29020" spans="1:5" customFormat="1">
      <c r="A29020" s="294"/>
      <c r="B29020" s="243"/>
      <c r="C29020" s="243"/>
      <c r="D29020" s="243"/>
      <c r="E29020" s="243"/>
    </row>
    <row r="29021" spans="1:5" customFormat="1">
      <c r="A29021" s="294"/>
      <c r="B29021" s="243"/>
      <c r="C29021" s="243"/>
      <c r="D29021" s="243"/>
      <c r="E29021" s="243"/>
    </row>
    <row r="29022" spans="1:5" customFormat="1">
      <c r="A29022" s="294"/>
      <c r="B29022" s="243"/>
      <c r="C29022" s="243"/>
      <c r="D29022" s="243"/>
      <c r="E29022" s="243"/>
    </row>
    <row r="29023" spans="1:5" customFormat="1">
      <c r="A29023" s="294"/>
      <c r="B29023" s="243"/>
      <c r="C29023" s="243"/>
      <c r="D29023" s="243"/>
      <c r="E29023" s="243"/>
    </row>
    <row r="29024" spans="1:5" customFormat="1">
      <c r="A29024" s="294"/>
      <c r="B29024" s="243"/>
      <c r="C29024" s="243"/>
      <c r="D29024" s="243"/>
      <c r="E29024" s="243"/>
    </row>
    <row r="29025" spans="1:5" customFormat="1">
      <c r="A29025" s="294"/>
      <c r="B29025" s="243"/>
      <c r="C29025" s="243"/>
      <c r="D29025" s="243"/>
      <c r="E29025" s="243"/>
    </row>
    <row r="29026" spans="1:5" customFormat="1">
      <c r="A29026" s="294"/>
      <c r="B29026" s="243"/>
      <c r="C29026" s="243"/>
      <c r="D29026" s="243"/>
      <c r="E29026" s="243"/>
    </row>
    <row r="29027" spans="1:5" customFormat="1">
      <c r="A29027" s="294"/>
      <c r="B29027" s="243"/>
      <c r="C29027" s="243"/>
      <c r="D29027" s="243"/>
      <c r="E29027" s="243"/>
    </row>
    <row r="29028" spans="1:5" customFormat="1">
      <c r="A29028" s="294"/>
      <c r="B29028" s="243"/>
      <c r="C29028" s="243"/>
      <c r="D29028" s="243"/>
      <c r="E29028" s="243"/>
    </row>
    <row r="29029" spans="1:5" customFormat="1">
      <c r="A29029" s="294"/>
      <c r="B29029" s="243"/>
      <c r="C29029" s="243"/>
      <c r="D29029" s="243"/>
      <c r="E29029" s="243"/>
    </row>
    <row r="29030" spans="1:5" customFormat="1">
      <c r="A29030" s="294"/>
      <c r="B29030" s="243"/>
      <c r="C29030" s="243"/>
      <c r="D29030" s="243"/>
      <c r="E29030" s="243"/>
    </row>
    <row r="29031" spans="1:5" customFormat="1">
      <c r="A29031" s="294"/>
      <c r="B29031" s="243"/>
      <c r="C29031" s="243"/>
      <c r="D29031" s="243"/>
      <c r="E29031" s="243"/>
    </row>
    <row r="29032" spans="1:5" customFormat="1">
      <c r="A29032" s="294"/>
      <c r="B29032" s="243"/>
      <c r="C29032" s="243"/>
      <c r="D29032" s="243"/>
      <c r="E29032" s="243"/>
    </row>
    <row r="29033" spans="1:5" customFormat="1">
      <c r="A29033" s="294"/>
      <c r="B29033" s="243"/>
      <c r="C29033" s="243"/>
      <c r="D29033" s="243"/>
      <c r="E29033" s="243"/>
    </row>
    <row r="29034" spans="1:5" customFormat="1">
      <c r="A29034" s="294"/>
      <c r="B29034" s="243"/>
      <c r="C29034" s="243"/>
      <c r="D29034" s="243"/>
      <c r="E29034" s="243"/>
    </row>
    <row r="29035" spans="1:5" customFormat="1">
      <c r="A29035" s="294"/>
      <c r="B29035" s="243"/>
      <c r="C29035" s="243"/>
      <c r="D29035" s="243"/>
      <c r="E29035" s="243"/>
    </row>
    <row r="29036" spans="1:5" customFormat="1">
      <c r="A29036" s="294"/>
      <c r="B29036" s="243"/>
      <c r="C29036" s="243"/>
      <c r="D29036" s="243"/>
      <c r="E29036" s="243"/>
    </row>
    <row r="29037" spans="1:5" customFormat="1">
      <c r="A29037" s="294"/>
      <c r="B29037" s="243"/>
      <c r="C29037" s="243"/>
      <c r="D29037" s="243"/>
      <c r="E29037" s="243"/>
    </row>
    <row r="29038" spans="1:5" customFormat="1">
      <c r="A29038" s="294"/>
      <c r="B29038" s="243"/>
      <c r="C29038" s="243"/>
      <c r="D29038" s="243"/>
      <c r="E29038" s="243"/>
    </row>
    <row r="29039" spans="1:5" customFormat="1">
      <c r="A29039" s="294"/>
      <c r="B29039" s="243"/>
      <c r="C29039" s="243"/>
      <c r="D29039" s="243"/>
      <c r="E29039" s="243"/>
    </row>
    <row r="29040" spans="1:5" customFormat="1">
      <c r="A29040" s="294"/>
      <c r="B29040" s="243"/>
      <c r="C29040" s="243"/>
      <c r="D29040" s="243"/>
      <c r="E29040" s="243"/>
    </row>
    <row r="29041" spans="1:5" customFormat="1">
      <c r="A29041" s="294"/>
      <c r="B29041" s="243"/>
      <c r="C29041" s="243"/>
      <c r="D29041" s="243"/>
      <c r="E29041" s="243"/>
    </row>
    <row r="29042" spans="1:5" customFormat="1">
      <c r="A29042" s="294"/>
      <c r="B29042" s="243"/>
      <c r="C29042" s="243"/>
      <c r="D29042" s="243"/>
      <c r="E29042" s="243"/>
    </row>
    <row r="29043" spans="1:5" customFormat="1">
      <c r="A29043" s="294"/>
      <c r="B29043" s="243"/>
      <c r="C29043" s="243"/>
      <c r="D29043" s="243"/>
      <c r="E29043" s="243"/>
    </row>
    <row r="29044" spans="1:5" customFormat="1">
      <c r="A29044" s="294"/>
      <c r="B29044" s="243"/>
      <c r="C29044" s="243"/>
      <c r="D29044" s="243"/>
      <c r="E29044" s="243"/>
    </row>
    <row r="29045" spans="1:5" customFormat="1">
      <c r="A29045" s="294"/>
      <c r="B29045" s="243"/>
      <c r="C29045" s="243"/>
      <c r="D29045" s="243"/>
      <c r="E29045" s="243"/>
    </row>
    <row r="29046" spans="1:5" customFormat="1">
      <c r="A29046" s="294"/>
      <c r="B29046" s="243"/>
      <c r="C29046" s="243"/>
      <c r="D29046" s="243"/>
      <c r="E29046" s="243"/>
    </row>
    <row r="29047" spans="1:5" customFormat="1">
      <c r="A29047" s="294"/>
      <c r="B29047" s="243"/>
      <c r="C29047" s="243"/>
      <c r="D29047" s="243"/>
      <c r="E29047" s="243"/>
    </row>
    <row r="29048" spans="1:5" customFormat="1">
      <c r="A29048" s="294"/>
      <c r="B29048" s="243"/>
      <c r="C29048" s="243"/>
      <c r="D29048" s="243"/>
      <c r="E29048" s="243"/>
    </row>
    <row r="29049" spans="1:5" customFormat="1">
      <c r="A29049" s="294"/>
      <c r="B29049" s="243"/>
      <c r="C29049" s="243"/>
      <c r="D29049" s="243"/>
      <c r="E29049" s="243"/>
    </row>
    <row r="29050" spans="1:5" customFormat="1">
      <c r="A29050" s="294"/>
      <c r="B29050" s="243"/>
      <c r="C29050" s="243"/>
      <c r="D29050" s="243"/>
      <c r="E29050" s="243"/>
    </row>
    <row r="29051" spans="1:5" customFormat="1">
      <c r="A29051" s="294"/>
      <c r="B29051" s="243"/>
      <c r="C29051" s="243"/>
      <c r="D29051" s="243"/>
      <c r="E29051" s="243"/>
    </row>
    <row r="29052" spans="1:5" customFormat="1">
      <c r="A29052" s="294"/>
      <c r="B29052" s="243"/>
      <c r="C29052" s="243"/>
      <c r="D29052" s="243"/>
      <c r="E29052" s="243"/>
    </row>
    <row r="29053" spans="1:5" customFormat="1">
      <c r="A29053" s="294"/>
      <c r="B29053" s="243"/>
      <c r="C29053" s="243"/>
      <c r="D29053" s="243"/>
      <c r="E29053" s="243"/>
    </row>
    <row r="29054" spans="1:5" customFormat="1">
      <c r="A29054" s="294"/>
      <c r="B29054" s="243"/>
      <c r="C29054" s="243"/>
      <c r="D29054" s="243"/>
      <c r="E29054" s="243"/>
    </row>
    <row r="29055" spans="1:5" customFormat="1">
      <c r="A29055" s="294"/>
      <c r="B29055" s="243"/>
      <c r="C29055" s="243"/>
      <c r="D29055" s="243"/>
      <c r="E29055" s="243"/>
    </row>
    <row r="29056" spans="1:5" customFormat="1">
      <c r="A29056" s="294"/>
      <c r="B29056" s="243"/>
      <c r="C29056" s="243"/>
      <c r="D29056" s="243"/>
      <c r="E29056" s="243"/>
    </row>
    <row r="29057" spans="1:5" customFormat="1">
      <c r="A29057" s="294"/>
      <c r="B29057" s="243"/>
      <c r="C29057" s="243"/>
      <c r="D29057" s="243"/>
      <c r="E29057" s="243"/>
    </row>
    <row r="29058" spans="1:5" customFormat="1">
      <c r="A29058" s="294"/>
      <c r="B29058" s="243"/>
      <c r="C29058" s="243"/>
      <c r="D29058" s="243"/>
      <c r="E29058" s="243"/>
    </row>
    <row r="29059" spans="1:5" customFormat="1">
      <c r="A29059" s="294"/>
      <c r="B29059" s="243"/>
      <c r="C29059" s="243"/>
      <c r="D29059" s="243"/>
      <c r="E29059" s="243"/>
    </row>
    <row r="29060" spans="1:5" customFormat="1">
      <c r="A29060" s="294"/>
      <c r="B29060" s="243"/>
      <c r="C29060" s="243"/>
      <c r="D29060" s="243"/>
      <c r="E29060" s="243"/>
    </row>
    <row r="29061" spans="1:5" customFormat="1">
      <c r="A29061" s="294"/>
      <c r="B29061" s="243"/>
      <c r="C29061" s="243"/>
      <c r="D29061" s="243"/>
      <c r="E29061" s="243"/>
    </row>
    <row r="29062" spans="1:5" customFormat="1">
      <c r="A29062" s="294"/>
      <c r="B29062" s="243"/>
      <c r="C29062" s="243"/>
      <c r="D29062" s="243"/>
      <c r="E29062" s="243"/>
    </row>
    <row r="29063" spans="1:5" customFormat="1">
      <c r="A29063" s="294"/>
      <c r="B29063" s="243"/>
      <c r="C29063" s="243"/>
      <c r="D29063" s="243"/>
      <c r="E29063" s="243"/>
    </row>
    <row r="29064" spans="1:5" customFormat="1">
      <c r="A29064" s="294"/>
      <c r="B29064" s="243"/>
      <c r="C29064" s="243"/>
      <c r="D29064" s="243"/>
      <c r="E29064" s="243"/>
    </row>
    <row r="29065" spans="1:5" customFormat="1">
      <c r="A29065" s="294"/>
      <c r="B29065" s="243"/>
      <c r="C29065" s="243"/>
      <c r="D29065" s="243"/>
      <c r="E29065" s="243"/>
    </row>
    <row r="29066" spans="1:5" customFormat="1">
      <c r="A29066" s="294"/>
      <c r="B29066" s="243"/>
      <c r="C29066" s="243"/>
      <c r="D29066" s="243"/>
      <c r="E29066" s="243"/>
    </row>
    <row r="29067" spans="1:5" customFormat="1">
      <c r="A29067" s="294"/>
      <c r="B29067" s="243"/>
      <c r="C29067" s="243"/>
      <c r="D29067" s="243"/>
      <c r="E29067" s="243"/>
    </row>
    <row r="29068" spans="1:5" customFormat="1">
      <c r="A29068" s="294"/>
      <c r="B29068" s="243"/>
      <c r="C29068" s="243"/>
      <c r="D29068" s="243"/>
      <c r="E29068" s="243"/>
    </row>
    <row r="29069" spans="1:5" customFormat="1">
      <c r="A29069" s="294"/>
      <c r="B29069" s="243"/>
      <c r="C29069" s="243"/>
      <c r="D29069" s="243"/>
      <c r="E29069" s="243"/>
    </row>
    <row r="29070" spans="1:5" customFormat="1">
      <c r="A29070" s="294"/>
      <c r="B29070" s="243"/>
      <c r="C29070" s="243"/>
      <c r="D29070" s="243"/>
      <c r="E29070" s="243"/>
    </row>
    <row r="29071" spans="1:5" customFormat="1">
      <c r="A29071" s="294"/>
      <c r="B29071" s="243"/>
      <c r="C29071" s="243"/>
      <c r="D29071" s="243"/>
      <c r="E29071" s="243"/>
    </row>
    <row r="29072" spans="1:5" customFormat="1">
      <c r="A29072" s="294"/>
      <c r="B29072" s="243"/>
      <c r="C29072" s="243"/>
      <c r="D29072" s="243"/>
      <c r="E29072" s="243"/>
    </row>
    <row r="29073" spans="1:5" customFormat="1">
      <c r="A29073" s="294"/>
      <c r="B29073" s="243"/>
      <c r="C29073" s="243"/>
      <c r="D29073" s="243"/>
      <c r="E29073" s="243"/>
    </row>
    <row r="29074" spans="1:5" customFormat="1">
      <c r="A29074" s="294"/>
      <c r="B29074" s="243"/>
      <c r="C29074" s="243"/>
      <c r="D29074" s="243"/>
      <c r="E29074" s="243"/>
    </row>
    <row r="29075" spans="1:5" customFormat="1">
      <c r="A29075" s="294"/>
      <c r="B29075" s="243"/>
      <c r="C29075" s="243"/>
      <c r="D29075" s="243"/>
      <c r="E29075" s="243"/>
    </row>
    <row r="29076" spans="1:5" customFormat="1">
      <c r="A29076" s="294"/>
      <c r="B29076" s="243"/>
      <c r="C29076" s="243"/>
      <c r="D29076" s="243"/>
      <c r="E29076" s="243"/>
    </row>
    <row r="29077" spans="1:5" customFormat="1">
      <c r="A29077" s="294"/>
      <c r="B29077" s="243"/>
      <c r="C29077" s="243"/>
      <c r="D29077" s="243"/>
      <c r="E29077" s="243"/>
    </row>
    <row r="29078" spans="1:5" customFormat="1">
      <c r="A29078" s="294"/>
      <c r="B29078" s="243"/>
      <c r="C29078" s="243"/>
      <c r="D29078" s="243"/>
      <c r="E29078" s="243"/>
    </row>
    <row r="29079" spans="1:5" customFormat="1">
      <c r="A29079" s="294"/>
      <c r="B29079" s="243"/>
      <c r="C29079" s="243"/>
      <c r="D29079" s="243"/>
      <c r="E29079" s="243"/>
    </row>
    <row r="29080" spans="1:5" customFormat="1">
      <c r="A29080" s="294"/>
      <c r="B29080" s="243"/>
      <c r="C29080" s="243"/>
      <c r="D29080" s="243"/>
      <c r="E29080" s="243"/>
    </row>
    <row r="29081" spans="1:5" customFormat="1">
      <c r="A29081" s="294"/>
      <c r="B29081" s="243"/>
      <c r="C29081" s="243"/>
      <c r="D29081" s="243"/>
      <c r="E29081" s="243"/>
    </row>
    <row r="29082" spans="1:5" customFormat="1">
      <c r="A29082" s="294"/>
      <c r="B29082" s="243"/>
      <c r="C29082" s="243"/>
      <c r="D29082" s="243"/>
      <c r="E29082" s="243"/>
    </row>
    <row r="29083" spans="1:5" customFormat="1">
      <c r="A29083" s="294"/>
      <c r="B29083" s="243"/>
      <c r="C29083" s="243"/>
      <c r="D29083" s="243"/>
      <c r="E29083" s="243"/>
    </row>
    <row r="29084" spans="1:5" customFormat="1">
      <c r="A29084" s="294"/>
      <c r="B29084" s="243"/>
      <c r="C29084" s="243"/>
      <c r="D29084" s="243"/>
      <c r="E29084" s="243"/>
    </row>
    <row r="29085" spans="1:5" customFormat="1">
      <c r="A29085" s="294"/>
      <c r="B29085" s="243"/>
      <c r="C29085" s="243"/>
      <c r="D29085" s="243"/>
      <c r="E29085" s="243"/>
    </row>
    <row r="29086" spans="1:5" customFormat="1">
      <c r="A29086" s="294"/>
      <c r="B29086" s="243"/>
      <c r="C29086" s="243"/>
      <c r="D29086" s="243"/>
      <c r="E29086" s="243"/>
    </row>
    <row r="29087" spans="1:5" customFormat="1">
      <c r="A29087" s="294"/>
      <c r="B29087" s="243"/>
      <c r="C29087" s="243"/>
      <c r="D29087" s="243"/>
      <c r="E29087" s="243"/>
    </row>
    <row r="29088" spans="1:5" customFormat="1">
      <c r="A29088" s="294"/>
      <c r="B29088" s="243"/>
      <c r="C29088" s="243"/>
      <c r="D29088" s="243"/>
      <c r="E29088" s="243"/>
    </row>
    <row r="29089" spans="1:5" customFormat="1">
      <c r="A29089" s="294"/>
      <c r="B29089" s="243"/>
      <c r="C29089" s="243"/>
      <c r="D29089" s="243"/>
      <c r="E29089" s="243"/>
    </row>
    <row r="29090" spans="1:5" customFormat="1">
      <c r="A29090" s="294"/>
      <c r="B29090" s="243"/>
      <c r="C29090" s="243"/>
      <c r="D29090" s="243"/>
      <c r="E29090" s="243"/>
    </row>
    <row r="29091" spans="1:5" customFormat="1">
      <c r="A29091" s="294"/>
      <c r="B29091" s="243"/>
      <c r="C29091" s="243"/>
      <c r="D29091" s="243"/>
      <c r="E29091" s="243"/>
    </row>
    <row r="29092" spans="1:5" customFormat="1">
      <c r="A29092" s="294"/>
      <c r="B29092" s="243"/>
      <c r="C29092" s="243"/>
      <c r="D29092" s="243"/>
      <c r="E29092" s="243"/>
    </row>
    <row r="29093" spans="1:5" customFormat="1">
      <c r="A29093" s="294"/>
      <c r="B29093" s="243"/>
      <c r="C29093" s="243"/>
      <c r="D29093" s="243"/>
      <c r="E29093" s="243"/>
    </row>
    <row r="29094" spans="1:5" customFormat="1">
      <c r="A29094" s="294"/>
      <c r="B29094" s="243"/>
      <c r="C29094" s="243"/>
      <c r="D29094" s="243"/>
      <c r="E29094" s="243"/>
    </row>
    <row r="29095" spans="1:5" customFormat="1">
      <c r="A29095" s="294"/>
      <c r="B29095" s="243"/>
      <c r="C29095" s="243"/>
      <c r="D29095" s="243"/>
      <c r="E29095" s="243"/>
    </row>
    <row r="29096" spans="1:5" customFormat="1">
      <c r="A29096" s="294"/>
      <c r="B29096" s="243"/>
      <c r="C29096" s="243"/>
      <c r="D29096" s="243"/>
      <c r="E29096" s="243"/>
    </row>
    <row r="29097" spans="1:5" customFormat="1">
      <c r="A29097" s="294"/>
      <c r="B29097" s="243"/>
      <c r="C29097" s="243"/>
      <c r="D29097" s="243"/>
      <c r="E29097" s="243"/>
    </row>
    <row r="29098" spans="1:5" customFormat="1">
      <c r="A29098" s="294"/>
      <c r="B29098" s="243"/>
      <c r="C29098" s="243"/>
      <c r="D29098" s="243"/>
      <c r="E29098" s="243"/>
    </row>
    <row r="29099" spans="1:5" customFormat="1">
      <c r="A29099" s="294"/>
      <c r="B29099" s="243"/>
      <c r="C29099" s="243"/>
      <c r="D29099" s="243"/>
      <c r="E29099" s="243"/>
    </row>
    <row r="29100" spans="1:5" customFormat="1">
      <c r="A29100" s="294"/>
      <c r="B29100" s="243"/>
      <c r="C29100" s="243"/>
      <c r="D29100" s="243"/>
      <c r="E29100" s="243"/>
    </row>
    <row r="29101" spans="1:5" customFormat="1">
      <c r="A29101" s="294"/>
      <c r="B29101" s="243"/>
      <c r="C29101" s="243"/>
      <c r="D29101" s="243"/>
      <c r="E29101" s="243"/>
    </row>
    <row r="29102" spans="1:5" customFormat="1">
      <c r="A29102" s="294"/>
      <c r="B29102" s="243"/>
      <c r="C29102" s="243"/>
      <c r="D29102" s="243"/>
      <c r="E29102" s="243"/>
    </row>
    <row r="29103" spans="1:5" customFormat="1">
      <c r="A29103" s="294"/>
      <c r="B29103" s="243"/>
      <c r="C29103" s="243"/>
      <c r="D29103" s="243"/>
      <c r="E29103" s="243"/>
    </row>
    <row r="29104" spans="1:5" customFormat="1">
      <c r="A29104" s="294"/>
      <c r="B29104" s="243"/>
      <c r="C29104" s="243"/>
      <c r="D29104" s="243"/>
      <c r="E29104" s="243"/>
    </row>
    <row r="29105" spans="1:5" customFormat="1">
      <c r="A29105" s="294"/>
      <c r="B29105" s="243"/>
      <c r="C29105" s="243"/>
      <c r="D29105" s="243"/>
      <c r="E29105" s="243"/>
    </row>
    <row r="29106" spans="1:5" customFormat="1">
      <c r="A29106" s="294"/>
      <c r="B29106" s="243"/>
      <c r="C29106" s="243"/>
      <c r="D29106" s="243"/>
      <c r="E29106" s="243"/>
    </row>
    <row r="29107" spans="1:5" customFormat="1">
      <c r="A29107" s="294"/>
      <c r="B29107" s="243"/>
      <c r="C29107" s="243"/>
      <c r="D29107" s="243"/>
      <c r="E29107" s="243"/>
    </row>
    <row r="29108" spans="1:5" customFormat="1">
      <c r="A29108" s="294"/>
      <c r="B29108" s="243"/>
      <c r="C29108" s="243"/>
      <c r="D29108" s="243"/>
      <c r="E29108" s="243"/>
    </row>
    <row r="29109" spans="1:5" customFormat="1">
      <c r="A29109" s="294"/>
      <c r="B29109" s="243"/>
      <c r="C29109" s="243"/>
      <c r="D29109" s="243"/>
      <c r="E29109" s="243"/>
    </row>
    <row r="29110" spans="1:5" customFormat="1">
      <c r="A29110" s="294"/>
      <c r="B29110" s="243"/>
      <c r="C29110" s="243"/>
      <c r="D29110" s="243"/>
      <c r="E29110" s="243"/>
    </row>
    <row r="29111" spans="1:5" customFormat="1">
      <c r="A29111" s="294"/>
      <c r="B29111" s="243"/>
      <c r="C29111" s="243"/>
      <c r="D29111" s="243"/>
      <c r="E29111" s="243"/>
    </row>
    <row r="29112" spans="1:5" customFormat="1">
      <c r="A29112" s="294"/>
      <c r="B29112" s="243"/>
      <c r="C29112" s="243"/>
      <c r="D29112" s="243"/>
      <c r="E29112" s="243"/>
    </row>
    <row r="29113" spans="1:5" customFormat="1">
      <c r="A29113" s="294"/>
      <c r="B29113" s="243"/>
      <c r="C29113" s="243"/>
      <c r="D29113" s="243"/>
      <c r="E29113" s="243"/>
    </row>
    <row r="29114" spans="1:5" customFormat="1">
      <c r="A29114" s="294"/>
      <c r="B29114" s="243"/>
      <c r="C29114" s="243"/>
      <c r="D29114" s="243"/>
      <c r="E29114" s="243"/>
    </row>
    <row r="29115" spans="1:5" customFormat="1">
      <c r="A29115" s="294"/>
      <c r="B29115" s="243"/>
      <c r="C29115" s="243"/>
      <c r="D29115" s="243"/>
      <c r="E29115" s="243"/>
    </row>
    <row r="29116" spans="1:5" customFormat="1">
      <c r="A29116" s="294"/>
      <c r="B29116" s="243"/>
      <c r="C29116" s="243"/>
      <c r="D29116" s="243"/>
      <c r="E29116" s="243"/>
    </row>
    <row r="29117" spans="1:5" customFormat="1">
      <c r="A29117" s="294"/>
      <c r="B29117" s="243"/>
      <c r="C29117" s="243"/>
      <c r="D29117" s="243"/>
      <c r="E29117" s="243"/>
    </row>
    <row r="29118" spans="1:5" customFormat="1">
      <c r="A29118" s="294"/>
      <c r="B29118" s="243"/>
      <c r="C29118" s="243"/>
      <c r="D29118" s="243"/>
      <c r="E29118" s="243"/>
    </row>
    <row r="29119" spans="1:5" customFormat="1">
      <c r="A29119" s="294"/>
      <c r="B29119" s="243"/>
      <c r="C29119" s="243"/>
      <c r="D29119" s="243"/>
      <c r="E29119" s="243"/>
    </row>
    <row r="29120" spans="1:5" customFormat="1">
      <c r="A29120" s="294"/>
      <c r="B29120" s="243"/>
      <c r="C29120" s="243"/>
      <c r="D29120" s="243"/>
      <c r="E29120" s="243"/>
    </row>
    <row r="29121" spans="1:5" customFormat="1">
      <c r="A29121" s="294"/>
      <c r="B29121" s="243"/>
      <c r="C29121" s="243"/>
      <c r="D29121" s="243"/>
      <c r="E29121" s="243"/>
    </row>
    <row r="29122" spans="1:5" customFormat="1">
      <c r="A29122" s="294"/>
      <c r="B29122" s="243"/>
      <c r="C29122" s="243"/>
      <c r="D29122" s="243"/>
      <c r="E29122" s="243"/>
    </row>
    <row r="29123" spans="1:5" customFormat="1">
      <c r="A29123" s="294"/>
      <c r="B29123" s="243"/>
      <c r="C29123" s="243"/>
      <c r="D29123" s="243"/>
      <c r="E29123" s="243"/>
    </row>
    <row r="29124" spans="1:5" customFormat="1">
      <c r="A29124" s="294"/>
      <c r="B29124" s="243"/>
      <c r="C29124" s="243"/>
      <c r="D29124" s="243"/>
      <c r="E29124" s="243"/>
    </row>
    <row r="29125" spans="1:5" customFormat="1">
      <c r="A29125" s="294"/>
      <c r="B29125" s="243"/>
      <c r="C29125" s="243"/>
      <c r="D29125" s="243"/>
      <c r="E29125" s="243"/>
    </row>
    <row r="29126" spans="1:5" customFormat="1">
      <c r="A29126" s="294"/>
      <c r="B29126" s="243"/>
      <c r="C29126" s="243"/>
      <c r="D29126" s="243"/>
      <c r="E29126" s="243"/>
    </row>
    <row r="29127" spans="1:5" customFormat="1">
      <c r="A29127" s="294"/>
      <c r="B29127" s="243"/>
      <c r="C29127" s="243"/>
      <c r="D29127" s="243"/>
      <c r="E29127" s="243"/>
    </row>
    <row r="29128" spans="1:5" customFormat="1">
      <c r="A29128" s="294"/>
      <c r="B29128" s="243"/>
      <c r="C29128" s="243"/>
      <c r="D29128" s="243"/>
      <c r="E29128" s="243"/>
    </row>
    <row r="29129" spans="1:5" customFormat="1">
      <c r="A29129" s="294"/>
      <c r="B29129" s="243"/>
      <c r="C29129" s="243"/>
      <c r="D29129" s="243"/>
      <c r="E29129" s="243"/>
    </row>
    <row r="29130" spans="1:5" customFormat="1">
      <c r="A29130" s="294"/>
      <c r="B29130" s="243"/>
      <c r="C29130" s="243"/>
      <c r="D29130" s="243"/>
      <c r="E29130" s="243"/>
    </row>
    <row r="29131" spans="1:5" customFormat="1">
      <c r="A29131" s="294"/>
      <c r="B29131" s="243"/>
      <c r="C29131" s="243"/>
      <c r="D29131" s="243"/>
      <c r="E29131" s="243"/>
    </row>
    <row r="29132" spans="1:5" customFormat="1">
      <c r="A29132" s="294"/>
      <c r="B29132" s="243"/>
      <c r="C29132" s="243"/>
      <c r="D29132" s="243"/>
      <c r="E29132" s="243"/>
    </row>
    <row r="29133" spans="1:5" customFormat="1">
      <c r="A29133" s="294"/>
      <c r="B29133" s="243"/>
      <c r="C29133" s="243"/>
      <c r="D29133" s="243"/>
      <c r="E29133" s="243"/>
    </row>
    <row r="29134" spans="1:5" customFormat="1">
      <c r="A29134" s="294"/>
      <c r="B29134" s="243"/>
      <c r="C29134" s="243"/>
      <c r="D29134" s="243"/>
      <c r="E29134" s="243"/>
    </row>
    <row r="29135" spans="1:5" customFormat="1">
      <c r="A29135" s="294"/>
      <c r="B29135" s="243"/>
      <c r="C29135" s="243"/>
      <c r="D29135" s="243"/>
      <c r="E29135" s="243"/>
    </row>
    <row r="29136" spans="1:5" customFormat="1">
      <c r="A29136" s="294"/>
      <c r="B29136" s="243"/>
      <c r="C29136" s="243"/>
      <c r="D29136" s="243"/>
      <c r="E29136" s="243"/>
    </row>
    <row r="29137" spans="1:5" customFormat="1">
      <c r="A29137" s="294"/>
      <c r="B29137" s="243"/>
      <c r="C29137" s="243"/>
      <c r="D29137" s="243"/>
      <c r="E29137" s="243"/>
    </row>
    <row r="29138" spans="1:5" customFormat="1">
      <c r="A29138" s="294"/>
      <c r="B29138" s="243"/>
      <c r="C29138" s="243"/>
      <c r="D29138" s="243"/>
      <c r="E29138" s="243"/>
    </row>
    <row r="29139" spans="1:5" customFormat="1">
      <c r="A29139" s="294"/>
      <c r="B29139" s="243"/>
      <c r="C29139" s="243"/>
      <c r="D29139" s="243"/>
      <c r="E29139" s="243"/>
    </row>
    <row r="29140" spans="1:5" customFormat="1">
      <c r="A29140" s="294"/>
      <c r="B29140" s="243"/>
      <c r="C29140" s="243"/>
      <c r="D29140" s="243"/>
      <c r="E29140" s="243"/>
    </row>
    <row r="29141" spans="1:5" customFormat="1">
      <c r="A29141" s="294"/>
      <c r="B29141" s="243"/>
      <c r="C29141" s="243"/>
      <c r="D29141" s="243"/>
      <c r="E29141" s="243"/>
    </row>
    <row r="29142" spans="1:5" customFormat="1">
      <c r="A29142" s="294"/>
      <c r="B29142" s="243"/>
      <c r="C29142" s="243"/>
      <c r="D29142" s="243"/>
      <c r="E29142" s="243"/>
    </row>
    <row r="29143" spans="1:5" customFormat="1">
      <c r="A29143" s="294"/>
      <c r="B29143" s="243"/>
      <c r="C29143" s="243"/>
      <c r="D29143" s="243"/>
      <c r="E29143" s="243"/>
    </row>
    <row r="29144" spans="1:5" customFormat="1">
      <c r="A29144" s="294"/>
      <c r="B29144" s="243"/>
      <c r="C29144" s="243"/>
      <c r="D29144" s="243"/>
      <c r="E29144" s="243"/>
    </row>
    <row r="29145" spans="1:5" customFormat="1">
      <c r="A29145" s="294"/>
      <c r="B29145" s="243"/>
      <c r="C29145" s="243"/>
      <c r="D29145" s="243"/>
      <c r="E29145" s="243"/>
    </row>
    <row r="29146" spans="1:5" customFormat="1">
      <c r="A29146" s="294"/>
      <c r="B29146" s="243"/>
      <c r="C29146" s="243"/>
      <c r="D29146" s="243"/>
      <c r="E29146" s="243"/>
    </row>
    <row r="29147" spans="1:5" customFormat="1">
      <c r="A29147" s="294"/>
      <c r="B29147" s="243"/>
      <c r="C29147" s="243"/>
      <c r="D29147" s="243"/>
      <c r="E29147" s="243"/>
    </row>
    <row r="29148" spans="1:5" customFormat="1">
      <c r="A29148" s="294"/>
      <c r="B29148" s="243"/>
      <c r="C29148" s="243"/>
      <c r="D29148" s="243"/>
      <c r="E29148" s="243"/>
    </row>
    <row r="29149" spans="1:5" customFormat="1">
      <c r="A29149" s="294"/>
      <c r="B29149" s="243"/>
      <c r="C29149" s="243"/>
      <c r="D29149" s="243"/>
      <c r="E29149" s="243"/>
    </row>
    <row r="29150" spans="1:5" customFormat="1">
      <c r="A29150" s="294"/>
      <c r="B29150" s="243"/>
      <c r="C29150" s="243"/>
      <c r="D29150" s="243"/>
      <c r="E29150" s="243"/>
    </row>
    <row r="29151" spans="1:5" customFormat="1">
      <c r="A29151" s="294"/>
      <c r="B29151" s="243"/>
      <c r="C29151" s="243"/>
      <c r="D29151" s="243"/>
      <c r="E29151" s="243"/>
    </row>
    <row r="29152" spans="1:5" customFormat="1">
      <c r="A29152" s="294"/>
      <c r="B29152" s="243"/>
      <c r="C29152" s="243"/>
      <c r="D29152" s="243"/>
      <c r="E29152" s="243"/>
    </row>
    <row r="29153" spans="1:5" customFormat="1">
      <c r="A29153" s="294"/>
      <c r="B29153" s="243"/>
      <c r="C29153" s="243"/>
      <c r="D29153" s="243"/>
      <c r="E29153" s="243"/>
    </row>
    <row r="29154" spans="1:5" customFormat="1">
      <c r="A29154" s="294"/>
      <c r="B29154" s="243"/>
      <c r="C29154" s="243"/>
      <c r="D29154" s="243"/>
      <c r="E29154" s="243"/>
    </row>
    <row r="29155" spans="1:5" customFormat="1">
      <c r="A29155" s="294"/>
      <c r="B29155" s="243"/>
      <c r="C29155" s="243"/>
      <c r="D29155" s="243"/>
      <c r="E29155" s="243"/>
    </row>
    <row r="29156" spans="1:5" customFormat="1">
      <c r="A29156" s="294"/>
      <c r="B29156" s="243"/>
      <c r="C29156" s="243"/>
      <c r="D29156" s="243"/>
      <c r="E29156" s="243"/>
    </row>
    <row r="29157" spans="1:5" customFormat="1">
      <c r="A29157" s="294"/>
      <c r="B29157" s="243"/>
      <c r="C29157" s="243"/>
      <c r="D29157" s="243"/>
      <c r="E29157" s="243"/>
    </row>
    <row r="29158" spans="1:5" customFormat="1">
      <c r="A29158" s="294"/>
      <c r="B29158" s="243"/>
      <c r="C29158" s="243"/>
      <c r="D29158" s="243"/>
      <c r="E29158" s="243"/>
    </row>
    <row r="29159" spans="1:5" customFormat="1">
      <c r="A29159" s="294"/>
      <c r="B29159" s="243"/>
      <c r="C29159" s="243"/>
      <c r="D29159" s="243"/>
      <c r="E29159" s="243"/>
    </row>
    <row r="29160" spans="1:5" customFormat="1">
      <c r="A29160" s="294"/>
      <c r="B29160" s="243"/>
      <c r="C29160" s="243"/>
      <c r="D29160" s="243"/>
      <c r="E29160" s="243"/>
    </row>
    <row r="29161" spans="1:5" customFormat="1">
      <c r="A29161" s="294"/>
      <c r="B29161" s="243"/>
      <c r="C29161" s="243"/>
      <c r="D29161" s="243"/>
      <c r="E29161" s="243"/>
    </row>
    <row r="29162" spans="1:5" customFormat="1">
      <c r="A29162" s="294"/>
      <c r="B29162" s="243"/>
      <c r="C29162" s="243"/>
      <c r="D29162" s="243"/>
      <c r="E29162" s="243"/>
    </row>
    <row r="29163" spans="1:5" customFormat="1">
      <c r="A29163" s="294"/>
      <c r="B29163" s="243"/>
      <c r="C29163" s="243"/>
      <c r="D29163" s="243"/>
      <c r="E29163" s="243"/>
    </row>
    <row r="29164" spans="1:5" customFormat="1">
      <c r="A29164" s="294"/>
      <c r="B29164" s="243"/>
      <c r="C29164" s="243"/>
      <c r="D29164" s="243"/>
      <c r="E29164" s="243"/>
    </row>
    <row r="29165" spans="1:5" customFormat="1">
      <c r="A29165" s="294"/>
      <c r="B29165" s="243"/>
      <c r="C29165" s="243"/>
      <c r="D29165" s="243"/>
      <c r="E29165" s="243"/>
    </row>
    <row r="29166" spans="1:5" customFormat="1">
      <c r="A29166" s="294"/>
      <c r="B29166" s="243"/>
      <c r="C29166" s="243"/>
      <c r="D29166" s="243"/>
      <c r="E29166" s="243"/>
    </row>
    <row r="29167" spans="1:5" customFormat="1">
      <c r="A29167" s="294"/>
      <c r="B29167" s="243"/>
      <c r="C29167" s="243"/>
      <c r="D29167" s="243"/>
      <c r="E29167" s="243"/>
    </row>
    <row r="29168" spans="1:5" customFormat="1">
      <c r="A29168" s="294"/>
      <c r="B29168" s="243"/>
      <c r="C29168" s="243"/>
      <c r="D29168" s="243"/>
      <c r="E29168" s="243"/>
    </row>
    <row r="29169" spans="1:5" customFormat="1">
      <c r="A29169" s="294"/>
      <c r="B29169" s="243"/>
      <c r="C29169" s="243"/>
      <c r="D29169" s="243"/>
      <c r="E29169" s="243"/>
    </row>
    <row r="29170" spans="1:5" customFormat="1">
      <c r="A29170" s="294"/>
      <c r="B29170" s="243"/>
      <c r="C29170" s="243"/>
      <c r="D29170" s="243"/>
      <c r="E29170" s="243"/>
    </row>
    <row r="29171" spans="1:5" customFormat="1">
      <c r="A29171" s="294"/>
      <c r="B29171" s="243"/>
      <c r="C29171" s="243"/>
      <c r="D29171" s="243"/>
      <c r="E29171" s="243"/>
    </row>
    <row r="29172" spans="1:5" customFormat="1">
      <c r="A29172" s="294"/>
      <c r="B29172" s="243"/>
      <c r="C29172" s="243"/>
      <c r="D29172" s="243"/>
      <c r="E29172" s="243"/>
    </row>
    <row r="29173" spans="1:5" customFormat="1">
      <c r="A29173" s="294"/>
      <c r="B29173" s="243"/>
      <c r="C29173" s="243"/>
      <c r="D29173" s="243"/>
      <c r="E29173" s="243"/>
    </row>
    <row r="29174" spans="1:5" customFormat="1">
      <c r="A29174" s="294"/>
      <c r="B29174" s="243"/>
      <c r="C29174" s="243"/>
      <c r="D29174" s="243"/>
      <c r="E29174" s="243"/>
    </row>
    <row r="29175" spans="1:5" customFormat="1">
      <c r="A29175" s="294"/>
      <c r="B29175" s="243"/>
      <c r="C29175" s="243"/>
      <c r="D29175" s="243"/>
      <c r="E29175" s="243"/>
    </row>
    <row r="29176" spans="1:5" customFormat="1">
      <c r="A29176" s="294"/>
      <c r="B29176" s="243"/>
      <c r="C29176" s="243"/>
      <c r="D29176" s="243"/>
      <c r="E29176" s="243"/>
    </row>
    <row r="29177" spans="1:5" customFormat="1">
      <c r="A29177" s="294"/>
      <c r="B29177" s="243"/>
      <c r="C29177" s="243"/>
      <c r="D29177" s="243"/>
      <c r="E29177" s="243"/>
    </row>
    <row r="29178" spans="1:5" customFormat="1">
      <c r="A29178" s="294"/>
      <c r="B29178" s="243"/>
      <c r="C29178" s="243"/>
      <c r="D29178" s="243"/>
      <c r="E29178" s="243"/>
    </row>
    <row r="29179" spans="1:5" customFormat="1">
      <c r="A29179" s="294"/>
      <c r="B29179" s="243"/>
      <c r="C29179" s="243"/>
      <c r="D29179" s="243"/>
      <c r="E29179" s="243"/>
    </row>
    <row r="29180" spans="1:5" customFormat="1">
      <c r="A29180" s="294"/>
      <c r="B29180" s="243"/>
      <c r="C29180" s="243"/>
      <c r="D29180" s="243"/>
      <c r="E29180" s="243"/>
    </row>
    <row r="29181" spans="1:5" customFormat="1">
      <c r="A29181" s="294"/>
      <c r="B29181" s="243"/>
      <c r="C29181" s="243"/>
      <c r="D29181" s="243"/>
      <c r="E29181" s="243"/>
    </row>
    <row r="29182" spans="1:5" customFormat="1">
      <c r="A29182" s="294"/>
      <c r="B29182" s="243"/>
      <c r="C29182" s="243"/>
      <c r="D29182" s="243"/>
      <c r="E29182" s="243"/>
    </row>
    <row r="29183" spans="1:5" customFormat="1">
      <c r="A29183" s="294"/>
      <c r="B29183" s="243"/>
      <c r="C29183" s="243"/>
      <c r="D29183" s="243"/>
      <c r="E29183" s="243"/>
    </row>
    <row r="29184" spans="1:5" customFormat="1">
      <c r="A29184" s="294"/>
      <c r="B29184" s="243"/>
      <c r="C29184" s="243"/>
      <c r="D29184" s="243"/>
      <c r="E29184" s="243"/>
    </row>
    <row r="29185" spans="1:5" customFormat="1">
      <c r="A29185" s="294"/>
      <c r="B29185" s="243"/>
      <c r="C29185" s="243"/>
      <c r="D29185" s="243"/>
      <c r="E29185" s="243"/>
    </row>
    <row r="29186" spans="1:5" customFormat="1">
      <c r="A29186" s="294"/>
      <c r="B29186" s="243"/>
      <c r="C29186" s="243"/>
      <c r="D29186" s="243"/>
      <c r="E29186" s="243"/>
    </row>
    <row r="29187" spans="1:5" customFormat="1">
      <c r="A29187" s="294"/>
      <c r="B29187" s="243"/>
      <c r="C29187" s="243"/>
      <c r="D29187" s="243"/>
      <c r="E29187" s="243"/>
    </row>
    <row r="29188" spans="1:5" customFormat="1">
      <c r="A29188" s="294"/>
      <c r="B29188" s="243"/>
      <c r="C29188" s="243"/>
      <c r="D29188" s="243"/>
      <c r="E29188" s="243"/>
    </row>
    <row r="29189" spans="1:5" customFormat="1">
      <c r="A29189" s="294"/>
      <c r="B29189" s="243"/>
      <c r="C29189" s="243"/>
      <c r="D29189" s="243"/>
      <c r="E29189" s="243"/>
    </row>
    <row r="29190" spans="1:5" customFormat="1">
      <c r="A29190" s="294"/>
      <c r="B29190" s="243"/>
      <c r="C29190" s="243"/>
      <c r="D29190" s="243"/>
      <c r="E29190" s="243"/>
    </row>
    <row r="29191" spans="1:5" customFormat="1">
      <c r="A29191" s="294"/>
      <c r="B29191" s="243"/>
      <c r="C29191" s="243"/>
      <c r="D29191" s="243"/>
      <c r="E29191" s="243"/>
    </row>
    <row r="29192" spans="1:5" customFormat="1">
      <c r="A29192" s="294"/>
      <c r="B29192" s="243"/>
      <c r="C29192" s="243"/>
      <c r="D29192" s="243"/>
      <c r="E29192" s="243"/>
    </row>
    <row r="29193" spans="1:5" customFormat="1">
      <c r="A29193" s="294"/>
      <c r="B29193" s="243"/>
      <c r="C29193" s="243"/>
      <c r="D29193" s="243"/>
      <c r="E29193" s="243"/>
    </row>
    <row r="29194" spans="1:5" customFormat="1">
      <c r="A29194" s="294"/>
      <c r="B29194" s="243"/>
      <c r="C29194" s="243"/>
      <c r="D29194" s="243"/>
      <c r="E29194" s="243"/>
    </row>
    <row r="29195" spans="1:5" customFormat="1">
      <c r="A29195" s="294"/>
      <c r="B29195" s="243"/>
      <c r="C29195" s="243"/>
      <c r="D29195" s="243"/>
      <c r="E29195" s="243"/>
    </row>
    <row r="29196" spans="1:5" customFormat="1">
      <c r="A29196" s="294"/>
      <c r="B29196" s="243"/>
      <c r="C29196" s="243"/>
      <c r="D29196" s="243"/>
      <c r="E29196" s="243"/>
    </row>
    <row r="29197" spans="1:5" customFormat="1">
      <c r="A29197" s="294"/>
      <c r="B29197" s="243"/>
      <c r="C29197" s="243"/>
      <c r="D29197" s="243"/>
      <c r="E29197" s="243"/>
    </row>
    <row r="29198" spans="1:5" customFormat="1">
      <c r="A29198" s="294"/>
      <c r="B29198" s="243"/>
      <c r="C29198" s="243"/>
      <c r="D29198" s="243"/>
      <c r="E29198" s="243"/>
    </row>
    <row r="29199" spans="1:5" customFormat="1">
      <c r="A29199" s="294"/>
      <c r="B29199" s="243"/>
      <c r="C29199" s="243"/>
      <c r="D29199" s="243"/>
      <c r="E29199" s="243"/>
    </row>
    <row r="29200" spans="1:5" customFormat="1">
      <c r="A29200" s="294"/>
      <c r="B29200" s="243"/>
      <c r="C29200" s="243"/>
      <c r="D29200" s="243"/>
      <c r="E29200" s="243"/>
    </row>
    <row r="29201" spans="1:5" customFormat="1">
      <c r="A29201" s="294"/>
      <c r="B29201" s="243"/>
      <c r="C29201" s="243"/>
      <c r="D29201" s="243"/>
      <c r="E29201" s="243"/>
    </row>
    <row r="29202" spans="1:5" customFormat="1">
      <c r="A29202" s="294"/>
      <c r="B29202" s="243"/>
      <c r="C29202" s="243"/>
      <c r="D29202" s="243"/>
      <c r="E29202" s="243"/>
    </row>
    <row r="29203" spans="1:5" customFormat="1">
      <c r="A29203" s="294"/>
      <c r="B29203" s="243"/>
      <c r="C29203" s="243"/>
      <c r="D29203" s="243"/>
      <c r="E29203" s="243"/>
    </row>
    <row r="29204" spans="1:5" customFormat="1">
      <c r="A29204" s="294"/>
      <c r="B29204" s="243"/>
      <c r="C29204" s="243"/>
      <c r="D29204" s="243"/>
      <c r="E29204" s="243"/>
    </row>
    <row r="29205" spans="1:5" customFormat="1">
      <c r="A29205" s="294"/>
      <c r="B29205" s="243"/>
      <c r="C29205" s="243"/>
      <c r="D29205" s="243"/>
      <c r="E29205" s="243"/>
    </row>
    <row r="29206" spans="1:5" customFormat="1">
      <c r="A29206" s="294"/>
      <c r="B29206" s="243"/>
      <c r="C29206" s="243"/>
      <c r="D29206" s="243"/>
      <c r="E29206" s="243"/>
    </row>
    <row r="29207" spans="1:5" customFormat="1">
      <c r="A29207" s="294"/>
      <c r="B29207" s="243"/>
      <c r="C29207" s="243"/>
      <c r="D29207" s="243"/>
      <c r="E29207" s="243"/>
    </row>
    <row r="29208" spans="1:5" customFormat="1">
      <c r="A29208" s="294"/>
      <c r="B29208" s="243"/>
      <c r="C29208" s="243"/>
      <c r="D29208" s="243"/>
      <c r="E29208" s="243"/>
    </row>
    <row r="29209" spans="1:5" customFormat="1">
      <c r="A29209" s="294"/>
      <c r="B29209" s="243"/>
      <c r="C29209" s="243"/>
      <c r="D29209" s="243"/>
      <c r="E29209" s="243"/>
    </row>
    <row r="29210" spans="1:5" customFormat="1">
      <c r="A29210" s="294"/>
      <c r="B29210" s="243"/>
      <c r="C29210" s="243"/>
      <c r="D29210" s="243"/>
      <c r="E29210" s="243"/>
    </row>
    <row r="29211" spans="1:5" customFormat="1">
      <c r="A29211" s="294"/>
      <c r="B29211" s="243"/>
      <c r="C29211" s="243"/>
      <c r="D29211" s="243"/>
      <c r="E29211" s="243"/>
    </row>
    <row r="29212" spans="1:5" customFormat="1">
      <c r="A29212" s="294"/>
      <c r="B29212" s="243"/>
      <c r="C29212" s="243"/>
      <c r="D29212" s="243"/>
      <c r="E29212" s="243"/>
    </row>
    <row r="29213" spans="1:5" customFormat="1">
      <c r="A29213" s="294"/>
      <c r="B29213" s="243"/>
      <c r="C29213" s="243"/>
      <c r="D29213" s="243"/>
      <c r="E29213" s="243"/>
    </row>
    <row r="29214" spans="1:5" customFormat="1">
      <c r="A29214" s="294"/>
      <c r="B29214" s="243"/>
      <c r="C29214" s="243"/>
      <c r="D29214" s="243"/>
      <c r="E29214" s="243"/>
    </row>
    <row r="29215" spans="1:5" customFormat="1">
      <c r="A29215" s="294"/>
      <c r="B29215" s="243"/>
      <c r="C29215" s="243"/>
      <c r="D29215" s="243"/>
      <c r="E29215" s="243"/>
    </row>
    <row r="29216" spans="1:5" customFormat="1">
      <c r="A29216" s="294"/>
      <c r="B29216" s="243"/>
      <c r="C29216" s="243"/>
      <c r="D29216" s="243"/>
      <c r="E29216" s="243"/>
    </row>
    <row r="29217" spans="1:5" customFormat="1">
      <c r="A29217" s="294"/>
      <c r="B29217" s="243"/>
      <c r="C29217" s="243"/>
      <c r="D29217" s="243"/>
      <c r="E29217" s="243"/>
    </row>
    <row r="29218" spans="1:5" customFormat="1">
      <c r="A29218" s="294"/>
      <c r="B29218" s="243"/>
      <c r="C29218" s="243"/>
      <c r="D29218" s="243"/>
      <c r="E29218" s="243"/>
    </row>
    <row r="29219" spans="1:5" customFormat="1">
      <c r="A29219" s="294"/>
      <c r="B29219" s="243"/>
      <c r="C29219" s="243"/>
      <c r="D29219" s="243"/>
      <c r="E29219" s="243"/>
    </row>
    <row r="29220" spans="1:5" customFormat="1">
      <c r="A29220" s="294"/>
      <c r="B29220" s="243"/>
      <c r="C29220" s="243"/>
      <c r="D29220" s="243"/>
      <c r="E29220" s="243"/>
    </row>
    <row r="29221" spans="1:5" customFormat="1">
      <c r="A29221" s="294"/>
      <c r="B29221" s="243"/>
      <c r="C29221" s="243"/>
      <c r="D29221" s="243"/>
      <c r="E29221" s="243"/>
    </row>
    <row r="29222" spans="1:5" customFormat="1">
      <c r="A29222" s="294"/>
      <c r="B29222" s="243"/>
      <c r="C29222" s="243"/>
      <c r="D29222" s="243"/>
      <c r="E29222" s="243"/>
    </row>
    <row r="29223" spans="1:5" customFormat="1">
      <c r="A29223" s="294"/>
      <c r="B29223" s="243"/>
      <c r="C29223" s="243"/>
      <c r="D29223" s="243"/>
      <c r="E29223" s="243"/>
    </row>
    <row r="29224" spans="1:5" customFormat="1">
      <c r="A29224" s="294"/>
      <c r="B29224" s="243"/>
      <c r="C29224" s="243"/>
      <c r="D29224" s="243"/>
      <c r="E29224" s="243"/>
    </row>
    <row r="29225" spans="1:5" customFormat="1">
      <c r="A29225" s="294"/>
      <c r="B29225" s="243"/>
      <c r="C29225" s="243"/>
      <c r="D29225" s="243"/>
      <c r="E29225" s="243"/>
    </row>
    <row r="29226" spans="1:5" customFormat="1">
      <c r="A29226" s="294"/>
      <c r="B29226" s="243"/>
      <c r="C29226" s="243"/>
      <c r="D29226" s="243"/>
      <c r="E29226" s="243"/>
    </row>
    <row r="29227" spans="1:5" customFormat="1">
      <c r="A29227" s="294"/>
      <c r="B29227" s="243"/>
      <c r="C29227" s="243"/>
      <c r="D29227" s="243"/>
      <c r="E29227" s="243"/>
    </row>
    <row r="29228" spans="1:5" customFormat="1">
      <c r="A29228" s="294"/>
      <c r="B29228" s="243"/>
      <c r="C29228" s="243"/>
      <c r="D29228" s="243"/>
      <c r="E29228" s="243"/>
    </row>
    <row r="29229" spans="1:5" customFormat="1">
      <c r="A29229" s="294"/>
      <c r="B29229" s="243"/>
      <c r="C29229" s="243"/>
      <c r="D29229" s="243"/>
      <c r="E29229" s="243"/>
    </row>
    <row r="29230" spans="1:5" customFormat="1">
      <c r="A29230" s="294"/>
      <c r="B29230" s="243"/>
      <c r="C29230" s="243"/>
      <c r="D29230" s="243"/>
      <c r="E29230" s="243"/>
    </row>
    <row r="29231" spans="1:5" customFormat="1">
      <c r="A29231" s="294"/>
      <c r="B29231" s="243"/>
      <c r="C29231" s="243"/>
      <c r="D29231" s="243"/>
      <c r="E29231" s="243"/>
    </row>
    <row r="29232" spans="1:5" customFormat="1">
      <c r="A29232" s="294"/>
      <c r="B29232" s="243"/>
      <c r="C29232" s="243"/>
      <c r="D29232" s="243"/>
      <c r="E29232" s="243"/>
    </row>
    <row r="29233" spans="1:5" customFormat="1">
      <c r="A29233" s="294"/>
      <c r="B29233" s="243"/>
      <c r="C29233" s="243"/>
      <c r="D29233" s="243"/>
      <c r="E29233" s="243"/>
    </row>
    <row r="29234" spans="1:5" customFormat="1">
      <c r="A29234" s="294"/>
      <c r="B29234" s="243"/>
      <c r="C29234" s="243"/>
      <c r="D29234" s="243"/>
      <c r="E29234" s="243"/>
    </row>
    <row r="29235" spans="1:5" customFormat="1">
      <c r="A29235" s="294"/>
      <c r="B29235" s="243"/>
      <c r="C29235" s="243"/>
      <c r="D29235" s="243"/>
      <c r="E29235" s="243"/>
    </row>
    <row r="29236" spans="1:5" customFormat="1">
      <c r="A29236" s="294"/>
      <c r="B29236" s="243"/>
      <c r="C29236" s="243"/>
      <c r="D29236" s="243"/>
      <c r="E29236" s="243"/>
    </row>
    <row r="29237" spans="1:5" customFormat="1">
      <c r="A29237" s="294"/>
      <c r="B29237" s="243"/>
      <c r="C29237" s="243"/>
      <c r="D29237" s="243"/>
      <c r="E29237" s="243"/>
    </row>
    <row r="29238" spans="1:5" customFormat="1">
      <c r="A29238" s="294"/>
      <c r="B29238" s="243"/>
      <c r="C29238" s="243"/>
      <c r="D29238" s="243"/>
      <c r="E29238" s="243"/>
    </row>
    <row r="29239" spans="1:5" customFormat="1">
      <c r="A29239" s="294"/>
      <c r="B29239" s="243"/>
      <c r="C29239" s="243"/>
      <c r="D29239" s="243"/>
      <c r="E29239" s="243"/>
    </row>
    <row r="29240" spans="1:5" customFormat="1">
      <c r="A29240" s="294"/>
      <c r="B29240" s="243"/>
      <c r="C29240" s="243"/>
      <c r="D29240" s="243"/>
      <c r="E29240" s="243"/>
    </row>
    <row r="29241" spans="1:5" customFormat="1">
      <c r="A29241" s="294"/>
      <c r="B29241" s="243"/>
      <c r="C29241" s="243"/>
      <c r="D29241" s="243"/>
      <c r="E29241" s="243"/>
    </row>
    <row r="29242" spans="1:5" customFormat="1">
      <c r="A29242" s="294"/>
      <c r="B29242" s="243"/>
      <c r="C29242" s="243"/>
      <c r="D29242" s="243"/>
      <c r="E29242" s="243"/>
    </row>
    <row r="29243" spans="1:5" customFormat="1">
      <c r="A29243" s="294"/>
      <c r="B29243" s="243"/>
      <c r="C29243" s="243"/>
      <c r="D29243" s="243"/>
      <c r="E29243" s="243"/>
    </row>
    <row r="29244" spans="1:5" customFormat="1">
      <c r="A29244" s="294"/>
      <c r="B29244" s="243"/>
      <c r="C29244" s="243"/>
      <c r="D29244" s="243"/>
      <c r="E29244" s="243"/>
    </row>
    <row r="29245" spans="1:5" customFormat="1">
      <c r="A29245" s="294"/>
      <c r="B29245" s="243"/>
      <c r="C29245" s="243"/>
      <c r="D29245" s="243"/>
      <c r="E29245" s="243"/>
    </row>
    <row r="29246" spans="1:5" customFormat="1">
      <c r="A29246" s="294"/>
      <c r="B29246" s="243"/>
      <c r="C29246" s="243"/>
      <c r="D29246" s="243"/>
      <c r="E29246" s="243"/>
    </row>
    <row r="29247" spans="1:5" customFormat="1">
      <c r="A29247" s="294"/>
      <c r="B29247" s="243"/>
      <c r="C29247" s="243"/>
      <c r="D29247" s="243"/>
      <c r="E29247" s="243"/>
    </row>
    <row r="29248" spans="1:5" customFormat="1">
      <c r="A29248" s="294"/>
      <c r="B29248" s="243"/>
      <c r="C29248" s="243"/>
      <c r="D29248" s="243"/>
      <c r="E29248" s="243"/>
    </row>
    <row r="29249" spans="1:5" customFormat="1">
      <c r="A29249" s="294"/>
      <c r="B29249" s="243"/>
      <c r="C29249" s="243"/>
      <c r="D29249" s="243"/>
      <c r="E29249" s="243"/>
    </row>
    <row r="29250" spans="1:5" customFormat="1">
      <c r="A29250" s="294"/>
      <c r="B29250" s="243"/>
      <c r="C29250" s="243"/>
      <c r="D29250" s="243"/>
      <c r="E29250" s="243"/>
    </row>
    <row r="29251" spans="1:5" customFormat="1">
      <c r="A29251" s="294"/>
      <c r="B29251" s="243"/>
      <c r="C29251" s="243"/>
      <c r="D29251" s="243"/>
      <c r="E29251" s="243"/>
    </row>
    <row r="29252" spans="1:5" customFormat="1">
      <c r="A29252" s="294"/>
      <c r="B29252" s="243"/>
      <c r="C29252" s="243"/>
      <c r="D29252" s="243"/>
      <c r="E29252" s="243"/>
    </row>
    <row r="29253" spans="1:5" customFormat="1">
      <c r="A29253" s="294"/>
      <c r="B29253" s="243"/>
      <c r="C29253" s="243"/>
      <c r="D29253" s="243"/>
      <c r="E29253" s="243"/>
    </row>
    <row r="29254" spans="1:5" customFormat="1">
      <c r="A29254" s="294"/>
      <c r="B29254" s="243"/>
      <c r="C29254" s="243"/>
      <c r="D29254" s="243"/>
      <c r="E29254" s="243"/>
    </row>
    <row r="29255" spans="1:5" customFormat="1">
      <c r="A29255" s="294"/>
      <c r="B29255" s="243"/>
      <c r="C29255" s="243"/>
      <c r="D29255" s="243"/>
      <c r="E29255" s="243"/>
    </row>
    <row r="29256" spans="1:5" customFormat="1">
      <c r="A29256" s="294"/>
      <c r="B29256" s="243"/>
      <c r="C29256" s="243"/>
      <c r="D29256" s="243"/>
      <c r="E29256" s="243"/>
    </row>
    <row r="29257" spans="1:5" customFormat="1">
      <c r="A29257" s="294"/>
      <c r="B29257" s="243"/>
      <c r="C29257" s="243"/>
      <c r="D29257" s="243"/>
      <c r="E29257" s="243"/>
    </row>
    <row r="29258" spans="1:5" customFormat="1">
      <c r="A29258" s="294"/>
      <c r="B29258" s="243"/>
      <c r="C29258" s="243"/>
      <c r="D29258" s="243"/>
      <c r="E29258" s="243"/>
    </row>
    <row r="29259" spans="1:5" customFormat="1">
      <c r="A29259" s="294"/>
      <c r="B29259" s="243"/>
      <c r="C29259" s="243"/>
      <c r="D29259" s="243"/>
      <c r="E29259" s="243"/>
    </row>
    <row r="29260" spans="1:5" customFormat="1">
      <c r="A29260" s="294"/>
      <c r="B29260" s="243"/>
      <c r="C29260" s="243"/>
      <c r="D29260" s="243"/>
      <c r="E29260" s="243"/>
    </row>
    <row r="29261" spans="1:5" customFormat="1">
      <c r="A29261" s="294"/>
      <c r="B29261" s="243"/>
      <c r="C29261" s="243"/>
      <c r="D29261" s="243"/>
      <c r="E29261" s="243"/>
    </row>
    <row r="29262" spans="1:5" customFormat="1">
      <c r="A29262" s="294"/>
      <c r="B29262" s="243"/>
      <c r="C29262" s="243"/>
      <c r="D29262" s="243"/>
      <c r="E29262" s="243"/>
    </row>
    <row r="29263" spans="1:5" customFormat="1">
      <c r="A29263" s="294"/>
      <c r="B29263" s="243"/>
      <c r="C29263" s="243"/>
      <c r="D29263" s="243"/>
      <c r="E29263" s="243"/>
    </row>
    <row r="29264" spans="1:5" customFormat="1">
      <c r="A29264" s="294"/>
      <c r="B29264" s="243"/>
      <c r="C29264" s="243"/>
      <c r="D29264" s="243"/>
      <c r="E29264" s="243"/>
    </row>
    <row r="29265" spans="1:5" customFormat="1">
      <c r="A29265" s="294"/>
      <c r="B29265" s="243"/>
      <c r="C29265" s="243"/>
      <c r="D29265" s="243"/>
      <c r="E29265" s="243"/>
    </row>
    <row r="29266" spans="1:5" customFormat="1">
      <c r="A29266" s="294"/>
      <c r="B29266" s="243"/>
      <c r="C29266" s="243"/>
      <c r="D29266" s="243"/>
      <c r="E29266" s="243"/>
    </row>
    <row r="29267" spans="1:5" customFormat="1">
      <c r="A29267" s="294"/>
      <c r="B29267" s="243"/>
      <c r="C29267" s="243"/>
      <c r="D29267" s="243"/>
      <c r="E29267" s="243"/>
    </row>
    <row r="29268" spans="1:5" customFormat="1">
      <c r="A29268" s="294"/>
      <c r="B29268" s="243"/>
      <c r="C29268" s="243"/>
      <c r="D29268" s="243"/>
      <c r="E29268" s="243"/>
    </row>
    <row r="29269" spans="1:5" customFormat="1">
      <c r="A29269" s="294"/>
      <c r="B29269" s="243"/>
      <c r="C29269" s="243"/>
      <c r="D29269" s="243"/>
      <c r="E29269" s="243"/>
    </row>
    <row r="29270" spans="1:5" customFormat="1">
      <c r="A29270" s="294"/>
      <c r="B29270" s="243"/>
      <c r="C29270" s="243"/>
      <c r="D29270" s="243"/>
      <c r="E29270" s="243"/>
    </row>
    <row r="29271" spans="1:5" customFormat="1">
      <c r="A29271" s="294"/>
      <c r="B29271" s="243"/>
      <c r="C29271" s="243"/>
      <c r="D29271" s="243"/>
      <c r="E29271" s="243"/>
    </row>
    <row r="29272" spans="1:5" customFormat="1">
      <c r="A29272" s="294"/>
      <c r="B29272" s="243"/>
      <c r="C29272" s="243"/>
      <c r="D29272" s="243"/>
      <c r="E29272" s="243"/>
    </row>
    <row r="29273" spans="1:5" customFormat="1">
      <c r="A29273" s="294"/>
      <c r="B29273" s="243"/>
      <c r="C29273" s="243"/>
      <c r="D29273" s="243"/>
      <c r="E29273" s="243"/>
    </row>
    <row r="29274" spans="1:5" customFormat="1">
      <c r="A29274" s="294"/>
      <c r="B29274" s="243"/>
      <c r="C29274" s="243"/>
      <c r="D29274" s="243"/>
      <c r="E29274" s="243"/>
    </row>
    <row r="29275" spans="1:5" customFormat="1">
      <c r="A29275" s="294"/>
      <c r="B29275" s="243"/>
      <c r="C29275" s="243"/>
      <c r="D29275" s="243"/>
      <c r="E29275" s="243"/>
    </row>
    <row r="29276" spans="1:5" customFormat="1">
      <c r="A29276" s="294"/>
      <c r="B29276" s="243"/>
      <c r="C29276" s="243"/>
      <c r="D29276" s="243"/>
      <c r="E29276" s="243"/>
    </row>
    <row r="29277" spans="1:5" customFormat="1">
      <c r="A29277" s="294"/>
      <c r="B29277" s="243"/>
      <c r="C29277" s="243"/>
      <c r="D29277" s="243"/>
      <c r="E29277" s="243"/>
    </row>
    <row r="29278" spans="1:5" customFormat="1">
      <c r="A29278" s="294"/>
      <c r="B29278" s="243"/>
      <c r="C29278" s="243"/>
      <c r="D29278" s="243"/>
      <c r="E29278" s="243"/>
    </row>
    <row r="29279" spans="1:5" customFormat="1">
      <c r="A29279" s="294"/>
      <c r="B29279" s="243"/>
      <c r="C29279" s="243"/>
      <c r="D29279" s="243"/>
      <c r="E29279" s="243"/>
    </row>
    <row r="29280" spans="1:5" customFormat="1">
      <c r="A29280" s="294"/>
      <c r="B29280" s="243"/>
      <c r="C29280" s="243"/>
      <c r="D29280" s="243"/>
      <c r="E29280" s="243"/>
    </row>
    <row r="29281" spans="1:5" customFormat="1">
      <c r="A29281" s="294"/>
      <c r="B29281" s="243"/>
      <c r="C29281" s="243"/>
      <c r="D29281" s="243"/>
      <c r="E29281" s="243"/>
    </row>
    <row r="29282" spans="1:5" customFormat="1">
      <c r="A29282" s="294"/>
      <c r="B29282" s="243"/>
      <c r="C29282" s="243"/>
      <c r="D29282" s="243"/>
      <c r="E29282" s="243"/>
    </row>
    <row r="29283" spans="1:5" customFormat="1">
      <c r="A29283" s="294"/>
      <c r="B29283" s="243"/>
      <c r="C29283" s="243"/>
      <c r="D29283" s="243"/>
      <c r="E29283" s="243"/>
    </row>
    <row r="29284" spans="1:5" customFormat="1">
      <c r="A29284" s="294"/>
      <c r="B29284" s="243"/>
      <c r="C29284" s="243"/>
      <c r="D29284" s="243"/>
      <c r="E29284" s="243"/>
    </row>
    <row r="29285" spans="1:5" customFormat="1">
      <c r="A29285" s="294"/>
      <c r="B29285" s="243"/>
      <c r="C29285" s="243"/>
      <c r="D29285" s="243"/>
      <c r="E29285" s="243"/>
    </row>
    <row r="29286" spans="1:5" customFormat="1">
      <c r="A29286" s="294"/>
      <c r="B29286" s="243"/>
      <c r="C29286" s="243"/>
      <c r="D29286" s="243"/>
      <c r="E29286" s="243"/>
    </row>
    <row r="29287" spans="1:5" customFormat="1">
      <c r="A29287" s="294"/>
      <c r="B29287" s="243"/>
      <c r="C29287" s="243"/>
      <c r="D29287" s="243"/>
      <c r="E29287" s="243"/>
    </row>
    <row r="29288" spans="1:5" customFormat="1">
      <c r="A29288" s="294"/>
      <c r="B29288" s="243"/>
      <c r="C29288" s="243"/>
      <c r="D29288" s="243"/>
      <c r="E29288" s="243"/>
    </row>
    <row r="29289" spans="1:5" customFormat="1">
      <c r="A29289" s="294"/>
      <c r="B29289" s="243"/>
      <c r="C29289" s="243"/>
      <c r="D29289" s="243"/>
      <c r="E29289" s="243"/>
    </row>
    <row r="29290" spans="1:5" customFormat="1">
      <c r="A29290" s="294"/>
      <c r="B29290" s="243"/>
      <c r="C29290" s="243"/>
      <c r="D29290" s="243"/>
      <c r="E29290" s="243"/>
    </row>
    <row r="29291" spans="1:5" customFormat="1">
      <c r="A29291" s="294"/>
      <c r="B29291" s="243"/>
      <c r="C29291" s="243"/>
      <c r="D29291" s="243"/>
      <c r="E29291" s="243"/>
    </row>
    <row r="29292" spans="1:5" customFormat="1">
      <c r="A29292" s="294"/>
      <c r="B29292" s="243"/>
      <c r="C29292" s="243"/>
      <c r="D29292" s="243"/>
      <c r="E29292" s="243"/>
    </row>
    <row r="29293" spans="1:5" customFormat="1">
      <c r="A29293" s="294"/>
      <c r="B29293" s="243"/>
      <c r="C29293" s="243"/>
      <c r="D29293" s="243"/>
      <c r="E29293" s="243"/>
    </row>
    <row r="29294" spans="1:5" customFormat="1">
      <c r="A29294" s="294"/>
      <c r="B29294" s="243"/>
      <c r="C29294" s="243"/>
      <c r="D29294" s="243"/>
      <c r="E29294" s="243"/>
    </row>
    <row r="29295" spans="1:5" customFormat="1">
      <c r="A29295" s="294"/>
      <c r="B29295" s="243"/>
      <c r="C29295" s="243"/>
      <c r="D29295" s="243"/>
      <c r="E29295" s="243"/>
    </row>
    <row r="29296" spans="1:5" customFormat="1">
      <c r="A29296" s="294"/>
      <c r="B29296" s="243"/>
      <c r="C29296" s="243"/>
      <c r="D29296" s="243"/>
      <c r="E29296" s="243"/>
    </row>
    <row r="29297" spans="1:5" customFormat="1">
      <c r="A29297" s="294"/>
      <c r="B29297" s="243"/>
      <c r="C29297" s="243"/>
      <c r="D29297" s="243"/>
      <c r="E29297" s="243"/>
    </row>
    <row r="29298" spans="1:5" customFormat="1">
      <c r="A29298" s="294"/>
      <c r="B29298" s="243"/>
      <c r="C29298" s="243"/>
      <c r="D29298" s="243"/>
      <c r="E29298" s="243"/>
    </row>
    <row r="29299" spans="1:5" customFormat="1">
      <c r="A29299" s="294"/>
      <c r="B29299" s="243"/>
      <c r="C29299" s="243"/>
      <c r="D29299" s="243"/>
      <c r="E29299" s="243"/>
    </row>
    <row r="29300" spans="1:5" customFormat="1">
      <c r="A29300" s="294"/>
      <c r="B29300" s="243"/>
      <c r="C29300" s="243"/>
      <c r="D29300" s="243"/>
      <c r="E29300" s="243"/>
    </row>
    <row r="29301" spans="1:5" customFormat="1">
      <c r="A29301" s="294"/>
      <c r="B29301" s="243"/>
      <c r="C29301" s="243"/>
      <c r="D29301" s="243"/>
      <c r="E29301" s="243"/>
    </row>
    <row r="29302" spans="1:5" customFormat="1">
      <c r="A29302" s="294"/>
      <c r="B29302" s="243"/>
      <c r="C29302" s="243"/>
      <c r="D29302" s="243"/>
      <c r="E29302" s="243"/>
    </row>
    <row r="29303" spans="1:5" customFormat="1">
      <c r="A29303" s="294"/>
      <c r="B29303" s="243"/>
      <c r="C29303" s="243"/>
      <c r="D29303" s="243"/>
      <c r="E29303" s="243"/>
    </row>
    <row r="29304" spans="1:5" customFormat="1">
      <c r="A29304" s="294"/>
      <c r="B29304" s="243"/>
      <c r="C29304" s="243"/>
      <c r="D29304" s="243"/>
      <c r="E29304" s="243"/>
    </row>
    <row r="29305" spans="1:5" customFormat="1">
      <c r="A29305" s="294"/>
      <c r="B29305" s="243"/>
      <c r="C29305" s="243"/>
      <c r="D29305" s="243"/>
      <c r="E29305" s="243"/>
    </row>
    <row r="29306" spans="1:5" customFormat="1">
      <c r="A29306" s="294"/>
      <c r="B29306" s="243"/>
      <c r="C29306" s="243"/>
      <c r="D29306" s="243"/>
      <c r="E29306" s="243"/>
    </row>
    <row r="29307" spans="1:5" customFormat="1">
      <c r="A29307" s="294"/>
      <c r="B29307" s="243"/>
      <c r="C29307" s="243"/>
      <c r="D29307" s="243"/>
      <c r="E29307" s="243"/>
    </row>
    <row r="29308" spans="1:5" customFormat="1">
      <c r="A29308" s="294"/>
      <c r="B29308" s="243"/>
      <c r="C29308" s="243"/>
      <c r="D29308" s="243"/>
      <c r="E29308" s="243"/>
    </row>
    <row r="29309" spans="1:5" customFormat="1">
      <c r="A29309" s="294"/>
      <c r="B29309" s="243"/>
      <c r="C29309" s="243"/>
      <c r="D29309" s="243"/>
      <c r="E29309" s="243"/>
    </row>
    <row r="29310" spans="1:5" customFormat="1">
      <c r="A29310" s="294"/>
      <c r="B29310" s="243"/>
      <c r="C29310" s="243"/>
      <c r="D29310" s="243"/>
      <c r="E29310" s="243"/>
    </row>
    <row r="29311" spans="1:5" customFormat="1">
      <c r="A29311" s="294"/>
      <c r="B29311" s="243"/>
      <c r="C29311" s="243"/>
      <c r="D29311" s="243"/>
      <c r="E29311" s="243"/>
    </row>
    <row r="29312" spans="1:5" customFormat="1">
      <c r="A29312" s="294"/>
      <c r="B29312" s="243"/>
      <c r="C29312" s="243"/>
      <c r="D29312" s="243"/>
      <c r="E29312" s="243"/>
    </row>
    <row r="29313" spans="1:5" customFormat="1">
      <c r="A29313" s="294"/>
      <c r="B29313" s="243"/>
      <c r="C29313" s="243"/>
      <c r="D29313" s="243"/>
      <c r="E29313" s="243"/>
    </row>
    <row r="29314" spans="1:5" customFormat="1">
      <c r="A29314" s="294"/>
      <c r="B29314" s="243"/>
      <c r="C29314" s="243"/>
      <c r="D29314" s="243"/>
      <c r="E29314" s="243"/>
    </row>
    <row r="29315" spans="1:5" customFormat="1">
      <c r="A29315" s="294"/>
      <c r="B29315" s="243"/>
      <c r="C29315" s="243"/>
      <c r="D29315" s="243"/>
      <c r="E29315" s="243"/>
    </row>
    <row r="29316" spans="1:5" customFormat="1">
      <c r="A29316" s="294"/>
      <c r="B29316" s="243"/>
      <c r="C29316" s="243"/>
      <c r="D29316" s="243"/>
      <c r="E29316" s="243"/>
    </row>
    <row r="29317" spans="1:5" customFormat="1">
      <c r="A29317" s="294"/>
      <c r="B29317" s="243"/>
      <c r="C29317" s="243"/>
      <c r="D29317" s="243"/>
      <c r="E29317" s="243"/>
    </row>
    <row r="29318" spans="1:5" customFormat="1">
      <c r="A29318" s="294"/>
      <c r="B29318" s="243"/>
      <c r="C29318" s="243"/>
      <c r="D29318" s="243"/>
      <c r="E29318" s="243"/>
    </row>
    <row r="29319" spans="1:5" customFormat="1">
      <c r="A29319" s="294"/>
      <c r="B29319" s="243"/>
      <c r="C29319" s="243"/>
      <c r="D29319" s="243"/>
      <c r="E29319" s="243"/>
    </row>
    <row r="29320" spans="1:5" customFormat="1">
      <c r="A29320" s="294"/>
      <c r="B29320" s="243"/>
      <c r="C29320" s="243"/>
      <c r="D29320" s="243"/>
      <c r="E29320" s="243"/>
    </row>
    <row r="29321" spans="1:5" customFormat="1">
      <c r="A29321" s="294"/>
      <c r="B29321" s="243"/>
      <c r="C29321" s="243"/>
      <c r="D29321" s="243"/>
      <c r="E29321" s="243"/>
    </row>
    <row r="29322" spans="1:5" customFormat="1">
      <c r="A29322" s="294"/>
      <c r="B29322" s="243"/>
      <c r="C29322" s="243"/>
      <c r="D29322" s="243"/>
      <c r="E29322" s="243"/>
    </row>
    <row r="29323" spans="1:5" customFormat="1">
      <c r="A29323" s="294"/>
      <c r="B29323" s="243"/>
      <c r="C29323" s="243"/>
      <c r="D29323" s="243"/>
      <c r="E29323" s="243"/>
    </row>
    <row r="29324" spans="1:5" customFormat="1">
      <c r="A29324" s="294"/>
      <c r="B29324" s="243"/>
      <c r="C29324" s="243"/>
      <c r="D29324" s="243"/>
      <c r="E29324" s="243"/>
    </row>
    <row r="29325" spans="1:5" customFormat="1">
      <c r="A29325" s="294"/>
      <c r="B29325" s="243"/>
      <c r="C29325" s="243"/>
      <c r="D29325" s="243"/>
      <c r="E29325" s="243"/>
    </row>
    <row r="29326" spans="1:5" customFormat="1">
      <c r="A29326" s="294"/>
      <c r="B29326" s="243"/>
      <c r="C29326" s="243"/>
      <c r="D29326" s="243"/>
      <c r="E29326" s="243"/>
    </row>
    <row r="29327" spans="1:5" customFormat="1">
      <c r="A29327" s="294"/>
      <c r="B29327" s="243"/>
      <c r="C29327" s="243"/>
      <c r="D29327" s="243"/>
      <c r="E29327" s="243"/>
    </row>
    <row r="29328" spans="1:5" customFormat="1">
      <c r="A29328" s="294"/>
      <c r="B29328" s="243"/>
      <c r="C29328" s="243"/>
      <c r="D29328" s="243"/>
      <c r="E29328" s="243"/>
    </row>
    <row r="29329" spans="1:5" customFormat="1">
      <c r="A29329" s="294"/>
      <c r="B29329" s="243"/>
      <c r="C29329" s="243"/>
      <c r="D29329" s="243"/>
      <c r="E29329" s="243"/>
    </row>
    <row r="29330" spans="1:5" customFormat="1">
      <c r="A29330" s="294"/>
      <c r="B29330" s="243"/>
      <c r="C29330" s="243"/>
      <c r="D29330" s="243"/>
      <c r="E29330" s="243"/>
    </row>
    <row r="29331" spans="1:5" customFormat="1">
      <c r="A29331" s="294"/>
      <c r="B29331" s="243"/>
      <c r="C29331" s="243"/>
      <c r="D29331" s="243"/>
      <c r="E29331" s="243"/>
    </row>
    <row r="29332" spans="1:5" customFormat="1">
      <c r="A29332" s="294"/>
      <c r="B29332" s="243"/>
      <c r="C29332" s="243"/>
      <c r="D29332" s="243"/>
      <c r="E29332" s="243"/>
    </row>
    <row r="29333" spans="1:5" customFormat="1">
      <c r="A29333" s="294"/>
      <c r="B29333" s="243"/>
      <c r="C29333" s="243"/>
      <c r="D29333" s="243"/>
      <c r="E29333" s="243"/>
    </row>
    <row r="29334" spans="1:5" customFormat="1">
      <c r="A29334" s="294"/>
      <c r="B29334" s="243"/>
      <c r="C29334" s="243"/>
      <c r="D29334" s="243"/>
      <c r="E29334" s="243"/>
    </row>
    <row r="29335" spans="1:5" customFormat="1">
      <c r="A29335" s="294"/>
      <c r="B29335" s="243"/>
      <c r="C29335" s="243"/>
      <c r="D29335" s="243"/>
      <c r="E29335" s="243"/>
    </row>
    <row r="29336" spans="1:5" customFormat="1">
      <c r="A29336" s="294"/>
      <c r="B29336" s="243"/>
      <c r="C29336" s="243"/>
      <c r="D29336" s="243"/>
      <c r="E29336" s="243"/>
    </row>
    <row r="29337" spans="1:5" customFormat="1">
      <c r="A29337" s="294"/>
      <c r="B29337" s="243"/>
      <c r="C29337" s="243"/>
      <c r="D29337" s="243"/>
      <c r="E29337" s="243"/>
    </row>
    <row r="29338" spans="1:5" customFormat="1">
      <c r="A29338" s="294"/>
      <c r="B29338" s="243"/>
      <c r="C29338" s="243"/>
      <c r="D29338" s="243"/>
      <c r="E29338" s="243"/>
    </row>
    <row r="29339" spans="1:5" customFormat="1">
      <c r="A29339" s="294"/>
      <c r="B29339" s="243"/>
      <c r="C29339" s="243"/>
      <c r="D29339" s="243"/>
      <c r="E29339" s="243"/>
    </row>
    <row r="29340" spans="1:5" customFormat="1">
      <c r="A29340" s="294"/>
      <c r="B29340" s="243"/>
      <c r="C29340" s="243"/>
      <c r="D29340" s="243"/>
      <c r="E29340" s="243"/>
    </row>
    <row r="29341" spans="1:5" customFormat="1">
      <c r="A29341" s="294"/>
      <c r="B29341" s="243"/>
      <c r="C29341" s="243"/>
      <c r="D29341" s="243"/>
      <c r="E29341" s="243"/>
    </row>
    <row r="29342" spans="1:5" customFormat="1">
      <c r="A29342" s="294"/>
      <c r="B29342" s="243"/>
      <c r="C29342" s="243"/>
      <c r="D29342" s="243"/>
      <c r="E29342" s="243"/>
    </row>
    <row r="29343" spans="1:5" customFormat="1">
      <c r="A29343" s="294"/>
      <c r="B29343" s="243"/>
      <c r="C29343" s="243"/>
      <c r="D29343" s="243"/>
      <c r="E29343" s="243"/>
    </row>
    <row r="29344" spans="1:5" customFormat="1">
      <c r="A29344" s="294"/>
      <c r="B29344" s="243"/>
      <c r="C29344" s="243"/>
      <c r="D29344" s="243"/>
      <c r="E29344" s="243"/>
    </row>
    <row r="29345" spans="1:5" customFormat="1">
      <c r="A29345" s="294"/>
      <c r="B29345" s="243"/>
      <c r="C29345" s="243"/>
      <c r="D29345" s="243"/>
      <c r="E29345" s="243"/>
    </row>
    <row r="29346" spans="1:5" customFormat="1">
      <c r="A29346" s="294"/>
      <c r="B29346" s="243"/>
      <c r="C29346" s="243"/>
      <c r="D29346" s="243"/>
      <c r="E29346" s="243"/>
    </row>
    <row r="29347" spans="1:5" customFormat="1">
      <c r="A29347" s="294"/>
      <c r="B29347" s="243"/>
      <c r="C29347" s="243"/>
      <c r="D29347" s="243"/>
      <c r="E29347" s="243"/>
    </row>
    <row r="29348" spans="1:5" customFormat="1">
      <c r="A29348" s="294"/>
      <c r="B29348" s="243"/>
      <c r="C29348" s="243"/>
      <c r="D29348" s="243"/>
      <c r="E29348" s="243"/>
    </row>
    <row r="29349" spans="1:5" customFormat="1">
      <c r="A29349" s="294"/>
      <c r="B29349" s="243"/>
      <c r="C29349" s="243"/>
      <c r="D29349" s="243"/>
      <c r="E29349" s="243"/>
    </row>
    <row r="29350" spans="1:5" customFormat="1">
      <c r="A29350" s="294"/>
      <c r="B29350" s="243"/>
      <c r="C29350" s="243"/>
      <c r="D29350" s="243"/>
      <c r="E29350" s="243"/>
    </row>
    <row r="29351" spans="1:5" customFormat="1">
      <c r="A29351" s="294"/>
      <c r="B29351" s="243"/>
      <c r="C29351" s="243"/>
      <c r="D29351" s="243"/>
      <c r="E29351" s="243"/>
    </row>
    <row r="29352" spans="1:5" customFormat="1">
      <c r="A29352" s="294"/>
      <c r="B29352" s="243"/>
      <c r="C29352" s="243"/>
      <c r="D29352" s="243"/>
      <c r="E29352" s="243"/>
    </row>
    <row r="29353" spans="1:5" customFormat="1">
      <c r="A29353" s="294"/>
      <c r="B29353" s="243"/>
      <c r="C29353" s="243"/>
      <c r="D29353" s="243"/>
      <c r="E29353" s="243"/>
    </row>
    <row r="29354" spans="1:5" customFormat="1">
      <c r="A29354" s="294"/>
      <c r="B29354" s="243"/>
      <c r="C29354" s="243"/>
      <c r="D29354" s="243"/>
      <c r="E29354" s="243"/>
    </row>
    <row r="29355" spans="1:5" customFormat="1">
      <c r="A29355" s="294"/>
      <c r="B29355" s="243"/>
      <c r="C29355" s="243"/>
      <c r="D29355" s="243"/>
      <c r="E29355" s="243"/>
    </row>
    <row r="29356" spans="1:5" customFormat="1">
      <c r="A29356" s="294"/>
      <c r="B29356" s="243"/>
      <c r="C29356" s="243"/>
      <c r="D29356" s="243"/>
      <c r="E29356" s="243"/>
    </row>
    <row r="29357" spans="1:5" customFormat="1">
      <c r="A29357" s="294"/>
      <c r="B29357" s="243"/>
      <c r="C29357" s="243"/>
      <c r="D29357" s="243"/>
      <c r="E29357" s="243"/>
    </row>
    <row r="29358" spans="1:5" customFormat="1">
      <c r="A29358" s="294"/>
      <c r="B29358" s="243"/>
      <c r="C29358" s="243"/>
      <c r="D29358" s="243"/>
      <c r="E29358" s="243"/>
    </row>
    <row r="29359" spans="1:5" customFormat="1">
      <c r="A29359" s="294"/>
      <c r="B29359" s="243"/>
      <c r="C29359" s="243"/>
      <c r="D29359" s="243"/>
      <c r="E29359" s="243"/>
    </row>
    <row r="29360" spans="1:5" customFormat="1">
      <c r="A29360" s="294"/>
      <c r="B29360" s="243"/>
      <c r="C29360" s="243"/>
      <c r="D29360" s="243"/>
      <c r="E29360" s="243"/>
    </row>
    <row r="29361" spans="1:5" customFormat="1">
      <c r="A29361" s="294"/>
      <c r="B29361" s="243"/>
      <c r="C29361" s="243"/>
      <c r="D29361" s="243"/>
      <c r="E29361" s="243"/>
    </row>
    <row r="29362" spans="1:5" customFormat="1">
      <c r="A29362" s="294"/>
      <c r="B29362" s="243"/>
      <c r="C29362" s="243"/>
      <c r="D29362" s="243"/>
      <c r="E29362" s="243"/>
    </row>
    <row r="29363" spans="1:5" customFormat="1">
      <c r="A29363" s="294"/>
      <c r="B29363" s="243"/>
      <c r="C29363" s="243"/>
      <c r="D29363" s="243"/>
      <c r="E29363" s="243"/>
    </row>
    <row r="29364" spans="1:5" customFormat="1">
      <c r="A29364" s="294"/>
      <c r="B29364" s="243"/>
      <c r="C29364" s="243"/>
      <c r="D29364" s="243"/>
      <c r="E29364" s="243"/>
    </row>
    <row r="29365" spans="1:5" customFormat="1">
      <c r="A29365" s="294"/>
      <c r="B29365" s="243"/>
      <c r="C29365" s="243"/>
      <c r="D29365" s="243"/>
      <c r="E29365" s="243"/>
    </row>
    <row r="29366" spans="1:5" customFormat="1">
      <c r="A29366" s="294"/>
      <c r="B29366" s="243"/>
      <c r="C29366" s="243"/>
      <c r="D29366" s="243"/>
      <c r="E29366" s="243"/>
    </row>
    <row r="29367" spans="1:5" customFormat="1">
      <c r="A29367" s="294"/>
      <c r="B29367" s="243"/>
      <c r="C29367" s="243"/>
      <c r="D29367" s="243"/>
      <c r="E29367" s="243"/>
    </row>
    <row r="29368" spans="1:5" customFormat="1">
      <c r="A29368" s="294"/>
      <c r="B29368" s="243"/>
      <c r="C29368" s="243"/>
      <c r="D29368" s="243"/>
      <c r="E29368" s="243"/>
    </row>
    <row r="29369" spans="1:5" customFormat="1">
      <c r="A29369" s="294"/>
      <c r="B29369" s="243"/>
      <c r="C29369" s="243"/>
      <c r="D29369" s="243"/>
      <c r="E29369" s="243"/>
    </row>
    <row r="29370" spans="1:5" customFormat="1">
      <c r="A29370" s="294"/>
      <c r="B29370" s="243"/>
      <c r="C29370" s="243"/>
      <c r="D29370" s="243"/>
      <c r="E29370" s="243"/>
    </row>
    <row r="29371" spans="1:5" customFormat="1">
      <c r="A29371" s="294"/>
      <c r="B29371" s="243"/>
      <c r="C29371" s="243"/>
      <c r="D29371" s="243"/>
      <c r="E29371" s="243"/>
    </row>
    <row r="29372" spans="1:5" customFormat="1">
      <c r="A29372" s="294"/>
      <c r="B29372" s="243"/>
      <c r="C29372" s="243"/>
      <c r="D29372" s="243"/>
      <c r="E29372" s="243"/>
    </row>
    <row r="29373" spans="1:5" customFormat="1">
      <c r="A29373" s="294"/>
      <c r="B29373" s="243"/>
      <c r="C29373" s="243"/>
      <c r="D29373" s="243"/>
      <c r="E29373" s="243"/>
    </row>
    <row r="29374" spans="1:5" customFormat="1">
      <c r="A29374" s="294"/>
      <c r="B29374" s="243"/>
      <c r="C29374" s="243"/>
      <c r="D29374" s="243"/>
      <c r="E29374" s="243"/>
    </row>
    <row r="29375" spans="1:5" customFormat="1">
      <c r="A29375" s="294"/>
      <c r="B29375" s="243"/>
      <c r="C29375" s="243"/>
      <c r="D29375" s="243"/>
      <c r="E29375" s="243"/>
    </row>
    <row r="29376" spans="1:5" customFormat="1">
      <c r="A29376" s="294"/>
      <c r="B29376" s="243"/>
      <c r="C29376" s="243"/>
      <c r="D29376" s="243"/>
      <c r="E29376" s="243"/>
    </row>
    <row r="29377" spans="1:5" customFormat="1">
      <c r="A29377" s="294"/>
      <c r="B29377" s="243"/>
      <c r="C29377" s="243"/>
      <c r="D29377" s="243"/>
      <c r="E29377" s="243"/>
    </row>
    <row r="29378" spans="1:5" customFormat="1">
      <c r="A29378" s="294"/>
      <c r="B29378" s="243"/>
      <c r="C29378" s="243"/>
      <c r="D29378" s="243"/>
      <c r="E29378" s="243"/>
    </row>
    <row r="29379" spans="1:5" customFormat="1">
      <c r="A29379" s="294"/>
      <c r="B29379" s="243"/>
      <c r="C29379" s="243"/>
      <c r="D29379" s="243"/>
      <c r="E29379" s="243"/>
    </row>
    <row r="29380" spans="1:5" customFormat="1">
      <c r="A29380" s="294"/>
      <c r="B29380" s="243"/>
      <c r="C29380" s="243"/>
      <c r="D29380" s="243"/>
      <c r="E29380" s="243"/>
    </row>
    <row r="29381" spans="1:5" customFormat="1">
      <c r="A29381" s="294"/>
      <c r="B29381" s="243"/>
      <c r="C29381" s="243"/>
      <c r="D29381" s="243"/>
      <c r="E29381" s="243"/>
    </row>
    <row r="29382" spans="1:5" customFormat="1">
      <c r="A29382" s="294"/>
      <c r="B29382" s="243"/>
      <c r="C29382" s="243"/>
      <c r="D29382" s="243"/>
      <c r="E29382" s="243"/>
    </row>
    <row r="29383" spans="1:5" customFormat="1">
      <c r="A29383" s="294"/>
      <c r="B29383" s="243"/>
      <c r="C29383" s="243"/>
      <c r="D29383" s="243"/>
      <c r="E29383" s="243"/>
    </row>
    <row r="29384" spans="1:5" customFormat="1">
      <c r="A29384" s="294"/>
      <c r="B29384" s="243"/>
      <c r="C29384" s="243"/>
      <c r="D29384" s="243"/>
      <c r="E29384" s="243"/>
    </row>
    <row r="29385" spans="1:5" customFormat="1">
      <c r="A29385" s="294"/>
      <c r="B29385" s="243"/>
      <c r="C29385" s="243"/>
      <c r="D29385" s="243"/>
      <c r="E29385" s="243"/>
    </row>
    <row r="29386" spans="1:5" customFormat="1">
      <c r="A29386" s="294"/>
      <c r="B29386" s="243"/>
      <c r="C29386" s="243"/>
      <c r="D29386" s="243"/>
      <c r="E29386" s="243"/>
    </row>
    <row r="29387" spans="1:5" customFormat="1">
      <c r="A29387" s="294"/>
      <c r="B29387" s="243"/>
      <c r="C29387" s="243"/>
      <c r="D29387" s="243"/>
      <c r="E29387" s="243"/>
    </row>
    <row r="29388" spans="1:5" customFormat="1">
      <c r="A29388" s="294"/>
      <c r="B29388" s="243"/>
      <c r="C29388" s="243"/>
      <c r="D29388" s="243"/>
      <c r="E29388" s="243"/>
    </row>
    <row r="29389" spans="1:5" customFormat="1">
      <c r="A29389" s="294"/>
      <c r="B29389" s="243"/>
      <c r="C29389" s="243"/>
      <c r="D29389" s="243"/>
      <c r="E29389" s="243"/>
    </row>
    <row r="29390" spans="1:5" customFormat="1">
      <c r="A29390" s="294"/>
      <c r="B29390" s="243"/>
      <c r="C29390" s="243"/>
      <c r="D29390" s="243"/>
      <c r="E29390" s="243"/>
    </row>
    <row r="29391" spans="1:5" customFormat="1">
      <c r="A29391" s="294"/>
      <c r="B29391" s="243"/>
      <c r="C29391" s="243"/>
      <c r="D29391" s="243"/>
      <c r="E29391" s="243"/>
    </row>
    <row r="29392" spans="1:5" customFormat="1">
      <c r="A29392" s="294"/>
      <c r="B29392" s="243"/>
      <c r="C29392" s="243"/>
      <c r="D29392" s="243"/>
      <c r="E29392" s="243"/>
    </row>
    <row r="29393" spans="1:5" customFormat="1">
      <c r="A29393" s="294"/>
      <c r="B29393" s="243"/>
      <c r="C29393" s="243"/>
      <c r="D29393" s="243"/>
      <c r="E29393" s="243"/>
    </row>
    <row r="29394" spans="1:5" customFormat="1">
      <c r="A29394" s="294"/>
      <c r="B29394" s="243"/>
      <c r="C29394" s="243"/>
      <c r="D29394" s="243"/>
      <c r="E29394" s="243"/>
    </row>
    <row r="29395" spans="1:5" customFormat="1">
      <c r="A29395" s="294"/>
      <c r="B29395" s="243"/>
      <c r="C29395" s="243"/>
      <c r="D29395" s="243"/>
      <c r="E29395" s="243"/>
    </row>
    <row r="29396" spans="1:5" customFormat="1">
      <c r="A29396" s="294"/>
      <c r="B29396" s="243"/>
      <c r="C29396" s="243"/>
      <c r="D29396" s="243"/>
      <c r="E29396" s="243"/>
    </row>
    <row r="29397" spans="1:5" customFormat="1">
      <c r="A29397" s="294"/>
      <c r="B29397" s="243"/>
      <c r="C29397" s="243"/>
      <c r="D29397" s="243"/>
      <c r="E29397" s="243"/>
    </row>
    <row r="29398" spans="1:5" customFormat="1">
      <c r="A29398" s="294"/>
      <c r="B29398" s="243"/>
      <c r="C29398" s="243"/>
      <c r="D29398" s="243"/>
      <c r="E29398" s="243"/>
    </row>
    <row r="29399" spans="1:5" customFormat="1">
      <c r="A29399" s="294"/>
      <c r="B29399" s="243"/>
      <c r="C29399" s="243"/>
      <c r="D29399" s="243"/>
      <c r="E29399" s="243"/>
    </row>
    <row r="29400" spans="1:5" customFormat="1">
      <c r="A29400" s="294"/>
      <c r="B29400" s="243"/>
      <c r="C29400" s="243"/>
      <c r="D29400" s="243"/>
      <c r="E29400" s="243"/>
    </row>
    <row r="29401" spans="1:5" customFormat="1">
      <c r="A29401" s="294"/>
      <c r="B29401" s="243"/>
      <c r="C29401" s="243"/>
      <c r="D29401" s="243"/>
      <c r="E29401" s="243"/>
    </row>
    <row r="29402" spans="1:5" customFormat="1">
      <c r="A29402" s="294"/>
      <c r="B29402" s="243"/>
      <c r="C29402" s="243"/>
      <c r="D29402" s="243"/>
      <c r="E29402" s="243"/>
    </row>
    <row r="29403" spans="1:5" customFormat="1">
      <c r="A29403" s="294"/>
      <c r="B29403" s="243"/>
      <c r="C29403" s="243"/>
      <c r="D29403" s="243"/>
      <c r="E29403" s="243"/>
    </row>
    <row r="29404" spans="1:5" customFormat="1">
      <c r="A29404" s="294"/>
      <c r="B29404" s="243"/>
      <c r="C29404" s="243"/>
      <c r="D29404" s="243"/>
      <c r="E29404" s="243"/>
    </row>
    <row r="29405" spans="1:5" customFormat="1">
      <c r="A29405" s="294"/>
      <c r="B29405" s="243"/>
      <c r="C29405" s="243"/>
      <c r="D29405" s="243"/>
      <c r="E29405" s="243"/>
    </row>
    <row r="29406" spans="1:5" customFormat="1">
      <c r="A29406" s="294"/>
      <c r="B29406" s="243"/>
      <c r="C29406" s="243"/>
      <c r="D29406" s="243"/>
      <c r="E29406" s="243"/>
    </row>
    <row r="29407" spans="1:5" customFormat="1">
      <c r="A29407" s="294"/>
      <c r="B29407" s="243"/>
      <c r="C29407" s="243"/>
      <c r="D29407" s="243"/>
      <c r="E29407" s="243"/>
    </row>
    <row r="29408" spans="1:5" customFormat="1">
      <c r="A29408" s="294"/>
      <c r="B29408" s="243"/>
      <c r="C29408" s="243"/>
      <c r="D29408" s="243"/>
      <c r="E29408" s="243"/>
    </row>
    <row r="29409" spans="1:5" customFormat="1">
      <c r="A29409" s="294"/>
      <c r="B29409" s="243"/>
      <c r="C29409" s="243"/>
      <c r="D29409" s="243"/>
      <c r="E29409" s="243"/>
    </row>
    <row r="29410" spans="1:5" customFormat="1">
      <c r="A29410" s="294"/>
      <c r="B29410" s="243"/>
      <c r="C29410" s="243"/>
      <c r="D29410" s="243"/>
      <c r="E29410" s="243"/>
    </row>
    <row r="29411" spans="1:5" customFormat="1">
      <c r="A29411" s="294"/>
      <c r="B29411" s="243"/>
      <c r="C29411" s="243"/>
      <c r="D29411" s="243"/>
      <c r="E29411" s="243"/>
    </row>
    <row r="29412" spans="1:5" customFormat="1">
      <c r="A29412" s="294"/>
      <c r="B29412" s="243"/>
      <c r="C29412" s="243"/>
      <c r="D29412" s="243"/>
      <c r="E29412" s="243"/>
    </row>
    <row r="29413" spans="1:5" customFormat="1">
      <c r="A29413" s="294"/>
      <c r="B29413" s="243"/>
      <c r="C29413" s="243"/>
      <c r="D29413" s="243"/>
      <c r="E29413" s="243"/>
    </row>
    <row r="29414" spans="1:5" customFormat="1">
      <c r="A29414" s="294"/>
      <c r="B29414" s="243"/>
      <c r="C29414" s="243"/>
      <c r="D29414" s="243"/>
      <c r="E29414" s="243"/>
    </row>
    <row r="29415" spans="1:5" customFormat="1">
      <c r="A29415" s="294"/>
      <c r="B29415" s="243"/>
      <c r="C29415" s="243"/>
      <c r="D29415" s="243"/>
      <c r="E29415" s="243"/>
    </row>
    <row r="29416" spans="1:5" customFormat="1">
      <c r="A29416" s="294"/>
      <c r="B29416" s="243"/>
      <c r="C29416" s="243"/>
      <c r="D29416" s="243"/>
      <c r="E29416" s="243"/>
    </row>
    <row r="29417" spans="1:5" customFormat="1">
      <c r="A29417" s="294"/>
      <c r="B29417" s="243"/>
      <c r="C29417" s="243"/>
      <c r="D29417" s="243"/>
      <c r="E29417" s="243"/>
    </row>
    <row r="29418" spans="1:5" customFormat="1">
      <c r="A29418" s="294"/>
      <c r="B29418" s="243"/>
      <c r="C29418" s="243"/>
      <c r="D29418" s="243"/>
      <c r="E29418" s="243"/>
    </row>
    <row r="29419" spans="1:5" customFormat="1">
      <c r="A29419" s="294"/>
      <c r="B29419" s="243"/>
      <c r="C29419" s="243"/>
      <c r="D29419" s="243"/>
      <c r="E29419" s="243"/>
    </row>
    <row r="29420" spans="1:5" customFormat="1">
      <c r="A29420" s="294"/>
      <c r="B29420" s="243"/>
      <c r="C29420" s="243"/>
      <c r="D29420" s="243"/>
      <c r="E29420" s="243"/>
    </row>
    <row r="29421" spans="1:5" customFormat="1">
      <c r="A29421" s="294"/>
      <c r="B29421" s="243"/>
      <c r="C29421" s="243"/>
      <c r="D29421" s="243"/>
      <c r="E29421" s="243"/>
    </row>
    <row r="29422" spans="1:5" customFormat="1">
      <c r="A29422" s="294"/>
      <c r="B29422" s="243"/>
      <c r="C29422" s="243"/>
      <c r="D29422" s="243"/>
      <c r="E29422" s="243"/>
    </row>
    <row r="29423" spans="1:5" customFormat="1">
      <c r="A29423" s="294"/>
      <c r="B29423" s="243"/>
      <c r="C29423" s="243"/>
      <c r="D29423" s="243"/>
      <c r="E29423" s="243"/>
    </row>
    <row r="29424" spans="1:5" customFormat="1">
      <c r="A29424" s="294"/>
      <c r="B29424" s="243"/>
      <c r="C29424" s="243"/>
      <c r="D29424" s="243"/>
      <c r="E29424" s="243"/>
    </row>
    <row r="29425" spans="1:5" customFormat="1">
      <c r="A29425" s="294"/>
      <c r="B29425" s="243"/>
      <c r="C29425" s="243"/>
      <c r="D29425" s="243"/>
      <c r="E29425" s="243"/>
    </row>
    <row r="29426" spans="1:5" customFormat="1">
      <c r="A29426" s="294"/>
      <c r="B29426" s="243"/>
      <c r="C29426" s="243"/>
      <c r="D29426" s="243"/>
      <c r="E29426" s="243"/>
    </row>
    <row r="29427" spans="1:5" customFormat="1">
      <c r="A29427" s="294"/>
      <c r="B29427" s="243"/>
      <c r="C29427" s="243"/>
      <c r="D29427" s="243"/>
      <c r="E29427" s="243"/>
    </row>
    <row r="29428" spans="1:5" customFormat="1">
      <c r="A29428" s="294"/>
      <c r="B29428" s="243"/>
      <c r="C29428" s="243"/>
      <c r="D29428" s="243"/>
      <c r="E29428" s="243"/>
    </row>
    <row r="29429" spans="1:5" customFormat="1">
      <c r="A29429" s="294"/>
      <c r="B29429" s="243"/>
      <c r="C29429" s="243"/>
      <c r="D29429" s="243"/>
      <c r="E29429" s="243"/>
    </row>
    <row r="29430" spans="1:5" customFormat="1">
      <c r="A29430" s="294"/>
      <c r="B29430" s="243"/>
      <c r="C29430" s="243"/>
      <c r="D29430" s="243"/>
      <c r="E29430" s="243"/>
    </row>
    <row r="29431" spans="1:5" customFormat="1">
      <c r="A29431" s="294"/>
      <c r="B29431" s="243"/>
      <c r="C29431" s="243"/>
      <c r="D29431" s="243"/>
      <c r="E29431" s="243"/>
    </row>
    <row r="29432" spans="1:5" customFormat="1">
      <c r="A29432" s="294"/>
      <c r="B29432" s="243"/>
      <c r="C29432" s="243"/>
      <c r="D29432" s="243"/>
      <c r="E29432" s="243"/>
    </row>
    <row r="29433" spans="1:5" customFormat="1">
      <c r="A29433" s="294"/>
      <c r="B29433" s="243"/>
      <c r="C29433" s="243"/>
      <c r="D29433" s="243"/>
      <c r="E29433" s="243"/>
    </row>
    <row r="29434" spans="1:5" customFormat="1">
      <c r="A29434" s="294"/>
      <c r="B29434" s="243"/>
      <c r="C29434" s="243"/>
      <c r="D29434" s="243"/>
      <c r="E29434" s="243"/>
    </row>
    <row r="29435" spans="1:5" customFormat="1">
      <c r="A29435" s="294"/>
      <c r="B29435" s="243"/>
      <c r="C29435" s="243"/>
      <c r="D29435" s="243"/>
      <c r="E29435" s="243"/>
    </row>
    <row r="29436" spans="1:5" customFormat="1">
      <c r="A29436" s="294"/>
      <c r="B29436" s="243"/>
      <c r="C29436" s="243"/>
      <c r="D29436" s="243"/>
      <c r="E29436" s="243"/>
    </row>
    <row r="29437" spans="1:5" customFormat="1">
      <c r="A29437" s="294"/>
      <c r="B29437" s="243"/>
      <c r="C29437" s="243"/>
      <c r="D29437" s="243"/>
      <c r="E29437" s="243"/>
    </row>
    <row r="29438" spans="1:5" customFormat="1">
      <c r="A29438" s="294"/>
      <c r="B29438" s="243"/>
      <c r="C29438" s="243"/>
      <c r="D29438" s="243"/>
      <c r="E29438" s="243"/>
    </row>
    <row r="29439" spans="1:5" customFormat="1">
      <c r="A29439" s="294"/>
      <c r="B29439" s="243"/>
      <c r="C29439" s="243"/>
      <c r="D29439" s="243"/>
      <c r="E29439" s="243"/>
    </row>
    <row r="29440" spans="1:5" customFormat="1">
      <c r="A29440" s="294"/>
      <c r="B29440" s="243"/>
      <c r="C29440" s="243"/>
      <c r="D29440" s="243"/>
      <c r="E29440" s="243"/>
    </row>
    <row r="29441" spans="1:5" customFormat="1">
      <c r="A29441" s="294"/>
      <c r="B29441" s="243"/>
      <c r="C29441" s="243"/>
      <c r="D29441" s="243"/>
      <c r="E29441" s="243"/>
    </row>
    <row r="29442" spans="1:5" customFormat="1">
      <c r="A29442" s="294"/>
      <c r="B29442" s="243"/>
      <c r="C29442" s="243"/>
      <c r="D29442" s="243"/>
      <c r="E29442" s="243"/>
    </row>
    <row r="29443" spans="1:5" customFormat="1">
      <c r="A29443" s="294"/>
      <c r="B29443" s="243"/>
      <c r="C29443" s="243"/>
      <c r="D29443" s="243"/>
      <c r="E29443" s="243"/>
    </row>
    <row r="29444" spans="1:5" customFormat="1">
      <c r="A29444" s="294"/>
      <c r="B29444" s="243"/>
      <c r="C29444" s="243"/>
      <c r="D29444" s="243"/>
      <c r="E29444" s="243"/>
    </row>
    <row r="29445" spans="1:5" customFormat="1">
      <c r="A29445" s="294"/>
      <c r="B29445" s="243"/>
      <c r="C29445" s="243"/>
      <c r="D29445" s="243"/>
      <c r="E29445" s="243"/>
    </row>
    <row r="29446" spans="1:5" customFormat="1">
      <c r="A29446" s="294"/>
      <c r="B29446" s="243"/>
      <c r="C29446" s="243"/>
      <c r="D29446" s="243"/>
      <c r="E29446" s="243"/>
    </row>
    <row r="29447" spans="1:5" customFormat="1">
      <c r="A29447" s="294"/>
      <c r="B29447" s="243"/>
      <c r="C29447" s="243"/>
      <c r="D29447" s="243"/>
      <c r="E29447" s="243"/>
    </row>
    <row r="29448" spans="1:5" customFormat="1">
      <c r="A29448" s="294"/>
      <c r="B29448" s="243"/>
      <c r="C29448" s="243"/>
      <c r="D29448" s="243"/>
      <c r="E29448" s="243"/>
    </row>
    <row r="29449" spans="1:5" customFormat="1">
      <c r="A29449" s="294"/>
      <c r="B29449" s="243"/>
      <c r="C29449" s="243"/>
      <c r="D29449" s="243"/>
      <c r="E29449" s="243"/>
    </row>
    <row r="29450" spans="1:5" customFormat="1">
      <c r="A29450" s="294"/>
      <c r="B29450" s="243"/>
      <c r="C29450" s="243"/>
      <c r="D29450" s="243"/>
      <c r="E29450" s="243"/>
    </row>
    <row r="29451" spans="1:5" customFormat="1">
      <c r="A29451" s="294"/>
      <c r="B29451" s="243"/>
      <c r="C29451" s="243"/>
      <c r="D29451" s="243"/>
      <c r="E29451" s="243"/>
    </row>
    <row r="29452" spans="1:5" customFormat="1">
      <c r="A29452" s="294"/>
      <c r="B29452" s="243"/>
      <c r="C29452" s="243"/>
      <c r="D29452" s="243"/>
      <c r="E29452" s="243"/>
    </row>
    <row r="29453" spans="1:5" customFormat="1">
      <c r="A29453" s="294"/>
      <c r="B29453" s="243"/>
      <c r="C29453" s="243"/>
      <c r="D29453" s="243"/>
      <c r="E29453" s="243"/>
    </row>
    <row r="29454" spans="1:5" customFormat="1">
      <c r="A29454" s="294"/>
      <c r="B29454" s="243"/>
      <c r="C29454" s="243"/>
      <c r="D29454" s="243"/>
      <c r="E29454" s="243"/>
    </row>
    <row r="29455" spans="1:5" customFormat="1">
      <c r="A29455" s="294"/>
      <c r="B29455" s="243"/>
      <c r="C29455" s="243"/>
      <c r="D29455" s="243"/>
      <c r="E29455" s="243"/>
    </row>
    <row r="29456" spans="1:5" customFormat="1">
      <c r="A29456" s="294"/>
      <c r="B29456" s="243"/>
      <c r="C29456" s="243"/>
      <c r="D29456" s="243"/>
      <c r="E29456" s="243"/>
    </row>
    <row r="29457" spans="1:5" customFormat="1">
      <c r="A29457" s="294"/>
      <c r="B29457" s="243"/>
      <c r="C29457" s="243"/>
      <c r="D29457" s="243"/>
      <c r="E29457" s="243"/>
    </row>
    <row r="29458" spans="1:5" customFormat="1">
      <c r="A29458" s="294"/>
      <c r="B29458" s="243"/>
      <c r="C29458" s="243"/>
      <c r="D29458" s="243"/>
      <c r="E29458" s="243"/>
    </row>
    <row r="29459" spans="1:5" customFormat="1">
      <c r="A29459" s="294"/>
      <c r="B29459" s="243"/>
      <c r="C29459" s="243"/>
      <c r="D29459" s="243"/>
      <c r="E29459" s="243"/>
    </row>
    <row r="29460" spans="1:5" customFormat="1">
      <c r="A29460" s="294"/>
      <c r="B29460" s="243"/>
      <c r="C29460" s="243"/>
      <c r="D29460" s="243"/>
      <c r="E29460" s="243"/>
    </row>
    <row r="29461" spans="1:5" customFormat="1">
      <c r="A29461" s="294"/>
      <c r="B29461" s="243"/>
      <c r="C29461" s="243"/>
      <c r="D29461" s="243"/>
      <c r="E29461" s="243"/>
    </row>
    <row r="29462" spans="1:5" customFormat="1">
      <c r="A29462" s="294"/>
      <c r="B29462" s="243"/>
      <c r="C29462" s="243"/>
      <c r="D29462" s="243"/>
      <c r="E29462" s="243"/>
    </row>
    <row r="29463" spans="1:5" customFormat="1">
      <c r="A29463" s="294"/>
      <c r="B29463" s="243"/>
      <c r="C29463" s="243"/>
      <c r="D29463" s="243"/>
      <c r="E29463" s="243"/>
    </row>
    <row r="29464" spans="1:5" customFormat="1">
      <c r="A29464" s="294"/>
      <c r="B29464" s="243"/>
      <c r="C29464" s="243"/>
      <c r="D29464" s="243"/>
      <c r="E29464" s="243"/>
    </row>
    <row r="29465" spans="1:5" customFormat="1">
      <c r="A29465" s="294"/>
      <c r="B29465" s="243"/>
      <c r="C29465" s="243"/>
      <c r="D29465" s="243"/>
      <c r="E29465" s="243"/>
    </row>
    <row r="29466" spans="1:5" customFormat="1">
      <c r="A29466" s="294"/>
      <c r="B29466" s="243"/>
      <c r="C29466" s="243"/>
      <c r="D29466" s="243"/>
      <c r="E29466" s="243"/>
    </row>
    <row r="29467" spans="1:5" customFormat="1">
      <c r="A29467" s="294"/>
      <c r="B29467" s="243"/>
      <c r="C29467" s="243"/>
      <c r="D29467" s="243"/>
      <c r="E29467" s="243"/>
    </row>
    <row r="29468" spans="1:5" customFormat="1">
      <c r="A29468" s="294"/>
      <c r="B29468" s="243"/>
      <c r="C29468" s="243"/>
      <c r="D29468" s="243"/>
      <c r="E29468" s="243"/>
    </row>
    <row r="29469" spans="1:5" customFormat="1">
      <c r="A29469" s="294"/>
      <c r="B29469" s="243"/>
      <c r="C29469" s="243"/>
      <c r="D29469" s="243"/>
      <c r="E29469" s="243"/>
    </row>
    <row r="29470" spans="1:5" customFormat="1">
      <c r="A29470" s="294"/>
      <c r="B29470" s="243"/>
      <c r="C29470" s="243"/>
      <c r="D29470" s="243"/>
      <c r="E29470" s="243"/>
    </row>
    <row r="29471" spans="1:5" customFormat="1">
      <c r="A29471" s="294"/>
      <c r="B29471" s="243"/>
      <c r="C29471" s="243"/>
      <c r="D29471" s="243"/>
      <c r="E29471" s="243"/>
    </row>
    <row r="29472" spans="1:5" customFormat="1">
      <c r="A29472" s="294"/>
      <c r="B29472" s="243"/>
      <c r="C29472" s="243"/>
      <c r="D29472" s="243"/>
      <c r="E29472" s="243"/>
    </row>
    <row r="29473" spans="1:5" customFormat="1">
      <c r="A29473" s="294"/>
      <c r="B29473" s="243"/>
      <c r="C29473" s="243"/>
      <c r="D29473" s="243"/>
      <c r="E29473" s="243"/>
    </row>
    <row r="29474" spans="1:5" customFormat="1">
      <c r="A29474" s="294"/>
      <c r="B29474" s="243"/>
      <c r="C29474" s="243"/>
      <c r="D29474" s="243"/>
      <c r="E29474" s="243"/>
    </row>
    <row r="29475" spans="1:5" customFormat="1">
      <c r="A29475" s="294"/>
      <c r="B29475" s="243"/>
      <c r="C29475" s="243"/>
      <c r="D29475" s="243"/>
      <c r="E29475" s="243"/>
    </row>
    <row r="29476" spans="1:5" customFormat="1">
      <c r="A29476" s="294"/>
      <c r="B29476" s="243"/>
      <c r="C29476" s="243"/>
      <c r="D29476" s="243"/>
      <c r="E29476" s="243"/>
    </row>
    <row r="29477" spans="1:5" customFormat="1">
      <c r="A29477" s="294"/>
      <c r="B29477" s="243"/>
      <c r="C29477" s="243"/>
      <c r="D29477" s="243"/>
      <c r="E29477" s="243"/>
    </row>
    <row r="29478" spans="1:5" customFormat="1">
      <c r="A29478" s="294"/>
      <c r="B29478" s="243"/>
      <c r="C29478" s="243"/>
      <c r="D29478" s="243"/>
      <c r="E29478" s="243"/>
    </row>
    <row r="29479" spans="1:5" customFormat="1">
      <c r="A29479" s="294"/>
      <c r="B29479" s="243"/>
      <c r="C29479" s="243"/>
      <c r="D29479" s="243"/>
      <c r="E29479" s="243"/>
    </row>
    <row r="29480" spans="1:5" customFormat="1">
      <c r="A29480" s="294"/>
      <c r="B29480" s="243"/>
      <c r="C29480" s="243"/>
      <c r="D29480" s="243"/>
      <c r="E29480" s="243"/>
    </row>
    <row r="29481" spans="1:5" customFormat="1">
      <c r="A29481" s="294"/>
      <c r="B29481" s="243"/>
      <c r="C29481" s="243"/>
      <c r="D29481" s="243"/>
      <c r="E29481" s="243"/>
    </row>
    <row r="29482" spans="1:5" customFormat="1">
      <c r="A29482" s="294"/>
      <c r="B29482" s="243"/>
      <c r="C29482" s="243"/>
      <c r="D29482" s="243"/>
      <c r="E29482" s="243"/>
    </row>
    <row r="29483" spans="1:5" customFormat="1">
      <c r="A29483" s="294"/>
      <c r="B29483" s="243"/>
      <c r="C29483" s="243"/>
      <c r="D29483" s="243"/>
      <c r="E29483" s="243"/>
    </row>
    <row r="29484" spans="1:5" customFormat="1">
      <c r="A29484" s="294"/>
      <c r="B29484" s="243"/>
      <c r="C29484" s="243"/>
      <c r="D29484" s="243"/>
      <c r="E29484" s="243"/>
    </row>
    <row r="29485" spans="1:5" customFormat="1">
      <c r="A29485" s="294"/>
      <c r="B29485" s="243"/>
      <c r="C29485" s="243"/>
      <c r="D29485" s="243"/>
      <c r="E29485" s="243"/>
    </row>
    <row r="29486" spans="1:5" customFormat="1">
      <c r="A29486" s="294"/>
      <c r="B29486" s="243"/>
      <c r="C29486" s="243"/>
      <c r="D29486" s="243"/>
      <c r="E29486" s="243"/>
    </row>
    <row r="29487" spans="1:5" customFormat="1">
      <c r="A29487" s="294"/>
      <c r="B29487" s="243"/>
      <c r="C29487" s="243"/>
      <c r="D29487" s="243"/>
      <c r="E29487" s="243"/>
    </row>
    <row r="29488" spans="1:5" customFormat="1">
      <c r="A29488" s="294"/>
      <c r="B29488" s="243"/>
      <c r="C29488" s="243"/>
      <c r="D29488" s="243"/>
      <c r="E29488" s="243"/>
    </row>
    <row r="29489" spans="1:5" customFormat="1">
      <c r="A29489" s="294"/>
      <c r="B29489" s="243"/>
      <c r="C29489" s="243"/>
      <c r="D29489" s="243"/>
      <c r="E29489" s="243"/>
    </row>
    <row r="29490" spans="1:5" customFormat="1">
      <c r="A29490" s="294"/>
      <c r="B29490" s="243"/>
      <c r="C29490" s="243"/>
      <c r="D29490" s="243"/>
      <c r="E29490" s="243"/>
    </row>
    <row r="29491" spans="1:5" customFormat="1">
      <c r="A29491" s="294"/>
      <c r="B29491" s="243"/>
      <c r="C29491" s="243"/>
      <c r="D29491" s="243"/>
      <c r="E29491" s="243"/>
    </row>
    <row r="29492" spans="1:5" customFormat="1">
      <c r="A29492" s="294"/>
      <c r="B29492" s="243"/>
      <c r="C29492" s="243"/>
      <c r="D29492" s="243"/>
      <c r="E29492" s="243"/>
    </row>
    <row r="29493" spans="1:5" customFormat="1">
      <c r="A29493" s="294"/>
      <c r="B29493" s="243"/>
      <c r="C29493" s="243"/>
      <c r="D29493" s="243"/>
      <c r="E29493" s="243"/>
    </row>
    <row r="29494" spans="1:5" customFormat="1">
      <c r="A29494" s="294"/>
      <c r="B29494" s="243"/>
      <c r="C29494" s="243"/>
      <c r="D29494" s="243"/>
      <c r="E29494" s="243"/>
    </row>
    <row r="29495" spans="1:5" customFormat="1">
      <c r="A29495" s="294"/>
      <c r="B29495" s="243"/>
      <c r="C29495" s="243"/>
      <c r="D29495" s="243"/>
      <c r="E29495" s="243"/>
    </row>
    <row r="29496" spans="1:5" customFormat="1">
      <c r="A29496" s="294"/>
      <c r="B29496" s="243"/>
      <c r="C29496" s="243"/>
      <c r="D29496" s="243"/>
      <c r="E29496" s="243"/>
    </row>
    <row r="29497" spans="1:5" customFormat="1">
      <c r="A29497" s="294"/>
      <c r="B29497" s="243"/>
      <c r="C29497" s="243"/>
      <c r="D29497" s="243"/>
      <c r="E29497" s="243"/>
    </row>
    <row r="29498" spans="1:5" customFormat="1">
      <c r="A29498" s="294"/>
      <c r="B29498" s="243"/>
      <c r="C29498" s="243"/>
      <c r="D29498" s="243"/>
      <c r="E29498" s="243"/>
    </row>
    <row r="29499" spans="1:5" customFormat="1">
      <c r="A29499" s="294"/>
      <c r="B29499" s="243"/>
      <c r="C29499" s="243"/>
      <c r="D29499" s="243"/>
      <c r="E29499" s="243"/>
    </row>
    <row r="29500" spans="1:5" customFormat="1">
      <c r="A29500" s="294"/>
      <c r="B29500" s="243"/>
      <c r="C29500" s="243"/>
      <c r="D29500" s="243"/>
      <c r="E29500" s="243"/>
    </row>
    <row r="29501" spans="1:5" customFormat="1">
      <c r="A29501" s="294"/>
      <c r="B29501" s="243"/>
      <c r="C29501" s="243"/>
      <c r="D29501" s="243"/>
      <c r="E29501" s="243"/>
    </row>
    <row r="29502" spans="1:5" customFormat="1">
      <c r="A29502" s="294"/>
      <c r="B29502" s="243"/>
      <c r="C29502" s="243"/>
      <c r="D29502" s="243"/>
      <c r="E29502" s="243"/>
    </row>
    <row r="29503" spans="1:5" customFormat="1">
      <c r="A29503" s="294"/>
      <c r="B29503" s="243"/>
      <c r="C29503" s="243"/>
      <c r="D29503" s="243"/>
      <c r="E29503" s="243"/>
    </row>
    <row r="29504" spans="1:5" customFormat="1">
      <c r="A29504" s="294"/>
      <c r="B29504" s="243"/>
      <c r="C29504" s="243"/>
      <c r="D29504" s="243"/>
      <c r="E29504" s="243"/>
    </row>
    <row r="29505" spans="1:5" customFormat="1">
      <c r="A29505" s="294"/>
      <c r="B29505" s="243"/>
      <c r="C29505" s="243"/>
      <c r="D29505" s="243"/>
      <c r="E29505" s="243"/>
    </row>
    <row r="29506" spans="1:5" customFormat="1">
      <c r="A29506" s="294"/>
      <c r="B29506" s="243"/>
      <c r="C29506" s="243"/>
      <c r="D29506" s="243"/>
      <c r="E29506" s="243"/>
    </row>
    <row r="29507" spans="1:5" customFormat="1">
      <c r="A29507" s="294"/>
      <c r="B29507" s="243"/>
      <c r="C29507" s="243"/>
      <c r="D29507" s="243"/>
      <c r="E29507" s="243"/>
    </row>
    <row r="29508" spans="1:5" customFormat="1">
      <c r="A29508" s="294"/>
      <c r="B29508" s="243"/>
      <c r="C29508" s="243"/>
      <c r="D29508" s="243"/>
      <c r="E29508" s="243"/>
    </row>
    <row r="29509" spans="1:5" customFormat="1">
      <c r="A29509" s="294"/>
      <c r="B29509" s="243"/>
      <c r="C29509" s="243"/>
      <c r="D29509" s="243"/>
      <c r="E29509" s="243"/>
    </row>
    <row r="29510" spans="1:5" customFormat="1">
      <c r="A29510" s="294"/>
      <c r="B29510" s="243"/>
      <c r="C29510" s="243"/>
      <c r="D29510" s="243"/>
      <c r="E29510" s="243"/>
    </row>
    <row r="29511" spans="1:5" customFormat="1">
      <c r="A29511" s="294"/>
      <c r="B29511" s="243"/>
      <c r="C29511" s="243"/>
      <c r="D29511" s="243"/>
      <c r="E29511" s="243"/>
    </row>
    <row r="29512" spans="1:5" customFormat="1">
      <c r="A29512" s="294"/>
      <c r="B29512" s="243"/>
      <c r="C29512" s="243"/>
      <c r="D29512" s="243"/>
      <c r="E29512" s="243"/>
    </row>
    <row r="29513" spans="1:5" customFormat="1">
      <c r="A29513" s="294"/>
      <c r="B29513" s="243"/>
      <c r="C29513" s="243"/>
      <c r="D29513" s="243"/>
      <c r="E29513" s="243"/>
    </row>
    <row r="29514" spans="1:5" customFormat="1">
      <c r="A29514" s="294"/>
      <c r="B29514" s="243"/>
      <c r="C29514" s="243"/>
      <c r="D29514" s="243"/>
      <c r="E29514" s="243"/>
    </row>
    <row r="29515" spans="1:5" customFormat="1">
      <c r="A29515" s="294"/>
      <c r="B29515" s="243"/>
      <c r="C29515" s="243"/>
      <c r="D29515" s="243"/>
      <c r="E29515" s="243"/>
    </row>
    <row r="29516" spans="1:5" customFormat="1">
      <c r="A29516" s="294"/>
      <c r="B29516" s="243"/>
      <c r="C29516" s="243"/>
      <c r="D29516" s="243"/>
      <c r="E29516" s="243"/>
    </row>
    <row r="29517" spans="1:5" customFormat="1">
      <c r="A29517" s="294"/>
      <c r="B29517" s="243"/>
      <c r="C29517" s="243"/>
      <c r="D29517" s="243"/>
      <c r="E29517" s="243"/>
    </row>
    <row r="29518" spans="1:5" customFormat="1">
      <c r="A29518" s="294"/>
      <c r="B29518" s="243"/>
      <c r="C29518" s="243"/>
      <c r="D29518" s="243"/>
      <c r="E29518" s="243"/>
    </row>
    <row r="29519" spans="1:5" customFormat="1">
      <c r="A29519" s="294"/>
      <c r="B29519" s="243"/>
      <c r="C29519" s="243"/>
      <c r="D29519" s="243"/>
      <c r="E29519" s="243"/>
    </row>
    <row r="29520" spans="1:5" customFormat="1">
      <c r="A29520" s="294"/>
      <c r="B29520" s="243"/>
      <c r="C29520" s="243"/>
      <c r="D29520" s="243"/>
      <c r="E29520" s="243"/>
    </row>
    <row r="29521" spans="1:5" customFormat="1">
      <c r="A29521" s="294"/>
      <c r="B29521" s="243"/>
      <c r="C29521" s="243"/>
      <c r="D29521" s="243"/>
      <c r="E29521" s="243"/>
    </row>
    <row r="29522" spans="1:5" customFormat="1">
      <c r="A29522" s="294"/>
      <c r="B29522" s="243"/>
      <c r="C29522" s="243"/>
      <c r="D29522" s="243"/>
      <c r="E29522" s="243"/>
    </row>
    <row r="29523" spans="1:5" customFormat="1">
      <c r="A29523" s="294"/>
      <c r="B29523" s="243"/>
      <c r="C29523" s="243"/>
      <c r="D29523" s="243"/>
      <c r="E29523" s="243"/>
    </row>
    <row r="29524" spans="1:5" customFormat="1">
      <c r="A29524" s="294"/>
      <c r="B29524" s="243"/>
      <c r="C29524" s="243"/>
      <c r="D29524" s="243"/>
      <c r="E29524" s="243"/>
    </row>
    <row r="29525" spans="1:5" customFormat="1">
      <c r="A29525" s="294"/>
      <c r="B29525" s="243"/>
      <c r="C29525" s="243"/>
      <c r="D29525" s="243"/>
      <c r="E29525" s="243"/>
    </row>
    <row r="29526" spans="1:5" customFormat="1">
      <c r="A29526" s="294"/>
      <c r="B29526" s="243"/>
      <c r="C29526" s="243"/>
      <c r="D29526" s="243"/>
      <c r="E29526" s="243"/>
    </row>
    <row r="29527" spans="1:5" customFormat="1">
      <c r="A29527" s="294"/>
      <c r="B29527" s="243"/>
      <c r="C29527" s="243"/>
      <c r="D29527" s="243"/>
      <c r="E29527" s="243"/>
    </row>
    <row r="29528" spans="1:5" customFormat="1">
      <c r="A29528" s="294"/>
      <c r="B29528" s="243"/>
      <c r="C29528" s="243"/>
      <c r="D29528" s="243"/>
      <c r="E29528" s="243"/>
    </row>
    <row r="29529" spans="1:5" customFormat="1">
      <c r="A29529" s="294"/>
      <c r="B29529" s="243"/>
      <c r="C29529" s="243"/>
      <c r="D29529" s="243"/>
      <c r="E29529" s="243"/>
    </row>
    <row r="29530" spans="1:5" customFormat="1">
      <c r="A29530" s="294"/>
      <c r="B29530" s="243"/>
      <c r="C29530" s="243"/>
      <c r="D29530" s="243"/>
      <c r="E29530" s="243"/>
    </row>
    <row r="29531" spans="1:5" customFormat="1">
      <c r="A29531" s="294"/>
      <c r="B29531" s="243"/>
      <c r="C29531" s="243"/>
      <c r="D29531" s="243"/>
      <c r="E29531" s="243"/>
    </row>
    <row r="29532" spans="1:5" customFormat="1">
      <c r="A29532" s="294"/>
      <c r="B29532" s="243"/>
      <c r="C29532" s="243"/>
      <c r="D29532" s="243"/>
      <c r="E29532" s="243"/>
    </row>
    <row r="29533" spans="1:5" customFormat="1">
      <c r="A29533" s="294"/>
      <c r="B29533" s="243"/>
      <c r="C29533" s="243"/>
      <c r="D29533" s="243"/>
      <c r="E29533" s="243"/>
    </row>
    <row r="29534" spans="1:5" customFormat="1">
      <c r="A29534" s="294"/>
      <c r="B29534" s="243"/>
      <c r="C29534" s="243"/>
      <c r="D29534" s="243"/>
      <c r="E29534" s="243"/>
    </row>
    <row r="29535" spans="1:5" customFormat="1">
      <c r="A29535" s="294"/>
      <c r="B29535" s="243"/>
      <c r="C29535" s="243"/>
      <c r="D29535" s="243"/>
      <c r="E29535" s="243"/>
    </row>
    <row r="29536" spans="1:5" customFormat="1">
      <c r="A29536" s="294"/>
      <c r="B29536" s="243"/>
      <c r="C29536" s="243"/>
      <c r="D29536" s="243"/>
      <c r="E29536" s="243"/>
    </row>
    <row r="29537" spans="1:5" customFormat="1">
      <c r="A29537" s="294"/>
      <c r="B29537" s="243"/>
      <c r="C29537" s="243"/>
      <c r="D29537" s="243"/>
      <c r="E29537" s="243"/>
    </row>
    <row r="29538" spans="1:5" customFormat="1">
      <c r="A29538" s="294"/>
      <c r="B29538" s="243"/>
      <c r="C29538" s="243"/>
      <c r="D29538" s="243"/>
      <c r="E29538" s="243"/>
    </row>
    <row r="29539" spans="1:5" customFormat="1">
      <c r="A29539" s="294"/>
      <c r="B29539" s="243"/>
      <c r="C29539" s="243"/>
      <c r="D29539" s="243"/>
      <c r="E29539" s="243"/>
    </row>
    <row r="29540" spans="1:5" customFormat="1">
      <c r="A29540" s="294"/>
      <c r="B29540" s="243"/>
      <c r="C29540" s="243"/>
      <c r="D29540" s="243"/>
      <c r="E29540" s="243"/>
    </row>
    <row r="29541" spans="1:5" customFormat="1">
      <c r="A29541" s="294"/>
      <c r="B29541" s="243"/>
      <c r="C29541" s="243"/>
      <c r="D29541" s="243"/>
      <c r="E29541" s="243"/>
    </row>
    <row r="29542" spans="1:5" customFormat="1">
      <c r="A29542" s="294"/>
      <c r="B29542" s="243"/>
      <c r="C29542" s="243"/>
      <c r="D29542" s="243"/>
      <c r="E29542" s="243"/>
    </row>
    <row r="29543" spans="1:5" customFormat="1">
      <c r="A29543" s="294"/>
      <c r="B29543" s="243"/>
      <c r="C29543" s="243"/>
      <c r="D29543" s="243"/>
      <c r="E29543" s="243"/>
    </row>
    <row r="29544" spans="1:5" customFormat="1">
      <c r="A29544" s="294"/>
      <c r="B29544" s="243"/>
      <c r="C29544" s="243"/>
      <c r="D29544" s="243"/>
      <c r="E29544" s="243"/>
    </row>
    <row r="29545" spans="1:5" customFormat="1">
      <c r="A29545" s="294"/>
      <c r="B29545" s="243"/>
      <c r="C29545" s="243"/>
      <c r="D29545" s="243"/>
      <c r="E29545" s="243"/>
    </row>
    <row r="29546" spans="1:5" customFormat="1">
      <c r="A29546" s="294"/>
      <c r="B29546" s="243"/>
      <c r="C29546" s="243"/>
      <c r="D29546" s="243"/>
      <c r="E29546" s="243"/>
    </row>
    <row r="29547" spans="1:5" customFormat="1">
      <c r="A29547" s="294"/>
      <c r="B29547" s="243"/>
      <c r="C29547" s="243"/>
      <c r="D29547" s="243"/>
      <c r="E29547" s="243"/>
    </row>
    <row r="29548" spans="1:5" customFormat="1">
      <c r="A29548" s="294"/>
      <c r="B29548" s="243"/>
      <c r="C29548" s="243"/>
      <c r="D29548" s="243"/>
      <c r="E29548" s="243"/>
    </row>
    <row r="29549" spans="1:5" customFormat="1">
      <c r="A29549" s="294"/>
      <c r="B29549" s="243"/>
      <c r="C29549" s="243"/>
      <c r="D29549" s="243"/>
      <c r="E29549" s="243"/>
    </row>
    <row r="29550" spans="1:5" customFormat="1">
      <c r="A29550" s="294"/>
      <c r="B29550" s="243"/>
      <c r="C29550" s="243"/>
      <c r="D29550" s="243"/>
      <c r="E29550" s="243"/>
    </row>
    <row r="29551" spans="1:5" customFormat="1">
      <c r="A29551" s="294"/>
      <c r="B29551" s="243"/>
      <c r="C29551" s="243"/>
      <c r="D29551" s="243"/>
      <c r="E29551" s="243"/>
    </row>
    <row r="29552" spans="1:5" customFormat="1">
      <c r="A29552" s="294"/>
      <c r="B29552" s="243"/>
      <c r="C29552" s="243"/>
      <c r="D29552" s="243"/>
      <c r="E29552" s="243"/>
    </row>
    <row r="29553" spans="1:5" customFormat="1">
      <c r="A29553" s="294"/>
      <c r="B29553" s="243"/>
      <c r="C29553" s="243"/>
      <c r="D29553" s="243"/>
      <c r="E29553" s="243"/>
    </row>
    <row r="29554" spans="1:5" customFormat="1">
      <c r="A29554" s="294"/>
      <c r="B29554" s="243"/>
      <c r="C29554" s="243"/>
      <c r="D29554" s="243"/>
      <c r="E29554" s="243"/>
    </row>
    <row r="29555" spans="1:5" customFormat="1">
      <c r="A29555" s="294"/>
      <c r="B29555" s="243"/>
      <c r="C29555" s="243"/>
      <c r="D29555" s="243"/>
      <c r="E29555" s="243"/>
    </row>
    <row r="29556" spans="1:5" customFormat="1">
      <c r="A29556" s="294"/>
      <c r="B29556" s="243"/>
      <c r="C29556" s="243"/>
      <c r="D29556" s="243"/>
      <c r="E29556" s="243"/>
    </row>
    <row r="29557" spans="1:5" customFormat="1">
      <c r="A29557" s="294"/>
      <c r="B29557" s="243"/>
      <c r="C29557" s="243"/>
      <c r="D29557" s="243"/>
      <c r="E29557" s="243"/>
    </row>
    <row r="29558" spans="1:5" customFormat="1">
      <c r="A29558" s="294"/>
      <c r="B29558" s="243"/>
      <c r="C29558" s="243"/>
      <c r="D29558" s="243"/>
      <c r="E29558" s="243"/>
    </row>
    <row r="29559" spans="1:5" customFormat="1">
      <c r="A29559" s="294"/>
      <c r="B29559" s="243"/>
      <c r="C29559" s="243"/>
      <c r="D29559" s="243"/>
      <c r="E29559" s="243"/>
    </row>
    <row r="29560" spans="1:5" customFormat="1">
      <c r="A29560" s="294"/>
      <c r="B29560" s="243"/>
      <c r="C29560" s="243"/>
      <c r="D29560" s="243"/>
      <c r="E29560" s="243"/>
    </row>
    <row r="29561" spans="1:5" customFormat="1">
      <c r="A29561" s="294"/>
      <c r="B29561" s="243"/>
      <c r="C29561" s="243"/>
      <c r="D29561" s="243"/>
      <c r="E29561" s="243"/>
    </row>
    <row r="29562" spans="1:5" customFormat="1">
      <c r="A29562" s="294"/>
      <c r="B29562" s="243"/>
      <c r="C29562" s="243"/>
      <c r="D29562" s="243"/>
      <c r="E29562" s="243"/>
    </row>
    <row r="29563" spans="1:5" customFormat="1">
      <c r="A29563" s="294"/>
      <c r="B29563" s="243"/>
      <c r="C29563" s="243"/>
      <c r="D29563" s="243"/>
      <c r="E29563" s="243"/>
    </row>
    <row r="29564" spans="1:5" customFormat="1">
      <c r="A29564" s="294"/>
      <c r="B29564" s="243"/>
      <c r="C29564" s="243"/>
      <c r="D29564" s="243"/>
      <c r="E29564" s="243"/>
    </row>
    <row r="29565" spans="1:5" customFormat="1">
      <c r="A29565" s="294"/>
      <c r="B29565" s="243"/>
      <c r="C29565" s="243"/>
      <c r="D29565" s="243"/>
      <c r="E29565" s="243"/>
    </row>
    <row r="29566" spans="1:5" customFormat="1">
      <c r="A29566" s="294"/>
      <c r="B29566" s="243"/>
      <c r="C29566" s="243"/>
      <c r="D29566" s="243"/>
      <c r="E29566" s="243"/>
    </row>
    <row r="29567" spans="1:5" customFormat="1">
      <c r="A29567" s="294"/>
      <c r="B29567" s="243"/>
      <c r="C29567" s="243"/>
      <c r="D29567" s="243"/>
      <c r="E29567" s="243"/>
    </row>
    <row r="29568" spans="1:5" customFormat="1">
      <c r="A29568" s="294"/>
      <c r="B29568" s="243"/>
      <c r="C29568" s="243"/>
      <c r="D29568" s="243"/>
      <c r="E29568" s="243"/>
    </row>
    <row r="29569" spans="1:5" customFormat="1">
      <c r="A29569" s="294"/>
      <c r="B29569" s="243"/>
      <c r="C29569" s="243"/>
      <c r="D29569" s="243"/>
      <c r="E29569" s="243"/>
    </row>
    <row r="29570" spans="1:5" customFormat="1">
      <c r="A29570" s="294"/>
      <c r="B29570" s="243"/>
      <c r="C29570" s="243"/>
      <c r="D29570" s="243"/>
      <c r="E29570" s="243"/>
    </row>
    <row r="29571" spans="1:5" customFormat="1">
      <c r="A29571" s="294"/>
      <c r="B29571" s="243"/>
      <c r="C29571" s="243"/>
      <c r="D29571" s="243"/>
      <c r="E29571" s="243"/>
    </row>
    <row r="29572" spans="1:5" customFormat="1">
      <c r="A29572" s="294"/>
      <c r="B29572" s="243"/>
      <c r="C29572" s="243"/>
      <c r="D29572" s="243"/>
      <c r="E29572" s="243"/>
    </row>
    <row r="29573" spans="1:5" customFormat="1">
      <c r="A29573" s="294"/>
      <c r="B29573" s="243"/>
      <c r="C29573" s="243"/>
      <c r="D29573" s="243"/>
      <c r="E29573" s="243"/>
    </row>
    <row r="29574" spans="1:5" customFormat="1">
      <c r="A29574" s="294"/>
      <c r="B29574" s="243"/>
      <c r="C29574" s="243"/>
      <c r="D29574" s="243"/>
      <c r="E29574" s="243"/>
    </row>
    <row r="29575" spans="1:5" customFormat="1">
      <c r="A29575" s="294"/>
      <c r="B29575" s="243"/>
      <c r="C29575" s="243"/>
      <c r="D29575" s="243"/>
      <c r="E29575" s="243"/>
    </row>
    <row r="29576" spans="1:5" customFormat="1">
      <c r="A29576" s="294"/>
      <c r="B29576" s="243"/>
      <c r="C29576" s="243"/>
      <c r="D29576" s="243"/>
      <c r="E29576" s="243"/>
    </row>
    <row r="29577" spans="1:5" customFormat="1">
      <c r="A29577" s="294"/>
      <c r="B29577" s="243"/>
      <c r="C29577" s="243"/>
      <c r="D29577" s="243"/>
      <c r="E29577" s="243"/>
    </row>
    <row r="29578" spans="1:5" customFormat="1">
      <c r="A29578" s="294"/>
      <c r="B29578" s="243"/>
      <c r="C29578" s="243"/>
      <c r="D29578" s="243"/>
      <c r="E29578" s="243"/>
    </row>
    <row r="29579" spans="1:5" customFormat="1">
      <c r="A29579" s="294"/>
      <c r="B29579" s="243"/>
      <c r="C29579" s="243"/>
      <c r="D29579" s="243"/>
      <c r="E29579" s="243"/>
    </row>
    <row r="29580" spans="1:5" customFormat="1">
      <c r="A29580" s="294"/>
      <c r="B29580" s="243"/>
      <c r="C29580" s="243"/>
      <c r="D29580" s="243"/>
      <c r="E29580" s="243"/>
    </row>
    <row r="29581" spans="1:5" customFormat="1">
      <c r="A29581" s="294"/>
      <c r="B29581" s="243"/>
      <c r="C29581" s="243"/>
      <c r="D29581" s="243"/>
      <c r="E29581" s="243"/>
    </row>
    <row r="29582" spans="1:5" customFormat="1">
      <c r="A29582" s="294"/>
      <c r="B29582" s="243"/>
      <c r="C29582" s="243"/>
      <c r="D29582" s="243"/>
      <c r="E29582" s="243"/>
    </row>
    <row r="29583" spans="1:5" customFormat="1">
      <c r="A29583" s="294"/>
      <c r="B29583" s="243"/>
      <c r="C29583" s="243"/>
      <c r="D29583" s="243"/>
      <c r="E29583" s="243"/>
    </row>
    <row r="29584" spans="1:5" customFormat="1">
      <c r="A29584" s="294"/>
      <c r="B29584" s="243"/>
      <c r="C29584" s="243"/>
      <c r="D29584" s="243"/>
      <c r="E29584" s="243"/>
    </row>
    <row r="29585" spans="1:5" customFormat="1">
      <c r="A29585" s="294"/>
      <c r="B29585" s="243"/>
      <c r="C29585" s="243"/>
      <c r="D29585" s="243"/>
      <c r="E29585" s="243"/>
    </row>
    <row r="29586" spans="1:5" customFormat="1">
      <c r="A29586" s="294"/>
      <c r="B29586" s="243"/>
      <c r="C29586" s="243"/>
      <c r="D29586" s="243"/>
      <c r="E29586" s="243"/>
    </row>
    <row r="29587" spans="1:5" customFormat="1">
      <c r="A29587" s="294"/>
      <c r="B29587" s="243"/>
      <c r="C29587" s="243"/>
      <c r="D29587" s="243"/>
      <c r="E29587" s="243"/>
    </row>
    <row r="29588" spans="1:5" customFormat="1">
      <c r="A29588" s="294"/>
      <c r="B29588" s="243"/>
      <c r="C29588" s="243"/>
      <c r="D29588" s="243"/>
      <c r="E29588" s="243"/>
    </row>
    <row r="29589" spans="1:5" customFormat="1">
      <c r="A29589" s="294"/>
      <c r="B29589" s="243"/>
      <c r="C29589" s="243"/>
      <c r="D29589" s="243"/>
      <c r="E29589" s="243"/>
    </row>
    <row r="29590" spans="1:5" customFormat="1">
      <c r="A29590" s="294"/>
      <c r="B29590" s="243"/>
      <c r="C29590" s="243"/>
      <c r="D29590" s="243"/>
      <c r="E29590" s="243"/>
    </row>
    <row r="29591" spans="1:5" customFormat="1">
      <c r="A29591" s="294"/>
      <c r="B29591" s="243"/>
      <c r="C29591" s="243"/>
      <c r="D29591" s="243"/>
      <c r="E29591" s="243"/>
    </row>
    <row r="29592" spans="1:5" customFormat="1">
      <c r="A29592" s="294"/>
      <c r="B29592" s="243"/>
      <c r="C29592" s="243"/>
      <c r="D29592" s="243"/>
      <c r="E29592" s="243"/>
    </row>
    <row r="29593" spans="1:5" customFormat="1">
      <c r="A29593" s="294"/>
      <c r="B29593" s="243"/>
      <c r="C29593" s="243"/>
      <c r="D29593" s="243"/>
      <c r="E29593" s="243"/>
    </row>
    <row r="29594" spans="1:5" customFormat="1">
      <c r="A29594" s="294"/>
      <c r="B29594" s="243"/>
      <c r="C29594" s="243"/>
      <c r="D29594" s="243"/>
      <c r="E29594" s="243"/>
    </row>
    <row r="29595" spans="1:5" customFormat="1">
      <c r="A29595" s="294"/>
      <c r="B29595" s="243"/>
      <c r="C29595" s="243"/>
      <c r="D29595" s="243"/>
      <c r="E29595" s="243"/>
    </row>
    <row r="29596" spans="1:5" customFormat="1">
      <c r="A29596" s="294"/>
      <c r="B29596" s="243"/>
      <c r="C29596" s="243"/>
      <c r="D29596" s="243"/>
      <c r="E29596" s="243"/>
    </row>
    <row r="29597" spans="1:5" customFormat="1">
      <c r="A29597" s="294"/>
      <c r="B29597" s="243"/>
      <c r="C29597" s="243"/>
      <c r="D29597" s="243"/>
      <c r="E29597" s="243"/>
    </row>
    <row r="29598" spans="1:5" customFormat="1">
      <c r="A29598" s="294"/>
      <c r="B29598" s="243"/>
      <c r="C29598" s="243"/>
      <c r="D29598" s="243"/>
      <c r="E29598" s="243"/>
    </row>
    <row r="29599" spans="1:5" customFormat="1">
      <c r="A29599" s="294"/>
      <c r="B29599" s="243"/>
      <c r="C29599" s="243"/>
      <c r="D29599" s="243"/>
      <c r="E29599" s="243"/>
    </row>
    <row r="29600" spans="1:5" customFormat="1">
      <c r="A29600" s="294"/>
      <c r="B29600" s="243"/>
      <c r="C29600" s="243"/>
      <c r="D29600" s="243"/>
      <c r="E29600" s="243"/>
    </row>
    <row r="29601" spans="1:5" customFormat="1">
      <c r="A29601" s="294"/>
      <c r="B29601" s="243"/>
      <c r="C29601" s="243"/>
      <c r="D29601" s="243"/>
      <c r="E29601" s="243"/>
    </row>
    <row r="29602" spans="1:5" customFormat="1">
      <c r="A29602" s="294"/>
      <c r="B29602" s="243"/>
      <c r="C29602" s="243"/>
      <c r="D29602" s="243"/>
      <c r="E29602" s="243"/>
    </row>
    <row r="29603" spans="1:5" customFormat="1">
      <c r="A29603" s="294"/>
      <c r="B29603" s="243"/>
      <c r="C29603" s="243"/>
      <c r="D29603" s="243"/>
      <c r="E29603" s="243"/>
    </row>
    <row r="29604" spans="1:5" customFormat="1">
      <c r="A29604" s="294"/>
      <c r="B29604" s="243"/>
      <c r="C29604" s="243"/>
      <c r="D29604" s="243"/>
      <c r="E29604" s="243"/>
    </row>
    <row r="29605" spans="1:5" customFormat="1">
      <c r="A29605" s="294"/>
      <c r="B29605" s="243"/>
      <c r="C29605" s="243"/>
      <c r="D29605" s="243"/>
      <c r="E29605" s="243"/>
    </row>
    <row r="29606" spans="1:5" customFormat="1">
      <c r="A29606" s="294"/>
      <c r="B29606" s="243"/>
      <c r="C29606" s="243"/>
      <c r="D29606" s="243"/>
      <c r="E29606" s="243"/>
    </row>
    <row r="29607" spans="1:5" customFormat="1">
      <c r="A29607" s="294"/>
      <c r="B29607" s="243"/>
      <c r="C29607" s="243"/>
      <c r="D29607" s="243"/>
      <c r="E29607" s="243"/>
    </row>
    <row r="29608" spans="1:5" customFormat="1">
      <c r="A29608" s="294"/>
      <c r="B29608" s="243"/>
      <c r="C29608" s="243"/>
      <c r="D29608" s="243"/>
      <c r="E29608" s="243"/>
    </row>
    <row r="29609" spans="1:5" customFormat="1">
      <c r="A29609" s="294"/>
      <c r="B29609" s="243"/>
      <c r="C29609" s="243"/>
      <c r="D29609" s="243"/>
      <c r="E29609" s="243"/>
    </row>
    <row r="29610" spans="1:5" customFormat="1">
      <c r="A29610" s="294"/>
      <c r="B29610" s="243"/>
      <c r="C29610" s="243"/>
      <c r="D29610" s="243"/>
      <c r="E29610" s="243"/>
    </row>
    <row r="29611" spans="1:5" customFormat="1">
      <c r="A29611" s="294"/>
      <c r="B29611" s="243"/>
      <c r="C29611" s="243"/>
      <c r="D29611" s="243"/>
      <c r="E29611" s="243"/>
    </row>
    <row r="29612" spans="1:5" customFormat="1">
      <c r="A29612" s="294"/>
      <c r="B29612" s="243"/>
      <c r="C29612" s="243"/>
      <c r="D29612" s="243"/>
      <c r="E29612" s="243"/>
    </row>
    <row r="29613" spans="1:5" customFormat="1">
      <c r="A29613" s="294"/>
      <c r="B29613" s="243"/>
      <c r="C29613" s="243"/>
      <c r="D29613" s="243"/>
      <c r="E29613" s="243"/>
    </row>
    <row r="29614" spans="1:5" customFormat="1">
      <c r="A29614" s="294"/>
      <c r="B29614" s="243"/>
      <c r="C29614" s="243"/>
      <c r="D29614" s="243"/>
      <c r="E29614" s="243"/>
    </row>
    <row r="29615" spans="1:5" customFormat="1">
      <c r="A29615" s="294"/>
      <c r="B29615" s="243"/>
      <c r="C29615" s="243"/>
      <c r="D29615" s="243"/>
      <c r="E29615" s="243"/>
    </row>
    <row r="29616" spans="1:5" customFormat="1">
      <c r="A29616" s="294"/>
      <c r="B29616" s="243"/>
      <c r="C29616" s="243"/>
      <c r="D29616" s="243"/>
      <c r="E29616" s="243"/>
    </row>
    <row r="29617" spans="1:5" customFormat="1">
      <c r="A29617" s="294"/>
      <c r="B29617" s="243"/>
      <c r="C29617" s="243"/>
      <c r="D29617" s="243"/>
      <c r="E29617" s="243"/>
    </row>
    <row r="29618" spans="1:5" customFormat="1">
      <c r="A29618" s="294"/>
      <c r="B29618" s="243"/>
      <c r="C29618" s="243"/>
      <c r="D29618" s="243"/>
      <c r="E29618" s="243"/>
    </row>
    <row r="29619" spans="1:5" customFormat="1">
      <c r="A29619" s="294"/>
      <c r="B29619" s="243"/>
      <c r="C29619" s="243"/>
      <c r="D29619" s="243"/>
      <c r="E29619" s="243"/>
    </row>
    <row r="29620" spans="1:5" customFormat="1">
      <c r="A29620" s="294"/>
      <c r="B29620" s="243"/>
      <c r="C29620" s="243"/>
      <c r="D29620" s="243"/>
      <c r="E29620" s="243"/>
    </row>
    <row r="29621" spans="1:5" customFormat="1">
      <c r="A29621" s="294"/>
      <c r="B29621" s="243"/>
      <c r="C29621" s="243"/>
      <c r="D29621" s="243"/>
      <c r="E29621" s="243"/>
    </row>
    <row r="29622" spans="1:5" customFormat="1">
      <c r="A29622" s="294"/>
      <c r="B29622" s="243"/>
      <c r="C29622" s="243"/>
      <c r="D29622" s="243"/>
      <c r="E29622" s="243"/>
    </row>
    <row r="29623" spans="1:5" customFormat="1">
      <c r="A29623" s="294"/>
      <c r="B29623" s="243"/>
      <c r="C29623" s="243"/>
      <c r="D29623" s="243"/>
      <c r="E29623" s="243"/>
    </row>
    <row r="29624" spans="1:5" customFormat="1">
      <c r="A29624" s="294"/>
      <c r="B29624" s="243"/>
      <c r="C29624" s="243"/>
      <c r="D29624" s="243"/>
      <c r="E29624" s="243"/>
    </row>
    <row r="29625" spans="1:5" customFormat="1">
      <c r="A29625" s="294"/>
      <c r="B29625" s="243"/>
      <c r="C29625" s="243"/>
      <c r="D29625" s="243"/>
      <c r="E29625" s="243"/>
    </row>
    <row r="29626" spans="1:5" customFormat="1">
      <c r="A29626" s="294"/>
      <c r="B29626" s="243"/>
      <c r="C29626" s="243"/>
      <c r="D29626" s="243"/>
      <c r="E29626" s="243"/>
    </row>
    <row r="29627" spans="1:5" customFormat="1">
      <c r="A29627" s="294"/>
      <c r="B29627" s="243"/>
      <c r="C29627" s="243"/>
      <c r="D29627" s="243"/>
      <c r="E29627" s="243"/>
    </row>
    <row r="29628" spans="1:5" customFormat="1">
      <c r="A29628" s="294"/>
      <c r="B29628" s="243"/>
      <c r="C29628" s="243"/>
      <c r="D29628" s="243"/>
      <c r="E29628" s="243"/>
    </row>
    <row r="29629" spans="1:5" customFormat="1">
      <c r="A29629" s="294"/>
      <c r="B29629" s="243"/>
      <c r="C29629" s="243"/>
      <c r="D29629" s="243"/>
      <c r="E29629" s="243"/>
    </row>
    <row r="29630" spans="1:5" customFormat="1">
      <c r="A29630" s="294"/>
      <c r="B29630" s="243"/>
      <c r="C29630" s="243"/>
      <c r="D29630" s="243"/>
      <c r="E29630" s="243"/>
    </row>
    <row r="29631" spans="1:5" customFormat="1">
      <c r="A29631" s="294"/>
      <c r="B29631" s="243"/>
      <c r="C29631" s="243"/>
      <c r="D29631" s="243"/>
      <c r="E29631" s="243"/>
    </row>
    <row r="29632" spans="1:5" customFormat="1">
      <c r="A29632" s="294"/>
      <c r="B29632" s="243"/>
      <c r="C29632" s="243"/>
      <c r="D29632" s="243"/>
      <c r="E29632" s="243"/>
    </row>
    <row r="29633" spans="1:5" customFormat="1">
      <c r="A29633" s="294"/>
      <c r="B29633" s="243"/>
      <c r="C29633" s="243"/>
      <c r="D29633" s="243"/>
      <c r="E29633" s="243"/>
    </row>
    <row r="29634" spans="1:5" customFormat="1">
      <c r="A29634" s="294"/>
      <c r="B29634" s="243"/>
      <c r="C29634" s="243"/>
      <c r="D29634" s="243"/>
      <c r="E29634" s="243"/>
    </row>
    <row r="29635" spans="1:5" customFormat="1">
      <c r="A29635" s="294"/>
      <c r="B29635" s="243"/>
      <c r="C29635" s="243"/>
      <c r="D29635" s="243"/>
      <c r="E29635" s="243"/>
    </row>
    <row r="29636" spans="1:5" customFormat="1">
      <c r="A29636" s="294"/>
      <c r="B29636" s="243"/>
      <c r="C29636" s="243"/>
      <c r="D29636" s="243"/>
      <c r="E29636" s="243"/>
    </row>
    <row r="29637" spans="1:5" customFormat="1">
      <c r="A29637" s="294"/>
      <c r="B29637" s="243"/>
      <c r="C29637" s="243"/>
      <c r="D29637" s="243"/>
      <c r="E29637" s="243"/>
    </row>
    <row r="29638" spans="1:5" customFormat="1">
      <c r="A29638" s="294"/>
      <c r="B29638" s="243"/>
      <c r="C29638" s="243"/>
      <c r="D29638" s="243"/>
      <c r="E29638" s="243"/>
    </row>
    <row r="29639" spans="1:5" customFormat="1">
      <c r="A29639" s="294"/>
      <c r="B29639" s="243"/>
      <c r="C29639" s="243"/>
      <c r="D29639" s="243"/>
      <c r="E29639" s="243"/>
    </row>
    <row r="29640" spans="1:5" customFormat="1">
      <c r="A29640" s="294"/>
      <c r="B29640" s="243"/>
      <c r="C29640" s="243"/>
      <c r="D29640" s="243"/>
      <c r="E29640" s="243"/>
    </row>
    <row r="29641" spans="1:5" customFormat="1">
      <c r="A29641" s="294"/>
      <c r="B29641" s="243"/>
      <c r="C29641" s="243"/>
      <c r="D29641" s="243"/>
      <c r="E29641" s="243"/>
    </row>
    <row r="29642" spans="1:5" customFormat="1">
      <c r="A29642" s="294"/>
      <c r="B29642" s="243"/>
      <c r="C29642" s="243"/>
      <c r="D29642" s="243"/>
      <c r="E29642" s="243"/>
    </row>
    <row r="29643" spans="1:5" customFormat="1">
      <c r="A29643" s="294"/>
      <c r="B29643" s="243"/>
      <c r="C29643" s="243"/>
      <c r="D29643" s="243"/>
      <c r="E29643" s="243"/>
    </row>
    <row r="29644" spans="1:5" customFormat="1">
      <c r="A29644" s="294"/>
      <c r="B29644" s="243"/>
      <c r="C29644" s="243"/>
      <c r="D29644" s="243"/>
      <c r="E29644" s="243"/>
    </row>
    <row r="29645" spans="1:5" customFormat="1">
      <c r="A29645" s="294"/>
      <c r="B29645" s="243"/>
      <c r="C29645" s="243"/>
      <c r="D29645" s="243"/>
      <c r="E29645" s="243"/>
    </row>
    <row r="29646" spans="1:5" customFormat="1">
      <c r="A29646" s="294"/>
      <c r="B29646" s="243"/>
      <c r="C29646" s="243"/>
      <c r="D29646" s="243"/>
      <c r="E29646" s="243"/>
    </row>
    <row r="29647" spans="1:5" customFormat="1">
      <c r="A29647" s="294"/>
      <c r="B29647" s="243"/>
      <c r="C29647" s="243"/>
      <c r="D29647" s="243"/>
      <c r="E29647" s="243"/>
    </row>
    <row r="29648" spans="1:5" customFormat="1">
      <c r="A29648" s="294"/>
      <c r="B29648" s="243"/>
      <c r="C29648" s="243"/>
      <c r="D29648" s="243"/>
      <c r="E29648" s="243"/>
    </row>
    <row r="29649" spans="1:5" customFormat="1">
      <c r="A29649" s="294"/>
      <c r="B29649" s="243"/>
      <c r="C29649" s="243"/>
      <c r="D29649" s="243"/>
      <c r="E29649" s="243"/>
    </row>
    <row r="29650" spans="1:5" customFormat="1">
      <c r="A29650" s="294"/>
      <c r="B29650" s="243"/>
      <c r="C29650" s="243"/>
      <c r="D29650" s="243"/>
      <c r="E29650" s="243"/>
    </row>
    <row r="29651" spans="1:5" customFormat="1">
      <c r="A29651" s="294"/>
      <c r="B29651" s="243"/>
      <c r="C29651" s="243"/>
      <c r="D29651" s="243"/>
      <c r="E29651" s="243"/>
    </row>
    <row r="29652" spans="1:5" customFormat="1">
      <c r="A29652" s="294"/>
      <c r="B29652" s="243"/>
      <c r="C29652" s="243"/>
      <c r="D29652" s="243"/>
      <c r="E29652" s="243"/>
    </row>
    <row r="29653" spans="1:5" customFormat="1">
      <c r="A29653" s="294"/>
      <c r="B29653" s="243"/>
      <c r="C29653" s="243"/>
      <c r="D29653" s="243"/>
      <c r="E29653" s="243"/>
    </row>
    <row r="29654" spans="1:5" customFormat="1">
      <c r="A29654" s="294"/>
      <c r="B29654" s="243"/>
      <c r="C29654" s="243"/>
      <c r="D29654" s="243"/>
      <c r="E29654" s="243"/>
    </row>
    <row r="29655" spans="1:5" customFormat="1">
      <c r="A29655" s="294"/>
      <c r="B29655" s="243"/>
      <c r="C29655" s="243"/>
      <c r="D29655" s="243"/>
      <c r="E29655" s="243"/>
    </row>
    <row r="29656" spans="1:5" customFormat="1">
      <c r="A29656" s="294"/>
      <c r="B29656" s="243"/>
      <c r="C29656" s="243"/>
      <c r="D29656" s="243"/>
      <c r="E29656" s="243"/>
    </row>
    <row r="29657" spans="1:5" customFormat="1">
      <c r="A29657" s="294"/>
      <c r="B29657" s="243"/>
      <c r="C29657" s="243"/>
      <c r="D29657" s="243"/>
      <c r="E29657" s="243"/>
    </row>
    <row r="29658" spans="1:5" customFormat="1">
      <c r="A29658" s="294"/>
      <c r="B29658" s="243"/>
      <c r="C29658" s="243"/>
      <c r="D29658" s="243"/>
      <c r="E29658" s="243"/>
    </row>
    <row r="29659" spans="1:5" customFormat="1">
      <c r="A29659" s="294"/>
      <c r="B29659" s="243"/>
      <c r="C29659" s="243"/>
      <c r="D29659" s="243"/>
      <c r="E29659" s="243"/>
    </row>
    <row r="29660" spans="1:5" customFormat="1">
      <c r="A29660" s="294"/>
      <c r="B29660" s="243"/>
      <c r="C29660" s="243"/>
      <c r="D29660" s="243"/>
      <c r="E29660" s="243"/>
    </row>
    <row r="29661" spans="1:5" customFormat="1">
      <c r="A29661" s="294"/>
      <c r="B29661" s="243"/>
      <c r="C29661" s="243"/>
      <c r="D29661" s="243"/>
      <c r="E29661" s="243"/>
    </row>
    <row r="29662" spans="1:5" customFormat="1">
      <c r="A29662" s="294"/>
      <c r="B29662" s="243"/>
      <c r="C29662" s="243"/>
      <c r="D29662" s="243"/>
      <c r="E29662" s="243"/>
    </row>
    <row r="29663" spans="1:5" customFormat="1">
      <c r="A29663" s="294"/>
      <c r="B29663" s="243"/>
      <c r="C29663" s="243"/>
      <c r="D29663" s="243"/>
      <c r="E29663" s="243"/>
    </row>
    <row r="29664" spans="1:5" customFormat="1">
      <c r="A29664" s="294"/>
      <c r="B29664" s="243"/>
      <c r="C29664" s="243"/>
      <c r="D29664" s="243"/>
      <c r="E29664" s="243"/>
    </row>
    <row r="29665" spans="1:5" customFormat="1">
      <c r="A29665" s="294"/>
      <c r="B29665" s="243"/>
      <c r="C29665" s="243"/>
      <c r="D29665" s="243"/>
      <c r="E29665" s="243"/>
    </row>
    <row r="29666" spans="1:5" customFormat="1">
      <c r="A29666" s="294"/>
      <c r="B29666" s="243"/>
      <c r="C29666" s="243"/>
      <c r="D29666" s="243"/>
      <c r="E29666" s="243"/>
    </row>
    <row r="29667" spans="1:5" customFormat="1">
      <c r="A29667" s="294"/>
      <c r="B29667" s="243"/>
      <c r="C29667" s="243"/>
      <c r="D29667" s="243"/>
      <c r="E29667" s="243"/>
    </row>
    <row r="29668" spans="1:5" customFormat="1">
      <c r="A29668" s="294"/>
      <c r="B29668" s="243"/>
      <c r="C29668" s="243"/>
      <c r="D29668" s="243"/>
      <c r="E29668" s="243"/>
    </row>
    <row r="29669" spans="1:5" customFormat="1">
      <c r="A29669" s="294"/>
      <c r="B29669" s="243"/>
      <c r="C29669" s="243"/>
      <c r="D29669" s="243"/>
      <c r="E29669" s="243"/>
    </row>
    <row r="29670" spans="1:5" customFormat="1">
      <c r="A29670" s="294"/>
      <c r="B29670" s="243"/>
      <c r="C29670" s="243"/>
      <c r="D29670" s="243"/>
      <c r="E29670" s="243"/>
    </row>
    <row r="29671" spans="1:5" customFormat="1">
      <c r="A29671" s="294"/>
      <c r="B29671" s="243"/>
      <c r="C29671" s="243"/>
      <c r="D29671" s="243"/>
      <c r="E29671" s="243"/>
    </row>
    <row r="29672" spans="1:5" customFormat="1">
      <c r="A29672" s="294"/>
      <c r="B29672" s="243"/>
      <c r="C29672" s="243"/>
      <c r="D29672" s="243"/>
      <c r="E29672" s="243"/>
    </row>
    <row r="29673" spans="1:5" customFormat="1">
      <c r="A29673" s="294"/>
      <c r="B29673" s="243"/>
      <c r="C29673" s="243"/>
      <c r="D29673" s="243"/>
      <c r="E29673" s="243"/>
    </row>
    <row r="29674" spans="1:5" customFormat="1">
      <c r="A29674" s="294"/>
      <c r="B29674" s="243"/>
      <c r="C29674" s="243"/>
      <c r="D29674" s="243"/>
      <c r="E29674" s="243"/>
    </row>
    <row r="29675" spans="1:5" customFormat="1">
      <c r="A29675" s="294"/>
      <c r="B29675" s="243"/>
      <c r="C29675" s="243"/>
      <c r="D29675" s="243"/>
      <c r="E29675" s="243"/>
    </row>
    <row r="29676" spans="1:5" customFormat="1">
      <c r="A29676" s="294"/>
      <c r="B29676" s="243"/>
      <c r="C29676" s="243"/>
      <c r="D29676" s="243"/>
      <c r="E29676" s="243"/>
    </row>
    <row r="29677" spans="1:5" customFormat="1">
      <c r="A29677" s="294"/>
      <c r="B29677" s="243"/>
      <c r="C29677" s="243"/>
      <c r="D29677" s="243"/>
      <c r="E29677" s="243"/>
    </row>
    <row r="29678" spans="1:5" customFormat="1">
      <c r="A29678" s="294"/>
      <c r="B29678" s="243"/>
      <c r="C29678" s="243"/>
      <c r="D29678" s="243"/>
      <c r="E29678" s="243"/>
    </row>
    <row r="29679" spans="1:5" customFormat="1">
      <c r="A29679" s="294"/>
      <c r="B29679" s="243"/>
      <c r="C29679" s="243"/>
      <c r="D29679" s="243"/>
      <c r="E29679" s="243"/>
    </row>
    <row r="29680" spans="1:5" customFormat="1">
      <c r="A29680" s="294"/>
      <c r="B29680" s="243"/>
      <c r="C29680" s="243"/>
      <c r="D29680" s="243"/>
      <c r="E29680" s="243"/>
    </row>
    <row r="29681" spans="1:5" customFormat="1">
      <c r="A29681" s="294"/>
      <c r="B29681" s="243"/>
      <c r="C29681" s="243"/>
      <c r="D29681" s="243"/>
      <c r="E29681" s="243"/>
    </row>
    <row r="29682" spans="1:5" customFormat="1">
      <c r="A29682" s="294"/>
      <c r="B29682" s="243"/>
      <c r="C29682" s="243"/>
      <c r="D29682" s="243"/>
      <c r="E29682" s="243"/>
    </row>
    <row r="29683" spans="1:5" customFormat="1">
      <c r="A29683" s="294"/>
      <c r="B29683" s="243"/>
      <c r="C29683" s="243"/>
      <c r="D29683" s="243"/>
      <c r="E29683" s="243"/>
    </row>
    <row r="29684" spans="1:5" customFormat="1">
      <c r="A29684" s="294"/>
      <c r="B29684" s="243"/>
      <c r="C29684" s="243"/>
      <c r="D29684" s="243"/>
      <c r="E29684" s="243"/>
    </row>
    <row r="29685" spans="1:5" customFormat="1">
      <c r="A29685" s="294"/>
      <c r="B29685" s="243"/>
      <c r="C29685" s="243"/>
      <c r="D29685" s="243"/>
      <c r="E29685" s="243"/>
    </row>
    <row r="29686" spans="1:5" customFormat="1">
      <c r="A29686" s="294"/>
      <c r="B29686" s="243"/>
      <c r="C29686" s="243"/>
      <c r="D29686" s="243"/>
      <c r="E29686" s="243"/>
    </row>
    <row r="29687" spans="1:5" customFormat="1">
      <c r="A29687" s="294"/>
      <c r="B29687" s="243"/>
      <c r="C29687" s="243"/>
      <c r="D29687" s="243"/>
      <c r="E29687" s="243"/>
    </row>
    <row r="29688" spans="1:5" customFormat="1">
      <c r="A29688" s="294"/>
      <c r="B29688" s="243"/>
      <c r="C29688" s="243"/>
      <c r="D29688" s="243"/>
      <c r="E29688" s="243"/>
    </row>
    <row r="29689" spans="1:5" customFormat="1">
      <c r="A29689" s="294"/>
      <c r="B29689" s="243"/>
      <c r="C29689" s="243"/>
      <c r="D29689" s="243"/>
      <c r="E29689" s="243"/>
    </row>
    <row r="29690" spans="1:5" customFormat="1">
      <c r="A29690" s="294"/>
      <c r="B29690" s="243"/>
      <c r="C29690" s="243"/>
      <c r="D29690" s="243"/>
      <c r="E29690" s="243"/>
    </row>
    <row r="29691" spans="1:5" customFormat="1">
      <c r="A29691" s="294"/>
      <c r="B29691" s="243"/>
      <c r="C29691" s="243"/>
      <c r="D29691" s="243"/>
      <c r="E29691" s="243"/>
    </row>
    <row r="29692" spans="1:5" customFormat="1">
      <c r="A29692" s="294"/>
      <c r="B29692" s="243"/>
      <c r="C29692" s="243"/>
      <c r="D29692" s="243"/>
      <c r="E29692" s="243"/>
    </row>
    <row r="29693" spans="1:5" customFormat="1">
      <c r="A29693" s="294"/>
      <c r="B29693" s="243"/>
      <c r="C29693" s="243"/>
      <c r="D29693" s="243"/>
      <c r="E29693" s="243"/>
    </row>
    <row r="29694" spans="1:5" customFormat="1">
      <c r="A29694" s="294"/>
      <c r="B29694" s="243"/>
      <c r="C29694" s="243"/>
      <c r="D29694" s="243"/>
      <c r="E29694" s="243"/>
    </row>
    <row r="29695" spans="1:5" customFormat="1">
      <c r="A29695" s="294"/>
      <c r="B29695" s="243"/>
      <c r="C29695" s="243"/>
      <c r="D29695" s="243"/>
      <c r="E29695" s="243"/>
    </row>
    <row r="29696" spans="1:5" customFormat="1">
      <c r="A29696" s="294"/>
      <c r="B29696" s="243"/>
      <c r="C29696" s="243"/>
      <c r="D29696" s="243"/>
      <c r="E29696" s="243"/>
    </row>
    <row r="29697" spans="1:5" customFormat="1">
      <c r="A29697" s="294"/>
      <c r="B29697" s="243"/>
      <c r="C29697" s="243"/>
      <c r="D29697" s="243"/>
      <c r="E29697" s="243"/>
    </row>
    <row r="29698" spans="1:5" customFormat="1">
      <c r="A29698" s="294"/>
      <c r="B29698" s="243"/>
      <c r="C29698" s="243"/>
      <c r="D29698" s="243"/>
      <c r="E29698" s="243"/>
    </row>
    <row r="29699" spans="1:5" customFormat="1">
      <c r="A29699" s="294"/>
      <c r="B29699" s="243"/>
      <c r="C29699" s="243"/>
      <c r="D29699" s="243"/>
      <c r="E29699" s="243"/>
    </row>
    <row r="29700" spans="1:5" customFormat="1">
      <c r="A29700" s="294"/>
      <c r="B29700" s="243"/>
      <c r="C29700" s="243"/>
      <c r="D29700" s="243"/>
      <c r="E29700" s="243"/>
    </row>
    <row r="29701" spans="1:5" customFormat="1">
      <c r="A29701" s="294"/>
      <c r="B29701" s="243"/>
      <c r="C29701" s="243"/>
      <c r="D29701" s="243"/>
      <c r="E29701" s="243"/>
    </row>
    <row r="29702" spans="1:5" customFormat="1">
      <c r="A29702" s="294"/>
      <c r="B29702" s="243"/>
      <c r="C29702" s="243"/>
      <c r="D29702" s="243"/>
      <c r="E29702" s="243"/>
    </row>
    <row r="29703" spans="1:5" customFormat="1">
      <c r="A29703" s="294"/>
      <c r="B29703" s="243"/>
      <c r="C29703" s="243"/>
      <c r="D29703" s="243"/>
      <c r="E29703" s="243"/>
    </row>
    <row r="29704" spans="1:5" customFormat="1">
      <c r="A29704" s="294"/>
      <c r="B29704" s="243"/>
      <c r="C29704" s="243"/>
      <c r="D29704" s="243"/>
      <c r="E29704" s="243"/>
    </row>
    <row r="29705" spans="1:5" customFormat="1">
      <c r="A29705" s="294"/>
      <c r="B29705" s="243"/>
      <c r="C29705" s="243"/>
      <c r="D29705" s="243"/>
      <c r="E29705" s="243"/>
    </row>
    <row r="29706" spans="1:5" customFormat="1">
      <c r="A29706" s="294"/>
      <c r="B29706" s="243"/>
      <c r="C29706" s="243"/>
      <c r="D29706" s="243"/>
      <c r="E29706" s="243"/>
    </row>
    <row r="29707" spans="1:5" customFormat="1">
      <c r="A29707" s="294"/>
      <c r="B29707" s="243"/>
      <c r="C29707" s="243"/>
      <c r="D29707" s="243"/>
      <c r="E29707" s="243"/>
    </row>
    <row r="29708" spans="1:5" customFormat="1">
      <c r="A29708" s="294"/>
      <c r="B29708" s="243"/>
      <c r="C29708" s="243"/>
      <c r="D29708" s="243"/>
      <c r="E29708" s="243"/>
    </row>
    <row r="29709" spans="1:5" customFormat="1">
      <c r="A29709" s="294"/>
      <c r="B29709" s="243"/>
      <c r="C29709" s="243"/>
      <c r="D29709" s="243"/>
      <c r="E29709" s="243"/>
    </row>
    <row r="29710" spans="1:5" customFormat="1">
      <c r="A29710" s="294"/>
      <c r="B29710" s="243"/>
      <c r="C29710" s="243"/>
      <c r="D29710" s="243"/>
      <c r="E29710" s="243"/>
    </row>
    <row r="29711" spans="1:5" customFormat="1">
      <c r="A29711" s="294"/>
      <c r="B29711" s="243"/>
      <c r="C29711" s="243"/>
      <c r="D29711" s="243"/>
      <c r="E29711" s="243"/>
    </row>
    <row r="29712" spans="1:5" customFormat="1">
      <c r="A29712" s="294"/>
      <c r="B29712" s="243"/>
      <c r="C29712" s="243"/>
      <c r="D29712" s="243"/>
      <c r="E29712" s="243"/>
    </row>
    <row r="29713" spans="1:5" customFormat="1">
      <c r="A29713" s="294"/>
      <c r="B29713" s="243"/>
      <c r="C29713" s="243"/>
      <c r="D29713" s="243"/>
      <c r="E29713" s="243"/>
    </row>
    <row r="29714" spans="1:5" customFormat="1">
      <c r="A29714" s="294"/>
      <c r="B29714" s="243"/>
      <c r="C29714" s="243"/>
      <c r="D29714" s="243"/>
      <c r="E29714" s="243"/>
    </row>
    <row r="29715" spans="1:5" customFormat="1">
      <c r="A29715" s="294"/>
      <c r="B29715" s="243"/>
      <c r="C29715" s="243"/>
      <c r="D29715" s="243"/>
      <c r="E29715" s="243"/>
    </row>
    <row r="29716" spans="1:5" customFormat="1">
      <c r="A29716" s="294"/>
      <c r="B29716" s="243"/>
      <c r="C29716" s="243"/>
      <c r="D29716" s="243"/>
      <c r="E29716" s="243"/>
    </row>
    <row r="29717" spans="1:5" customFormat="1">
      <c r="A29717" s="294"/>
      <c r="B29717" s="243"/>
      <c r="C29717" s="243"/>
      <c r="D29717" s="243"/>
      <c r="E29717" s="243"/>
    </row>
    <row r="29718" spans="1:5" customFormat="1">
      <c r="A29718" s="294"/>
      <c r="B29718" s="243"/>
      <c r="C29718" s="243"/>
      <c r="D29718" s="243"/>
      <c r="E29718" s="243"/>
    </row>
    <row r="29719" spans="1:5" customFormat="1">
      <c r="A29719" s="294"/>
      <c r="B29719" s="243"/>
      <c r="C29719" s="243"/>
      <c r="D29719" s="243"/>
      <c r="E29719" s="243"/>
    </row>
    <row r="29720" spans="1:5" customFormat="1">
      <c r="A29720" s="294"/>
      <c r="B29720" s="243"/>
      <c r="C29720" s="243"/>
      <c r="D29720" s="243"/>
      <c r="E29720" s="243"/>
    </row>
    <row r="29721" spans="1:5" customFormat="1">
      <c r="A29721" s="294"/>
      <c r="B29721" s="243"/>
      <c r="C29721" s="243"/>
      <c r="D29721" s="243"/>
      <c r="E29721" s="243"/>
    </row>
    <row r="29722" spans="1:5" customFormat="1">
      <c r="A29722" s="294"/>
      <c r="B29722" s="243"/>
      <c r="C29722" s="243"/>
      <c r="D29722" s="243"/>
      <c r="E29722" s="243"/>
    </row>
    <row r="29723" spans="1:5" customFormat="1">
      <c r="A29723" s="294"/>
      <c r="B29723" s="243"/>
      <c r="C29723" s="243"/>
      <c r="D29723" s="243"/>
      <c r="E29723" s="243"/>
    </row>
    <row r="29724" spans="1:5" customFormat="1">
      <c r="A29724" s="294"/>
      <c r="B29724" s="243"/>
      <c r="C29724" s="243"/>
      <c r="D29724" s="243"/>
      <c r="E29724" s="243"/>
    </row>
    <row r="29725" spans="1:5" customFormat="1">
      <c r="A29725" s="294"/>
      <c r="B29725" s="243"/>
      <c r="C29725" s="243"/>
      <c r="D29725" s="243"/>
      <c r="E29725" s="243"/>
    </row>
    <row r="29726" spans="1:5" customFormat="1">
      <c r="A29726" s="294"/>
      <c r="B29726" s="243"/>
      <c r="C29726" s="243"/>
      <c r="D29726" s="243"/>
      <c r="E29726" s="243"/>
    </row>
    <row r="29727" spans="1:5" customFormat="1">
      <c r="A29727" s="294"/>
      <c r="B29727" s="243"/>
      <c r="C29727" s="243"/>
      <c r="D29727" s="243"/>
      <c r="E29727" s="243"/>
    </row>
    <row r="29728" spans="1:5" customFormat="1">
      <c r="A29728" s="294"/>
      <c r="B29728" s="243"/>
      <c r="C29728" s="243"/>
      <c r="D29728" s="243"/>
      <c r="E29728" s="243"/>
    </row>
    <row r="29729" spans="1:5" customFormat="1">
      <c r="A29729" s="294"/>
      <c r="B29729" s="243"/>
      <c r="C29729" s="243"/>
      <c r="D29729" s="243"/>
      <c r="E29729" s="243"/>
    </row>
    <row r="29730" spans="1:5" customFormat="1">
      <c r="A29730" s="294"/>
      <c r="B29730" s="243"/>
      <c r="C29730" s="243"/>
      <c r="D29730" s="243"/>
      <c r="E29730" s="243"/>
    </row>
    <row r="29731" spans="1:5" customFormat="1">
      <c r="A29731" s="294"/>
      <c r="B29731" s="243"/>
      <c r="C29731" s="243"/>
      <c r="D29731" s="243"/>
      <c r="E29731" s="243"/>
    </row>
    <row r="29732" spans="1:5" customFormat="1">
      <c r="A29732" s="294"/>
      <c r="B29732" s="243"/>
      <c r="C29732" s="243"/>
      <c r="D29732" s="243"/>
      <c r="E29732" s="243"/>
    </row>
    <row r="29733" spans="1:5" customFormat="1">
      <c r="A29733" s="294"/>
      <c r="B29733" s="243"/>
      <c r="C29733" s="243"/>
      <c r="D29733" s="243"/>
      <c r="E29733" s="243"/>
    </row>
    <row r="29734" spans="1:5" customFormat="1">
      <c r="A29734" s="294"/>
      <c r="B29734" s="243"/>
      <c r="C29734" s="243"/>
      <c r="D29734" s="243"/>
      <c r="E29734" s="243"/>
    </row>
    <row r="29735" spans="1:5" customFormat="1">
      <c r="A29735" s="294"/>
      <c r="B29735" s="243"/>
      <c r="C29735" s="243"/>
      <c r="D29735" s="243"/>
      <c r="E29735" s="243"/>
    </row>
    <row r="29736" spans="1:5" customFormat="1">
      <c r="A29736" s="294"/>
      <c r="B29736" s="243"/>
      <c r="C29736" s="243"/>
      <c r="D29736" s="243"/>
      <c r="E29736" s="243"/>
    </row>
    <row r="29737" spans="1:5" customFormat="1">
      <c r="A29737" s="294"/>
      <c r="B29737" s="243"/>
      <c r="C29737" s="243"/>
      <c r="D29737" s="243"/>
      <c r="E29737" s="243"/>
    </row>
    <row r="29738" spans="1:5" customFormat="1">
      <c r="A29738" s="294"/>
      <c r="B29738" s="243"/>
      <c r="C29738" s="243"/>
      <c r="D29738" s="243"/>
      <c r="E29738" s="243"/>
    </row>
    <row r="29739" spans="1:5" customFormat="1">
      <c r="A29739" s="294"/>
      <c r="B29739" s="243"/>
      <c r="C29739" s="243"/>
      <c r="D29739" s="243"/>
      <c r="E29739" s="243"/>
    </row>
    <row r="29740" spans="1:5" customFormat="1">
      <c r="A29740" s="294"/>
      <c r="B29740" s="243"/>
      <c r="C29740" s="243"/>
      <c r="D29740" s="243"/>
      <c r="E29740" s="243"/>
    </row>
    <row r="29741" spans="1:5" customFormat="1">
      <c r="A29741" s="294"/>
      <c r="B29741" s="243"/>
      <c r="C29741" s="243"/>
      <c r="D29741" s="243"/>
      <c r="E29741" s="243"/>
    </row>
    <row r="29742" spans="1:5" customFormat="1">
      <c r="A29742" s="294"/>
      <c r="B29742" s="243"/>
      <c r="C29742" s="243"/>
      <c r="D29742" s="243"/>
      <c r="E29742" s="243"/>
    </row>
    <row r="29743" spans="1:5" customFormat="1">
      <c r="A29743" s="294"/>
      <c r="B29743" s="243"/>
      <c r="C29743" s="243"/>
      <c r="D29743" s="243"/>
      <c r="E29743" s="243"/>
    </row>
    <row r="29744" spans="1:5" customFormat="1">
      <c r="A29744" s="294"/>
      <c r="B29744" s="243"/>
      <c r="C29744" s="243"/>
      <c r="D29744" s="243"/>
      <c r="E29744" s="243"/>
    </row>
    <row r="29745" spans="1:5" customFormat="1">
      <c r="A29745" s="294"/>
      <c r="B29745" s="243"/>
      <c r="C29745" s="243"/>
      <c r="D29745" s="243"/>
      <c r="E29745" s="243"/>
    </row>
    <row r="29746" spans="1:5" customFormat="1">
      <c r="A29746" s="294"/>
      <c r="B29746" s="243"/>
      <c r="C29746" s="243"/>
      <c r="D29746" s="243"/>
      <c r="E29746" s="243"/>
    </row>
    <row r="29747" spans="1:5" customFormat="1">
      <c r="A29747" s="294"/>
      <c r="B29747" s="243"/>
      <c r="C29747" s="243"/>
      <c r="D29747" s="243"/>
      <c r="E29747" s="243"/>
    </row>
    <row r="29748" spans="1:5" customFormat="1">
      <c r="A29748" s="294"/>
      <c r="B29748" s="243"/>
      <c r="C29748" s="243"/>
      <c r="D29748" s="243"/>
      <c r="E29748" s="243"/>
    </row>
    <row r="29749" spans="1:5" customFormat="1">
      <c r="A29749" s="294"/>
      <c r="B29749" s="243"/>
      <c r="C29749" s="243"/>
      <c r="D29749" s="243"/>
      <c r="E29749" s="243"/>
    </row>
    <row r="29750" spans="1:5" customFormat="1">
      <c r="A29750" s="294"/>
      <c r="B29750" s="243"/>
      <c r="C29750" s="243"/>
      <c r="D29750" s="243"/>
      <c r="E29750" s="243"/>
    </row>
    <row r="29751" spans="1:5" customFormat="1">
      <c r="A29751" s="294"/>
      <c r="B29751" s="243"/>
      <c r="C29751" s="243"/>
      <c r="D29751" s="243"/>
      <c r="E29751" s="243"/>
    </row>
    <row r="29752" spans="1:5" customFormat="1">
      <c r="A29752" s="294"/>
      <c r="B29752" s="243"/>
      <c r="C29752" s="243"/>
      <c r="D29752" s="243"/>
      <c r="E29752" s="243"/>
    </row>
    <row r="29753" spans="1:5" customFormat="1">
      <c r="A29753" s="294"/>
      <c r="B29753" s="243"/>
      <c r="C29753" s="243"/>
      <c r="D29753" s="243"/>
      <c r="E29753" s="243"/>
    </row>
    <row r="29754" spans="1:5" customFormat="1">
      <c r="A29754" s="294"/>
      <c r="B29754" s="243"/>
      <c r="C29754" s="243"/>
      <c r="D29754" s="243"/>
      <c r="E29754" s="243"/>
    </row>
    <row r="29755" spans="1:5" customFormat="1">
      <c r="A29755" s="294"/>
      <c r="B29755" s="243"/>
      <c r="C29755" s="243"/>
      <c r="D29755" s="243"/>
      <c r="E29755" s="243"/>
    </row>
    <row r="29756" spans="1:5" customFormat="1">
      <c r="A29756" s="294"/>
      <c r="B29756" s="243"/>
      <c r="C29756" s="243"/>
      <c r="D29756" s="243"/>
      <c r="E29756" s="243"/>
    </row>
    <row r="29757" spans="1:5" customFormat="1">
      <c r="A29757" s="294"/>
      <c r="B29757" s="243"/>
      <c r="C29757" s="243"/>
      <c r="D29757" s="243"/>
      <c r="E29757" s="243"/>
    </row>
    <row r="29758" spans="1:5" customFormat="1">
      <c r="A29758" s="294"/>
      <c r="B29758" s="243"/>
      <c r="C29758" s="243"/>
      <c r="D29758" s="243"/>
      <c r="E29758" s="243"/>
    </row>
    <row r="29759" spans="1:5" customFormat="1">
      <c r="A29759" s="294"/>
      <c r="B29759" s="243"/>
      <c r="C29759" s="243"/>
      <c r="D29759" s="243"/>
      <c r="E29759" s="243"/>
    </row>
    <row r="29760" spans="1:5" customFormat="1">
      <c r="A29760" s="294"/>
      <c r="B29760" s="243"/>
      <c r="C29760" s="243"/>
      <c r="D29760" s="243"/>
      <c r="E29760" s="243"/>
    </row>
    <row r="29761" spans="1:5" customFormat="1">
      <c r="A29761" s="294"/>
      <c r="B29761" s="243"/>
      <c r="C29761" s="243"/>
      <c r="D29761" s="243"/>
      <c r="E29761" s="243"/>
    </row>
    <row r="29762" spans="1:5" customFormat="1">
      <c r="A29762" s="294"/>
      <c r="B29762" s="243"/>
      <c r="C29762" s="243"/>
      <c r="D29762" s="243"/>
      <c r="E29762" s="243"/>
    </row>
    <row r="29763" spans="1:5" customFormat="1">
      <c r="A29763" s="294"/>
      <c r="B29763" s="243"/>
      <c r="C29763" s="243"/>
      <c r="D29763" s="243"/>
      <c r="E29763" s="243"/>
    </row>
    <row r="29764" spans="1:5" customFormat="1">
      <c r="A29764" s="294"/>
      <c r="B29764" s="243"/>
      <c r="C29764" s="243"/>
      <c r="D29764" s="243"/>
      <c r="E29764" s="243"/>
    </row>
    <row r="29765" spans="1:5" customFormat="1">
      <c r="A29765" s="294"/>
      <c r="B29765" s="243"/>
      <c r="C29765" s="243"/>
      <c r="D29765" s="243"/>
      <c r="E29765" s="243"/>
    </row>
    <row r="29766" spans="1:5" customFormat="1">
      <c r="A29766" s="294"/>
      <c r="B29766" s="243"/>
      <c r="C29766" s="243"/>
      <c r="D29766" s="243"/>
      <c r="E29766" s="243"/>
    </row>
    <row r="29767" spans="1:5" customFormat="1">
      <c r="A29767" s="294"/>
      <c r="B29767" s="243"/>
      <c r="C29767" s="243"/>
      <c r="D29767" s="243"/>
      <c r="E29767" s="243"/>
    </row>
    <row r="29768" spans="1:5" customFormat="1">
      <c r="A29768" s="294"/>
      <c r="B29768" s="243"/>
      <c r="C29768" s="243"/>
      <c r="D29768" s="243"/>
      <c r="E29768" s="243"/>
    </row>
    <row r="29769" spans="1:5" customFormat="1">
      <c r="A29769" s="294"/>
      <c r="B29769" s="243"/>
      <c r="C29769" s="243"/>
      <c r="D29769" s="243"/>
      <c r="E29769" s="243"/>
    </row>
    <row r="29770" spans="1:5" customFormat="1">
      <c r="A29770" s="294"/>
      <c r="B29770" s="243"/>
      <c r="C29770" s="243"/>
      <c r="D29770" s="243"/>
      <c r="E29770" s="243"/>
    </row>
    <row r="29771" spans="1:5" customFormat="1">
      <c r="A29771" s="294"/>
      <c r="B29771" s="243"/>
      <c r="C29771" s="243"/>
      <c r="D29771" s="243"/>
      <c r="E29771" s="243"/>
    </row>
    <row r="29772" spans="1:5" customFormat="1">
      <c r="A29772" s="294"/>
      <c r="B29772" s="243"/>
      <c r="C29772" s="243"/>
      <c r="D29772" s="243"/>
      <c r="E29772" s="243"/>
    </row>
    <row r="29773" spans="1:5" customFormat="1">
      <c r="A29773" s="294"/>
      <c r="B29773" s="243"/>
      <c r="C29773" s="243"/>
      <c r="D29773" s="243"/>
      <c r="E29773" s="243"/>
    </row>
    <row r="29774" spans="1:5" customFormat="1">
      <c r="A29774" s="294"/>
      <c r="B29774" s="243"/>
      <c r="C29774" s="243"/>
      <c r="D29774" s="243"/>
      <c r="E29774" s="243"/>
    </row>
    <row r="29775" spans="1:5" customFormat="1">
      <c r="A29775" s="294"/>
      <c r="B29775" s="243"/>
      <c r="C29775" s="243"/>
      <c r="D29775" s="243"/>
      <c r="E29775" s="243"/>
    </row>
    <row r="29776" spans="1:5" customFormat="1">
      <c r="A29776" s="294"/>
      <c r="B29776" s="243"/>
      <c r="C29776" s="243"/>
      <c r="D29776" s="243"/>
      <c r="E29776" s="243"/>
    </row>
    <row r="29777" spans="1:5" customFormat="1">
      <c r="A29777" s="294"/>
      <c r="B29777" s="243"/>
      <c r="C29777" s="243"/>
      <c r="D29777" s="243"/>
      <c r="E29777" s="243"/>
    </row>
    <row r="29778" spans="1:5" customFormat="1">
      <c r="A29778" s="294"/>
      <c r="B29778" s="243"/>
      <c r="C29778" s="243"/>
      <c r="D29778" s="243"/>
      <c r="E29778" s="243"/>
    </row>
    <row r="29779" spans="1:5" customFormat="1">
      <c r="A29779" s="294"/>
      <c r="B29779" s="243"/>
      <c r="C29779" s="243"/>
      <c r="D29779" s="243"/>
      <c r="E29779" s="243"/>
    </row>
    <row r="29780" spans="1:5" customFormat="1">
      <c r="A29780" s="294"/>
      <c r="B29780" s="243"/>
      <c r="C29780" s="243"/>
      <c r="D29780" s="243"/>
      <c r="E29780" s="243"/>
    </row>
    <row r="29781" spans="1:5" customFormat="1">
      <c r="A29781" s="294"/>
      <c r="B29781" s="243"/>
      <c r="C29781" s="243"/>
      <c r="D29781" s="243"/>
      <c r="E29781" s="243"/>
    </row>
    <row r="29782" spans="1:5" customFormat="1">
      <c r="A29782" s="294"/>
      <c r="B29782" s="243"/>
      <c r="C29782" s="243"/>
      <c r="D29782" s="243"/>
      <c r="E29782" s="243"/>
    </row>
    <row r="29783" spans="1:5" customFormat="1">
      <c r="A29783" s="294"/>
      <c r="B29783" s="243"/>
      <c r="C29783" s="243"/>
      <c r="D29783" s="243"/>
      <c r="E29783" s="243"/>
    </row>
    <row r="29784" spans="1:5" customFormat="1">
      <c r="A29784" s="294"/>
      <c r="B29784" s="243"/>
      <c r="C29784" s="243"/>
      <c r="D29784" s="243"/>
      <c r="E29784" s="243"/>
    </row>
    <row r="29785" spans="1:5" customFormat="1">
      <c r="A29785" s="294"/>
      <c r="B29785" s="243"/>
      <c r="C29785" s="243"/>
      <c r="D29785" s="243"/>
      <c r="E29785" s="243"/>
    </row>
    <row r="29786" spans="1:5" customFormat="1">
      <c r="A29786" s="294"/>
      <c r="B29786" s="243"/>
      <c r="C29786" s="243"/>
      <c r="D29786" s="243"/>
      <c r="E29786" s="243"/>
    </row>
    <row r="29787" spans="1:5" customFormat="1">
      <c r="A29787" s="294"/>
      <c r="B29787" s="243"/>
      <c r="C29787" s="243"/>
      <c r="D29787" s="243"/>
      <c r="E29787" s="243"/>
    </row>
    <row r="29788" spans="1:5" customFormat="1">
      <c r="A29788" s="294"/>
      <c r="B29788" s="243"/>
      <c r="C29788" s="243"/>
      <c r="D29788" s="243"/>
      <c r="E29788" s="243"/>
    </row>
    <row r="29789" spans="1:5" customFormat="1">
      <c r="A29789" s="294"/>
      <c r="B29789" s="243"/>
      <c r="C29789" s="243"/>
      <c r="D29789" s="243"/>
      <c r="E29789" s="243"/>
    </row>
    <row r="29790" spans="1:5" customFormat="1">
      <c r="A29790" s="294"/>
      <c r="B29790" s="243"/>
      <c r="C29790" s="243"/>
      <c r="D29790" s="243"/>
      <c r="E29790" s="243"/>
    </row>
    <row r="29791" spans="1:5" customFormat="1">
      <c r="A29791" s="294"/>
      <c r="B29791" s="243"/>
      <c r="C29791" s="243"/>
      <c r="D29791" s="243"/>
      <c r="E29791" s="243"/>
    </row>
    <row r="29792" spans="1:5" customFormat="1">
      <c r="A29792" s="294"/>
      <c r="B29792" s="243"/>
      <c r="C29792" s="243"/>
      <c r="D29792" s="243"/>
      <c r="E29792" s="243"/>
    </row>
    <row r="29793" spans="1:5" customFormat="1">
      <c r="A29793" s="294"/>
      <c r="B29793" s="243"/>
      <c r="C29793" s="243"/>
      <c r="D29793" s="243"/>
      <c r="E29793" s="243"/>
    </row>
    <row r="29794" spans="1:5" customFormat="1">
      <c r="A29794" s="294"/>
      <c r="B29794" s="243"/>
      <c r="C29794" s="243"/>
      <c r="D29794" s="243"/>
      <c r="E29794" s="243"/>
    </row>
    <row r="29795" spans="1:5" customFormat="1">
      <c r="A29795" s="294"/>
      <c r="B29795" s="243"/>
      <c r="C29795" s="243"/>
      <c r="D29795" s="243"/>
      <c r="E29795" s="243"/>
    </row>
    <row r="29796" spans="1:5" customFormat="1">
      <c r="A29796" s="294"/>
      <c r="B29796" s="243"/>
      <c r="C29796" s="243"/>
      <c r="D29796" s="243"/>
      <c r="E29796" s="243"/>
    </row>
    <row r="29797" spans="1:5" customFormat="1">
      <c r="A29797" s="294"/>
      <c r="B29797" s="243"/>
      <c r="C29797" s="243"/>
      <c r="D29797" s="243"/>
      <c r="E29797" s="243"/>
    </row>
    <row r="29798" spans="1:5" customFormat="1">
      <c r="A29798" s="294"/>
      <c r="B29798" s="243"/>
      <c r="C29798" s="243"/>
      <c r="D29798" s="243"/>
      <c r="E29798" s="243"/>
    </row>
    <row r="29799" spans="1:5" customFormat="1">
      <c r="A29799" s="294"/>
      <c r="B29799" s="243"/>
      <c r="C29799" s="243"/>
      <c r="D29799" s="243"/>
      <c r="E29799" s="243"/>
    </row>
    <row r="29800" spans="1:5" customFormat="1">
      <c r="A29800" s="294"/>
      <c r="B29800" s="243"/>
      <c r="C29800" s="243"/>
      <c r="D29800" s="243"/>
      <c r="E29800" s="243"/>
    </row>
    <row r="29801" spans="1:5" customFormat="1">
      <c r="A29801" s="294"/>
      <c r="B29801" s="243"/>
      <c r="C29801" s="243"/>
      <c r="D29801" s="243"/>
      <c r="E29801" s="243"/>
    </row>
    <row r="29802" spans="1:5" customFormat="1">
      <c r="A29802" s="294"/>
      <c r="B29802" s="243"/>
      <c r="C29802" s="243"/>
      <c r="D29802" s="243"/>
      <c r="E29802" s="243"/>
    </row>
    <row r="29803" spans="1:5" customFormat="1">
      <c r="A29803" s="294"/>
      <c r="B29803" s="243"/>
      <c r="C29803" s="243"/>
      <c r="D29803" s="243"/>
      <c r="E29803" s="243"/>
    </row>
    <row r="29804" spans="1:5" customFormat="1">
      <c r="A29804" s="294"/>
      <c r="B29804" s="243"/>
      <c r="C29804" s="243"/>
      <c r="D29804" s="243"/>
      <c r="E29804" s="243"/>
    </row>
    <row r="29805" spans="1:5" customFormat="1">
      <c r="A29805" s="294"/>
      <c r="B29805" s="243"/>
      <c r="C29805" s="243"/>
      <c r="D29805" s="243"/>
      <c r="E29805" s="243"/>
    </row>
    <row r="29806" spans="1:5" customFormat="1">
      <c r="A29806" s="294"/>
      <c r="B29806" s="243"/>
      <c r="C29806" s="243"/>
      <c r="D29806" s="243"/>
      <c r="E29806" s="243"/>
    </row>
    <row r="29807" spans="1:5" customFormat="1">
      <c r="A29807" s="294"/>
      <c r="B29807" s="243"/>
      <c r="C29807" s="243"/>
      <c r="D29807" s="243"/>
      <c r="E29807" s="243"/>
    </row>
    <row r="29808" spans="1:5" customFormat="1">
      <c r="A29808" s="294"/>
      <c r="B29808" s="243"/>
      <c r="C29808" s="243"/>
      <c r="D29808" s="243"/>
      <c r="E29808" s="243"/>
    </row>
    <row r="29809" spans="1:5" customFormat="1">
      <c r="A29809" s="294"/>
      <c r="B29809" s="243"/>
      <c r="C29809" s="243"/>
      <c r="D29809" s="243"/>
      <c r="E29809" s="243"/>
    </row>
    <row r="29810" spans="1:5" customFormat="1">
      <c r="A29810" s="294"/>
      <c r="B29810" s="243"/>
      <c r="C29810" s="243"/>
      <c r="D29810" s="243"/>
      <c r="E29810" s="243"/>
    </row>
    <row r="29811" spans="1:5" customFormat="1">
      <c r="A29811" s="294"/>
      <c r="B29811" s="243"/>
      <c r="C29811" s="243"/>
      <c r="D29811" s="243"/>
      <c r="E29811" s="243"/>
    </row>
    <row r="29812" spans="1:5" customFormat="1">
      <c r="A29812" s="294"/>
      <c r="B29812" s="243"/>
      <c r="C29812" s="243"/>
      <c r="D29812" s="243"/>
      <c r="E29812" s="243"/>
    </row>
    <row r="29813" spans="1:5" customFormat="1">
      <c r="A29813" s="294"/>
      <c r="B29813" s="243"/>
      <c r="C29813" s="243"/>
      <c r="D29813" s="243"/>
      <c r="E29813" s="243"/>
    </row>
    <row r="29814" spans="1:5" customFormat="1">
      <c r="A29814" s="294"/>
      <c r="B29814" s="243"/>
      <c r="C29814" s="243"/>
      <c r="D29814" s="243"/>
      <c r="E29814" s="243"/>
    </row>
    <row r="29815" spans="1:5" customFormat="1">
      <c r="A29815" s="294"/>
      <c r="B29815" s="243"/>
      <c r="C29815" s="243"/>
      <c r="D29815" s="243"/>
      <c r="E29815" s="243"/>
    </row>
    <row r="29816" spans="1:5" customFormat="1">
      <c r="A29816" s="294"/>
      <c r="B29816" s="243"/>
      <c r="C29816" s="243"/>
      <c r="D29816" s="243"/>
      <c r="E29816" s="243"/>
    </row>
    <row r="29817" spans="1:5" customFormat="1">
      <c r="A29817" s="294"/>
      <c r="B29817" s="243"/>
      <c r="C29817" s="243"/>
      <c r="D29817" s="243"/>
      <c r="E29817" s="243"/>
    </row>
    <row r="29818" spans="1:5" customFormat="1">
      <c r="A29818" s="294"/>
      <c r="B29818" s="243"/>
      <c r="C29818" s="243"/>
      <c r="D29818" s="243"/>
      <c r="E29818" s="243"/>
    </row>
    <row r="29819" spans="1:5" customFormat="1">
      <c r="A29819" s="294"/>
      <c r="B29819" s="243"/>
      <c r="C29819" s="243"/>
      <c r="D29819" s="243"/>
      <c r="E29819" s="243"/>
    </row>
    <row r="29820" spans="1:5" customFormat="1">
      <c r="A29820" s="294"/>
      <c r="B29820" s="243"/>
      <c r="C29820" s="243"/>
      <c r="D29820" s="243"/>
      <c r="E29820" s="243"/>
    </row>
    <row r="29821" spans="1:5" customFormat="1">
      <c r="A29821" s="294"/>
      <c r="B29821" s="243"/>
      <c r="C29821" s="243"/>
      <c r="D29821" s="243"/>
      <c r="E29821" s="243"/>
    </row>
    <row r="29822" spans="1:5" customFormat="1">
      <c r="A29822" s="294"/>
      <c r="B29822" s="243"/>
      <c r="C29822" s="243"/>
      <c r="D29822" s="243"/>
      <c r="E29822" s="243"/>
    </row>
    <row r="29823" spans="1:5" customFormat="1">
      <c r="A29823" s="294"/>
      <c r="B29823" s="243"/>
      <c r="C29823" s="243"/>
      <c r="D29823" s="243"/>
      <c r="E29823" s="243"/>
    </row>
    <row r="29824" spans="1:5" customFormat="1">
      <c r="A29824" s="294"/>
      <c r="B29824" s="243"/>
      <c r="C29824" s="243"/>
      <c r="D29824" s="243"/>
      <c r="E29824" s="243"/>
    </row>
    <row r="29825" spans="1:5" customFormat="1">
      <c r="A29825" s="294"/>
      <c r="B29825" s="243"/>
      <c r="C29825" s="243"/>
      <c r="D29825" s="243"/>
      <c r="E29825" s="243"/>
    </row>
    <row r="29826" spans="1:5" customFormat="1">
      <c r="A29826" s="294"/>
      <c r="B29826" s="243"/>
      <c r="C29826" s="243"/>
      <c r="D29826" s="243"/>
      <c r="E29826" s="243"/>
    </row>
    <row r="29827" spans="1:5" customFormat="1">
      <c r="A29827" s="294"/>
      <c r="B29827" s="243"/>
      <c r="C29827" s="243"/>
      <c r="D29827" s="243"/>
      <c r="E29827" s="243"/>
    </row>
    <row r="29828" spans="1:5" customFormat="1">
      <c r="A29828" s="294"/>
      <c r="B29828" s="243"/>
      <c r="C29828" s="243"/>
      <c r="D29828" s="243"/>
      <c r="E29828" s="243"/>
    </row>
    <row r="29829" spans="1:5" customFormat="1">
      <c r="A29829" s="294"/>
      <c r="B29829" s="243"/>
      <c r="C29829" s="243"/>
      <c r="D29829" s="243"/>
      <c r="E29829" s="243"/>
    </row>
    <row r="29830" spans="1:5" customFormat="1">
      <c r="A29830" s="294"/>
      <c r="B29830" s="243"/>
      <c r="C29830" s="243"/>
      <c r="D29830" s="243"/>
      <c r="E29830" s="243"/>
    </row>
    <row r="29831" spans="1:5" customFormat="1">
      <c r="A29831" s="294"/>
      <c r="B29831" s="243"/>
      <c r="C29831" s="243"/>
      <c r="D29831" s="243"/>
      <c r="E29831" s="243"/>
    </row>
    <row r="29832" spans="1:5" customFormat="1">
      <c r="A29832" s="294"/>
      <c r="B29832" s="243"/>
      <c r="C29832" s="243"/>
      <c r="D29832" s="243"/>
      <c r="E29832" s="243"/>
    </row>
    <row r="29833" spans="1:5" customFormat="1">
      <c r="A29833" s="294"/>
      <c r="B29833" s="243"/>
      <c r="C29833" s="243"/>
      <c r="D29833" s="243"/>
      <c r="E29833" s="243"/>
    </row>
    <row r="29834" spans="1:5" customFormat="1">
      <c r="A29834" s="294"/>
      <c r="B29834" s="243"/>
      <c r="C29834" s="243"/>
      <c r="D29834" s="243"/>
      <c r="E29834" s="243"/>
    </row>
    <row r="29835" spans="1:5" customFormat="1">
      <c r="A29835" s="294"/>
      <c r="B29835" s="243"/>
      <c r="C29835" s="243"/>
      <c r="D29835" s="243"/>
      <c r="E29835" s="243"/>
    </row>
    <row r="29836" spans="1:5" customFormat="1">
      <c r="A29836" s="294"/>
      <c r="B29836" s="243"/>
      <c r="C29836" s="243"/>
      <c r="D29836" s="243"/>
      <c r="E29836" s="243"/>
    </row>
    <row r="29837" spans="1:5" customFormat="1">
      <c r="A29837" s="294"/>
      <c r="B29837" s="243"/>
      <c r="C29837" s="243"/>
      <c r="D29837" s="243"/>
      <c r="E29837" s="243"/>
    </row>
    <row r="29838" spans="1:5" customFormat="1">
      <c r="A29838" s="294"/>
      <c r="B29838" s="243"/>
      <c r="C29838" s="243"/>
      <c r="D29838" s="243"/>
      <c r="E29838" s="243"/>
    </row>
    <row r="29839" spans="1:5" customFormat="1">
      <c r="A29839" s="294"/>
      <c r="B29839" s="243"/>
      <c r="C29839" s="243"/>
      <c r="D29839" s="243"/>
      <c r="E29839" s="243"/>
    </row>
    <row r="29840" spans="1:5" customFormat="1">
      <c r="A29840" s="294"/>
      <c r="B29840" s="243"/>
      <c r="C29840" s="243"/>
      <c r="D29840" s="243"/>
      <c r="E29840" s="243"/>
    </row>
    <row r="29841" spans="1:5" customFormat="1">
      <c r="A29841" s="294"/>
      <c r="B29841" s="243"/>
      <c r="C29841" s="243"/>
      <c r="D29841" s="243"/>
      <c r="E29841" s="243"/>
    </row>
    <row r="29842" spans="1:5" customFormat="1">
      <c r="A29842" s="294"/>
      <c r="B29842" s="243"/>
      <c r="C29842" s="243"/>
      <c r="D29842" s="243"/>
      <c r="E29842" s="243"/>
    </row>
    <row r="29843" spans="1:5" customFormat="1">
      <c r="A29843" s="294"/>
      <c r="B29843" s="243"/>
      <c r="C29843" s="243"/>
      <c r="D29843" s="243"/>
      <c r="E29843" s="243"/>
    </row>
    <row r="29844" spans="1:5" customFormat="1">
      <c r="A29844" s="294"/>
      <c r="B29844" s="243"/>
      <c r="C29844" s="243"/>
      <c r="D29844" s="243"/>
      <c r="E29844" s="243"/>
    </row>
    <row r="29845" spans="1:5" customFormat="1">
      <c r="A29845" s="294"/>
      <c r="B29845" s="243"/>
      <c r="C29845" s="243"/>
      <c r="D29845" s="243"/>
      <c r="E29845" s="243"/>
    </row>
    <row r="29846" spans="1:5" customFormat="1">
      <c r="A29846" s="294"/>
      <c r="B29846" s="243"/>
      <c r="C29846" s="243"/>
      <c r="D29846" s="243"/>
      <c r="E29846" s="243"/>
    </row>
    <row r="29847" spans="1:5" customFormat="1">
      <c r="A29847" s="294"/>
      <c r="B29847" s="243"/>
      <c r="C29847" s="243"/>
      <c r="D29847" s="243"/>
      <c r="E29847" s="243"/>
    </row>
    <row r="29848" spans="1:5" customFormat="1">
      <c r="A29848" s="294"/>
      <c r="B29848" s="243"/>
      <c r="C29848" s="243"/>
      <c r="D29848" s="243"/>
      <c r="E29848" s="243"/>
    </row>
    <row r="29849" spans="1:5" customFormat="1">
      <c r="A29849" s="294"/>
      <c r="B29849" s="243"/>
      <c r="C29849" s="243"/>
      <c r="D29849" s="243"/>
      <c r="E29849" s="243"/>
    </row>
    <row r="29850" spans="1:5" customFormat="1">
      <c r="A29850" s="294"/>
      <c r="B29850" s="243"/>
      <c r="C29850" s="243"/>
      <c r="D29850" s="243"/>
      <c r="E29850" s="243"/>
    </row>
    <row r="29851" spans="1:5" customFormat="1">
      <c r="A29851" s="294"/>
      <c r="B29851" s="243"/>
      <c r="C29851" s="243"/>
      <c r="D29851" s="243"/>
      <c r="E29851" s="243"/>
    </row>
    <row r="29852" spans="1:5" customFormat="1">
      <c r="A29852" s="294"/>
      <c r="B29852" s="243"/>
      <c r="C29852" s="243"/>
      <c r="D29852" s="243"/>
      <c r="E29852" s="243"/>
    </row>
    <row r="29853" spans="1:5" customFormat="1">
      <c r="A29853" s="294"/>
      <c r="B29853" s="243"/>
      <c r="C29853" s="243"/>
      <c r="D29853" s="243"/>
      <c r="E29853" s="243"/>
    </row>
    <row r="29854" spans="1:5" customFormat="1">
      <c r="A29854" s="294"/>
      <c r="B29854" s="243"/>
      <c r="C29854" s="243"/>
      <c r="D29854" s="243"/>
      <c r="E29854" s="243"/>
    </row>
    <row r="29855" spans="1:5" customFormat="1">
      <c r="A29855" s="294"/>
      <c r="B29855" s="243"/>
      <c r="C29855" s="243"/>
      <c r="D29855" s="243"/>
      <c r="E29855" s="243"/>
    </row>
    <row r="29856" spans="1:5" customFormat="1">
      <c r="A29856" s="294"/>
      <c r="B29856" s="243"/>
      <c r="C29856" s="243"/>
      <c r="D29856" s="243"/>
      <c r="E29856" s="243"/>
    </row>
    <row r="29857" spans="1:5" customFormat="1">
      <c r="A29857" s="294"/>
      <c r="B29857" s="243"/>
      <c r="C29857" s="243"/>
      <c r="D29857" s="243"/>
      <c r="E29857" s="243"/>
    </row>
    <row r="29858" spans="1:5" customFormat="1">
      <c r="A29858" s="294"/>
      <c r="B29858" s="243"/>
      <c r="C29858" s="243"/>
      <c r="D29858" s="243"/>
      <c r="E29858" s="243"/>
    </row>
    <row r="29859" spans="1:5" customFormat="1">
      <c r="A29859" s="294"/>
      <c r="B29859" s="243"/>
      <c r="C29859" s="243"/>
      <c r="D29859" s="243"/>
      <c r="E29859" s="243"/>
    </row>
    <row r="29860" spans="1:5" customFormat="1">
      <c r="A29860" s="294"/>
      <c r="B29860" s="243"/>
      <c r="C29860" s="243"/>
      <c r="D29860" s="243"/>
      <c r="E29860" s="243"/>
    </row>
    <row r="29861" spans="1:5" customFormat="1">
      <c r="A29861" s="294"/>
      <c r="B29861" s="243"/>
      <c r="C29861" s="243"/>
      <c r="D29861" s="243"/>
      <c r="E29861" s="243"/>
    </row>
    <row r="29862" spans="1:5" customFormat="1">
      <c r="A29862" s="294"/>
      <c r="B29862" s="243"/>
      <c r="C29862" s="243"/>
      <c r="D29862" s="243"/>
      <c r="E29862" s="243"/>
    </row>
    <row r="29863" spans="1:5" customFormat="1">
      <c r="A29863" s="294"/>
      <c r="B29863" s="243"/>
      <c r="C29863" s="243"/>
      <c r="D29863" s="243"/>
      <c r="E29863" s="243"/>
    </row>
    <row r="29864" spans="1:5" customFormat="1">
      <c r="A29864" s="294"/>
      <c r="B29864" s="243"/>
      <c r="C29864" s="243"/>
      <c r="D29864" s="243"/>
      <c r="E29864" s="243"/>
    </row>
    <row r="29865" spans="1:5" customFormat="1">
      <c r="A29865" s="294"/>
      <c r="B29865" s="243"/>
      <c r="C29865" s="243"/>
      <c r="D29865" s="243"/>
      <c r="E29865" s="243"/>
    </row>
    <row r="29866" spans="1:5" customFormat="1">
      <c r="A29866" s="294"/>
      <c r="B29866" s="243"/>
      <c r="C29866" s="243"/>
      <c r="D29866" s="243"/>
      <c r="E29866" s="243"/>
    </row>
    <row r="29867" spans="1:5" customFormat="1">
      <c r="A29867" s="294"/>
      <c r="B29867" s="243"/>
      <c r="C29867" s="243"/>
      <c r="D29867" s="243"/>
      <c r="E29867" s="243"/>
    </row>
    <row r="29868" spans="1:5" customFormat="1">
      <c r="A29868" s="294"/>
      <c r="B29868" s="243"/>
      <c r="C29868" s="243"/>
      <c r="D29868" s="243"/>
      <c r="E29868" s="243"/>
    </row>
    <row r="29869" spans="1:5" customFormat="1">
      <c r="A29869" s="294"/>
      <c r="B29869" s="243"/>
      <c r="C29869" s="243"/>
      <c r="D29869" s="243"/>
      <c r="E29869" s="243"/>
    </row>
    <row r="29870" spans="1:5" customFormat="1">
      <c r="A29870" s="294"/>
      <c r="B29870" s="243"/>
      <c r="C29870" s="243"/>
      <c r="D29870" s="243"/>
      <c r="E29870" s="243"/>
    </row>
    <row r="29871" spans="1:5" customFormat="1">
      <c r="A29871" s="294"/>
      <c r="B29871" s="243"/>
      <c r="C29871" s="243"/>
      <c r="D29871" s="243"/>
      <c r="E29871" s="243"/>
    </row>
    <row r="29872" spans="1:5" customFormat="1">
      <c r="A29872" s="294"/>
      <c r="B29872" s="243"/>
      <c r="C29872" s="243"/>
      <c r="D29872" s="243"/>
      <c r="E29872" s="243"/>
    </row>
    <row r="29873" spans="1:5" customFormat="1">
      <c r="A29873" s="294"/>
      <c r="B29873" s="243"/>
      <c r="C29873" s="243"/>
      <c r="D29873" s="243"/>
      <c r="E29873" s="243"/>
    </row>
    <row r="29874" spans="1:5" customFormat="1">
      <c r="A29874" s="294"/>
      <c r="B29874" s="243"/>
      <c r="C29874" s="243"/>
      <c r="D29874" s="243"/>
      <c r="E29874" s="243"/>
    </row>
    <row r="29875" spans="1:5" customFormat="1">
      <c r="A29875" s="294"/>
      <c r="B29875" s="243"/>
      <c r="C29875" s="243"/>
      <c r="D29875" s="243"/>
      <c r="E29875" s="243"/>
    </row>
    <row r="29876" spans="1:5" customFormat="1">
      <c r="A29876" s="294"/>
      <c r="B29876" s="243"/>
      <c r="C29876" s="243"/>
      <c r="D29876" s="243"/>
      <c r="E29876" s="243"/>
    </row>
    <row r="29877" spans="1:5" customFormat="1">
      <c r="A29877" s="294"/>
      <c r="B29877" s="243"/>
      <c r="C29877" s="243"/>
      <c r="D29877" s="243"/>
      <c r="E29877" s="243"/>
    </row>
    <row r="29878" spans="1:5" customFormat="1">
      <c r="A29878" s="294"/>
      <c r="B29878" s="243"/>
      <c r="C29878" s="243"/>
      <c r="D29878" s="243"/>
      <c r="E29878" s="243"/>
    </row>
    <row r="29879" spans="1:5" customFormat="1">
      <c r="A29879" s="294"/>
      <c r="B29879" s="243"/>
      <c r="C29879" s="243"/>
      <c r="D29879" s="243"/>
      <c r="E29879" s="243"/>
    </row>
    <row r="29880" spans="1:5" customFormat="1">
      <c r="A29880" s="294"/>
      <c r="B29880" s="243"/>
      <c r="C29880" s="243"/>
      <c r="D29880" s="243"/>
      <c r="E29880" s="243"/>
    </row>
    <row r="29881" spans="1:5" customFormat="1">
      <c r="A29881" s="294"/>
      <c r="B29881" s="243"/>
      <c r="C29881" s="243"/>
      <c r="D29881" s="243"/>
      <c r="E29881" s="243"/>
    </row>
    <row r="29882" spans="1:5" customFormat="1">
      <c r="A29882" s="294"/>
      <c r="B29882" s="243"/>
      <c r="C29882" s="243"/>
      <c r="D29882" s="243"/>
      <c r="E29882" s="243"/>
    </row>
    <row r="29883" spans="1:5" customFormat="1">
      <c r="A29883" s="294"/>
      <c r="B29883" s="243"/>
      <c r="C29883" s="243"/>
      <c r="D29883" s="243"/>
      <c r="E29883" s="243"/>
    </row>
    <row r="29884" spans="1:5" customFormat="1">
      <c r="A29884" s="294"/>
      <c r="B29884" s="243"/>
      <c r="C29884" s="243"/>
      <c r="D29884" s="243"/>
      <c r="E29884" s="243"/>
    </row>
    <row r="29885" spans="1:5" customFormat="1">
      <c r="A29885" s="294"/>
      <c r="B29885" s="243"/>
      <c r="C29885" s="243"/>
      <c r="D29885" s="243"/>
      <c r="E29885" s="243"/>
    </row>
    <row r="29886" spans="1:5" customFormat="1">
      <c r="A29886" s="294"/>
      <c r="B29886" s="243"/>
      <c r="C29886" s="243"/>
      <c r="D29886" s="243"/>
      <c r="E29886" s="243"/>
    </row>
    <row r="29887" spans="1:5" customFormat="1">
      <c r="A29887" s="294"/>
      <c r="B29887" s="243"/>
      <c r="C29887" s="243"/>
      <c r="D29887" s="243"/>
      <c r="E29887" s="243"/>
    </row>
    <row r="29888" spans="1:5" customFormat="1">
      <c r="A29888" s="294"/>
      <c r="B29888" s="243"/>
      <c r="C29888" s="243"/>
      <c r="D29888" s="243"/>
      <c r="E29888" s="243"/>
    </row>
    <row r="29889" spans="1:5" customFormat="1">
      <c r="A29889" s="294"/>
      <c r="B29889" s="243"/>
      <c r="C29889" s="243"/>
      <c r="D29889" s="243"/>
      <c r="E29889" s="243"/>
    </row>
    <row r="29890" spans="1:5" customFormat="1">
      <c r="A29890" s="294"/>
      <c r="B29890" s="243"/>
      <c r="C29890" s="243"/>
      <c r="D29890" s="243"/>
      <c r="E29890" s="243"/>
    </row>
    <row r="29891" spans="1:5" customFormat="1">
      <c r="A29891" s="294"/>
      <c r="B29891" s="243"/>
      <c r="C29891" s="243"/>
      <c r="D29891" s="243"/>
      <c r="E29891" s="243"/>
    </row>
    <row r="29892" spans="1:5" customFormat="1">
      <c r="A29892" s="294"/>
      <c r="B29892" s="243"/>
      <c r="C29892" s="243"/>
      <c r="D29892" s="243"/>
      <c r="E29892" s="243"/>
    </row>
    <row r="29893" spans="1:5" customFormat="1">
      <c r="A29893" s="294"/>
      <c r="B29893" s="243"/>
      <c r="C29893" s="243"/>
      <c r="D29893" s="243"/>
      <c r="E29893" s="243"/>
    </row>
    <row r="29894" spans="1:5" customFormat="1">
      <c r="A29894" s="294"/>
      <c r="B29894" s="243"/>
      <c r="C29894" s="243"/>
      <c r="D29894" s="243"/>
      <c r="E29894" s="243"/>
    </row>
    <row r="29895" spans="1:5" customFormat="1">
      <c r="A29895" s="294"/>
      <c r="B29895" s="243"/>
      <c r="C29895" s="243"/>
      <c r="D29895" s="243"/>
      <c r="E29895" s="243"/>
    </row>
    <row r="29896" spans="1:5" customFormat="1">
      <c r="A29896" s="294"/>
      <c r="B29896" s="243"/>
      <c r="C29896" s="243"/>
      <c r="D29896" s="243"/>
      <c r="E29896" s="243"/>
    </row>
    <row r="29897" spans="1:5" customFormat="1">
      <c r="A29897" s="294"/>
      <c r="B29897" s="243"/>
      <c r="C29897" s="243"/>
      <c r="D29897" s="243"/>
      <c r="E29897" s="243"/>
    </row>
    <row r="29898" spans="1:5" customFormat="1">
      <c r="A29898" s="294"/>
      <c r="B29898" s="243"/>
      <c r="C29898" s="243"/>
      <c r="D29898" s="243"/>
      <c r="E29898" s="243"/>
    </row>
    <row r="29899" spans="1:5" customFormat="1">
      <c r="A29899" s="294"/>
      <c r="B29899" s="243"/>
      <c r="C29899" s="243"/>
      <c r="D29899" s="243"/>
      <c r="E29899" s="243"/>
    </row>
    <row r="29900" spans="1:5" customFormat="1">
      <c r="A29900" s="294"/>
      <c r="B29900" s="243"/>
      <c r="C29900" s="243"/>
      <c r="D29900" s="243"/>
      <c r="E29900" s="243"/>
    </row>
    <row r="29901" spans="1:5" customFormat="1">
      <c r="A29901" s="294"/>
      <c r="B29901" s="243"/>
      <c r="C29901" s="243"/>
      <c r="D29901" s="243"/>
      <c r="E29901" s="243"/>
    </row>
    <row r="29902" spans="1:5" customFormat="1">
      <c r="A29902" s="294"/>
      <c r="B29902" s="243"/>
      <c r="C29902" s="243"/>
      <c r="D29902" s="243"/>
      <c r="E29902" s="243"/>
    </row>
    <row r="29903" spans="1:5" customFormat="1">
      <c r="A29903" s="294"/>
      <c r="B29903" s="243"/>
      <c r="C29903" s="243"/>
      <c r="D29903" s="243"/>
      <c r="E29903" s="243"/>
    </row>
    <row r="29904" spans="1:5" customFormat="1">
      <c r="A29904" s="294"/>
      <c r="B29904" s="243"/>
      <c r="C29904" s="243"/>
      <c r="D29904" s="243"/>
      <c r="E29904" s="243"/>
    </row>
    <row r="29905" spans="1:5" customFormat="1">
      <c r="A29905" s="294"/>
      <c r="B29905" s="243"/>
      <c r="C29905" s="243"/>
      <c r="D29905" s="243"/>
      <c r="E29905" s="243"/>
    </row>
    <row r="29906" spans="1:5" customFormat="1">
      <c r="A29906" s="294"/>
      <c r="B29906" s="243"/>
      <c r="C29906" s="243"/>
      <c r="D29906" s="243"/>
      <c r="E29906" s="243"/>
    </row>
    <row r="29907" spans="1:5" customFormat="1">
      <c r="A29907" s="294"/>
      <c r="B29907" s="243"/>
      <c r="C29907" s="243"/>
      <c r="D29907" s="243"/>
      <c r="E29907" s="243"/>
    </row>
    <row r="29908" spans="1:5" customFormat="1">
      <c r="A29908" s="294"/>
      <c r="B29908" s="243"/>
      <c r="C29908" s="243"/>
      <c r="D29908" s="243"/>
      <c r="E29908" s="243"/>
    </row>
    <row r="29909" spans="1:5" customFormat="1">
      <c r="A29909" s="294"/>
      <c r="B29909" s="243"/>
      <c r="C29909" s="243"/>
      <c r="D29909" s="243"/>
      <c r="E29909" s="243"/>
    </row>
    <row r="29910" spans="1:5" customFormat="1">
      <c r="A29910" s="294"/>
      <c r="B29910" s="243"/>
      <c r="C29910" s="243"/>
      <c r="D29910" s="243"/>
      <c r="E29910" s="243"/>
    </row>
    <row r="29911" spans="1:5" customFormat="1">
      <c r="A29911" s="294"/>
      <c r="B29911" s="243"/>
      <c r="C29911" s="243"/>
      <c r="D29911" s="243"/>
      <c r="E29911" s="243"/>
    </row>
    <row r="29912" spans="1:5" customFormat="1">
      <c r="A29912" s="294"/>
      <c r="B29912" s="243"/>
      <c r="C29912" s="243"/>
      <c r="D29912" s="243"/>
      <c r="E29912" s="243"/>
    </row>
    <row r="29913" spans="1:5" customFormat="1">
      <c r="A29913" s="294"/>
      <c r="B29913" s="243"/>
      <c r="C29913" s="243"/>
      <c r="D29913" s="243"/>
      <c r="E29913" s="243"/>
    </row>
    <row r="29914" spans="1:5" customFormat="1">
      <c r="A29914" s="294"/>
      <c r="B29914" s="243"/>
      <c r="C29914" s="243"/>
      <c r="D29914" s="243"/>
      <c r="E29914" s="243"/>
    </row>
    <row r="29915" spans="1:5" customFormat="1">
      <c r="A29915" s="294"/>
      <c r="B29915" s="243"/>
      <c r="C29915" s="243"/>
      <c r="D29915" s="243"/>
      <c r="E29915" s="243"/>
    </row>
    <row r="29916" spans="1:5" customFormat="1">
      <c r="A29916" s="294"/>
      <c r="B29916" s="243"/>
      <c r="C29916" s="243"/>
      <c r="D29916" s="243"/>
      <c r="E29916" s="243"/>
    </row>
    <row r="29917" spans="1:5" customFormat="1">
      <c r="A29917" s="294"/>
      <c r="B29917" s="243"/>
      <c r="C29917" s="243"/>
      <c r="D29917" s="243"/>
      <c r="E29917" s="243"/>
    </row>
    <row r="29918" spans="1:5" customFormat="1">
      <c r="A29918" s="294"/>
      <c r="B29918" s="243"/>
      <c r="C29918" s="243"/>
      <c r="D29918" s="243"/>
      <c r="E29918" s="243"/>
    </row>
    <row r="29919" spans="1:5" customFormat="1">
      <c r="A29919" s="294"/>
      <c r="B29919" s="243"/>
      <c r="C29919" s="243"/>
      <c r="D29919" s="243"/>
      <c r="E29919" s="243"/>
    </row>
    <row r="29920" spans="1:5" customFormat="1">
      <c r="A29920" s="294"/>
      <c r="B29920" s="243"/>
      <c r="C29920" s="243"/>
      <c r="D29920" s="243"/>
      <c r="E29920" s="243"/>
    </row>
    <row r="29921" spans="1:5" customFormat="1">
      <c r="A29921" s="294"/>
      <c r="B29921" s="243"/>
      <c r="C29921" s="243"/>
      <c r="D29921" s="243"/>
      <c r="E29921" s="243"/>
    </row>
    <row r="29922" spans="1:5" customFormat="1">
      <c r="A29922" s="294"/>
      <c r="B29922" s="243"/>
      <c r="C29922" s="243"/>
      <c r="D29922" s="243"/>
      <c r="E29922" s="243"/>
    </row>
    <row r="29923" spans="1:5" customFormat="1">
      <c r="A29923" s="294"/>
      <c r="B29923" s="243"/>
      <c r="C29923" s="243"/>
      <c r="D29923" s="243"/>
      <c r="E29923" s="243"/>
    </row>
    <row r="29924" spans="1:5" customFormat="1">
      <c r="A29924" s="294"/>
      <c r="B29924" s="243"/>
      <c r="C29924" s="243"/>
      <c r="D29924" s="243"/>
      <c r="E29924" s="243"/>
    </row>
    <row r="29925" spans="1:5" customFormat="1">
      <c r="A29925" s="294"/>
      <c r="B29925" s="243"/>
      <c r="C29925" s="243"/>
      <c r="D29925" s="243"/>
      <c r="E29925" s="243"/>
    </row>
    <row r="29926" spans="1:5" customFormat="1">
      <c r="A29926" s="294"/>
      <c r="B29926" s="243"/>
      <c r="C29926" s="243"/>
      <c r="D29926" s="243"/>
      <c r="E29926" s="243"/>
    </row>
    <row r="29927" spans="1:5" customFormat="1">
      <c r="A29927" s="294"/>
      <c r="B29927" s="243"/>
      <c r="C29927" s="243"/>
      <c r="D29927" s="243"/>
      <c r="E29927" s="243"/>
    </row>
    <row r="29928" spans="1:5" customFormat="1">
      <c r="A29928" s="294"/>
      <c r="B29928" s="243"/>
      <c r="C29928" s="243"/>
      <c r="D29928" s="243"/>
      <c r="E29928" s="243"/>
    </row>
    <row r="29929" spans="1:5" customFormat="1">
      <c r="A29929" s="294"/>
      <c r="B29929" s="243"/>
      <c r="C29929" s="243"/>
      <c r="D29929" s="243"/>
      <c r="E29929" s="243"/>
    </row>
    <row r="29930" spans="1:5" customFormat="1">
      <c r="A29930" s="294"/>
      <c r="B29930" s="243"/>
      <c r="C29930" s="243"/>
      <c r="D29930" s="243"/>
      <c r="E29930" s="243"/>
    </row>
    <row r="29931" spans="1:5" customFormat="1">
      <c r="A29931" s="294"/>
      <c r="B29931" s="243"/>
      <c r="C29931" s="243"/>
      <c r="D29931" s="243"/>
      <c r="E29931" s="243"/>
    </row>
    <row r="29932" spans="1:5" customFormat="1">
      <c r="A29932" s="294"/>
      <c r="B29932" s="243"/>
      <c r="C29932" s="243"/>
      <c r="D29932" s="243"/>
      <c r="E29932" s="243"/>
    </row>
    <row r="29933" spans="1:5" customFormat="1">
      <c r="A29933" s="294"/>
      <c r="B29933" s="243"/>
      <c r="C29933" s="243"/>
      <c r="D29933" s="243"/>
      <c r="E29933" s="243"/>
    </row>
    <row r="29934" spans="1:5" customFormat="1">
      <c r="A29934" s="294"/>
      <c r="B29934" s="243"/>
      <c r="C29934" s="243"/>
      <c r="D29934" s="243"/>
      <c r="E29934" s="243"/>
    </row>
    <row r="29935" spans="1:5" customFormat="1">
      <c r="A29935" s="294"/>
      <c r="B29935" s="243"/>
      <c r="C29935" s="243"/>
      <c r="D29935" s="243"/>
      <c r="E29935" s="243"/>
    </row>
    <row r="29936" spans="1:5" customFormat="1">
      <c r="A29936" s="294"/>
      <c r="B29936" s="243"/>
      <c r="C29936" s="243"/>
      <c r="D29936" s="243"/>
      <c r="E29936" s="243"/>
    </row>
    <row r="29937" spans="1:5" customFormat="1">
      <c r="A29937" s="294"/>
      <c r="B29937" s="243"/>
      <c r="C29937" s="243"/>
      <c r="D29937" s="243"/>
      <c r="E29937" s="243"/>
    </row>
    <row r="29938" spans="1:5" customFormat="1">
      <c r="A29938" s="294"/>
      <c r="B29938" s="243"/>
      <c r="C29938" s="243"/>
      <c r="D29938" s="243"/>
      <c r="E29938" s="243"/>
    </row>
    <row r="29939" spans="1:5" customFormat="1">
      <c r="A29939" s="294"/>
      <c r="B29939" s="243"/>
      <c r="C29939" s="243"/>
      <c r="D29939" s="243"/>
      <c r="E29939" s="243"/>
    </row>
    <row r="29940" spans="1:5" customFormat="1">
      <c r="A29940" s="294"/>
      <c r="B29940" s="243"/>
      <c r="C29940" s="243"/>
      <c r="D29940" s="243"/>
      <c r="E29940" s="243"/>
    </row>
    <row r="29941" spans="1:5" customFormat="1">
      <c r="A29941" s="294"/>
      <c r="B29941" s="243"/>
      <c r="C29941" s="243"/>
      <c r="D29941" s="243"/>
      <c r="E29941" s="243"/>
    </row>
    <row r="29942" spans="1:5" customFormat="1">
      <c r="A29942" s="294"/>
      <c r="B29942" s="243"/>
      <c r="C29942" s="243"/>
      <c r="D29942" s="243"/>
      <c r="E29942" s="243"/>
    </row>
    <row r="29943" spans="1:5" customFormat="1">
      <c r="A29943" s="294"/>
      <c r="B29943" s="243"/>
      <c r="C29943" s="243"/>
      <c r="D29943" s="243"/>
      <c r="E29943" s="243"/>
    </row>
    <row r="29944" spans="1:5" customFormat="1">
      <c r="A29944" s="294"/>
      <c r="B29944" s="243"/>
      <c r="C29944" s="243"/>
      <c r="D29944" s="243"/>
      <c r="E29944" s="243"/>
    </row>
    <row r="29945" spans="1:5" customFormat="1">
      <c r="A29945" s="294"/>
      <c r="B29945" s="243"/>
      <c r="C29945" s="243"/>
      <c r="D29945" s="243"/>
      <c r="E29945" s="243"/>
    </row>
    <row r="29946" spans="1:5" customFormat="1">
      <c r="A29946" s="294"/>
      <c r="B29946" s="243"/>
      <c r="C29946" s="243"/>
      <c r="D29946" s="243"/>
      <c r="E29946" s="243"/>
    </row>
    <row r="29947" spans="1:5" customFormat="1">
      <c r="A29947" s="294"/>
      <c r="B29947" s="243"/>
      <c r="C29947" s="243"/>
      <c r="D29947" s="243"/>
      <c r="E29947" s="243"/>
    </row>
    <row r="29948" spans="1:5" customFormat="1">
      <c r="A29948" s="294"/>
      <c r="B29948" s="243"/>
      <c r="C29948" s="243"/>
      <c r="D29948" s="243"/>
      <c r="E29948" s="243"/>
    </row>
    <row r="29949" spans="1:5" customFormat="1">
      <c r="A29949" s="294"/>
      <c r="B29949" s="243"/>
      <c r="C29949" s="243"/>
      <c r="D29949" s="243"/>
      <c r="E29949" s="243"/>
    </row>
    <row r="29950" spans="1:5" customFormat="1">
      <c r="A29950" s="294"/>
      <c r="B29950" s="243"/>
      <c r="C29950" s="243"/>
      <c r="D29950" s="243"/>
      <c r="E29950" s="243"/>
    </row>
    <row r="29951" spans="1:5" customFormat="1">
      <c r="A29951" s="294"/>
      <c r="B29951" s="243"/>
      <c r="C29951" s="243"/>
      <c r="D29951" s="243"/>
      <c r="E29951" s="243"/>
    </row>
    <row r="29952" spans="1:5" customFormat="1">
      <c r="A29952" s="294"/>
      <c r="B29952" s="243"/>
      <c r="C29952" s="243"/>
      <c r="D29952" s="243"/>
      <c r="E29952" s="243"/>
    </row>
    <row r="29953" spans="1:5" customFormat="1">
      <c r="A29953" s="294"/>
      <c r="B29953" s="243"/>
      <c r="C29953" s="243"/>
      <c r="D29953" s="243"/>
      <c r="E29953" s="243"/>
    </row>
    <row r="29954" spans="1:5" customFormat="1">
      <c r="A29954" s="294"/>
      <c r="B29954" s="243"/>
      <c r="C29954" s="243"/>
      <c r="D29954" s="243"/>
      <c r="E29954" s="243"/>
    </row>
    <row r="29955" spans="1:5" customFormat="1">
      <c r="A29955" s="294"/>
      <c r="B29955" s="243"/>
      <c r="C29955" s="243"/>
      <c r="D29955" s="243"/>
      <c r="E29955" s="243"/>
    </row>
    <row r="29956" spans="1:5" customFormat="1">
      <c r="A29956" s="294"/>
      <c r="B29956" s="243"/>
      <c r="C29956" s="243"/>
      <c r="D29956" s="243"/>
      <c r="E29956" s="243"/>
    </row>
    <row r="29957" spans="1:5" customFormat="1">
      <c r="A29957" s="294"/>
      <c r="B29957" s="243"/>
      <c r="C29957" s="243"/>
      <c r="D29957" s="243"/>
      <c r="E29957" s="243"/>
    </row>
    <row r="29958" spans="1:5" customFormat="1">
      <c r="A29958" s="294"/>
      <c r="B29958" s="243"/>
      <c r="C29958" s="243"/>
      <c r="D29958" s="243"/>
      <c r="E29958" s="243"/>
    </row>
    <row r="29959" spans="1:5" customFormat="1">
      <c r="A29959" s="294"/>
      <c r="B29959" s="243"/>
      <c r="C29959" s="243"/>
      <c r="D29959" s="243"/>
      <c r="E29959" s="243"/>
    </row>
    <row r="29960" spans="1:5" customFormat="1">
      <c r="A29960" s="294"/>
      <c r="B29960" s="243"/>
      <c r="C29960" s="243"/>
      <c r="D29960" s="243"/>
      <c r="E29960" s="243"/>
    </row>
    <row r="29961" spans="1:5" customFormat="1">
      <c r="A29961" s="294"/>
      <c r="B29961" s="243"/>
      <c r="C29961" s="243"/>
      <c r="D29961" s="243"/>
      <c r="E29961" s="243"/>
    </row>
    <row r="29962" spans="1:5" customFormat="1">
      <c r="A29962" s="294"/>
      <c r="B29962" s="243"/>
      <c r="C29962" s="243"/>
      <c r="D29962" s="243"/>
      <c r="E29962" s="243"/>
    </row>
    <row r="29963" spans="1:5" customFormat="1">
      <c r="A29963" s="294"/>
      <c r="B29963" s="243"/>
      <c r="C29963" s="243"/>
      <c r="D29963" s="243"/>
      <c r="E29963" s="243"/>
    </row>
    <row r="29964" spans="1:5" customFormat="1">
      <c r="A29964" s="294"/>
      <c r="B29964" s="243"/>
      <c r="C29964" s="243"/>
      <c r="D29964" s="243"/>
      <c r="E29964" s="243"/>
    </row>
    <row r="29965" spans="1:5" customFormat="1">
      <c r="A29965" s="294"/>
      <c r="B29965" s="243"/>
      <c r="C29965" s="243"/>
      <c r="D29965" s="243"/>
      <c r="E29965" s="243"/>
    </row>
    <row r="29966" spans="1:5" customFormat="1">
      <c r="A29966" s="294"/>
      <c r="B29966" s="243"/>
      <c r="C29966" s="243"/>
      <c r="D29966" s="243"/>
      <c r="E29966" s="243"/>
    </row>
    <row r="29967" spans="1:5" customFormat="1">
      <c r="A29967" s="294"/>
      <c r="B29967" s="243"/>
      <c r="C29967" s="243"/>
      <c r="D29967" s="243"/>
      <c r="E29967" s="243"/>
    </row>
    <row r="29968" spans="1:5" customFormat="1">
      <c r="A29968" s="294"/>
      <c r="B29968" s="243"/>
      <c r="C29968" s="243"/>
      <c r="D29968" s="243"/>
      <c r="E29968" s="243"/>
    </row>
    <row r="29969" spans="1:5" customFormat="1">
      <c r="A29969" s="294"/>
      <c r="B29969" s="243"/>
      <c r="C29969" s="243"/>
      <c r="D29969" s="243"/>
      <c r="E29969" s="243"/>
    </row>
    <row r="29970" spans="1:5" customFormat="1">
      <c r="A29970" s="294"/>
      <c r="B29970" s="243"/>
      <c r="C29970" s="243"/>
      <c r="D29970" s="243"/>
      <c r="E29970" s="243"/>
    </row>
    <row r="29971" spans="1:5" customFormat="1">
      <c r="A29971" s="294"/>
      <c r="B29971" s="243"/>
      <c r="C29971" s="243"/>
      <c r="D29971" s="243"/>
      <c r="E29971" s="243"/>
    </row>
    <row r="29972" spans="1:5" customFormat="1">
      <c r="A29972" s="294"/>
      <c r="B29972" s="243"/>
      <c r="C29972" s="243"/>
      <c r="D29972" s="243"/>
      <c r="E29972" s="243"/>
    </row>
    <row r="29973" spans="1:5" customFormat="1">
      <c r="A29973" s="294"/>
      <c r="B29973" s="243"/>
      <c r="C29973" s="243"/>
      <c r="D29973" s="243"/>
      <c r="E29973" s="243"/>
    </row>
    <row r="29974" spans="1:5" customFormat="1">
      <c r="A29974" s="294"/>
      <c r="B29974" s="243"/>
      <c r="C29974" s="243"/>
      <c r="D29974" s="243"/>
      <c r="E29974" s="243"/>
    </row>
    <row r="29975" spans="1:5" customFormat="1">
      <c r="A29975" s="294"/>
      <c r="B29975" s="243"/>
      <c r="C29975" s="243"/>
      <c r="D29975" s="243"/>
      <c r="E29975" s="243"/>
    </row>
    <row r="29976" spans="1:5" customFormat="1">
      <c r="A29976" s="294"/>
      <c r="B29976" s="243"/>
      <c r="C29976" s="243"/>
      <c r="D29976" s="243"/>
      <c r="E29976" s="243"/>
    </row>
    <row r="29977" spans="1:5" customFormat="1">
      <c r="A29977" s="294"/>
      <c r="B29977" s="243"/>
      <c r="C29977" s="243"/>
      <c r="D29977" s="243"/>
      <c r="E29977" s="243"/>
    </row>
    <row r="29978" spans="1:5" customFormat="1">
      <c r="A29978" s="294"/>
      <c r="B29978" s="243"/>
      <c r="C29978" s="243"/>
      <c r="D29978" s="243"/>
      <c r="E29978" s="243"/>
    </row>
    <row r="29979" spans="1:5" customFormat="1">
      <c r="A29979" s="294"/>
      <c r="B29979" s="243"/>
      <c r="C29979" s="243"/>
      <c r="D29979" s="243"/>
      <c r="E29979" s="243"/>
    </row>
    <row r="29980" spans="1:5" customFormat="1">
      <c r="A29980" s="294"/>
      <c r="B29980" s="243"/>
      <c r="C29980" s="243"/>
      <c r="D29980" s="243"/>
      <c r="E29980" s="243"/>
    </row>
    <row r="29981" spans="1:5" customFormat="1">
      <c r="A29981" s="294"/>
      <c r="B29981" s="243"/>
      <c r="C29981" s="243"/>
      <c r="D29981" s="243"/>
      <c r="E29981" s="243"/>
    </row>
    <row r="29982" spans="1:5" customFormat="1">
      <c r="A29982" s="294"/>
      <c r="B29982" s="243"/>
      <c r="C29982" s="243"/>
      <c r="D29982" s="243"/>
      <c r="E29982" s="243"/>
    </row>
    <row r="29983" spans="1:5" customFormat="1">
      <c r="A29983" s="294"/>
      <c r="B29983" s="243"/>
      <c r="C29983" s="243"/>
      <c r="D29983" s="243"/>
      <c r="E29983" s="243"/>
    </row>
    <row r="29984" spans="1:5" customFormat="1">
      <c r="A29984" s="294"/>
      <c r="B29984" s="243"/>
      <c r="C29984" s="243"/>
      <c r="D29984" s="243"/>
      <c r="E29984" s="243"/>
    </row>
    <row r="29985" spans="1:5" customFormat="1">
      <c r="A29985" s="294"/>
      <c r="B29985" s="243"/>
      <c r="C29985" s="243"/>
      <c r="D29985" s="243"/>
      <c r="E29985" s="243"/>
    </row>
    <row r="29986" spans="1:5" customFormat="1">
      <c r="A29986" s="294"/>
      <c r="B29986" s="243"/>
      <c r="C29986" s="243"/>
      <c r="D29986" s="243"/>
      <c r="E29986" s="243"/>
    </row>
    <row r="29987" spans="1:5" customFormat="1">
      <c r="A29987" s="294"/>
      <c r="B29987" s="243"/>
      <c r="C29987" s="243"/>
      <c r="D29987" s="243"/>
      <c r="E29987" s="243"/>
    </row>
    <row r="29988" spans="1:5" customFormat="1">
      <c r="A29988" s="294"/>
      <c r="B29988" s="243"/>
      <c r="C29988" s="243"/>
      <c r="D29988" s="243"/>
      <c r="E29988" s="243"/>
    </row>
    <row r="29989" spans="1:5" customFormat="1">
      <c r="A29989" s="294"/>
      <c r="B29989" s="243"/>
      <c r="C29989" s="243"/>
      <c r="D29989" s="243"/>
      <c r="E29989" s="243"/>
    </row>
    <row r="29990" spans="1:5" customFormat="1">
      <c r="A29990" s="294"/>
      <c r="B29990" s="243"/>
      <c r="C29990" s="243"/>
      <c r="D29990" s="243"/>
      <c r="E29990" s="243"/>
    </row>
    <row r="29991" spans="1:5" customFormat="1">
      <c r="A29991" s="294"/>
      <c r="B29991" s="243"/>
      <c r="C29991" s="243"/>
      <c r="D29991" s="243"/>
      <c r="E29991" s="243"/>
    </row>
    <row r="29992" spans="1:5" customFormat="1">
      <c r="A29992" s="294"/>
      <c r="B29992" s="243"/>
      <c r="C29992" s="243"/>
      <c r="D29992" s="243"/>
      <c r="E29992" s="243"/>
    </row>
    <row r="29993" spans="1:5" customFormat="1">
      <c r="A29993" s="294"/>
      <c r="B29993" s="243"/>
      <c r="C29993" s="243"/>
      <c r="D29993" s="243"/>
      <c r="E29993" s="243"/>
    </row>
    <row r="29994" spans="1:5" customFormat="1">
      <c r="A29994" s="294"/>
      <c r="B29994" s="243"/>
      <c r="C29994" s="243"/>
      <c r="D29994" s="243"/>
      <c r="E29994" s="243"/>
    </row>
    <row r="29995" spans="1:5" customFormat="1">
      <c r="A29995" s="294"/>
      <c r="B29995" s="243"/>
      <c r="C29995" s="243"/>
      <c r="D29995" s="243"/>
      <c r="E29995" s="243"/>
    </row>
    <row r="29996" spans="1:5" customFormat="1">
      <c r="A29996" s="294"/>
      <c r="B29996" s="243"/>
      <c r="C29996" s="243"/>
      <c r="D29996" s="243"/>
      <c r="E29996" s="243"/>
    </row>
    <row r="29997" spans="1:5" customFormat="1">
      <c r="A29997" s="294"/>
      <c r="B29997" s="243"/>
      <c r="C29997" s="243"/>
      <c r="D29997" s="243"/>
      <c r="E29997" s="243"/>
    </row>
    <row r="29998" spans="1:5" customFormat="1">
      <c r="A29998" s="294"/>
      <c r="B29998" s="243"/>
      <c r="C29998" s="243"/>
      <c r="D29998" s="243"/>
      <c r="E29998" s="243"/>
    </row>
    <row r="29999" spans="1:5" customFormat="1">
      <c r="A29999" s="294"/>
      <c r="B29999" s="243"/>
      <c r="C29999" s="243"/>
      <c r="D29999" s="243"/>
      <c r="E29999" s="243"/>
    </row>
    <row r="30000" spans="1:5" customFormat="1">
      <c r="A30000" s="294"/>
      <c r="B30000" s="243"/>
      <c r="C30000" s="243"/>
      <c r="D30000" s="243"/>
      <c r="E30000" s="243"/>
    </row>
    <row r="30001" spans="1:5" customFormat="1">
      <c r="A30001" s="294"/>
      <c r="B30001" s="243"/>
      <c r="C30001" s="243"/>
      <c r="D30001" s="243"/>
      <c r="E30001" s="243"/>
    </row>
    <row r="30002" spans="1:5" customFormat="1">
      <c r="A30002" s="294"/>
      <c r="B30002" s="243"/>
      <c r="C30002" s="243"/>
      <c r="D30002" s="243"/>
      <c r="E30002" s="243"/>
    </row>
    <row r="30003" spans="1:5" customFormat="1">
      <c r="A30003" s="294"/>
      <c r="B30003" s="243"/>
      <c r="C30003" s="243"/>
      <c r="D30003" s="243"/>
      <c r="E30003" s="243"/>
    </row>
    <row r="30004" spans="1:5" customFormat="1">
      <c r="A30004" s="294"/>
      <c r="B30004" s="243"/>
      <c r="C30004" s="243"/>
      <c r="D30004" s="243"/>
      <c r="E30004" s="243"/>
    </row>
    <row r="30005" spans="1:5" customFormat="1">
      <c r="A30005" s="294"/>
      <c r="B30005" s="243"/>
      <c r="C30005" s="243"/>
      <c r="D30005" s="243"/>
      <c r="E30005" s="243"/>
    </row>
    <row r="30006" spans="1:5" customFormat="1">
      <c r="A30006" s="294"/>
      <c r="B30006" s="243"/>
      <c r="C30006" s="243"/>
      <c r="D30006" s="243"/>
      <c r="E30006" s="243"/>
    </row>
    <row r="30007" spans="1:5" customFormat="1">
      <c r="A30007" s="294"/>
      <c r="B30007" s="243"/>
      <c r="C30007" s="243"/>
      <c r="D30007" s="243"/>
      <c r="E30007" s="243"/>
    </row>
    <row r="30008" spans="1:5" customFormat="1">
      <c r="A30008" s="294"/>
      <c r="B30008" s="243"/>
      <c r="C30008" s="243"/>
      <c r="D30008" s="243"/>
      <c r="E30008" s="243"/>
    </row>
    <row r="30009" spans="1:5" customFormat="1">
      <c r="A30009" s="294"/>
      <c r="B30009" s="243"/>
      <c r="C30009" s="243"/>
      <c r="D30009" s="243"/>
      <c r="E30009" s="243"/>
    </row>
    <row r="30010" spans="1:5" customFormat="1">
      <c r="A30010" s="294"/>
      <c r="B30010" s="243"/>
      <c r="C30010" s="243"/>
      <c r="D30010" s="243"/>
      <c r="E30010" s="243"/>
    </row>
    <row r="30011" spans="1:5" customFormat="1">
      <c r="A30011" s="294"/>
      <c r="B30011" s="243"/>
      <c r="C30011" s="243"/>
      <c r="D30011" s="243"/>
      <c r="E30011" s="243"/>
    </row>
    <row r="30012" spans="1:5" customFormat="1">
      <c r="A30012" s="294"/>
      <c r="B30012" s="243"/>
      <c r="C30012" s="243"/>
      <c r="D30012" s="243"/>
      <c r="E30012" s="243"/>
    </row>
    <row r="30013" spans="1:5" customFormat="1">
      <c r="A30013" s="294"/>
      <c r="B30013" s="243"/>
      <c r="C30013" s="243"/>
      <c r="D30013" s="243"/>
      <c r="E30013" s="243"/>
    </row>
    <row r="30014" spans="1:5" customFormat="1">
      <c r="A30014" s="294"/>
      <c r="B30014" s="243"/>
      <c r="C30014" s="243"/>
      <c r="D30014" s="243"/>
      <c r="E30014" s="243"/>
    </row>
    <row r="30015" spans="1:5" customFormat="1">
      <c r="A30015" s="294"/>
      <c r="B30015" s="243"/>
      <c r="C30015" s="243"/>
      <c r="D30015" s="243"/>
      <c r="E30015" s="243"/>
    </row>
    <row r="30016" spans="1:5" customFormat="1">
      <c r="A30016" s="294"/>
      <c r="B30016" s="243"/>
      <c r="C30016" s="243"/>
      <c r="D30016" s="243"/>
      <c r="E30016" s="243"/>
    </row>
    <row r="30017" spans="1:5" customFormat="1">
      <c r="A30017" s="294"/>
      <c r="B30017" s="243"/>
      <c r="C30017" s="243"/>
      <c r="D30017" s="243"/>
      <c r="E30017" s="243"/>
    </row>
    <row r="30018" spans="1:5" customFormat="1">
      <c r="A30018" s="294"/>
      <c r="B30018" s="243"/>
      <c r="C30018" s="243"/>
      <c r="D30018" s="243"/>
      <c r="E30018" s="243"/>
    </row>
    <row r="30019" spans="1:5" customFormat="1">
      <c r="A30019" s="294"/>
      <c r="B30019" s="243"/>
      <c r="C30019" s="243"/>
      <c r="D30019" s="243"/>
      <c r="E30019" s="243"/>
    </row>
    <row r="30020" spans="1:5" customFormat="1">
      <c r="A30020" s="294"/>
      <c r="B30020" s="243"/>
      <c r="C30020" s="243"/>
      <c r="D30020" s="243"/>
      <c r="E30020" s="243"/>
    </row>
    <row r="30021" spans="1:5" customFormat="1">
      <c r="A30021" s="294"/>
      <c r="B30021" s="243"/>
      <c r="C30021" s="243"/>
      <c r="D30021" s="243"/>
      <c r="E30021" s="243"/>
    </row>
    <row r="30022" spans="1:5" customFormat="1">
      <c r="A30022" s="294"/>
      <c r="B30022" s="243"/>
      <c r="C30022" s="243"/>
      <c r="D30022" s="243"/>
      <c r="E30022" s="243"/>
    </row>
    <row r="30023" spans="1:5" customFormat="1">
      <c r="A30023" s="294"/>
      <c r="B30023" s="243"/>
      <c r="C30023" s="243"/>
      <c r="D30023" s="243"/>
      <c r="E30023" s="243"/>
    </row>
    <row r="30024" spans="1:5" customFormat="1">
      <c r="A30024" s="294"/>
      <c r="B30024" s="243"/>
      <c r="C30024" s="243"/>
      <c r="D30024" s="243"/>
      <c r="E30024" s="243"/>
    </row>
    <row r="30025" spans="1:5" customFormat="1">
      <c r="A30025" s="294"/>
      <c r="B30025" s="243"/>
      <c r="C30025" s="243"/>
      <c r="D30025" s="243"/>
      <c r="E30025" s="243"/>
    </row>
    <row r="30026" spans="1:5" customFormat="1">
      <c r="A30026" s="294"/>
      <c r="B30026" s="243"/>
      <c r="C30026" s="243"/>
      <c r="D30026" s="243"/>
      <c r="E30026" s="243"/>
    </row>
    <row r="30027" spans="1:5" customFormat="1">
      <c r="A30027" s="294"/>
      <c r="B30027" s="243"/>
      <c r="C30027" s="243"/>
      <c r="D30027" s="243"/>
      <c r="E30027" s="243"/>
    </row>
    <row r="30028" spans="1:5" customFormat="1">
      <c r="A30028" s="294"/>
      <c r="B30028" s="243"/>
      <c r="C30028" s="243"/>
      <c r="D30028" s="243"/>
      <c r="E30028" s="243"/>
    </row>
    <row r="30029" spans="1:5" customFormat="1">
      <c r="A30029" s="294"/>
      <c r="B30029" s="243"/>
      <c r="C30029" s="243"/>
      <c r="D30029" s="243"/>
      <c r="E30029" s="243"/>
    </row>
    <row r="30030" spans="1:5" customFormat="1">
      <c r="A30030" s="294"/>
      <c r="B30030" s="243"/>
      <c r="C30030" s="243"/>
      <c r="D30030" s="243"/>
      <c r="E30030" s="243"/>
    </row>
    <row r="30031" spans="1:5" customFormat="1">
      <c r="A30031" s="294"/>
      <c r="B30031" s="243"/>
      <c r="C30031" s="243"/>
      <c r="D30031" s="243"/>
      <c r="E30031" s="243"/>
    </row>
    <row r="30032" spans="1:5" customFormat="1">
      <c r="A30032" s="294"/>
      <c r="B30032" s="243"/>
      <c r="C30032" s="243"/>
      <c r="D30032" s="243"/>
      <c r="E30032" s="243"/>
    </row>
    <row r="30033" spans="1:5" customFormat="1">
      <c r="A30033" s="294"/>
      <c r="B30033" s="243"/>
      <c r="C30033" s="243"/>
      <c r="D30033" s="243"/>
      <c r="E30033" s="243"/>
    </row>
    <row r="30034" spans="1:5" customFormat="1">
      <c r="A30034" s="294"/>
      <c r="B30034" s="243"/>
      <c r="C30034" s="243"/>
      <c r="D30034" s="243"/>
      <c r="E30034" s="243"/>
    </row>
    <row r="30035" spans="1:5" customFormat="1">
      <c r="A30035" s="294"/>
      <c r="B30035" s="243"/>
      <c r="C30035" s="243"/>
      <c r="D30035" s="243"/>
      <c r="E30035" s="243"/>
    </row>
    <row r="30036" spans="1:5" customFormat="1">
      <c r="A30036" s="294"/>
      <c r="B30036" s="243"/>
      <c r="C30036" s="243"/>
      <c r="D30036" s="243"/>
      <c r="E30036" s="243"/>
    </row>
    <row r="30037" spans="1:5" customFormat="1">
      <c r="A30037" s="294"/>
      <c r="B30037" s="243"/>
      <c r="C30037" s="243"/>
      <c r="D30037" s="243"/>
      <c r="E30037" s="243"/>
    </row>
    <row r="30038" spans="1:5" customFormat="1">
      <c r="A30038" s="294"/>
      <c r="B30038" s="243"/>
      <c r="C30038" s="243"/>
      <c r="D30038" s="243"/>
      <c r="E30038" s="243"/>
    </row>
    <row r="30039" spans="1:5" customFormat="1">
      <c r="A30039" s="294"/>
      <c r="B30039" s="243"/>
      <c r="C30039" s="243"/>
      <c r="D30039" s="243"/>
      <c r="E30039" s="243"/>
    </row>
    <row r="30040" spans="1:5" customFormat="1">
      <c r="A30040" s="294"/>
      <c r="B30040" s="243"/>
      <c r="C30040" s="243"/>
      <c r="D30040" s="243"/>
      <c r="E30040" s="243"/>
    </row>
    <row r="30041" spans="1:5" customFormat="1">
      <c r="A30041" s="294"/>
      <c r="B30041" s="243"/>
      <c r="C30041" s="243"/>
      <c r="D30041" s="243"/>
      <c r="E30041" s="243"/>
    </row>
    <row r="30042" spans="1:5" customFormat="1">
      <c r="A30042" s="294"/>
      <c r="B30042" s="243"/>
      <c r="C30042" s="243"/>
      <c r="D30042" s="243"/>
      <c r="E30042" s="243"/>
    </row>
    <row r="30043" spans="1:5" customFormat="1">
      <c r="A30043" s="294"/>
      <c r="B30043" s="243"/>
      <c r="C30043" s="243"/>
      <c r="D30043" s="243"/>
      <c r="E30043" s="243"/>
    </row>
    <row r="30044" spans="1:5" customFormat="1">
      <c r="A30044" s="294"/>
      <c r="B30044" s="243"/>
      <c r="C30044" s="243"/>
      <c r="D30044" s="243"/>
      <c r="E30044" s="243"/>
    </row>
    <row r="30045" spans="1:5" customFormat="1">
      <c r="A30045" s="294"/>
      <c r="B30045" s="243"/>
      <c r="C30045" s="243"/>
      <c r="D30045" s="243"/>
      <c r="E30045" s="243"/>
    </row>
    <row r="30046" spans="1:5" customFormat="1">
      <c r="A30046" s="294"/>
      <c r="B30046" s="243"/>
      <c r="C30046" s="243"/>
      <c r="D30046" s="243"/>
      <c r="E30046" s="243"/>
    </row>
    <row r="30047" spans="1:5" customFormat="1">
      <c r="A30047" s="294"/>
      <c r="B30047" s="243"/>
      <c r="C30047" s="243"/>
      <c r="D30047" s="243"/>
      <c r="E30047" s="243"/>
    </row>
    <row r="30048" spans="1:5" customFormat="1">
      <c r="A30048" s="294"/>
      <c r="B30048" s="243"/>
      <c r="C30048" s="243"/>
      <c r="D30048" s="243"/>
      <c r="E30048" s="243"/>
    </row>
    <row r="30049" spans="1:5" customFormat="1">
      <c r="A30049" s="294"/>
      <c r="B30049" s="243"/>
      <c r="C30049" s="243"/>
      <c r="D30049" s="243"/>
      <c r="E30049" s="243"/>
    </row>
    <row r="30050" spans="1:5" customFormat="1">
      <c r="A30050" s="294"/>
      <c r="B30050" s="243"/>
      <c r="C30050" s="243"/>
      <c r="D30050" s="243"/>
      <c r="E30050" s="243"/>
    </row>
    <row r="30051" spans="1:5" customFormat="1">
      <c r="A30051" s="294"/>
      <c r="B30051" s="243"/>
      <c r="C30051" s="243"/>
      <c r="D30051" s="243"/>
      <c r="E30051" s="243"/>
    </row>
    <row r="30052" spans="1:5" customFormat="1">
      <c r="A30052" s="294"/>
      <c r="B30052" s="243"/>
      <c r="C30052" s="243"/>
      <c r="D30052" s="243"/>
      <c r="E30052" s="243"/>
    </row>
    <row r="30053" spans="1:5" customFormat="1">
      <c r="A30053" s="294"/>
      <c r="B30053" s="243"/>
      <c r="C30053" s="243"/>
      <c r="D30053" s="243"/>
      <c r="E30053" s="243"/>
    </row>
    <row r="30054" spans="1:5" customFormat="1">
      <c r="A30054" s="294"/>
      <c r="B30054" s="243"/>
      <c r="C30054" s="243"/>
      <c r="D30054" s="243"/>
      <c r="E30054" s="243"/>
    </row>
    <row r="30055" spans="1:5" customFormat="1">
      <c r="A30055" s="294"/>
      <c r="B30055" s="243"/>
      <c r="C30055" s="243"/>
      <c r="D30055" s="243"/>
      <c r="E30055" s="243"/>
    </row>
    <row r="30056" spans="1:5" customFormat="1">
      <c r="A30056" s="294"/>
      <c r="B30056" s="243"/>
      <c r="C30056" s="243"/>
      <c r="D30056" s="243"/>
      <c r="E30056" s="243"/>
    </row>
    <row r="30057" spans="1:5" customFormat="1">
      <c r="A30057" s="294"/>
      <c r="B30057" s="243"/>
      <c r="C30057" s="243"/>
      <c r="D30057" s="243"/>
      <c r="E30057" s="243"/>
    </row>
    <row r="30058" spans="1:5" customFormat="1">
      <c r="A30058" s="294"/>
      <c r="B30058" s="243"/>
      <c r="C30058" s="243"/>
      <c r="D30058" s="243"/>
      <c r="E30058" s="243"/>
    </row>
    <row r="30059" spans="1:5" customFormat="1">
      <c r="A30059" s="294"/>
      <c r="B30059" s="243"/>
      <c r="C30059" s="243"/>
      <c r="D30059" s="243"/>
      <c r="E30059" s="243"/>
    </row>
    <row r="30060" spans="1:5" customFormat="1">
      <c r="A30060" s="294"/>
      <c r="B30060" s="243"/>
      <c r="C30060" s="243"/>
      <c r="D30060" s="243"/>
      <c r="E30060" s="243"/>
    </row>
    <row r="30061" spans="1:5" customFormat="1">
      <c r="A30061" s="294"/>
      <c r="B30061" s="243"/>
      <c r="C30061" s="243"/>
      <c r="D30061" s="243"/>
      <c r="E30061" s="243"/>
    </row>
    <row r="30062" spans="1:5" customFormat="1">
      <c r="A30062" s="294"/>
      <c r="B30062" s="243"/>
      <c r="C30062" s="243"/>
      <c r="D30062" s="243"/>
      <c r="E30062" s="243"/>
    </row>
    <row r="30063" spans="1:5" customFormat="1">
      <c r="A30063" s="294"/>
      <c r="B30063" s="243"/>
      <c r="C30063" s="243"/>
      <c r="D30063" s="243"/>
      <c r="E30063" s="243"/>
    </row>
    <row r="30064" spans="1:5" customFormat="1">
      <c r="A30064" s="294"/>
      <c r="B30064" s="243"/>
      <c r="C30064" s="243"/>
      <c r="D30064" s="243"/>
      <c r="E30064" s="243"/>
    </row>
    <row r="30065" spans="1:5" customFormat="1">
      <c r="A30065" s="294"/>
      <c r="B30065" s="243"/>
      <c r="C30065" s="243"/>
      <c r="D30065" s="243"/>
      <c r="E30065" s="243"/>
    </row>
    <row r="30066" spans="1:5" customFormat="1">
      <c r="A30066" s="294"/>
      <c r="B30066" s="243"/>
      <c r="C30066" s="243"/>
      <c r="D30066" s="243"/>
      <c r="E30066" s="243"/>
    </row>
    <row r="30067" spans="1:5" customFormat="1">
      <c r="A30067" s="294"/>
      <c r="B30067" s="243"/>
      <c r="C30067" s="243"/>
      <c r="D30067" s="243"/>
      <c r="E30067" s="243"/>
    </row>
    <row r="30068" spans="1:5" customFormat="1">
      <c r="A30068" s="294"/>
      <c r="B30068" s="243"/>
      <c r="C30068" s="243"/>
      <c r="D30068" s="243"/>
      <c r="E30068" s="243"/>
    </row>
    <row r="30069" spans="1:5" customFormat="1">
      <c r="A30069" s="294"/>
      <c r="B30069" s="243"/>
      <c r="C30069" s="243"/>
      <c r="D30069" s="243"/>
      <c r="E30069" s="243"/>
    </row>
    <row r="30070" spans="1:5" customFormat="1">
      <c r="A30070" s="294"/>
      <c r="B30070" s="243"/>
      <c r="C30070" s="243"/>
      <c r="D30070" s="243"/>
      <c r="E30070" s="243"/>
    </row>
    <row r="30071" spans="1:5" customFormat="1">
      <c r="A30071" s="294"/>
      <c r="B30071" s="243"/>
      <c r="C30071" s="243"/>
      <c r="D30071" s="243"/>
      <c r="E30071" s="243"/>
    </row>
    <row r="30072" spans="1:5" customFormat="1">
      <c r="A30072" s="294"/>
      <c r="B30072" s="243"/>
      <c r="C30072" s="243"/>
      <c r="D30072" s="243"/>
      <c r="E30072" s="243"/>
    </row>
    <row r="30073" spans="1:5" customFormat="1">
      <c r="A30073" s="294"/>
      <c r="B30073" s="243"/>
      <c r="C30073" s="243"/>
      <c r="D30073" s="243"/>
      <c r="E30073" s="243"/>
    </row>
    <row r="30074" spans="1:5" customFormat="1">
      <c r="A30074" s="294"/>
      <c r="B30074" s="243"/>
      <c r="C30074" s="243"/>
      <c r="D30074" s="243"/>
      <c r="E30074" s="243"/>
    </row>
    <row r="30075" spans="1:5" customFormat="1">
      <c r="A30075" s="294"/>
      <c r="B30075" s="243"/>
      <c r="C30075" s="243"/>
      <c r="D30075" s="243"/>
      <c r="E30075" s="243"/>
    </row>
    <row r="30076" spans="1:5" customFormat="1">
      <c r="A30076" s="294"/>
      <c r="B30076" s="243"/>
      <c r="C30076" s="243"/>
      <c r="D30076" s="243"/>
      <c r="E30076" s="243"/>
    </row>
    <row r="30077" spans="1:5" customFormat="1">
      <c r="A30077" s="294"/>
      <c r="B30077" s="243"/>
      <c r="C30077" s="243"/>
      <c r="D30077" s="243"/>
      <c r="E30077" s="243"/>
    </row>
    <row r="30078" spans="1:5" customFormat="1">
      <c r="A30078" s="294"/>
      <c r="B30078" s="243"/>
      <c r="C30078" s="243"/>
      <c r="D30078" s="243"/>
      <c r="E30078" s="243"/>
    </row>
    <row r="30079" spans="1:5" customFormat="1">
      <c r="A30079" s="294"/>
      <c r="B30079" s="243"/>
      <c r="C30079" s="243"/>
      <c r="D30079" s="243"/>
      <c r="E30079" s="243"/>
    </row>
    <row r="30080" spans="1:5" customFormat="1">
      <c r="A30080" s="294"/>
      <c r="B30080" s="243"/>
      <c r="C30080" s="243"/>
      <c r="D30080" s="243"/>
      <c r="E30080" s="243"/>
    </row>
    <row r="30081" spans="1:5" customFormat="1">
      <c r="A30081" s="294"/>
      <c r="B30081" s="243"/>
      <c r="C30081" s="243"/>
      <c r="D30081" s="243"/>
      <c r="E30081" s="243"/>
    </row>
    <row r="30082" spans="1:5" customFormat="1">
      <c r="A30082" s="294"/>
      <c r="B30082" s="243"/>
      <c r="C30082" s="243"/>
      <c r="D30082" s="243"/>
      <c r="E30082" s="243"/>
    </row>
    <row r="30083" spans="1:5" customFormat="1">
      <c r="A30083" s="294"/>
      <c r="B30083" s="243"/>
      <c r="C30083" s="243"/>
      <c r="D30083" s="243"/>
      <c r="E30083" s="243"/>
    </row>
    <row r="30084" spans="1:5" customFormat="1">
      <c r="A30084" s="294"/>
      <c r="B30084" s="243"/>
      <c r="C30084" s="243"/>
      <c r="D30084" s="243"/>
      <c r="E30084" s="243"/>
    </row>
    <row r="30085" spans="1:5" customFormat="1">
      <c r="A30085" s="294"/>
      <c r="B30085" s="243"/>
      <c r="C30085" s="243"/>
      <c r="D30085" s="243"/>
      <c r="E30085" s="243"/>
    </row>
    <row r="30086" spans="1:5" customFormat="1">
      <c r="A30086" s="294"/>
      <c r="B30086" s="243"/>
      <c r="C30086" s="243"/>
      <c r="D30086" s="243"/>
      <c r="E30086" s="243"/>
    </row>
    <row r="30087" spans="1:5" customFormat="1">
      <c r="A30087" s="294"/>
      <c r="B30087" s="243"/>
      <c r="C30087" s="243"/>
      <c r="D30087" s="243"/>
      <c r="E30087" s="243"/>
    </row>
    <row r="30088" spans="1:5" customFormat="1">
      <c r="A30088" s="294"/>
      <c r="B30088" s="243"/>
      <c r="C30088" s="243"/>
      <c r="D30088" s="243"/>
      <c r="E30088" s="243"/>
    </row>
    <row r="30089" spans="1:5" customFormat="1">
      <c r="A30089" s="294"/>
      <c r="B30089" s="243"/>
      <c r="C30089" s="243"/>
      <c r="D30089" s="243"/>
      <c r="E30089" s="243"/>
    </row>
    <row r="30090" spans="1:5" customFormat="1">
      <c r="A30090" s="294"/>
      <c r="B30090" s="243"/>
      <c r="C30090" s="243"/>
      <c r="D30090" s="243"/>
      <c r="E30090" s="243"/>
    </row>
    <row r="30091" spans="1:5" customFormat="1">
      <c r="A30091" s="294"/>
      <c r="B30091" s="243"/>
      <c r="C30091" s="243"/>
      <c r="D30091" s="243"/>
      <c r="E30091" s="243"/>
    </row>
    <row r="30092" spans="1:5" customFormat="1">
      <c r="A30092" s="294"/>
      <c r="B30092" s="243"/>
      <c r="C30092" s="243"/>
      <c r="D30092" s="243"/>
      <c r="E30092" s="243"/>
    </row>
    <row r="30093" spans="1:5" customFormat="1">
      <c r="A30093" s="294"/>
      <c r="B30093" s="243"/>
      <c r="C30093" s="243"/>
      <c r="D30093" s="243"/>
      <c r="E30093" s="243"/>
    </row>
    <row r="30094" spans="1:5" customFormat="1">
      <c r="A30094" s="294"/>
      <c r="B30094" s="243"/>
      <c r="C30094" s="243"/>
      <c r="D30094" s="243"/>
      <c r="E30094" s="243"/>
    </row>
    <row r="30095" spans="1:5" customFormat="1">
      <c r="A30095" s="294"/>
      <c r="B30095" s="243"/>
      <c r="C30095" s="243"/>
      <c r="D30095" s="243"/>
      <c r="E30095" s="243"/>
    </row>
    <row r="30096" spans="1:5" customFormat="1">
      <c r="A30096" s="294"/>
      <c r="B30096" s="243"/>
      <c r="C30096" s="243"/>
      <c r="D30096" s="243"/>
      <c r="E30096" s="243"/>
    </row>
    <row r="30097" spans="1:5" customFormat="1">
      <c r="A30097" s="294"/>
      <c r="B30097" s="243"/>
      <c r="C30097" s="243"/>
      <c r="D30097" s="243"/>
      <c r="E30097" s="243"/>
    </row>
    <row r="30098" spans="1:5" customFormat="1">
      <c r="A30098" s="294"/>
      <c r="B30098" s="243"/>
      <c r="C30098" s="243"/>
      <c r="D30098" s="243"/>
      <c r="E30098" s="243"/>
    </row>
    <row r="30099" spans="1:5" customFormat="1">
      <c r="A30099" s="294"/>
      <c r="B30099" s="243"/>
      <c r="C30099" s="243"/>
      <c r="D30099" s="243"/>
      <c r="E30099" s="243"/>
    </row>
    <row r="30100" spans="1:5" customFormat="1">
      <c r="A30100" s="294"/>
      <c r="B30100" s="243"/>
      <c r="C30100" s="243"/>
      <c r="D30100" s="243"/>
      <c r="E30100" s="243"/>
    </row>
    <row r="30101" spans="1:5" customFormat="1">
      <c r="A30101" s="294"/>
      <c r="B30101" s="243"/>
      <c r="C30101" s="243"/>
      <c r="D30101" s="243"/>
      <c r="E30101" s="243"/>
    </row>
    <row r="30102" spans="1:5" customFormat="1">
      <c r="A30102" s="294"/>
      <c r="B30102" s="243"/>
      <c r="C30102" s="243"/>
      <c r="D30102" s="243"/>
      <c r="E30102" s="243"/>
    </row>
    <row r="30103" spans="1:5" customFormat="1">
      <c r="A30103" s="294"/>
      <c r="B30103" s="243"/>
      <c r="C30103" s="243"/>
      <c r="D30103" s="243"/>
      <c r="E30103" s="243"/>
    </row>
    <row r="30104" spans="1:5" customFormat="1">
      <c r="A30104" s="294"/>
      <c r="B30104" s="243"/>
      <c r="C30104" s="243"/>
      <c r="D30104" s="243"/>
      <c r="E30104" s="243"/>
    </row>
    <row r="30105" spans="1:5" customFormat="1">
      <c r="A30105" s="294"/>
      <c r="B30105" s="243"/>
      <c r="C30105" s="243"/>
      <c r="D30105" s="243"/>
      <c r="E30105" s="243"/>
    </row>
    <row r="30106" spans="1:5" customFormat="1">
      <c r="A30106" s="294"/>
      <c r="B30106" s="243"/>
      <c r="C30106" s="243"/>
      <c r="D30106" s="243"/>
      <c r="E30106" s="243"/>
    </row>
    <row r="30107" spans="1:5" customFormat="1">
      <c r="A30107" s="294"/>
      <c r="B30107" s="243"/>
      <c r="C30107" s="243"/>
      <c r="D30107" s="243"/>
      <c r="E30107" s="243"/>
    </row>
    <row r="30108" spans="1:5" customFormat="1">
      <c r="A30108" s="294"/>
      <c r="B30108" s="243"/>
      <c r="C30108" s="243"/>
      <c r="D30108" s="243"/>
      <c r="E30108" s="243"/>
    </row>
    <row r="30109" spans="1:5" customFormat="1">
      <c r="A30109" s="294"/>
      <c r="B30109" s="243"/>
      <c r="C30109" s="243"/>
      <c r="D30109" s="243"/>
      <c r="E30109" s="243"/>
    </row>
    <row r="30110" spans="1:5" customFormat="1">
      <c r="A30110" s="294"/>
      <c r="B30110" s="243"/>
      <c r="C30110" s="243"/>
      <c r="D30110" s="243"/>
      <c r="E30110" s="243"/>
    </row>
    <row r="30111" spans="1:5" customFormat="1">
      <c r="A30111" s="294"/>
      <c r="B30111" s="243"/>
      <c r="C30111" s="243"/>
      <c r="D30111" s="243"/>
      <c r="E30111" s="243"/>
    </row>
    <row r="30112" spans="1:5" customFormat="1">
      <c r="A30112" s="294"/>
      <c r="B30112" s="243"/>
      <c r="C30112" s="243"/>
      <c r="D30112" s="243"/>
      <c r="E30112" s="243"/>
    </row>
    <row r="30113" spans="1:5" customFormat="1">
      <c r="A30113" s="294"/>
      <c r="B30113" s="243"/>
      <c r="C30113" s="243"/>
      <c r="D30113" s="243"/>
      <c r="E30113" s="243"/>
    </row>
    <row r="30114" spans="1:5" customFormat="1">
      <c r="A30114" s="294"/>
      <c r="B30114" s="243"/>
      <c r="C30114" s="243"/>
      <c r="D30114" s="243"/>
      <c r="E30114" s="243"/>
    </row>
    <row r="30115" spans="1:5" customFormat="1">
      <c r="A30115" s="294"/>
      <c r="B30115" s="243"/>
      <c r="C30115" s="243"/>
      <c r="D30115" s="243"/>
      <c r="E30115" s="243"/>
    </row>
    <row r="30116" spans="1:5" customFormat="1">
      <c r="A30116" s="294"/>
      <c r="B30116" s="243"/>
      <c r="C30116" s="243"/>
      <c r="D30116" s="243"/>
      <c r="E30116" s="243"/>
    </row>
    <row r="30117" spans="1:5" customFormat="1">
      <c r="A30117" s="294"/>
      <c r="B30117" s="243"/>
      <c r="C30117" s="243"/>
      <c r="D30117" s="243"/>
      <c r="E30117" s="243"/>
    </row>
    <row r="30118" spans="1:5" customFormat="1">
      <c r="A30118" s="294"/>
      <c r="B30118" s="243"/>
      <c r="C30118" s="243"/>
      <c r="D30118" s="243"/>
      <c r="E30118" s="243"/>
    </row>
    <row r="30119" spans="1:5" customFormat="1">
      <c r="A30119" s="294"/>
      <c r="B30119" s="243"/>
      <c r="C30119" s="243"/>
      <c r="D30119" s="243"/>
      <c r="E30119" s="243"/>
    </row>
    <row r="30120" spans="1:5" customFormat="1">
      <c r="A30120" s="294"/>
      <c r="B30120" s="243"/>
      <c r="C30120" s="243"/>
      <c r="D30120" s="243"/>
      <c r="E30120" s="243"/>
    </row>
    <row r="30121" spans="1:5" customFormat="1">
      <c r="A30121" s="294"/>
      <c r="B30121" s="243"/>
      <c r="C30121" s="243"/>
      <c r="D30121" s="243"/>
      <c r="E30121" s="243"/>
    </row>
    <row r="30122" spans="1:5" customFormat="1">
      <c r="A30122" s="294"/>
      <c r="B30122" s="243"/>
      <c r="C30122" s="243"/>
      <c r="D30122" s="243"/>
      <c r="E30122" s="243"/>
    </row>
    <row r="30123" spans="1:5" customFormat="1">
      <c r="A30123" s="294"/>
      <c r="B30123" s="243"/>
      <c r="C30123" s="243"/>
      <c r="D30123" s="243"/>
      <c r="E30123" s="243"/>
    </row>
    <row r="30124" spans="1:5" customFormat="1">
      <c r="A30124" s="294"/>
      <c r="B30124" s="243"/>
      <c r="C30124" s="243"/>
      <c r="D30124" s="243"/>
      <c r="E30124" s="243"/>
    </row>
    <row r="30125" spans="1:5" customFormat="1">
      <c r="A30125" s="294"/>
      <c r="B30125" s="243"/>
      <c r="C30125" s="243"/>
      <c r="D30125" s="243"/>
      <c r="E30125" s="243"/>
    </row>
    <row r="30126" spans="1:5" customFormat="1">
      <c r="A30126" s="294"/>
      <c r="B30126" s="243"/>
      <c r="C30126" s="243"/>
      <c r="D30126" s="243"/>
      <c r="E30126" s="243"/>
    </row>
    <row r="30127" spans="1:5" customFormat="1">
      <c r="A30127" s="294"/>
      <c r="B30127" s="243"/>
      <c r="C30127" s="243"/>
      <c r="D30127" s="243"/>
      <c r="E30127" s="243"/>
    </row>
    <row r="30128" spans="1:5" customFormat="1">
      <c r="A30128" s="294"/>
      <c r="B30128" s="243"/>
      <c r="C30128" s="243"/>
      <c r="D30128" s="243"/>
      <c r="E30128" s="243"/>
    </row>
    <row r="30129" spans="1:5" customFormat="1">
      <c r="A30129" s="294"/>
      <c r="B30129" s="243"/>
      <c r="C30129" s="243"/>
      <c r="D30129" s="243"/>
      <c r="E30129" s="243"/>
    </row>
    <row r="30130" spans="1:5" customFormat="1">
      <c r="A30130" s="294"/>
      <c r="B30130" s="243"/>
      <c r="C30130" s="243"/>
      <c r="D30130" s="243"/>
      <c r="E30130" s="243"/>
    </row>
    <row r="30131" spans="1:5" customFormat="1">
      <c r="A30131" s="294"/>
      <c r="B30131" s="243"/>
      <c r="C30131" s="243"/>
      <c r="D30131" s="243"/>
      <c r="E30131" s="243"/>
    </row>
    <row r="30132" spans="1:5" customFormat="1">
      <c r="A30132" s="294"/>
      <c r="B30132" s="243"/>
      <c r="C30132" s="243"/>
      <c r="D30132" s="243"/>
      <c r="E30132" s="243"/>
    </row>
    <row r="30133" spans="1:5" customFormat="1">
      <c r="A30133" s="294"/>
      <c r="B30133" s="243"/>
      <c r="C30133" s="243"/>
      <c r="D30133" s="243"/>
      <c r="E30133" s="243"/>
    </row>
    <row r="30134" spans="1:5" customFormat="1">
      <c r="A30134" s="294"/>
      <c r="B30134" s="243"/>
      <c r="C30134" s="243"/>
      <c r="D30134" s="243"/>
      <c r="E30134" s="243"/>
    </row>
    <row r="30135" spans="1:5" customFormat="1">
      <c r="A30135" s="294"/>
      <c r="B30135" s="243"/>
      <c r="C30135" s="243"/>
      <c r="D30135" s="243"/>
      <c r="E30135" s="243"/>
    </row>
    <row r="30136" spans="1:5" customFormat="1">
      <c r="A30136" s="294"/>
      <c r="B30136" s="243"/>
      <c r="C30136" s="243"/>
      <c r="D30136" s="243"/>
      <c r="E30136" s="243"/>
    </row>
    <row r="30137" spans="1:5" customFormat="1">
      <c r="A30137" s="294"/>
      <c r="B30137" s="243"/>
      <c r="C30137" s="243"/>
      <c r="D30137" s="243"/>
      <c r="E30137" s="243"/>
    </row>
    <row r="30138" spans="1:5" customFormat="1">
      <c r="A30138" s="294"/>
      <c r="B30138" s="243"/>
      <c r="C30138" s="243"/>
      <c r="D30138" s="243"/>
      <c r="E30138" s="243"/>
    </row>
    <row r="30139" spans="1:5" customFormat="1">
      <c r="A30139" s="294"/>
      <c r="B30139" s="243"/>
      <c r="C30139" s="243"/>
      <c r="D30139" s="243"/>
      <c r="E30139" s="243"/>
    </row>
    <row r="30140" spans="1:5" customFormat="1">
      <c r="A30140" s="294"/>
      <c r="B30140" s="243"/>
      <c r="C30140" s="243"/>
      <c r="D30140" s="243"/>
      <c r="E30140" s="243"/>
    </row>
    <row r="30141" spans="1:5" customFormat="1">
      <c r="A30141" s="294"/>
      <c r="B30141" s="243"/>
      <c r="C30141" s="243"/>
      <c r="D30141" s="243"/>
      <c r="E30141" s="243"/>
    </row>
    <row r="30142" spans="1:5" customFormat="1">
      <c r="A30142" s="294"/>
      <c r="B30142" s="243"/>
      <c r="C30142" s="243"/>
      <c r="D30142" s="243"/>
      <c r="E30142" s="243"/>
    </row>
    <row r="30143" spans="1:5" customFormat="1">
      <c r="A30143" s="294"/>
      <c r="B30143" s="243"/>
      <c r="C30143" s="243"/>
      <c r="D30143" s="243"/>
      <c r="E30143" s="243"/>
    </row>
    <row r="30144" spans="1:5" customFormat="1">
      <c r="A30144" s="294"/>
      <c r="B30144" s="243"/>
      <c r="C30144" s="243"/>
      <c r="D30144" s="243"/>
      <c r="E30144" s="243"/>
    </row>
    <row r="30145" spans="1:5" customFormat="1">
      <c r="A30145" s="294"/>
      <c r="B30145" s="243"/>
      <c r="C30145" s="243"/>
      <c r="D30145" s="243"/>
      <c r="E30145" s="243"/>
    </row>
    <row r="30146" spans="1:5" customFormat="1">
      <c r="A30146" s="294"/>
      <c r="B30146" s="243"/>
      <c r="C30146" s="243"/>
      <c r="D30146" s="243"/>
      <c r="E30146" s="243"/>
    </row>
    <row r="30147" spans="1:5" customFormat="1">
      <c r="A30147" s="294"/>
      <c r="B30147" s="243"/>
      <c r="C30147" s="243"/>
      <c r="D30147" s="243"/>
      <c r="E30147" s="243"/>
    </row>
    <row r="30148" spans="1:5" customFormat="1">
      <c r="A30148" s="294"/>
      <c r="B30148" s="243"/>
      <c r="C30148" s="243"/>
      <c r="D30148" s="243"/>
      <c r="E30148" s="243"/>
    </row>
    <row r="30149" spans="1:5" customFormat="1">
      <c r="A30149" s="294"/>
      <c r="B30149" s="243"/>
      <c r="C30149" s="243"/>
      <c r="D30149" s="243"/>
      <c r="E30149" s="243"/>
    </row>
    <row r="30150" spans="1:5" customFormat="1">
      <c r="A30150" s="294"/>
      <c r="B30150" s="243"/>
      <c r="C30150" s="243"/>
      <c r="D30150" s="243"/>
      <c r="E30150" s="243"/>
    </row>
    <row r="30151" spans="1:5" customFormat="1">
      <c r="A30151" s="294"/>
      <c r="B30151" s="243"/>
      <c r="C30151" s="243"/>
      <c r="D30151" s="243"/>
      <c r="E30151" s="243"/>
    </row>
    <row r="30152" spans="1:5" customFormat="1">
      <c r="A30152" s="294"/>
      <c r="B30152" s="243"/>
      <c r="C30152" s="243"/>
      <c r="D30152" s="243"/>
      <c r="E30152" s="243"/>
    </row>
    <row r="30153" spans="1:5" customFormat="1">
      <c r="A30153" s="294"/>
      <c r="B30153" s="243"/>
      <c r="C30153" s="243"/>
      <c r="D30153" s="243"/>
      <c r="E30153" s="243"/>
    </row>
    <row r="30154" spans="1:5" customFormat="1">
      <c r="A30154" s="294"/>
      <c r="B30154" s="243"/>
      <c r="C30154" s="243"/>
      <c r="D30154" s="243"/>
      <c r="E30154" s="243"/>
    </row>
    <row r="30155" spans="1:5" customFormat="1">
      <c r="A30155" s="294"/>
      <c r="B30155" s="243"/>
      <c r="C30155" s="243"/>
      <c r="D30155" s="243"/>
      <c r="E30155" s="243"/>
    </row>
    <row r="30156" spans="1:5" customFormat="1">
      <c r="A30156" s="294"/>
      <c r="B30156" s="243"/>
      <c r="C30156" s="243"/>
      <c r="D30156" s="243"/>
      <c r="E30156" s="243"/>
    </row>
    <row r="30157" spans="1:5" customFormat="1">
      <c r="A30157" s="294"/>
      <c r="B30157" s="243"/>
      <c r="C30157" s="243"/>
      <c r="D30157" s="243"/>
      <c r="E30157" s="243"/>
    </row>
    <row r="30158" spans="1:5" customFormat="1">
      <c r="A30158" s="294"/>
      <c r="B30158" s="243"/>
      <c r="C30158" s="243"/>
      <c r="D30158" s="243"/>
      <c r="E30158" s="243"/>
    </row>
    <row r="30159" spans="1:5" customFormat="1">
      <c r="A30159" s="294"/>
      <c r="B30159" s="243"/>
      <c r="C30159" s="243"/>
      <c r="D30159" s="243"/>
      <c r="E30159" s="243"/>
    </row>
    <row r="30160" spans="1:5" customFormat="1">
      <c r="A30160" s="294"/>
      <c r="B30160" s="243"/>
      <c r="C30160" s="243"/>
      <c r="D30160" s="243"/>
      <c r="E30160" s="243"/>
    </row>
    <row r="30161" spans="1:5" customFormat="1">
      <c r="A30161" s="294"/>
      <c r="B30161" s="243"/>
      <c r="C30161" s="243"/>
      <c r="D30161" s="243"/>
      <c r="E30161" s="243"/>
    </row>
    <row r="30162" spans="1:5" customFormat="1">
      <c r="A30162" s="294"/>
      <c r="B30162" s="243"/>
      <c r="C30162" s="243"/>
      <c r="D30162" s="243"/>
      <c r="E30162" s="243"/>
    </row>
    <row r="30163" spans="1:5" customFormat="1">
      <c r="A30163" s="294"/>
      <c r="B30163" s="243"/>
      <c r="C30163" s="243"/>
      <c r="D30163" s="243"/>
      <c r="E30163" s="243"/>
    </row>
    <row r="30164" spans="1:5" customFormat="1">
      <c r="A30164" s="294"/>
      <c r="B30164" s="243"/>
      <c r="C30164" s="243"/>
      <c r="D30164" s="243"/>
      <c r="E30164" s="243"/>
    </row>
    <row r="30165" spans="1:5" customFormat="1">
      <c r="A30165" s="294"/>
      <c r="B30165" s="243"/>
      <c r="C30165" s="243"/>
      <c r="D30165" s="243"/>
      <c r="E30165" s="243"/>
    </row>
    <row r="30166" spans="1:5" customFormat="1">
      <c r="A30166" s="294"/>
      <c r="B30166" s="243"/>
      <c r="C30166" s="243"/>
      <c r="D30166" s="243"/>
      <c r="E30166" s="243"/>
    </row>
    <row r="30167" spans="1:5" customFormat="1">
      <c r="A30167" s="294"/>
      <c r="B30167" s="243"/>
      <c r="C30167" s="243"/>
      <c r="D30167" s="243"/>
      <c r="E30167" s="243"/>
    </row>
    <row r="30168" spans="1:5" customFormat="1">
      <c r="A30168" s="294"/>
      <c r="B30168" s="243"/>
      <c r="C30168" s="243"/>
      <c r="D30168" s="243"/>
      <c r="E30168" s="243"/>
    </row>
    <row r="30169" spans="1:5" customFormat="1">
      <c r="A30169" s="294"/>
      <c r="B30169" s="243"/>
      <c r="C30169" s="243"/>
      <c r="D30169" s="243"/>
      <c r="E30169" s="243"/>
    </row>
    <row r="30170" spans="1:5" customFormat="1">
      <c r="A30170" s="294"/>
      <c r="B30170" s="243"/>
      <c r="C30170" s="243"/>
      <c r="D30170" s="243"/>
      <c r="E30170" s="243"/>
    </row>
    <row r="30171" spans="1:5" customFormat="1">
      <c r="A30171" s="294"/>
      <c r="B30171" s="243"/>
      <c r="C30171" s="243"/>
      <c r="D30171" s="243"/>
      <c r="E30171" s="243"/>
    </row>
    <row r="30172" spans="1:5" customFormat="1">
      <c r="A30172" s="294"/>
      <c r="B30172" s="243"/>
      <c r="C30172" s="243"/>
      <c r="D30172" s="243"/>
      <c r="E30172" s="243"/>
    </row>
    <row r="30173" spans="1:5" customFormat="1">
      <c r="A30173" s="294"/>
      <c r="B30173" s="243"/>
      <c r="C30173" s="243"/>
      <c r="D30173" s="243"/>
      <c r="E30173" s="243"/>
    </row>
    <row r="30174" spans="1:5" customFormat="1">
      <c r="A30174" s="294"/>
      <c r="B30174" s="243"/>
      <c r="C30174" s="243"/>
      <c r="D30174" s="243"/>
      <c r="E30174" s="243"/>
    </row>
    <row r="30175" spans="1:5" customFormat="1">
      <c r="A30175" s="294"/>
      <c r="B30175" s="243"/>
      <c r="C30175" s="243"/>
      <c r="D30175" s="243"/>
      <c r="E30175" s="243"/>
    </row>
    <row r="30176" spans="1:5" customFormat="1">
      <c r="A30176" s="294"/>
      <c r="B30176" s="243"/>
      <c r="C30176" s="243"/>
      <c r="D30176" s="243"/>
      <c r="E30176" s="243"/>
    </row>
    <row r="30177" spans="1:5" customFormat="1">
      <c r="A30177" s="294"/>
      <c r="B30177" s="243"/>
      <c r="C30177" s="243"/>
      <c r="D30177" s="243"/>
      <c r="E30177" s="243"/>
    </row>
    <row r="30178" spans="1:5" customFormat="1">
      <c r="A30178" s="294"/>
      <c r="B30178" s="243"/>
      <c r="C30178" s="243"/>
      <c r="D30178" s="243"/>
      <c r="E30178" s="243"/>
    </row>
    <row r="30179" spans="1:5" customFormat="1">
      <c r="A30179" s="294"/>
      <c r="B30179" s="243"/>
      <c r="C30179" s="243"/>
      <c r="D30179" s="243"/>
      <c r="E30179" s="243"/>
    </row>
    <row r="30180" spans="1:5" customFormat="1">
      <c r="A30180" s="294"/>
      <c r="B30180" s="243"/>
      <c r="C30180" s="243"/>
      <c r="D30180" s="243"/>
      <c r="E30180" s="243"/>
    </row>
    <row r="30181" spans="1:5" customFormat="1">
      <c r="A30181" s="294"/>
      <c r="B30181" s="243"/>
      <c r="C30181" s="243"/>
      <c r="D30181" s="243"/>
      <c r="E30181" s="243"/>
    </row>
    <row r="30182" spans="1:5" customFormat="1">
      <c r="A30182" s="294"/>
      <c r="B30182" s="243"/>
      <c r="C30182" s="243"/>
      <c r="D30182" s="243"/>
      <c r="E30182" s="243"/>
    </row>
    <row r="30183" spans="1:5" customFormat="1">
      <c r="A30183" s="294"/>
      <c r="B30183" s="243"/>
      <c r="C30183" s="243"/>
      <c r="D30183" s="243"/>
      <c r="E30183" s="243"/>
    </row>
    <row r="30184" spans="1:5" customFormat="1">
      <c r="A30184" s="294"/>
      <c r="B30184" s="243"/>
      <c r="C30184" s="243"/>
      <c r="D30184" s="243"/>
      <c r="E30184" s="243"/>
    </row>
    <row r="30185" spans="1:5" customFormat="1">
      <c r="A30185" s="294"/>
      <c r="B30185" s="243"/>
      <c r="C30185" s="243"/>
      <c r="D30185" s="243"/>
      <c r="E30185" s="243"/>
    </row>
    <row r="30186" spans="1:5" customFormat="1">
      <c r="A30186" s="294"/>
      <c r="B30186" s="243"/>
      <c r="C30186" s="243"/>
      <c r="D30186" s="243"/>
      <c r="E30186" s="243"/>
    </row>
    <row r="30187" spans="1:5" customFormat="1">
      <c r="A30187" s="294"/>
      <c r="B30187" s="243"/>
      <c r="C30187" s="243"/>
      <c r="D30187" s="243"/>
      <c r="E30187" s="243"/>
    </row>
    <row r="30188" spans="1:5" customFormat="1">
      <c r="A30188" s="294"/>
      <c r="B30188" s="243"/>
      <c r="C30188" s="243"/>
      <c r="D30188" s="243"/>
      <c r="E30188" s="243"/>
    </row>
    <row r="30189" spans="1:5" customFormat="1">
      <c r="A30189" s="294"/>
      <c r="B30189" s="243"/>
      <c r="C30189" s="243"/>
      <c r="D30189" s="243"/>
      <c r="E30189" s="243"/>
    </row>
    <row r="30190" spans="1:5" customFormat="1">
      <c r="A30190" s="294"/>
      <c r="B30190" s="243"/>
      <c r="C30190" s="243"/>
      <c r="D30190" s="243"/>
      <c r="E30190" s="243"/>
    </row>
    <row r="30191" spans="1:5" customFormat="1">
      <c r="A30191" s="294"/>
      <c r="B30191" s="243"/>
      <c r="C30191" s="243"/>
      <c r="D30191" s="243"/>
      <c r="E30191" s="243"/>
    </row>
    <row r="30192" spans="1:5" customFormat="1">
      <c r="A30192" s="294"/>
      <c r="B30192" s="243"/>
      <c r="C30192" s="243"/>
      <c r="D30192" s="243"/>
      <c r="E30192" s="243"/>
    </row>
    <row r="30193" spans="1:5" customFormat="1">
      <c r="A30193" s="294"/>
      <c r="B30193" s="243"/>
      <c r="C30193" s="243"/>
      <c r="D30193" s="243"/>
      <c r="E30193" s="243"/>
    </row>
    <row r="30194" spans="1:5" customFormat="1">
      <c r="A30194" s="294"/>
      <c r="B30194" s="243"/>
      <c r="C30194" s="243"/>
      <c r="D30194" s="243"/>
      <c r="E30194" s="243"/>
    </row>
    <row r="30195" spans="1:5" customFormat="1">
      <c r="A30195" s="294"/>
      <c r="B30195" s="243"/>
      <c r="C30195" s="243"/>
      <c r="D30195" s="243"/>
      <c r="E30195" s="243"/>
    </row>
    <row r="30196" spans="1:5" customFormat="1">
      <c r="A30196" s="294"/>
      <c r="B30196" s="243"/>
      <c r="C30196" s="243"/>
      <c r="D30196" s="243"/>
      <c r="E30196" s="243"/>
    </row>
    <row r="30197" spans="1:5" customFormat="1">
      <c r="A30197" s="294"/>
      <c r="B30197" s="243"/>
      <c r="C30197" s="243"/>
      <c r="D30197" s="243"/>
      <c r="E30197" s="243"/>
    </row>
    <row r="30198" spans="1:5" customFormat="1">
      <c r="A30198" s="294"/>
      <c r="B30198" s="243"/>
      <c r="C30198" s="243"/>
      <c r="D30198" s="243"/>
      <c r="E30198" s="243"/>
    </row>
    <row r="30199" spans="1:5" customFormat="1">
      <c r="A30199" s="294"/>
      <c r="B30199" s="243"/>
      <c r="C30199" s="243"/>
      <c r="D30199" s="243"/>
      <c r="E30199" s="243"/>
    </row>
    <row r="30200" spans="1:5" customFormat="1">
      <c r="A30200" s="294"/>
      <c r="B30200" s="243"/>
      <c r="C30200" s="243"/>
      <c r="D30200" s="243"/>
      <c r="E30200" s="243"/>
    </row>
    <row r="30201" spans="1:5" customFormat="1">
      <c r="A30201" s="294"/>
      <c r="B30201" s="243"/>
      <c r="C30201" s="243"/>
      <c r="D30201" s="243"/>
      <c r="E30201" s="243"/>
    </row>
    <row r="30202" spans="1:5" customFormat="1">
      <c r="A30202" s="294"/>
      <c r="B30202" s="243"/>
      <c r="C30202" s="243"/>
      <c r="D30202" s="243"/>
      <c r="E30202" s="243"/>
    </row>
    <row r="30203" spans="1:5" customFormat="1">
      <c r="A30203" s="294"/>
      <c r="B30203" s="243"/>
      <c r="C30203" s="243"/>
      <c r="D30203" s="243"/>
      <c r="E30203" s="243"/>
    </row>
    <row r="30204" spans="1:5" customFormat="1">
      <c r="A30204" s="294"/>
      <c r="B30204" s="243"/>
      <c r="C30204" s="243"/>
      <c r="D30204" s="243"/>
      <c r="E30204" s="243"/>
    </row>
    <row r="30205" spans="1:5" customFormat="1">
      <c r="A30205" s="294"/>
      <c r="B30205" s="243"/>
      <c r="C30205" s="243"/>
      <c r="D30205" s="243"/>
      <c r="E30205" s="243"/>
    </row>
    <row r="30206" spans="1:5" customFormat="1">
      <c r="A30206" s="294"/>
      <c r="B30206" s="243"/>
      <c r="C30206" s="243"/>
      <c r="D30206" s="243"/>
      <c r="E30206" s="243"/>
    </row>
    <row r="30207" spans="1:5" customFormat="1">
      <c r="A30207" s="294"/>
      <c r="B30207" s="243"/>
      <c r="C30207" s="243"/>
      <c r="D30207" s="243"/>
      <c r="E30207" s="243"/>
    </row>
    <row r="30208" spans="1:5" customFormat="1">
      <c r="A30208" s="294"/>
      <c r="B30208" s="243"/>
      <c r="C30208" s="243"/>
      <c r="D30208" s="243"/>
      <c r="E30208" s="243"/>
    </row>
    <row r="30209" spans="1:5" customFormat="1">
      <c r="A30209" s="294"/>
      <c r="B30209" s="243"/>
      <c r="C30209" s="243"/>
      <c r="D30209" s="243"/>
      <c r="E30209" s="243"/>
    </row>
    <row r="30210" spans="1:5" customFormat="1">
      <c r="A30210" s="294"/>
      <c r="B30210" s="243"/>
      <c r="C30210" s="243"/>
      <c r="D30210" s="243"/>
      <c r="E30210" s="243"/>
    </row>
    <row r="30211" spans="1:5" customFormat="1">
      <c r="A30211" s="294"/>
      <c r="B30211" s="243"/>
      <c r="C30211" s="243"/>
      <c r="D30211" s="243"/>
      <c r="E30211" s="243"/>
    </row>
    <row r="30212" spans="1:5" customFormat="1">
      <c r="A30212" s="294"/>
      <c r="B30212" s="243"/>
      <c r="C30212" s="243"/>
      <c r="D30212" s="243"/>
      <c r="E30212" s="243"/>
    </row>
    <row r="30213" spans="1:5" customFormat="1">
      <c r="A30213" s="294"/>
      <c r="B30213" s="243"/>
      <c r="C30213" s="243"/>
      <c r="D30213" s="243"/>
      <c r="E30213" s="243"/>
    </row>
    <row r="30214" spans="1:5" customFormat="1">
      <c r="A30214" s="294"/>
      <c r="B30214" s="243"/>
      <c r="C30214" s="243"/>
      <c r="D30214" s="243"/>
      <c r="E30214" s="243"/>
    </row>
    <row r="30215" spans="1:5" customFormat="1">
      <c r="A30215" s="294"/>
      <c r="B30215" s="243"/>
      <c r="C30215" s="243"/>
      <c r="D30215" s="243"/>
      <c r="E30215" s="243"/>
    </row>
    <row r="30216" spans="1:5" customFormat="1">
      <c r="A30216" s="294"/>
      <c r="B30216" s="243"/>
      <c r="C30216" s="243"/>
      <c r="D30216" s="243"/>
      <c r="E30216" s="243"/>
    </row>
    <row r="30217" spans="1:5" customFormat="1">
      <c r="A30217" s="294"/>
      <c r="B30217" s="243"/>
      <c r="C30217" s="243"/>
      <c r="D30217" s="243"/>
      <c r="E30217" s="243"/>
    </row>
    <row r="30218" spans="1:5" customFormat="1">
      <c r="A30218" s="294"/>
      <c r="B30218" s="243"/>
      <c r="C30218" s="243"/>
      <c r="D30218" s="243"/>
      <c r="E30218" s="243"/>
    </row>
    <row r="30219" spans="1:5" customFormat="1">
      <c r="A30219" s="294"/>
      <c r="B30219" s="243"/>
      <c r="C30219" s="243"/>
      <c r="D30219" s="243"/>
      <c r="E30219" s="243"/>
    </row>
    <row r="30220" spans="1:5" customFormat="1">
      <c r="A30220" s="294"/>
      <c r="B30220" s="243"/>
      <c r="C30220" s="243"/>
      <c r="D30220" s="243"/>
      <c r="E30220" s="243"/>
    </row>
    <row r="30221" spans="1:5" customFormat="1">
      <c r="A30221" s="294"/>
      <c r="B30221" s="243"/>
      <c r="C30221" s="243"/>
      <c r="D30221" s="243"/>
      <c r="E30221" s="243"/>
    </row>
    <row r="30222" spans="1:5" customFormat="1">
      <c r="A30222" s="294"/>
      <c r="B30222" s="243"/>
      <c r="C30222" s="243"/>
      <c r="D30222" s="243"/>
      <c r="E30222" s="243"/>
    </row>
    <row r="30223" spans="1:5" customFormat="1">
      <c r="A30223" s="294"/>
      <c r="B30223" s="243"/>
      <c r="C30223" s="243"/>
      <c r="D30223" s="243"/>
      <c r="E30223" s="243"/>
    </row>
    <row r="30224" spans="1:5" customFormat="1">
      <c r="A30224" s="294"/>
      <c r="B30224" s="243"/>
      <c r="C30224" s="243"/>
      <c r="D30224" s="243"/>
      <c r="E30224" s="243"/>
    </row>
    <row r="30225" spans="1:5" customFormat="1">
      <c r="A30225" s="294"/>
      <c r="B30225" s="243"/>
      <c r="C30225" s="243"/>
      <c r="D30225" s="243"/>
      <c r="E30225" s="243"/>
    </row>
    <row r="30226" spans="1:5" customFormat="1">
      <c r="A30226" s="294"/>
      <c r="B30226" s="243"/>
      <c r="C30226" s="243"/>
      <c r="D30226" s="243"/>
      <c r="E30226" s="243"/>
    </row>
    <row r="30227" spans="1:5" customFormat="1">
      <c r="A30227" s="294"/>
      <c r="B30227" s="243"/>
      <c r="C30227" s="243"/>
      <c r="D30227" s="243"/>
      <c r="E30227" s="243"/>
    </row>
    <row r="30228" spans="1:5" customFormat="1">
      <c r="A30228" s="294"/>
      <c r="B30228" s="243"/>
      <c r="C30228" s="243"/>
      <c r="D30228" s="243"/>
      <c r="E30228" s="243"/>
    </row>
    <row r="30229" spans="1:5" customFormat="1">
      <c r="A30229" s="294"/>
      <c r="B30229" s="243"/>
      <c r="C30229" s="243"/>
      <c r="D30229" s="243"/>
      <c r="E30229" s="243"/>
    </row>
    <row r="30230" spans="1:5" customFormat="1">
      <c r="A30230" s="294"/>
      <c r="B30230" s="243"/>
      <c r="C30230" s="243"/>
      <c r="D30230" s="243"/>
      <c r="E30230" s="243"/>
    </row>
    <row r="30231" spans="1:5" customFormat="1">
      <c r="A30231" s="294"/>
      <c r="B30231" s="243"/>
      <c r="C30231" s="243"/>
      <c r="D30231" s="243"/>
      <c r="E30231" s="243"/>
    </row>
    <row r="30232" spans="1:5" customFormat="1">
      <c r="A30232" s="294"/>
      <c r="B30232" s="243"/>
      <c r="C30232" s="243"/>
      <c r="D30232" s="243"/>
      <c r="E30232" s="243"/>
    </row>
    <row r="30233" spans="1:5" customFormat="1">
      <c r="A30233" s="294"/>
      <c r="B30233" s="243"/>
      <c r="C30233" s="243"/>
      <c r="D30233" s="243"/>
      <c r="E30233" s="243"/>
    </row>
    <row r="30234" spans="1:5" customFormat="1">
      <c r="A30234" s="294"/>
      <c r="B30234" s="243"/>
      <c r="C30234" s="243"/>
      <c r="D30234" s="243"/>
      <c r="E30234" s="243"/>
    </row>
    <row r="30235" spans="1:5" customFormat="1">
      <c r="A30235" s="294"/>
      <c r="B30235" s="243"/>
      <c r="C30235" s="243"/>
      <c r="D30235" s="243"/>
      <c r="E30235" s="243"/>
    </row>
    <row r="30236" spans="1:5" customFormat="1">
      <c r="A30236" s="294"/>
      <c r="B30236" s="243"/>
      <c r="C30236" s="243"/>
      <c r="D30236" s="243"/>
      <c r="E30236" s="243"/>
    </row>
    <row r="30237" spans="1:5" customFormat="1">
      <c r="A30237" s="294"/>
      <c r="B30237" s="243"/>
      <c r="C30237" s="243"/>
      <c r="D30237" s="243"/>
      <c r="E30237" s="243"/>
    </row>
    <row r="30238" spans="1:5" customFormat="1">
      <c r="A30238" s="294"/>
      <c r="B30238" s="243"/>
      <c r="C30238" s="243"/>
      <c r="D30238" s="243"/>
      <c r="E30238" s="243"/>
    </row>
    <row r="30239" spans="1:5" customFormat="1">
      <c r="A30239" s="294"/>
      <c r="B30239" s="243"/>
      <c r="C30239" s="243"/>
      <c r="D30239" s="243"/>
      <c r="E30239" s="243"/>
    </row>
    <row r="30240" spans="1:5" customFormat="1">
      <c r="A30240" s="294"/>
      <c r="B30240" s="243"/>
      <c r="C30240" s="243"/>
      <c r="D30240" s="243"/>
      <c r="E30240" s="243"/>
    </row>
    <row r="30241" spans="1:5" customFormat="1">
      <c r="A30241" s="294"/>
      <c r="B30241" s="243"/>
      <c r="C30241" s="243"/>
      <c r="D30241" s="243"/>
      <c r="E30241" s="243"/>
    </row>
    <row r="30242" spans="1:5" customFormat="1">
      <c r="A30242" s="294"/>
      <c r="B30242" s="243"/>
      <c r="C30242" s="243"/>
      <c r="D30242" s="243"/>
      <c r="E30242" s="243"/>
    </row>
    <row r="30243" spans="1:5" customFormat="1">
      <c r="A30243" s="294"/>
      <c r="B30243" s="243"/>
      <c r="C30243" s="243"/>
      <c r="D30243" s="243"/>
      <c r="E30243" s="243"/>
    </row>
    <row r="30244" spans="1:5" customFormat="1">
      <c r="A30244" s="294"/>
      <c r="B30244" s="243"/>
      <c r="C30244" s="243"/>
      <c r="D30244" s="243"/>
      <c r="E30244" s="243"/>
    </row>
    <row r="30245" spans="1:5" customFormat="1">
      <c r="A30245" s="294"/>
      <c r="B30245" s="243"/>
      <c r="C30245" s="243"/>
      <c r="D30245" s="243"/>
      <c r="E30245" s="243"/>
    </row>
    <row r="30246" spans="1:5" customFormat="1">
      <c r="A30246" s="294"/>
      <c r="B30246" s="243"/>
      <c r="C30246" s="243"/>
      <c r="D30246" s="243"/>
      <c r="E30246" s="243"/>
    </row>
    <row r="30247" spans="1:5" customFormat="1">
      <c r="A30247" s="294"/>
      <c r="B30247" s="243"/>
      <c r="C30247" s="243"/>
      <c r="D30247" s="243"/>
      <c r="E30247" s="243"/>
    </row>
    <row r="30248" spans="1:5" customFormat="1">
      <c r="A30248" s="294"/>
      <c r="B30248" s="243"/>
      <c r="C30248" s="243"/>
      <c r="D30248" s="243"/>
      <c r="E30248" s="243"/>
    </row>
    <row r="30249" spans="1:5" customFormat="1">
      <c r="A30249" s="294"/>
      <c r="B30249" s="243"/>
      <c r="C30249" s="243"/>
      <c r="D30249" s="243"/>
      <c r="E30249" s="243"/>
    </row>
    <row r="30250" spans="1:5" customFormat="1">
      <c r="A30250" s="294"/>
      <c r="B30250" s="243"/>
      <c r="C30250" s="243"/>
      <c r="D30250" s="243"/>
      <c r="E30250" s="243"/>
    </row>
    <row r="30251" spans="1:5" customFormat="1">
      <c r="A30251" s="294"/>
      <c r="B30251" s="243"/>
      <c r="C30251" s="243"/>
      <c r="D30251" s="243"/>
      <c r="E30251" s="243"/>
    </row>
    <row r="30252" spans="1:5" customFormat="1">
      <c r="A30252" s="294"/>
      <c r="B30252" s="243"/>
      <c r="C30252" s="243"/>
      <c r="D30252" s="243"/>
      <c r="E30252" s="243"/>
    </row>
    <row r="30253" spans="1:5" customFormat="1">
      <c r="A30253" s="294"/>
      <c r="B30253" s="243"/>
      <c r="C30253" s="243"/>
      <c r="D30253" s="243"/>
      <c r="E30253" s="243"/>
    </row>
    <row r="30254" spans="1:5" customFormat="1">
      <c r="A30254" s="294"/>
      <c r="B30254" s="243"/>
      <c r="C30254" s="243"/>
      <c r="D30254" s="243"/>
      <c r="E30254" s="243"/>
    </row>
    <row r="30255" spans="1:5" customFormat="1">
      <c r="A30255" s="294"/>
      <c r="B30255" s="243"/>
      <c r="C30255" s="243"/>
      <c r="D30255" s="243"/>
      <c r="E30255" s="243"/>
    </row>
    <row r="30256" spans="1:5" customFormat="1">
      <c r="A30256" s="294"/>
      <c r="B30256" s="243"/>
      <c r="C30256" s="243"/>
      <c r="D30256" s="243"/>
      <c r="E30256" s="243"/>
    </row>
    <row r="30257" spans="1:5" customFormat="1">
      <c r="A30257" s="294"/>
      <c r="B30257" s="243"/>
      <c r="C30257" s="243"/>
      <c r="D30257" s="243"/>
      <c r="E30257" s="243"/>
    </row>
    <row r="30258" spans="1:5" customFormat="1">
      <c r="A30258" s="294"/>
      <c r="B30258" s="243"/>
      <c r="C30258" s="243"/>
      <c r="D30258" s="243"/>
      <c r="E30258" s="243"/>
    </row>
    <row r="30259" spans="1:5" customFormat="1">
      <c r="A30259" s="294"/>
      <c r="B30259" s="243"/>
      <c r="C30259" s="243"/>
      <c r="D30259" s="243"/>
      <c r="E30259" s="243"/>
    </row>
    <row r="30260" spans="1:5" customFormat="1">
      <c r="A30260" s="294"/>
      <c r="B30260" s="243"/>
      <c r="C30260" s="243"/>
      <c r="D30260" s="243"/>
      <c r="E30260" s="243"/>
    </row>
    <row r="30261" spans="1:5" customFormat="1">
      <c r="A30261" s="294"/>
      <c r="B30261" s="243"/>
      <c r="C30261" s="243"/>
      <c r="D30261" s="243"/>
      <c r="E30261" s="243"/>
    </row>
    <row r="30262" spans="1:5" customFormat="1">
      <c r="A30262" s="294"/>
      <c r="B30262" s="243"/>
      <c r="C30262" s="243"/>
      <c r="D30262" s="243"/>
      <c r="E30262" s="243"/>
    </row>
    <row r="30263" spans="1:5" customFormat="1">
      <c r="A30263" s="294"/>
      <c r="B30263" s="243"/>
      <c r="C30263" s="243"/>
      <c r="D30263" s="243"/>
      <c r="E30263" s="243"/>
    </row>
    <row r="30264" spans="1:5" customFormat="1">
      <c r="A30264" s="294"/>
      <c r="B30264" s="243"/>
      <c r="C30264" s="243"/>
      <c r="D30264" s="243"/>
      <c r="E30264" s="243"/>
    </row>
    <row r="30265" spans="1:5" customFormat="1">
      <c r="A30265" s="294"/>
      <c r="B30265" s="243"/>
      <c r="C30265" s="243"/>
      <c r="D30265" s="243"/>
      <c r="E30265" s="243"/>
    </row>
    <row r="30266" spans="1:5" customFormat="1">
      <c r="A30266" s="294"/>
      <c r="B30266" s="243"/>
      <c r="C30266" s="243"/>
      <c r="D30266" s="243"/>
      <c r="E30266" s="243"/>
    </row>
    <row r="30267" spans="1:5" customFormat="1">
      <c r="A30267" s="294"/>
      <c r="B30267" s="243"/>
      <c r="C30267" s="243"/>
      <c r="D30267" s="243"/>
      <c r="E30267" s="243"/>
    </row>
    <row r="30268" spans="1:5" customFormat="1">
      <c r="A30268" s="294"/>
      <c r="B30268" s="243"/>
      <c r="C30268" s="243"/>
      <c r="D30268" s="243"/>
      <c r="E30268" s="243"/>
    </row>
    <row r="30269" spans="1:5" customFormat="1">
      <c r="A30269" s="294"/>
      <c r="B30269" s="243"/>
      <c r="C30269" s="243"/>
      <c r="D30269" s="243"/>
      <c r="E30269" s="243"/>
    </row>
    <row r="30270" spans="1:5" customFormat="1">
      <c r="A30270" s="294"/>
      <c r="B30270" s="243"/>
      <c r="C30270" s="243"/>
      <c r="D30270" s="243"/>
      <c r="E30270" s="243"/>
    </row>
    <row r="30271" spans="1:5" customFormat="1">
      <c r="A30271" s="294"/>
      <c r="B30271" s="243"/>
      <c r="C30271" s="243"/>
      <c r="D30271" s="243"/>
      <c r="E30271" s="243"/>
    </row>
    <row r="30272" spans="1:5" customFormat="1">
      <c r="A30272" s="294"/>
      <c r="B30272" s="243"/>
      <c r="C30272" s="243"/>
      <c r="D30272" s="243"/>
      <c r="E30272" s="243"/>
    </row>
    <row r="30273" spans="1:5" customFormat="1">
      <c r="A30273" s="294"/>
      <c r="B30273" s="243"/>
      <c r="C30273" s="243"/>
      <c r="D30273" s="243"/>
      <c r="E30273" s="243"/>
    </row>
    <row r="30274" spans="1:5" customFormat="1">
      <c r="A30274" s="294"/>
      <c r="B30274" s="243"/>
      <c r="C30274" s="243"/>
      <c r="D30274" s="243"/>
      <c r="E30274" s="243"/>
    </row>
    <row r="30275" spans="1:5" customFormat="1">
      <c r="A30275" s="294"/>
      <c r="B30275" s="243"/>
      <c r="C30275" s="243"/>
      <c r="D30275" s="243"/>
      <c r="E30275" s="243"/>
    </row>
    <row r="30276" spans="1:5" customFormat="1">
      <c r="A30276" s="294"/>
      <c r="B30276" s="243"/>
      <c r="C30276" s="243"/>
      <c r="D30276" s="243"/>
      <c r="E30276" s="243"/>
    </row>
    <row r="30277" spans="1:5" customFormat="1">
      <c r="A30277" s="294"/>
      <c r="B30277" s="243"/>
      <c r="C30277" s="243"/>
      <c r="D30277" s="243"/>
      <c r="E30277" s="243"/>
    </row>
    <row r="30278" spans="1:5" customFormat="1">
      <c r="A30278" s="294"/>
      <c r="B30278" s="243"/>
      <c r="C30278" s="243"/>
      <c r="D30278" s="243"/>
      <c r="E30278" s="243"/>
    </row>
    <row r="30279" spans="1:5" customFormat="1">
      <c r="A30279" s="294"/>
      <c r="B30279" s="243"/>
      <c r="C30279" s="243"/>
      <c r="D30279" s="243"/>
      <c r="E30279" s="243"/>
    </row>
    <row r="30280" spans="1:5" customFormat="1">
      <c r="A30280" s="294"/>
      <c r="B30280" s="243"/>
      <c r="C30280" s="243"/>
      <c r="D30280" s="243"/>
      <c r="E30280" s="243"/>
    </row>
    <row r="30281" spans="1:5" customFormat="1">
      <c r="A30281" s="294"/>
      <c r="B30281" s="243"/>
      <c r="C30281" s="243"/>
      <c r="D30281" s="243"/>
      <c r="E30281" s="243"/>
    </row>
    <row r="30282" spans="1:5" customFormat="1">
      <c r="A30282" s="294"/>
      <c r="B30282" s="243"/>
      <c r="C30282" s="243"/>
      <c r="D30282" s="243"/>
      <c r="E30282" s="243"/>
    </row>
    <row r="30283" spans="1:5" customFormat="1">
      <c r="A30283" s="294"/>
      <c r="B30283" s="243"/>
      <c r="C30283" s="243"/>
      <c r="D30283" s="243"/>
      <c r="E30283" s="243"/>
    </row>
    <row r="30284" spans="1:5" customFormat="1">
      <c r="A30284" s="294"/>
      <c r="B30284" s="243"/>
      <c r="C30284" s="243"/>
      <c r="D30284" s="243"/>
      <c r="E30284" s="243"/>
    </row>
    <row r="30285" spans="1:5" customFormat="1">
      <c r="A30285" s="294"/>
      <c r="B30285" s="243"/>
      <c r="C30285" s="243"/>
      <c r="D30285" s="243"/>
      <c r="E30285" s="243"/>
    </row>
    <row r="30286" spans="1:5" customFormat="1">
      <c r="A30286" s="294"/>
      <c r="B30286" s="243"/>
      <c r="C30286" s="243"/>
      <c r="D30286" s="243"/>
      <c r="E30286" s="243"/>
    </row>
    <row r="30287" spans="1:5" customFormat="1">
      <c r="A30287" s="294"/>
      <c r="B30287" s="243"/>
      <c r="C30287" s="243"/>
      <c r="D30287" s="243"/>
      <c r="E30287" s="243"/>
    </row>
    <row r="30288" spans="1:5" customFormat="1">
      <c r="A30288" s="294"/>
      <c r="B30288" s="243"/>
      <c r="C30288" s="243"/>
      <c r="D30288" s="243"/>
      <c r="E30288" s="243"/>
    </row>
    <row r="30289" spans="1:5" customFormat="1">
      <c r="A30289" s="294"/>
      <c r="B30289" s="243"/>
      <c r="C30289" s="243"/>
      <c r="D30289" s="243"/>
      <c r="E30289" s="243"/>
    </row>
    <row r="30290" spans="1:5" customFormat="1">
      <c r="A30290" s="294"/>
      <c r="B30290" s="243"/>
      <c r="C30290" s="243"/>
      <c r="D30290" s="243"/>
      <c r="E30290" s="243"/>
    </row>
    <row r="30291" spans="1:5" customFormat="1">
      <c r="A30291" s="294"/>
      <c r="B30291" s="243"/>
      <c r="C30291" s="243"/>
      <c r="D30291" s="243"/>
      <c r="E30291" s="243"/>
    </row>
    <row r="30292" spans="1:5" customFormat="1">
      <c r="A30292" s="294"/>
      <c r="B30292" s="243"/>
      <c r="C30292" s="243"/>
      <c r="D30292" s="243"/>
      <c r="E30292" s="243"/>
    </row>
    <row r="30293" spans="1:5" customFormat="1">
      <c r="A30293" s="294"/>
      <c r="B30293" s="243"/>
      <c r="C30293" s="243"/>
      <c r="D30293" s="243"/>
      <c r="E30293" s="243"/>
    </row>
    <row r="30294" spans="1:5" customFormat="1">
      <c r="A30294" s="294"/>
      <c r="B30294" s="243"/>
      <c r="C30294" s="243"/>
      <c r="D30294" s="243"/>
      <c r="E30294" s="243"/>
    </row>
    <row r="30295" spans="1:5" customFormat="1">
      <c r="A30295" s="294"/>
      <c r="B30295" s="243"/>
      <c r="C30295" s="243"/>
      <c r="D30295" s="243"/>
      <c r="E30295" s="243"/>
    </row>
    <row r="30296" spans="1:5" customFormat="1">
      <c r="A30296" s="294"/>
      <c r="B30296" s="243"/>
      <c r="C30296" s="243"/>
      <c r="D30296" s="243"/>
      <c r="E30296" s="243"/>
    </row>
    <row r="30297" spans="1:5" customFormat="1">
      <c r="A30297" s="294"/>
      <c r="B30297" s="243"/>
      <c r="C30297" s="243"/>
      <c r="D30297" s="243"/>
      <c r="E30297" s="243"/>
    </row>
    <row r="30298" spans="1:5" customFormat="1">
      <c r="A30298" s="294"/>
      <c r="B30298" s="243"/>
      <c r="C30298" s="243"/>
      <c r="D30298" s="243"/>
      <c r="E30298" s="243"/>
    </row>
    <row r="30299" spans="1:5" customFormat="1">
      <c r="A30299" s="294"/>
      <c r="B30299" s="243"/>
      <c r="C30299" s="243"/>
      <c r="D30299" s="243"/>
      <c r="E30299" s="243"/>
    </row>
    <row r="30300" spans="1:5" customFormat="1">
      <c r="A30300" s="294"/>
      <c r="B30300" s="243"/>
      <c r="C30300" s="243"/>
      <c r="D30300" s="243"/>
      <c r="E30300" s="243"/>
    </row>
    <row r="30301" spans="1:5" customFormat="1">
      <c r="A30301" s="294"/>
      <c r="B30301" s="243"/>
      <c r="C30301" s="243"/>
      <c r="D30301" s="243"/>
      <c r="E30301" s="243"/>
    </row>
    <row r="30302" spans="1:5" customFormat="1">
      <c r="A30302" s="294"/>
      <c r="B30302" s="243"/>
      <c r="C30302" s="243"/>
      <c r="D30302" s="243"/>
      <c r="E30302" s="243"/>
    </row>
    <row r="30303" spans="1:5" customFormat="1">
      <c r="A30303" s="294"/>
      <c r="B30303" s="243"/>
      <c r="C30303" s="243"/>
      <c r="D30303" s="243"/>
      <c r="E30303" s="243"/>
    </row>
    <row r="30304" spans="1:5" customFormat="1">
      <c r="A30304" s="294"/>
      <c r="B30304" s="243"/>
      <c r="C30304" s="243"/>
      <c r="D30304" s="243"/>
      <c r="E30304" s="243"/>
    </row>
    <row r="30305" spans="1:5" customFormat="1">
      <c r="A30305" s="294"/>
      <c r="B30305" s="243"/>
      <c r="C30305" s="243"/>
      <c r="D30305" s="243"/>
      <c r="E30305" s="243"/>
    </row>
    <row r="30306" spans="1:5" customFormat="1">
      <c r="A30306" s="294"/>
      <c r="B30306" s="243"/>
      <c r="C30306" s="243"/>
      <c r="D30306" s="243"/>
      <c r="E30306" s="243"/>
    </row>
    <row r="30307" spans="1:5" customFormat="1">
      <c r="A30307" s="294"/>
      <c r="B30307" s="243"/>
      <c r="C30307" s="243"/>
      <c r="D30307" s="243"/>
      <c r="E30307" s="243"/>
    </row>
    <row r="30308" spans="1:5" customFormat="1">
      <c r="A30308" s="294"/>
      <c r="B30308" s="243"/>
      <c r="C30308" s="243"/>
      <c r="D30308" s="243"/>
      <c r="E30308" s="243"/>
    </row>
    <row r="30309" spans="1:5" customFormat="1">
      <c r="A30309" s="294"/>
      <c r="B30309" s="243"/>
      <c r="C30309" s="243"/>
      <c r="D30309" s="243"/>
      <c r="E30309" s="243"/>
    </row>
    <row r="30310" spans="1:5" customFormat="1">
      <c r="A30310" s="294"/>
      <c r="B30310" s="243"/>
      <c r="C30310" s="243"/>
      <c r="D30310" s="243"/>
      <c r="E30310" s="243"/>
    </row>
    <row r="30311" spans="1:5" customFormat="1">
      <c r="A30311" s="294"/>
      <c r="B30311" s="243"/>
      <c r="C30311" s="243"/>
      <c r="D30311" s="243"/>
      <c r="E30311" s="243"/>
    </row>
    <row r="30312" spans="1:5" customFormat="1">
      <c r="A30312" s="294"/>
      <c r="B30312" s="243"/>
      <c r="C30312" s="243"/>
      <c r="D30312" s="243"/>
      <c r="E30312" s="243"/>
    </row>
    <row r="30313" spans="1:5" customFormat="1">
      <c r="A30313" s="294"/>
      <c r="B30313" s="243"/>
      <c r="C30313" s="243"/>
      <c r="D30313" s="243"/>
      <c r="E30313" s="243"/>
    </row>
    <row r="30314" spans="1:5" customFormat="1">
      <c r="A30314" s="294"/>
      <c r="B30314" s="243"/>
      <c r="C30314" s="243"/>
      <c r="D30314" s="243"/>
      <c r="E30314" s="243"/>
    </row>
    <row r="30315" spans="1:5" customFormat="1">
      <c r="A30315" s="294"/>
      <c r="B30315" s="243"/>
      <c r="C30315" s="243"/>
      <c r="D30315" s="243"/>
      <c r="E30315" s="243"/>
    </row>
    <row r="30316" spans="1:5" customFormat="1">
      <c r="A30316" s="294"/>
      <c r="B30316" s="243"/>
      <c r="C30316" s="243"/>
      <c r="D30316" s="243"/>
      <c r="E30316" s="243"/>
    </row>
    <row r="30317" spans="1:5" customFormat="1">
      <c r="A30317" s="294"/>
      <c r="B30317" s="243"/>
      <c r="C30317" s="243"/>
      <c r="D30317" s="243"/>
      <c r="E30317" s="243"/>
    </row>
    <row r="30318" spans="1:5" customFormat="1">
      <c r="A30318" s="294"/>
      <c r="B30318" s="243"/>
      <c r="C30318" s="243"/>
      <c r="D30318" s="243"/>
      <c r="E30318" s="243"/>
    </row>
    <row r="30319" spans="1:5" customFormat="1">
      <c r="A30319" s="294"/>
      <c r="B30319" s="243"/>
      <c r="C30319" s="243"/>
      <c r="D30319" s="243"/>
      <c r="E30319" s="243"/>
    </row>
    <row r="30320" spans="1:5" customFormat="1">
      <c r="A30320" s="294"/>
      <c r="B30320" s="243"/>
      <c r="C30320" s="243"/>
      <c r="D30320" s="243"/>
      <c r="E30320" s="243"/>
    </row>
    <row r="30321" spans="1:5" customFormat="1">
      <c r="A30321" s="294"/>
      <c r="B30321" s="243"/>
      <c r="C30321" s="243"/>
      <c r="D30321" s="243"/>
      <c r="E30321" s="243"/>
    </row>
    <row r="30322" spans="1:5" customFormat="1">
      <c r="A30322" s="294"/>
      <c r="B30322" s="243"/>
      <c r="C30322" s="243"/>
      <c r="D30322" s="243"/>
      <c r="E30322" s="243"/>
    </row>
    <row r="30323" spans="1:5" customFormat="1">
      <c r="A30323" s="294"/>
      <c r="B30323" s="243"/>
      <c r="C30323" s="243"/>
      <c r="D30323" s="243"/>
      <c r="E30323" s="243"/>
    </row>
    <row r="30324" spans="1:5" customFormat="1">
      <c r="A30324" s="294"/>
      <c r="B30324" s="243"/>
      <c r="C30324" s="243"/>
      <c r="D30324" s="243"/>
      <c r="E30324" s="243"/>
    </row>
    <row r="30325" spans="1:5" customFormat="1">
      <c r="A30325" s="294"/>
      <c r="B30325" s="243"/>
      <c r="C30325" s="243"/>
      <c r="D30325" s="243"/>
      <c r="E30325" s="243"/>
    </row>
    <row r="30326" spans="1:5" customFormat="1">
      <c r="A30326" s="294"/>
      <c r="B30326" s="243"/>
      <c r="C30326" s="243"/>
      <c r="D30326" s="243"/>
      <c r="E30326" s="243"/>
    </row>
    <row r="30327" spans="1:5" customFormat="1">
      <c r="A30327" s="294"/>
      <c r="B30327" s="243"/>
      <c r="C30327" s="243"/>
      <c r="D30327" s="243"/>
      <c r="E30327" s="243"/>
    </row>
    <row r="30328" spans="1:5" customFormat="1">
      <c r="A30328" s="294"/>
      <c r="B30328" s="243"/>
      <c r="C30328" s="243"/>
      <c r="D30328" s="243"/>
      <c r="E30328" s="243"/>
    </row>
    <row r="30329" spans="1:5" customFormat="1">
      <c r="A30329" s="294"/>
      <c r="B30329" s="243"/>
      <c r="C30329" s="243"/>
      <c r="D30329" s="243"/>
      <c r="E30329" s="243"/>
    </row>
    <row r="30330" spans="1:5" customFormat="1">
      <c r="A30330" s="294"/>
      <c r="B30330" s="243"/>
      <c r="C30330" s="243"/>
      <c r="D30330" s="243"/>
      <c r="E30330" s="243"/>
    </row>
    <row r="30331" spans="1:5" customFormat="1">
      <c r="A30331" s="294"/>
      <c r="B30331" s="243"/>
      <c r="C30331" s="243"/>
      <c r="D30331" s="243"/>
      <c r="E30331" s="243"/>
    </row>
    <row r="30332" spans="1:5" customFormat="1">
      <c r="A30332" s="294"/>
      <c r="B30332" s="243"/>
      <c r="C30332" s="243"/>
      <c r="D30332" s="243"/>
      <c r="E30332" s="243"/>
    </row>
    <row r="30333" spans="1:5" customFormat="1">
      <c r="A30333" s="294"/>
      <c r="B30333" s="243"/>
      <c r="C30333" s="243"/>
      <c r="D30333" s="243"/>
      <c r="E30333" s="243"/>
    </row>
    <row r="30334" spans="1:5" customFormat="1">
      <c r="A30334" s="294"/>
      <c r="B30334" s="243"/>
      <c r="C30334" s="243"/>
      <c r="D30334" s="243"/>
      <c r="E30334" s="243"/>
    </row>
    <row r="30335" spans="1:5" customFormat="1">
      <c r="A30335" s="294"/>
      <c r="B30335" s="243"/>
      <c r="C30335" s="243"/>
      <c r="D30335" s="243"/>
      <c r="E30335" s="243"/>
    </row>
    <row r="30336" spans="1:5" customFormat="1">
      <c r="A30336" s="294"/>
      <c r="B30336" s="243"/>
      <c r="C30336" s="243"/>
      <c r="D30336" s="243"/>
      <c r="E30336" s="243"/>
    </row>
    <row r="30337" spans="1:5" customFormat="1">
      <c r="A30337" s="294"/>
      <c r="B30337" s="243"/>
      <c r="C30337" s="243"/>
      <c r="D30337" s="243"/>
      <c r="E30337" s="243"/>
    </row>
    <row r="30338" spans="1:5" customFormat="1">
      <c r="A30338" s="294"/>
      <c r="B30338" s="243"/>
      <c r="C30338" s="243"/>
      <c r="D30338" s="243"/>
      <c r="E30338" s="243"/>
    </row>
    <row r="30339" spans="1:5" customFormat="1">
      <c r="A30339" s="294"/>
      <c r="B30339" s="243"/>
      <c r="C30339" s="243"/>
      <c r="D30339" s="243"/>
      <c r="E30339" s="243"/>
    </row>
    <row r="30340" spans="1:5" customFormat="1">
      <c r="A30340" s="294"/>
      <c r="B30340" s="243"/>
      <c r="C30340" s="243"/>
      <c r="D30340" s="243"/>
      <c r="E30340" s="243"/>
    </row>
    <row r="30341" spans="1:5" customFormat="1">
      <c r="A30341" s="294"/>
      <c r="B30341" s="243"/>
      <c r="C30341" s="243"/>
      <c r="D30341" s="243"/>
      <c r="E30341" s="243"/>
    </row>
    <row r="30342" spans="1:5" customFormat="1">
      <c r="A30342" s="294"/>
      <c r="B30342" s="243"/>
      <c r="C30342" s="243"/>
      <c r="D30342" s="243"/>
      <c r="E30342" s="243"/>
    </row>
    <row r="30343" spans="1:5" customFormat="1">
      <c r="A30343" s="294"/>
      <c r="B30343" s="243"/>
      <c r="C30343" s="243"/>
      <c r="D30343" s="243"/>
      <c r="E30343" s="243"/>
    </row>
    <row r="30344" spans="1:5" customFormat="1">
      <c r="A30344" s="294"/>
      <c r="B30344" s="243"/>
      <c r="C30344" s="243"/>
      <c r="D30344" s="243"/>
      <c r="E30344" s="243"/>
    </row>
    <row r="30345" spans="1:5" customFormat="1">
      <c r="A30345" s="294"/>
      <c r="B30345" s="243"/>
      <c r="C30345" s="243"/>
      <c r="D30345" s="243"/>
      <c r="E30345" s="243"/>
    </row>
    <row r="30346" spans="1:5" customFormat="1">
      <c r="A30346" s="294"/>
      <c r="B30346" s="243"/>
      <c r="C30346" s="243"/>
      <c r="D30346" s="243"/>
      <c r="E30346" s="243"/>
    </row>
    <row r="30347" spans="1:5" customFormat="1">
      <c r="A30347" s="294"/>
      <c r="B30347" s="243"/>
      <c r="C30347" s="243"/>
      <c r="D30347" s="243"/>
      <c r="E30347" s="243"/>
    </row>
    <row r="30348" spans="1:5" customFormat="1">
      <c r="A30348" s="294"/>
      <c r="B30348" s="243"/>
      <c r="C30348" s="243"/>
      <c r="D30348" s="243"/>
      <c r="E30348" s="243"/>
    </row>
    <row r="30349" spans="1:5" customFormat="1">
      <c r="A30349" s="294"/>
      <c r="B30349" s="243"/>
      <c r="C30349" s="243"/>
      <c r="D30349" s="243"/>
      <c r="E30349" s="243"/>
    </row>
    <row r="30350" spans="1:5" customFormat="1">
      <c r="A30350" s="294"/>
      <c r="B30350" s="243"/>
      <c r="C30350" s="243"/>
      <c r="D30350" s="243"/>
      <c r="E30350" s="243"/>
    </row>
    <row r="30351" spans="1:5" customFormat="1">
      <c r="A30351" s="294"/>
      <c r="B30351" s="243"/>
      <c r="C30351" s="243"/>
      <c r="D30351" s="243"/>
      <c r="E30351" s="243"/>
    </row>
    <row r="30352" spans="1:5" customFormat="1">
      <c r="A30352" s="294"/>
      <c r="B30352" s="243"/>
      <c r="C30352" s="243"/>
      <c r="D30352" s="243"/>
      <c r="E30352" s="243"/>
    </row>
    <row r="30353" spans="1:5" customFormat="1">
      <c r="A30353" s="294"/>
      <c r="B30353" s="243"/>
      <c r="C30353" s="243"/>
      <c r="D30353" s="243"/>
      <c r="E30353" s="243"/>
    </row>
    <row r="30354" spans="1:5" customFormat="1">
      <c r="A30354" s="294"/>
      <c r="B30354" s="243"/>
      <c r="C30354" s="243"/>
      <c r="D30354" s="243"/>
      <c r="E30354" s="243"/>
    </row>
    <row r="30355" spans="1:5" customFormat="1">
      <c r="A30355" s="294"/>
      <c r="B30355" s="243"/>
      <c r="C30355" s="243"/>
      <c r="D30355" s="243"/>
      <c r="E30355" s="243"/>
    </row>
    <row r="30356" spans="1:5" customFormat="1">
      <c r="A30356" s="294"/>
      <c r="B30356" s="243"/>
      <c r="C30356" s="243"/>
      <c r="D30356" s="243"/>
      <c r="E30356" s="243"/>
    </row>
    <row r="30357" spans="1:5" customFormat="1">
      <c r="A30357" s="294"/>
      <c r="B30357" s="243"/>
      <c r="C30357" s="243"/>
      <c r="D30357" s="243"/>
      <c r="E30357" s="243"/>
    </row>
    <row r="30358" spans="1:5" customFormat="1">
      <c r="A30358" s="294"/>
      <c r="B30358" s="243"/>
      <c r="C30358" s="243"/>
      <c r="D30358" s="243"/>
      <c r="E30358" s="243"/>
    </row>
    <row r="30359" spans="1:5" customFormat="1">
      <c r="A30359" s="294"/>
      <c r="B30359" s="243"/>
      <c r="C30359" s="243"/>
      <c r="D30359" s="243"/>
      <c r="E30359" s="243"/>
    </row>
    <row r="30360" spans="1:5" customFormat="1">
      <c r="A30360" s="294"/>
      <c r="B30360" s="243"/>
      <c r="C30360" s="243"/>
      <c r="D30360" s="243"/>
      <c r="E30360" s="243"/>
    </row>
    <row r="30361" spans="1:5" customFormat="1">
      <c r="A30361" s="294"/>
      <c r="B30361" s="243"/>
      <c r="C30361" s="243"/>
      <c r="D30361" s="243"/>
      <c r="E30361" s="243"/>
    </row>
    <row r="30362" spans="1:5" customFormat="1">
      <c r="A30362" s="294"/>
      <c r="B30362" s="243"/>
      <c r="C30362" s="243"/>
      <c r="D30362" s="243"/>
      <c r="E30362" s="243"/>
    </row>
    <row r="30363" spans="1:5" customFormat="1">
      <c r="A30363" s="294"/>
      <c r="B30363" s="243"/>
      <c r="C30363" s="243"/>
      <c r="D30363" s="243"/>
      <c r="E30363" s="243"/>
    </row>
    <row r="30364" spans="1:5" customFormat="1">
      <c r="A30364" s="294"/>
      <c r="B30364" s="243"/>
      <c r="C30364" s="243"/>
      <c r="D30364" s="243"/>
      <c r="E30364" s="243"/>
    </row>
    <row r="30365" spans="1:5" customFormat="1">
      <c r="A30365" s="294"/>
      <c r="B30365" s="243"/>
      <c r="C30365" s="243"/>
      <c r="D30365" s="243"/>
      <c r="E30365" s="243"/>
    </row>
    <row r="30366" spans="1:5" customFormat="1">
      <c r="A30366" s="294"/>
      <c r="B30366" s="243"/>
      <c r="C30366" s="243"/>
      <c r="D30366" s="243"/>
      <c r="E30366" s="243"/>
    </row>
    <row r="30367" spans="1:5" customFormat="1">
      <c r="A30367" s="294"/>
      <c r="B30367" s="243"/>
      <c r="C30367" s="243"/>
      <c r="D30367" s="243"/>
      <c r="E30367" s="243"/>
    </row>
    <row r="30368" spans="1:5" customFormat="1">
      <c r="A30368" s="294"/>
      <c r="B30368" s="243"/>
      <c r="C30368" s="243"/>
      <c r="D30368" s="243"/>
      <c r="E30368" s="243"/>
    </row>
    <row r="30369" spans="1:5" customFormat="1">
      <c r="A30369" s="294"/>
      <c r="B30369" s="243"/>
      <c r="C30369" s="243"/>
      <c r="D30369" s="243"/>
      <c r="E30369" s="243"/>
    </row>
    <row r="30370" spans="1:5" customFormat="1">
      <c r="A30370" s="294"/>
      <c r="B30370" s="243"/>
      <c r="C30370" s="243"/>
      <c r="D30370" s="243"/>
      <c r="E30370" s="243"/>
    </row>
    <row r="30371" spans="1:5" customFormat="1">
      <c r="A30371" s="294"/>
      <c r="B30371" s="243"/>
      <c r="C30371" s="243"/>
      <c r="D30371" s="243"/>
      <c r="E30371" s="243"/>
    </row>
    <row r="30372" spans="1:5" customFormat="1">
      <c r="A30372" s="294"/>
      <c r="B30372" s="243"/>
      <c r="C30372" s="243"/>
      <c r="D30372" s="243"/>
      <c r="E30372" s="243"/>
    </row>
    <row r="30373" spans="1:5" customFormat="1">
      <c r="A30373" s="294"/>
      <c r="B30373" s="243"/>
      <c r="C30373" s="243"/>
      <c r="D30373" s="243"/>
      <c r="E30373" s="243"/>
    </row>
    <row r="30374" spans="1:5" customFormat="1">
      <c r="A30374" s="294"/>
      <c r="B30374" s="243"/>
      <c r="C30374" s="243"/>
      <c r="D30374" s="243"/>
      <c r="E30374" s="243"/>
    </row>
    <row r="30375" spans="1:5" customFormat="1">
      <c r="A30375" s="294"/>
      <c r="B30375" s="243"/>
      <c r="C30375" s="243"/>
      <c r="D30375" s="243"/>
      <c r="E30375" s="243"/>
    </row>
    <row r="30376" spans="1:5" customFormat="1">
      <c r="A30376" s="294"/>
      <c r="B30376" s="243"/>
      <c r="C30376" s="243"/>
      <c r="D30376" s="243"/>
      <c r="E30376" s="243"/>
    </row>
    <row r="30377" spans="1:5" customFormat="1">
      <c r="A30377" s="294"/>
      <c r="B30377" s="243"/>
      <c r="C30377" s="243"/>
      <c r="D30377" s="243"/>
      <c r="E30377" s="243"/>
    </row>
    <row r="30378" spans="1:5" customFormat="1">
      <c r="A30378" s="294"/>
      <c r="B30378" s="243"/>
      <c r="C30378" s="243"/>
      <c r="D30378" s="243"/>
      <c r="E30378" s="243"/>
    </row>
    <row r="30379" spans="1:5" customFormat="1">
      <c r="A30379" s="294"/>
      <c r="B30379" s="243"/>
      <c r="C30379" s="243"/>
      <c r="D30379" s="243"/>
      <c r="E30379" s="243"/>
    </row>
    <row r="30380" spans="1:5" customFormat="1">
      <c r="A30380" s="294"/>
      <c r="B30380" s="243"/>
      <c r="C30380" s="243"/>
      <c r="D30380" s="243"/>
      <c r="E30380" s="243"/>
    </row>
    <row r="30381" spans="1:5" customFormat="1">
      <c r="A30381" s="294"/>
      <c r="B30381" s="243"/>
      <c r="C30381" s="243"/>
      <c r="D30381" s="243"/>
      <c r="E30381" s="243"/>
    </row>
    <row r="30382" spans="1:5" customFormat="1">
      <c r="A30382" s="294"/>
      <c r="B30382" s="243"/>
      <c r="C30382" s="243"/>
      <c r="D30382" s="243"/>
      <c r="E30382" s="243"/>
    </row>
    <row r="30383" spans="1:5" customFormat="1">
      <c r="A30383" s="294"/>
      <c r="B30383" s="243"/>
      <c r="C30383" s="243"/>
      <c r="D30383" s="243"/>
      <c r="E30383" s="243"/>
    </row>
    <row r="30384" spans="1:5" customFormat="1">
      <c r="A30384" s="294"/>
      <c r="B30384" s="243"/>
      <c r="C30384" s="243"/>
      <c r="D30384" s="243"/>
      <c r="E30384" s="243"/>
    </row>
    <row r="30385" spans="1:5" customFormat="1">
      <c r="A30385" s="294"/>
      <c r="B30385" s="243"/>
      <c r="C30385" s="243"/>
      <c r="D30385" s="243"/>
      <c r="E30385" s="243"/>
    </row>
    <row r="30386" spans="1:5" customFormat="1">
      <c r="A30386" s="294"/>
      <c r="B30386" s="243"/>
      <c r="C30386" s="243"/>
      <c r="D30386" s="243"/>
      <c r="E30386" s="243"/>
    </row>
    <row r="30387" spans="1:5" customFormat="1">
      <c r="A30387" s="294"/>
      <c r="B30387" s="243"/>
      <c r="C30387" s="243"/>
      <c r="D30387" s="243"/>
      <c r="E30387" s="243"/>
    </row>
    <row r="30388" spans="1:5" customFormat="1">
      <c r="A30388" s="294"/>
      <c r="B30388" s="243"/>
      <c r="C30388" s="243"/>
      <c r="D30388" s="243"/>
      <c r="E30388" s="243"/>
    </row>
    <row r="30389" spans="1:5" customFormat="1">
      <c r="A30389" s="294"/>
      <c r="B30389" s="243"/>
      <c r="C30389" s="243"/>
      <c r="D30389" s="243"/>
      <c r="E30389" s="243"/>
    </row>
    <row r="30390" spans="1:5" customFormat="1">
      <c r="A30390" s="294"/>
      <c r="B30390" s="243"/>
      <c r="C30390" s="243"/>
      <c r="D30390" s="243"/>
      <c r="E30390" s="243"/>
    </row>
    <row r="30391" spans="1:5" customFormat="1">
      <c r="A30391" s="294"/>
      <c r="B30391" s="243"/>
      <c r="C30391" s="243"/>
      <c r="D30391" s="243"/>
      <c r="E30391" s="243"/>
    </row>
    <row r="30392" spans="1:5" customFormat="1">
      <c r="A30392" s="294"/>
      <c r="B30392" s="243"/>
      <c r="C30392" s="243"/>
      <c r="D30392" s="243"/>
      <c r="E30392" s="243"/>
    </row>
    <row r="30393" spans="1:5" customFormat="1">
      <c r="A30393" s="294"/>
      <c r="B30393" s="243"/>
      <c r="C30393" s="243"/>
      <c r="D30393" s="243"/>
      <c r="E30393" s="243"/>
    </row>
    <row r="30394" spans="1:5" customFormat="1">
      <c r="A30394" s="294"/>
      <c r="B30394" s="243"/>
      <c r="C30394" s="243"/>
      <c r="D30394" s="243"/>
      <c r="E30394" s="243"/>
    </row>
    <row r="30395" spans="1:5" customFormat="1">
      <c r="A30395" s="294"/>
      <c r="B30395" s="243"/>
      <c r="C30395" s="243"/>
      <c r="D30395" s="243"/>
      <c r="E30395" s="243"/>
    </row>
    <row r="30396" spans="1:5" customFormat="1">
      <c r="A30396" s="294"/>
      <c r="B30396" s="243"/>
      <c r="C30396" s="243"/>
      <c r="D30396" s="243"/>
      <c r="E30396" s="243"/>
    </row>
    <row r="30397" spans="1:5" customFormat="1">
      <c r="A30397" s="294"/>
      <c r="B30397" s="243"/>
      <c r="C30397" s="243"/>
      <c r="D30397" s="243"/>
      <c r="E30397" s="243"/>
    </row>
    <row r="30398" spans="1:5" customFormat="1">
      <c r="A30398" s="294"/>
      <c r="B30398" s="243"/>
      <c r="C30398" s="243"/>
      <c r="D30398" s="243"/>
      <c r="E30398" s="243"/>
    </row>
    <row r="30399" spans="1:5" customFormat="1">
      <c r="A30399" s="294"/>
      <c r="B30399" s="243"/>
      <c r="C30399" s="243"/>
      <c r="D30399" s="243"/>
      <c r="E30399" s="243"/>
    </row>
    <row r="30400" spans="1:5" customFormat="1">
      <c r="A30400" s="294"/>
      <c r="B30400" s="243"/>
      <c r="C30400" s="243"/>
      <c r="D30400" s="243"/>
      <c r="E30400" s="243"/>
    </row>
    <row r="30401" spans="1:5" customFormat="1">
      <c r="A30401" s="294"/>
      <c r="B30401" s="243"/>
      <c r="C30401" s="243"/>
      <c r="D30401" s="243"/>
      <c r="E30401" s="243"/>
    </row>
    <row r="30402" spans="1:5" customFormat="1">
      <c r="A30402" s="294"/>
      <c r="B30402" s="243"/>
      <c r="C30402" s="243"/>
      <c r="D30402" s="243"/>
      <c r="E30402" s="243"/>
    </row>
    <row r="30403" spans="1:5" customFormat="1">
      <c r="A30403" s="294"/>
      <c r="B30403" s="243"/>
      <c r="C30403" s="243"/>
      <c r="D30403" s="243"/>
      <c r="E30403" s="243"/>
    </row>
    <row r="30404" spans="1:5" customFormat="1">
      <c r="A30404" s="294"/>
      <c r="B30404" s="243"/>
      <c r="C30404" s="243"/>
      <c r="D30404" s="243"/>
      <c r="E30404" s="243"/>
    </row>
    <row r="30405" spans="1:5" customFormat="1">
      <c r="A30405" s="294"/>
      <c r="B30405" s="243"/>
      <c r="C30405" s="243"/>
      <c r="D30405" s="243"/>
      <c r="E30405" s="243"/>
    </row>
    <row r="30406" spans="1:5" customFormat="1">
      <c r="A30406" s="294"/>
      <c r="B30406" s="243"/>
      <c r="C30406" s="243"/>
      <c r="D30406" s="243"/>
      <c r="E30406" s="243"/>
    </row>
    <row r="30407" spans="1:5" customFormat="1">
      <c r="A30407" s="294"/>
      <c r="B30407" s="243"/>
      <c r="C30407" s="243"/>
      <c r="D30407" s="243"/>
      <c r="E30407" s="243"/>
    </row>
    <row r="30408" spans="1:5" customFormat="1">
      <c r="A30408" s="294"/>
      <c r="B30408" s="243"/>
      <c r="C30408" s="243"/>
      <c r="D30408" s="243"/>
      <c r="E30408" s="243"/>
    </row>
    <row r="30409" spans="1:5" customFormat="1">
      <c r="A30409" s="294"/>
      <c r="B30409" s="243"/>
      <c r="C30409" s="243"/>
      <c r="D30409" s="243"/>
      <c r="E30409" s="243"/>
    </row>
    <row r="30410" spans="1:5" customFormat="1">
      <c r="A30410" s="294"/>
      <c r="B30410" s="243"/>
      <c r="C30410" s="243"/>
      <c r="D30410" s="243"/>
      <c r="E30410" s="243"/>
    </row>
    <row r="30411" spans="1:5" customFormat="1">
      <c r="A30411" s="294"/>
      <c r="B30411" s="243"/>
      <c r="C30411" s="243"/>
      <c r="D30411" s="243"/>
      <c r="E30411" s="243"/>
    </row>
    <row r="30412" spans="1:5" customFormat="1">
      <c r="A30412" s="294"/>
      <c r="B30412" s="243"/>
      <c r="C30412" s="243"/>
      <c r="D30412" s="243"/>
      <c r="E30412" s="243"/>
    </row>
    <row r="30413" spans="1:5" customFormat="1">
      <c r="A30413" s="294"/>
      <c r="B30413" s="243"/>
      <c r="C30413" s="243"/>
      <c r="D30413" s="243"/>
      <c r="E30413" s="243"/>
    </row>
    <row r="30414" spans="1:5" customFormat="1">
      <c r="A30414" s="294"/>
      <c r="B30414" s="243"/>
      <c r="C30414" s="243"/>
      <c r="D30414" s="243"/>
      <c r="E30414" s="243"/>
    </row>
    <row r="30415" spans="1:5" customFormat="1">
      <c r="A30415" s="294"/>
      <c r="B30415" s="243"/>
      <c r="C30415" s="243"/>
      <c r="D30415" s="243"/>
      <c r="E30415" s="243"/>
    </row>
    <row r="30416" spans="1:5" customFormat="1">
      <c r="A30416" s="294"/>
      <c r="B30416" s="243"/>
      <c r="C30416" s="243"/>
      <c r="D30416" s="243"/>
      <c r="E30416" s="243"/>
    </row>
    <row r="30417" spans="1:5" customFormat="1">
      <c r="A30417" s="294"/>
      <c r="B30417" s="243"/>
      <c r="C30417" s="243"/>
      <c r="D30417" s="243"/>
      <c r="E30417" s="243"/>
    </row>
    <row r="30418" spans="1:5" customFormat="1">
      <c r="A30418" s="294"/>
      <c r="B30418" s="243"/>
      <c r="C30418" s="243"/>
      <c r="D30418" s="243"/>
      <c r="E30418" s="243"/>
    </row>
    <row r="30419" spans="1:5" customFormat="1">
      <c r="A30419" s="294"/>
      <c r="B30419" s="243"/>
      <c r="C30419" s="243"/>
      <c r="D30419" s="243"/>
      <c r="E30419" s="243"/>
    </row>
    <row r="30420" spans="1:5" customFormat="1">
      <c r="A30420" s="294"/>
      <c r="B30420" s="243"/>
      <c r="C30420" s="243"/>
      <c r="D30420" s="243"/>
      <c r="E30420" s="243"/>
    </row>
    <row r="30421" spans="1:5" customFormat="1">
      <c r="A30421" s="294"/>
      <c r="B30421" s="243"/>
      <c r="C30421" s="243"/>
      <c r="D30421" s="243"/>
      <c r="E30421" s="243"/>
    </row>
    <row r="30422" spans="1:5" customFormat="1">
      <c r="A30422" s="294"/>
      <c r="B30422" s="243"/>
      <c r="C30422" s="243"/>
      <c r="D30422" s="243"/>
      <c r="E30422" s="243"/>
    </row>
    <row r="30423" spans="1:5" customFormat="1">
      <c r="A30423" s="294"/>
      <c r="B30423" s="243"/>
      <c r="C30423" s="243"/>
      <c r="D30423" s="243"/>
      <c r="E30423" s="243"/>
    </row>
    <row r="30424" spans="1:5" customFormat="1">
      <c r="A30424" s="294"/>
      <c r="B30424" s="243"/>
      <c r="C30424" s="243"/>
      <c r="D30424" s="243"/>
      <c r="E30424" s="243"/>
    </row>
    <row r="30425" spans="1:5" customFormat="1">
      <c r="A30425" s="294"/>
      <c r="B30425" s="243"/>
      <c r="C30425" s="243"/>
      <c r="D30425" s="243"/>
      <c r="E30425" s="243"/>
    </row>
    <row r="30426" spans="1:5" customFormat="1">
      <c r="A30426" s="294"/>
      <c r="B30426" s="243"/>
      <c r="C30426" s="243"/>
      <c r="D30426" s="243"/>
      <c r="E30426" s="243"/>
    </row>
    <row r="30427" spans="1:5" customFormat="1">
      <c r="A30427" s="294"/>
      <c r="B30427" s="243"/>
      <c r="C30427" s="243"/>
      <c r="D30427" s="243"/>
      <c r="E30427" s="243"/>
    </row>
    <row r="30428" spans="1:5" customFormat="1">
      <c r="A30428" s="294"/>
      <c r="B30428" s="243"/>
      <c r="C30428" s="243"/>
      <c r="D30428" s="243"/>
      <c r="E30428" s="243"/>
    </row>
    <row r="30429" spans="1:5" customFormat="1">
      <c r="A30429" s="294"/>
      <c r="B30429" s="243"/>
      <c r="C30429" s="243"/>
      <c r="D30429" s="243"/>
      <c r="E30429" s="243"/>
    </row>
    <row r="30430" spans="1:5" customFormat="1">
      <c r="A30430" s="294"/>
      <c r="B30430" s="243"/>
      <c r="C30430" s="243"/>
      <c r="D30430" s="243"/>
      <c r="E30430" s="243"/>
    </row>
    <row r="30431" spans="1:5" customFormat="1">
      <c r="A30431" s="294"/>
      <c r="B30431" s="243"/>
      <c r="C30431" s="243"/>
      <c r="D30431" s="243"/>
      <c r="E30431" s="243"/>
    </row>
    <row r="30432" spans="1:5" customFormat="1">
      <c r="A30432" s="294"/>
      <c r="B30432" s="243"/>
      <c r="C30432" s="243"/>
      <c r="D30432" s="243"/>
      <c r="E30432" s="243"/>
    </row>
    <row r="30433" spans="1:5" customFormat="1">
      <c r="A30433" s="294"/>
      <c r="B30433" s="243"/>
      <c r="C30433" s="243"/>
      <c r="D30433" s="243"/>
      <c r="E30433" s="243"/>
    </row>
    <row r="30434" spans="1:5" customFormat="1">
      <c r="A30434" s="294"/>
      <c r="B30434" s="243"/>
      <c r="C30434" s="243"/>
      <c r="D30434" s="243"/>
      <c r="E30434" s="243"/>
    </row>
    <row r="30435" spans="1:5" customFormat="1">
      <c r="A30435" s="294"/>
      <c r="B30435" s="243"/>
      <c r="C30435" s="243"/>
      <c r="D30435" s="243"/>
      <c r="E30435" s="243"/>
    </row>
    <row r="30436" spans="1:5" customFormat="1">
      <c r="A30436" s="294"/>
      <c r="B30436" s="243"/>
      <c r="C30436" s="243"/>
      <c r="D30436" s="243"/>
      <c r="E30436" s="243"/>
    </row>
    <row r="30437" spans="1:5" customFormat="1">
      <c r="A30437" s="294"/>
      <c r="B30437" s="243"/>
      <c r="C30437" s="243"/>
      <c r="D30437" s="243"/>
      <c r="E30437" s="243"/>
    </row>
    <row r="30438" spans="1:5" customFormat="1">
      <c r="A30438" s="294"/>
      <c r="B30438" s="243"/>
      <c r="C30438" s="243"/>
      <c r="D30438" s="243"/>
      <c r="E30438" s="243"/>
    </row>
    <row r="30439" spans="1:5" customFormat="1">
      <c r="A30439" s="294"/>
      <c r="B30439" s="243"/>
      <c r="C30439" s="243"/>
      <c r="D30439" s="243"/>
      <c r="E30439" s="243"/>
    </row>
    <row r="30440" spans="1:5" customFormat="1">
      <c r="A30440" s="294"/>
      <c r="B30440" s="243"/>
      <c r="C30440" s="243"/>
      <c r="D30440" s="243"/>
      <c r="E30440" s="243"/>
    </row>
    <row r="30441" spans="1:5" customFormat="1">
      <c r="A30441" s="294"/>
      <c r="B30441" s="243"/>
      <c r="C30441" s="243"/>
      <c r="D30441" s="243"/>
      <c r="E30441" s="243"/>
    </row>
    <row r="30442" spans="1:5" customFormat="1">
      <c r="A30442" s="294"/>
      <c r="B30442" s="243"/>
      <c r="C30442" s="243"/>
      <c r="D30442" s="243"/>
      <c r="E30442" s="243"/>
    </row>
    <row r="30443" spans="1:5" customFormat="1">
      <c r="A30443" s="294"/>
      <c r="B30443" s="243"/>
      <c r="C30443" s="243"/>
      <c r="D30443" s="243"/>
      <c r="E30443" s="243"/>
    </row>
    <row r="30444" spans="1:5" customFormat="1">
      <c r="A30444" s="294"/>
      <c r="B30444" s="243"/>
      <c r="C30444" s="243"/>
      <c r="D30444" s="243"/>
      <c r="E30444" s="243"/>
    </row>
    <row r="30445" spans="1:5" customFormat="1">
      <c r="A30445" s="294"/>
      <c r="B30445" s="243"/>
      <c r="C30445" s="243"/>
      <c r="D30445" s="243"/>
      <c r="E30445" s="243"/>
    </row>
    <row r="30446" spans="1:5" customFormat="1">
      <c r="A30446" s="294"/>
      <c r="B30446" s="243"/>
      <c r="C30446" s="243"/>
      <c r="D30446" s="243"/>
      <c r="E30446" s="243"/>
    </row>
    <row r="30447" spans="1:5" customFormat="1">
      <c r="A30447" s="294"/>
      <c r="B30447" s="243"/>
      <c r="C30447" s="243"/>
      <c r="D30447" s="243"/>
      <c r="E30447" s="243"/>
    </row>
    <row r="30448" spans="1:5" customFormat="1">
      <c r="A30448" s="294"/>
      <c r="B30448" s="243"/>
      <c r="C30448" s="243"/>
      <c r="D30448" s="243"/>
      <c r="E30448" s="243"/>
    </row>
    <row r="30449" spans="1:5" customFormat="1">
      <c r="A30449" s="294"/>
      <c r="B30449" s="243"/>
      <c r="C30449" s="243"/>
      <c r="D30449" s="243"/>
      <c r="E30449" s="243"/>
    </row>
    <row r="30450" spans="1:5" customFormat="1">
      <c r="A30450" s="294"/>
      <c r="B30450" s="243"/>
      <c r="C30450" s="243"/>
      <c r="D30450" s="243"/>
      <c r="E30450" s="243"/>
    </row>
    <row r="30451" spans="1:5" customFormat="1">
      <c r="A30451" s="294"/>
      <c r="B30451" s="243"/>
      <c r="C30451" s="243"/>
      <c r="D30451" s="243"/>
      <c r="E30451" s="243"/>
    </row>
    <row r="30452" spans="1:5" customFormat="1">
      <c r="A30452" s="294"/>
      <c r="B30452" s="243"/>
      <c r="C30452" s="243"/>
      <c r="D30452" s="243"/>
      <c r="E30452" s="243"/>
    </row>
    <row r="30453" spans="1:5" customFormat="1">
      <c r="A30453" s="294"/>
      <c r="B30453" s="243"/>
      <c r="C30453" s="243"/>
      <c r="D30453" s="243"/>
      <c r="E30453" s="243"/>
    </row>
    <row r="30454" spans="1:5" customFormat="1">
      <c r="A30454" s="294"/>
      <c r="B30454" s="243"/>
      <c r="C30454" s="243"/>
      <c r="D30454" s="243"/>
      <c r="E30454" s="243"/>
    </row>
    <row r="30455" spans="1:5" customFormat="1">
      <c r="A30455" s="294"/>
      <c r="B30455" s="243"/>
      <c r="C30455" s="243"/>
      <c r="D30455" s="243"/>
      <c r="E30455" s="243"/>
    </row>
    <row r="30456" spans="1:5" customFormat="1">
      <c r="A30456" s="294"/>
      <c r="B30456" s="243"/>
      <c r="C30456" s="243"/>
      <c r="D30456" s="243"/>
      <c r="E30456" s="243"/>
    </row>
    <row r="30457" spans="1:5" customFormat="1">
      <c r="A30457" s="294"/>
      <c r="B30457" s="243"/>
      <c r="C30457" s="243"/>
      <c r="D30457" s="243"/>
      <c r="E30457" s="243"/>
    </row>
    <row r="30458" spans="1:5" customFormat="1">
      <c r="A30458" s="294"/>
      <c r="B30458" s="243"/>
      <c r="C30458" s="243"/>
      <c r="D30458" s="243"/>
      <c r="E30458" s="243"/>
    </row>
    <row r="30459" spans="1:5" customFormat="1">
      <c r="A30459" s="294"/>
      <c r="B30459" s="243"/>
      <c r="C30459" s="243"/>
      <c r="D30459" s="243"/>
      <c r="E30459" s="243"/>
    </row>
    <row r="30460" spans="1:5" customFormat="1">
      <c r="A30460" s="294"/>
      <c r="B30460" s="243"/>
      <c r="C30460" s="243"/>
      <c r="D30460" s="243"/>
      <c r="E30460" s="243"/>
    </row>
    <row r="30461" spans="1:5" customFormat="1">
      <c r="A30461" s="294"/>
      <c r="B30461" s="243"/>
      <c r="C30461" s="243"/>
      <c r="D30461" s="243"/>
      <c r="E30461" s="243"/>
    </row>
    <row r="30462" spans="1:5" customFormat="1">
      <c r="A30462" s="294"/>
      <c r="B30462" s="243"/>
      <c r="C30462" s="243"/>
      <c r="D30462" s="243"/>
      <c r="E30462" s="243"/>
    </row>
    <row r="30463" spans="1:5" customFormat="1">
      <c r="A30463" s="294"/>
      <c r="B30463" s="243"/>
      <c r="C30463" s="243"/>
      <c r="D30463" s="243"/>
      <c r="E30463" s="243"/>
    </row>
    <row r="30464" spans="1:5" customFormat="1">
      <c r="A30464" s="294"/>
      <c r="B30464" s="243"/>
      <c r="C30464" s="243"/>
      <c r="D30464" s="243"/>
      <c r="E30464" s="243"/>
    </row>
    <row r="30465" spans="1:5" customFormat="1">
      <c r="A30465" s="294"/>
      <c r="B30465" s="243"/>
      <c r="C30465" s="243"/>
      <c r="D30465" s="243"/>
      <c r="E30465" s="243"/>
    </row>
    <row r="30466" spans="1:5" customFormat="1">
      <c r="A30466" s="294"/>
      <c r="B30466" s="243"/>
      <c r="C30466" s="243"/>
      <c r="D30466" s="243"/>
      <c r="E30466" s="243"/>
    </row>
    <row r="30467" spans="1:5" customFormat="1">
      <c r="A30467" s="294"/>
      <c r="B30467" s="243"/>
      <c r="C30467" s="243"/>
      <c r="D30467" s="243"/>
      <c r="E30467" s="243"/>
    </row>
    <row r="30468" spans="1:5" customFormat="1">
      <c r="A30468" s="294"/>
      <c r="B30468" s="243"/>
      <c r="C30468" s="243"/>
      <c r="D30468" s="243"/>
      <c r="E30468" s="243"/>
    </row>
    <row r="30469" spans="1:5" customFormat="1">
      <c r="A30469" s="294"/>
      <c r="B30469" s="243"/>
      <c r="C30469" s="243"/>
      <c r="D30469" s="243"/>
      <c r="E30469" s="243"/>
    </row>
    <row r="30470" spans="1:5" customFormat="1">
      <c r="A30470" s="294"/>
      <c r="B30470" s="243"/>
      <c r="C30470" s="243"/>
      <c r="D30470" s="243"/>
      <c r="E30470" s="243"/>
    </row>
    <row r="30471" spans="1:5" customFormat="1">
      <c r="A30471" s="294"/>
      <c r="B30471" s="243"/>
      <c r="C30471" s="243"/>
      <c r="D30471" s="243"/>
      <c r="E30471" s="243"/>
    </row>
    <row r="30472" spans="1:5" customFormat="1">
      <c r="A30472" s="294"/>
      <c r="B30472" s="243"/>
      <c r="C30472" s="243"/>
      <c r="D30472" s="243"/>
      <c r="E30472" s="243"/>
    </row>
    <row r="30473" spans="1:5" customFormat="1">
      <c r="A30473" s="294"/>
      <c r="B30473" s="243"/>
      <c r="C30473" s="243"/>
      <c r="D30473" s="243"/>
      <c r="E30473" s="243"/>
    </row>
    <row r="30474" spans="1:5" customFormat="1">
      <c r="A30474" s="294"/>
      <c r="B30474" s="243"/>
      <c r="C30474" s="243"/>
      <c r="D30474" s="243"/>
      <c r="E30474" s="243"/>
    </row>
    <row r="30475" spans="1:5" customFormat="1">
      <c r="A30475" s="294"/>
      <c r="B30475" s="243"/>
      <c r="C30475" s="243"/>
      <c r="D30475" s="243"/>
      <c r="E30475" s="243"/>
    </row>
    <row r="30476" spans="1:5" customFormat="1">
      <c r="A30476" s="294"/>
      <c r="B30476" s="243"/>
      <c r="C30476" s="243"/>
      <c r="D30476" s="243"/>
      <c r="E30476" s="243"/>
    </row>
    <row r="30477" spans="1:5" customFormat="1">
      <c r="A30477" s="294"/>
      <c r="B30477" s="243"/>
      <c r="C30477" s="243"/>
      <c r="D30477" s="243"/>
      <c r="E30477" s="243"/>
    </row>
    <row r="30478" spans="1:5" customFormat="1">
      <c r="A30478" s="294"/>
      <c r="B30478" s="243"/>
      <c r="C30478" s="243"/>
      <c r="D30478" s="243"/>
      <c r="E30478" s="243"/>
    </row>
    <row r="30479" spans="1:5" customFormat="1">
      <c r="A30479" s="294"/>
      <c r="B30479" s="243"/>
      <c r="C30479" s="243"/>
      <c r="D30479" s="243"/>
      <c r="E30479" s="243"/>
    </row>
    <row r="30480" spans="1:5" customFormat="1">
      <c r="A30480" s="294"/>
      <c r="B30480" s="243"/>
      <c r="C30480" s="243"/>
      <c r="D30480" s="243"/>
      <c r="E30480" s="243"/>
    </row>
    <row r="30481" spans="1:5" customFormat="1">
      <c r="A30481" s="294"/>
      <c r="B30481" s="243"/>
      <c r="C30481" s="243"/>
      <c r="D30481" s="243"/>
      <c r="E30481" s="243"/>
    </row>
    <row r="30482" spans="1:5" customFormat="1">
      <c r="A30482" s="294"/>
      <c r="B30482" s="243"/>
      <c r="C30482" s="243"/>
      <c r="D30482" s="243"/>
      <c r="E30482" s="243"/>
    </row>
    <row r="30483" spans="1:5" customFormat="1">
      <c r="A30483" s="294"/>
      <c r="B30483" s="243"/>
      <c r="C30483" s="243"/>
      <c r="D30483" s="243"/>
      <c r="E30483" s="243"/>
    </row>
    <row r="30484" spans="1:5" customFormat="1">
      <c r="A30484" s="294"/>
      <c r="B30484" s="243"/>
      <c r="C30484" s="243"/>
      <c r="D30484" s="243"/>
      <c r="E30484" s="243"/>
    </row>
    <row r="30485" spans="1:5" customFormat="1">
      <c r="A30485" s="294"/>
      <c r="B30485" s="243"/>
      <c r="C30485" s="243"/>
      <c r="D30485" s="243"/>
      <c r="E30485" s="243"/>
    </row>
    <row r="30486" spans="1:5" customFormat="1">
      <c r="A30486" s="294"/>
      <c r="B30486" s="243"/>
      <c r="C30486" s="243"/>
      <c r="D30486" s="243"/>
      <c r="E30486" s="243"/>
    </row>
    <row r="30487" spans="1:5" customFormat="1">
      <c r="A30487" s="294"/>
      <c r="B30487" s="243"/>
      <c r="C30487" s="243"/>
      <c r="D30487" s="243"/>
      <c r="E30487" s="243"/>
    </row>
    <row r="30488" spans="1:5" customFormat="1">
      <c r="A30488" s="294"/>
      <c r="B30488" s="243"/>
      <c r="C30488" s="243"/>
      <c r="D30488" s="243"/>
      <c r="E30488" s="243"/>
    </row>
    <row r="30489" spans="1:5" customFormat="1">
      <c r="A30489" s="294"/>
      <c r="B30489" s="243"/>
      <c r="C30489" s="243"/>
      <c r="D30489" s="243"/>
      <c r="E30489" s="243"/>
    </row>
    <row r="30490" spans="1:5" customFormat="1">
      <c r="A30490" s="294"/>
      <c r="B30490" s="243"/>
      <c r="C30490" s="243"/>
      <c r="D30490" s="243"/>
      <c r="E30490" s="243"/>
    </row>
    <row r="30491" spans="1:5" customFormat="1">
      <c r="A30491" s="294"/>
      <c r="B30491" s="243"/>
      <c r="C30491" s="243"/>
      <c r="D30491" s="243"/>
      <c r="E30491" s="243"/>
    </row>
    <row r="30492" spans="1:5" customFormat="1">
      <c r="A30492" s="294"/>
      <c r="B30492" s="243"/>
      <c r="C30492" s="243"/>
      <c r="D30492" s="243"/>
      <c r="E30492" s="243"/>
    </row>
    <row r="30493" spans="1:5" customFormat="1">
      <c r="A30493" s="294"/>
      <c r="B30493" s="243"/>
      <c r="C30493" s="243"/>
      <c r="D30493" s="243"/>
      <c r="E30493" s="243"/>
    </row>
    <row r="30494" spans="1:5" customFormat="1">
      <c r="A30494" s="294"/>
      <c r="B30494" s="243"/>
      <c r="C30494" s="243"/>
      <c r="D30494" s="243"/>
      <c r="E30494" s="243"/>
    </row>
    <row r="30495" spans="1:5" customFormat="1">
      <c r="A30495" s="294"/>
      <c r="B30495" s="243"/>
      <c r="C30495" s="243"/>
      <c r="D30495" s="243"/>
      <c r="E30495" s="243"/>
    </row>
    <row r="30496" spans="1:5" customFormat="1">
      <c r="A30496" s="294"/>
      <c r="B30496" s="243"/>
      <c r="C30496" s="243"/>
      <c r="D30496" s="243"/>
      <c r="E30496" s="243"/>
    </row>
    <row r="30497" spans="1:5" customFormat="1">
      <c r="A30497" s="294"/>
      <c r="B30497" s="243"/>
      <c r="C30497" s="243"/>
      <c r="D30497" s="243"/>
      <c r="E30497" s="243"/>
    </row>
    <row r="30498" spans="1:5" customFormat="1">
      <c r="A30498" s="294"/>
      <c r="B30498" s="243"/>
      <c r="C30498" s="243"/>
      <c r="D30498" s="243"/>
      <c r="E30498" s="243"/>
    </row>
    <row r="30499" spans="1:5" customFormat="1">
      <c r="A30499" s="294"/>
      <c r="B30499" s="243"/>
      <c r="C30499" s="243"/>
      <c r="D30499" s="243"/>
      <c r="E30499" s="243"/>
    </row>
    <row r="30500" spans="1:5" customFormat="1">
      <c r="A30500" s="294"/>
      <c r="B30500" s="243"/>
      <c r="C30500" s="243"/>
      <c r="D30500" s="243"/>
      <c r="E30500" s="243"/>
    </row>
    <row r="30501" spans="1:5" customFormat="1">
      <c r="A30501" s="294"/>
      <c r="B30501" s="243"/>
      <c r="C30501" s="243"/>
      <c r="D30501" s="243"/>
      <c r="E30501" s="243"/>
    </row>
    <row r="30502" spans="1:5" customFormat="1">
      <c r="A30502" s="294"/>
      <c r="B30502" s="243"/>
      <c r="C30502" s="243"/>
      <c r="D30502" s="243"/>
      <c r="E30502" s="243"/>
    </row>
    <row r="30503" spans="1:5" customFormat="1">
      <c r="A30503" s="294"/>
      <c r="B30503" s="243"/>
      <c r="C30503" s="243"/>
      <c r="D30503" s="243"/>
      <c r="E30503" s="243"/>
    </row>
    <row r="30504" spans="1:5" customFormat="1">
      <c r="A30504" s="294"/>
      <c r="B30504" s="243"/>
      <c r="C30504" s="243"/>
      <c r="D30504" s="243"/>
      <c r="E30504" s="243"/>
    </row>
    <row r="30505" spans="1:5" customFormat="1">
      <c r="A30505" s="294"/>
      <c r="B30505" s="243"/>
      <c r="C30505" s="243"/>
      <c r="D30505" s="243"/>
      <c r="E30505" s="243"/>
    </row>
    <row r="30506" spans="1:5" customFormat="1">
      <c r="A30506" s="294"/>
      <c r="B30506" s="243"/>
      <c r="C30506" s="243"/>
      <c r="D30506" s="243"/>
      <c r="E30506" s="243"/>
    </row>
    <row r="30507" spans="1:5" customFormat="1">
      <c r="A30507" s="294"/>
      <c r="B30507" s="243"/>
      <c r="C30507" s="243"/>
      <c r="D30507" s="243"/>
      <c r="E30507" s="243"/>
    </row>
    <row r="30508" spans="1:5" customFormat="1">
      <c r="A30508" s="294"/>
      <c r="B30508" s="243"/>
      <c r="C30508" s="243"/>
      <c r="D30508" s="243"/>
      <c r="E30508" s="243"/>
    </row>
    <row r="30509" spans="1:5" customFormat="1">
      <c r="A30509" s="294"/>
      <c r="B30509" s="243"/>
      <c r="C30509" s="243"/>
      <c r="D30509" s="243"/>
      <c r="E30509" s="243"/>
    </row>
    <row r="30510" spans="1:5" customFormat="1">
      <c r="A30510" s="294"/>
      <c r="B30510" s="243"/>
      <c r="C30510" s="243"/>
      <c r="D30510" s="243"/>
      <c r="E30510" s="243"/>
    </row>
    <row r="30511" spans="1:5" customFormat="1">
      <c r="A30511" s="294"/>
      <c r="B30511" s="243"/>
      <c r="C30511" s="243"/>
      <c r="D30511" s="243"/>
      <c r="E30511" s="243"/>
    </row>
    <row r="30512" spans="1:5" customFormat="1">
      <c r="A30512" s="294"/>
      <c r="B30512" s="243"/>
      <c r="C30512" s="243"/>
      <c r="D30512" s="243"/>
      <c r="E30512" s="243"/>
    </row>
    <row r="30513" spans="1:5" customFormat="1">
      <c r="A30513" s="294"/>
      <c r="B30513" s="243"/>
      <c r="C30513" s="243"/>
      <c r="D30513" s="243"/>
      <c r="E30513" s="243"/>
    </row>
    <row r="30514" spans="1:5" customFormat="1">
      <c r="A30514" s="294"/>
      <c r="B30514" s="243"/>
      <c r="C30514" s="243"/>
      <c r="D30514" s="243"/>
      <c r="E30514" s="243"/>
    </row>
    <row r="30515" spans="1:5" customFormat="1">
      <c r="A30515" s="294"/>
      <c r="B30515" s="243"/>
      <c r="C30515" s="243"/>
      <c r="D30515" s="243"/>
      <c r="E30515" s="243"/>
    </row>
    <row r="30516" spans="1:5" customFormat="1">
      <c r="A30516" s="294"/>
      <c r="B30516" s="243"/>
      <c r="C30516" s="243"/>
      <c r="D30516" s="243"/>
      <c r="E30516" s="243"/>
    </row>
    <row r="30517" spans="1:5" customFormat="1">
      <c r="A30517" s="294"/>
      <c r="B30517" s="243"/>
      <c r="C30517" s="243"/>
      <c r="D30517" s="243"/>
      <c r="E30517" s="243"/>
    </row>
    <row r="30518" spans="1:5" customFormat="1">
      <c r="A30518" s="294"/>
      <c r="B30518" s="243"/>
      <c r="C30518" s="243"/>
      <c r="D30518" s="243"/>
      <c r="E30518" s="243"/>
    </row>
    <row r="30519" spans="1:5" customFormat="1">
      <c r="A30519" s="294"/>
      <c r="B30519" s="243"/>
      <c r="C30519" s="243"/>
      <c r="D30519" s="243"/>
      <c r="E30519" s="243"/>
    </row>
    <row r="30520" spans="1:5" customFormat="1">
      <c r="A30520" s="294"/>
      <c r="B30520" s="243"/>
      <c r="C30520" s="243"/>
      <c r="D30520" s="243"/>
      <c r="E30520" s="243"/>
    </row>
    <row r="30521" spans="1:5" customFormat="1">
      <c r="A30521" s="294"/>
      <c r="B30521" s="243"/>
      <c r="C30521" s="243"/>
      <c r="D30521" s="243"/>
      <c r="E30521" s="243"/>
    </row>
    <row r="30522" spans="1:5" customFormat="1">
      <c r="A30522" s="294"/>
      <c r="B30522" s="243"/>
      <c r="C30522" s="243"/>
      <c r="D30522" s="243"/>
      <c r="E30522" s="243"/>
    </row>
    <row r="30523" spans="1:5" customFormat="1">
      <c r="A30523" s="294"/>
      <c r="B30523" s="243"/>
      <c r="C30523" s="243"/>
      <c r="D30523" s="243"/>
      <c r="E30523" s="243"/>
    </row>
    <row r="30524" spans="1:5" customFormat="1">
      <c r="A30524" s="294"/>
      <c r="B30524" s="243"/>
      <c r="C30524" s="243"/>
      <c r="D30524" s="243"/>
      <c r="E30524" s="243"/>
    </row>
    <row r="30525" spans="1:5" customFormat="1">
      <c r="A30525" s="294"/>
      <c r="B30525" s="243"/>
      <c r="C30525" s="243"/>
      <c r="D30525" s="243"/>
      <c r="E30525" s="243"/>
    </row>
    <row r="30526" spans="1:5" customFormat="1">
      <c r="A30526" s="294"/>
      <c r="B30526" s="243"/>
      <c r="C30526" s="243"/>
      <c r="D30526" s="243"/>
      <c r="E30526" s="243"/>
    </row>
    <row r="30527" spans="1:5" customFormat="1">
      <c r="A30527" s="294"/>
      <c r="B30527" s="243"/>
      <c r="C30527" s="243"/>
      <c r="D30527" s="243"/>
      <c r="E30527" s="243"/>
    </row>
    <row r="30528" spans="1:5" customFormat="1">
      <c r="A30528" s="294"/>
      <c r="B30528" s="243"/>
      <c r="C30528" s="243"/>
      <c r="D30528" s="243"/>
      <c r="E30528" s="243"/>
    </row>
    <row r="30529" spans="1:5" customFormat="1">
      <c r="A30529" s="294"/>
      <c r="B30529" s="243"/>
      <c r="C30529" s="243"/>
      <c r="D30529" s="243"/>
      <c r="E30529" s="243"/>
    </row>
    <row r="30530" spans="1:5" customFormat="1">
      <c r="A30530" s="294"/>
      <c r="B30530" s="243"/>
      <c r="C30530" s="243"/>
      <c r="D30530" s="243"/>
      <c r="E30530" s="243"/>
    </row>
    <row r="30531" spans="1:5" customFormat="1">
      <c r="A30531" s="294"/>
      <c r="B30531" s="243"/>
      <c r="C30531" s="243"/>
      <c r="D30531" s="243"/>
      <c r="E30531" s="243"/>
    </row>
    <row r="30532" spans="1:5" customFormat="1">
      <c r="A30532" s="294"/>
      <c r="B30532" s="243"/>
      <c r="C30532" s="243"/>
      <c r="D30532" s="243"/>
      <c r="E30532" s="243"/>
    </row>
    <row r="30533" spans="1:5" customFormat="1">
      <c r="A30533" s="294"/>
      <c r="B30533" s="243"/>
      <c r="C30533" s="243"/>
      <c r="D30533" s="243"/>
      <c r="E30533" s="243"/>
    </row>
    <row r="30534" spans="1:5" customFormat="1">
      <c r="A30534" s="294"/>
      <c r="B30534" s="243"/>
      <c r="C30534" s="243"/>
      <c r="D30534" s="243"/>
      <c r="E30534" s="243"/>
    </row>
    <row r="30535" spans="1:5" customFormat="1">
      <c r="A30535" s="294"/>
      <c r="B30535" s="243"/>
      <c r="C30535" s="243"/>
      <c r="D30535" s="243"/>
      <c r="E30535" s="243"/>
    </row>
    <row r="30536" spans="1:5" customFormat="1">
      <c r="A30536" s="294"/>
      <c r="B30536" s="243"/>
      <c r="C30536" s="243"/>
      <c r="D30536" s="243"/>
      <c r="E30536" s="243"/>
    </row>
    <row r="30537" spans="1:5" customFormat="1">
      <c r="A30537" s="294"/>
      <c r="B30537" s="243"/>
      <c r="C30537" s="243"/>
      <c r="D30537" s="243"/>
      <c r="E30537" s="243"/>
    </row>
    <row r="30538" spans="1:5" customFormat="1">
      <c r="A30538" s="294"/>
      <c r="B30538" s="243"/>
      <c r="C30538" s="243"/>
      <c r="D30538" s="243"/>
      <c r="E30538" s="243"/>
    </row>
    <row r="30539" spans="1:5" customFormat="1">
      <c r="A30539" s="294"/>
      <c r="B30539" s="243"/>
      <c r="C30539" s="243"/>
      <c r="D30539" s="243"/>
      <c r="E30539" s="243"/>
    </row>
    <row r="30540" spans="1:5" customFormat="1">
      <c r="A30540" s="294"/>
      <c r="B30540" s="243"/>
      <c r="C30540" s="243"/>
      <c r="D30540" s="243"/>
      <c r="E30540" s="243"/>
    </row>
    <row r="30541" spans="1:5" customFormat="1">
      <c r="A30541" s="294"/>
      <c r="B30541" s="243"/>
      <c r="C30541" s="243"/>
      <c r="D30541" s="243"/>
      <c r="E30541" s="243"/>
    </row>
    <row r="30542" spans="1:5" customFormat="1">
      <c r="A30542" s="294"/>
      <c r="B30542" s="243"/>
      <c r="C30542" s="243"/>
      <c r="D30542" s="243"/>
      <c r="E30542" s="243"/>
    </row>
    <row r="30543" spans="1:5" customFormat="1">
      <c r="A30543" s="294"/>
      <c r="B30543" s="243"/>
      <c r="C30543" s="243"/>
      <c r="D30543" s="243"/>
      <c r="E30543" s="243"/>
    </row>
    <row r="30544" spans="1:5" customFormat="1">
      <c r="A30544" s="294"/>
      <c r="B30544" s="243"/>
      <c r="C30544" s="243"/>
      <c r="D30544" s="243"/>
      <c r="E30544" s="243"/>
    </row>
    <row r="30545" spans="1:5" customFormat="1">
      <c r="A30545" s="294"/>
      <c r="B30545" s="243"/>
      <c r="C30545" s="243"/>
      <c r="D30545" s="243"/>
      <c r="E30545" s="243"/>
    </row>
    <row r="30546" spans="1:5" customFormat="1">
      <c r="A30546" s="294"/>
      <c r="B30546" s="243"/>
      <c r="C30546" s="243"/>
      <c r="D30546" s="243"/>
      <c r="E30546" s="243"/>
    </row>
    <row r="30547" spans="1:5" customFormat="1">
      <c r="A30547" s="294"/>
      <c r="B30547" s="243"/>
      <c r="C30547" s="243"/>
      <c r="D30547" s="243"/>
      <c r="E30547" s="243"/>
    </row>
    <row r="30548" spans="1:5" customFormat="1">
      <c r="A30548" s="294"/>
      <c r="B30548" s="243"/>
      <c r="C30548" s="243"/>
      <c r="D30548" s="243"/>
      <c r="E30548" s="243"/>
    </row>
    <row r="30549" spans="1:5" customFormat="1">
      <c r="A30549" s="294"/>
      <c r="B30549" s="243"/>
      <c r="C30549" s="243"/>
      <c r="D30549" s="243"/>
      <c r="E30549" s="243"/>
    </row>
    <row r="30550" spans="1:5" customFormat="1">
      <c r="A30550" s="294"/>
      <c r="B30550" s="243"/>
      <c r="C30550" s="243"/>
      <c r="D30550" s="243"/>
      <c r="E30550" s="243"/>
    </row>
    <row r="30551" spans="1:5" customFormat="1">
      <c r="A30551" s="294"/>
      <c r="B30551" s="243"/>
      <c r="C30551" s="243"/>
      <c r="D30551" s="243"/>
      <c r="E30551" s="243"/>
    </row>
    <row r="30552" spans="1:5" customFormat="1">
      <c r="A30552" s="294"/>
      <c r="B30552" s="243"/>
      <c r="C30552" s="243"/>
      <c r="D30552" s="243"/>
      <c r="E30552" s="243"/>
    </row>
    <row r="30553" spans="1:5" customFormat="1">
      <c r="A30553" s="294"/>
      <c r="B30553" s="243"/>
      <c r="C30553" s="243"/>
      <c r="D30553" s="243"/>
      <c r="E30553" s="243"/>
    </row>
    <row r="30554" spans="1:5" customFormat="1">
      <c r="A30554" s="294"/>
      <c r="B30554" s="243"/>
      <c r="C30554" s="243"/>
      <c r="D30554" s="243"/>
      <c r="E30554" s="243"/>
    </row>
    <row r="30555" spans="1:5" customFormat="1">
      <c r="A30555" s="294"/>
      <c r="B30555" s="243"/>
      <c r="C30555" s="243"/>
      <c r="D30555" s="243"/>
      <c r="E30555" s="243"/>
    </row>
    <row r="30556" spans="1:5" customFormat="1">
      <c r="A30556" s="294"/>
      <c r="B30556" s="243"/>
      <c r="C30556" s="243"/>
      <c r="D30556" s="243"/>
      <c r="E30556" s="243"/>
    </row>
    <row r="30557" spans="1:5" customFormat="1">
      <c r="A30557" s="294"/>
      <c r="B30557" s="243"/>
      <c r="C30557" s="243"/>
      <c r="D30557" s="243"/>
      <c r="E30557" s="243"/>
    </row>
    <row r="30558" spans="1:5" customFormat="1">
      <c r="A30558" s="294"/>
      <c r="B30558" s="243"/>
      <c r="C30558" s="243"/>
      <c r="D30558" s="243"/>
      <c r="E30558" s="243"/>
    </row>
    <row r="30559" spans="1:5" customFormat="1">
      <c r="A30559" s="294"/>
      <c r="B30559" s="243"/>
      <c r="C30559" s="243"/>
      <c r="D30559" s="243"/>
      <c r="E30559" s="243"/>
    </row>
    <row r="30560" spans="1:5" customFormat="1">
      <c r="A30560" s="294"/>
      <c r="B30560" s="243"/>
      <c r="C30560" s="243"/>
      <c r="D30560" s="243"/>
      <c r="E30560" s="243"/>
    </row>
    <row r="30561" spans="1:5" customFormat="1">
      <c r="A30561" s="294"/>
      <c r="B30561" s="243"/>
      <c r="C30561" s="243"/>
      <c r="D30561" s="243"/>
      <c r="E30561" s="243"/>
    </row>
    <row r="30562" spans="1:5" customFormat="1">
      <c r="A30562" s="294"/>
      <c r="B30562" s="243"/>
      <c r="C30562" s="243"/>
      <c r="D30562" s="243"/>
      <c r="E30562" s="243"/>
    </row>
    <row r="30563" spans="1:5" customFormat="1">
      <c r="A30563" s="294"/>
      <c r="B30563" s="243"/>
      <c r="C30563" s="243"/>
      <c r="D30563" s="243"/>
      <c r="E30563" s="243"/>
    </row>
    <row r="30564" spans="1:5" customFormat="1">
      <c r="A30564" s="294"/>
      <c r="B30564" s="243"/>
      <c r="C30564" s="243"/>
      <c r="D30564" s="243"/>
      <c r="E30564" s="243"/>
    </row>
    <row r="30565" spans="1:5" customFormat="1">
      <c r="A30565" s="294"/>
      <c r="B30565" s="243"/>
      <c r="C30565" s="243"/>
      <c r="D30565" s="243"/>
      <c r="E30565" s="243"/>
    </row>
    <row r="30566" spans="1:5" customFormat="1">
      <c r="A30566" s="294"/>
      <c r="B30566" s="243"/>
      <c r="C30566" s="243"/>
      <c r="D30566" s="243"/>
      <c r="E30566" s="243"/>
    </row>
    <row r="30567" spans="1:5" customFormat="1">
      <c r="A30567" s="294"/>
      <c r="B30567" s="243"/>
      <c r="C30567" s="243"/>
      <c r="D30567" s="243"/>
      <c r="E30567" s="243"/>
    </row>
    <row r="30568" spans="1:5" customFormat="1">
      <c r="A30568" s="294"/>
      <c r="B30568" s="243"/>
      <c r="C30568" s="243"/>
      <c r="D30568" s="243"/>
      <c r="E30568" s="243"/>
    </row>
    <row r="30569" spans="1:5" customFormat="1">
      <c r="A30569" s="294"/>
      <c r="B30569" s="243"/>
      <c r="C30569" s="243"/>
      <c r="D30569" s="243"/>
      <c r="E30569" s="243"/>
    </row>
    <row r="30570" spans="1:5" customFormat="1">
      <c r="A30570" s="294"/>
      <c r="B30570" s="243"/>
      <c r="C30570" s="243"/>
      <c r="D30570" s="243"/>
      <c r="E30570" s="243"/>
    </row>
    <row r="30571" spans="1:5" customFormat="1">
      <c r="A30571" s="294"/>
      <c r="B30571" s="243"/>
      <c r="C30571" s="243"/>
      <c r="D30571" s="243"/>
      <c r="E30571" s="243"/>
    </row>
    <row r="30572" spans="1:5" customFormat="1">
      <c r="A30572" s="294"/>
      <c r="B30572" s="243"/>
      <c r="C30572" s="243"/>
      <c r="D30572" s="243"/>
      <c r="E30572" s="243"/>
    </row>
    <row r="30573" spans="1:5" customFormat="1">
      <c r="A30573" s="294"/>
      <c r="B30573" s="243"/>
      <c r="C30573" s="243"/>
      <c r="D30573" s="243"/>
      <c r="E30573" s="243"/>
    </row>
    <row r="30574" spans="1:5" customFormat="1">
      <c r="A30574" s="294"/>
      <c r="B30574" s="243"/>
      <c r="C30574" s="243"/>
      <c r="D30574" s="243"/>
      <c r="E30574" s="243"/>
    </row>
    <row r="30575" spans="1:5" customFormat="1">
      <c r="A30575" s="294"/>
      <c r="B30575" s="243"/>
      <c r="C30575" s="243"/>
      <c r="D30575" s="243"/>
      <c r="E30575" s="243"/>
    </row>
    <row r="30576" spans="1:5" customFormat="1">
      <c r="A30576" s="294"/>
      <c r="B30576" s="243"/>
      <c r="C30576" s="243"/>
      <c r="D30576" s="243"/>
      <c r="E30576" s="243"/>
    </row>
    <row r="30577" spans="1:5" customFormat="1">
      <c r="A30577" s="294"/>
      <c r="B30577" s="243"/>
      <c r="C30577" s="243"/>
      <c r="D30577" s="243"/>
      <c r="E30577" s="243"/>
    </row>
    <row r="30578" spans="1:5" customFormat="1">
      <c r="A30578" s="294"/>
      <c r="B30578" s="243"/>
      <c r="C30578" s="243"/>
      <c r="D30578" s="243"/>
      <c r="E30578" s="243"/>
    </row>
    <row r="30579" spans="1:5" customFormat="1">
      <c r="A30579" s="294"/>
      <c r="B30579" s="243"/>
      <c r="C30579" s="243"/>
      <c r="D30579" s="243"/>
      <c r="E30579" s="243"/>
    </row>
    <row r="30580" spans="1:5" customFormat="1">
      <c r="A30580" s="294"/>
      <c r="B30580" s="243"/>
      <c r="C30580" s="243"/>
      <c r="D30580" s="243"/>
      <c r="E30580" s="243"/>
    </row>
    <row r="30581" spans="1:5" customFormat="1">
      <c r="A30581" s="294"/>
      <c r="B30581" s="243"/>
      <c r="C30581" s="243"/>
      <c r="D30581" s="243"/>
      <c r="E30581" s="243"/>
    </row>
    <row r="30582" spans="1:5" customFormat="1">
      <c r="A30582" s="294"/>
      <c r="B30582" s="243"/>
      <c r="C30582" s="243"/>
      <c r="D30582" s="243"/>
      <c r="E30582" s="243"/>
    </row>
    <row r="30583" spans="1:5" customFormat="1">
      <c r="A30583" s="294"/>
      <c r="B30583" s="243"/>
      <c r="C30583" s="243"/>
      <c r="D30583" s="243"/>
      <c r="E30583" s="243"/>
    </row>
    <row r="30584" spans="1:5" customFormat="1">
      <c r="A30584" s="294"/>
      <c r="B30584" s="243"/>
      <c r="C30584" s="243"/>
      <c r="D30584" s="243"/>
      <c r="E30584" s="243"/>
    </row>
    <row r="30585" spans="1:5" customFormat="1">
      <c r="A30585" s="294"/>
      <c r="B30585" s="243"/>
      <c r="C30585" s="243"/>
      <c r="D30585" s="243"/>
      <c r="E30585" s="243"/>
    </row>
    <row r="30586" spans="1:5" customFormat="1">
      <c r="A30586" s="294"/>
      <c r="B30586" s="243"/>
      <c r="C30586" s="243"/>
      <c r="D30586" s="243"/>
      <c r="E30586" s="243"/>
    </row>
    <row r="30587" spans="1:5" customFormat="1">
      <c r="A30587" s="294"/>
      <c r="B30587" s="243"/>
      <c r="C30587" s="243"/>
      <c r="D30587" s="243"/>
      <c r="E30587" s="243"/>
    </row>
    <row r="30588" spans="1:5" customFormat="1">
      <c r="A30588" s="294"/>
      <c r="B30588" s="243"/>
      <c r="C30588" s="243"/>
      <c r="D30588" s="243"/>
      <c r="E30588" s="243"/>
    </row>
    <row r="30589" spans="1:5" customFormat="1">
      <c r="A30589" s="294"/>
      <c r="B30589" s="243"/>
      <c r="C30589" s="243"/>
      <c r="D30589" s="243"/>
      <c r="E30589" s="243"/>
    </row>
    <row r="30590" spans="1:5" customFormat="1">
      <c r="A30590" s="294"/>
      <c r="B30590" s="243"/>
      <c r="C30590" s="243"/>
      <c r="D30590" s="243"/>
      <c r="E30590" s="243"/>
    </row>
    <row r="30591" spans="1:5" customFormat="1">
      <c r="A30591" s="294"/>
      <c r="B30591" s="243"/>
      <c r="C30591" s="243"/>
      <c r="D30591" s="243"/>
      <c r="E30591" s="243"/>
    </row>
    <row r="30592" spans="1:5" customFormat="1">
      <c r="A30592" s="294"/>
      <c r="B30592" s="243"/>
      <c r="C30592" s="243"/>
      <c r="D30592" s="243"/>
      <c r="E30592" s="243"/>
    </row>
    <row r="30593" spans="1:5" customFormat="1">
      <c r="A30593" s="294"/>
      <c r="B30593" s="243"/>
      <c r="C30593" s="243"/>
      <c r="D30593" s="243"/>
      <c r="E30593" s="243"/>
    </row>
    <row r="30594" spans="1:5" customFormat="1">
      <c r="A30594" s="294"/>
      <c r="B30594" s="243"/>
      <c r="C30594" s="243"/>
      <c r="D30594" s="243"/>
      <c r="E30594" s="243"/>
    </row>
    <row r="30595" spans="1:5" customFormat="1">
      <c r="A30595" s="294"/>
      <c r="B30595" s="243"/>
      <c r="C30595" s="243"/>
      <c r="D30595" s="243"/>
      <c r="E30595" s="243"/>
    </row>
    <row r="30596" spans="1:5" customFormat="1">
      <c r="A30596" s="294"/>
      <c r="B30596" s="243"/>
      <c r="C30596" s="243"/>
      <c r="D30596" s="243"/>
      <c r="E30596" s="243"/>
    </row>
    <row r="30597" spans="1:5" customFormat="1">
      <c r="A30597" s="294"/>
      <c r="B30597" s="243"/>
      <c r="C30597" s="243"/>
      <c r="D30597" s="243"/>
      <c r="E30597" s="243"/>
    </row>
    <row r="30598" spans="1:5" customFormat="1">
      <c r="A30598" s="294"/>
      <c r="B30598" s="243"/>
      <c r="C30598" s="243"/>
      <c r="D30598" s="243"/>
      <c r="E30598" s="243"/>
    </row>
    <row r="30599" spans="1:5" customFormat="1">
      <c r="A30599" s="294"/>
      <c r="B30599" s="243"/>
      <c r="C30599" s="243"/>
      <c r="D30599" s="243"/>
      <c r="E30599" s="243"/>
    </row>
    <row r="30600" spans="1:5" customFormat="1">
      <c r="A30600" s="294"/>
      <c r="B30600" s="243"/>
      <c r="C30600" s="243"/>
      <c r="D30600" s="243"/>
      <c r="E30600" s="243"/>
    </row>
    <row r="30601" spans="1:5" customFormat="1">
      <c r="A30601" s="294"/>
      <c r="B30601" s="243"/>
      <c r="C30601" s="243"/>
      <c r="D30601" s="243"/>
      <c r="E30601" s="243"/>
    </row>
    <row r="30602" spans="1:5" customFormat="1">
      <c r="A30602" s="294"/>
      <c r="B30602" s="243"/>
      <c r="C30602" s="243"/>
      <c r="D30602" s="243"/>
      <c r="E30602" s="243"/>
    </row>
    <row r="30603" spans="1:5" customFormat="1">
      <c r="A30603" s="294"/>
      <c r="B30603" s="243"/>
      <c r="C30603" s="243"/>
      <c r="D30603" s="243"/>
      <c r="E30603" s="243"/>
    </row>
    <row r="30604" spans="1:5" customFormat="1">
      <c r="A30604" s="294"/>
      <c r="B30604" s="243"/>
      <c r="C30604" s="243"/>
      <c r="D30604" s="243"/>
      <c r="E30604" s="243"/>
    </row>
    <row r="30605" spans="1:5" customFormat="1">
      <c r="A30605" s="294"/>
      <c r="B30605" s="243"/>
      <c r="C30605" s="243"/>
      <c r="D30605" s="243"/>
      <c r="E30605" s="243"/>
    </row>
    <row r="30606" spans="1:5" customFormat="1">
      <c r="A30606" s="294"/>
      <c r="B30606" s="243"/>
      <c r="C30606" s="243"/>
      <c r="D30606" s="243"/>
      <c r="E30606" s="243"/>
    </row>
    <row r="30607" spans="1:5" customFormat="1">
      <c r="A30607" s="294"/>
      <c r="B30607" s="243"/>
      <c r="C30607" s="243"/>
      <c r="D30607" s="243"/>
      <c r="E30607" s="243"/>
    </row>
    <row r="30608" spans="1:5" customFormat="1">
      <c r="A30608" s="294"/>
      <c r="B30608" s="243"/>
      <c r="C30608" s="243"/>
      <c r="D30608" s="243"/>
      <c r="E30608" s="243"/>
    </row>
    <row r="30609" spans="1:5" customFormat="1">
      <c r="A30609" s="294"/>
      <c r="B30609" s="243"/>
      <c r="C30609" s="243"/>
      <c r="D30609" s="243"/>
      <c r="E30609" s="243"/>
    </row>
    <row r="30610" spans="1:5" customFormat="1">
      <c r="A30610" s="294"/>
      <c r="B30610" s="243"/>
      <c r="C30610" s="243"/>
      <c r="D30610" s="243"/>
      <c r="E30610" s="243"/>
    </row>
    <row r="30611" spans="1:5" customFormat="1">
      <c r="A30611" s="294"/>
      <c r="B30611" s="243"/>
      <c r="C30611" s="243"/>
      <c r="D30611" s="243"/>
      <c r="E30611" s="243"/>
    </row>
    <row r="30612" spans="1:5" customFormat="1">
      <c r="A30612" s="294"/>
      <c r="B30612" s="243"/>
      <c r="C30612" s="243"/>
      <c r="D30612" s="243"/>
      <c r="E30612" s="243"/>
    </row>
    <row r="30613" spans="1:5" customFormat="1">
      <c r="A30613" s="294"/>
      <c r="B30613" s="243"/>
      <c r="C30613" s="243"/>
      <c r="D30613" s="243"/>
      <c r="E30613" s="243"/>
    </row>
    <row r="30614" spans="1:5" customFormat="1">
      <c r="A30614" s="294"/>
      <c r="B30614" s="243"/>
      <c r="C30614" s="243"/>
      <c r="D30614" s="243"/>
      <c r="E30614" s="243"/>
    </row>
    <row r="30615" spans="1:5" customFormat="1">
      <c r="A30615" s="294"/>
      <c r="B30615" s="243"/>
      <c r="C30615" s="243"/>
      <c r="D30615" s="243"/>
      <c r="E30615" s="243"/>
    </row>
    <row r="30616" spans="1:5" customFormat="1">
      <c r="A30616" s="294"/>
      <c r="B30616" s="243"/>
      <c r="C30616" s="243"/>
      <c r="D30616" s="243"/>
      <c r="E30616" s="243"/>
    </row>
    <row r="30617" spans="1:5" customFormat="1">
      <c r="A30617" s="294"/>
      <c r="B30617" s="243"/>
      <c r="C30617" s="243"/>
      <c r="D30617" s="243"/>
      <c r="E30617" s="243"/>
    </row>
    <row r="30618" spans="1:5" customFormat="1">
      <c r="A30618" s="294"/>
      <c r="B30618" s="243"/>
      <c r="C30618" s="243"/>
      <c r="D30618" s="243"/>
      <c r="E30618" s="243"/>
    </row>
    <row r="30619" spans="1:5" customFormat="1">
      <c r="A30619" s="294"/>
      <c r="B30619" s="243"/>
      <c r="C30619" s="243"/>
      <c r="D30619" s="243"/>
      <c r="E30619" s="243"/>
    </row>
    <row r="30620" spans="1:5" customFormat="1">
      <c r="A30620" s="294"/>
      <c r="B30620" s="243"/>
      <c r="C30620" s="243"/>
      <c r="D30620" s="243"/>
      <c r="E30620" s="243"/>
    </row>
    <row r="30621" spans="1:5" customFormat="1">
      <c r="A30621" s="294"/>
      <c r="B30621" s="243"/>
      <c r="C30621" s="243"/>
      <c r="D30621" s="243"/>
      <c r="E30621" s="243"/>
    </row>
    <row r="30622" spans="1:5" customFormat="1">
      <c r="A30622" s="294"/>
      <c r="B30622" s="243"/>
      <c r="C30622" s="243"/>
      <c r="D30622" s="243"/>
      <c r="E30622" s="243"/>
    </row>
    <row r="30623" spans="1:5" customFormat="1">
      <c r="A30623" s="294"/>
      <c r="B30623" s="243"/>
      <c r="C30623" s="243"/>
      <c r="D30623" s="243"/>
      <c r="E30623" s="243"/>
    </row>
    <row r="30624" spans="1:5" customFormat="1">
      <c r="A30624" s="294"/>
      <c r="B30624" s="243"/>
      <c r="C30624" s="243"/>
      <c r="D30624" s="243"/>
      <c r="E30624" s="243"/>
    </row>
    <row r="30625" spans="1:5" customFormat="1">
      <c r="A30625" s="294"/>
      <c r="B30625" s="243"/>
      <c r="C30625" s="243"/>
      <c r="D30625" s="243"/>
      <c r="E30625" s="243"/>
    </row>
    <row r="30626" spans="1:5" customFormat="1">
      <c r="A30626" s="294"/>
      <c r="B30626" s="243"/>
      <c r="C30626" s="243"/>
      <c r="D30626" s="243"/>
      <c r="E30626" s="243"/>
    </row>
    <row r="30627" spans="1:5" customFormat="1">
      <c r="A30627" s="294"/>
      <c r="B30627" s="243"/>
      <c r="C30627" s="243"/>
      <c r="D30627" s="243"/>
      <c r="E30627" s="243"/>
    </row>
    <row r="30628" spans="1:5" customFormat="1">
      <c r="A30628" s="294"/>
      <c r="B30628" s="243"/>
      <c r="C30628" s="243"/>
      <c r="D30628" s="243"/>
      <c r="E30628" s="243"/>
    </row>
    <row r="30629" spans="1:5" customFormat="1">
      <c r="A30629" s="294"/>
      <c r="B30629" s="243"/>
      <c r="C30629" s="243"/>
      <c r="D30629" s="243"/>
      <c r="E30629" s="243"/>
    </row>
    <row r="30630" spans="1:5" customFormat="1">
      <c r="A30630" s="294"/>
      <c r="B30630" s="243"/>
      <c r="C30630" s="243"/>
      <c r="D30630" s="243"/>
      <c r="E30630" s="243"/>
    </row>
    <row r="30631" spans="1:5" customFormat="1">
      <c r="A30631" s="294"/>
      <c r="B30631" s="243"/>
      <c r="C30631" s="243"/>
      <c r="D30631" s="243"/>
      <c r="E30631" s="243"/>
    </row>
    <row r="30632" spans="1:5" customFormat="1">
      <c r="A30632" s="294"/>
      <c r="B30632" s="243"/>
      <c r="C30632" s="243"/>
      <c r="D30632" s="243"/>
      <c r="E30632" s="243"/>
    </row>
    <row r="30633" spans="1:5" customFormat="1">
      <c r="A30633" s="294"/>
      <c r="B30633" s="243"/>
      <c r="C30633" s="243"/>
      <c r="D30633" s="243"/>
      <c r="E30633" s="243"/>
    </row>
    <row r="30634" spans="1:5" customFormat="1">
      <c r="A30634" s="294"/>
      <c r="B30634" s="243"/>
      <c r="C30634" s="243"/>
      <c r="D30634" s="243"/>
      <c r="E30634" s="243"/>
    </row>
    <row r="30635" spans="1:5" customFormat="1">
      <c r="A30635" s="294"/>
      <c r="B30635" s="243"/>
      <c r="C30635" s="243"/>
      <c r="D30635" s="243"/>
      <c r="E30635" s="243"/>
    </row>
    <row r="30636" spans="1:5" customFormat="1">
      <c r="A30636" s="294"/>
      <c r="B30636" s="243"/>
      <c r="C30636" s="243"/>
      <c r="D30636" s="243"/>
      <c r="E30636" s="243"/>
    </row>
    <row r="30637" spans="1:5" customFormat="1">
      <c r="A30637" s="294"/>
      <c r="B30637" s="243"/>
      <c r="C30637" s="243"/>
      <c r="D30637" s="243"/>
      <c r="E30637" s="243"/>
    </row>
    <row r="30638" spans="1:5" customFormat="1">
      <c r="A30638" s="294"/>
      <c r="B30638" s="243"/>
      <c r="C30638" s="243"/>
      <c r="D30638" s="243"/>
      <c r="E30638" s="243"/>
    </row>
    <row r="30639" spans="1:5" customFormat="1">
      <c r="A30639" s="294"/>
      <c r="B30639" s="243"/>
      <c r="C30639" s="243"/>
      <c r="D30639" s="243"/>
      <c r="E30639" s="243"/>
    </row>
    <row r="30640" spans="1:5" customFormat="1">
      <c r="A30640" s="294"/>
      <c r="B30640" s="243"/>
      <c r="C30640" s="243"/>
      <c r="D30640" s="243"/>
      <c r="E30640" s="243"/>
    </row>
    <row r="30641" spans="1:5" customFormat="1">
      <c r="A30641" s="294"/>
      <c r="B30641" s="243"/>
      <c r="C30641" s="243"/>
      <c r="D30641" s="243"/>
      <c r="E30641" s="243"/>
    </row>
    <row r="30642" spans="1:5" customFormat="1">
      <c r="A30642" s="294"/>
      <c r="B30642" s="243"/>
      <c r="C30642" s="243"/>
      <c r="D30642" s="243"/>
      <c r="E30642" s="243"/>
    </row>
    <row r="30643" spans="1:5" customFormat="1">
      <c r="A30643" s="294"/>
      <c r="B30643" s="243"/>
      <c r="C30643" s="243"/>
      <c r="D30643" s="243"/>
      <c r="E30643" s="243"/>
    </row>
    <row r="30644" spans="1:5" customFormat="1">
      <c r="A30644" s="294"/>
      <c r="B30644" s="243"/>
      <c r="C30644" s="243"/>
      <c r="D30644" s="243"/>
      <c r="E30644" s="243"/>
    </row>
    <row r="30645" spans="1:5" customFormat="1">
      <c r="A30645" s="294"/>
      <c r="B30645" s="243"/>
      <c r="C30645" s="243"/>
      <c r="D30645" s="243"/>
      <c r="E30645" s="243"/>
    </row>
    <row r="30646" spans="1:5" customFormat="1">
      <c r="A30646" s="294"/>
      <c r="B30646" s="243"/>
      <c r="C30646" s="243"/>
      <c r="D30646" s="243"/>
      <c r="E30646" s="243"/>
    </row>
    <row r="30647" spans="1:5" customFormat="1">
      <c r="A30647" s="294"/>
      <c r="B30647" s="243"/>
      <c r="C30647" s="243"/>
      <c r="D30647" s="243"/>
      <c r="E30647" s="243"/>
    </row>
    <row r="30648" spans="1:5" customFormat="1">
      <c r="A30648" s="294"/>
      <c r="B30648" s="243"/>
      <c r="C30648" s="243"/>
      <c r="D30648" s="243"/>
      <c r="E30648" s="243"/>
    </row>
    <row r="30649" spans="1:5" customFormat="1">
      <c r="A30649" s="294"/>
      <c r="B30649" s="243"/>
      <c r="C30649" s="243"/>
      <c r="D30649" s="243"/>
      <c r="E30649" s="243"/>
    </row>
    <row r="30650" spans="1:5" customFormat="1">
      <c r="A30650" s="294"/>
      <c r="B30650" s="243"/>
      <c r="C30650" s="243"/>
      <c r="D30650" s="243"/>
      <c r="E30650" s="243"/>
    </row>
    <row r="30651" spans="1:5" customFormat="1">
      <c r="A30651" s="294"/>
      <c r="B30651" s="243"/>
      <c r="C30651" s="243"/>
      <c r="D30651" s="243"/>
      <c r="E30651" s="243"/>
    </row>
    <row r="30652" spans="1:5" customFormat="1">
      <c r="A30652" s="294"/>
      <c r="B30652" s="243"/>
      <c r="C30652" s="243"/>
      <c r="D30652" s="243"/>
      <c r="E30652" s="243"/>
    </row>
    <row r="30653" spans="1:5" customFormat="1">
      <c r="A30653" s="294"/>
      <c r="B30653" s="243"/>
      <c r="C30653" s="243"/>
      <c r="D30653" s="243"/>
      <c r="E30653" s="243"/>
    </row>
    <row r="30654" spans="1:5" customFormat="1">
      <c r="A30654" s="294"/>
      <c r="B30654" s="243"/>
      <c r="C30654" s="243"/>
      <c r="D30654" s="243"/>
      <c r="E30654" s="243"/>
    </row>
    <row r="30655" spans="1:5" customFormat="1">
      <c r="A30655" s="294"/>
      <c r="B30655" s="243"/>
      <c r="C30655" s="243"/>
      <c r="D30655" s="243"/>
      <c r="E30655" s="243"/>
    </row>
    <row r="30656" spans="1:5" customFormat="1">
      <c r="A30656" s="294"/>
      <c r="B30656" s="243"/>
      <c r="C30656" s="243"/>
      <c r="D30656" s="243"/>
      <c r="E30656" s="243"/>
    </row>
    <row r="30657" spans="1:5" customFormat="1">
      <c r="A30657" s="294"/>
      <c r="B30657" s="243"/>
      <c r="C30657" s="243"/>
      <c r="D30657" s="243"/>
      <c r="E30657" s="243"/>
    </row>
    <row r="30658" spans="1:5" customFormat="1">
      <c r="A30658" s="294"/>
      <c r="B30658" s="243"/>
      <c r="C30658" s="243"/>
      <c r="D30658" s="243"/>
      <c r="E30658" s="243"/>
    </row>
    <row r="30659" spans="1:5" customFormat="1">
      <c r="A30659" s="294"/>
      <c r="B30659" s="243"/>
      <c r="C30659" s="243"/>
      <c r="D30659" s="243"/>
      <c r="E30659" s="243"/>
    </row>
    <row r="30660" spans="1:5" customFormat="1">
      <c r="A30660" s="294"/>
      <c r="B30660" s="243"/>
      <c r="C30660" s="243"/>
      <c r="D30660" s="243"/>
      <c r="E30660" s="243"/>
    </row>
    <row r="30661" spans="1:5" customFormat="1">
      <c r="A30661" s="294"/>
      <c r="B30661" s="243"/>
      <c r="C30661" s="243"/>
      <c r="D30661" s="243"/>
      <c r="E30661" s="243"/>
    </row>
    <row r="30662" spans="1:5" customFormat="1">
      <c r="A30662" s="294"/>
      <c r="B30662" s="243"/>
      <c r="C30662" s="243"/>
      <c r="D30662" s="243"/>
      <c r="E30662" s="243"/>
    </row>
    <row r="30663" spans="1:5" customFormat="1">
      <c r="A30663" s="294"/>
      <c r="B30663" s="243"/>
      <c r="C30663" s="243"/>
      <c r="D30663" s="243"/>
      <c r="E30663" s="243"/>
    </row>
    <row r="30664" spans="1:5" customFormat="1">
      <c r="A30664" s="294"/>
      <c r="B30664" s="243"/>
      <c r="C30664" s="243"/>
      <c r="D30664" s="243"/>
      <c r="E30664" s="243"/>
    </row>
    <row r="30665" spans="1:5" customFormat="1">
      <c r="A30665" s="294"/>
      <c r="B30665" s="243"/>
      <c r="C30665" s="243"/>
      <c r="D30665" s="243"/>
      <c r="E30665" s="243"/>
    </row>
    <row r="30666" spans="1:5" customFormat="1">
      <c r="A30666" s="294"/>
      <c r="B30666" s="243"/>
      <c r="C30666" s="243"/>
      <c r="D30666" s="243"/>
      <c r="E30666" s="243"/>
    </row>
    <row r="30667" spans="1:5" customFormat="1">
      <c r="A30667" s="294"/>
      <c r="B30667" s="243"/>
      <c r="C30667" s="243"/>
      <c r="D30667" s="243"/>
      <c r="E30667" s="243"/>
    </row>
    <row r="30668" spans="1:5" customFormat="1">
      <c r="A30668" s="294"/>
      <c r="B30668" s="243"/>
      <c r="C30668" s="243"/>
      <c r="D30668" s="243"/>
      <c r="E30668" s="243"/>
    </row>
    <row r="30669" spans="1:5" customFormat="1">
      <c r="A30669" s="294"/>
      <c r="B30669" s="243"/>
      <c r="C30669" s="243"/>
      <c r="D30669" s="243"/>
      <c r="E30669" s="243"/>
    </row>
    <row r="30670" spans="1:5" customFormat="1">
      <c r="A30670" s="294"/>
      <c r="B30670" s="243"/>
      <c r="C30670" s="243"/>
      <c r="D30670" s="243"/>
      <c r="E30670" s="243"/>
    </row>
    <row r="30671" spans="1:5" customFormat="1">
      <c r="A30671" s="294"/>
      <c r="B30671" s="243"/>
      <c r="C30671" s="243"/>
      <c r="D30671" s="243"/>
      <c r="E30671" s="243"/>
    </row>
    <row r="30672" spans="1:5" customFormat="1">
      <c r="A30672" s="294"/>
      <c r="B30672" s="243"/>
      <c r="C30672" s="243"/>
      <c r="D30672" s="243"/>
      <c r="E30672" s="243"/>
    </row>
    <row r="30673" spans="1:5" customFormat="1">
      <c r="A30673" s="294"/>
      <c r="B30673" s="243"/>
      <c r="C30673" s="243"/>
      <c r="D30673" s="243"/>
      <c r="E30673" s="243"/>
    </row>
    <row r="30674" spans="1:5" customFormat="1">
      <c r="A30674" s="294"/>
      <c r="B30674" s="243"/>
      <c r="C30674" s="243"/>
      <c r="D30674" s="243"/>
      <c r="E30674" s="243"/>
    </row>
    <row r="30675" spans="1:5" customFormat="1">
      <c r="A30675" s="294"/>
      <c r="B30675" s="243"/>
      <c r="C30675" s="243"/>
      <c r="D30675" s="243"/>
      <c r="E30675" s="243"/>
    </row>
    <row r="30676" spans="1:5" customFormat="1">
      <c r="A30676" s="294"/>
      <c r="B30676" s="243"/>
      <c r="C30676" s="243"/>
      <c r="D30676" s="243"/>
      <c r="E30676" s="243"/>
    </row>
    <row r="30677" spans="1:5" customFormat="1">
      <c r="A30677" s="294"/>
      <c r="B30677" s="243"/>
      <c r="C30677" s="243"/>
      <c r="D30677" s="243"/>
      <c r="E30677" s="243"/>
    </row>
    <row r="30678" spans="1:5" customFormat="1">
      <c r="A30678" s="294"/>
      <c r="B30678" s="243"/>
      <c r="C30678" s="243"/>
      <c r="D30678" s="243"/>
      <c r="E30678" s="243"/>
    </row>
    <row r="30679" spans="1:5" customFormat="1">
      <c r="A30679" s="294"/>
      <c r="B30679" s="243"/>
      <c r="C30679" s="243"/>
      <c r="D30679" s="243"/>
      <c r="E30679" s="243"/>
    </row>
    <row r="30680" spans="1:5" customFormat="1">
      <c r="A30680" s="294"/>
      <c r="B30680" s="243"/>
      <c r="C30680" s="243"/>
      <c r="D30680" s="243"/>
      <c r="E30680" s="243"/>
    </row>
    <row r="30681" spans="1:5" customFormat="1">
      <c r="A30681" s="294"/>
      <c r="B30681" s="243"/>
      <c r="C30681" s="243"/>
      <c r="D30681" s="243"/>
      <c r="E30681" s="243"/>
    </row>
    <row r="30682" spans="1:5" customFormat="1">
      <c r="A30682" s="294"/>
      <c r="B30682" s="243"/>
      <c r="C30682" s="243"/>
      <c r="D30682" s="243"/>
      <c r="E30682" s="243"/>
    </row>
    <row r="30683" spans="1:5" customFormat="1">
      <c r="A30683" s="294"/>
      <c r="B30683" s="243"/>
      <c r="C30683" s="243"/>
      <c r="D30683" s="243"/>
      <c r="E30683" s="243"/>
    </row>
    <row r="30684" spans="1:5" customFormat="1">
      <c r="A30684" s="294"/>
      <c r="B30684" s="243"/>
      <c r="C30684" s="243"/>
      <c r="D30684" s="243"/>
      <c r="E30684" s="243"/>
    </row>
    <row r="30685" spans="1:5" customFormat="1">
      <c r="A30685" s="294"/>
      <c r="B30685" s="243"/>
      <c r="C30685" s="243"/>
      <c r="D30685" s="243"/>
      <c r="E30685" s="243"/>
    </row>
    <row r="30686" spans="1:5" customFormat="1">
      <c r="A30686" s="294"/>
      <c r="B30686" s="243"/>
      <c r="C30686" s="243"/>
      <c r="D30686" s="243"/>
      <c r="E30686" s="243"/>
    </row>
    <row r="30687" spans="1:5" customFormat="1">
      <c r="A30687" s="294"/>
      <c r="B30687" s="243"/>
      <c r="C30687" s="243"/>
      <c r="D30687" s="243"/>
      <c r="E30687" s="243"/>
    </row>
    <row r="30688" spans="1:5" customFormat="1">
      <c r="A30688" s="294"/>
      <c r="B30688" s="243"/>
      <c r="C30688" s="243"/>
      <c r="D30688" s="243"/>
      <c r="E30688" s="243"/>
    </row>
    <row r="30689" spans="1:5" customFormat="1">
      <c r="A30689" s="294"/>
      <c r="B30689" s="243"/>
      <c r="C30689" s="243"/>
      <c r="D30689" s="243"/>
      <c r="E30689" s="243"/>
    </row>
    <row r="30690" spans="1:5" customFormat="1">
      <c r="A30690" s="294"/>
      <c r="B30690" s="243"/>
      <c r="C30690" s="243"/>
      <c r="D30690" s="243"/>
      <c r="E30690" s="243"/>
    </row>
    <row r="30691" spans="1:5" customFormat="1">
      <c r="A30691" s="294"/>
      <c r="B30691" s="243"/>
      <c r="C30691" s="243"/>
      <c r="D30691" s="243"/>
      <c r="E30691" s="243"/>
    </row>
    <row r="30692" spans="1:5" customFormat="1">
      <c r="A30692" s="294"/>
      <c r="B30692" s="243"/>
      <c r="C30692" s="243"/>
      <c r="D30692" s="243"/>
      <c r="E30692" s="243"/>
    </row>
    <row r="30693" spans="1:5" customFormat="1">
      <c r="A30693" s="294"/>
      <c r="B30693" s="243"/>
      <c r="C30693" s="243"/>
      <c r="D30693" s="243"/>
      <c r="E30693" s="243"/>
    </row>
    <row r="30694" spans="1:5" customFormat="1">
      <c r="A30694" s="294"/>
      <c r="B30694" s="243"/>
      <c r="C30694" s="243"/>
      <c r="D30694" s="243"/>
      <c r="E30694" s="243"/>
    </row>
    <row r="30695" spans="1:5" customFormat="1">
      <c r="A30695" s="294"/>
      <c r="B30695" s="243"/>
      <c r="C30695" s="243"/>
      <c r="D30695" s="243"/>
      <c r="E30695" s="243"/>
    </row>
    <row r="30696" spans="1:5" customFormat="1">
      <c r="A30696" s="294"/>
      <c r="B30696" s="243"/>
      <c r="C30696" s="243"/>
      <c r="D30696" s="243"/>
      <c r="E30696" s="243"/>
    </row>
    <row r="30697" spans="1:5" customFormat="1">
      <c r="A30697" s="294"/>
      <c r="B30697" s="243"/>
      <c r="C30697" s="243"/>
      <c r="D30697" s="243"/>
      <c r="E30697" s="243"/>
    </row>
    <row r="30698" spans="1:5" customFormat="1">
      <c r="A30698" s="294"/>
      <c r="B30698" s="243"/>
      <c r="C30698" s="243"/>
      <c r="D30698" s="243"/>
      <c r="E30698" s="243"/>
    </row>
    <row r="30699" spans="1:5" customFormat="1">
      <c r="A30699" s="294"/>
      <c r="B30699" s="243"/>
      <c r="C30699" s="243"/>
      <c r="D30699" s="243"/>
      <c r="E30699" s="243"/>
    </row>
    <row r="30700" spans="1:5" customFormat="1">
      <c r="A30700" s="294"/>
      <c r="B30700" s="243"/>
      <c r="C30700" s="243"/>
      <c r="D30700" s="243"/>
      <c r="E30700" s="243"/>
    </row>
    <row r="30701" spans="1:5" customFormat="1">
      <c r="A30701" s="294"/>
      <c r="B30701" s="243"/>
      <c r="C30701" s="243"/>
      <c r="D30701" s="243"/>
      <c r="E30701" s="243"/>
    </row>
    <row r="30702" spans="1:5" customFormat="1">
      <c r="A30702" s="294"/>
      <c r="B30702" s="243"/>
      <c r="C30702" s="243"/>
      <c r="D30702" s="243"/>
      <c r="E30702" s="243"/>
    </row>
    <row r="30703" spans="1:5" customFormat="1">
      <c r="A30703" s="294"/>
      <c r="B30703" s="243"/>
      <c r="C30703" s="243"/>
      <c r="D30703" s="243"/>
      <c r="E30703" s="243"/>
    </row>
    <row r="30704" spans="1:5" customFormat="1">
      <c r="A30704" s="294"/>
      <c r="B30704" s="243"/>
      <c r="C30704" s="243"/>
      <c r="D30704" s="243"/>
      <c r="E30704" s="243"/>
    </row>
    <row r="30705" spans="1:5" customFormat="1">
      <c r="A30705" s="294"/>
      <c r="B30705" s="243"/>
      <c r="C30705" s="243"/>
      <c r="D30705" s="243"/>
      <c r="E30705" s="243"/>
    </row>
    <row r="30706" spans="1:5" customFormat="1">
      <c r="A30706" s="294"/>
      <c r="B30706" s="243"/>
      <c r="C30706" s="243"/>
      <c r="D30706" s="243"/>
      <c r="E30706" s="243"/>
    </row>
    <row r="30707" spans="1:5" customFormat="1">
      <c r="A30707" s="294"/>
      <c r="B30707" s="243"/>
      <c r="C30707" s="243"/>
      <c r="D30707" s="243"/>
      <c r="E30707" s="243"/>
    </row>
    <row r="30708" spans="1:5" customFormat="1">
      <c r="A30708" s="294"/>
      <c r="B30708" s="243"/>
      <c r="C30708" s="243"/>
      <c r="D30708" s="243"/>
      <c r="E30708" s="243"/>
    </row>
    <row r="30709" spans="1:5" customFormat="1">
      <c r="A30709" s="294"/>
      <c r="B30709" s="243"/>
      <c r="C30709" s="243"/>
      <c r="D30709" s="243"/>
      <c r="E30709" s="243"/>
    </row>
    <row r="30710" spans="1:5" customFormat="1">
      <c r="A30710" s="294"/>
      <c r="B30710" s="243"/>
      <c r="C30710" s="243"/>
      <c r="D30710" s="243"/>
      <c r="E30710" s="243"/>
    </row>
    <row r="30711" spans="1:5" customFormat="1">
      <c r="A30711" s="294"/>
      <c r="B30711" s="243"/>
      <c r="C30711" s="243"/>
      <c r="D30711" s="243"/>
      <c r="E30711" s="243"/>
    </row>
    <row r="30712" spans="1:5" customFormat="1">
      <c r="A30712" s="294"/>
      <c r="B30712" s="243"/>
      <c r="C30712" s="243"/>
      <c r="D30712" s="243"/>
      <c r="E30712" s="243"/>
    </row>
    <row r="30713" spans="1:5" customFormat="1">
      <c r="A30713" s="294"/>
      <c r="B30713" s="243"/>
      <c r="C30713" s="243"/>
      <c r="D30713" s="243"/>
      <c r="E30713" s="243"/>
    </row>
    <row r="30714" spans="1:5" customFormat="1">
      <c r="A30714" s="294"/>
      <c r="B30714" s="243"/>
      <c r="C30714" s="243"/>
      <c r="D30714" s="243"/>
      <c r="E30714" s="243"/>
    </row>
    <row r="30715" spans="1:5" customFormat="1">
      <c r="A30715" s="294"/>
      <c r="B30715" s="243"/>
      <c r="C30715" s="243"/>
      <c r="D30715" s="243"/>
      <c r="E30715" s="243"/>
    </row>
    <row r="30716" spans="1:5" customFormat="1">
      <c r="A30716" s="294"/>
      <c r="B30716" s="243"/>
      <c r="C30716" s="243"/>
      <c r="D30716" s="243"/>
      <c r="E30716" s="243"/>
    </row>
    <row r="30717" spans="1:5" customFormat="1">
      <c r="A30717" s="294"/>
      <c r="B30717" s="243"/>
      <c r="C30717" s="243"/>
      <c r="D30717" s="243"/>
      <c r="E30717" s="243"/>
    </row>
    <row r="30718" spans="1:5" customFormat="1">
      <c r="A30718" s="294"/>
      <c r="B30718" s="243"/>
      <c r="C30718" s="243"/>
      <c r="D30718" s="243"/>
      <c r="E30718" s="243"/>
    </row>
    <row r="30719" spans="1:5" customFormat="1">
      <c r="A30719" s="294"/>
      <c r="B30719" s="243"/>
      <c r="C30719" s="243"/>
      <c r="D30719" s="243"/>
      <c r="E30719" s="243"/>
    </row>
    <row r="30720" spans="1:5" customFormat="1">
      <c r="A30720" s="294"/>
      <c r="B30720" s="243"/>
      <c r="C30720" s="243"/>
      <c r="D30720" s="243"/>
      <c r="E30720" s="243"/>
    </row>
    <row r="30721" spans="1:5" customFormat="1">
      <c r="A30721" s="294"/>
      <c r="B30721" s="243"/>
      <c r="C30721" s="243"/>
      <c r="D30721" s="243"/>
      <c r="E30721" s="243"/>
    </row>
    <row r="30722" spans="1:5" customFormat="1">
      <c r="A30722" s="294"/>
      <c r="B30722" s="243"/>
      <c r="C30722" s="243"/>
      <c r="D30722" s="243"/>
      <c r="E30722" s="243"/>
    </row>
    <row r="30723" spans="1:5" customFormat="1">
      <c r="A30723" s="294"/>
      <c r="B30723" s="243"/>
      <c r="C30723" s="243"/>
      <c r="D30723" s="243"/>
      <c r="E30723" s="243"/>
    </row>
    <row r="30724" spans="1:5" customFormat="1">
      <c r="A30724" s="294"/>
      <c r="B30724" s="243"/>
      <c r="C30724" s="243"/>
      <c r="D30724" s="243"/>
      <c r="E30724" s="243"/>
    </row>
    <row r="30725" spans="1:5" customFormat="1">
      <c r="A30725" s="294"/>
      <c r="B30725" s="243"/>
      <c r="C30725" s="243"/>
      <c r="D30725" s="243"/>
      <c r="E30725" s="243"/>
    </row>
    <row r="30726" spans="1:5" customFormat="1">
      <c r="A30726" s="294"/>
      <c r="B30726" s="243"/>
      <c r="C30726" s="243"/>
      <c r="D30726" s="243"/>
      <c r="E30726" s="243"/>
    </row>
    <row r="30727" spans="1:5" customFormat="1">
      <c r="A30727" s="294"/>
      <c r="B30727" s="243"/>
      <c r="C30727" s="243"/>
      <c r="D30727" s="243"/>
      <c r="E30727" s="243"/>
    </row>
    <row r="30728" spans="1:5" customFormat="1">
      <c r="A30728" s="294"/>
      <c r="B30728" s="243"/>
      <c r="C30728" s="243"/>
      <c r="D30728" s="243"/>
      <c r="E30728" s="243"/>
    </row>
    <row r="30729" spans="1:5" customFormat="1">
      <c r="A30729" s="294"/>
      <c r="B30729" s="243"/>
      <c r="C30729" s="243"/>
      <c r="D30729" s="243"/>
      <c r="E30729" s="243"/>
    </row>
    <row r="30730" spans="1:5" customFormat="1">
      <c r="A30730" s="294"/>
      <c r="B30730" s="243"/>
      <c r="C30730" s="243"/>
      <c r="D30730" s="243"/>
      <c r="E30730" s="243"/>
    </row>
    <row r="30731" spans="1:5" customFormat="1">
      <c r="A30731" s="294"/>
      <c r="B30731" s="243"/>
      <c r="C30731" s="243"/>
      <c r="D30731" s="243"/>
      <c r="E30731" s="243"/>
    </row>
    <row r="30732" spans="1:5" customFormat="1">
      <c r="A30732" s="294"/>
      <c r="B30732" s="243"/>
      <c r="C30732" s="243"/>
      <c r="D30732" s="243"/>
      <c r="E30732" s="243"/>
    </row>
    <row r="30733" spans="1:5" customFormat="1">
      <c r="A30733" s="294"/>
      <c r="B30733" s="243"/>
      <c r="C30733" s="243"/>
      <c r="D30733" s="243"/>
      <c r="E30733" s="243"/>
    </row>
    <row r="30734" spans="1:5" customFormat="1">
      <c r="A30734" s="294"/>
      <c r="B30734" s="243"/>
      <c r="C30734" s="243"/>
      <c r="D30734" s="243"/>
      <c r="E30734" s="243"/>
    </row>
    <row r="30735" spans="1:5" customFormat="1">
      <c r="A30735" s="294"/>
      <c r="B30735" s="243"/>
      <c r="C30735" s="243"/>
      <c r="D30735" s="243"/>
      <c r="E30735" s="243"/>
    </row>
    <row r="30736" spans="1:5" customFormat="1">
      <c r="A30736" s="294"/>
      <c r="B30736" s="243"/>
      <c r="C30736" s="243"/>
      <c r="D30736" s="243"/>
      <c r="E30736" s="243"/>
    </row>
    <row r="30737" spans="1:5" customFormat="1">
      <c r="A30737" s="294"/>
      <c r="B30737" s="243"/>
      <c r="C30737" s="243"/>
      <c r="D30737" s="243"/>
      <c r="E30737" s="243"/>
    </row>
    <row r="30738" spans="1:5" customFormat="1">
      <c r="A30738" s="294"/>
      <c r="B30738" s="243"/>
      <c r="C30738" s="243"/>
      <c r="D30738" s="243"/>
      <c r="E30738" s="243"/>
    </row>
    <row r="30739" spans="1:5" customFormat="1">
      <c r="A30739" s="294"/>
      <c r="B30739" s="243"/>
      <c r="C30739" s="243"/>
      <c r="D30739" s="243"/>
      <c r="E30739" s="243"/>
    </row>
    <row r="30740" spans="1:5" customFormat="1">
      <c r="A30740" s="294"/>
      <c r="B30740" s="243"/>
      <c r="C30740" s="243"/>
      <c r="D30740" s="243"/>
      <c r="E30740" s="243"/>
    </row>
    <row r="30741" spans="1:5" customFormat="1">
      <c r="A30741" s="294"/>
      <c r="B30741" s="243"/>
      <c r="C30741" s="243"/>
      <c r="D30741" s="243"/>
      <c r="E30741" s="243"/>
    </row>
    <row r="30742" spans="1:5" customFormat="1">
      <c r="A30742" s="294"/>
      <c r="B30742" s="243"/>
      <c r="C30742" s="243"/>
      <c r="D30742" s="243"/>
      <c r="E30742" s="243"/>
    </row>
    <row r="30743" spans="1:5" customFormat="1">
      <c r="A30743" s="294"/>
      <c r="B30743" s="243"/>
      <c r="C30743" s="243"/>
      <c r="D30743" s="243"/>
      <c r="E30743" s="243"/>
    </row>
    <row r="30744" spans="1:5" customFormat="1">
      <c r="A30744" s="294"/>
      <c r="B30744" s="243"/>
      <c r="C30744" s="243"/>
      <c r="D30744" s="243"/>
      <c r="E30744" s="243"/>
    </row>
    <row r="30745" spans="1:5" customFormat="1">
      <c r="A30745" s="294"/>
      <c r="B30745" s="243"/>
      <c r="C30745" s="243"/>
      <c r="D30745" s="243"/>
      <c r="E30745" s="243"/>
    </row>
    <row r="30746" spans="1:5" customFormat="1">
      <c r="A30746" s="294"/>
      <c r="B30746" s="243"/>
      <c r="C30746" s="243"/>
      <c r="D30746" s="243"/>
      <c r="E30746" s="243"/>
    </row>
    <row r="30747" spans="1:5" customFormat="1">
      <c r="A30747" s="294"/>
      <c r="B30747" s="243"/>
      <c r="C30747" s="243"/>
      <c r="D30747" s="243"/>
      <c r="E30747" s="243"/>
    </row>
    <row r="30748" spans="1:5" customFormat="1">
      <c r="A30748" s="294"/>
      <c r="B30748" s="243"/>
      <c r="C30748" s="243"/>
      <c r="D30748" s="243"/>
      <c r="E30748" s="243"/>
    </row>
    <row r="30749" spans="1:5" customFormat="1">
      <c r="A30749" s="294"/>
      <c r="B30749" s="243"/>
      <c r="C30749" s="243"/>
      <c r="D30749" s="243"/>
      <c r="E30749" s="243"/>
    </row>
    <row r="30750" spans="1:5" customFormat="1">
      <c r="A30750" s="294"/>
      <c r="B30750" s="243"/>
      <c r="C30750" s="243"/>
      <c r="D30750" s="243"/>
      <c r="E30750" s="243"/>
    </row>
    <row r="30751" spans="1:5" customFormat="1">
      <c r="A30751" s="294"/>
      <c r="B30751" s="243"/>
      <c r="C30751" s="243"/>
      <c r="D30751" s="243"/>
      <c r="E30751" s="243"/>
    </row>
    <row r="30752" spans="1:5" customFormat="1">
      <c r="A30752" s="294"/>
      <c r="B30752" s="243"/>
      <c r="C30752" s="243"/>
      <c r="D30752" s="243"/>
      <c r="E30752" s="243"/>
    </row>
    <row r="30753" spans="1:5" customFormat="1">
      <c r="A30753" s="294"/>
      <c r="B30753" s="243"/>
      <c r="C30753" s="243"/>
      <c r="D30753" s="243"/>
      <c r="E30753" s="243"/>
    </row>
    <row r="30754" spans="1:5" customFormat="1">
      <c r="A30754" s="294"/>
      <c r="B30754" s="243"/>
      <c r="C30754" s="243"/>
      <c r="D30754" s="243"/>
      <c r="E30754" s="243"/>
    </row>
    <row r="30755" spans="1:5" customFormat="1">
      <c r="A30755" s="294"/>
      <c r="B30755" s="243"/>
      <c r="C30755" s="243"/>
      <c r="D30755" s="243"/>
      <c r="E30755" s="243"/>
    </row>
    <row r="30756" spans="1:5" customFormat="1">
      <c r="A30756" s="294"/>
      <c r="B30756" s="243"/>
      <c r="C30756" s="243"/>
      <c r="D30756" s="243"/>
      <c r="E30756" s="243"/>
    </row>
    <row r="30757" spans="1:5" customFormat="1">
      <c r="A30757" s="294"/>
      <c r="B30757" s="243"/>
      <c r="C30757" s="243"/>
      <c r="D30757" s="243"/>
      <c r="E30757" s="243"/>
    </row>
    <row r="30758" spans="1:5" customFormat="1">
      <c r="A30758" s="294"/>
      <c r="B30758" s="243"/>
      <c r="C30758" s="243"/>
      <c r="D30758" s="243"/>
      <c r="E30758" s="243"/>
    </row>
    <row r="30759" spans="1:5" customFormat="1">
      <c r="A30759" s="294"/>
      <c r="B30759" s="243"/>
      <c r="C30759" s="243"/>
      <c r="D30759" s="243"/>
      <c r="E30759" s="243"/>
    </row>
    <row r="30760" spans="1:5" customFormat="1">
      <c r="A30760" s="294"/>
      <c r="B30760" s="243"/>
      <c r="C30760" s="243"/>
      <c r="D30760" s="243"/>
      <c r="E30760" s="243"/>
    </row>
    <row r="30761" spans="1:5" customFormat="1">
      <c r="A30761" s="294"/>
      <c r="B30761" s="243"/>
      <c r="C30761" s="243"/>
      <c r="D30761" s="243"/>
      <c r="E30761" s="243"/>
    </row>
    <row r="30762" spans="1:5" customFormat="1">
      <c r="A30762" s="294"/>
      <c r="B30762" s="243"/>
      <c r="C30762" s="243"/>
      <c r="D30762" s="243"/>
      <c r="E30762" s="243"/>
    </row>
    <row r="30763" spans="1:5" customFormat="1">
      <c r="A30763" s="294"/>
      <c r="B30763" s="243"/>
      <c r="C30763" s="243"/>
      <c r="D30763" s="243"/>
      <c r="E30763" s="243"/>
    </row>
    <row r="30764" spans="1:5" customFormat="1">
      <c r="A30764" s="294"/>
      <c r="B30764" s="243"/>
      <c r="C30764" s="243"/>
      <c r="D30764" s="243"/>
      <c r="E30764" s="243"/>
    </row>
    <row r="30765" spans="1:5" customFormat="1">
      <c r="A30765" s="294"/>
      <c r="B30765" s="243"/>
      <c r="C30765" s="243"/>
      <c r="D30765" s="243"/>
      <c r="E30765" s="243"/>
    </row>
    <row r="30766" spans="1:5" customFormat="1">
      <c r="A30766" s="294"/>
      <c r="B30766" s="243"/>
      <c r="C30766" s="243"/>
      <c r="D30766" s="243"/>
      <c r="E30766" s="243"/>
    </row>
    <row r="30767" spans="1:5" customFormat="1">
      <c r="A30767" s="294"/>
      <c r="B30767" s="243"/>
      <c r="C30767" s="243"/>
      <c r="D30767" s="243"/>
      <c r="E30767" s="243"/>
    </row>
    <row r="30768" spans="1:5" customFormat="1">
      <c r="A30768" s="294"/>
      <c r="B30768" s="243"/>
      <c r="C30768" s="243"/>
      <c r="D30768" s="243"/>
      <c r="E30768" s="243"/>
    </row>
    <row r="30769" spans="1:5" customFormat="1">
      <c r="A30769" s="294"/>
      <c r="B30769" s="243"/>
      <c r="C30769" s="243"/>
      <c r="D30769" s="243"/>
      <c r="E30769" s="243"/>
    </row>
    <row r="30770" spans="1:5" customFormat="1">
      <c r="A30770" s="294"/>
      <c r="B30770" s="243"/>
      <c r="C30770" s="243"/>
      <c r="D30770" s="243"/>
      <c r="E30770" s="243"/>
    </row>
    <row r="30771" spans="1:5" customFormat="1">
      <c r="A30771" s="294"/>
      <c r="B30771" s="243"/>
      <c r="C30771" s="243"/>
      <c r="D30771" s="243"/>
      <c r="E30771" s="243"/>
    </row>
    <row r="30772" spans="1:5" customFormat="1">
      <c r="A30772" s="294"/>
      <c r="B30772" s="243"/>
      <c r="C30772" s="243"/>
      <c r="D30772" s="243"/>
      <c r="E30772" s="243"/>
    </row>
    <row r="30773" spans="1:5" customFormat="1">
      <c r="A30773" s="294"/>
      <c r="B30773" s="243"/>
      <c r="C30773" s="243"/>
      <c r="D30773" s="243"/>
      <c r="E30773" s="243"/>
    </row>
    <row r="30774" spans="1:5" customFormat="1">
      <c r="A30774" s="294"/>
      <c r="B30774" s="243"/>
      <c r="C30774" s="243"/>
      <c r="D30774" s="243"/>
      <c r="E30774" s="243"/>
    </row>
    <row r="30775" spans="1:5" customFormat="1">
      <c r="A30775" s="294"/>
      <c r="B30775" s="243"/>
      <c r="C30775" s="243"/>
      <c r="D30775" s="243"/>
      <c r="E30775" s="243"/>
    </row>
    <row r="30776" spans="1:5" customFormat="1">
      <c r="A30776" s="294"/>
      <c r="B30776" s="243"/>
      <c r="C30776" s="243"/>
      <c r="D30776" s="243"/>
      <c r="E30776" s="243"/>
    </row>
    <row r="30777" spans="1:5" customFormat="1">
      <c r="A30777" s="294"/>
      <c r="B30777" s="243"/>
      <c r="C30777" s="243"/>
      <c r="D30777" s="243"/>
      <c r="E30777" s="243"/>
    </row>
    <row r="30778" spans="1:5" customFormat="1">
      <c r="A30778" s="294"/>
      <c r="B30778" s="243"/>
      <c r="C30778" s="243"/>
      <c r="D30778" s="243"/>
      <c r="E30778" s="243"/>
    </row>
    <row r="30779" spans="1:5" customFormat="1">
      <c r="A30779" s="294"/>
      <c r="B30779" s="243"/>
      <c r="C30779" s="243"/>
      <c r="D30779" s="243"/>
      <c r="E30779" s="243"/>
    </row>
    <row r="30780" spans="1:5" customFormat="1">
      <c r="A30780" s="294"/>
      <c r="B30780" s="243"/>
      <c r="C30780" s="243"/>
      <c r="D30780" s="243"/>
      <c r="E30780" s="243"/>
    </row>
    <row r="30781" spans="1:5" customFormat="1">
      <c r="A30781" s="294"/>
      <c r="B30781" s="243"/>
      <c r="C30781" s="243"/>
      <c r="D30781" s="243"/>
      <c r="E30781" s="243"/>
    </row>
    <row r="30782" spans="1:5" customFormat="1">
      <c r="A30782" s="294"/>
      <c r="B30782" s="243"/>
      <c r="C30782" s="243"/>
      <c r="D30782" s="243"/>
      <c r="E30782" s="243"/>
    </row>
    <row r="30783" spans="1:5" customFormat="1">
      <c r="A30783" s="294"/>
      <c r="B30783" s="243"/>
      <c r="C30783" s="243"/>
      <c r="D30783" s="243"/>
      <c r="E30783" s="243"/>
    </row>
    <row r="30784" spans="1:5" customFormat="1">
      <c r="A30784" s="294"/>
      <c r="B30784" s="243"/>
      <c r="C30784" s="243"/>
      <c r="D30784" s="243"/>
      <c r="E30784" s="243"/>
    </row>
    <row r="30785" spans="1:5" customFormat="1">
      <c r="A30785" s="294"/>
      <c r="B30785" s="243"/>
      <c r="C30785" s="243"/>
      <c r="D30785" s="243"/>
      <c r="E30785" s="243"/>
    </row>
    <row r="30786" spans="1:5" customFormat="1">
      <c r="A30786" s="294"/>
      <c r="B30786" s="243"/>
      <c r="C30786" s="243"/>
      <c r="D30786" s="243"/>
      <c r="E30786" s="243"/>
    </row>
    <row r="30787" spans="1:5" customFormat="1">
      <c r="A30787" s="294"/>
      <c r="B30787" s="243"/>
      <c r="C30787" s="243"/>
      <c r="D30787" s="243"/>
      <c r="E30787" s="243"/>
    </row>
    <row r="30788" spans="1:5" customFormat="1">
      <c r="A30788" s="294"/>
      <c r="B30788" s="243"/>
      <c r="C30788" s="243"/>
      <c r="D30788" s="243"/>
      <c r="E30788" s="243"/>
    </row>
    <row r="30789" spans="1:5" customFormat="1">
      <c r="A30789" s="294"/>
      <c r="B30789" s="243"/>
      <c r="C30789" s="243"/>
      <c r="D30789" s="243"/>
      <c r="E30789" s="243"/>
    </row>
    <row r="30790" spans="1:5" customFormat="1">
      <c r="A30790" s="294"/>
      <c r="B30790" s="243"/>
      <c r="C30790" s="243"/>
      <c r="D30790" s="243"/>
      <c r="E30790" s="243"/>
    </row>
    <row r="30791" spans="1:5" customFormat="1">
      <c r="A30791" s="294"/>
      <c r="B30791" s="243"/>
      <c r="C30791" s="243"/>
      <c r="D30791" s="243"/>
      <c r="E30791" s="243"/>
    </row>
    <row r="30792" spans="1:5" customFormat="1">
      <c r="A30792" s="294"/>
      <c r="B30792" s="243"/>
      <c r="C30792" s="243"/>
      <c r="D30792" s="243"/>
      <c r="E30792" s="243"/>
    </row>
    <row r="30793" spans="1:5" customFormat="1">
      <c r="A30793" s="294"/>
      <c r="B30793" s="243"/>
      <c r="C30793" s="243"/>
      <c r="D30793" s="243"/>
      <c r="E30793" s="243"/>
    </row>
    <row r="30794" spans="1:5" customFormat="1">
      <c r="A30794" s="294"/>
      <c r="B30794" s="243"/>
      <c r="C30794" s="243"/>
      <c r="D30794" s="243"/>
      <c r="E30794" s="243"/>
    </row>
    <row r="30795" spans="1:5" customFormat="1">
      <c r="A30795" s="294"/>
      <c r="B30795" s="243"/>
      <c r="C30795" s="243"/>
      <c r="D30795" s="243"/>
      <c r="E30795" s="243"/>
    </row>
    <row r="30796" spans="1:5" customFormat="1">
      <c r="A30796" s="294"/>
      <c r="B30796" s="243"/>
      <c r="C30796" s="243"/>
      <c r="D30796" s="243"/>
      <c r="E30796" s="243"/>
    </row>
    <row r="30797" spans="1:5" customFormat="1">
      <c r="A30797" s="294"/>
      <c r="B30797" s="243"/>
      <c r="C30797" s="243"/>
      <c r="D30797" s="243"/>
      <c r="E30797" s="243"/>
    </row>
    <row r="30798" spans="1:5" customFormat="1">
      <c r="A30798" s="294"/>
      <c r="B30798" s="243"/>
      <c r="C30798" s="243"/>
      <c r="D30798" s="243"/>
      <c r="E30798" s="243"/>
    </row>
    <row r="30799" spans="1:5" customFormat="1">
      <c r="A30799" s="294"/>
      <c r="B30799" s="243"/>
      <c r="C30799" s="243"/>
      <c r="D30799" s="243"/>
      <c r="E30799" s="243"/>
    </row>
    <row r="30800" spans="1:5" customFormat="1">
      <c r="A30800" s="294"/>
      <c r="B30800" s="243"/>
      <c r="C30800" s="243"/>
      <c r="D30800" s="243"/>
      <c r="E30800" s="243"/>
    </row>
    <row r="30801" spans="1:5" customFormat="1">
      <c r="A30801" s="294"/>
      <c r="B30801" s="243"/>
      <c r="C30801" s="243"/>
      <c r="D30801" s="243"/>
      <c r="E30801" s="243"/>
    </row>
    <row r="30802" spans="1:5" customFormat="1">
      <c r="A30802" s="294"/>
      <c r="B30802" s="243"/>
      <c r="C30802" s="243"/>
      <c r="D30802" s="243"/>
      <c r="E30802" s="243"/>
    </row>
    <row r="30803" spans="1:5" customFormat="1">
      <c r="A30803" s="294"/>
      <c r="B30803" s="243"/>
      <c r="C30803" s="243"/>
      <c r="D30803" s="243"/>
      <c r="E30803" s="243"/>
    </row>
    <row r="30804" spans="1:5" customFormat="1">
      <c r="A30804" s="294"/>
      <c r="B30804" s="243"/>
      <c r="C30804" s="243"/>
      <c r="D30804" s="243"/>
      <c r="E30804" s="243"/>
    </row>
    <row r="30805" spans="1:5" customFormat="1">
      <c r="A30805" s="294"/>
      <c r="B30805" s="243"/>
      <c r="C30805" s="243"/>
      <c r="D30805" s="243"/>
      <c r="E30805" s="243"/>
    </row>
    <row r="30806" spans="1:5" customFormat="1">
      <c r="A30806" s="294"/>
      <c r="B30806" s="243"/>
      <c r="C30806" s="243"/>
      <c r="D30806" s="243"/>
      <c r="E30806" s="243"/>
    </row>
    <row r="30807" spans="1:5" customFormat="1">
      <c r="A30807" s="294"/>
      <c r="B30807" s="243"/>
      <c r="C30807" s="243"/>
      <c r="D30807" s="243"/>
      <c r="E30807" s="243"/>
    </row>
    <row r="30808" spans="1:5" customFormat="1">
      <c r="A30808" s="294"/>
      <c r="B30808" s="243"/>
      <c r="C30808" s="243"/>
      <c r="D30808" s="243"/>
      <c r="E30808" s="243"/>
    </row>
    <row r="30809" spans="1:5" customFormat="1">
      <c r="A30809" s="294"/>
      <c r="B30809" s="243"/>
      <c r="C30809" s="243"/>
      <c r="D30809" s="243"/>
      <c r="E30809" s="243"/>
    </row>
    <row r="30810" spans="1:5" customFormat="1">
      <c r="A30810" s="294"/>
      <c r="B30810" s="243"/>
      <c r="C30810" s="243"/>
      <c r="D30810" s="243"/>
      <c r="E30810" s="243"/>
    </row>
    <row r="30811" spans="1:5" customFormat="1">
      <c r="A30811" s="294"/>
      <c r="B30811" s="243"/>
      <c r="C30811" s="243"/>
      <c r="D30811" s="243"/>
      <c r="E30811" s="243"/>
    </row>
    <row r="30812" spans="1:5" customFormat="1">
      <c r="A30812" s="294"/>
      <c r="B30812" s="243"/>
      <c r="C30812" s="243"/>
      <c r="D30812" s="243"/>
      <c r="E30812" s="243"/>
    </row>
    <row r="30813" spans="1:5" customFormat="1">
      <c r="A30813" s="294"/>
      <c r="B30813" s="243"/>
      <c r="C30813" s="243"/>
      <c r="D30813" s="243"/>
      <c r="E30813" s="243"/>
    </row>
    <row r="30814" spans="1:5" customFormat="1">
      <c r="A30814" s="294"/>
      <c r="B30814" s="243"/>
      <c r="C30814" s="243"/>
      <c r="D30814" s="243"/>
      <c r="E30814" s="243"/>
    </row>
    <row r="30815" spans="1:5" customFormat="1">
      <c r="A30815" s="294"/>
      <c r="B30815" s="243"/>
      <c r="C30815" s="243"/>
      <c r="D30815" s="243"/>
      <c r="E30815" s="243"/>
    </row>
    <row r="30816" spans="1:5" customFormat="1">
      <c r="A30816" s="294"/>
      <c r="B30816" s="243"/>
      <c r="C30816" s="243"/>
      <c r="D30816" s="243"/>
      <c r="E30816" s="243"/>
    </row>
    <row r="30817" spans="1:5" customFormat="1">
      <c r="A30817" s="294"/>
      <c r="B30817" s="243"/>
      <c r="C30817" s="243"/>
      <c r="D30817" s="243"/>
      <c r="E30817" s="243"/>
    </row>
    <row r="30818" spans="1:5" customFormat="1">
      <c r="A30818" s="294"/>
      <c r="B30818" s="243"/>
      <c r="C30818" s="243"/>
      <c r="D30818" s="243"/>
      <c r="E30818" s="243"/>
    </row>
    <row r="30819" spans="1:5" customFormat="1">
      <c r="A30819" s="294"/>
      <c r="B30819" s="243"/>
      <c r="C30819" s="243"/>
      <c r="D30819" s="243"/>
      <c r="E30819" s="243"/>
    </row>
    <row r="30820" spans="1:5" customFormat="1">
      <c r="A30820" s="294"/>
      <c r="B30820" s="243"/>
      <c r="C30820" s="243"/>
      <c r="D30820" s="243"/>
      <c r="E30820" s="243"/>
    </row>
    <row r="30821" spans="1:5" customFormat="1">
      <c r="A30821" s="294"/>
      <c r="B30821" s="243"/>
      <c r="C30821" s="243"/>
      <c r="D30821" s="243"/>
      <c r="E30821" s="243"/>
    </row>
    <row r="30822" spans="1:5" customFormat="1">
      <c r="A30822" s="294"/>
      <c r="B30822" s="243"/>
      <c r="C30822" s="243"/>
      <c r="D30822" s="243"/>
      <c r="E30822" s="243"/>
    </row>
    <row r="30823" spans="1:5" customFormat="1">
      <c r="A30823" s="294"/>
      <c r="B30823" s="243"/>
      <c r="C30823" s="243"/>
      <c r="D30823" s="243"/>
      <c r="E30823" s="243"/>
    </row>
    <row r="30824" spans="1:5" customFormat="1">
      <c r="A30824" s="294"/>
      <c r="B30824" s="243"/>
      <c r="C30824" s="243"/>
      <c r="D30824" s="243"/>
      <c r="E30824" s="243"/>
    </row>
    <row r="30825" spans="1:5" customFormat="1">
      <c r="A30825" s="294"/>
      <c r="B30825" s="243"/>
      <c r="C30825" s="243"/>
      <c r="D30825" s="243"/>
      <c r="E30825" s="243"/>
    </row>
    <row r="30826" spans="1:5" customFormat="1">
      <c r="A30826" s="294"/>
      <c r="B30826" s="243"/>
      <c r="C30826" s="243"/>
      <c r="D30826" s="243"/>
      <c r="E30826" s="243"/>
    </row>
    <row r="30827" spans="1:5" customFormat="1">
      <c r="A30827" s="294"/>
      <c r="B30827" s="243"/>
      <c r="C30827" s="243"/>
      <c r="D30827" s="243"/>
      <c r="E30827" s="243"/>
    </row>
    <row r="30828" spans="1:5" customFormat="1">
      <c r="A30828" s="294"/>
      <c r="B30828" s="243"/>
      <c r="C30828" s="243"/>
      <c r="D30828" s="243"/>
      <c r="E30828" s="243"/>
    </row>
    <row r="30829" spans="1:5" customFormat="1">
      <c r="A30829" s="294"/>
      <c r="B30829" s="243"/>
      <c r="C30829" s="243"/>
      <c r="D30829" s="243"/>
      <c r="E30829" s="243"/>
    </row>
    <row r="30830" spans="1:5" customFormat="1">
      <c r="A30830" s="294"/>
      <c r="B30830" s="243"/>
      <c r="C30830" s="243"/>
      <c r="D30830" s="243"/>
      <c r="E30830" s="243"/>
    </row>
    <row r="30831" spans="1:5" customFormat="1">
      <c r="A30831" s="294"/>
      <c r="B30831" s="243"/>
      <c r="C30831" s="243"/>
      <c r="D30831" s="243"/>
      <c r="E30831" s="243"/>
    </row>
    <row r="30832" spans="1:5" customFormat="1">
      <c r="A30832" s="294"/>
      <c r="B30832" s="243"/>
      <c r="C30832" s="243"/>
      <c r="D30832" s="243"/>
      <c r="E30832" s="243"/>
    </row>
    <row r="30833" spans="1:5" customFormat="1">
      <c r="A30833" s="294"/>
      <c r="B30833" s="243"/>
      <c r="C30833" s="243"/>
      <c r="D30833" s="243"/>
      <c r="E30833" s="243"/>
    </row>
    <row r="30834" spans="1:5" customFormat="1">
      <c r="A30834" s="294"/>
      <c r="B30834" s="243"/>
      <c r="C30834" s="243"/>
      <c r="D30834" s="243"/>
      <c r="E30834" s="243"/>
    </row>
    <row r="30835" spans="1:5" customFormat="1">
      <c r="A30835" s="294"/>
      <c r="B30835" s="243"/>
      <c r="C30835" s="243"/>
      <c r="D30835" s="243"/>
      <c r="E30835" s="243"/>
    </row>
    <row r="30836" spans="1:5" customFormat="1">
      <c r="A30836" s="294"/>
      <c r="B30836" s="243"/>
      <c r="C30836" s="243"/>
      <c r="D30836" s="243"/>
      <c r="E30836" s="243"/>
    </row>
    <row r="30837" spans="1:5" customFormat="1">
      <c r="A30837" s="294"/>
      <c r="B30837" s="243"/>
      <c r="C30837" s="243"/>
      <c r="D30837" s="243"/>
      <c r="E30837" s="243"/>
    </row>
    <row r="30838" spans="1:5" customFormat="1">
      <c r="A30838" s="294"/>
      <c r="B30838" s="243"/>
      <c r="C30838" s="243"/>
      <c r="D30838" s="243"/>
      <c r="E30838" s="243"/>
    </row>
    <row r="30839" spans="1:5" customFormat="1">
      <c r="A30839" s="294"/>
      <c r="B30839" s="243"/>
      <c r="C30839" s="243"/>
      <c r="D30839" s="243"/>
      <c r="E30839" s="243"/>
    </row>
    <row r="30840" spans="1:5" customFormat="1">
      <c r="A30840" s="294"/>
      <c r="B30840" s="243"/>
      <c r="C30840" s="243"/>
      <c r="D30840" s="243"/>
      <c r="E30840" s="243"/>
    </row>
    <row r="30841" spans="1:5" customFormat="1">
      <c r="A30841" s="294"/>
      <c r="B30841" s="243"/>
      <c r="C30841" s="243"/>
      <c r="D30841" s="243"/>
      <c r="E30841" s="243"/>
    </row>
    <row r="30842" spans="1:5" customFormat="1">
      <c r="A30842" s="294"/>
      <c r="B30842" s="243"/>
      <c r="C30842" s="243"/>
      <c r="D30842" s="243"/>
      <c r="E30842" s="243"/>
    </row>
    <row r="30843" spans="1:5" customFormat="1">
      <c r="A30843" s="294"/>
      <c r="B30843" s="243"/>
      <c r="C30843" s="243"/>
      <c r="D30843" s="243"/>
      <c r="E30843" s="243"/>
    </row>
    <row r="30844" spans="1:5" customFormat="1">
      <c r="A30844" s="294"/>
      <c r="B30844" s="243"/>
      <c r="C30844" s="243"/>
      <c r="D30844" s="243"/>
      <c r="E30844" s="243"/>
    </row>
    <row r="30845" spans="1:5" customFormat="1">
      <c r="A30845" s="294"/>
      <c r="B30845" s="243"/>
      <c r="C30845" s="243"/>
      <c r="D30845" s="243"/>
      <c r="E30845" s="243"/>
    </row>
    <row r="30846" spans="1:5" customFormat="1">
      <c r="A30846" s="294"/>
      <c r="B30846" s="243"/>
      <c r="C30846" s="243"/>
      <c r="D30846" s="243"/>
      <c r="E30846" s="243"/>
    </row>
    <row r="30847" spans="1:5" customFormat="1">
      <c r="A30847" s="294"/>
      <c r="B30847" s="243"/>
      <c r="C30847" s="243"/>
      <c r="D30847" s="243"/>
      <c r="E30847" s="243"/>
    </row>
    <row r="30848" spans="1:5" customFormat="1">
      <c r="A30848" s="294"/>
      <c r="B30848" s="243"/>
      <c r="C30848" s="243"/>
      <c r="D30848" s="243"/>
      <c r="E30848" s="243"/>
    </row>
    <row r="30849" spans="1:5" customFormat="1">
      <c r="A30849" s="294"/>
      <c r="B30849" s="243"/>
      <c r="C30849" s="243"/>
      <c r="D30849" s="243"/>
      <c r="E30849" s="243"/>
    </row>
    <row r="30850" spans="1:5" customFormat="1">
      <c r="A30850" s="294"/>
      <c r="B30850" s="243"/>
      <c r="C30850" s="243"/>
      <c r="D30850" s="243"/>
      <c r="E30850" s="243"/>
    </row>
    <row r="30851" spans="1:5" customFormat="1">
      <c r="A30851" s="294"/>
      <c r="B30851" s="243"/>
      <c r="C30851" s="243"/>
      <c r="D30851" s="243"/>
      <c r="E30851" s="243"/>
    </row>
    <row r="30852" spans="1:5" customFormat="1">
      <c r="A30852" s="294"/>
      <c r="B30852" s="243"/>
      <c r="C30852" s="243"/>
      <c r="D30852" s="243"/>
      <c r="E30852" s="243"/>
    </row>
    <row r="30853" spans="1:5" customFormat="1">
      <c r="A30853" s="294"/>
      <c r="B30853" s="243"/>
      <c r="C30853" s="243"/>
      <c r="D30853" s="243"/>
      <c r="E30853" s="243"/>
    </row>
    <row r="30854" spans="1:5" customFormat="1">
      <c r="A30854" s="294"/>
      <c r="B30854" s="243"/>
      <c r="C30854" s="243"/>
      <c r="D30854" s="243"/>
      <c r="E30854" s="243"/>
    </row>
    <row r="30855" spans="1:5" customFormat="1">
      <c r="A30855" s="294"/>
      <c r="B30855" s="243"/>
      <c r="C30855" s="243"/>
      <c r="D30855" s="243"/>
      <c r="E30855" s="243"/>
    </row>
    <row r="30856" spans="1:5" customFormat="1">
      <c r="A30856" s="294"/>
      <c r="B30856" s="243"/>
      <c r="C30856" s="243"/>
      <c r="D30856" s="243"/>
      <c r="E30856" s="243"/>
    </row>
    <row r="30857" spans="1:5" customFormat="1">
      <c r="A30857" s="294"/>
      <c r="B30857" s="243"/>
      <c r="C30857" s="243"/>
      <c r="D30857" s="243"/>
      <c r="E30857" s="243"/>
    </row>
    <row r="30858" spans="1:5" customFormat="1">
      <c r="A30858" s="294"/>
      <c r="B30858" s="243"/>
      <c r="C30858" s="243"/>
      <c r="D30858" s="243"/>
      <c r="E30858" s="243"/>
    </row>
    <row r="30859" spans="1:5" customFormat="1">
      <c r="A30859" s="294"/>
      <c r="B30859" s="243"/>
      <c r="C30859" s="243"/>
      <c r="D30859" s="243"/>
      <c r="E30859" s="243"/>
    </row>
    <row r="30860" spans="1:5" customFormat="1">
      <c r="A30860" s="294"/>
      <c r="B30860" s="243"/>
      <c r="C30860" s="243"/>
      <c r="D30860" s="243"/>
      <c r="E30860" s="243"/>
    </row>
    <row r="30861" spans="1:5" customFormat="1">
      <c r="A30861" s="294"/>
      <c r="B30861" s="243"/>
      <c r="C30861" s="243"/>
      <c r="D30861" s="243"/>
      <c r="E30861" s="243"/>
    </row>
    <row r="30862" spans="1:5" customFormat="1">
      <c r="A30862" s="294"/>
      <c r="B30862" s="243"/>
      <c r="C30862" s="243"/>
      <c r="D30862" s="243"/>
      <c r="E30862" s="243"/>
    </row>
    <row r="30863" spans="1:5" customFormat="1">
      <c r="A30863" s="294"/>
      <c r="B30863" s="243"/>
      <c r="C30863" s="243"/>
      <c r="D30863" s="243"/>
      <c r="E30863" s="243"/>
    </row>
    <row r="30864" spans="1:5" customFormat="1">
      <c r="A30864" s="294"/>
      <c r="B30864" s="243"/>
      <c r="C30864" s="243"/>
      <c r="D30864" s="243"/>
      <c r="E30864" s="243"/>
    </row>
    <row r="30865" spans="1:5" customFormat="1">
      <c r="A30865" s="294"/>
      <c r="B30865" s="243"/>
      <c r="C30865" s="243"/>
      <c r="D30865" s="243"/>
      <c r="E30865" s="243"/>
    </row>
    <row r="30866" spans="1:5" customFormat="1">
      <c r="A30866" s="294"/>
      <c r="B30866" s="243"/>
      <c r="C30866" s="243"/>
      <c r="D30866" s="243"/>
      <c r="E30866" s="243"/>
    </row>
    <row r="30867" spans="1:5" customFormat="1">
      <c r="A30867" s="294"/>
      <c r="B30867" s="243"/>
      <c r="C30867" s="243"/>
      <c r="D30867" s="243"/>
      <c r="E30867" s="243"/>
    </row>
    <row r="30868" spans="1:5" customFormat="1">
      <c r="A30868" s="294"/>
      <c r="B30868" s="243"/>
      <c r="C30868" s="243"/>
      <c r="D30868" s="243"/>
      <c r="E30868" s="243"/>
    </row>
    <row r="30869" spans="1:5" customFormat="1">
      <c r="A30869" s="294"/>
      <c r="B30869" s="243"/>
      <c r="C30869" s="243"/>
      <c r="D30869" s="243"/>
      <c r="E30869" s="243"/>
    </row>
    <row r="30870" spans="1:5" customFormat="1">
      <c r="A30870" s="294"/>
      <c r="B30870" s="243"/>
      <c r="C30870" s="243"/>
      <c r="D30870" s="243"/>
      <c r="E30870" s="243"/>
    </row>
    <row r="30871" spans="1:5" customFormat="1">
      <c r="A30871" s="294"/>
      <c r="B30871" s="243"/>
      <c r="C30871" s="243"/>
      <c r="D30871" s="243"/>
      <c r="E30871" s="243"/>
    </row>
    <row r="30872" spans="1:5" customFormat="1">
      <c r="A30872" s="294"/>
      <c r="B30872" s="243"/>
      <c r="C30872" s="243"/>
      <c r="D30872" s="243"/>
      <c r="E30872" s="243"/>
    </row>
    <row r="30873" spans="1:5" customFormat="1">
      <c r="A30873" s="294"/>
      <c r="B30873" s="243"/>
      <c r="C30873" s="243"/>
      <c r="D30873" s="243"/>
      <c r="E30873" s="243"/>
    </row>
    <row r="30874" spans="1:5" customFormat="1">
      <c r="A30874" s="294"/>
      <c r="B30874" s="243"/>
      <c r="C30874" s="243"/>
      <c r="D30874" s="243"/>
      <c r="E30874" s="243"/>
    </row>
    <row r="30875" spans="1:5" customFormat="1">
      <c r="A30875" s="294"/>
      <c r="B30875" s="243"/>
      <c r="C30875" s="243"/>
      <c r="D30875" s="243"/>
      <c r="E30875" s="243"/>
    </row>
    <row r="30876" spans="1:5" customFormat="1">
      <c r="A30876" s="294"/>
      <c r="B30876" s="243"/>
      <c r="C30876" s="243"/>
      <c r="D30876" s="243"/>
      <c r="E30876" s="243"/>
    </row>
    <row r="30877" spans="1:5" customFormat="1">
      <c r="A30877" s="294"/>
      <c r="B30877" s="243"/>
      <c r="C30877" s="243"/>
      <c r="D30877" s="243"/>
      <c r="E30877" s="243"/>
    </row>
    <row r="30878" spans="1:5" customFormat="1">
      <c r="A30878" s="294"/>
      <c r="B30878" s="243"/>
      <c r="C30878" s="243"/>
      <c r="D30878" s="243"/>
      <c r="E30878" s="243"/>
    </row>
    <row r="30879" spans="1:5" customFormat="1">
      <c r="A30879" s="294"/>
      <c r="B30879" s="243"/>
      <c r="C30879" s="243"/>
      <c r="D30879" s="243"/>
      <c r="E30879" s="243"/>
    </row>
    <row r="30880" spans="1:5" customFormat="1">
      <c r="A30880" s="294"/>
      <c r="B30880" s="243"/>
      <c r="C30880" s="243"/>
      <c r="D30880" s="243"/>
      <c r="E30880" s="243"/>
    </row>
    <row r="30881" spans="1:5" customFormat="1">
      <c r="A30881" s="294"/>
      <c r="B30881" s="243"/>
      <c r="C30881" s="243"/>
      <c r="D30881" s="243"/>
      <c r="E30881" s="243"/>
    </row>
    <row r="30882" spans="1:5" customFormat="1">
      <c r="A30882" s="294"/>
      <c r="B30882" s="243"/>
      <c r="C30882" s="243"/>
      <c r="D30882" s="243"/>
      <c r="E30882" s="243"/>
    </row>
    <row r="30883" spans="1:5" customFormat="1">
      <c r="A30883" s="294"/>
      <c r="B30883" s="243"/>
      <c r="C30883" s="243"/>
      <c r="D30883" s="243"/>
      <c r="E30883" s="243"/>
    </row>
    <row r="30884" spans="1:5" customFormat="1">
      <c r="A30884" s="294"/>
      <c r="B30884" s="243"/>
      <c r="C30884" s="243"/>
      <c r="D30884" s="243"/>
      <c r="E30884" s="243"/>
    </row>
    <row r="30885" spans="1:5" customFormat="1">
      <c r="A30885" s="294"/>
      <c r="B30885" s="243"/>
      <c r="C30885" s="243"/>
      <c r="D30885" s="243"/>
      <c r="E30885" s="243"/>
    </row>
    <row r="30886" spans="1:5" customFormat="1">
      <c r="A30886" s="294"/>
      <c r="B30886" s="243"/>
      <c r="C30886" s="243"/>
      <c r="D30886" s="243"/>
      <c r="E30886" s="243"/>
    </row>
    <row r="30887" spans="1:5" customFormat="1">
      <c r="A30887" s="294"/>
      <c r="B30887" s="243"/>
      <c r="C30887" s="243"/>
      <c r="D30887" s="243"/>
      <c r="E30887" s="243"/>
    </row>
    <row r="30888" spans="1:5" customFormat="1">
      <c r="A30888" s="294"/>
      <c r="B30888" s="243"/>
      <c r="C30888" s="243"/>
      <c r="D30888" s="243"/>
      <c r="E30888" s="243"/>
    </row>
    <row r="30889" spans="1:5" customFormat="1">
      <c r="A30889" s="294"/>
      <c r="B30889" s="243"/>
      <c r="C30889" s="243"/>
      <c r="D30889" s="243"/>
      <c r="E30889" s="243"/>
    </row>
    <row r="30890" spans="1:5" customFormat="1">
      <c r="A30890" s="294"/>
      <c r="B30890" s="243"/>
      <c r="C30890" s="243"/>
      <c r="D30890" s="243"/>
      <c r="E30890" s="243"/>
    </row>
    <row r="30891" spans="1:5" customFormat="1">
      <c r="A30891" s="294"/>
      <c r="B30891" s="243"/>
      <c r="C30891" s="243"/>
      <c r="D30891" s="243"/>
      <c r="E30891" s="243"/>
    </row>
    <row r="30892" spans="1:5" customFormat="1">
      <c r="A30892" s="294"/>
      <c r="B30892" s="243"/>
      <c r="C30892" s="243"/>
      <c r="D30892" s="243"/>
      <c r="E30892" s="243"/>
    </row>
    <row r="30893" spans="1:5" customFormat="1">
      <c r="A30893" s="294"/>
      <c r="B30893" s="243"/>
      <c r="C30893" s="243"/>
      <c r="D30893" s="243"/>
      <c r="E30893" s="243"/>
    </row>
    <row r="30894" spans="1:5" customFormat="1">
      <c r="A30894" s="294"/>
      <c r="B30894" s="243"/>
      <c r="C30894" s="243"/>
      <c r="D30894" s="243"/>
      <c r="E30894" s="243"/>
    </row>
    <row r="30895" spans="1:5" customFormat="1">
      <c r="A30895" s="294"/>
      <c r="B30895" s="243"/>
      <c r="C30895" s="243"/>
      <c r="D30895" s="243"/>
      <c r="E30895" s="243"/>
    </row>
    <row r="30896" spans="1:5" customFormat="1">
      <c r="A30896" s="294"/>
      <c r="B30896" s="243"/>
      <c r="C30896" s="243"/>
      <c r="D30896" s="243"/>
      <c r="E30896" s="243"/>
    </row>
    <row r="30897" spans="1:5" customFormat="1">
      <c r="A30897" s="294"/>
      <c r="B30897" s="243"/>
      <c r="C30897" s="243"/>
      <c r="D30897" s="243"/>
      <c r="E30897" s="243"/>
    </row>
    <row r="30898" spans="1:5" customFormat="1">
      <c r="A30898" s="294"/>
      <c r="B30898" s="243"/>
      <c r="C30898" s="243"/>
      <c r="D30898" s="243"/>
      <c r="E30898" s="243"/>
    </row>
    <row r="30899" spans="1:5" customFormat="1">
      <c r="A30899" s="294"/>
      <c r="B30899" s="243"/>
      <c r="C30899" s="243"/>
      <c r="D30899" s="243"/>
      <c r="E30899" s="243"/>
    </row>
    <row r="30900" spans="1:5" customFormat="1">
      <c r="A30900" s="294"/>
      <c r="B30900" s="243"/>
      <c r="C30900" s="243"/>
      <c r="D30900" s="243"/>
      <c r="E30900" s="243"/>
    </row>
    <row r="30901" spans="1:5" customFormat="1">
      <c r="A30901" s="294"/>
      <c r="B30901" s="243"/>
      <c r="C30901" s="243"/>
      <c r="D30901" s="243"/>
      <c r="E30901" s="243"/>
    </row>
    <row r="30902" spans="1:5" customFormat="1">
      <c r="A30902" s="294"/>
      <c r="B30902" s="243"/>
      <c r="C30902" s="243"/>
      <c r="D30902" s="243"/>
      <c r="E30902" s="243"/>
    </row>
    <row r="30903" spans="1:5" customFormat="1">
      <c r="A30903" s="294"/>
      <c r="B30903" s="243"/>
      <c r="C30903" s="243"/>
      <c r="D30903" s="243"/>
      <c r="E30903" s="243"/>
    </row>
    <row r="30904" spans="1:5" customFormat="1">
      <c r="A30904" s="294"/>
      <c r="B30904" s="243"/>
      <c r="C30904" s="243"/>
      <c r="D30904" s="243"/>
      <c r="E30904" s="243"/>
    </row>
    <row r="30905" spans="1:5" customFormat="1">
      <c r="A30905" s="294"/>
      <c r="B30905" s="243"/>
      <c r="C30905" s="243"/>
      <c r="D30905" s="243"/>
      <c r="E30905" s="243"/>
    </row>
    <row r="30906" spans="1:5" customFormat="1">
      <c r="A30906" s="294"/>
      <c r="B30906" s="243"/>
      <c r="C30906" s="243"/>
      <c r="D30906" s="243"/>
      <c r="E30906" s="243"/>
    </row>
    <row r="30907" spans="1:5" customFormat="1">
      <c r="A30907" s="294"/>
      <c r="B30907" s="243"/>
      <c r="C30907" s="243"/>
      <c r="D30907" s="243"/>
      <c r="E30907" s="243"/>
    </row>
    <row r="30908" spans="1:5" customFormat="1">
      <c r="A30908" s="294"/>
      <c r="B30908" s="243"/>
      <c r="C30908" s="243"/>
      <c r="D30908" s="243"/>
      <c r="E30908" s="243"/>
    </row>
    <row r="30909" spans="1:5" customFormat="1">
      <c r="A30909" s="294"/>
      <c r="B30909" s="243"/>
      <c r="C30909" s="243"/>
      <c r="D30909" s="243"/>
      <c r="E30909" s="243"/>
    </row>
    <row r="30910" spans="1:5" customFormat="1">
      <c r="A30910" s="294"/>
      <c r="B30910" s="243"/>
      <c r="C30910" s="243"/>
      <c r="D30910" s="243"/>
      <c r="E30910" s="243"/>
    </row>
    <row r="30911" spans="1:5" customFormat="1">
      <c r="A30911" s="294"/>
      <c r="B30911" s="243"/>
      <c r="C30911" s="243"/>
      <c r="D30911" s="243"/>
      <c r="E30911" s="243"/>
    </row>
    <row r="30912" spans="1:5" customFormat="1">
      <c r="A30912" s="294"/>
      <c r="B30912" s="243"/>
      <c r="C30912" s="243"/>
      <c r="D30912" s="243"/>
      <c r="E30912" s="243"/>
    </row>
    <row r="30913" spans="1:5" customFormat="1">
      <c r="A30913" s="294"/>
      <c r="B30913" s="243"/>
      <c r="C30913" s="243"/>
      <c r="D30913" s="243"/>
      <c r="E30913" s="243"/>
    </row>
    <row r="30914" spans="1:5" customFormat="1">
      <c r="A30914" s="294"/>
      <c r="B30914" s="243"/>
      <c r="C30914" s="243"/>
      <c r="D30914" s="243"/>
      <c r="E30914" s="243"/>
    </row>
    <row r="30915" spans="1:5" customFormat="1">
      <c r="A30915" s="294"/>
      <c r="B30915" s="243"/>
      <c r="C30915" s="243"/>
      <c r="D30915" s="243"/>
      <c r="E30915" s="243"/>
    </row>
    <row r="30916" spans="1:5" customFormat="1">
      <c r="A30916" s="294"/>
      <c r="B30916" s="243"/>
      <c r="C30916" s="243"/>
      <c r="D30916" s="243"/>
      <c r="E30916" s="243"/>
    </row>
    <row r="30917" spans="1:5" customFormat="1">
      <c r="A30917" s="294"/>
      <c r="B30917" s="243"/>
      <c r="C30917" s="243"/>
      <c r="D30917" s="243"/>
      <c r="E30917" s="243"/>
    </row>
    <row r="30918" spans="1:5" customFormat="1">
      <c r="A30918" s="294"/>
      <c r="B30918" s="243"/>
      <c r="C30918" s="243"/>
      <c r="D30918" s="243"/>
      <c r="E30918" s="243"/>
    </row>
    <row r="30919" spans="1:5" customFormat="1">
      <c r="A30919" s="294"/>
      <c r="B30919" s="243"/>
      <c r="C30919" s="243"/>
      <c r="D30919" s="243"/>
      <c r="E30919" s="243"/>
    </row>
    <row r="30920" spans="1:5" customFormat="1">
      <c r="A30920" s="294"/>
      <c r="B30920" s="243"/>
      <c r="C30920" s="243"/>
      <c r="D30920" s="243"/>
      <c r="E30920" s="243"/>
    </row>
    <row r="30921" spans="1:5" customFormat="1">
      <c r="A30921" s="294"/>
      <c r="B30921" s="243"/>
      <c r="C30921" s="243"/>
      <c r="D30921" s="243"/>
      <c r="E30921" s="243"/>
    </row>
    <row r="30922" spans="1:5" customFormat="1">
      <c r="A30922" s="294"/>
      <c r="B30922" s="243"/>
      <c r="C30922" s="243"/>
      <c r="D30922" s="243"/>
      <c r="E30922" s="243"/>
    </row>
    <row r="30923" spans="1:5" customFormat="1">
      <c r="A30923" s="294"/>
      <c r="B30923" s="243"/>
      <c r="C30923" s="243"/>
      <c r="D30923" s="243"/>
      <c r="E30923" s="243"/>
    </row>
    <row r="30924" spans="1:5" customFormat="1">
      <c r="A30924" s="294"/>
      <c r="B30924" s="243"/>
      <c r="C30924" s="243"/>
      <c r="D30924" s="243"/>
      <c r="E30924" s="243"/>
    </row>
    <row r="30925" spans="1:5" customFormat="1">
      <c r="A30925" s="294"/>
      <c r="B30925" s="243"/>
      <c r="C30925" s="243"/>
      <c r="D30925" s="243"/>
      <c r="E30925" s="243"/>
    </row>
    <row r="30926" spans="1:5" customFormat="1">
      <c r="A30926" s="294"/>
      <c r="B30926" s="243"/>
      <c r="C30926" s="243"/>
      <c r="D30926" s="243"/>
      <c r="E30926" s="243"/>
    </row>
    <row r="30927" spans="1:5" customFormat="1">
      <c r="A30927" s="294"/>
      <c r="B30927" s="243"/>
      <c r="C30927" s="243"/>
      <c r="D30927" s="243"/>
      <c r="E30927" s="243"/>
    </row>
    <row r="30928" spans="1:5" customFormat="1">
      <c r="A30928" s="294"/>
      <c r="B30928" s="243"/>
      <c r="C30928" s="243"/>
      <c r="D30928" s="243"/>
      <c r="E30928" s="243"/>
    </row>
    <row r="30929" spans="1:5" customFormat="1">
      <c r="A30929" s="294"/>
      <c r="B30929" s="243"/>
      <c r="C30929" s="243"/>
      <c r="D30929" s="243"/>
      <c r="E30929" s="243"/>
    </row>
    <row r="30930" spans="1:5" customFormat="1">
      <c r="A30930" s="294"/>
      <c r="B30930" s="243"/>
      <c r="C30930" s="243"/>
      <c r="D30930" s="243"/>
      <c r="E30930" s="243"/>
    </row>
    <row r="30931" spans="1:5" customFormat="1">
      <c r="A30931" s="294"/>
      <c r="B30931" s="243"/>
      <c r="C30931" s="243"/>
      <c r="D30931" s="243"/>
      <c r="E30931" s="243"/>
    </row>
    <row r="30932" spans="1:5" customFormat="1">
      <c r="A30932" s="294"/>
      <c r="B30932" s="243"/>
      <c r="C30932" s="243"/>
      <c r="D30932" s="243"/>
      <c r="E30932" s="243"/>
    </row>
    <row r="30933" spans="1:5" customFormat="1">
      <c r="A30933" s="294"/>
      <c r="B30933" s="243"/>
      <c r="C30933" s="243"/>
      <c r="D30933" s="243"/>
      <c r="E30933" s="243"/>
    </row>
    <row r="30934" spans="1:5" customFormat="1">
      <c r="A30934" s="294"/>
      <c r="B30934" s="243"/>
      <c r="C30934" s="243"/>
      <c r="D30934" s="243"/>
      <c r="E30934" s="243"/>
    </row>
    <row r="30935" spans="1:5" customFormat="1">
      <c r="A30935" s="294"/>
      <c r="B30935" s="243"/>
      <c r="C30935" s="243"/>
      <c r="D30935" s="243"/>
      <c r="E30935" s="243"/>
    </row>
    <row r="30936" spans="1:5" customFormat="1">
      <c r="A30936" s="294"/>
      <c r="B30936" s="243"/>
      <c r="C30936" s="243"/>
      <c r="D30936" s="243"/>
      <c r="E30936" s="243"/>
    </row>
    <row r="30937" spans="1:5" customFormat="1">
      <c r="A30937" s="294"/>
      <c r="B30937" s="243"/>
      <c r="C30937" s="243"/>
      <c r="D30937" s="243"/>
      <c r="E30937" s="243"/>
    </row>
    <row r="30938" spans="1:5" customFormat="1">
      <c r="A30938" s="294"/>
      <c r="B30938" s="243"/>
      <c r="C30938" s="243"/>
      <c r="D30938" s="243"/>
      <c r="E30938" s="243"/>
    </row>
    <row r="30939" spans="1:5" customFormat="1">
      <c r="A30939" s="294"/>
      <c r="B30939" s="243"/>
      <c r="C30939" s="243"/>
      <c r="D30939" s="243"/>
      <c r="E30939" s="243"/>
    </row>
    <row r="30940" spans="1:5" customFormat="1">
      <c r="A30940" s="294"/>
      <c r="B30940" s="243"/>
      <c r="C30940" s="243"/>
      <c r="D30940" s="243"/>
      <c r="E30940" s="243"/>
    </row>
    <row r="30941" spans="1:5" customFormat="1">
      <c r="A30941" s="294"/>
      <c r="B30941" s="243"/>
      <c r="C30941" s="243"/>
      <c r="D30941" s="243"/>
      <c r="E30941" s="243"/>
    </row>
    <row r="30942" spans="1:5" customFormat="1">
      <c r="A30942" s="294"/>
      <c r="B30942" s="243"/>
      <c r="C30942" s="243"/>
      <c r="D30942" s="243"/>
      <c r="E30942" s="243"/>
    </row>
    <row r="30943" spans="1:5" customFormat="1">
      <c r="A30943" s="294"/>
      <c r="B30943" s="243"/>
      <c r="C30943" s="243"/>
      <c r="D30943" s="243"/>
      <c r="E30943" s="243"/>
    </row>
    <row r="30944" spans="1:5" customFormat="1">
      <c r="A30944" s="294"/>
      <c r="B30944" s="243"/>
      <c r="C30944" s="243"/>
      <c r="D30944" s="243"/>
      <c r="E30944" s="243"/>
    </row>
    <row r="30945" spans="1:5" customFormat="1">
      <c r="A30945" s="294"/>
      <c r="B30945" s="243"/>
      <c r="C30945" s="243"/>
      <c r="D30945" s="243"/>
      <c r="E30945" s="243"/>
    </row>
    <row r="30946" spans="1:5" customFormat="1">
      <c r="A30946" s="294"/>
      <c r="B30946" s="243"/>
      <c r="C30946" s="243"/>
      <c r="D30946" s="243"/>
      <c r="E30946" s="243"/>
    </row>
    <row r="30947" spans="1:5" customFormat="1">
      <c r="A30947" s="294"/>
      <c r="B30947" s="243"/>
      <c r="C30947" s="243"/>
      <c r="D30947" s="243"/>
      <c r="E30947" s="243"/>
    </row>
    <row r="30948" spans="1:5" customFormat="1">
      <c r="A30948" s="294"/>
      <c r="B30948" s="243"/>
      <c r="C30948" s="243"/>
      <c r="D30948" s="243"/>
      <c r="E30948" s="243"/>
    </row>
    <row r="30949" spans="1:5" customFormat="1">
      <c r="A30949" s="294"/>
      <c r="B30949" s="243"/>
      <c r="C30949" s="243"/>
      <c r="D30949" s="243"/>
      <c r="E30949" s="243"/>
    </row>
    <row r="30950" spans="1:5" customFormat="1">
      <c r="A30950" s="294"/>
      <c r="B30950" s="243"/>
      <c r="C30950" s="243"/>
      <c r="D30950" s="243"/>
      <c r="E30950" s="243"/>
    </row>
    <row r="30951" spans="1:5" customFormat="1">
      <c r="A30951" s="294"/>
      <c r="B30951" s="243"/>
      <c r="C30951" s="243"/>
      <c r="D30951" s="243"/>
      <c r="E30951" s="243"/>
    </row>
    <row r="30952" spans="1:5" customFormat="1">
      <c r="A30952" s="294"/>
      <c r="B30952" s="243"/>
      <c r="C30952" s="243"/>
      <c r="D30952" s="243"/>
      <c r="E30952" s="243"/>
    </row>
    <row r="30953" spans="1:5" customFormat="1">
      <c r="A30953" s="294"/>
      <c r="B30953" s="243"/>
      <c r="C30953" s="243"/>
      <c r="D30953" s="243"/>
      <c r="E30953" s="243"/>
    </row>
    <row r="30954" spans="1:5" customFormat="1">
      <c r="A30954" s="294"/>
      <c r="B30954" s="243"/>
      <c r="C30954" s="243"/>
      <c r="D30954" s="243"/>
      <c r="E30954" s="243"/>
    </row>
    <row r="30955" spans="1:5" customFormat="1">
      <c r="A30955" s="294"/>
      <c r="B30955" s="243"/>
      <c r="C30955" s="243"/>
      <c r="D30955" s="243"/>
      <c r="E30955" s="243"/>
    </row>
    <row r="30956" spans="1:5" customFormat="1">
      <c r="A30956" s="294"/>
      <c r="B30956" s="243"/>
      <c r="C30956" s="243"/>
      <c r="D30956" s="243"/>
      <c r="E30956" s="243"/>
    </row>
    <row r="30957" spans="1:5" customFormat="1">
      <c r="A30957" s="294"/>
      <c r="B30957" s="243"/>
      <c r="C30957" s="243"/>
      <c r="D30957" s="243"/>
      <c r="E30957" s="243"/>
    </row>
    <row r="30958" spans="1:5" customFormat="1">
      <c r="A30958" s="294"/>
      <c r="B30958" s="243"/>
      <c r="C30958" s="243"/>
      <c r="D30958" s="243"/>
      <c r="E30958" s="243"/>
    </row>
    <row r="30959" spans="1:5" customFormat="1">
      <c r="A30959" s="294"/>
      <c r="B30959" s="243"/>
      <c r="C30959" s="243"/>
      <c r="D30959" s="243"/>
      <c r="E30959" s="243"/>
    </row>
    <row r="30960" spans="1:5" customFormat="1">
      <c r="A30960" s="294"/>
      <c r="B30960" s="243"/>
      <c r="C30960" s="243"/>
      <c r="D30960" s="243"/>
      <c r="E30960" s="243"/>
    </row>
    <row r="30961" spans="1:5" customFormat="1">
      <c r="A30961" s="294"/>
      <c r="B30961" s="243"/>
      <c r="C30961" s="243"/>
      <c r="D30961" s="243"/>
      <c r="E30961" s="243"/>
    </row>
    <row r="30962" spans="1:5" customFormat="1">
      <c r="A30962" s="294"/>
      <c r="B30962" s="243"/>
      <c r="C30962" s="243"/>
      <c r="D30962" s="243"/>
      <c r="E30962" s="243"/>
    </row>
    <row r="30963" spans="1:5" customFormat="1">
      <c r="A30963" s="294"/>
      <c r="B30963" s="243"/>
      <c r="C30963" s="243"/>
      <c r="D30963" s="243"/>
      <c r="E30963" s="243"/>
    </row>
    <row r="30964" spans="1:5" customFormat="1">
      <c r="A30964" s="294"/>
      <c r="B30964" s="243"/>
      <c r="C30964" s="243"/>
      <c r="D30964" s="243"/>
      <c r="E30964" s="243"/>
    </row>
    <row r="30965" spans="1:5" customFormat="1">
      <c r="A30965" s="294"/>
      <c r="B30965" s="243"/>
      <c r="C30965" s="243"/>
      <c r="D30965" s="243"/>
      <c r="E30965" s="243"/>
    </row>
    <row r="30966" spans="1:5" customFormat="1">
      <c r="A30966" s="294"/>
      <c r="B30966" s="243"/>
      <c r="C30966" s="243"/>
      <c r="D30966" s="243"/>
      <c r="E30966" s="243"/>
    </row>
    <row r="30967" spans="1:5" customFormat="1">
      <c r="A30967" s="294"/>
      <c r="B30967" s="243"/>
      <c r="C30967" s="243"/>
      <c r="D30967" s="243"/>
      <c r="E30967" s="243"/>
    </row>
    <row r="30968" spans="1:5" customFormat="1">
      <c r="A30968" s="294"/>
      <c r="B30968" s="243"/>
      <c r="C30968" s="243"/>
      <c r="D30968" s="243"/>
      <c r="E30968" s="243"/>
    </row>
    <row r="30969" spans="1:5" customFormat="1">
      <c r="A30969" s="294"/>
      <c r="B30969" s="243"/>
      <c r="C30969" s="243"/>
      <c r="D30969" s="243"/>
      <c r="E30969" s="243"/>
    </row>
    <row r="30970" spans="1:5" customFormat="1">
      <c r="A30970" s="294"/>
      <c r="B30970" s="243"/>
      <c r="C30970" s="243"/>
      <c r="D30970" s="243"/>
      <c r="E30970" s="243"/>
    </row>
    <row r="30971" spans="1:5" customFormat="1">
      <c r="A30971" s="294"/>
      <c r="B30971" s="243"/>
      <c r="C30971" s="243"/>
      <c r="D30971" s="243"/>
      <c r="E30971" s="243"/>
    </row>
    <row r="30972" spans="1:5" customFormat="1">
      <c r="A30972" s="294"/>
      <c r="B30972" s="243"/>
      <c r="C30972" s="243"/>
      <c r="D30972" s="243"/>
      <c r="E30972" s="243"/>
    </row>
    <row r="30973" spans="1:5" customFormat="1">
      <c r="A30973" s="294"/>
      <c r="B30973" s="243"/>
      <c r="C30973" s="243"/>
      <c r="D30973" s="243"/>
      <c r="E30973" s="243"/>
    </row>
    <row r="30974" spans="1:5" customFormat="1">
      <c r="A30974" s="294"/>
      <c r="B30974" s="243"/>
      <c r="C30974" s="243"/>
      <c r="D30974" s="243"/>
      <c r="E30974" s="243"/>
    </row>
    <row r="30975" spans="1:5" customFormat="1">
      <c r="A30975" s="294"/>
      <c r="B30975" s="243"/>
      <c r="C30975" s="243"/>
      <c r="D30975" s="243"/>
      <c r="E30975" s="243"/>
    </row>
    <row r="30976" spans="1:5" customFormat="1">
      <c r="A30976" s="294"/>
      <c r="B30976" s="243"/>
      <c r="C30976" s="243"/>
      <c r="D30976" s="243"/>
      <c r="E30976" s="243"/>
    </row>
    <row r="30977" spans="1:5" customFormat="1">
      <c r="A30977" s="294"/>
      <c r="B30977" s="243"/>
      <c r="C30977" s="243"/>
      <c r="D30977" s="243"/>
      <c r="E30977" s="243"/>
    </row>
    <row r="30978" spans="1:5" customFormat="1">
      <c r="A30978" s="294"/>
      <c r="B30978" s="243"/>
      <c r="C30978" s="243"/>
      <c r="D30978" s="243"/>
      <c r="E30978" s="243"/>
    </row>
    <row r="30979" spans="1:5" customFormat="1">
      <c r="A30979" s="294"/>
      <c r="B30979" s="243"/>
      <c r="C30979" s="243"/>
      <c r="D30979" s="243"/>
      <c r="E30979" s="243"/>
    </row>
    <row r="30980" spans="1:5" customFormat="1">
      <c r="A30980" s="294"/>
      <c r="B30980" s="243"/>
      <c r="C30980" s="243"/>
      <c r="D30980" s="243"/>
      <c r="E30980" s="243"/>
    </row>
    <row r="30981" spans="1:5" customFormat="1">
      <c r="A30981" s="294"/>
      <c r="B30981" s="243"/>
      <c r="C30981" s="243"/>
      <c r="D30981" s="243"/>
      <c r="E30981" s="243"/>
    </row>
    <row r="30982" spans="1:5" customFormat="1">
      <c r="A30982" s="294"/>
      <c r="B30982" s="243"/>
      <c r="C30982" s="243"/>
      <c r="D30982" s="243"/>
      <c r="E30982" s="243"/>
    </row>
    <row r="30983" spans="1:5" customFormat="1">
      <c r="A30983" s="294"/>
      <c r="B30983" s="243"/>
      <c r="C30983" s="243"/>
      <c r="D30983" s="243"/>
      <c r="E30983" s="243"/>
    </row>
    <row r="30984" spans="1:5" customFormat="1">
      <c r="A30984" s="294"/>
      <c r="B30984" s="243"/>
      <c r="C30984" s="243"/>
      <c r="D30984" s="243"/>
      <c r="E30984" s="243"/>
    </row>
    <row r="30985" spans="1:5" customFormat="1">
      <c r="A30985" s="294"/>
      <c r="B30985" s="243"/>
      <c r="C30985" s="243"/>
      <c r="D30985" s="243"/>
      <c r="E30985" s="243"/>
    </row>
    <row r="30986" spans="1:5" customFormat="1">
      <c r="A30986" s="294"/>
      <c r="B30986" s="243"/>
      <c r="C30986" s="243"/>
      <c r="D30986" s="243"/>
      <c r="E30986" s="243"/>
    </row>
    <row r="30987" spans="1:5" customFormat="1">
      <c r="A30987" s="294"/>
      <c r="B30987" s="243"/>
      <c r="C30987" s="243"/>
      <c r="D30987" s="243"/>
      <c r="E30987" s="243"/>
    </row>
    <row r="30988" spans="1:5" customFormat="1">
      <c r="A30988" s="294"/>
      <c r="B30988" s="243"/>
      <c r="C30988" s="243"/>
      <c r="D30988" s="243"/>
      <c r="E30988" s="243"/>
    </row>
    <row r="30989" spans="1:5" customFormat="1">
      <c r="A30989" s="294"/>
      <c r="B30989" s="243"/>
      <c r="C30989" s="243"/>
      <c r="D30989" s="243"/>
      <c r="E30989" s="243"/>
    </row>
    <row r="30990" spans="1:5" customFormat="1">
      <c r="A30990" s="294"/>
      <c r="B30990" s="243"/>
      <c r="C30990" s="243"/>
      <c r="D30990" s="243"/>
      <c r="E30990" s="243"/>
    </row>
    <row r="30991" spans="1:5" customFormat="1">
      <c r="A30991" s="294"/>
      <c r="B30991" s="243"/>
      <c r="C30991" s="243"/>
      <c r="D30991" s="243"/>
      <c r="E30991" s="243"/>
    </row>
    <row r="30992" spans="1:5" customFormat="1">
      <c r="A30992" s="294"/>
      <c r="B30992" s="243"/>
      <c r="C30992" s="243"/>
      <c r="D30992" s="243"/>
      <c r="E30992" s="243"/>
    </row>
    <row r="30993" spans="1:5" customFormat="1">
      <c r="A30993" s="294"/>
      <c r="B30993" s="243"/>
      <c r="C30993" s="243"/>
      <c r="D30993" s="243"/>
      <c r="E30993" s="243"/>
    </row>
    <row r="30994" spans="1:5" customFormat="1">
      <c r="A30994" s="294"/>
      <c r="B30994" s="243"/>
      <c r="C30994" s="243"/>
      <c r="D30994" s="243"/>
      <c r="E30994" s="243"/>
    </row>
    <row r="30995" spans="1:5" customFormat="1">
      <c r="A30995" s="294"/>
      <c r="B30995" s="243"/>
      <c r="C30995" s="243"/>
      <c r="D30995" s="243"/>
      <c r="E30995" s="243"/>
    </row>
    <row r="30996" spans="1:5" customFormat="1">
      <c r="A30996" s="294"/>
      <c r="B30996" s="243"/>
      <c r="C30996" s="243"/>
      <c r="D30996" s="243"/>
      <c r="E30996" s="243"/>
    </row>
    <row r="30997" spans="1:5" customFormat="1">
      <c r="A30997" s="294"/>
      <c r="B30997" s="243"/>
      <c r="C30997" s="243"/>
      <c r="D30997" s="243"/>
      <c r="E30997" s="243"/>
    </row>
    <row r="30998" spans="1:5" customFormat="1">
      <c r="A30998" s="294"/>
      <c r="B30998" s="243"/>
      <c r="C30998" s="243"/>
      <c r="D30998" s="243"/>
      <c r="E30998" s="243"/>
    </row>
    <row r="30999" spans="1:5" customFormat="1">
      <c r="A30999" s="294"/>
      <c r="B30999" s="243"/>
      <c r="C30999" s="243"/>
      <c r="D30999" s="243"/>
      <c r="E30999" s="243"/>
    </row>
    <row r="31000" spans="1:5" customFormat="1">
      <c r="A31000" s="294"/>
      <c r="B31000" s="243"/>
      <c r="C31000" s="243"/>
      <c r="D31000" s="243"/>
      <c r="E31000" s="243"/>
    </row>
    <row r="31001" spans="1:5" customFormat="1">
      <c r="A31001" s="294"/>
      <c r="B31001" s="243"/>
      <c r="C31001" s="243"/>
      <c r="D31001" s="243"/>
      <c r="E31001" s="243"/>
    </row>
    <row r="31002" spans="1:5" customFormat="1">
      <c r="A31002" s="294"/>
      <c r="B31002" s="243"/>
      <c r="C31002" s="243"/>
      <c r="D31002" s="243"/>
      <c r="E31002" s="243"/>
    </row>
    <row r="31003" spans="1:5" customFormat="1">
      <c r="A31003" s="294"/>
      <c r="B31003" s="243"/>
      <c r="C31003" s="243"/>
      <c r="D31003" s="243"/>
      <c r="E31003" s="243"/>
    </row>
    <row r="31004" spans="1:5" customFormat="1">
      <c r="A31004" s="294"/>
      <c r="B31004" s="243"/>
      <c r="C31004" s="243"/>
      <c r="D31004" s="243"/>
      <c r="E31004" s="243"/>
    </row>
    <row r="31005" spans="1:5" customFormat="1">
      <c r="A31005" s="294"/>
      <c r="B31005" s="243"/>
      <c r="C31005" s="243"/>
      <c r="D31005" s="243"/>
      <c r="E31005" s="243"/>
    </row>
    <row r="31006" spans="1:5" customFormat="1">
      <c r="A31006" s="294"/>
      <c r="B31006" s="243"/>
      <c r="C31006" s="243"/>
      <c r="D31006" s="243"/>
      <c r="E31006" s="243"/>
    </row>
    <row r="31007" spans="1:5" customFormat="1">
      <c r="A31007" s="294"/>
      <c r="B31007" s="243"/>
      <c r="C31007" s="243"/>
      <c r="D31007" s="243"/>
      <c r="E31007" s="243"/>
    </row>
    <row r="31008" spans="1:5" customFormat="1">
      <c r="A31008" s="294"/>
      <c r="B31008" s="243"/>
      <c r="C31008" s="243"/>
      <c r="D31008" s="243"/>
      <c r="E31008" s="243"/>
    </row>
    <row r="31009" spans="1:5" customFormat="1">
      <c r="A31009" s="294"/>
      <c r="B31009" s="243"/>
      <c r="C31009" s="243"/>
      <c r="D31009" s="243"/>
      <c r="E31009" s="243"/>
    </row>
    <row r="31010" spans="1:5" customFormat="1">
      <c r="A31010" s="294"/>
      <c r="B31010" s="243"/>
      <c r="C31010" s="243"/>
      <c r="D31010" s="243"/>
      <c r="E31010" s="243"/>
    </row>
    <row r="31011" spans="1:5" customFormat="1">
      <c r="A31011" s="294"/>
      <c r="B31011" s="243"/>
      <c r="C31011" s="243"/>
      <c r="D31011" s="243"/>
      <c r="E31011" s="243"/>
    </row>
    <row r="31012" spans="1:5" customFormat="1">
      <c r="A31012" s="294"/>
      <c r="B31012" s="243"/>
      <c r="C31012" s="243"/>
      <c r="D31012" s="243"/>
      <c r="E31012" s="243"/>
    </row>
    <row r="31013" spans="1:5" customFormat="1">
      <c r="A31013" s="294"/>
      <c r="B31013" s="243"/>
      <c r="C31013" s="243"/>
      <c r="D31013" s="243"/>
      <c r="E31013" s="243"/>
    </row>
    <row r="31014" spans="1:5" customFormat="1">
      <c r="A31014" s="294"/>
      <c r="B31014" s="243"/>
      <c r="C31014" s="243"/>
      <c r="D31014" s="243"/>
      <c r="E31014" s="243"/>
    </row>
    <row r="31015" spans="1:5" customFormat="1">
      <c r="A31015" s="294"/>
      <c r="B31015" s="243"/>
      <c r="C31015" s="243"/>
      <c r="D31015" s="243"/>
      <c r="E31015" s="243"/>
    </row>
    <row r="31016" spans="1:5" customFormat="1">
      <c r="A31016" s="294"/>
      <c r="B31016" s="243"/>
      <c r="C31016" s="243"/>
      <c r="D31016" s="243"/>
      <c r="E31016" s="243"/>
    </row>
    <row r="31017" spans="1:5" customFormat="1">
      <c r="A31017" s="294"/>
      <c r="B31017" s="243"/>
      <c r="C31017" s="243"/>
      <c r="D31017" s="243"/>
      <c r="E31017" s="243"/>
    </row>
    <row r="31018" spans="1:5" customFormat="1">
      <c r="A31018" s="294"/>
      <c r="B31018" s="243"/>
      <c r="C31018" s="243"/>
      <c r="D31018" s="243"/>
      <c r="E31018" s="243"/>
    </row>
    <row r="31019" spans="1:5" customFormat="1">
      <c r="A31019" s="294"/>
      <c r="B31019" s="243"/>
      <c r="C31019" s="243"/>
      <c r="D31019" s="243"/>
      <c r="E31019" s="243"/>
    </row>
    <row r="31020" spans="1:5" customFormat="1">
      <c r="A31020" s="294"/>
      <c r="B31020" s="243"/>
      <c r="C31020" s="243"/>
      <c r="D31020" s="243"/>
      <c r="E31020" s="243"/>
    </row>
    <row r="31021" spans="1:5" customFormat="1">
      <c r="A31021" s="294"/>
      <c r="B31021" s="243"/>
      <c r="C31021" s="243"/>
      <c r="D31021" s="243"/>
      <c r="E31021" s="243"/>
    </row>
    <row r="31022" spans="1:5" customFormat="1">
      <c r="A31022" s="294"/>
      <c r="B31022" s="243"/>
      <c r="C31022" s="243"/>
      <c r="D31022" s="243"/>
      <c r="E31022" s="243"/>
    </row>
    <row r="31023" spans="1:5" customFormat="1">
      <c r="A31023" s="294"/>
      <c r="B31023" s="243"/>
      <c r="C31023" s="243"/>
      <c r="D31023" s="243"/>
      <c r="E31023" s="243"/>
    </row>
    <row r="31024" spans="1:5" customFormat="1">
      <c r="A31024" s="294"/>
      <c r="B31024" s="243"/>
      <c r="C31024" s="243"/>
      <c r="D31024" s="243"/>
      <c r="E31024" s="243"/>
    </row>
    <row r="31025" spans="1:5" customFormat="1">
      <c r="A31025" s="294"/>
      <c r="B31025" s="243"/>
      <c r="C31025" s="243"/>
      <c r="D31025" s="243"/>
      <c r="E31025" s="243"/>
    </row>
    <row r="31026" spans="1:5" customFormat="1">
      <c r="A31026" s="294"/>
      <c r="B31026" s="243"/>
      <c r="C31026" s="243"/>
      <c r="D31026" s="243"/>
      <c r="E31026" s="243"/>
    </row>
    <row r="31027" spans="1:5" customFormat="1">
      <c r="A31027" s="294"/>
      <c r="B31027" s="243"/>
      <c r="C31027" s="243"/>
      <c r="D31027" s="243"/>
      <c r="E31027" s="243"/>
    </row>
    <row r="31028" spans="1:5" customFormat="1">
      <c r="A31028" s="294"/>
      <c r="B31028" s="243"/>
      <c r="C31028" s="243"/>
      <c r="D31028" s="243"/>
      <c r="E31028" s="243"/>
    </row>
    <row r="31029" spans="1:5" customFormat="1">
      <c r="A31029" s="294"/>
      <c r="B31029" s="243"/>
      <c r="C31029" s="243"/>
      <c r="D31029" s="243"/>
      <c r="E31029" s="243"/>
    </row>
    <row r="31030" spans="1:5" customFormat="1">
      <c r="A31030" s="294"/>
      <c r="B31030" s="243"/>
      <c r="C31030" s="243"/>
      <c r="D31030" s="243"/>
      <c r="E31030" s="243"/>
    </row>
    <row r="31031" spans="1:5" customFormat="1">
      <c r="A31031" s="294"/>
      <c r="B31031" s="243"/>
      <c r="C31031" s="243"/>
      <c r="D31031" s="243"/>
      <c r="E31031" s="243"/>
    </row>
    <row r="31032" spans="1:5" customFormat="1">
      <c r="A31032" s="294"/>
      <c r="B31032" s="243"/>
      <c r="C31032" s="243"/>
      <c r="D31032" s="243"/>
      <c r="E31032" s="243"/>
    </row>
    <row r="31033" spans="1:5" customFormat="1">
      <c r="A31033" s="294"/>
      <c r="B31033" s="243"/>
      <c r="C31033" s="243"/>
      <c r="D31033" s="243"/>
      <c r="E31033" s="243"/>
    </row>
    <row r="31034" spans="1:5" customFormat="1">
      <c r="A31034" s="294"/>
      <c r="B31034" s="243"/>
      <c r="C31034" s="243"/>
      <c r="D31034" s="243"/>
      <c r="E31034" s="243"/>
    </row>
    <row r="31035" spans="1:5" customFormat="1">
      <c r="A31035" s="294"/>
      <c r="B31035" s="243"/>
      <c r="C31035" s="243"/>
      <c r="D31035" s="243"/>
      <c r="E31035" s="243"/>
    </row>
    <row r="31036" spans="1:5" customFormat="1">
      <c r="A31036" s="294"/>
      <c r="B31036" s="243"/>
      <c r="C31036" s="243"/>
      <c r="D31036" s="243"/>
      <c r="E31036" s="243"/>
    </row>
    <row r="31037" spans="1:5" customFormat="1">
      <c r="A31037" s="294"/>
      <c r="B31037" s="243"/>
      <c r="C31037" s="243"/>
      <c r="D31037" s="243"/>
      <c r="E31037" s="243"/>
    </row>
    <row r="31038" spans="1:5" customFormat="1">
      <c r="A31038" s="294"/>
      <c r="B31038" s="243"/>
      <c r="C31038" s="243"/>
      <c r="D31038" s="243"/>
      <c r="E31038" s="243"/>
    </row>
    <row r="31039" spans="1:5" customFormat="1">
      <c r="A31039" s="294"/>
      <c r="B31039" s="243"/>
      <c r="C31039" s="243"/>
      <c r="D31039" s="243"/>
      <c r="E31039" s="243"/>
    </row>
    <row r="31040" spans="1:5" customFormat="1">
      <c r="A31040" s="294"/>
      <c r="B31040" s="243"/>
      <c r="C31040" s="243"/>
      <c r="D31040" s="243"/>
      <c r="E31040" s="243"/>
    </row>
    <row r="31041" spans="1:5" customFormat="1">
      <c r="A31041" s="294"/>
      <c r="B31041" s="243"/>
      <c r="C31041" s="243"/>
      <c r="D31041" s="243"/>
      <c r="E31041" s="243"/>
    </row>
    <row r="31042" spans="1:5" customFormat="1">
      <c r="A31042" s="294"/>
      <c r="B31042" s="243"/>
      <c r="C31042" s="243"/>
      <c r="D31042" s="243"/>
      <c r="E31042" s="243"/>
    </row>
    <row r="31043" spans="1:5" customFormat="1">
      <c r="A31043" s="294"/>
      <c r="B31043" s="243"/>
      <c r="C31043" s="243"/>
      <c r="D31043" s="243"/>
      <c r="E31043" s="243"/>
    </row>
    <row r="31044" spans="1:5" customFormat="1">
      <c r="A31044" s="294"/>
      <c r="B31044" s="243"/>
      <c r="C31044" s="243"/>
      <c r="D31044" s="243"/>
      <c r="E31044" s="243"/>
    </row>
    <row r="31045" spans="1:5" customFormat="1">
      <c r="A31045" s="294"/>
      <c r="B31045" s="243"/>
      <c r="C31045" s="243"/>
      <c r="D31045" s="243"/>
      <c r="E31045" s="243"/>
    </row>
    <row r="31046" spans="1:5" customFormat="1">
      <c r="A31046" s="294"/>
      <c r="B31046" s="243"/>
      <c r="C31046" s="243"/>
      <c r="D31046" s="243"/>
      <c r="E31046" s="243"/>
    </row>
    <row r="31047" spans="1:5" customFormat="1">
      <c r="A31047" s="294"/>
      <c r="B31047" s="243"/>
      <c r="C31047" s="243"/>
      <c r="D31047" s="243"/>
      <c r="E31047" s="243"/>
    </row>
    <row r="31048" spans="1:5" customFormat="1">
      <c r="A31048" s="294"/>
      <c r="B31048" s="243"/>
      <c r="C31048" s="243"/>
      <c r="D31048" s="243"/>
      <c r="E31048" s="243"/>
    </row>
    <row r="31049" spans="1:5" customFormat="1">
      <c r="A31049" s="294"/>
      <c r="B31049" s="243"/>
      <c r="C31049" s="243"/>
      <c r="D31049" s="243"/>
      <c r="E31049" s="243"/>
    </row>
    <row r="31050" spans="1:5" customFormat="1">
      <c r="A31050" s="294"/>
      <c r="B31050" s="243"/>
      <c r="C31050" s="243"/>
      <c r="D31050" s="243"/>
      <c r="E31050" s="243"/>
    </row>
    <row r="31051" spans="1:5" customFormat="1">
      <c r="A31051" s="294"/>
      <c r="B31051" s="243"/>
      <c r="C31051" s="243"/>
      <c r="D31051" s="243"/>
      <c r="E31051" s="243"/>
    </row>
    <row r="31052" spans="1:5" customFormat="1">
      <c r="A31052" s="294"/>
      <c r="B31052" s="243"/>
      <c r="C31052" s="243"/>
      <c r="D31052" s="243"/>
      <c r="E31052" s="243"/>
    </row>
    <row r="31053" spans="1:5" customFormat="1">
      <c r="A31053" s="294"/>
      <c r="B31053" s="243"/>
      <c r="C31053" s="243"/>
      <c r="D31053" s="243"/>
      <c r="E31053" s="243"/>
    </row>
    <row r="31054" spans="1:5" customFormat="1">
      <c r="A31054" s="294"/>
      <c r="B31054" s="243"/>
      <c r="C31054" s="243"/>
      <c r="D31054" s="243"/>
      <c r="E31054" s="243"/>
    </row>
    <row r="31055" spans="1:5" customFormat="1">
      <c r="A31055" s="294"/>
      <c r="B31055" s="243"/>
      <c r="C31055" s="243"/>
      <c r="D31055" s="243"/>
      <c r="E31055" s="243"/>
    </row>
    <row r="31056" spans="1:5" customFormat="1">
      <c r="A31056" s="294"/>
      <c r="B31056" s="243"/>
      <c r="C31056" s="243"/>
      <c r="D31056" s="243"/>
      <c r="E31056" s="243"/>
    </row>
    <row r="31057" spans="1:5" customFormat="1">
      <c r="A31057" s="294"/>
      <c r="B31057" s="243"/>
      <c r="C31057" s="243"/>
      <c r="D31057" s="243"/>
      <c r="E31057" s="243"/>
    </row>
    <row r="31058" spans="1:5" customFormat="1">
      <c r="A31058" s="294"/>
      <c r="B31058" s="243"/>
      <c r="C31058" s="243"/>
      <c r="D31058" s="243"/>
      <c r="E31058" s="243"/>
    </row>
    <row r="31059" spans="1:5" customFormat="1">
      <c r="A31059" s="294"/>
      <c r="B31059" s="243"/>
      <c r="C31059" s="243"/>
      <c r="D31059" s="243"/>
      <c r="E31059" s="243"/>
    </row>
    <row r="31060" spans="1:5" customFormat="1">
      <c r="A31060" s="294"/>
      <c r="B31060" s="243"/>
      <c r="C31060" s="243"/>
      <c r="D31060" s="243"/>
      <c r="E31060" s="243"/>
    </row>
    <row r="31061" spans="1:5" customFormat="1">
      <c r="A31061" s="294"/>
      <c r="B31061" s="243"/>
      <c r="C31061" s="243"/>
      <c r="D31061" s="243"/>
      <c r="E31061" s="243"/>
    </row>
    <row r="31062" spans="1:5" customFormat="1">
      <c r="A31062" s="294"/>
      <c r="B31062" s="243"/>
      <c r="C31062" s="243"/>
      <c r="D31062" s="243"/>
      <c r="E31062" s="243"/>
    </row>
    <row r="31063" spans="1:5" customFormat="1">
      <c r="A31063" s="294"/>
      <c r="B31063" s="243"/>
      <c r="C31063" s="243"/>
      <c r="D31063" s="243"/>
      <c r="E31063" s="243"/>
    </row>
    <row r="31064" spans="1:5" customFormat="1">
      <c r="A31064" s="294"/>
      <c r="B31064" s="243"/>
      <c r="C31064" s="243"/>
      <c r="D31064" s="243"/>
      <c r="E31064" s="243"/>
    </row>
    <row r="31065" spans="1:5" customFormat="1">
      <c r="A31065" s="294"/>
      <c r="B31065" s="243"/>
      <c r="C31065" s="243"/>
      <c r="D31065" s="243"/>
      <c r="E31065" s="243"/>
    </row>
    <row r="31066" spans="1:5" customFormat="1">
      <c r="A31066" s="294"/>
      <c r="B31066" s="243"/>
      <c r="C31066" s="243"/>
      <c r="D31066" s="243"/>
      <c r="E31066" s="243"/>
    </row>
    <row r="31067" spans="1:5" customFormat="1">
      <c r="A31067" s="294"/>
      <c r="B31067" s="243"/>
      <c r="C31067" s="243"/>
      <c r="D31067" s="243"/>
      <c r="E31067" s="243"/>
    </row>
    <row r="31068" spans="1:5" customFormat="1">
      <c r="A31068" s="294"/>
      <c r="B31068" s="243"/>
      <c r="C31068" s="243"/>
      <c r="D31068" s="243"/>
      <c r="E31068" s="243"/>
    </row>
    <row r="31069" spans="1:5" customFormat="1">
      <c r="A31069" s="294"/>
      <c r="B31069" s="243"/>
      <c r="C31069" s="243"/>
      <c r="D31069" s="243"/>
      <c r="E31069" s="243"/>
    </row>
    <row r="31070" spans="1:5" customFormat="1">
      <c r="A31070" s="294"/>
      <c r="B31070" s="243"/>
      <c r="C31070" s="243"/>
      <c r="D31070" s="243"/>
      <c r="E31070" s="243"/>
    </row>
    <row r="31071" spans="1:5" customFormat="1">
      <c r="A31071" s="294"/>
      <c r="B31071" s="243"/>
      <c r="C31071" s="243"/>
      <c r="D31071" s="243"/>
      <c r="E31071" s="243"/>
    </row>
    <row r="31072" spans="1:5" customFormat="1">
      <c r="A31072" s="294"/>
      <c r="B31072" s="243"/>
      <c r="C31072" s="243"/>
      <c r="D31072" s="243"/>
      <c r="E31072" s="243"/>
    </row>
    <row r="31073" spans="1:5" customFormat="1">
      <c r="A31073" s="294"/>
      <c r="B31073" s="243"/>
      <c r="C31073" s="243"/>
      <c r="D31073" s="243"/>
      <c r="E31073" s="243"/>
    </row>
    <row r="31074" spans="1:5" customFormat="1">
      <c r="A31074" s="294"/>
      <c r="B31074" s="243"/>
      <c r="C31074" s="243"/>
      <c r="D31074" s="243"/>
      <c r="E31074" s="243"/>
    </row>
    <row r="31075" spans="1:5" customFormat="1">
      <c r="A31075" s="294"/>
      <c r="B31075" s="243"/>
      <c r="C31075" s="243"/>
      <c r="D31075" s="243"/>
      <c r="E31075" s="243"/>
    </row>
    <row r="31076" spans="1:5" customFormat="1">
      <c r="A31076" s="294"/>
      <c r="B31076" s="243"/>
      <c r="C31076" s="243"/>
      <c r="D31076" s="243"/>
      <c r="E31076" s="243"/>
    </row>
    <row r="31077" spans="1:5" customFormat="1">
      <c r="A31077" s="294"/>
      <c r="B31077" s="243"/>
      <c r="C31077" s="243"/>
      <c r="D31077" s="243"/>
      <c r="E31077" s="243"/>
    </row>
    <row r="31078" spans="1:5" customFormat="1">
      <c r="A31078" s="294"/>
      <c r="B31078" s="243"/>
      <c r="C31078" s="243"/>
      <c r="D31078" s="243"/>
      <c r="E31078" s="243"/>
    </row>
    <row r="31079" spans="1:5" customFormat="1">
      <c r="A31079" s="294"/>
      <c r="B31079" s="243"/>
      <c r="C31079" s="243"/>
      <c r="D31079" s="243"/>
      <c r="E31079" s="243"/>
    </row>
    <row r="31080" spans="1:5" customFormat="1">
      <c r="A31080" s="294"/>
      <c r="B31080" s="243"/>
      <c r="C31080" s="243"/>
      <c r="D31080" s="243"/>
      <c r="E31080" s="243"/>
    </row>
    <row r="31081" spans="1:5" customFormat="1">
      <c r="A31081" s="294"/>
      <c r="B31081" s="243"/>
      <c r="C31081" s="243"/>
      <c r="D31081" s="243"/>
      <c r="E31081" s="243"/>
    </row>
    <row r="31082" spans="1:5" customFormat="1">
      <c r="A31082" s="294"/>
      <c r="B31082" s="243"/>
      <c r="C31082" s="243"/>
      <c r="D31082" s="243"/>
      <c r="E31082" s="243"/>
    </row>
    <row r="31083" spans="1:5" customFormat="1">
      <c r="A31083" s="294"/>
      <c r="B31083" s="243"/>
      <c r="C31083" s="243"/>
      <c r="D31083" s="243"/>
      <c r="E31083" s="243"/>
    </row>
    <row r="31084" spans="1:5" customFormat="1">
      <c r="A31084" s="294"/>
      <c r="B31084" s="243"/>
      <c r="C31084" s="243"/>
      <c r="D31084" s="243"/>
      <c r="E31084" s="243"/>
    </row>
    <row r="31085" spans="1:5" customFormat="1">
      <c r="A31085" s="294"/>
      <c r="B31085" s="243"/>
      <c r="C31085" s="243"/>
      <c r="D31085" s="243"/>
      <c r="E31085" s="243"/>
    </row>
    <row r="31086" spans="1:5" customFormat="1">
      <c r="A31086" s="294"/>
      <c r="B31086" s="243"/>
      <c r="C31086" s="243"/>
      <c r="D31086" s="243"/>
      <c r="E31086" s="243"/>
    </row>
    <row r="31087" spans="1:5" customFormat="1">
      <c r="A31087" s="294"/>
      <c r="B31087" s="243"/>
      <c r="C31087" s="243"/>
      <c r="D31087" s="243"/>
      <c r="E31087" s="243"/>
    </row>
    <row r="31088" spans="1:5" customFormat="1">
      <c r="A31088" s="294"/>
      <c r="B31088" s="243"/>
      <c r="C31088" s="243"/>
      <c r="D31088" s="243"/>
      <c r="E31088" s="243"/>
    </row>
    <row r="31089" spans="1:5" customFormat="1">
      <c r="A31089" s="294"/>
      <c r="B31089" s="243"/>
      <c r="C31089" s="243"/>
      <c r="D31089" s="243"/>
      <c r="E31089" s="243"/>
    </row>
    <row r="31090" spans="1:5" customFormat="1">
      <c r="A31090" s="294"/>
      <c r="B31090" s="243"/>
      <c r="C31090" s="243"/>
      <c r="D31090" s="243"/>
      <c r="E31090" s="243"/>
    </row>
    <row r="31091" spans="1:5" customFormat="1">
      <c r="A31091" s="294"/>
      <c r="B31091" s="243"/>
      <c r="C31091" s="243"/>
      <c r="D31091" s="243"/>
      <c r="E31091" s="243"/>
    </row>
    <row r="31092" spans="1:5" customFormat="1">
      <c r="A31092" s="294"/>
      <c r="B31092" s="243"/>
      <c r="C31092" s="243"/>
      <c r="D31092" s="243"/>
      <c r="E31092" s="243"/>
    </row>
    <row r="31093" spans="1:5" customFormat="1">
      <c r="A31093" s="294"/>
      <c r="B31093" s="243"/>
      <c r="C31093" s="243"/>
      <c r="D31093" s="243"/>
      <c r="E31093" s="243"/>
    </row>
    <row r="31094" spans="1:5" customFormat="1">
      <c r="A31094" s="294"/>
      <c r="B31094" s="243"/>
      <c r="C31094" s="243"/>
      <c r="D31094" s="243"/>
      <c r="E31094" s="243"/>
    </row>
    <row r="31095" spans="1:5" customFormat="1">
      <c r="A31095" s="294"/>
      <c r="B31095" s="243"/>
      <c r="C31095" s="243"/>
      <c r="D31095" s="243"/>
      <c r="E31095" s="243"/>
    </row>
    <row r="31096" spans="1:5" customFormat="1">
      <c r="A31096" s="294"/>
      <c r="B31096" s="243"/>
      <c r="C31096" s="243"/>
      <c r="D31096" s="243"/>
      <c r="E31096" s="243"/>
    </row>
    <row r="31097" spans="1:5" customFormat="1">
      <c r="A31097" s="294"/>
      <c r="B31097" s="243"/>
      <c r="C31097" s="243"/>
      <c r="D31097" s="243"/>
      <c r="E31097" s="243"/>
    </row>
    <row r="31098" spans="1:5" customFormat="1">
      <c r="A31098" s="294"/>
      <c r="B31098" s="243"/>
      <c r="C31098" s="243"/>
      <c r="D31098" s="243"/>
      <c r="E31098" s="243"/>
    </row>
    <row r="31099" spans="1:5" customFormat="1">
      <c r="A31099" s="294"/>
      <c r="B31099" s="243"/>
      <c r="C31099" s="243"/>
      <c r="D31099" s="243"/>
      <c r="E31099" s="243"/>
    </row>
    <row r="31100" spans="1:5" customFormat="1">
      <c r="A31100" s="294"/>
      <c r="B31100" s="243"/>
      <c r="C31100" s="243"/>
      <c r="D31100" s="243"/>
      <c r="E31100" s="243"/>
    </row>
    <row r="31101" spans="1:5" customFormat="1">
      <c r="A31101" s="294"/>
      <c r="B31101" s="243"/>
      <c r="C31101" s="243"/>
      <c r="D31101" s="243"/>
      <c r="E31101" s="243"/>
    </row>
    <row r="31102" spans="1:5" customFormat="1">
      <c r="A31102" s="294"/>
      <c r="B31102" s="243"/>
      <c r="C31102" s="243"/>
      <c r="D31102" s="243"/>
      <c r="E31102" s="243"/>
    </row>
    <row r="31103" spans="1:5" customFormat="1">
      <c r="A31103" s="294"/>
      <c r="B31103" s="243"/>
      <c r="C31103" s="243"/>
      <c r="D31103" s="243"/>
      <c r="E31103" s="243"/>
    </row>
    <row r="31104" spans="1:5" customFormat="1">
      <c r="A31104" s="294"/>
      <c r="B31104" s="243"/>
      <c r="C31104" s="243"/>
      <c r="D31104" s="243"/>
      <c r="E31104" s="243"/>
    </row>
    <row r="31105" spans="1:5" customFormat="1">
      <c r="A31105" s="294"/>
      <c r="B31105" s="243"/>
      <c r="C31105" s="243"/>
      <c r="D31105" s="243"/>
      <c r="E31105" s="243"/>
    </row>
    <row r="31106" spans="1:5" customFormat="1">
      <c r="A31106" s="294"/>
      <c r="B31106" s="243"/>
      <c r="C31106" s="243"/>
      <c r="D31106" s="243"/>
      <c r="E31106" s="243"/>
    </row>
    <row r="31107" spans="1:5" customFormat="1">
      <c r="A31107" s="294"/>
      <c r="B31107" s="243"/>
      <c r="C31107" s="243"/>
      <c r="D31107" s="243"/>
      <c r="E31107" s="243"/>
    </row>
    <row r="31108" spans="1:5" customFormat="1">
      <c r="A31108" s="294"/>
      <c r="B31108" s="243"/>
      <c r="C31108" s="243"/>
      <c r="D31108" s="243"/>
      <c r="E31108" s="243"/>
    </row>
    <row r="31109" spans="1:5" customFormat="1">
      <c r="A31109" s="294"/>
      <c r="B31109" s="243"/>
      <c r="C31109" s="243"/>
      <c r="D31109" s="243"/>
      <c r="E31109" s="243"/>
    </row>
    <row r="31110" spans="1:5" customFormat="1">
      <c r="A31110" s="294"/>
      <c r="B31110" s="243"/>
      <c r="C31110" s="243"/>
      <c r="D31110" s="243"/>
      <c r="E31110" s="243"/>
    </row>
    <row r="31111" spans="1:5" customFormat="1">
      <c r="A31111" s="294"/>
      <c r="B31111" s="243"/>
      <c r="C31111" s="243"/>
      <c r="D31111" s="243"/>
      <c r="E31111" s="243"/>
    </row>
    <row r="31112" spans="1:5" customFormat="1">
      <c r="A31112" s="294"/>
      <c r="B31112" s="243"/>
      <c r="C31112" s="243"/>
      <c r="D31112" s="243"/>
      <c r="E31112" s="243"/>
    </row>
    <row r="31113" spans="1:5" customFormat="1">
      <c r="A31113" s="294"/>
      <c r="B31113" s="243"/>
      <c r="C31113" s="243"/>
      <c r="D31113" s="243"/>
      <c r="E31113" s="243"/>
    </row>
    <row r="31114" spans="1:5" customFormat="1">
      <c r="A31114" s="294"/>
      <c r="B31114" s="243"/>
      <c r="C31114" s="243"/>
      <c r="D31114" s="243"/>
      <c r="E31114" s="243"/>
    </row>
    <row r="31115" spans="1:5" customFormat="1">
      <c r="A31115" s="294"/>
      <c r="B31115" s="243"/>
      <c r="C31115" s="243"/>
      <c r="D31115" s="243"/>
      <c r="E31115" s="243"/>
    </row>
    <row r="31116" spans="1:5" customFormat="1">
      <c r="A31116" s="294"/>
      <c r="B31116" s="243"/>
      <c r="C31116" s="243"/>
      <c r="D31116" s="243"/>
      <c r="E31116" s="243"/>
    </row>
    <row r="31117" spans="1:5" customFormat="1">
      <c r="A31117" s="294"/>
      <c r="B31117" s="243"/>
      <c r="C31117" s="243"/>
      <c r="D31117" s="243"/>
      <c r="E31117" s="243"/>
    </row>
    <row r="31118" spans="1:5" customFormat="1">
      <c r="A31118" s="294"/>
      <c r="B31118" s="243"/>
      <c r="C31118" s="243"/>
      <c r="D31118" s="243"/>
      <c r="E31118" s="243"/>
    </row>
    <row r="31119" spans="1:5" customFormat="1">
      <c r="A31119" s="294"/>
      <c r="B31119" s="243"/>
      <c r="C31119" s="243"/>
      <c r="D31119" s="243"/>
      <c r="E31119" s="243"/>
    </row>
    <row r="31120" spans="1:5" customFormat="1">
      <c r="A31120" s="294"/>
      <c r="B31120" s="243"/>
      <c r="C31120" s="243"/>
      <c r="D31120" s="243"/>
      <c r="E31120" s="243"/>
    </row>
    <row r="31121" spans="1:5" customFormat="1">
      <c r="A31121" s="294"/>
      <c r="B31121" s="243"/>
      <c r="C31121" s="243"/>
      <c r="D31121" s="243"/>
      <c r="E31121" s="243"/>
    </row>
    <row r="31122" spans="1:5" customFormat="1">
      <c r="A31122" s="294"/>
      <c r="B31122" s="243"/>
      <c r="C31122" s="243"/>
      <c r="D31122" s="243"/>
      <c r="E31122" s="243"/>
    </row>
    <row r="31123" spans="1:5" customFormat="1">
      <c r="A31123" s="294"/>
      <c r="B31123" s="243"/>
      <c r="C31123" s="243"/>
      <c r="D31123" s="243"/>
      <c r="E31123" s="243"/>
    </row>
    <row r="31124" spans="1:5" customFormat="1">
      <c r="A31124" s="294"/>
      <c r="B31124" s="243"/>
      <c r="C31124" s="243"/>
      <c r="D31124" s="243"/>
      <c r="E31124" s="243"/>
    </row>
    <row r="31125" spans="1:5" customFormat="1">
      <c r="A31125" s="294"/>
      <c r="B31125" s="243"/>
      <c r="C31125" s="243"/>
      <c r="D31125" s="243"/>
      <c r="E31125" s="243"/>
    </row>
    <row r="31126" spans="1:5" customFormat="1">
      <c r="A31126" s="294"/>
      <c r="B31126" s="243"/>
      <c r="C31126" s="243"/>
      <c r="D31126" s="243"/>
      <c r="E31126" s="243"/>
    </row>
    <row r="31127" spans="1:5" customFormat="1">
      <c r="A31127" s="294"/>
      <c r="B31127" s="243"/>
      <c r="C31127" s="243"/>
      <c r="D31127" s="243"/>
      <c r="E31127" s="243"/>
    </row>
    <row r="31128" spans="1:5" customFormat="1">
      <c r="A31128" s="294"/>
      <c r="B31128" s="243"/>
      <c r="C31128" s="243"/>
      <c r="D31128" s="243"/>
      <c r="E31128" s="243"/>
    </row>
    <row r="31129" spans="1:5" customFormat="1">
      <c r="A31129" s="294"/>
      <c r="B31129" s="243"/>
      <c r="C31129" s="243"/>
      <c r="D31129" s="243"/>
      <c r="E31129" s="243"/>
    </row>
    <row r="31130" spans="1:5" customFormat="1">
      <c r="A31130" s="294"/>
      <c r="B31130" s="243"/>
      <c r="C31130" s="243"/>
      <c r="D31130" s="243"/>
      <c r="E31130" s="243"/>
    </row>
    <row r="31131" spans="1:5" customFormat="1">
      <c r="A31131" s="294"/>
      <c r="B31131" s="243"/>
      <c r="C31131" s="243"/>
      <c r="D31131" s="243"/>
      <c r="E31131" s="243"/>
    </row>
    <row r="31132" spans="1:5" customFormat="1">
      <c r="A31132" s="294"/>
      <c r="B31132" s="243"/>
      <c r="C31132" s="243"/>
      <c r="D31132" s="243"/>
      <c r="E31132" s="243"/>
    </row>
    <row r="31133" spans="1:5" customFormat="1">
      <c r="A31133" s="294"/>
      <c r="B31133" s="243"/>
      <c r="C31133" s="243"/>
      <c r="D31133" s="243"/>
      <c r="E31133" s="243"/>
    </row>
    <row r="31134" spans="1:5" customFormat="1">
      <c r="A31134" s="294"/>
      <c r="B31134" s="243"/>
      <c r="C31134" s="243"/>
      <c r="D31134" s="243"/>
      <c r="E31134" s="243"/>
    </row>
    <row r="31135" spans="1:5" customFormat="1">
      <c r="A31135" s="294"/>
      <c r="B31135" s="243"/>
      <c r="C31135" s="243"/>
      <c r="D31135" s="243"/>
      <c r="E31135" s="243"/>
    </row>
    <row r="31136" spans="1:5" customFormat="1">
      <c r="A31136" s="294"/>
      <c r="B31136" s="243"/>
      <c r="C31136" s="243"/>
      <c r="D31136" s="243"/>
      <c r="E31136" s="243"/>
    </row>
    <row r="31137" spans="1:5" customFormat="1">
      <c r="A31137" s="294"/>
      <c r="B31137" s="243"/>
      <c r="C31137" s="243"/>
      <c r="D31137" s="243"/>
      <c r="E31137" s="243"/>
    </row>
    <row r="31138" spans="1:5" customFormat="1">
      <c r="A31138" s="294"/>
      <c r="B31138" s="243"/>
      <c r="C31138" s="243"/>
      <c r="D31138" s="243"/>
      <c r="E31138" s="243"/>
    </row>
    <row r="31139" spans="1:5" customFormat="1">
      <c r="A31139" s="294"/>
      <c r="B31139" s="243"/>
      <c r="C31139" s="243"/>
      <c r="D31139" s="243"/>
      <c r="E31139" s="243"/>
    </row>
    <row r="31140" spans="1:5" customFormat="1">
      <c r="A31140" s="294"/>
      <c r="B31140" s="243"/>
      <c r="C31140" s="243"/>
      <c r="D31140" s="243"/>
      <c r="E31140" s="243"/>
    </row>
    <row r="31141" spans="1:5" customFormat="1">
      <c r="A31141" s="294"/>
      <c r="B31141" s="243"/>
      <c r="C31141" s="243"/>
      <c r="D31141" s="243"/>
      <c r="E31141" s="243"/>
    </row>
    <row r="31142" spans="1:5" customFormat="1">
      <c r="A31142" s="294"/>
      <c r="B31142" s="243"/>
      <c r="C31142" s="243"/>
      <c r="D31142" s="243"/>
      <c r="E31142" s="243"/>
    </row>
    <row r="31143" spans="1:5" customFormat="1">
      <c r="A31143" s="294"/>
      <c r="B31143" s="243"/>
      <c r="C31143" s="243"/>
      <c r="D31143" s="243"/>
      <c r="E31143" s="243"/>
    </row>
    <row r="31144" spans="1:5" customFormat="1">
      <c r="A31144" s="294"/>
      <c r="B31144" s="243"/>
      <c r="C31144" s="243"/>
      <c r="D31144" s="243"/>
      <c r="E31144" s="243"/>
    </row>
    <row r="31145" spans="1:5" customFormat="1">
      <c r="A31145" s="294"/>
      <c r="B31145" s="243"/>
      <c r="C31145" s="243"/>
      <c r="D31145" s="243"/>
      <c r="E31145" s="243"/>
    </row>
    <row r="31146" spans="1:5" customFormat="1">
      <c r="A31146" s="294"/>
      <c r="B31146" s="243"/>
      <c r="C31146" s="243"/>
      <c r="D31146" s="243"/>
      <c r="E31146" s="243"/>
    </row>
    <row r="31147" spans="1:5" customFormat="1">
      <c r="A31147" s="294"/>
      <c r="B31147" s="243"/>
      <c r="C31147" s="243"/>
      <c r="D31147" s="243"/>
      <c r="E31147" s="243"/>
    </row>
    <row r="31148" spans="1:5" customFormat="1">
      <c r="A31148" s="294"/>
      <c r="B31148" s="243"/>
      <c r="C31148" s="243"/>
      <c r="D31148" s="243"/>
      <c r="E31148" s="243"/>
    </row>
    <row r="31149" spans="1:5" customFormat="1">
      <c r="A31149" s="294"/>
      <c r="B31149" s="243"/>
      <c r="C31149" s="243"/>
      <c r="D31149" s="243"/>
      <c r="E31149" s="243"/>
    </row>
    <row r="31150" spans="1:5" customFormat="1">
      <c r="A31150" s="294"/>
      <c r="B31150" s="243"/>
      <c r="C31150" s="243"/>
      <c r="D31150" s="243"/>
      <c r="E31150" s="243"/>
    </row>
    <row r="31151" spans="1:5" customFormat="1">
      <c r="A31151" s="294"/>
      <c r="B31151" s="243"/>
      <c r="C31151" s="243"/>
      <c r="D31151" s="243"/>
      <c r="E31151" s="243"/>
    </row>
    <row r="31152" spans="1:5" customFormat="1">
      <c r="A31152" s="294"/>
      <c r="B31152" s="243"/>
      <c r="C31152" s="243"/>
      <c r="D31152" s="243"/>
      <c r="E31152" s="243"/>
    </row>
    <row r="31153" spans="1:5" customFormat="1">
      <c r="A31153" s="294"/>
      <c r="B31153" s="243"/>
      <c r="C31153" s="243"/>
      <c r="D31153" s="243"/>
      <c r="E31153" s="243"/>
    </row>
    <row r="31154" spans="1:5" customFormat="1">
      <c r="A31154" s="294"/>
      <c r="B31154" s="243"/>
      <c r="C31154" s="243"/>
      <c r="D31154" s="243"/>
      <c r="E31154" s="243"/>
    </row>
    <row r="31155" spans="1:5" customFormat="1">
      <c r="A31155" s="294"/>
      <c r="B31155" s="243"/>
      <c r="C31155" s="243"/>
      <c r="D31155" s="243"/>
      <c r="E31155" s="243"/>
    </row>
    <row r="31156" spans="1:5" customFormat="1">
      <c r="A31156" s="294"/>
      <c r="B31156" s="243"/>
      <c r="C31156" s="243"/>
      <c r="D31156" s="243"/>
      <c r="E31156" s="243"/>
    </row>
    <row r="31157" spans="1:5" customFormat="1">
      <c r="A31157" s="294"/>
      <c r="B31157" s="243"/>
      <c r="C31157" s="243"/>
      <c r="D31157" s="243"/>
      <c r="E31157" s="243"/>
    </row>
    <row r="31158" spans="1:5" customFormat="1">
      <c r="A31158" s="294"/>
      <c r="B31158" s="243"/>
      <c r="C31158" s="243"/>
      <c r="D31158" s="243"/>
      <c r="E31158" s="243"/>
    </row>
    <row r="31159" spans="1:5" customFormat="1">
      <c r="A31159" s="294"/>
      <c r="B31159" s="243"/>
      <c r="C31159" s="243"/>
      <c r="D31159" s="243"/>
      <c r="E31159" s="243"/>
    </row>
    <row r="31160" spans="1:5" customFormat="1">
      <c r="A31160" s="294"/>
      <c r="B31160" s="243"/>
      <c r="C31160" s="243"/>
      <c r="D31160" s="243"/>
      <c r="E31160" s="243"/>
    </row>
    <row r="31161" spans="1:5" customFormat="1">
      <c r="A31161" s="294"/>
      <c r="B31161" s="243"/>
      <c r="C31161" s="243"/>
      <c r="D31161" s="243"/>
      <c r="E31161" s="243"/>
    </row>
    <row r="31162" spans="1:5" customFormat="1">
      <c r="A31162" s="294"/>
      <c r="B31162" s="243"/>
      <c r="C31162" s="243"/>
      <c r="D31162" s="243"/>
      <c r="E31162" s="243"/>
    </row>
    <row r="31163" spans="1:5" customFormat="1">
      <c r="A31163" s="294"/>
      <c r="B31163" s="243"/>
      <c r="C31163" s="243"/>
      <c r="D31163" s="243"/>
      <c r="E31163" s="243"/>
    </row>
    <row r="31164" spans="1:5" customFormat="1">
      <c r="A31164" s="294"/>
      <c r="B31164" s="243"/>
      <c r="C31164" s="243"/>
      <c r="D31164" s="243"/>
      <c r="E31164" s="243"/>
    </row>
    <row r="31165" spans="1:5" customFormat="1">
      <c r="A31165" s="294"/>
      <c r="B31165" s="243"/>
      <c r="C31165" s="243"/>
      <c r="D31165" s="243"/>
      <c r="E31165" s="243"/>
    </row>
    <row r="31166" spans="1:5" customFormat="1">
      <c r="A31166" s="294"/>
      <c r="B31166" s="243"/>
      <c r="C31166" s="243"/>
      <c r="D31166" s="243"/>
      <c r="E31166" s="243"/>
    </row>
    <row r="31167" spans="1:5" customFormat="1">
      <c r="A31167" s="294"/>
      <c r="B31167" s="243"/>
      <c r="C31167" s="243"/>
      <c r="D31167" s="243"/>
      <c r="E31167" s="243"/>
    </row>
    <row r="31168" spans="1:5" customFormat="1">
      <c r="A31168" s="294"/>
      <c r="B31168" s="243"/>
      <c r="C31168" s="243"/>
      <c r="D31168" s="243"/>
      <c r="E31168" s="243"/>
    </row>
    <row r="31169" spans="1:5" customFormat="1">
      <c r="A31169" s="294"/>
      <c r="B31169" s="243"/>
      <c r="C31169" s="243"/>
      <c r="D31169" s="243"/>
      <c r="E31169" s="243"/>
    </row>
    <row r="31170" spans="1:5" customFormat="1">
      <c r="A31170" s="294"/>
      <c r="B31170" s="243"/>
      <c r="C31170" s="243"/>
      <c r="D31170" s="243"/>
      <c r="E31170" s="243"/>
    </row>
    <row r="31171" spans="1:5" customFormat="1">
      <c r="A31171" s="294"/>
      <c r="B31171" s="243"/>
      <c r="C31171" s="243"/>
      <c r="D31171" s="243"/>
      <c r="E31171" s="243"/>
    </row>
    <row r="31172" spans="1:5" customFormat="1">
      <c r="A31172" s="294"/>
      <c r="B31172" s="243"/>
      <c r="C31172" s="243"/>
      <c r="D31172" s="243"/>
      <c r="E31172" s="243"/>
    </row>
    <row r="31173" spans="1:5" customFormat="1">
      <c r="A31173" s="294"/>
      <c r="B31173" s="243"/>
      <c r="C31173" s="243"/>
      <c r="D31173" s="243"/>
      <c r="E31173" s="243"/>
    </row>
    <row r="31174" spans="1:5" customFormat="1">
      <c r="A31174" s="294"/>
      <c r="B31174" s="243"/>
      <c r="C31174" s="243"/>
      <c r="D31174" s="243"/>
      <c r="E31174" s="243"/>
    </row>
    <row r="31175" spans="1:5" customFormat="1">
      <c r="A31175" s="294"/>
      <c r="B31175" s="243"/>
      <c r="C31175" s="243"/>
      <c r="D31175" s="243"/>
      <c r="E31175" s="243"/>
    </row>
    <row r="31176" spans="1:5" customFormat="1">
      <c r="A31176" s="294"/>
      <c r="B31176" s="243"/>
      <c r="C31176" s="243"/>
      <c r="D31176" s="243"/>
      <c r="E31176" s="243"/>
    </row>
    <row r="31177" spans="1:5" customFormat="1">
      <c r="A31177" s="294"/>
      <c r="B31177" s="243"/>
      <c r="C31177" s="243"/>
      <c r="D31177" s="243"/>
      <c r="E31177" s="243"/>
    </row>
    <row r="31178" spans="1:5" customFormat="1">
      <c r="A31178" s="294"/>
      <c r="B31178" s="243"/>
      <c r="C31178" s="243"/>
      <c r="D31178" s="243"/>
      <c r="E31178" s="243"/>
    </row>
    <row r="31179" spans="1:5" customFormat="1">
      <c r="A31179" s="294"/>
      <c r="B31179" s="243"/>
      <c r="C31179" s="243"/>
      <c r="D31179" s="243"/>
      <c r="E31179" s="243"/>
    </row>
    <row r="31180" spans="1:5" customFormat="1">
      <c r="A31180" s="294"/>
      <c r="B31180" s="243"/>
      <c r="C31180" s="243"/>
      <c r="D31180" s="243"/>
      <c r="E31180" s="243"/>
    </row>
    <row r="31181" spans="1:5" customFormat="1">
      <c r="A31181" s="294"/>
      <c r="B31181" s="243"/>
      <c r="C31181" s="243"/>
      <c r="D31181" s="243"/>
      <c r="E31181" s="243"/>
    </row>
    <row r="31182" spans="1:5" customFormat="1">
      <c r="A31182" s="294"/>
      <c r="B31182" s="243"/>
      <c r="C31182" s="243"/>
      <c r="D31182" s="243"/>
      <c r="E31182" s="243"/>
    </row>
    <row r="31183" spans="1:5" customFormat="1">
      <c r="A31183" s="294"/>
      <c r="B31183" s="243"/>
      <c r="C31183" s="243"/>
      <c r="D31183" s="243"/>
      <c r="E31183" s="243"/>
    </row>
    <row r="31184" spans="1:5" customFormat="1">
      <c r="A31184" s="294"/>
      <c r="B31184" s="243"/>
      <c r="C31184" s="243"/>
      <c r="D31184" s="243"/>
      <c r="E31184" s="243"/>
    </row>
    <row r="31185" spans="1:5" customFormat="1">
      <c r="A31185" s="294"/>
      <c r="B31185" s="243"/>
      <c r="C31185" s="243"/>
      <c r="D31185" s="243"/>
      <c r="E31185" s="243"/>
    </row>
    <row r="31186" spans="1:5" customFormat="1">
      <c r="A31186" s="294"/>
      <c r="B31186" s="243"/>
      <c r="C31186" s="243"/>
      <c r="D31186" s="243"/>
      <c r="E31186" s="243"/>
    </row>
    <row r="31187" spans="1:5" customFormat="1">
      <c r="A31187" s="294"/>
      <c r="B31187" s="243"/>
      <c r="C31187" s="243"/>
      <c r="D31187" s="243"/>
      <c r="E31187" s="243"/>
    </row>
    <row r="31188" spans="1:5" customFormat="1">
      <c r="A31188" s="294"/>
      <c r="B31188" s="243"/>
      <c r="C31188" s="243"/>
      <c r="D31188" s="243"/>
      <c r="E31188" s="243"/>
    </row>
    <row r="31189" spans="1:5" customFormat="1">
      <c r="A31189" s="294"/>
      <c r="B31189" s="243"/>
      <c r="C31189" s="243"/>
      <c r="D31189" s="243"/>
      <c r="E31189" s="243"/>
    </row>
    <row r="31190" spans="1:5" customFormat="1">
      <c r="A31190" s="294"/>
      <c r="B31190" s="243"/>
      <c r="C31190" s="243"/>
      <c r="D31190" s="243"/>
      <c r="E31190" s="243"/>
    </row>
    <row r="31191" spans="1:5" customFormat="1">
      <c r="A31191" s="294"/>
      <c r="B31191" s="243"/>
      <c r="C31191" s="243"/>
      <c r="D31191" s="243"/>
      <c r="E31191" s="243"/>
    </row>
    <row r="31192" spans="1:5" customFormat="1">
      <c r="A31192" s="294"/>
      <c r="B31192" s="243"/>
      <c r="C31192" s="243"/>
      <c r="D31192" s="243"/>
      <c r="E31192" s="243"/>
    </row>
    <row r="31193" spans="1:5" customFormat="1">
      <c r="A31193" s="294"/>
      <c r="B31193" s="243"/>
      <c r="C31193" s="243"/>
      <c r="D31193" s="243"/>
      <c r="E31193" s="243"/>
    </row>
    <row r="31194" spans="1:5" customFormat="1">
      <c r="A31194" s="294"/>
      <c r="B31194" s="243"/>
      <c r="C31194" s="243"/>
      <c r="D31194" s="243"/>
      <c r="E31194" s="243"/>
    </row>
    <row r="31195" spans="1:5" customFormat="1">
      <c r="A31195" s="294"/>
      <c r="B31195" s="243"/>
      <c r="C31195" s="243"/>
      <c r="D31195" s="243"/>
      <c r="E31195" s="243"/>
    </row>
    <row r="31196" spans="1:5" customFormat="1">
      <c r="A31196" s="294"/>
      <c r="B31196" s="243"/>
      <c r="C31196" s="243"/>
      <c r="D31196" s="243"/>
      <c r="E31196" s="243"/>
    </row>
    <row r="31197" spans="1:5" customFormat="1">
      <c r="A31197" s="294"/>
      <c r="B31197" s="243"/>
      <c r="C31197" s="243"/>
      <c r="D31197" s="243"/>
      <c r="E31197" s="243"/>
    </row>
    <row r="31198" spans="1:5" customFormat="1">
      <c r="A31198" s="294"/>
      <c r="B31198" s="243"/>
      <c r="C31198" s="243"/>
      <c r="D31198" s="243"/>
      <c r="E31198" s="243"/>
    </row>
    <row r="31199" spans="1:5" customFormat="1">
      <c r="A31199" s="294"/>
      <c r="B31199" s="243"/>
      <c r="C31199" s="243"/>
      <c r="D31199" s="243"/>
      <c r="E31199" s="243"/>
    </row>
    <row r="31200" spans="1:5" customFormat="1">
      <c r="A31200" s="294"/>
      <c r="B31200" s="243"/>
      <c r="C31200" s="243"/>
      <c r="D31200" s="243"/>
      <c r="E31200" s="243"/>
    </row>
    <row r="31201" spans="1:5" customFormat="1">
      <c r="A31201" s="294"/>
      <c r="B31201" s="243"/>
      <c r="C31201" s="243"/>
      <c r="D31201" s="243"/>
      <c r="E31201" s="243"/>
    </row>
    <row r="31202" spans="1:5" customFormat="1">
      <c r="A31202" s="294"/>
      <c r="B31202" s="243"/>
      <c r="C31202" s="243"/>
      <c r="D31202" s="243"/>
      <c r="E31202" s="243"/>
    </row>
    <row r="31203" spans="1:5" customFormat="1">
      <c r="A31203" s="294"/>
      <c r="B31203" s="243"/>
      <c r="C31203" s="243"/>
      <c r="D31203" s="243"/>
      <c r="E31203" s="243"/>
    </row>
    <row r="31204" spans="1:5" customFormat="1">
      <c r="A31204" s="294"/>
      <c r="B31204" s="243"/>
      <c r="C31204" s="243"/>
      <c r="D31204" s="243"/>
      <c r="E31204" s="243"/>
    </row>
    <row r="31205" spans="1:5" customFormat="1">
      <c r="A31205" s="294"/>
      <c r="B31205" s="243"/>
      <c r="C31205" s="243"/>
      <c r="D31205" s="243"/>
      <c r="E31205" s="243"/>
    </row>
    <row r="31206" spans="1:5" customFormat="1">
      <c r="A31206" s="294"/>
      <c r="B31206" s="243"/>
      <c r="C31206" s="243"/>
      <c r="D31206" s="243"/>
      <c r="E31206" s="243"/>
    </row>
    <row r="31207" spans="1:5" customFormat="1">
      <c r="A31207" s="294"/>
      <c r="B31207" s="243"/>
      <c r="C31207" s="243"/>
      <c r="D31207" s="243"/>
      <c r="E31207" s="243"/>
    </row>
    <row r="31208" spans="1:5" customFormat="1">
      <c r="A31208" s="294"/>
      <c r="B31208" s="243"/>
      <c r="C31208" s="243"/>
      <c r="D31208" s="243"/>
      <c r="E31208" s="243"/>
    </row>
    <row r="31209" spans="1:5" customFormat="1">
      <c r="A31209" s="294"/>
      <c r="B31209" s="243"/>
      <c r="C31209" s="243"/>
      <c r="D31209" s="243"/>
      <c r="E31209" s="243"/>
    </row>
    <row r="31210" spans="1:5" customFormat="1">
      <c r="A31210" s="294"/>
      <c r="B31210" s="243"/>
      <c r="C31210" s="243"/>
      <c r="D31210" s="243"/>
      <c r="E31210" s="243"/>
    </row>
    <row r="31211" spans="1:5" customFormat="1">
      <c r="A31211" s="294"/>
      <c r="B31211" s="243"/>
      <c r="C31211" s="243"/>
      <c r="D31211" s="243"/>
      <c r="E31211" s="243"/>
    </row>
    <row r="31212" spans="1:5" customFormat="1">
      <c r="A31212" s="294"/>
      <c r="B31212" s="243"/>
      <c r="C31212" s="243"/>
      <c r="D31212" s="243"/>
      <c r="E31212" s="243"/>
    </row>
    <row r="31213" spans="1:5" customFormat="1">
      <c r="A31213" s="294"/>
      <c r="B31213" s="243"/>
      <c r="C31213" s="243"/>
      <c r="D31213" s="243"/>
      <c r="E31213" s="243"/>
    </row>
    <row r="31214" spans="1:5" customFormat="1">
      <c r="A31214" s="294"/>
      <c r="B31214" s="243"/>
      <c r="C31214" s="243"/>
      <c r="D31214" s="243"/>
      <c r="E31214" s="243"/>
    </row>
    <row r="31215" spans="1:5" customFormat="1">
      <c r="A31215" s="294"/>
      <c r="B31215" s="243"/>
      <c r="C31215" s="243"/>
      <c r="D31215" s="243"/>
      <c r="E31215" s="243"/>
    </row>
    <row r="31216" spans="1:5" customFormat="1">
      <c r="A31216" s="294"/>
      <c r="B31216" s="243"/>
      <c r="C31216" s="243"/>
      <c r="D31216" s="243"/>
      <c r="E31216" s="243"/>
    </row>
    <row r="31217" spans="1:5" customFormat="1">
      <c r="A31217" s="294"/>
      <c r="B31217" s="243"/>
      <c r="C31217" s="243"/>
      <c r="D31217" s="243"/>
      <c r="E31217" s="243"/>
    </row>
    <row r="31218" spans="1:5" customFormat="1">
      <c r="A31218" s="294"/>
      <c r="B31218" s="243"/>
      <c r="C31218" s="243"/>
      <c r="D31218" s="243"/>
      <c r="E31218" s="243"/>
    </row>
    <row r="31219" spans="1:5" customFormat="1">
      <c r="A31219" s="294"/>
      <c r="B31219" s="243"/>
      <c r="C31219" s="243"/>
      <c r="D31219" s="243"/>
      <c r="E31219" s="243"/>
    </row>
    <row r="31220" spans="1:5" customFormat="1">
      <c r="A31220" s="294"/>
      <c r="B31220" s="243"/>
      <c r="C31220" s="243"/>
      <c r="D31220" s="243"/>
      <c r="E31220" s="243"/>
    </row>
    <row r="31221" spans="1:5" customFormat="1">
      <c r="A31221" s="294"/>
      <c r="B31221" s="243"/>
      <c r="C31221" s="243"/>
      <c r="D31221" s="243"/>
      <c r="E31221" s="243"/>
    </row>
    <row r="31222" spans="1:5" customFormat="1">
      <c r="A31222" s="294"/>
      <c r="B31222" s="243"/>
      <c r="C31222" s="243"/>
      <c r="D31222" s="243"/>
      <c r="E31222" s="243"/>
    </row>
    <row r="31223" spans="1:5" customFormat="1">
      <c r="A31223" s="294"/>
      <c r="B31223" s="243"/>
      <c r="C31223" s="243"/>
      <c r="D31223" s="243"/>
      <c r="E31223" s="243"/>
    </row>
    <row r="31224" spans="1:5" customFormat="1">
      <c r="A31224" s="294"/>
      <c r="B31224" s="243"/>
      <c r="C31224" s="243"/>
      <c r="D31224" s="243"/>
      <c r="E31224" s="243"/>
    </row>
    <row r="31225" spans="1:5" customFormat="1">
      <c r="A31225" s="294"/>
      <c r="B31225" s="243"/>
      <c r="C31225" s="243"/>
      <c r="D31225" s="243"/>
      <c r="E31225" s="243"/>
    </row>
    <row r="31226" spans="1:5" customFormat="1">
      <c r="A31226" s="294"/>
      <c r="B31226" s="243"/>
      <c r="C31226" s="243"/>
      <c r="D31226" s="243"/>
      <c r="E31226" s="243"/>
    </row>
    <row r="31227" spans="1:5" customFormat="1">
      <c r="A31227" s="294"/>
      <c r="B31227" s="243"/>
      <c r="C31227" s="243"/>
      <c r="D31227" s="243"/>
      <c r="E31227" s="243"/>
    </row>
    <row r="31228" spans="1:5" customFormat="1">
      <c r="A31228" s="294"/>
      <c r="B31228" s="243"/>
      <c r="C31228" s="243"/>
      <c r="D31228" s="243"/>
      <c r="E31228" s="243"/>
    </row>
    <row r="31229" spans="1:5" customFormat="1">
      <c r="A31229" s="294"/>
      <c r="B31229" s="243"/>
      <c r="C31229" s="243"/>
      <c r="D31229" s="243"/>
      <c r="E31229" s="243"/>
    </row>
    <row r="31230" spans="1:5" customFormat="1">
      <c r="A31230" s="294"/>
      <c r="B31230" s="243"/>
      <c r="C31230" s="243"/>
      <c r="D31230" s="243"/>
      <c r="E31230" s="243"/>
    </row>
    <row r="31231" spans="1:5" customFormat="1">
      <c r="A31231" s="294"/>
      <c r="B31231" s="243"/>
      <c r="C31231" s="243"/>
      <c r="D31231" s="243"/>
      <c r="E31231" s="243"/>
    </row>
    <row r="31232" spans="1:5" customFormat="1">
      <c r="A31232" s="294"/>
      <c r="B31232" s="243"/>
      <c r="C31232" s="243"/>
      <c r="D31232" s="243"/>
      <c r="E31232" s="243"/>
    </row>
    <row r="31233" spans="1:5" customFormat="1">
      <c r="A31233" s="294"/>
      <c r="B31233" s="243"/>
      <c r="C31233" s="243"/>
      <c r="D31233" s="243"/>
      <c r="E31233" s="243"/>
    </row>
    <row r="31234" spans="1:5" customFormat="1">
      <c r="A31234" s="294"/>
      <c r="B31234" s="243"/>
      <c r="C31234" s="243"/>
      <c r="D31234" s="243"/>
      <c r="E31234" s="243"/>
    </row>
    <row r="31235" spans="1:5" customFormat="1">
      <c r="A31235" s="294"/>
      <c r="B31235" s="243"/>
      <c r="C31235" s="243"/>
      <c r="D31235" s="243"/>
      <c r="E31235" s="243"/>
    </row>
    <row r="31236" spans="1:5" customFormat="1">
      <c r="A31236" s="294"/>
      <c r="B31236" s="243"/>
      <c r="C31236" s="243"/>
      <c r="D31236" s="243"/>
      <c r="E31236" s="243"/>
    </row>
    <row r="31237" spans="1:5" customFormat="1">
      <c r="A31237" s="294"/>
      <c r="B31237" s="243"/>
      <c r="C31237" s="243"/>
      <c r="D31237" s="243"/>
      <c r="E31237" s="243"/>
    </row>
    <row r="31238" spans="1:5" customFormat="1">
      <c r="A31238" s="294"/>
      <c r="B31238" s="243"/>
      <c r="C31238" s="243"/>
      <c r="D31238" s="243"/>
      <c r="E31238" s="243"/>
    </row>
    <row r="31239" spans="1:5" customFormat="1">
      <c r="A31239" s="294"/>
      <c r="B31239" s="243"/>
      <c r="C31239" s="243"/>
      <c r="D31239" s="243"/>
      <c r="E31239" s="243"/>
    </row>
    <row r="31240" spans="1:5" customFormat="1">
      <c r="A31240" s="294"/>
      <c r="B31240" s="243"/>
      <c r="C31240" s="243"/>
      <c r="D31240" s="243"/>
      <c r="E31240" s="243"/>
    </row>
    <row r="31241" spans="1:5" customFormat="1">
      <c r="A31241" s="294"/>
      <c r="B31241" s="243"/>
      <c r="C31241" s="243"/>
      <c r="D31241" s="243"/>
      <c r="E31241" s="243"/>
    </row>
    <row r="31242" spans="1:5" customFormat="1">
      <c r="A31242" s="294"/>
      <c r="B31242" s="243"/>
      <c r="C31242" s="243"/>
      <c r="D31242" s="243"/>
      <c r="E31242" s="243"/>
    </row>
    <row r="31243" spans="1:5" customFormat="1">
      <c r="A31243" s="294"/>
      <c r="B31243" s="243"/>
      <c r="C31243" s="243"/>
      <c r="D31243" s="243"/>
      <c r="E31243" s="243"/>
    </row>
    <row r="31244" spans="1:5" customFormat="1">
      <c r="A31244" s="294"/>
      <c r="B31244" s="243"/>
      <c r="C31244" s="243"/>
      <c r="D31244" s="243"/>
      <c r="E31244" s="243"/>
    </row>
    <row r="31245" spans="1:5" customFormat="1">
      <c r="A31245" s="294"/>
      <c r="B31245" s="243"/>
      <c r="C31245" s="243"/>
      <c r="D31245" s="243"/>
      <c r="E31245" s="243"/>
    </row>
    <row r="31246" spans="1:5" customFormat="1">
      <c r="A31246" s="294"/>
      <c r="B31246" s="243"/>
      <c r="C31246" s="243"/>
      <c r="D31246" s="243"/>
      <c r="E31246" s="243"/>
    </row>
    <row r="31247" spans="1:5" customFormat="1">
      <c r="A31247" s="294"/>
      <c r="B31247" s="243"/>
      <c r="C31247" s="243"/>
      <c r="D31247" s="243"/>
      <c r="E31247" s="243"/>
    </row>
    <row r="31248" spans="1:5" customFormat="1">
      <c r="A31248" s="294"/>
      <c r="B31248" s="243"/>
      <c r="C31248" s="243"/>
      <c r="D31248" s="243"/>
      <c r="E31248" s="243"/>
    </row>
    <row r="31249" spans="1:5" customFormat="1">
      <c r="A31249" s="294"/>
      <c r="B31249" s="243"/>
      <c r="C31249" s="243"/>
      <c r="D31249" s="243"/>
      <c r="E31249" s="243"/>
    </row>
    <row r="31250" spans="1:5" customFormat="1">
      <c r="A31250" s="294"/>
      <c r="B31250" s="243"/>
      <c r="C31250" s="243"/>
      <c r="D31250" s="243"/>
      <c r="E31250" s="243"/>
    </row>
    <row r="31251" spans="1:5" customFormat="1">
      <c r="A31251" s="294"/>
      <c r="B31251" s="243"/>
      <c r="C31251" s="243"/>
      <c r="D31251" s="243"/>
      <c r="E31251" s="243"/>
    </row>
    <row r="31252" spans="1:5" customFormat="1">
      <c r="A31252" s="294"/>
      <c r="B31252" s="243"/>
      <c r="C31252" s="243"/>
      <c r="D31252" s="243"/>
      <c r="E31252" s="243"/>
    </row>
    <row r="31253" spans="1:5" customFormat="1">
      <c r="A31253" s="294"/>
      <c r="B31253" s="243"/>
      <c r="C31253" s="243"/>
      <c r="D31253" s="243"/>
      <c r="E31253" s="243"/>
    </row>
    <row r="31254" spans="1:5" customFormat="1">
      <c r="A31254" s="294"/>
      <c r="B31254" s="243"/>
      <c r="C31254" s="243"/>
      <c r="D31254" s="243"/>
      <c r="E31254" s="243"/>
    </row>
    <row r="31255" spans="1:5" customFormat="1">
      <c r="A31255" s="294"/>
      <c r="B31255" s="243"/>
      <c r="C31255" s="243"/>
      <c r="D31255" s="243"/>
      <c r="E31255" s="243"/>
    </row>
    <row r="31256" spans="1:5" customFormat="1">
      <c r="A31256" s="294"/>
      <c r="B31256" s="243"/>
      <c r="C31256" s="243"/>
      <c r="D31256" s="243"/>
      <c r="E31256" s="243"/>
    </row>
    <row r="31257" spans="1:5" customFormat="1">
      <c r="A31257" s="294"/>
      <c r="B31257" s="243"/>
      <c r="C31257" s="243"/>
      <c r="D31257" s="243"/>
      <c r="E31257" s="243"/>
    </row>
    <row r="31258" spans="1:5" customFormat="1">
      <c r="A31258" s="294"/>
      <c r="B31258" s="243"/>
      <c r="C31258" s="243"/>
      <c r="D31258" s="243"/>
      <c r="E31258" s="243"/>
    </row>
    <row r="31259" spans="1:5" customFormat="1">
      <c r="A31259" s="294"/>
      <c r="B31259" s="243"/>
      <c r="C31259" s="243"/>
      <c r="D31259" s="243"/>
      <c r="E31259" s="243"/>
    </row>
    <row r="31260" spans="1:5" customFormat="1">
      <c r="A31260" s="294"/>
      <c r="B31260" s="243"/>
      <c r="C31260" s="243"/>
      <c r="D31260" s="243"/>
      <c r="E31260" s="243"/>
    </row>
    <row r="31261" spans="1:5" customFormat="1">
      <c r="A31261" s="294"/>
      <c r="B31261" s="243"/>
      <c r="C31261" s="243"/>
      <c r="D31261" s="243"/>
      <c r="E31261" s="243"/>
    </row>
    <row r="31262" spans="1:5" customFormat="1">
      <c r="A31262" s="294"/>
      <c r="B31262" s="243"/>
      <c r="C31262" s="243"/>
      <c r="D31262" s="243"/>
      <c r="E31262" s="243"/>
    </row>
    <row r="31263" spans="1:5" customFormat="1">
      <c r="A31263" s="294"/>
      <c r="B31263" s="243"/>
      <c r="C31263" s="243"/>
      <c r="D31263" s="243"/>
      <c r="E31263" s="243"/>
    </row>
    <row r="31264" spans="1:5" customFormat="1">
      <c r="A31264" s="294"/>
      <c r="B31264" s="243"/>
      <c r="C31264" s="243"/>
      <c r="D31264" s="243"/>
      <c r="E31264" s="243"/>
    </row>
    <row r="31265" spans="1:5" customFormat="1">
      <c r="A31265" s="294"/>
      <c r="B31265" s="243"/>
      <c r="C31265" s="243"/>
      <c r="D31265" s="243"/>
      <c r="E31265" s="243"/>
    </row>
    <row r="31266" spans="1:5" customFormat="1">
      <c r="A31266" s="294"/>
      <c r="B31266" s="243"/>
      <c r="C31266" s="243"/>
      <c r="D31266" s="243"/>
      <c r="E31266" s="243"/>
    </row>
    <row r="31267" spans="1:5" customFormat="1">
      <c r="A31267" s="294"/>
      <c r="B31267" s="243"/>
      <c r="C31267" s="243"/>
      <c r="D31267" s="243"/>
      <c r="E31267" s="243"/>
    </row>
    <row r="31268" spans="1:5" customFormat="1">
      <c r="A31268" s="294"/>
      <c r="B31268" s="243"/>
      <c r="C31268" s="243"/>
      <c r="D31268" s="243"/>
      <c r="E31268" s="243"/>
    </row>
    <row r="31269" spans="1:5" customFormat="1">
      <c r="A31269" s="294"/>
      <c r="B31269" s="243"/>
      <c r="C31269" s="243"/>
      <c r="D31269" s="243"/>
      <c r="E31269" s="243"/>
    </row>
    <row r="31270" spans="1:5" customFormat="1">
      <c r="A31270" s="294"/>
      <c r="B31270" s="243"/>
      <c r="C31270" s="243"/>
      <c r="D31270" s="243"/>
      <c r="E31270" s="243"/>
    </row>
    <row r="31271" spans="1:5" customFormat="1">
      <c r="A31271" s="294"/>
      <c r="B31271" s="243"/>
      <c r="C31271" s="243"/>
      <c r="D31271" s="243"/>
      <c r="E31271" s="243"/>
    </row>
    <row r="31272" spans="1:5" customFormat="1">
      <c r="A31272" s="294"/>
      <c r="B31272" s="243"/>
      <c r="C31272" s="243"/>
      <c r="D31272" s="243"/>
      <c r="E31272" s="243"/>
    </row>
    <row r="31273" spans="1:5" customFormat="1">
      <c r="A31273" s="294"/>
      <c r="B31273" s="243"/>
      <c r="C31273" s="243"/>
      <c r="D31273" s="243"/>
      <c r="E31273" s="243"/>
    </row>
    <row r="31274" spans="1:5" customFormat="1">
      <c r="A31274" s="294"/>
      <c r="B31274" s="243"/>
      <c r="C31274" s="243"/>
      <c r="D31274" s="243"/>
      <c r="E31274" s="243"/>
    </row>
    <row r="31275" spans="1:5" customFormat="1">
      <c r="A31275" s="294"/>
      <c r="B31275" s="243"/>
      <c r="C31275" s="243"/>
      <c r="D31275" s="243"/>
      <c r="E31275" s="243"/>
    </row>
    <row r="31276" spans="1:5" customFormat="1">
      <c r="A31276" s="294"/>
      <c r="B31276" s="243"/>
      <c r="C31276" s="243"/>
      <c r="D31276" s="243"/>
      <c r="E31276" s="243"/>
    </row>
    <row r="31277" spans="1:5" customFormat="1">
      <c r="A31277" s="294"/>
      <c r="B31277" s="243"/>
      <c r="C31277" s="243"/>
      <c r="D31277" s="243"/>
      <c r="E31277" s="243"/>
    </row>
    <row r="31278" spans="1:5" customFormat="1">
      <c r="A31278" s="294"/>
      <c r="B31278" s="243"/>
      <c r="C31278" s="243"/>
      <c r="D31278" s="243"/>
      <c r="E31278" s="243"/>
    </row>
    <row r="31279" spans="1:5" customFormat="1">
      <c r="A31279" s="294"/>
      <c r="B31279" s="243"/>
      <c r="C31279" s="243"/>
      <c r="D31279" s="243"/>
      <c r="E31279" s="243"/>
    </row>
    <row r="31280" spans="1:5" customFormat="1">
      <c r="A31280" s="294"/>
      <c r="B31280" s="243"/>
      <c r="C31280" s="243"/>
      <c r="D31280" s="243"/>
      <c r="E31280" s="243"/>
    </row>
    <row r="31281" spans="1:5" customFormat="1">
      <c r="A31281" s="294"/>
      <c r="B31281" s="243"/>
      <c r="C31281" s="243"/>
      <c r="D31281" s="243"/>
      <c r="E31281" s="243"/>
    </row>
    <row r="31282" spans="1:5" customFormat="1">
      <c r="A31282" s="294"/>
      <c r="B31282" s="243"/>
      <c r="C31282" s="243"/>
      <c r="D31282" s="243"/>
      <c r="E31282" s="243"/>
    </row>
    <row r="31283" spans="1:5" customFormat="1">
      <c r="A31283" s="294"/>
      <c r="B31283" s="243"/>
      <c r="C31283" s="243"/>
      <c r="D31283" s="243"/>
      <c r="E31283" s="243"/>
    </row>
    <row r="31284" spans="1:5" customFormat="1">
      <c r="A31284" s="294"/>
      <c r="B31284" s="243"/>
      <c r="C31284" s="243"/>
      <c r="D31284" s="243"/>
      <c r="E31284" s="243"/>
    </row>
    <row r="31285" spans="1:5" customFormat="1">
      <c r="A31285" s="294"/>
      <c r="B31285" s="243"/>
      <c r="C31285" s="243"/>
      <c r="D31285" s="243"/>
      <c r="E31285" s="243"/>
    </row>
    <row r="31286" spans="1:5" customFormat="1">
      <c r="A31286" s="294"/>
      <c r="B31286" s="243"/>
      <c r="C31286" s="243"/>
      <c r="D31286" s="243"/>
      <c r="E31286" s="243"/>
    </row>
    <row r="31287" spans="1:5" customFormat="1">
      <c r="A31287" s="294"/>
      <c r="B31287" s="243"/>
      <c r="C31287" s="243"/>
      <c r="D31287" s="243"/>
      <c r="E31287" s="243"/>
    </row>
    <row r="31288" spans="1:5" customFormat="1">
      <c r="A31288" s="294"/>
      <c r="B31288" s="243"/>
      <c r="C31288" s="243"/>
      <c r="D31288" s="243"/>
      <c r="E31288" s="243"/>
    </row>
    <row r="31289" spans="1:5" customFormat="1">
      <c r="A31289" s="294"/>
      <c r="B31289" s="243"/>
      <c r="C31289" s="243"/>
      <c r="D31289" s="243"/>
      <c r="E31289" s="243"/>
    </row>
    <row r="31290" spans="1:5" customFormat="1">
      <c r="A31290" s="294"/>
      <c r="B31290" s="243"/>
      <c r="C31290" s="243"/>
      <c r="D31290" s="243"/>
      <c r="E31290" s="243"/>
    </row>
    <row r="31291" spans="1:5" customFormat="1">
      <c r="A31291" s="294"/>
      <c r="B31291" s="243"/>
      <c r="C31291" s="243"/>
      <c r="D31291" s="243"/>
      <c r="E31291" s="243"/>
    </row>
    <row r="31292" spans="1:5" customFormat="1">
      <c r="A31292" s="294"/>
      <c r="B31292" s="243"/>
      <c r="C31292" s="243"/>
      <c r="D31292" s="243"/>
      <c r="E31292" s="243"/>
    </row>
    <row r="31293" spans="1:5" customFormat="1">
      <c r="A31293" s="294"/>
      <c r="B31293" s="243"/>
      <c r="C31293" s="243"/>
      <c r="D31293" s="243"/>
      <c r="E31293" s="243"/>
    </row>
    <row r="31294" spans="1:5" customFormat="1">
      <c r="A31294" s="294"/>
      <c r="B31294" s="243"/>
      <c r="C31294" s="243"/>
      <c r="D31294" s="243"/>
      <c r="E31294" s="243"/>
    </row>
    <row r="31295" spans="1:5" customFormat="1">
      <c r="A31295" s="294"/>
      <c r="B31295" s="243"/>
      <c r="C31295" s="243"/>
      <c r="D31295" s="243"/>
      <c r="E31295" s="243"/>
    </row>
    <row r="31296" spans="1:5" customFormat="1">
      <c r="A31296" s="294"/>
      <c r="B31296" s="243"/>
      <c r="C31296" s="243"/>
      <c r="D31296" s="243"/>
      <c r="E31296" s="243"/>
    </row>
    <row r="31297" spans="1:5" customFormat="1">
      <c r="A31297" s="294"/>
      <c r="B31297" s="243"/>
      <c r="C31297" s="243"/>
      <c r="D31297" s="243"/>
      <c r="E31297" s="243"/>
    </row>
    <row r="31298" spans="1:5" customFormat="1">
      <c r="A31298" s="294"/>
      <c r="B31298" s="243"/>
      <c r="C31298" s="243"/>
      <c r="D31298" s="243"/>
      <c r="E31298" s="243"/>
    </row>
    <row r="31299" spans="1:5" customFormat="1">
      <c r="A31299" s="294"/>
      <c r="B31299" s="243"/>
      <c r="C31299" s="243"/>
      <c r="D31299" s="243"/>
      <c r="E31299" s="243"/>
    </row>
    <row r="31300" spans="1:5" customFormat="1">
      <c r="A31300" s="294"/>
      <c r="B31300" s="243"/>
      <c r="C31300" s="243"/>
      <c r="D31300" s="243"/>
      <c r="E31300" s="243"/>
    </row>
    <row r="31301" spans="1:5" customFormat="1">
      <c r="A31301" s="294"/>
      <c r="B31301" s="243"/>
      <c r="C31301" s="243"/>
      <c r="D31301" s="243"/>
      <c r="E31301" s="243"/>
    </row>
    <row r="31302" spans="1:5" customFormat="1">
      <c r="A31302" s="294"/>
      <c r="B31302" s="243"/>
      <c r="C31302" s="243"/>
      <c r="D31302" s="243"/>
      <c r="E31302" s="243"/>
    </row>
    <row r="31303" spans="1:5" customFormat="1">
      <c r="A31303" s="294"/>
      <c r="B31303" s="243"/>
      <c r="C31303" s="243"/>
      <c r="D31303" s="243"/>
      <c r="E31303" s="243"/>
    </row>
    <row r="31304" spans="1:5" customFormat="1">
      <c r="A31304" s="294"/>
      <c r="B31304" s="243"/>
      <c r="C31304" s="243"/>
      <c r="D31304" s="243"/>
      <c r="E31304" s="243"/>
    </row>
    <row r="31305" spans="1:5" customFormat="1">
      <c r="A31305" s="294"/>
      <c r="B31305" s="243"/>
      <c r="C31305" s="243"/>
      <c r="D31305" s="243"/>
      <c r="E31305" s="243"/>
    </row>
    <row r="31306" spans="1:5" customFormat="1">
      <c r="A31306" s="294"/>
      <c r="B31306" s="243"/>
      <c r="C31306" s="243"/>
      <c r="D31306" s="243"/>
      <c r="E31306" s="243"/>
    </row>
    <row r="31307" spans="1:5" customFormat="1">
      <c r="A31307" s="294"/>
      <c r="B31307" s="243"/>
      <c r="C31307" s="243"/>
      <c r="D31307" s="243"/>
      <c r="E31307" s="243"/>
    </row>
    <row r="31308" spans="1:5" customFormat="1">
      <c r="A31308" s="294"/>
      <c r="B31308" s="243"/>
      <c r="C31308" s="243"/>
      <c r="D31308" s="243"/>
      <c r="E31308" s="243"/>
    </row>
    <row r="31309" spans="1:5" customFormat="1">
      <c r="A31309" s="294"/>
      <c r="B31309" s="243"/>
      <c r="C31309" s="243"/>
      <c r="D31309" s="243"/>
      <c r="E31309" s="243"/>
    </row>
    <row r="31310" spans="1:5" customFormat="1">
      <c r="A31310" s="294"/>
      <c r="B31310" s="243"/>
      <c r="C31310" s="243"/>
      <c r="D31310" s="243"/>
      <c r="E31310" s="243"/>
    </row>
    <row r="31311" spans="1:5" customFormat="1">
      <c r="A31311" s="294"/>
      <c r="B31311" s="243"/>
      <c r="C31311" s="243"/>
      <c r="D31311" s="243"/>
      <c r="E31311" s="243"/>
    </row>
    <row r="31312" spans="1:5" customFormat="1">
      <c r="A31312" s="294"/>
      <c r="B31312" s="243"/>
      <c r="C31312" s="243"/>
      <c r="D31312" s="243"/>
      <c r="E31312" s="243"/>
    </row>
    <row r="31313" spans="1:5" customFormat="1">
      <c r="A31313" s="294"/>
      <c r="B31313" s="243"/>
      <c r="C31313" s="243"/>
      <c r="D31313" s="243"/>
      <c r="E31313" s="243"/>
    </row>
    <row r="31314" spans="1:5" customFormat="1">
      <c r="A31314" s="294"/>
      <c r="B31314" s="243"/>
      <c r="C31314" s="243"/>
      <c r="D31314" s="243"/>
      <c r="E31314" s="243"/>
    </row>
    <row r="31315" spans="1:5" customFormat="1">
      <c r="A31315" s="294"/>
      <c r="B31315" s="243"/>
      <c r="C31315" s="243"/>
      <c r="D31315" s="243"/>
      <c r="E31315" s="243"/>
    </row>
    <row r="31316" spans="1:5" customFormat="1">
      <c r="A31316" s="294"/>
      <c r="B31316" s="243"/>
      <c r="C31316" s="243"/>
      <c r="D31316" s="243"/>
      <c r="E31316" s="243"/>
    </row>
    <row r="31317" spans="1:5" customFormat="1">
      <c r="A31317" s="294"/>
      <c r="B31317" s="243"/>
      <c r="C31317" s="243"/>
      <c r="D31317" s="243"/>
      <c r="E31317" s="243"/>
    </row>
    <row r="31318" spans="1:5" customFormat="1">
      <c r="A31318" s="294"/>
      <c r="B31318" s="243"/>
      <c r="C31318" s="243"/>
      <c r="D31318" s="243"/>
      <c r="E31318" s="243"/>
    </row>
    <row r="31319" spans="1:5" customFormat="1">
      <c r="A31319" s="294"/>
      <c r="B31319" s="243"/>
      <c r="C31319" s="243"/>
      <c r="D31319" s="243"/>
      <c r="E31319" s="243"/>
    </row>
    <row r="31320" spans="1:5" customFormat="1">
      <c r="A31320" s="294"/>
      <c r="B31320" s="243"/>
      <c r="C31320" s="243"/>
      <c r="D31320" s="243"/>
      <c r="E31320" s="243"/>
    </row>
    <row r="31321" spans="1:5" customFormat="1">
      <c r="A31321" s="294"/>
      <c r="B31321" s="243"/>
      <c r="C31321" s="243"/>
      <c r="D31321" s="243"/>
      <c r="E31321" s="243"/>
    </row>
    <row r="31322" spans="1:5" customFormat="1">
      <c r="A31322" s="294"/>
      <c r="B31322" s="243"/>
      <c r="C31322" s="243"/>
      <c r="D31322" s="243"/>
      <c r="E31322" s="243"/>
    </row>
    <row r="31323" spans="1:5" customFormat="1">
      <c r="A31323" s="294"/>
      <c r="B31323" s="243"/>
      <c r="C31323" s="243"/>
      <c r="D31323" s="243"/>
      <c r="E31323" s="243"/>
    </row>
    <row r="31324" spans="1:5" customFormat="1">
      <c r="A31324" s="294"/>
      <c r="B31324" s="243"/>
      <c r="C31324" s="243"/>
      <c r="D31324" s="243"/>
      <c r="E31324" s="243"/>
    </row>
    <row r="31325" spans="1:5" customFormat="1">
      <c r="A31325" s="294"/>
      <c r="B31325" s="243"/>
      <c r="C31325" s="243"/>
      <c r="D31325" s="243"/>
      <c r="E31325" s="243"/>
    </row>
    <row r="31326" spans="1:5" customFormat="1">
      <c r="A31326" s="294"/>
      <c r="B31326" s="243"/>
      <c r="C31326" s="243"/>
      <c r="D31326" s="243"/>
      <c r="E31326" s="243"/>
    </row>
    <row r="31327" spans="1:5" customFormat="1">
      <c r="A31327" s="294"/>
      <c r="B31327" s="243"/>
      <c r="C31327" s="243"/>
      <c r="D31327" s="243"/>
      <c r="E31327" s="243"/>
    </row>
    <row r="31328" spans="1:5" customFormat="1">
      <c r="A31328" s="294"/>
      <c r="B31328" s="243"/>
      <c r="C31328" s="243"/>
      <c r="D31328" s="243"/>
      <c r="E31328" s="243"/>
    </row>
    <row r="31329" spans="1:5" customFormat="1">
      <c r="A31329" s="294"/>
      <c r="B31329" s="243"/>
      <c r="C31329" s="243"/>
      <c r="D31329" s="243"/>
      <c r="E31329" s="243"/>
    </row>
    <row r="31330" spans="1:5" customFormat="1">
      <c r="A31330" s="294"/>
      <c r="B31330" s="243"/>
      <c r="C31330" s="243"/>
      <c r="D31330" s="243"/>
      <c r="E31330" s="243"/>
    </row>
    <row r="31331" spans="1:5" customFormat="1">
      <c r="A31331" s="294"/>
      <c r="B31331" s="243"/>
      <c r="C31331" s="243"/>
      <c r="D31331" s="243"/>
      <c r="E31331" s="243"/>
    </row>
    <row r="31332" spans="1:5" customFormat="1">
      <c r="A31332" s="294"/>
      <c r="B31332" s="243"/>
      <c r="C31332" s="243"/>
      <c r="D31332" s="243"/>
      <c r="E31332" s="243"/>
    </row>
    <row r="31333" spans="1:5" customFormat="1">
      <c r="A31333" s="294"/>
      <c r="B31333" s="243"/>
      <c r="C31333" s="243"/>
      <c r="D31333" s="243"/>
      <c r="E31333" s="243"/>
    </row>
    <row r="31334" spans="1:5" customFormat="1">
      <c r="A31334" s="294"/>
      <c r="B31334" s="243"/>
      <c r="C31334" s="243"/>
      <c r="D31334" s="243"/>
      <c r="E31334" s="243"/>
    </row>
    <row r="31335" spans="1:5" customFormat="1">
      <c r="A31335" s="294"/>
      <c r="B31335" s="243"/>
      <c r="C31335" s="243"/>
      <c r="D31335" s="243"/>
      <c r="E31335" s="243"/>
    </row>
    <row r="31336" spans="1:5" customFormat="1">
      <c r="A31336" s="294"/>
      <c r="B31336" s="243"/>
      <c r="C31336" s="243"/>
      <c r="D31336" s="243"/>
      <c r="E31336" s="243"/>
    </row>
    <row r="31337" spans="1:5" customFormat="1">
      <c r="A31337" s="294"/>
      <c r="B31337" s="243"/>
      <c r="C31337" s="243"/>
      <c r="D31337" s="243"/>
      <c r="E31337" s="243"/>
    </row>
    <row r="31338" spans="1:5" customFormat="1">
      <c r="A31338" s="294"/>
      <c r="B31338" s="243"/>
      <c r="C31338" s="243"/>
      <c r="D31338" s="243"/>
      <c r="E31338" s="243"/>
    </row>
    <row r="31339" spans="1:5" customFormat="1">
      <c r="A31339" s="294"/>
      <c r="B31339" s="243"/>
      <c r="C31339" s="243"/>
      <c r="D31339" s="243"/>
      <c r="E31339" s="243"/>
    </row>
    <row r="31340" spans="1:5" customFormat="1">
      <c r="A31340" s="294"/>
      <c r="B31340" s="243"/>
      <c r="C31340" s="243"/>
      <c r="D31340" s="243"/>
      <c r="E31340" s="243"/>
    </row>
    <row r="31341" spans="1:5" customFormat="1">
      <c r="A31341" s="294"/>
      <c r="B31341" s="243"/>
      <c r="C31341" s="243"/>
      <c r="D31341" s="243"/>
      <c r="E31341" s="243"/>
    </row>
    <row r="31342" spans="1:5" customFormat="1">
      <c r="A31342" s="294"/>
      <c r="B31342" s="243"/>
      <c r="C31342" s="243"/>
      <c r="D31342" s="243"/>
      <c r="E31342" s="243"/>
    </row>
    <row r="31343" spans="1:5" customFormat="1">
      <c r="A31343" s="294"/>
      <c r="B31343" s="243"/>
      <c r="C31343" s="243"/>
      <c r="D31343" s="243"/>
      <c r="E31343" s="243"/>
    </row>
    <row r="31344" spans="1:5" customFormat="1">
      <c r="A31344" s="294"/>
      <c r="B31344" s="243"/>
      <c r="C31344" s="243"/>
      <c r="D31344" s="243"/>
      <c r="E31344" s="243"/>
    </row>
    <row r="31345" spans="1:5" customFormat="1">
      <c r="A31345" s="294"/>
      <c r="B31345" s="243"/>
      <c r="C31345" s="243"/>
      <c r="D31345" s="243"/>
      <c r="E31345" s="243"/>
    </row>
    <row r="31346" spans="1:5" customFormat="1">
      <c r="A31346" s="294"/>
      <c r="B31346" s="243"/>
      <c r="C31346" s="243"/>
      <c r="D31346" s="243"/>
      <c r="E31346" s="243"/>
    </row>
    <row r="31347" spans="1:5" customFormat="1">
      <c r="A31347" s="294"/>
      <c r="B31347" s="243"/>
      <c r="C31347" s="243"/>
      <c r="D31347" s="243"/>
      <c r="E31347" s="243"/>
    </row>
    <row r="31348" spans="1:5" customFormat="1">
      <c r="A31348" s="294"/>
      <c r="B31348" s="243"/>
      <c r="C31348" s="243"/>
      <c r="D31348" s="243"/>
      <c r="E31348" s="243"/>
    </row>
    <row r="31349" spans="1:5" customFormat="1">
      <c r="A31349" s="294"/>
      <c r="B31349" s="243"/>
      <c r="C31349" s="243"/>
      <c r="D31349" s="243"/>
      <c r="E31349" s="243"/>
    </row>
    <row r="31350" spans="1:5" customFormat="1">
      <c r="A31350" s="294"/>
      <c r="B31350" s="243"/>
      <c r="C31350" s="243"/>
      <c r="D31350" s="243"/>
      <c r="E31350" s="243"/>
    </row>
    <row r="31351" spans="1:5" customFormat="1">
      <c r="A31351" s="294"/>
      <c r="B31351" s="243"/>
      <c r="C31351" s="243"/>
      <c r="D31351" s="243"/>
      <c r="E31351" s="243"/>
    </row>
    <row r="31352" spans="1:5" customFormat="1">
      <c r="A31352" s="294"/>
      <c r="B31352" s="243"/>
      <c r="C31352" s="243"/>
      <c r="D31352" s="243"/>
      <c r="E31352" s="243"/>
    </row>
    <row r="31353" spans="1:5" customFormat="1">
      <c r="A31353" s="294"/>
      <c r="B31353" s="243"/>
      <c r="C31353" s="243"/>
      <c r="D31353" s="243"/>
      <c r="E31353" s="243"/>
    </row>
    <row r="31354" spans="1:5" customFormat="1">
      <c r="A31354" s="294"/>
      <c r="B31354" s="243"/>
      <c r="C31354" s="243"/>
      <c r="D31354" s="243"/>
      <c r="E31354" s="243"/>
    </row>
    <row r="31355" spans="1:5" customFormat="1">
      <c r="A31355" s="294"/>
      <c r="B31355" s="243"/>
      <c r="C31355" s="243"/>
      <c r="D31355" s="243"/>
      <c r="E31355" s="243"/>
    </row>
    <row r="31356" spans="1:5" customFormat="1">
      <c r="A31356" s="294"/>
      <c r="B31356" s="243"/>
      <c r="C31356" s="243"/>
      <c r="D31356" s="243"/>
      <c r="E31356" s="243"/>
    </row>
    <row r="31357" spans="1:5" customFormat="1">
      <c r="A31357" s="294"/>
      <c r="B31357" s="243"/>
      <c r="C31357" s="243"/>
      <c r="D31357" s="243"/>
      <c r="E31357" s="243"/>
    </row>
    <row r="31358" spans="1:5" customFormat="1">
      <c r="A31358" s="294"/>
      <c r="B31358" s="243"/>
      <c r="C31358" s="243"/>
      <c r="D31358" s="243"/>
      <c r="E31358" s="243"/>
    </row>
    <row r="31359" spans="1:5" customFormat="1">
      <c r="A31359" s="294"/>
      <c r="B31359" s="243"/>
      <c r="C31359" s="243"/>
      <c r="D31359" s="243"/>
      <c r="E31359" s="243"/>
    </row>
    <row r="31360" spans="1:5" customFormat="1">
      <c r="A31360" s="294"/>
      <c r="B31360" s="243"/>
      <c r="C31360" s="243"/>
      <c r="D31360" s="243"/>
      <c r="E31360" s="243"/>
    </row>
    <row r="31361" spans="1:5" customFormat="1">
      <c r="A31361" s="294"/>
      <c r="B31361" s="243"/>
      <c r="C31361" s="243"/>
      <c r="D31361" s="243"/>
      <c r="E31361" s="243"/>
    </row>
    <row r="31362" spans="1:5" customFormat="1">
      <c r="A31362" s="294"/>
      <c r="B31362" s="243"/>
      <c r="C31362" s="243"/>
      <c r="D31362" s="243"/>
      <c r="E31362" s="243"/>
    </row>
    <row r="31363" spans="1:5" customFormat="1">
      <c r="A31363" s="294"/>
      <c r="B31363" s="243"/>
      <c r="C31363" s="243"/>
      <c r="D31363" s="243"/>
      <c r="E31363" s="243"/>
    </row>
    <row r="31364" spans="1:5" customFormat="1">
      <c r="A31364" s="294"/>
      <c r="B31364" s="243"/>
      <c r="C31364" s="243"/>
      <c r="D31364" s="243"/>
      <c r="E31364" s="243"/>
    </row>
    <row r="31365" spans="1:5" customFormat="1">
      <c r="A31365" s="294"/>
      <c r="B31365" s="243"/>
      <c r="C31365" s="243"/>
      <c r="D31365" s="243"/>
      <c r="E31365" s="243"/>
    </row>
    <row r="31366" spans="1:5" customFormat="1">
      <c r="A31366" s="294"/>
      <c r="B31366" s="243"/>
      <c r="C31366" s="243"/>
      <c r="D31366" s="243"/>
      <c r="E31366" s="243"/>
    </row>
    <row r="31367" spans="1:5" customFormat="1">
      <c r="A31367" s="294"/>
      <c r="B31367" s="243"/>
      <c r="C31367" s="243"/>
      <c r="D31367" s="243"/>
      <c r="E31367" s="243"/>
    </row>
    <row r="31368" spans="1:5" customFormat="1">
      <c r="A31368" s="294"/>
      <c r="B31368" s="243"/>
      <c r="C31368" s="243"/>
      <c r="D31368" s="243"/>
      <c r="E31368" s="243"/>
    </row>
    <row r="31369" spans="1:5" customFormat="1">
      <c r="A31369" s="294"/>
      <c r="B31369" s="243"/>
      <c r="C31369" s="243"/>
      <c r="D31369" s="243"/>
      <c r="E31369" s="243"/>
    </row>
    <row r="31370" spans="1:5" customFormat="1">
      <c r="A31370" s="294"/>
      <c r="B31370" s="243"/>
      <c r="C31370" s="243"/>
      <c r="D31370" s="243"/>
      <c r="E31370" s="243"/>
    </row>
    <row r="31371" spans="1:5" customFormat="1">
      <c r="A31371" s="294"/>
      <c r="B31371" s="243"/>
      <c r="C31371" s="243"/>
      <c r="D31371" s="243"/>
      <c r="E31371" s="243"/>
    </row>
    <row r="31372" spans="1:5" customFormat="1">
      <c r="A31372" s="294"/>
      <c r="B31372" s="243"/>
      <c r="C31372" s="243"/>
      <c r="D31372" s="243"/>
      <c r="E31372" s="243"/>
    </row>
    <row r="31373" spans="1:5" customFormat="1">
      <c r="A31373" s="294"/>
      <c r="B31373" s="243"/>
      <c r="C31373" s="243"/>
      <c r="D31373" s="243"/>
      <c r="E31373" s="243"/>
    </row>
    <row r="31374" spans="1:5" customFormat="1">
      <c r="A31374" s="294"/>
      <c r="B31374" s="243"/>
      <c r="C31374" s="243"/>
      <c r="D31374" s="243"/>
      <c r="E31374" s="243"/>
    </row>
    <row r="31375" spans="1:5" customFormat="1">
      <c r="A31375" s="294"/>
      <c r="B31375" s="243"/>
      <c r="C31375" s="243"/>
      <c r="D31375" s="243"/>
      <c r="E31375" s="243"/>
    </row>
    <row r="31376" spans="1:5" customFormat="1">
      <c r="A31376" s="294"/>
      <c r="B31376" s="243"/>
      <c r="C31376" s="243"/>
      <c r="D31376" s="243"/>
      <c r="E31376" s="243"/>
    </row>
    <row r="31377" spans="1:5" customFormat="1">
      <c r="A31377" s="294"/>
      <c r="B31377" s="243"/>
      <c r="C31377" s="243"/>
      <c r="D31377" s="243"/>
      <c r="E31377" s="243"/>
    </row>
    <row r="31378" spans="1:5" customFormat="1">
      <c r="A31378" s="294"/>
      <c r="B31378" s="243"/>
      <c r="C31378" s="243"/>
      <c r="D31378" s="243"/>
      <c r="E31378" s="243"/>
    </row>
    <row r="31379" spans="1:5" customFormat="1">
      <c r="A31379" s="294"/>
      <c r="B31379" s="243"/>
      <c r="C31379" s="243"/>
      <c r="D31379" s="243"/>
      <c r="E31379" s="243"/>
    </row>
    <row r="31380" spans="1:5" customFormat="1">
      <c r="A31380" s="294"/>
      <c r="B31380" s="243"/>
      <c r="C31380" s="243"/>
      <c r="D31380" s="243"/>
      <c r="E31380" s="243"/>
    </row>
    <row r="31381" spans="1:5" customFormat="1">
      <c r="A31381" s="294"/>
      <c r="B31381" s="243"/>
      <c r="C31381" s="243"/>
      <c r="D31381" s="243"/>
      <c r="E31381" s="243"/>
    </row>
    <row r="31382" spans="1:5" customFormat="1">
      <c r="A31382" s="294"/>
      <c r="B31382" s="243"/>
      <c r="C31382" s="243"/>
      <c r="D31382" s="243"/>
      <c r="E31382" s="243"/>
    </row>
    <row r="31383" spans="1:5" customFormat="1">
      <c r="A31383" s="294"/>
      <c r="B31383" s="243"/>
      <c r="C31383" s="243"/>
      <c r="D31383" s="243"/>
      <c r="E31383" s="243"/>
    </row>
    <row r="31384" spans="1:5" customFormat="1">
      <c r="A31384" s="294"/>
      <c r="B31384" s="243"/>
      <c r="C31384" s="243"/>
      <c r="D31384" s="243"/>
      <c r="E31384" s="243"/>
    </row>
    <row r="31385" spans="1:5" customFormat="1">
      <c r="A31385" s="294"/>
      <c r="B31385" s="243"/>
      <c r="C31385" s="243"/>
      <c r="D31385" s="243"/>
      <c r="E31385" s="243"/>
    </row>
    <row r="31386" spans="1:5" customFormat="1">
      <c r="A31386" s="294"/>
      <c r="B31386" s="243"/>
      <c r="C31386" s="243"/>
      <c r="D31386" s="243"/>
      <c r="E31386" s="243"/>
    </row>
    <row r="31387" spans="1:5" customFormat="1">
      <c r="A31387" s="294"/>
      <c r="B31387" s="243"/>
      <c r="C31387" s="243"/>
      <c r="D31387" s="243"/>
      <c r="E31387" s="243"/>
    </row>
    <row r="31388" spans="1:5" customFormat="1">
      <c r="A31388" s="294"/>
      <c r="B31388" s="243"/>
      <c r="C31388" s="243"/>
      <c r="D31388" s="243"/>
      <c r="E31388" s="243"/>
    </row>
    <row r="31389" spans="1:5" customFormat="1">
      <c r="A31389" s="294"/>
      <c r="B31389" s="243"/>
      <c r="C31389" s="243"/>
      <c r="D31389" s="243"/>
      <c r="E31389" s="243"/>
    </row>
    <row r="31390" spans="1:5" customFormat="1">
      <c r="A31390" s="294"/>
      <c r="B31390" s="243"/>
      <c r="C31390" s="243"/>
      <c r="D31390" s="243"/>
      <c r="E31390" s="243"/>
    </row>
    <row r="31391" spans="1:5" customFormat="1">
      <c r="A31391" s="294"/>
      <c r="B31391" s="243"/>
      <c r="C31391" s="243"/>
      <c r="D31391" s="243"/>
      <c r="E31391" s="243"/>
    </row>
    <row r="31392" spans="1:5" customFormat="1">
      <c r="A31392" s="294"/>
      <c r="B31392" s="243"/>
      <c r="C31392" s="243"/>
      <c r="D31392" s="243"/>
      <c r="E31392" s="243"/>
    </row>
    <row r="31393" spans="1:5" customFormat="1">
      <c r="A31393" s="294"/>
      <c r="B31393" s="243"/>
      <c r="C31393" s="243"/>
      <c r="D31393" s="243"/>
      <c r="E31393" s="243"/>
    </row>
    <row r="31394" spans="1:5" customFormat="1">
      <c r="A31394" s="294"/>
      <c r="B31394" s="243"/>
      <c r="C31394" s="243"/>
      <c r="D31394" s="243"/>
      <c r="E31394" s="243"/>
    </row>
    <row r="31395" spans="1:5" customFormat="1">
      <c r="A31395" s="294"/>
      <c r="B31395" s="243"/>
      <c r="C31395" s="243"/>
      <c r="D31395" s="243"/>
      <c r="E31395" s="243"/>
    </row>
    <row r="31396" spans="1:5" customFormat="1">
      <c r="A31396" s="294"/>
      <c r="B31396" s="243"/>
      <c r="C31396" s="243"/>
      <c r="D31396" s="243"/>
      <c r="E31396" s="243"/>
    </row>
    <row r="31397" spans="1:5" customFormat="1">
      <c r="A31397" s="294"/>
      <c r="B31397" s="243"/>
      <c r="C31397" s="243"/>
      <c r="D31397" s="243"/>
      <c r="E31397" s="243"/>
    </row>
    <row r="31398" spans="1:5" customFormat="1">
      <c r="A31398" s="294"/>
      <c r="B31398" s="243"/>
      <c r="C31398" s="243"/>
      <c r="D31398" s="243"/>
      <c r="E31398" s="243"/>
    </row>
    <row r="31399" spans="1:5" customFormat="1">
      <c r="A31399" s="294"/>
      <c r="B31399" s="243"/>
      <c r="C31399" s="243"/>
      <c r="D31399" s="243"/>
      <c r="E31399" s="243"/>
    </row>
    <row r="31400" spans="1:5" customFormat="1">
      <c r="A31400" s="294"/>
      <c r="B31400" s="243"/>
      <c r="C31400" s="243"/>
      <c r="D31400" s="243"/>
      <c r="E31400" s="243"/>
    </row>
    <row r="31401" spans="1:5" customFormat="1">
      <c r="A31401" s="294"/>
      <c r="B31401" s="243"/>
      <c r="C31401" s="243"/>
      <c r="D31401" s="243"/>
      <c r="E31401" s="243"/>
    </row>
    <row r="31402" spans="1:5" customFormat="1">
      <c r="A31402" s="294"/>
      <c r="B31402" s="243"/>
      <c r="C31402" s="243"/>
      <c r="D31402" s="243"/>
      <c r="E31402" s="243"/>
    </row>
    <row r="31403" spans="1:5" customFormat="1">
      <c r="A31403" s="294"/>
      <c r="B31403" s="243"/>
      <c r="C31403" s="243"/>
      <c r="D31403" s="243"/>
      <c r="E31403" s="243"/>
    </row>
    <row r="31404" spans="1:5" customFormat="1">
      <c r="A31404" s="294"/>
      <c r="B31404" s="243"/>
      <c r="C31404" s="243"/>
      <c r="D31404" s="243"/>
      <c r="E31404" s="243"/>
    </row>
    <row r="31405" spans="1:5" customFormat="1">
      <c r="A31405" s="294"/>
      <c r="B31405" s="243"/>
      <c r="C31405" s="243"/>
      <c r="D31405" s="243"/>
      <c r="E31405" s="243"/>
    </row>
    <row r="31406" spans="1:5" customFormat="1">
      <c r="A31406" s="294"/>
      <c r="B31406" s="243"/>
      <c r="C31406" s="243"/>
      <c r="D31406" s="243"/>
      <c r="E31406" s="243"/>
    </row>
    <row r="31407" spans="1:5" customFormat="1">
      <c r="A31407" s="294"/>
      <c r="B31407" s="243"/>
      <c r="C31407" s="243"/>
      <c r="D31407" s="243"/>
      <c r="E31407" s="243"/>
    </row>
    <row r="31408" spans="1:5" customFormat="1">
      <c r="A31408" s="294"/>
      <c r="B31408" s="243"/>
      <c r="C31408" s="243"/>
      <c r="D31408" s="243"/>
      <c r="E31408" s="243"/>
    </row>
    <row r="31409" spans="1:5" customFormat="1">
      <c r="A31409" s="294"/>
      <c r="B31409" s="243"/>
      <c r="C31409" s="243"/>
      <c r="D31409" s="243"/>
      <c r="E31409" s="243"/>
    </row>
    <row r="31410" spans="1:5" customFormat="1">
      <c r="A31410" s="294"/>
      <c r="B31410" s="243"/>
      <c r="C31410" s="243"/>
      <c r="D31410" s="243"/>
      <c r="E31410" s="243"/>
    </row>
    <row r="31411" spans="1:5" customFormat="1">
      <c r="A31411" s="294"/>
      <c r="B31411" s="243"/>
      <c r="C31411" s="243"/>
      <c r="D31411" s="243"/>
      <c r="E31411" s="243"/>
    </row>
    <row r="31412" spans="1:5" customFormat="1">
      <c r="A31412" s="294"/>
      <c r="B31412" s="243"/>
      <c r="C31412" s="243"/>
      <c r="D31412" s="243"/>
      <c r="E31412" s="243"/>
    </row>
    <row r="31413" spans="1:5" customFormat="1">
      <c r="A31413" s="294"/>
      <c r="B31413" s="243"/>
      <c r="C31413" s="243"/>
      <c r="D31413" s="243"/>
      <c r="E31413" s="243"/>
    </row>
    <row r="31414" spans="1:5" customFormat="1">
      <c r="A31414" s="294"/>
      <c r="B31414" s="243"/>
      <c r="C31414" s="243"/>
      <c r="D31414" s="243"/>
      <c r="E31414" s="243"/>
    </row>
    <row r="31415" spans="1:5" customFormat="1">
      <c r="A31415" s="294"/>
      <c r="B31415" s="243"/>
      <c r="C31415" s="243"/>
      <c r="D31415" s="243"/>
      <c r="E31415" s="243"/>
    </row>
    <row r="31416" spans="1:5" customFormat="1">
      <c r="A31416" s="294"/>
      <c r="B31416" s="243"/>
      <c r="C31416" s="243"/>
      <c r="D31416" s="243"/>
      <c r="E31416" s="243"/>
    </row>
    <row r="31417" spans="1:5" customFormat="1">
      <c r="A31417" s="294"/>
      <c r="B31417" s="243"/>
      <c r="C31417" s="243"/>
      <c r="D31417" s="243"/>
      <c r="E31417" s="243"/>
    </row>
    <row r="31418" spans="1:5" customFormat="1">
      <c r="A31418" s="294"/>
      <c r="B31418" s="243"/>
      <c r="C31418" s="243"/>
      <c r="D31418" s="243"/>
      <c r="E31418" s="243"/>
    </row>
    <row r="31419" spans="1:5" customFormat="1">
      <c r="A31419" s="294"/>
      <c r="B31419" s="243"/>
      <c r="C31419" s="243"/>
      <c r="D31419" s="243"/>
      <c r="E31419" s="243"/>
    </row>
    <row r="31420" spans="1:5" customFormat="1">
      <c r="A31420" s="294"/>
      <c r="B31420" s="243"/>
      <c r="C31420" s="243"/>
      <c r="D31420" s="243"/>
      <c r="E31420" s="243"/>
    </row>
    <row r="31421" spans="1:5" customFormat="1">
      <c r="A31421" s="294"/>
      <c r="B31421" s="243"/>
      <c r="C31421" s="243"/>
      <c r="D31421" s="243"/>
      <c r="E31421" s="243"/>
    </row>
    <row r="31422" spans="1:5" customFormat="1">
      <c r="A31422" s="294"/>
      <c r="B31422" s="243"/>
      <c r="C31422" s="243"/>
      <c r="D31422" s="243"/>
      <c r="E31422" s="243"/>
    </row>
    <row r="31423" spans="1:5" customFormat="1">
      <c r="A31423" s="294"/>
      <c r="B31423" s="243"/>
      <c r="C31423" s="243"/>
      <c r="D31423" s="243"/>
      <c r="E31423" s="243"/>
    </row>
    <row r="31424" spans="1:5" customFormat="1">
      <c r="A31424" s="294"/>
      <c r="B31424" s="243"/>
      <c r="C31424" s="243"/>
      <c r="D31424" s="243"/>
      <c r="E31424" s="243"/>
    </row>
    <row r="31425" spans="1:5" customFormat="1">
      <c r="A31425" s="294"/>
      <c r="B31425" s="243"/>
      <c r="C31425" s="243"/>
      <c r="D31425" s="243"/>
      <c r="E31425" s="243"/>
    </row>
    <row r="31426" spans="1:5" customFormat="1">
      <c r="A31426" s="294"/>
      <c r="B31426" s="243"/>
      <c r="C31426" s="243"/>
      <c r="D31426" s="243"/>
      <c r="E31426" s="243"/>
    </row>
    <row r="31427" spans="1:5" customFormat="1">
      <c r="A31427" s="294"/>
      <c r="B31427" s="243"/>
      <c r="C31427" s="243"/>
      <c r="D31427" s="243"/>
      <c r="E31427" s="243"/>
    </row>
    <row r="31428" spans="1:5" customFormat="1">
      <c r="A31428" s="294"/>
      <c r="B31428" s="243"/>
      <c r="C31428" s="243"/>
      <c r="D31428" s="243"/>
      <c r="E31428" s="243"/>
    </row>
    <row r="31429" spans="1:5" customFormat="1">
      <c r="A31429" s="294"/>
      <c r="B31429" s="243"/>
      <c r="C31429" s="243"/>
      <c r="D31429" s="243"/>
      <c r="E31429" s="243"/>
    </row>
    <row r="31430" spans="1:5" customFormat="1">
      <c r="A31430" s="294"/>
      <c r="B31430" s="243"/>
      <c r="C31430" s="243"/>
      <c r="D31430" s="243"/>
      <c r="E31430" s="243"/>
    </row>
    <row r="31431" spans="1:5" customFormat="1">
      <c r="A31431" s="294"/>
      <c r="B31431" s="243"/>
      <c r="C31431" s="243"/>
      <c r="D31431" s="243"/>
      <c r="E31431" s="243"/>
    </row>
    <row r="31432" spans="1:5" customFormat="1">
      <c r="A31432" s="294"/>
      <c r="B31432" s="243"/>
      <c r="C31432" s="243"/>
      <c r="D31432" s="243"/>
      <c r="E31432" s="243"/>
    </row>
    <row r="31433" spans="1:5" customFormat="1">
      <c r="A31433" s="294"/>
      <c r="B31433" s="243"/>
      <c r="C31433" s="243"/>
      <c r="D31433" s="243"/>
      <c r="E31433" s="243"/>
    </row>
    <row r="31434" spans="1:5" customFormat="1">
      <c r="A31434" s="294"/>
      <c r="B31434" s="243"/>
      <c r="C31434" s="243"/>
      <c r="D31434" s="243"/>
      <c r="E31434" s="243"/>
    </row>
    <row r="31435" spans="1:5" customFormat="1">
      <c r="A31435" s="294"/>
      <c r="B31435" s="243"/>
      <c r="C31435" s="243"/>
      <c r="D31435" s="243"/>
      <c r="E31435" s="243"/>
    </row>
    <row r="31436" spans="1:5" customFormat="1">
      <c r="A31436" s="294"/>
      <c r="B31436" s="243"/>
      <c r="C31436" s="243"/>
      <c r="D31436" s="243"/>
      <c r="E31436" s="243"/>
    </row>
    <row r="31437" spans="1:5" customFormat="1">
      <c r="A31437" s="294"/>
      <c r="B31437" s="243"/>
      <c r="C31437" s="243"/>
      <c r="D31437" s="243"/>
      <c r="E31437" s="243"/>
    </row>
    <row r="31438" spans="1:5" customFormat="1">
      <c r="A31438" s="294"/>
      <c r="B31438" s="243"/>
      <c r="C31438" s="243"/>
      <c r="D31438" s="243"/>
      <c r="E31438" s="243"/>
    </row>
    <row r="31439" spans="1:5" customFormat="1">
      <c r="A31439" s="294"/>
      <c r="B31439" s="243"/>
      <c r="C31439" s="243"/>
      <c r="D31439" s="243"/>
      <c r="E31439" s="243"/>
    </row>
    <row r="31440" spans="1:5" customFormat="1">
      <c r="A31440" s="294"/>
      <c r="B31440" s="243"/>
      <c r="C31440" s="243"/>
      <c r="D31440" s="243"/>
      <c r="E31440" s="243"/>
    </row>
    <row r="31441" spans="1:5" customFormat="1">
      <c r="A31441" s="294"/>
      <c r="B31441" s="243"/>
      <c r="C31441" s="243"/>
      <c r="D31441" s="243"/>
      <c r="E31441" s="243"/>
    </row>
    <row r="31442" spans="1:5" customFormat="1">
      <c r="A31442" s="294"/>
      <c r="B31442" s="243"/>
      <c r="C31442" s="243"/>
      <c r="D31442" s="243"/>
      <c r="E31442" s="243"/>
    </row>
    <row r="31443" spans="1:5" customFormat="1">
      <c r="A31443" s="294"/>
      <c r="B31443" s="243"/>
      <c r="C31443" s="243"/>
      <c r="D31443" s="243"/>
      <c r="E31443" s="243"/>
    </row>
    <row r="31444" spans="1:5" customFormat="1">
      <c r="A31444" s="294"/>
      <c r="B31444" s="243"/>
      <c r="C31444" s="243"/>
      <c r="D31444" s="243"/>
      <c r="E31444" s="243"/>
    </row>
    <row r="31445" spans="1:5" customFormat="1">
      <c r="A31445" s="294"/>
      <c r="B31445" s="243"/>
      <c r="C31445" s="243"/>
      <c r="D31445" s="243"/>
      <c r="E31445" s="243"/>
    </row>
    <row r="31446" spans="1:5" customFormat="1">
      <c r="A31446" s="294"/>
      <c r="B31446" s="243"/>
      <c r="C31446" s="243"/>
      <c r="D31446" s="243"/>
      <c r="E31446" s="243"/>
    </row>
    <row r="31447" spans="1:5" customFormat="1">
      <c r="A31447" s="294"/>
      <c r="B31447" s="243"/>
      <c r="C31447" s="243"/>
      <c r="D31447" s="243"/>
      <c r="E31447" s="243"/>
    </row>
    <row r="31448" spans="1:5" customFormat="1">
      <c r="A31448" s="294"/>
      <c r="B31448" s="243"/>
      <c r="C31448" s="243"/>
      <c r="D31448" s="243"/>
      <c r="E31448" s="243"/>
    </row>
    <row r="31449" spans="1:5" customFormat="1">
      <c r="A31449" s="294"/>
      <c r="B31449" s="243"/>
      <c r="C31449" s="243"/>
      <c r="D31449" s="243"/>
      <c r="E31449" s="243"/>
    </row>
    <row r="31450" spans="1:5" customFormat="1">
      <c r="A31450" s="294"/>
      <c r="B31450" s="243"/>
      <c r="C31450" s="243"/>
      <c r="D31450" s="243"/>
      <c r="E31450" s="243"/>
    </row>
    <row r="31451" spans="1:5" customFormat="1">
      <c r="A31451" s="294"/>
      <c r="B31451" s="243"/>
      <c r="C31451" s="243"/>
      <c r="D31451" s="243"/>
      <c r="E31451" s="243"/>
    </row>
    <row r="31452" spans="1:5" customFormat="1">
      <c r="A31452" s="294"/>
      <c r="B31452" s="243"/>
      <c r="C31452" s="243"/>
      <c r="D31452" s="243"/>
      <c r="E31452" s="243"/>
    </row>
    <row r="31453" spans="1:5" customFormat="1">
      <c r="A31453" s="294"/>
      <c r="B31453" s="243"/>
      <c r="C31453" s="243"/>
      <c r="D31453" s="243"/>
      <c r="E31453" s="243"/>
    </row>
    <row r="31454" spans="1:5" customFormat="1">
      <c r="A31454" s="294"/>
      <c r="B31454" s="243"/>
      <c r="C31454" s="243"/>
      <c r="D31454" s="243"/>
      <c r="E31454" s="243"/>
    </row>
    <row r="31455" spans="1:5" customFormat="1">
      <c r="A31455" s="294"/>
      <c r="B31455" s="243"/>
      <c r="C31455" s="243"/>
      <c r="D31455" s="243"/>
      <c r="E31455" s="243"/>
    </row>
    <row r="31456" spans="1:5" customFormat="1">
      <c r="A31456" s="294"/>
      <c r="B31456" s="243"/>
      <c r="C31456" s="243"/>
      <c r="D31456" s="243"/>
      <c r="E31456" s="243"/>
    </row>
    <row r="31457" spans="1:5" customFormat="1">
      <c r="A31457" s="294"/>
      <c r="B31457" s="243"/>
      <c r="C31457" s="243"/>
      <c r="D31457" s="243"/>
      <c r="E31457" s="243"/>
    </row>
    <row r="31458" spans="1:5" customFormat="1">
      <c r="A31458" s="294"/>
      <c r="B31458" s="243"/>
      <c r="C31458" s="243"/>
      <c r="D31458" s="243"/>
      <c r="E31458" s="243"/>
    </row>
    <row r="31459" spans="1:5" customFormat="1">
      <c r="A31459" s="294"/>
      <c r="B31459" s="243"/>
      <c r="C31459" s="243"/>
      <c r="D31459" s="243"/>
      <c r="E31459" s="243"/>
    </row>
    <row r="31460" spans="1:5" customFormat="1">
      <c r="A31460" s="294"/>
      <c r="B31460" s="243"/>
      <c r="C31460" s="243"/>
      <c r="D31460" s="243"/>
      <c r="E31460" s="243"/>
    </row>
    <row r="31461" spans="1:5" customFormat="1">
      <c r="A31461" s="294"/>
      <c r="B31461" s="243"/>
      <c r="C31461" s="243"/>
      <c r="D31461" s="243"/>
      <c r="E31461" s="243"/>
    </row>
    <row r="31462" spans="1:5" customFormat="1">
      <c r="A31462" s="294"/>
      <c r="B31462" s="243"/>
      <c r="C31462" s="243"/>
      <c r="D31462" s="243"/>
      <c r="E31462" s="243"/>
    </row>
    <row r="31463" spans="1:5" customFormat="1">
      <c r="A31463" s="294"/>
      <c r="B31463" s="243"/>
      <c r="C31463" s="243"/>
      <c r="D31463" s="243"/>
      <c r="E31463" s="243"/>
    </row>
    <row r="31464" spans="1:5" customFormat="1">
      <c r="A31464" s="294"/>
      <c r="B31464" s="243"/>
      <c r="C31464" s="243"/>
      <c r="D31464" s="243"/>
      <c r="E31464" s="243"/>
    </row>
    <row r="31465" spans="1:5" customFormat="1">
      <c r="A31465" s="294"/>
      <c r="B31465" s="243"/>
      <c r="C31465" s="243"/>
      <c r="D31465" s="243"/>
      <c r="E31465" s="243"/>
    </row>
    <row r="31466" spans="1:5" customFormat="1">
      <c r="A31466" s="294"/>
      <c r="B31466" s="243"/>
      <c r="C31466" s="243"/>
      <c r="D31466" s="243"/>
      <c r="E31466" s="243"/>
    </row>
    <row r="31467" spans="1:5" customFormat="1">
      <c r="A31467" s="294"/>
      <c r="B31467" s="243"/>
      <c r="C31467" s="243"/>
      <c r="D31467" s="243"/>
      <c r="E31467" s="243"/>
    </row>
    <row r="31468" spans="1:5" customFormat="1">
      <c r="A31468" s="294"/>
      <c r="B31468" s="243"/>
      <c r="C31468" s="243"/>
      <c r="D31468" s="243"/>
      <c r="E31468" s="243"/>
    </row>
    <row r="31469" spans="1:5" customFormat="1">
      <c r="A31469" s="294"/>
      <c r="B31469" s="243"/>
      <c r="C31469" s="243"/>
      <c r="D31469" s="243"/>
      <c r="E31469" s="243"/>
    </row>
    <row r="31470" spans="1:5" customFormat="1">
      <c r="A31470" s="294"/>
      <c r="B31470" s="243"/>
      <c r="C31470" s="243"/>
      <c r="D31470" s="243"/>
      <c r="E31470" s="243"/>
    </row>
    <row r="31471" spans="1:5" customFormat="1">
      <c r="A31471" s="294"/>
      <c r="B31471" s="243"/>
      <c r="C31471" s="243"/>
      <c r="D31471" s="243"/>
      <c r="E31471" s="243"/>
    </row>
    <row r="31472" spans="1:5" customFormat="1">
      <c r="A31472" s="294"/>
      <c r="B31472" s="243"/>
      <c r="C31472" s="243"/>
      <c r="D31472" s="243"/>
      <c r="E31472" s="243"/>
    </row>
    <row r="31473" spans="1:5" customFormat="1">
      <c r="A31473" s="294"/>
      <c r="B31473" s="243"/>
      <c r="C31473" s="243"/>
      <c r="D31473" s="243"/>
      <c r="E31473" s="243"/>
    </row>
    <row r="31474" spans="1:5" customFormat="1">
      <c r="A31474" s="294"/>
      <c r="B31474" s="243"/>
      <c r="C31474" s="243"/>
      <c r="D31474" s="243"/>
      <c r="E31474" s="243"/>
    </row>
    <row r="31475" spans="1:5" customFormat="1">
      <c r="A31475" s="294"/>
      <c r="B31475" s="243"/>
      <c r="C31475" s="243"/>
      <c r="D31475" s="243"/>
      <c r="E31475" s="243"/>
    </row>
    <row r="31476" spans="1:5" customFormat="1">
      <c r="A31476" s="294"/>
      <c r="B31476" s="243"/>
      <c r="C31476" s="243"/>
      <c r="D31476" s="243"/>
      <c r="E31476" s="243"/>
    </row>
    <row r="31477" spans="1:5" customFormat="1">
      <c r="A31477" s="294"/>
      <c r="B31477" s="243"/>
      <c r="C31477" s="243"/>
      <c r="D31477" s="243"/>
      <c r="E31477" s="243"/>
    </row>
    <row r="31478" spans="1:5" customFormat="1">
      <c r="A31478" s="294"/>
      <c r="B31478" s="243"/>
      <c r="C31478" s="243"/>
      <c r="D31478" s="243"/>
      <c r="E31478" s="243"/>
    </row>
    <row r="31479" spans="1:5" customFormat="1">
      <c r="A31479" s="294"/>
      <c r="B31479" s="243"/>
      <c r="C31479" s="243"/>
      <c r="D31479" s="243"/>
      <c r="E31479" s="243"/>
    </row>
    <row r="31480" spans="1:5" customFormat="1">
      <c r="A31480" s="294"/>
      <c r="B31480" s="243"/>
      <c r="C31480" s="243"/>
      <c r="D31480" s="243"/>
      <c r="E31480" s="243"/>
    </row>
    <row r="31481" spans="1:5" customFormat="1">
      <c r="A31481" s="294"/>
      <c r="B31481" s="243"/>
      <c r="C31481" s="243"/>
      <c r="D31481" s="243"/>
      <c r="E31481" s="243"/>
    </row>
    <row r="31482" spans="1:5" customFormat="1">
      <c r="A31482" s="294"/>
      <c r="B31482" s="243"/>
      <c r="C31482" s="243"/>
      <c r="D31482" s="243"/>
      <c r="E31482" s="243"/>
    </row>
    <row r="31483" spans="1:5" customFormat="1">
      <c r="A31483" s="294"/>
      <c r="B31483" s="243"/>
      <c r="C31483" s="243"/>
      <c r="D31483" s="243"/>
      <c r="E31483" s="243"/>
    </row>
    <row r="31484" spans="1:5" customFormat="1">
      <c r="A31484" s="294"/>
      <c r="B31484" s="243"/>
      <c r="C31484" s="243"/>
      <c r="D31484" s="243"/>
      <c r="E31484" s="243"/>
    </row>
    <row r="31485" spans="1:5" customFormat="1">
      <c r="A31485" s="294"/>
      <c r="B31485" s="243"/>
      <c r="C31485" s="243"/>
      <c r="D31485" s="243"/>
      <c r="E31485" s="243"/>
    </row>
    <row r="31486" spans="1:5" customFormat="1">
      <c r="A31486" s="294"/>
      <c r="B31486" s="243"/>
      <c r="C31486" s="243"/>
      <c r="D31486" s="243"/>
      <c r="E31486" s="243"/>
    </row>
    <row r="31487" spans="1:5" customFormat="1">
      <c r="A31487" s="294"/>
      <c r="B31487" s="243"/>
      <c r="C31487" s="243"/>
      <c r="D31487" s="243"/>
      <c r="E31487" s="243"/>
    </row>
    <row r="31488" spans="1:5" customFormat="1">
      <c r="A31488" s="294"/>
      <c r="B31488" s="243"/>
      <c r="C31488" s="243"/>
      <c r="D31488" s="243"/>
      <c r="E31488" s="243"/>
    </row>
    <row r="31489" spans="1:5" customFormat="1">
      <c r="A31489" s="294"/>
      <c r="B31489" s="243"/>
      <c r="C31489" s="243"/>
      <c r="D31489" s="243"/>
      <c r="E31489" s="243"/>
    </row>
    <row r="31490" spans="1:5" customFormat="1">
      <c r="A31490" s="294"/>
      <c r="B31490" s="243"/>
      <c r="C31490" s="243"/>
      <c r="D31490" s="243"/>
      <c r="E31490" s="243"/>
    </row>
    <row r="31491" spans="1:5" customFormat="1">
      <c r="A31491" s="294"/>
      <c r="B31491" s="243"/>
      <c r="C31491" s="243"/>
      <c r="D31491" s="243"/>
      <c r="E31491" s="243"/>
    </row>
    <row r="31492" spans="1:5" customFormat="1">
      <c r="A31492" s="294"/>
      <c r="B31492" s="243"/>
      <c r="C31492" s="243"/>
      <c r="D31492" s="243"/>
      <c r="E31492" s="243"/>
    </row>
    <row r="31493" spans="1:5" customFormat="1">
      <c r="A31493" s="294"/>
      <c r="B31493" s="243"/>
      <c r="C31493" s="243"/>
      <c r="D31493" s="243"/>
      <c r="E31493" s="243"/>
    </row>
    <row r="31494" spans="1:5" customFormat="1">
      <c r="A31494" s="294"/>
      <c r="B31494" s="243"/>
      <c r="C31494" s="243"/>
      <c r="D31494" s="243"/>
      <c r="E31494" s="243"/>
    </row>
    <row r="31495" spans="1:5" customFormat="1">
      <c r="A31495" s="294"/>
      <c r="B31495" s="243"/>
      <c r="C31495" s="243"/>
      <c r="D31495" s="243"/>
      <c r="E31495" s="243"/>
    </row>
    <row r="31496" spans="1:5" customFormat="1">
      <c r="A31496" s="294"/>
      <c r="B31496" s="243"/>
      <c r="C31496" s="243"/>
      <c r="D31496" s="243"/>
      <c r="E31496" s="243"/>
    </row>
    <row r="31497" spans="1:5" customFormat="1">
      <c r="A31497" s="294"/>
      <c r="B31497" s="243"/>
      <c r="C31497" s="243"/>
      <c r="D31497" s="243"/>
      <c r="E31497" s="243"/>
    </row>
    <row r="31498" spans="1:5" customFormat="1">
      <c r="A31498" s="294"/>
      <c r="B31498" s="243"/>
      <c r="C31498" s="243"/>
      <c r="D31498" s="243"/>
      <c r="E31498" s="243"/>
    </row>
    <row r="31499" spans="1:5" customFormat="1">
      <c r="A31499" s="294"/>
      <c r="B31499" s="243"/>
      <c r="C31499" s="243"/>
      <c r="D31499" s="243"/>
      <c r="E31499" s="243"/>
    </row>
    <row r="31500" spans="1:5" customFormat="1">
      <c r="A31500" s="294"/>
      <c r="B31500" s="243"/>
      <c r="C31500" s="243"/>
      <c r="D31500" s="243"/>
      <c r="E31500" s="243"/>
    </row>
    <row r="31501" spans="1:5" customFormat="1">
      <c r="A31501" s="294"/>
      <c r="B31501" s="243"/>
      <c r="C31501" s="243"/>
      <c r="D31501" s="243"/>
      <c r="E31501" s="243"/>
    </row>
    <row r="31502" spans="1:5" customFormat="1">
      <c r="A31502" s="294"/>
      <c r="B31502" s="243"/>
      <c r="C31502" s="243"/>
      <c r="D31502" s="243"/>
      <c r="E31502" s="243"/>
    </row>
    <row r="31503" spans="1:5" customFormat="1">
      <c r="A31503" s="294"/>
      <c r="B31503" s="243"/>
      <c r="C31503" s="243"/>
      <c r="D31503" s="243"/>
      <c r="E31503" s="243"/>
    </row>
    <row r="31504" spans="1:5" customFormat="1">
      <c r="A31504" s="294"/>
      <c r="B31504" s="243"/>
      <c r="C31504" s="243"/>
      <c r="D31504" s="243"/>
      <c r="E31504" s="243"/>
    </row>
    <row r="31505" spans="1:5" customFormat="1">
      <c r="A31505" s="294"/>
      <c r="B31505" s="243"/>
      <c r="C31505" s="243"/>
      <c r="D31505" s="243"/>
      <c r="E31505" s="243"/>
    </row>
    <row r="31506" spans="1:5" customFormat="1">
      <c r="A31506" s="294"/>
      <c r="B31506" s="243"/>
      <c r="C31506" s="243"/>
      <c r="D31506" s="243"/>
      <c r="E31506" s="243"/>
    </row>
    <row r="31507" spans="1:5" customFormat="1">
      <c r="A31507" s="294"/>
      <c r="B31507" s="243"/>
      <c r="C31507" s="243"/>
      <c r="D31507" s="243"/>
      <c r="E31507" s="243"/>
    </row>
    <row r="31508" spans="1:5" customFormat="1">
      <c r="A31508" s="294"/>
      <c r="B31508" s="243"/>
      <c r="C31508" s="243"/>
      <c r="D31508" s="243"/>
      <c r="E31508" s="243"/>
    </row>
    <row r="31509" spans="1:5" customFormat="1">
      <c r="A31509" s="294"/>
      <c r="B31509" s="243"/>
      <c r="C31509" s="243"/>
      <c r="D31509" s="243"/>
      <c r="E31509" s="243"/>
    </row>
    <row r="31510" spans="1:5" customFormat="1">
      <c r="A31510" s="294"/>
      <c r="B31510" s="243"/>
      <c r="C31510" s="243"/>
      <c r="D31510" s="243"/>
      <c r="E31510" s="243"/>
    </row>
    <row r="31511" spans="1:5" customFormat="1">
      <c r="A31511" s="294"/>
      <c r="B31511" s="243"/>
      <c r="C31511" s="243"/>
      <c r="D31511" s="243"/>
      <c r="E31511" s="243"/>
    </row>
    <row r="31512" spans="1:5" customFormat="1">
      <c r="A31512" s="294"/>
      <c r="B31512" s="243"/>
      <c r="C31512" s="243"/>
      <c r="D31512" s="243"/>
      <c r="E31512" s="243"/>
    </row>
    <row r="31513" spans="1:5" customFormat="1">
      <c r="A31513" s="294"/>
      <c r="B31513" s="243"/>
      <c r="C31513" s="243"/>
      <c r="D31513" s="243"/>
      <c r="E31513" s="243"/>
    </row>
    <row r="31514" spans="1:5" customFormat="1">
      <c r="A31514" s="294"/>
      <c r="B31514" s="243"/>
      <c r="C31514" s="243"/>
      <c r="D31514" s="243"/>
      <c r="E31514" s="243"/>
    </row>
    <row r="31515" spans="1:5" customFormat="1">
      <c r="A31515" s="294"/>
      <c r="B31515" s="243"/>
      <c r="C31515" s="243"/>
      <c r="D31515" s="243"/>
      <c r="E31515" s="243"/>
    </row>
    <row r="31516" spans="1:5" customFormat="1">
      <c r="A31516" s="294"/>
      <c r="B31516" s="243"/>
      <c r="C31516" s="243"/>
      <c r="D31516" s="243"/>
      <c r="E31516" s="243"/>
    </row>
    <row r="31517" spans="1:5" customFormat="1">
      <c r="A31517" s="294"/>
      <c r="B31517" s="243"/>
      <c r="C31517" s="243"/>
      <c r="D31517" s="243"/>
      <c r="E31517" s="243"/>
    </row>
    <row r="31518" spans="1:5" customFormat="1">
      <c r="A31518" s="294"/>
      <c r="B31518" s="243"/>
      <c r="C31518" s="243"/>
      <c r="D31518" s="243"/>
      <c r="E31518" s="243"/>
    </row>
    <row r="31519" spans="1:5" customFormat="1">
      <c r="A31519" s="294"/>
      <c r="B31519" s="243"/>
      <c r="C31519" s="243"/>
      <c r="D31519" s="243"/>
      <c r="E31519" s="243"/>
    </row>
    <row r="31520" spans="1:5" customFormat="1">
      <c r="A31520" s="294"/>
      <c r="B31520" s="243"/>
      <c r="C31520" s="243"/>
      <c r="D31520" s="243"/>
      <c r="E31520" s="243"/>
    </row>
    <row r="31521" spans="1:5" customFormat="1">
      <c r="A31521" s="294"/>
      <c r="B31521" s="243"/>
      <c r="C31521" s="243"/>
      <c r="D31521" s="243"/>
      <c r="E31521" s="243"/>
    </row>
    <row r="31522" spans="1:5" customFormat="1">
      <c r="A31522" s="294"/>
      <c r="B31522" s="243"/>
      <c r="C31522" s="243"/>
      <c r="D31522" s="243"/>
      <c r="E31522" s="243"/>
    </row>
    <row r="31523" spans="1:5" customFormat="1">
      <c r="A31523" s="294"/>
      <c r="B31523" s="243"/>
      <c r="C31523" s="243"/>
      <c r="D31523" s="243"/>
      <c r="E31523" s="243"/>
    </row>
    <row r="31524" spans="1:5" customFormat="1">
      <c r="A31524" s="294"/>
      <c r="B31524" s="243"/>
      <c r="C31524" s="243"/>
      <c r="D31524" s="243"/>
      <c r="E31524" s="243"/>
    </row>
    <row r="31525" spans="1:5" customFormat="1">
      <c r="A31525" s="294"/>
      <c r="B31525" s="243"/>
      <c r="C31525" s="243"/>
      <c r="D31525" s="243"/>
      <c r="E31525" s="243"/>
    </row>
    <row r="31526" spans="1:5" customFormat="1">
      <c r="A31526" s="294"/>
      <c r="B31526" s="243"/>
      <c r="C31526" s="243"/>
      <c r="D31526" s="243"/>
      <c r="E31526" s="243"/>
    </row>
    <row r="31527" spans="1:5" customFormat="1">
      <c r="A31527" s="294"/>
      <c r="B31527" s="243"/>
      <c r="C31527" s="243"/>
      <c r="D31527" s="243"/>
      <c r="E31527" s="243"/>
    </row>
    <row r="31528" spans="1:5" customFormat="1">
      <c r="A31528" s="294"/>
      <c r="B31528" s="243"/>
      <c r="C31528" s="243"/>
      <c r="D31528" s="243"/>
      <c r="E31528" s="243"/>
    </row>
    <row r="31529" spans="1:5" customFormat="1">
      <c r="A31529" s="294"/>
      <c r="B31529" s="243"/>
      <c r="C31529" s="243"/>
      <c r="D31529" s="243"/>
      <c r="E31529" s="243"/>
    </row>
    <row r="31530" spans="1:5" customFormat="1">
      <c r="A31530" s="294"/>
      <c r="B31530" s="243"/>
      <c r="C31530" s="243"/>
      <c r="D31530" s="243"/>
      <c r="E31530" s="243"/>
    </row>
    <row r="31531" spans="1:5" customFormat="1">
      <c r="A31531" s="294"/>
      <c r="B31531" s="243"/>
      <c r="C31531" s="243"/>
      <c r="D31531" s="243"/>
      <c r="E31531" s="243"/>
    </row>
    <row r="31532" spans="1:5" customFormat="1">
      <c r="A31532" s="294"/>
      <c r="B31532" s="243"/>
      <c r="C31532" s="243"/>
      <c r="D31532" s="243"/>
      <c r="E31532" s="243"/>
    </row>
    <row r="31533" spans="1:5" customFormat="1">
      <c r="A31533" s="294"/>
      <c r="B31533" s="243"/>
      <c r="C31533" s="243"/>
      <c r="D31533" s="243"/>
      <c r="E31533" s="243"/>
    </row>
    <row r="31534" spans="1:5" customFormat="1">
      <c r="A31534" s="294"/>
      <c r="B31534" s="243"/>
      <c r="C31534" s="243"/>
      <c r="D31534" s="243"/>
      <c r="E31534" s="243"/>
    </row>
    <row r="31535" spans="1:5" customFormat="1">
      <c r="A31535" s="294"/>
      <c r="B31535" s="243"/>
      <c r="C31535" s="243"/>
      <c r="D31535" s="243"/>
      <c r="E31535" s="243"/>
    </row>
    <row r="31536" spans="1:5" customFormat="1">
      <c r="A31536" s="294"/>
      <c r="B31536" s="243"/>
      <c r="C31536" s="243"/>
      <c r="D31536" s="243"/>
      <c r="E31536" s="243"/>
    </row>
    <row r="31537" spans="1:5" customFormat="1">
      <c r="A31537" s="294"/>
      <c r="B31537" s="243"/>
      <c r="C31537" s="243"/>
      <c r="D31537" s="243"/>
      <c r="E31537" s="243"/>
    </row>
    <row r="31538" spans="1:5" customFormat="1">
      <c r="A31538" s="294"/>
      <c r="B31538" s="243"/>
      <c r="C31538" s="243"/>
      <c r="D31538" s="243"/>
      <c r="E31538" s="243"/>
    </row>
    <row r="31539" spans="1:5" customFormat="1">
      <c r="A31539" s="294"/>
      <c r="B31539" s="243"/>
      <c r="C31539" s="243"/>
      <c r="D31539" s="243"/>
      <c r="E31539" s="243"/>
    </row>
    <row r="31540" spans="1:5" customFormat="1">
      <c r="A31540" s="294"/>
      <c r="B31540" s="243"/>
      <c r="C31540" s="243"/>
      <c r="D31540" s="243"/>
      <c r="E31540" s="243"/>
    </row>
    <row r="31541" spans="1:5" customFormat="1">
      <c r="A31541" s="294"/>
      <c r="B31541" s="243"/>
      <c r="C31541" s="243"/>
      <c r="D31541" s="243"/>
      <c r="E31541" s="243"/>
    </row>
    <row r="31542" spans="1:5" customFormat="1">
      <c r="A31542" s="294"/>
      <c r="B31542" s="243"/>
      <c r="C31542" s="243"/>
      <c r="D31542" s="243"/>
      <c r="E31542" s="243"/>
    </row>
    <row r="31543" spans="1:5" customFormat="1">
      <c r="A31543" s="294"/>
      <c r="B31543" s="243"/>
      <c r="C31543" s="243"/>
      <c r="D31543" s="243"/>
      <c r="E31543" s="243"/>
    </row>
    <row r="31544" spans="1:5" customFormat="1">
      <c r="A31544" s="294"/>
      <c r="B31544" s="243"/>
      <c r="C31544" s="243"/>
      <c r="D31544" s="243"/>
      <c r="E31544" s="243"/>
    </row>
    <row r="31545" spans="1:5" customFormat="1">
      <c r="A31545" s="294"/>
      <c r="B31545" s="243"/>
      <c r="C31545" s="243"/>
      <c r="D31545" s="243"/>
      <c r="E31545" s="243"/>
    </row>
    <row r="31546" spans="1:5" customFormat="1">
      <c r="A31546" s="294"/>
      <c r="B31546" s="243"/>
      <c r="C31546" s="243"/>
      <c r="D31546" s="243"/>
      <c r="E31546" s="243"/>
    </row>
    <row r="31547" spans="1:5" customFormat="1">
      <c r="A31547" s="294"/>
      <c r="B31547" s="243"/>
      <c r="C31547" s="243"/>
      <c r="D31547" s="243"/>
      <c r="E31547" s="243"/>
    </row>
    <row r="31548" spans="1:5" customFormat="1">
      <c r="A31548" s="294"/>
      <c r="B31548" s="243"/>
      <c r="C31548" s="243"/>
      <c r="D31548" s="243"/>
      <c r="E31548" s="243"/>
    </row>
    <row r="31549" spans="1:5" customFormat="1">
      <c r="A31549" s="294"/>
      <c r="B31549" s="243"/>
      <c r="C31549" s="243"/>
      <c r="D31549" s="243"/>
      <c r="E31549" s="243"/>
    </row>
    <row r="31550" spans="1:5" customFormat="1">
      <c r="A31550" s="294"/>
      <c r="B31550" s="243"/>
      <c r="C31550" s="243"/>
      <c r="D31550" s="243"/>
      <c r="E31550" s="243"/>
    </row>
    <row r="31551" spans="1:5" customFormat="1">
      <c r="A31551" s="294"/>
      <c r="B31551" s="243"/>
      <c r="C31551" s="243"/>
      <c r="D31551" s="243"/>
      <c r="E31551" s="243"/>
    </row>
    <row r="31552" spans="1:5" customFormat="1">
      <c r="A31552" s="294"/>
      <c r="B31552" s="243"/>
      <c r="C31552" s="243"/>
      <c r="D31552" s="243"/>
      <c r="E31552" s="243"/>
    </row>
    <row r="31553" spans="1:5" customFormat="1">
      <c r="A31553" s="294"/>
      <c r="B31553" s="243"/>
      <c r="C31553" s="243"/>
      <c r="D31553" s="243"/>
      <c r="E31553" s="243"/>
    </row>
    <row r="31554" spans="1:5" customFormat="1">
      <c r="A31554" s="294"/>
      <c r="B31554" s="243"/>
      <c r="C31554" s="243"/>
      <c r="D31554" s="243"/>
      <c r="E31554" s="243"/>
    </row>
    <row r="31555" spans="1:5" customFormat="1">
      <c r="A31555" s="294"/>
      <c r="B31555" s="243"/>
      <c r="C31555" s="243"/>
      <c r="D31555" s="243"/>
      <c r="E31555" s="243"/>
    </row>
    <row r="31556" spans="1:5" customFormat="1">
      <c r="A31556" s="294"/>
      <c r="B31556" s="243"/>
      <c r="C31556" s="243"/>
      <c r="D31556" s="243"/>
      <c r="E31556" s="243"/>
    </row>
    <row r="31557" spans="1:5" customFormat="1">
      <c r="A31557" s="294"/>
      <c r="B31557" s="243"/>
      <c r="C31557" s="243"/>
      <c r="D31557" s="243"/>
      <c r="E31557" s="243"/>
    </row>
    <row r="31558" spans="1:5" customFormat="1">
      <c r="A31558" s="294"/>
      <c r="B31558" s="243"/>
      <c r="C31558" s="243"/>
      <c r="D31558" s="243"/>
      <c r="E31558" s="243"/>
    </row>
    <row r="31559" spans="1:5" customFormat="1">
      <c r="A31559" s="294"/>
      <c r="B31559" s="243"/>
      <c r="C31559" s="243"/>
      <c r="D31559" s="243"/>
      <c r="E31559" s="243"/>
    </row>
    <row r="31560" spans="1:5" customFormat="1">
      <c r="A31560" s="294"/>
      <c r="B31560" s="243"/>
      <c r="C31560" s="243"/>
      <c r="D31560" s="243"/>
      <c r="E31560" s="243"/>
    </row>
    <row r="31561" spans="1:5" customFormat="1">
      <c r="A31561" s="294"/>
      <c r="B31561" s="243"/>
      <c r="C31561" s="243"/>
      <c r="D31561" s="243"/>
      <c r="E31561" s="243"/>
    </row>
    <row r="31562" spans="1:5" customFormat="1">
      <c r="A31562" s="294"/>
      <c r="B31562" s="243"/>
      <c r="C31562" s="243"/>
      <c r="D31562" s="243"/>
      <c r="E31562" s="243"/>
    </row>
    <row r="31563" spans="1:5" customFormat="1">
      <c r="A31563" s="294"/>
      <c r="B31563" s="243"/>
      <c r="C31563" s="243"/>
      <c r="D31563" s="243"/>
      <c r="E31563" s="243"/>
    </row>
    <row r="31564" spans="1:5" customFormat="1">
      <c r="A31564" s="294"/>
      <c r="B31564" s="243"/>
      <c r="C31564" s="243"/>
      <c r="D31564" s="243"/>
      <c r="E31564" s="243"/>
    </row>
    <row r="31565" spans="1:5" customFormat="1">
      <c r="A31565" s="294"/>
      <c r="B31565" s="243"/>
      <c r="C31565" s="243"/>
      <c r="D31565" s="243"/>
      <c r="E31565" s="243"/>
    </row>
    <row r="31566" spans="1:5" customFormat="1">
      <c r="A31566" s="294"/>
      <c r="B31566" s="243"/>
      <c r="C31566" s="243"/>
      <c r="D31566" s="243"/>
      <c r="E31566" s="243"/>
    </row>
    <row r="31567" spans="1:5" customFormat="1">
      <c r="A31567" s="294"/>
      <c r="B31567" s="243"/>
      <c r="C31567" s="243"/>
      <c r="D31567" s="243"/>
      <c r="E31567" s="243"/>
    </row>
    <row r="31568" spans="1:5" customFormat="1">
      <c r="A31568" s="294"/>
      <c r="B31568" s="243"/>
      <c r="C31568" s="243"/>
      <c r="D31568" s="243"/>
      <c r="E31568" s="243"/>
    </row>
    <row r="31569" spans="1:5" customFormat="1">
      <c r="A31569" s="294"/>
      <c r="B31569" s="243"/>
      <c r="C31569" s="243"/>
      <c r="D31569" s="243"/>
      <c r="E31569" s="243"/>
    </row>
    <row r="31570" spans="1:5" customFormat="1">
      <c r="A31570" s="294"/>
      <c r="B31570" s="243"/>
      <c r="C31570" s="243"/>
      <c r="D31570" s="243"/>
      <c r="E31570" s="243"/>
    </row>
    <row r="31571" spans="1:5" customFormat="1">
      <c r="A31571" s="294"/>
      <c r="B31571" s="243"/>
      <c r="C31571" s="243"/>
      <c r="D31571" s="243"/>
      <c r="E31571" s="243"/>
    </row>
    <row r="31572" spans="1:5" customFormat="1">
      <c r="A31572" s="294"/>
      <c r="B31572" s="243"/>
      <c r="C31572" s="243"/>
      <c r="D31572" s="243"/>
      <c r="E31572" s="243"/>
    </row>
    <row r="31573" spans="1:5" customFormat="1">
      <c r="A31573" s="294"/>
      <c r="B31573" s="243"/>
      <c r="C31573" s="243"/>
      <c r="D31573" s="243"/>
      <c r="E31573" s="243"/>
    </row>
    <row r="31574" spans="1:5" customFormat="1">
      <c r="A31574" s="294"/>
      <c r="B31574" s="243"/>
      <c r="C31574" s="243"/>
      <c r="D31574" s="243"/>
      <c r="E31574" s="243"/>
    </row>
    <row r="31575" spans="1:5" customFormat="1">
      <c r="A31575" s="294"/>
      <c r="B31575" s="243"/>
      <c r="C31575" s="243"/>
      <c r="D31575" s="243"/>
      <c r="E31575" s="243"/>
    </row>
    <row r="31576" spans="1:5" customFormat="1">
      <c r="A31576" s="294"/>
      <c r="B31576" s="243"/>
      <c r="C31576" s="243"/>
      <c r="D31576" s="243"/>
      <c r="E31576" s="243"/>
    </row>
    <row r="31577" spans="1:5" customFormat="1">
      <c r="A31577" s="294"/>
      <c r="B31577" s="243"/>
      <c r="C31577" s="243"/>
      <c r="D31577" s="243"/>
      <c r="E31577" s="243"/>
    </row>
    <row r="31578" spans="1:5" customFormat="1">
      <c r="A31578" s="294"/>
      <c r="B31578" s="243"/>
      <c r="C31578" s="243"/>
      <c r="D31578" s="243"/>
      <c r="E31578" s="243"/>
    </row>
    <row r="31579" spans="1:5" customFormat="1">
      <c r="A31579" s="294"/>
      <c r="B31579" s="243"/>
      <c r="C31579" s="243"/>
      <c r="D31579" s="243"/>
      <c r="E31579" s="243"/>
    </row>
    <row r="31580" spans="1:5" customFormat="1">
      <c r="A31580" s="294"/>
      <c r="B31580" s="243"/>
      <c r="C31580" s="243"/>
      <c r="D31580" s="243"/>
      <c r="E31580" s="243"/>
    </row>
    <row r="31581" spans="1:5" customFormat="1">
      <c r="A31581" s="294"/>
      <c r="B31581" s="243"/>
      <c r="C31581" s="243"/>
      <c r="D31581" s="243"/>
      <c r="E31581" s="243"/>
    </row>
    <row r="31582" spans="1:5" customFormat="1">
      <c r="A31582" s="294"/>
      <c r="B31582" s="243"/>
      <c r="C31582" s="243"/>
      <c r="D31582" s="243"/>
      <c r="E31582" s="243"/>
    </row>
    <row r="31583" spans="1:5" customFormat="1">
      <c r="A31583" s="294"/>
      <c r="B31583" s="243"/>
      <c r="C31583" s="243"/>
      <c r="D31583" s="243"/>
      <c r="E31583" s="243"/>
    </row>
    <row r="31584" spans="1:5" customFormat="1">
      <c r="A31584" s="294"/>
      <c r="B31584" s="243"/>
      <c r="C31584" s="243"/>
      <c r="D31584" s="243"/>
      <c r="E31584" s="243"/>
    </row>
    <row r="31585" spans="1:5" customFormat="1">
      <c r="A31585" s="294"/>
      <c r="B31585" s="243"/>
      <c r="C31585" s="243"/>
      <c r="D31585" s="243"/>
      <c r="E31585" s="243"/>
    </row>
    <row r="31586" spans="1:5" customFormat="1">
      <c r="A31586" s="294"/>
      <c r="B31586" s="243"/>
      <c r="C31586" s="243"/>
      <c r="D31586" s="243"/>
      <c r="E31586" s="243"/>
    </row>
    <row r="31587" spans="1:5" customFormat="1">
      <c r="A31587" s="294"/>
      <c r="B31587" s="243"/>
      <c r="C31587" s="243"/>
      <c r="D31587" s="243"/>
      <c r="E31587" s="243"/>
    </row>
    <row r="31588" spans="1:5" customFormat="1">
      <c r="A31588" s="294"/>
      <c r="B31588" s="243"/>
      <c r="C31588" s="243"/>
      <c r="D31588" s="243"/>
      <c r="E31588" s="243"/>
    </row>
    <row r="31589" spans="1:5" customFormat="1">
      <c r="A31589" s="294"/>
      <c r="B31589" s="243"/>
      <c r="C31589" s="243"/>
      <c r="D31589" s="243"/>
      <c r="E31589" s="243"/>
    </row>
    <row r="31590" spans="1:5" customFormat="1">
      <c r="A31590" s="294"/>
      <c r="B31590" s="243"/>
      <c r="C31590" s="243"/>
      <c r="D31590" s="243"/>
      <c r="E31590" s="243"/>
    </row>
    <row r="31591" spans="1:5" customFormat="1">
      <c r="A31591" s="294"/>
      <c r="B31591" s="243"/>
      <c r="C31591" s="243"/>
      <c r="D31591" s="243"/>
      <c r="E31591" s="243"/>
    </row>
    <row r="31592" spans="1:5" customFormat="1">
      <c r="A31592" s="294"/>
      <c r="B31592" s="243"/>
      <c r="C31592" s="243"/>
      <c r="D31592" s="243"/>
      <c r="E31592" s="243"/>
    </row>
    <row r="31593" spans="1:5" customFormat="1">
      <c r="A31593" s="294"/>
      <c r="B31593" s="243"/>
      <c r="C31593" s="243"/>
      <c r="D31593" s="243"/>
      <c r="E31593" s="243"/>
    </row>
    <row r="31594" spans="1:5" customFormat="1">
      <c r="A31594" s="294"/>
      <c r="B31594" s="243"/>
      <c r="C31594" s="243"/>
      <c r="D31594" s="243"/>
      <c r="E31594" s="243"/>
    </row>
    <row r="31595" spans="1:5" customFormat="1">
      <c r="A31595" s="294"/>
      <c r="B31595" s="243"/>
      <c r="C31595" s="243"/>
      <c r="D31595" s="243"/>
      <c r="E31595" s="243"/>
    </row>
    <row r="31596" spans="1:5" customFormat="1">
      <c r="A31596" s="294"/>
      <c r="B31596" s="243"/>
      <c r="C31596" s="243"/>
      <c r="D31596" s="243"/>
      <c r="E31596" s="243"/>
    </row>
    <row r="31597" spans="1:5" customFormat="1">
      <c r="A31597" s="294"/>
      <c r="B31597" s="243"/>
      <c r="C31597" s="243"/>
      <c r="D31597" s="243"/>
      <c r="E31597" s="243"/>
    </row>
    <row r="31598" spans="1:5" customFormat="1">
      <c r="A31598" s="294"/>
      <c r="B31598" s="243"/>
      <c r="C31598" s="243"/>
      <c r="D31598" s="243"/>
      <c r="E31598" s="243"/>
    </row>
    <row r="31599" spans="1:5" customFormat="1">
      <c r="A31599" s="294"/>
      <c r="B31599" s="243"/>
      <c r="C31599" s="243"/>
      <c r="D31599" s="243"/>
      <c r="E31599" s="243"/>
    </row>
    <row r="31600" spans="1:5" customFormat="1">
      <c r="A31600" s="294"/>
      <c r="B31600" s="243"/>
      <c r="C31600" s="243"/>
      <c r="D31600" s="243"/>
      <c r="E31600" s="243"/>
    </row>
    <row r="31601" spans="1:5" customFormat="1">
      <c r="A31601" s="294"/>
      <c r="B31601" s="243"/>
      <c r="C31601" s="243"/>
      <c r="D31601" s="243"/>
      <c r="E31601" s="243"/>
    </row>
    <row r="31602" spans="1:5" customFormat="1">
      <c r="A31602" s="294"/>
      <c r="B31602" s="243"/>
      <c r="C31602" s="243"/>
      <c r="D31602" s="243"/>
      <c r="E31602" s="243"/>
    </row>
    <row r="31603" spans="1:5" customFormat="1">
      <c r="A31603" s="294"/>
      <c r="B31603" s="243"/>
      <c r="C31603" s="243"/>
      <c r="D31603" s="243"/>
      <c r="E31603" s="243"/>
    </row>
    <row r="31604" spans="1:5" customFormat="1">
      <c r="A31604" s="294"/>
      <c r="B31604" s="243"/>
      <c r="C31604" s="243"/>
      <c r="D31604" s="243"/>
      <c r="E31604" s="243"/>
    </row>
    <row r="31605" spans="1:5" customFormat="1">
      <c r="A31605" s="294"/>
      <c r="B31605" s="243"/>
      <c r="C31605" s="243"/>
      <c r="D31605" s="243"/>
      <c r="E31605" s="243"/>
    </row>
    <row r="31606" spans="1:5" customFormat="1">
      <c r="A31606" s="294"/>
      <c r="B31606" s="243"/>
      <c r="C31606" s="243"/>
      <c r="D31606" s="243"/>
      <c r="E31606" s="243"/>
    </row>
    <row r="31607" spans="1:5" customFormat="1">
      <c r="A31607" s="294"/>
      <c r="B31607" s="243"/>
      <c r="C31607" s="243"/>
      <c r="D31607" s="243"/>
      <c r="E31607" s="243"/>
    </row>
    <row r="31608" spans="1:5" customFormat="1">
      <c r="A31608" s="294"/>
      <c r="B31608" s="243"/>
      <c r="C31608" s="243"/>
      <c r="D31608" s="243"/>
      <c r="E31608" s="243"/>
    </row>
    <row r="31609" spans="1:5" customFormat="1">
      <c r="A31609" s="294"/>
      <c r="B31609" s="243"/>
      <c r="C31609" s="243"/>
      <c r="D31609" s="243"/>
      <c r="E31609" s="243"/>
    </row>
    <row r="31610" spans="1:5" customFormat="1">
      <c r="A31610" s="294"/>
      <c r="B31610" s="243"/>
      <c r="C31610" s="243"/>
      <c r="D31610" s="243"/>
      <c r="E31610" s="243"/>
    </row>
    <row r="31611" spans="1:5" customFormat="1">
      <c r="A31611" s="294"/>
      <c r="B31611" s="243"/>
      <c r="C31611" s="243"/>
      <c r="D31611" s="243"/>
      <c r="E31611" s="243"/>
    </row>
    <row r="31612" spans="1:5" customFormat="1">
      <c r="A31612" s="294"/>
      <c r="B31612" s="243"/>
      <c r="C31612" s="243"/>
      <c r="D31612" s="243"/>
      <c r="E31612" s="243"/>
    </row>
    <row r="31613" spans="1:5" customFormat="1">
      <c r="A31613" s="294"/>
      <c r="B31613" s="243"/>
      <c r="C31613" s="243"/>
      <c r="D31613" s="243"/>
      <c r="E31613" s="243"/>
    </row>
    <row r="31614" spans="1:5" customFormat="1">
      <c r="A31614" s="294"/>
      <c r="B31614" s="243"/>
      <c r="C31614" s="243"/>
      <c r="D31614" s="243"/>
      <c r="E31614" s="243"/>
    </row>
    <row r="31615" spans="1:5" customFormat="1">
      <c r="A31615" s="294"/>
      <c r="B31615" s="243"/>
      <c r="C31615" s="243"/>
      <c r="D31615" s="243"/>
      <c r="E31615" s="243"/>
    </row>
    <row r="31616" spans="1:5" customFormat="1">
      <c r="A31616" s="294"/>
      <c r="B31616" s="243"/>
      <c r="C31616" s="243"/>
      <c r="D31616" s="243"/>
      <c r="E31616" s="243"/>
    </row>
    <row r="31617" spans="1:5" customFormat="1">
      <c r="A31617" s="294"/>
      <c r="B31617" s="243"/>
      <c r="C31617" s="243"/>
      <c r="D31617" s="243"/>
      <c r="E31617" s="243"/>
    </row>
    <row r="31618" spans="1:5" customFormat="1">
      <c r="A31618" s="294"/>
      <c r="B31618" s="243"/>
      <c r="C31618" s="243"/>
      <c r="D31618" s="243"/>
      <c r="E31618" s="243"/>
    </row>
    <row r="31619" spans="1:5" customFormat="1">
      <c r="A31619" s="294"/>
      <c r="B31619" s="243"/>
      <c r="C31619" s="243"/>
      <c r="D31619" s="243"/>
      <c r="E31619" s="243"/>
    </row>
    <row r="31620" spans="1:5" customFormat="1">
      <c r="A31620" s="294"/>
      <c r="B31620" s="243"/>
      <c r="C31620" s="243"/>
      <c r="D31620" s="243"/>
      <c r="E31620" s="243"/>
    </row>
    <row r="31621" spans="1:5" customFormat="1">
      <c r="A31621" s="294"/>
      <c r="B31621" s="243"/>
      <c r="C31621" s="243"/>
      <c r="D31621" s="243"/>
      <c r="E31621" s="243"/>
    </row>
    <row r="31622" spans="1:5" customFormat="1">
      <c r="A31622" s="294"/>
      <c r="B31622" s="243"/>
      <c r="C31622" s="243"/>
      <c r="D31622" s="243"/>
      <c r="E31622" s="243"/>
    </row>
    <row r="31623" spans="1:5" customFormat="1">
      <c r="A31623" s="294"/>
      <c r="B31623" s="243"/>
      <c r="C31623" s="243"/>
      <c r="D31623" s="243"/>
      <c r="E31623" s="243"/>
    </row>
    <row r="31624" spans="1:5" customFormat="1">
      <c r="A31624" s="294"/>
      <c r="B31624" s="243"/>
      <c r="C31624" s="243"/>
      <c r="D31624" s="243"/>
      <c r="E31624" s="243"/>
    </row>
    <row r="31625" spans="1:5" customFormat="1">
      <c r="A31625" s="294"/>
      <c r="B31625" s="243"/>
      <c r="C31625" s="243"/>
      <c r="D31625" s="243"/>
      <c r="E31625" s="243"/>
    </row>
    <row r="31626" spans="1:5" customFormat="1">
      <c r="A31626" s="294"/>
      <c r="B31626" s="243"/>
      <c r="C31626" s="243"/>
      <c r="D31626" s="243"/>
      <c r="E31626" s="243"/>
    </row>
    <row r="31627" spans="1:5" customFormat="1">
      <c r="A31627" s="294"/>
      <c r="B31627" s="243"/>
      <c r="C31627" s="243"/>
      <c r="D31627" s="243"/>
      <c r="E31627" s="243"/>
    </row>
    <row r="31628" spans="1:5" customFormat="1">
      <c r="A31628" s="294"/>
      <c r="B31628" s="243"/>
      <c r="C31628" s="243"/>
      <c r="D31628" s="243"/>
      <c r="E31628" s="243"/>
    </row>
    <row r="31629" spans="1:5" customFormat="1">
      <c r="A31629" s="294"/>
      <c r="B31629" s="243"/>
      <c r="C31629" s="243"/>
      <c r="D31629" s="243"/>
      <c r="E31629" s="243"/>
    </row>
    <row r="31630" spans="1:5" customFormat="1">
      <c r="A31630" s="294"/>
      <c r="B31630" s="243"/>
      <c r="C31630" s="243"/>
      <c r="D31630" s="243"/>
      <c r="E31630" s="243"/>
    </row>
    <row r="31631" spans="1:5" customFormat="1">
      <c r="A31631" s="294"/>
      <c r="B31631" s="243"/>
      <c r="C31631" s="243"/>
      <c r="D31631" s="243"/>
      <c r="E31631" s="243"/>
    </row>
    <row r="31632" spans="1:5" customFormat="1">
      <c r="A31632" s="294"/>
      <c r="B31632" s="243"/>
      <c r="C31632" s="243"/>
      <c r="D31632" s="243"/>
      <c r="E31632" s="243"/>
    </row>
    <row r="31633" spans="1:5" customFormat="1">
      <c r="A31633" s="294"/>
      <c r="B31633" s="243"/>
      <c r="C31633" s="243"/>
      <c r="D31633" s="243"/>
      <c r="E31633" s="243"/>
    </row>
    <row r="31634" spans="1:5" customFormat="1">
      <c r="A31634" s="294"/>
      <c r="B31634" s="243"/>
      <c r="C31634" s="243"/>
      <c r="D31634" s="243"/>
      <c r="E31634" s="243"/>
    </row>
    <row r="31635" spans="1:5" customFormat="1">
      <c r="A31635" s="294"/>
      <c r="B31635" s="243"/>
      <c r="C31635" s="243"/>
      <c r="D31635" s="243"/>
      <c r="E31635" s="243"/>
    </row>
    <row r="31636" spans="1:5" customFormat="1">
      <c r="A31636" s="294"/>
      <c r="B31636" s="243"/>
      <c r="C31636" s="243"/>
      <c r="D31636" s="243"/>
      <c r="E31636" s="243"/>
    </row>
    <row r="31637" spans="1:5" customFormat="1">
      <c r="A31637" s="294"/>
      <c r="B31637" s="243"/>
      <c r="C31637" s="243"/>
      <c r="D31637" s="243"/>
      <c r="E31637" s="243"/>
    </row>
    <row r="31638" spans="1:5" customFormat="1">
      <c r="A31638" s="294"/>
      <c r="B31638" s="243"/>
      <c r="C31638" s="243"/>
      <c r="D31638" s="243"/>
      <c r="E31638" s="243"/>
    </row>
    <row r="31639" spans="1:5" customFormat="1">
      <c r="A31639" s="294"/>
      <c r="B31639" s="243"/>
      <c r="C31639" s="243"/>
      <c r="D31639" s="243"/>
      <c r="E31639" s="243"/>
    </row>
    <row r="31640" spans="1:5" customFormat="1">
      <c r="A31640" s="294"/>
      <c r="B31640" s="243"/>
      <c r="C31640" s="243"/>
      <c r="D31640" s="243"/>
      <c r="E31640" s="243"/>
    </row>
    <row r="31641" spans="1:5" customFormat="1">
      <c r="A31641" s="294"/>
      <c r="B31641" s="243"/>
      <c r="C31641" s="243"/>
      <c r="D31641" s="243"/>
      <c r="E31641" s="243"/>
    </row>
    <row r="31642" spans="1:5" customFormat="1">
      <c r="A31642" s="294"/>
      <c r="B31642" s="243"/>
      <c r="C31642" s="243"/>
      <c r="D31642" s="243"/>
      <c r="E31642" s="243"/>
    </row>
    <row r="31643" spans="1:5" customFormat="1">
      <c r="A31643" s="294"/>
      <c r="B31643" s="243"/>
      <c r="C31643" s="243"/>
      <c r="D31643" s="243"/>
      <c r="E31643" s="243"/>
    </row>
    <row r="31644" spans="1:5" customFormat="1">
      <c r="A31644" s="294"/>
      <c r="B31644" s="243"/>
      <c r="C31644" s="243"/>
      <c r="D31644" s="243"/>
      <c r="E31644" s="243"/>
    </row>
    <row r="31645" spans="1:5" customFormat="1">
      <c r="A31645" s="294"/>
      <c r="B31645" s="243"/>
      <c r="C31645" s="243"/>
      <c r="D31645" s="243"/>
      <c r="E31645" s="243"/>
    </row>
    <row r="31646" spans="1:5" customFormat="1">
      <c r="A31646" s="294"/>
      <c r="B31646" s="243"/>
      <c r="C31646" s="243"/>
      <c r="D31646" s="243"/>
      <c r="E31646" s="243"/>
    </row>
    <row r="31647" spans="1:5" customFormat="1">
      <c r="A31647" s="294"/>
      <c r="B31647" s="243"/>
      <c r="C31647" s="243"/>
      <c r="D31647" s="243"/>
      <c r="E31647" s="243"/>
    </row>
    <row r="31648" spans="1:5" customFormat="1">
      <c r="A31648" s="294"/>
      <c r="B31648" s="243"/>
      <c r="C31648" s="243"/>
      <c r="D31648" s="243"/>
      <c r="E31648" s="243"/>
    </row>
    <row r="31649" spans="1:5" customFormat="1">
      <c r="A31649" s="294"/>
      <c r="B31649" s="243"/>
      <c r="C31649" s="243"/>
      <c r="D31649" s="243"/>
      <c r="E31649" s="243"/>
    </row>
    <row r="31650" spans="1:5" customFormat="1">
      <c r="A31650" s="294"/>
      <c r="B31650" s="243"/>
      <c r="C31650" s="243"/>
      <c r="D31650" s="243"/>
      <c r="E31650" s="243"/>
    </row>
    <row r="31651" spans="1:5" customFormat="1">
      <c r="A31651" s="294"/>
      <c r="B31651" s="243"/>
      <c r="C31651" s="243"/>
      <c r="D31651" s="243"/>
      <c r="E31651" s="243"/>
    </row>
    <row r="31652" spans="1:5" customFormat="1">
      <c r="A31652" s="294"/>
      <c r="B31652" s="243"/>
      <c r="C31652" s="243"/>
      <c r="D31652" s="243"/>
      <c r="E31652" s="243"/>
    </row>
    <row r="31653" spans="1:5" customFormat="1">
      <c r="A31653" s="294"/>
      <c r="B31653" s="243"/>
      <c r="C31653" s="243"/>
      <c r="D31653" s="243"/>
      <c r="E31653" s="243"/>
    </row>
    <row r="31654" spans="1:5" customFormat="1">
      <c r="A31654" s="294"/>
      <c r="B31654" s="243"/>
      <c r="C31654" s="243"/>
      <c r="D31654" s="243"/>
      <c r="E31654" s="243"/>
    </row>
    <row r="31655" spans="1:5" customFormat="1">
      <c r="A31655" s="294"/>
      <c r="B31655" s="243"/>
      <c r="C31655" s="243"/>
      <c r="D31655" s="243"/>
      <c r="E31655" s="243"/>
    </row>
    <row r="31656" spans="1:5" customFormat="1">
      <c r="A31656" s="294"/>
      <c r="B31656" s="243"/>
      <c r="C31656" s="243"/>
      <c r="D31656" s="243"/>
      <c r="E31656" s="243"/>
    </row>
    <row r="31657" spans="1:5" customFormat="1">
      <c r="A31657" s="294"/>
      <c r="B31657" s="243"/>
      <c r="C31657" s="243"/>
      <c r="D31657" s="243"/>
      <c r="E31657" s="243"/>
    </row>
    <row r="31658" spans="1:5" customFormat="1">
      <c r="A31658" s="294"/>
      <c r="B31658" s="243"/>
      <c r="C31658" s="243"/>
      <c r="D31658" s="243"/>
      <c r="E31658" s="243"/>
    </row>
    <row r="31659" spans="1:5" customFormat="1">
      <c r="A31659" s="294"/>
      <c r="B31659" s="243"/>
      <c r="C31659" s="243"/>
      <c r="D31659" s="243"/>
      <c r="E31659" s="243"/>
    </row>
    <row r="31660" spans="1:5" customFormat="1">
      <c r="A31660" s="294"/>
      <c r="B31660" s="243"/>
      <c r="C31660" s="243"/>
      <c r="D31660" s="243"/>
      <c r="E31660" s="243"/>
    </row>
    <row r="31661" spans="1:5" customFormat="1">
      <c r="A31661" s="294"/>
      <c r="B31661" s="243"/>
      <c r="C31661" s="243"/>
      <c r="D31661" s="243"/>
      <c r="E31661" s="243"/>
    </row>
    <row r="31662" spans="1:5" customFormat="1">
      <c r="A31662" s="294"/>
      <c r="B31662" s="243"/>
      <c r="C31662" s="243"/>
      <c r="D31662" s="243"/>
      <c r="E31662" s="243"/>
    </row>
    <row r="31663" spans="1:5" customFormat="1">
      <c r="A31663" s="294"/>
      <c r="B31663" s="243"/>
      <c r="C31663" s="243"/>
      <c r="D31663" s="243"/>
      <c r="E31663" s="243"/>
    </row>
    <row r="31664" spans="1:5" customFormat="1">
      <c r="A31664" s="294"/>
      <c r="B31664" s="243"/>
      <c r="C31664" s="243"/>
      <c r="D31664" s="243"/>
      <c r="E31664" s="243"/>
    </row>
    <row r="31665" spans="1:5" customFormat="1">
      <c r="A31665" s="294"/>
      <c r="B31665" s="243"/>
      <c r="C31665" s="243"/>
      <c r="D31665" s="243"/>
      <c r="E31665" s="243"/>
    </row>
    <row r="31666" spans="1:5" customFormat="1">
      <c r="A31666" s="294"/>
      <c r="B31666" s="243"/>
      <c r="C31666" s="243"/>
      <c r="D31666" s="243"/>
      <c r="E31666" s="243"/>
    </row>
    <row r="31667" spans="1:5" customFormat="1">
      <c r="A31667" s="294"/>
      <c r="B31667" s="243"/>
      <c r="C31667" s="243"/>
      <c r="D31667" s="243"/>
      <c r="E31667" s="243"/>
    </row>
    <row r="31668" spans="1:5" customFormat="1">
      <c r="A31668" s="294"/>
      <c r="B31668" s="243"/>
      <c r="C31668" s="243"/>
      <c r="D31668" s="243"/>
      <c r="E31668" s="243"/>
    </row>
    <row r="31669" spans="1:5" customFormat="1">
      <c r="A31669" s="294"/>
      <c r="B31669" s="243"/>
      <c r="C31669" s="243"/>
      <c r="D31669" s="243"/>
      <c r="E31669" s="243"/>
    </row>
    <row r="31670" spans="1:5" customFormat="1">
      <c r="A31670" s="294"/>
      <c r="B31670" s="243"/>
      <c r="C31670" s="243"/>
      <c r="D31670" s="243"/>
      <c r="E31670" s="243"/>
    </row>
    <row r="31671" spans="1:5" customFormat="1">
      <c r="A31671" s="294"/>
      <c r="B31671" s="243"/>
      <c r="C31671" s="243"/>
      <c r="D31671" s="243"/>
      <c r="E31671" s="243"/>
    </row>
    <row r="31672" spans="1:5" customFormat="1">
      <c r="A31672" s="294"/>
      <c r="B31672" s="243"/>
      <c r="C31672" s="243"/>
      <c r="D31672" s="243"/>
      <c r="E31672" s="243"/>
    </row>
    <row r="31673" spans="1:5" customFormat="1">
      <c r="A31673" s="294"/>
      <c r="B31673" s="243"/>
      <c r="C31673" s="243"/>
      <c r="D31673" s="243"/>
      <c r="E31673" s="243"/>
    </row>
    <row r="31674" spans="1:5" customFormat="1">
      <c r="A31674" s="294"/>
      <c r="B31674" s="243"/>
      <c r="C31674" s="243"/>
      <c r="D31674" s="243"/>
      <c r="E31674" s="243"/>
    </row>
    <row r="31675" spans="1:5" customFormat="1">
      <c r="A31675" s="294"/>
      <c r="B31675" s="243"/>
      <c r="C31675" s="243"/>
      <c r="D31675" s="243"/>
      <c r="E31675" s="243"/>
    </row>
    <row r="31676" spans="1:5" customFormat="1">
      <c r="A31676" s="294"/>
      <c r="B31676" s="243"/>
      <c r="C31676" s="243"/>
      <c r="D31676" s="243"/>
      <c r="E31676" s="243"/>
    </row>
    <row r="31677" spans="1:5" customFormat="1">
      <c r="A31677" s="294"/>
      <c r="B31677" s="243"/>
      <c r="C31677" s="243"/>
      <c r="D31677" s="243"/>
      <c r="E31677" s="243"/>
    </row>
    <row r="31678" spans="1:5" customFormat="1">
      <c r="A31678" s="294"/>
      <c r="B31678" s="243"/>
      <c r="C31678" s="243"/>
      <c r="D31678" s="243"/>
      <c r="E31678" s="243"/>
    </row>
    <row r="31679" spans="1:5" customFormat="1">
      <c r="A31679" s="294"/>
      <c r="B31679" s="243"/>
      <c r="C31679" s="243"/>
      <c r="D31679" s="243"/>
      <c r="E31679" s="243"/>
    </row>
    <row r="31680" spans="1:5" customFormat="1">
      <c r="A31680" s="294"/>
      <c r="B31680" s="243"/>
      <c r="C31680" s="243"/>
      <c r="D31680" s="243"/>
      <c r="E31680" s="243"/>
    </row>
    <row r="31681" spans="1:5" customFormat="1">
      <c r="A31681" s="294"/>
      <c r="B31681" s="243"/>
      <c r="C31681" s="243"/>
      <c r="D31681" s="243"/>
      <c r="E31681" s="243"/>
    </row>
    <row r="31682" spans="1:5" customFormat="1">
      <c r="A31682" s="294"/>
      <c r="B31682" s="243"/>
      <c r="C31682" s="243"/>
      <c r="D31682" s="243"/>
      <c r="E31682" s="243"/>
    </row>
    <row r="31683" spans="1:5" customFormat="1">
      <c r="A31683" s="294"/>
      <c r="B31683" s="243"/>
      <c r="C31683" s="243"/>
      <c r="D31683" s="243"/>
      <c r="E31683" s="243"/>
    </row>
    <row r="31684" spans="1:5" customFormat="1">
      <c r="A31684" s="294"/>
      <c r="B31684" s="243"/>
      <c r="C31684" s="243"/>
      <c r="D31684" s="243"/>
      <c r="E31684" s="243"/>
    </row>
    <row r="31685" spans="1:5" customFormat="1">
      <c r="A31685" s="294"/>
      <c r="B31685" s="243"/>
      <c r="C31685" s="243"/>
      <c r="D31685" s="243"/>
      <c r="E31685" s="243"/>
    </row>
    <row r="31686" spans="1:5" customFormat="1">
      <c r="A31686" s="294"/>
      <c r="B31686" s="243"/>
      <c r="C31686" s="243"/>
      <c r="D31686" s="243"/>
      <c r="E31686" s="243"/>
    </row>
    <row r="31687" spans="1:5" customFormat="1">
      <c r="A31687" s="294"/>
      <c r="B31687" s="243"/>
      <c r="C31687" s="243"/>
      <c r="D31687" s="243"/>
      <c r="E31687" s="243"/>
    </row>
    <row r="31688" spans="1:5" customFormat="1">
      <c r="A31688" s="294"/>
      <c r="B31688" s="243"/>
      <c r="C31688" s="243"/>
      <c r="D31688" s="243"/>
      <c r="E31688" s="243"/>
    </row>
    <row r="31689" spans="1:5" customFormat="1">
      <c r="A31689" s="294"/>
      <c r="B31689" s="243"/>
      <c r="C31689" s="243"/>
      <c r="D31689" s="243"/>
      <c r="E31689" s="243"/>
    </row>
    <row r="31690" spans="1:5" customFormat="1">
      <c r="A31690" s="294"/>
      <c r="B31690" s="243"/>
      <c r="C31690" s="243"/>
      <c r="D31690" s="243"/>
      <c r="E31690" s="243"/>
    </row>
    <row r="31691" spans="1:5" customFormat="1">
      <c r="A31691" s="294"/>
      <c r="B31691" s="243"/>
      <c r="C31691" s="243"/>
      <c r="D31691" s="243"/>
      <c r="E31691" s="243"/>
    </row>
    <row r="31692" spans="1:5" customFormat="1">
      <c r="A31692" s="294"/>
      <c r="B31692" s="243"/>
      <c r="C31692" s="243"/>
      <c r="D31692" s="243"/>
      <c r="E31692" s="243"/>
    </row>
    <row r="31693" spans="1:5" customFormat="1">
      <c r="A31693" s="294"/>
      <c r="B31693" s="243"/>
      <c r="C31693" s="243"/>
      <c r="D31693" s="243"/>
      <c r="E31693" s="243"/>
    </row>
    <row r="31694" spans="1:5" customFormat="1">
      <c r="A31694" s="294"/>
      <c r="B31694" s="243"/>
      <c r="C31694" s="243"/>
      <c r="D31694" s="243"/>
      <c r="E31694" s="243"/>
    </row>
    <row r="31695" spans="1:5" customFormat="1">
      <c r="A31695" s="294"/>
      <c r="B31695" s="243"/>
      <c r="C31695" s="243"/>
      <c r="D31695" s="243"/>
      <c r="E31695" s="243"/>
    </row>
    <row r="31696" spans="1:5" customFormat="1">
      <c r="A31696" s="294"/>
      <c r="B31696" s="243"/>
      <c r="C31696" s="243"/>
      <c r="D31696" s="243"/>
      <c r="E31696" s="243"/>
    </row>
    <row r="31697" spans="1:5" customFormat="1">
      <c r="A31697" s="294"/>
      <c r="B31697" s="243"/>
      <c r="C31697" s="243"/>
      <c r="D31697" s="243"/>
      <c r="E31697" s="243"/>
    </row>
    <row r="31698" spans="1:5" customFormat="1">
      <c r="A31698" s="294"/>
      <c r="B31698" s="243"/>
      <c r="C31698" s="243"/>
      <c r="D31698" s="243"/>
      <c r="E31698" s="243"/>
    </row>
    <row r="31699" spans="1:5" customFormat="1">
      <c r="A31699" s="294"/>
      <c r="B31699" s="243"/>
      <c r="C31699" s="243"/>
      <c r="D31699" s="243"/>
      <c r="E31699" s="243"/>
    </row>
    <row r="31700" spans="1:5" customFormat="1">
      <c r="A31700" s="294"/>
      <c r="B31700" s="243"/>
      <c r="C31700" s="243"/>
      <c r="D31700" s="243"/>
      <c r="E31700" s="243"/>
    </row>
    <row r="31701" spans="1:5" customFormat="1">
      <c r="A31701" s="294"/>
      <c r="B31701" s="243"/>
      <c r="C31701" s="243"/>
      <c r="D31701" s="243"/>
      <c r="E31701" s="243"/>
    </row>
    <row r="31702" spans="1:5" customFormat="1">
      <c r="A31702" s="294"/>
      <c r="B31702" s="243"/>
      <c r="C31702" s="243"/>
      <c r="D31702" s="243"/>
      <c r="E31702" s="243"/>
    </row>
    <row r="31703" spans="1:5" customFormat="1">
      <c r="A31703" s="294"/>
      <c r="B31703" s="243"/>
      <c r="C31703" s="243"/>
      <c r="D31703" s="243"/>
      <c r="E31703" s="243"/>
    </row>
    <row r="31704" spans="1:5" customFormat="1">
      <c r="A31704" s="294"/>
      <c r="B31704" s="243"/>
      <c r="C31704" s="243"/>
      <c r="D31704" s="243"/>
      <c r="E31704" s="243"/>
    </row>
    <row r="31705" spans="1:5" customFormat="1">
      <c r="A31705" s="294"/>
      <c r="B31705" s="243"/>
      <c r="C31705" s="243"/>
      <c r="D31705" s="243"/>
      <c r="E31705" s="243"/>
    </row>
    <row r="31706" spans="1:5" customFormat="1">
      <c r="A31706" s="294"/>
      <c r="B31706" s="243"/>
      <c r="C31706" s="243"/>
      <c r="D31706" s="243"/>
      <c r="E31706" s="243"/>
    </row>
    <row r="31707" spans="1:5" customFormat="1">
      <c r="A31707" s="294"/>
      <c r="B31707" s="243"/>
      <c r="C31707" s="243"/>
      <c r="D31707" s="243"/>
      <c r="E31707" s="243"/>
    </row>
    <row r="31708" spans="1:5" customFormat="1">
      <c r="A31708" s="294"/>
      <c r="B31708" s="243"/>
      <c r="C31708" s="243"/>
      <c r="D31708" s="243"/>
      <c r="E31708" s="243"/>
    </row>
    <row r="31709" spans="1:5" customFormat="1">
      <c r="A31709" s="294"/>
      <c r="B31709" s="243"/>
      <c r="C31709" s="243"/>
      <c r="D31709" s="243"/>
      <c r="E31709" s="243"/>
    </row>
    <row r="31710" spans="1:5" customFormat="1">
      <c r="A31710" s="294"/>
      <c r="B31710" s="243"/>
      <c r="C31710" s="243"/>
      <c r="D31710" s="243"/>
      <c r="E31710" s="243"/>
    </row>
    <row r="31711" spans="1:5" customFormat="1">
      <c r="A31711" s="294"/>
      <c r="B31711" s="243"/>
      <c r="C31711" s="243"/>
      <c r="D31711" s="243"/>
      <c r="E31711" s="243"/>
    </row>
    <row r="31712" spans="1:5" customFormat="1">
      <c r="A31712" s="294"/>
      <c r="B31712" s="243"/>
      <c r="C31712" s="243"/>
      <c r="D31712" s="243"/>
      <c r="E31712" s="243"/>
    </row>
    <row r="31713" spans="1:5" customFormat="1">
      <c r="A31713" s="294"/>
      <c r="B31713" s="243"/>
      <c r="C31713" s="243"/>
      <c r="D31713" s="243"/>
      <c r="E31713" s="243"/>
    </row>
    <row r="31714" spans="1:5" customFormat="1">
      <c r="A31714" s="294"/>
      <c r="B31714" s="243"/>
      <c r="C31714" s="243"/>
      <c r="D31714" s="243"/>
      <c r="E31714" s="243"/>
    </row>
    <row r="31715" spans="1:5" customFormat="1">
      <c r="A31715" s="294"/>
      <c r="B31715" s="243"/>
      <c r="C31715" s="243"/>
      <c r="D31715" s="243"/>
      <c r="E31715" s="243"/>
    </row>
    <row r="31716" spans="1:5" customFormat="1">
      <c r="A31716" s="294"/>
      <c r="B31716" s="243"/>
      <c r="C31716" s="243"/>
      <c r="D31716" s="243"/>
      <c r="E31716" s="243"/>
    </row>
    <row r="31717" spans="1:5" customFormat="1">
      <c r="A31717" s="294"/>
      <c r="B31717" s="243"/>
      <c r="C31717" s="243"/>
      <c r="D31717" s="243"/>
      <c r="E31717" s="243"/>
    </row>
    <row r="31718" spans="1:5" customFormat="1">
      <c r="A31718" s="294"/>
      <c r="B31718" s="243"/>
      <c r="C31718" s="243"/>
      <c r="D31718" s="243"/>
      <c r="E31718" s="243"/>
    </row>
    <row r="31719" spans="1:5" customFormat="1">
      <c r="A31719" s="294"/>
      <c r="B31719" s="243"/>
      <c r="C31719" s="243"/>
      <c r="D31719" s="243"/>
      <c r="E31719" s="243"/>
    </row>
    <row r="31720" spans="1:5" customFormat="1">
      <c r="A31720" s="294"/>
      <c r="B31720" s="243"/>
      <c r="C31720" s="243"/>
      <c r="D31720" s="243"/>
      <c r="E31720" s="243"/>
    </row>
    <row r="31721" spans="1:5" customFormat="1">
      <c r="A31721" s="294"/>
      <c r="B31721" s="243"/>
      <c r="C31721" s="243"/>
      <c r="D31721" s="243"/>
      <c r="E31721" s="243"/>
    </row>
    <row r="31722" spans="1:5" customFormat="1">
      <c r="A31722" s="294"/>
      <c r="B31722" s="243"/>
      <c r="C31722" s="243"/>
      <c r="D31722" s="243"/>
      <c r="E31722" s="243"/>
    </row>
    <row r="31723" spans="1:5" customFormat="1">
      <c r="A31723" s="294"/>
      <c r="B31723" s="243"/>
      <c r="C31723" s="243"/>
      <c r="D31723" s="243"/>
      <c r="E31723" s="243"/>
    </row>
    <row r="31724" spans="1:5" customFormat="1">
      <c r="A31724" s="294"/>
      <c r="B31724" s="243"/>
      <c r="C31724" s="243"/>
      <c r="D31724" s="243"/>
      <c r="E31724" s="243"/>
    </row>
    <row r="31725" spans="1:5" customFormat="1">
      <c r="A31725" s="294"/>
      <c r="B31725" s="243"/>
      <c r="C31725" s="243"/>
      <c r="D31725" s="243"/>
      <c r="E31725" s="243"/>
    </row>
    <row r="31726" spans="1:5" customFormat="1">
      <c r="A31726" s="294"/>
      <c r="B31726" s="243"/>
      <c r="C31726" s="243"/>
      <c r="D31726" s="243"/>
      <c r="E31726" s="243"/>
    </row>
    <row r="31727" spans="1:5" customFormat="1">
      <c r="A31727" s="294"/>
      <c r="B31727" s="243"/>
      <c r="C31727" s="243"/>
      <c r="D31727" s="243"/>
      <c r="E31727" s="243"/>
    </row>
    <row r="31728" spans="1:5" customFormat="1">
      <c r="A31728" s="294"/>
      <c r="B31728" s="243"/>
      <c r="C31728" s="243"/>
      <c r="D31728" s="243"/>
      <c r="E31728" s="243"/>
    </row>
    <row r="31729" spans="1:5" customFormat="1">
      <c r="A31729" s="294"/>
      <c r="B31729" s="243"/>
      <c r="C31729" s="243"/>
      <c r="D31729" s="243"/>
      <c r="E31729" s="243"/>
    </row>
    <row r="31730" spans="1:5" customFormat="1">
      <c r="A31730" s="294"/>
      <c r="B31730" s="243"/>
      <c r="C31730" s="243"/>
      <c r="D31730" s="243"/>
      <c r="E31730" s="243"/>
    </row>
    <row r="31731" spans="1:5" customFormat="1">
      <c r="A31731" s="294"/>
      <c r="B31731" s="243"/>
      <c r="C31731" s="243"/>
      <c r="D31731" s="243"/>
      <c r="E31731" s="243"/>
    </row>
    <row r="31732" spans="1:5" customFormat="1">
      <c r="A31732" s="294"/>
      <c r="B31732" s="243"/>
      <c r="C31732" s="243"/>
      <c r="D31732" s="243"/>
      <c r="E31732" s="243"/>
    </row>
    <row r="31733" spans="1:5" customFormat="1">
      <c r="A31733" s="294"/>
      <c r="B31733" s="243"/>
      <c r="C31733" s="243"/>
      <c r="D31733" s="243"/>
      <c r="E31733" s="243"/>
    </row>
    <row r="31734" spans="1:5" customFormat="1">
      <c r="A31734" s="294"/>
      <c r="B31734" s="243"/>
      <c r="C31734" s="243"/>
      <c r="D31734" s="243"/>
      <c r="E31734" s="243"/>
    </row>
    <row r="31735" spans="1:5" customFormat="1">
      <c r="A31735" s="294"/>
      <c r="B31735" s="243"/>
      <c r="C31735" s="243"/>
      <c r="D31735" s="243"/>
      <c r="E31735" s="243"/>
    </row>
    <row r="31736" spans="1:5" customFormat="1">
      <c r="A31736" s="294"/>
      <c r="B31736" s="243"/>
      <c r="C31736" s="243"/>
      <c r="D31736" s="243"/>
      <c r="E31736" s="243"/>
    </row>
    <row r="31737" spans="1:5" customFormat="1">
      <c r="A31737" s="294"/>
      <c r="B31737" s="243"/>
      <c r="C31737" s="243"/>
      <c r="D31737" s="243"/>
      <c r="E31737" s="243"/>
    </row>
    <row r="31738" spans="1:5" customFormat="1">
      <c r="A31738" s="294"/>
      <c r="B31738" s="243"/>
      <c r="C31738" s="243"/>
      <c r="D31738" s="243"/>
      <c r="E31738" s="243"/>
    </row>
    <row r="31739" spans="1:5" customFormat="1">
      <c r="A31739" s="294"/>
      <c r="B31739" s="243"/>
      <c r="C31739" s="243"/>
      <c r="D31739" s="243"/>
      <c r="E31739" s="243"/>
    </row>
    <row r="31740" spans="1:5" customFormat="1">
      <c r="A31740" s="294"/>
      <c r="B31740" s="243"/>
      <c r="C31740" s="243"/>
      <c r="D31740" s="243"/>
      <c r="E31740" s="243"/>
    </row>
    <row r="31741" spans="1:5" customFormat="1">
      <c r="A31741" s="294"/>
      <c r="B31741" s="243"/>
      <c r="C31741" s="243"/>
      <c r="D31741" s="243"/>
      <c r="E31741" s="243"/>
    </row>
    <row r="31742" spans="1:5" customFormat="1">
      <c r="A31742" s="294"/>
      <c r="B31742" s="243"/>
      <c r="C31742" s="243"/>
      <c r="D31742" s="243"/>
      <c r="E31742" s="243"/>
    </row>
    <row r="31743" spans="1:5" customFormat="1">
      <c r="A31743" s="294"/>
      <c r="B31743" s="243"/>
      <c r="C31743" s="243"/>
      <c r="D31743" s="243"/>
      <c r="E31743" s="243"/>
    </row>
    <row r="31744" spans="1:5" customFormat="1">
      <c r="A31744" s="294"/>
      <c r="B31744" s="243"/>
      <c r="C31744" s="243"/>
      <c r="D31744" s="243"/>
      <c r="E31744" s="243"/>
    </row>
    <row r="31745" spans="1:5" customFormat="1">
      <c r="A31745" s="294"/>
      <c r="B31745" s="243"/>
      <c r="C31745" s="243"/>
      <c r="D31745" s="243"/>
      <c r="E31745" s="243"/>
    </row>
    <row r="31746" spans="1:5" customFormat="1">
      <c r="A31746" s="294"/>
      <c r="B31746" s="243"/>
      <c r="C31746" s="243"/>
      <c r="D31746" s="243"/>
      <c r="E31746" s="243"/>
    </row>
    <row r="31747" spans="1:5" customFormat="1">
      <c r="A31747" s="294"/>
      <c r="B31747" s="243"/>
      <c r="C31747" s="243"/>
      <c r="D31747" s="243"/>
      <c r="E31747" s="243"/>
    </row>
    <row r="31748" spans="1:5" customFormat="1">
      <c r="A31748" s="294"/>
      <c r="B31748" s="243"/>
      <c r="C31748" s="243"/>
      <c r="D31748" s="243"/>
      <c r="E31748" s="243"/>
    </row>
    <row r="31749" spans="1:5" customFormat="1">
      <c r="A31749" s="294"/>
      <c r="B31749" s="243"/>
      <c r="C31749" s="243"/>
      <c r="D31749" s="243"/>
      <c r="E31749" s="243"/>
    </row>
    <row r="31750" spans="1:5" customFormat="1">
      <c r="A31750" s="294"/>
      <c r="B31750" s="243"/>
      <c r="C31750" s="243"/>
      <c r="D31750" s="243"/>
      <c r="E31750" s="243"/>
    </row>
    <row r="31751" spans="1:5" customFormat="1">
      <c r="A31751" s="294"/>
      <c r="B31751" s="243"/>
      <c r="C31751" s="243"/>
      <c r="D31751" s="243"/>
      <c r="E31751" s="243"/>
    </row>
    <row r="31752" spans="1:5" customFormat="1">
      <c r="A31752" s="294"/>
      <c r="B31752" s="243"/>
      <c r="C31752" s="243"/>
      <c r="D31752" s="243"/>
      <c r="E31752" s="243"/>
    </row>
    <row r="31753" spans="1:5" customFormat="1">
      <c r="A31753" s="294"/>
      <c r="B31753" s="243"/>
      <c r="C31753" s="243"/>
      <c r="D31753" s="243"/>
      <c r="E31753" s="243"/>
    </row>
    <row r="31754" spans="1:5" customFormat="1">
      <c r="A31754" s="294"/>
      <c r="B31754" s="243"/>
      <c r="C31754" s="243"/>
      <c r="D31754" s="243"/>
      <c r="E31754" s="243"/>
    </row>
    <row r="31755" spans="1:5" customFormat="1">
      <c r="A31755" s="294"/>
      <c r="B31755" s="243"/>
      <c r="C31755" s="243"/>
      <c r="D31755" s="243"/>
      <c r="E31755" s="243"/>
    </row>
    <row r="31756" spans="1:5" customFormat="1">
      <c r="A31756" s="294"/>
      <c r="B31756" s="243"/>
      <c r="C31756" s="243"/>
      <c r="D31756" s="243"/>
      <c r="E31756" s="243"/>
    </row>
    <row r="31757" spans="1:5" customFormat="1">
      <c r="A31757" s="294"/>
      <c r="B31757" s="243"/>
      <c r="C31757" s="243"/>
      <c r="D31757" s="243"/>
      <c r="E31757" s="243"/>
    </row>
    <row r="31758" spans="1:5" customFormat="1">
      <c r="A31758" s="294"/>
      <c r="B31758" s="243"/>
      <c r="C31758" s="243"/>
      <c r="D31758" s="243"/>
      <c r="E31758" s="243"/>
    </row>
    <row r="31759" spans="1:5" customFormat="1">
      <c r="A31759" s="294"/>
      <c r="B31759" s="243"/>
      <c r="C31759" s="243"/>
      <c r="D31759" s="243"/>
      <c r="E31759" s="243"/>
    </row>
    <row r="31760" spans="1:5" customFormat="1">
      <c r="A31760" s="294"/>
      <c r="B31760" s="243"/>
      <c r="C31760" s="243"/>
      <c r="D31760" s="243"/>
      <c r="E31760" s="243"/>
    </row>
    <row r="31761" spans="1:5" customFormat="1">
      <c r="A31761" s="294"/>
      <c r="B31761" s="243"/>
      <c r="C31761" s="243"/>
      <c r="D31761" s="243"/>
      <c r="E31761" s="243"/>
    </row>
    <row r="31762" spans="1:5" customFormat="1">
      <c r="A31762" s="294"/>
      <c r="B31762" s="243"/>
      <c r="C31762" s="243"/>
      <c r="D31762" s="243"/>
      <c r="E31762" s="243"/>
    </row>
    <row r="31763" spans="1:5" customFormat="1">
      <c r="A31763" s="294"/>
      <c r="B31763" s="243"/>
      <c r="C31763" s="243"/>
      <c r="D31763" s="243"/>
      <c r="E31763" s="243"/>
    </row>
    <row r="31764" spans="1:5" customFormat="1">
      <c r="A31764" s="294"/>
      <c r="B31764" s="243"/>
      <c r="C31764" s="243"/>
      <c r="D31764" s="243"/>
      <c r="E31764" s="243"/>
    </row>
    <row r="31765" spans="1:5" customFormat="1">
      <c r="A31765" s="294"/>
      <c r="B31765" s="243"/>
      <c r="C31765" s="243"/>
      <c r="D31765" s="243"/>
      <c r="E31765" s="243"/>
    </row>
    <row r="31766" spans="1:5" customFormat="1">
      <c r="A31766" s="294"/>
      <c r="B31766" s="243"/>
      <c r="C31766" s="243"/>
      <c r="D31766" s="243"/>
      <c r="E31766" s="243"/>
    </row>
    <row r="31767" spans="1:5" customFormat="1">
      <c r="A31767" s="294"/>
      <c r="B31767" s="243"/>
      <c r="C31767" s="243"/>
      <c r="D31767" s="243"/>
      <c r="E31767" s="243"/>
    </row>
    <row r="31768" spans="1:5" customFormat="1">
      <c r="A31768" s="294"/>
      <c r="B31768" s="243"/>
      <c r="C31768" s="243"/>
      <c r="D31768" s="243"/>
      <c r="E31768" s="243"/>
    </row>
    <row r="31769" spans="1:5" customFormat="1">
      <c r="A31769" s="294"/>
      <c r="B31769" s="243"/>
      <c r="C31769" s="243"/>
      <c r="D31769" s="243"/>
      <c r="E31769" s="243"/>
    </row>
    <row r="31770" spans="1:5" customFormat="1">
      <c r="A31770" s="294"/>
      <c r="B31770" s="243"/>
      <c r="C31770" s="243"/>
      <c r="D31770" s="243"/>
      <c r="E31770" s="243"/>
    </row>
    <row r="31771" spans="1:5" customFormat="1">
      <c r="A31771" s="294"/>
      <c r="B31771" s="243"/>
      <c r="C31771" s="243"/>
      <c r="D31771" s="243"/>
      <c r="E31771" s="243"/>
    </row>
    <row r="31772" spans="1:5" customFormat="1">
      <c r="A31772" s="294"/>
      <c r="B31772" s="243"/>
      <c r="C31772" s="243"/>
      <c r="D31772" s="243"/>
      <c r="E31772" s="243"/>
    </row>
    <row r="31773" spans="1:5" customFormat="1">
      <c r="A31773" s="294"/>
      <c r="B31773" s="243"/>
      <c r="C31773" s="243"/>
      <c r="D31773" s="243"/>
      <c r="E31773" s="243"/>
    </row>
    <row r="31774" spans="1:5" customFormat="1">
      <c r="A31774" s="294"/>
      <c r="B31774" s="243"/>
      <c r="C31774" s="243"/>
      <c r="D31774" s="243"/>
      <c r="E31774" s="243"/>
    </row>
    <row r="31775" spans="1:5" customFormat="1">
      <c r="A31775" s="294"/>
      <c r="B31775" s="243"/>
      <c r="C31775" s="243"/>
      <c r="D31775" s="243"/>
      <c r="E31775" s="243"/>
    </row>
    <row r="31776" spans="1:5" customFormat="1">
      <c r="A31776" s="294"/>
      <c r="B31776" s="243"/>
      <c r="C31776" s="243"/>
      <c r="D31776" s="243"/>
      <c r="E31776" s="243"/>
    </row>
    <row r="31777" spans="1:5" customFormat="1">
      <c r="A31777" s="294"/>
      <c r="B31777" s="243"/>
      <c r="C31777" s="243"/>
      <c r="D31777" s="243"/>
      <c r="E31777" s="243"/>
    </row>
    <row r="31778" spans="1:5" customFormat="1">
      <c r="A31778" s="294"/>
      <c r="B31778" s="243"/>
      <c r="C31778" s="243"/>
      <c r="D31778" s="243"/>
      <c r="E31778" s="243"/>
    </row>
    <row r="31779" spans="1:5" customFormat="1">
      <c r="A31779" s="294"/>
      <c r="B31779" s="243"/>
      <c r="C31779" s="243"/>
      <c r="D31779" s="243"/>
      <c r="E31779" s="243"/>
    </row>
    <row r="31780" spans="1:5" customFormat="1">
      <c r="A31780" s="294"/>
      <c r="B31780" s="243"/>
      <c r="C31780" s="243"/>
      <c r="D31780" s="243"/>
      <c r="E31780" s="243"/>
    </row>
    <row r="31781" spans="1:5" customFormat="1">
      <c r="A31781" s="294"/>
      <c r="B31781" s="243"/>
      <c r="C31781" s="243"/>
      <c r="D31781" s="243"/>
      <c r="E31781" s="243"/>
    </row>
    <row r="31782" spans="1:5" customFormat="1">
      <c r="A31782" s="294"/>
      <c r="B31782" s="243"/>
      <c r="C31782" s="243"/>
      <c r="D31782" s="243"/>
      <c r="E31782" s="243"/>
    </row>
    <row r="31783" spans="1:5" customFormat="1">
      <c r="A31783" s="294"/>
      <c r="B31783" s="243"/>
      <c r="C31783" s="243"/>
      <c r="D31783" s="243"/>
      <c r="E31783" s="243"/>
    </row>
    <row r="31784" spans="1:5" customFormat="1">
      <c r="A31784" s="294"/>
      <c r="B31784" s="243"/>
      <c r="C31784" s="243"/>
      <c r="D31784" s="243"/>
      <c r="E31784" s="243"/>
    </row>
    <row r="31785" spans="1:5" customFormat="1">
      <c r="A31785" s="294"/>
      <c r="B31785" s="243"/>
      <c r="C31785" s="243"/>
      <c r="D31785" s="243"/>
      <c r="E31785" s="243"/>
    </row>
    <row r="31786" spans="1:5" customFormat="1">
      <c r="A31786" s="294"/>
      <c r="B31786" s="243"/>
      <c r="C31786" s="243"/>
      <c r="D31786" s="243"/>
      <c r="E31786" s="243"/>
    </row>
    <row r="31787" spans="1:5" customFormat="1">
      <c r="A31787" s="294"/>
      <c r="B31787" s="243"/>
      <c r="C31787" s="243"/>
      <c r="D31787" s="243"/>
      <c r="E31787" s="243"/>
    </row>
    <row r="31788" spans="1:5" customFormat="1">
      <c r="A31788" s="294"/>
      <c r="B31788" s="243"/>
      <c r="C31788" s="243"/>
      <c r="D31788" s="243"/>
      <c r="E31788" s="243"/>
    </row>
    <row r="31789" spans="1:5" customFormat="1">
      <c r="A31789" s="294"/>
      <c r="B31789" s="243"/>
      <c r="C31789" s="243"/>
      <c r="D31789" s="243"/>
      <c r="E31789" s="243"/>
    </row>
    <row r="31790" spans="1:5" customFormat="1">
      <c r="A31790" s="294"/>
      <c r="B31790" s="243"/>
      <c r="C31790" s="243"/>
      <c r="D31790" s="243"/>
      <c r="E31790" s="243"/>
    </row>
    <row r="31791" spans="1:5" customFormat="1">
      <c r="A31791" s="294"/>
      <c r="B31791" s="243"/>
      <c r="C31791" s="243"/>
      <c r="D31791" s="243"/>
      <c r="E31791" s="243"/>
    </row>
    <row r="31792" spans="1:5" customFormat="1">
      <c r="A31792" s="294"/>
      <c r="B31792" s="243"/>
      <c r="C31792" s="243"/>
      <c r="D31792" s="243"/>
      <c r="E31792" s="243"/>
    </row>
    <row r="31793" spans="1:5" customFormat="1">
      <c r="A31793" s="294"/>
      <c r="B31793" s="243"/>
      <c r="C31793" s="243"/>
      <c r="D31793" s="243"/>
      <c r="E31793" s="243"/>
    </row>
    <row r="31794" spans="1:5" customFormat="1">
      <c r="A31794" s="294"/>
      <c r="B31794" s="243"/>
      <c r="C31794" s="243"/>
      <c r="D31794" s="243"/>
      <c r="E31794" s="243"/>
    </row>
    <row r="31795" spans="1:5" customFormat="1">
      <c r="A31795" s="294"/>
      <c r="B31795" s="243"/>
      <c r="C31795" s="243"/>
      <c r="D31795" s="243"/>
      <c r="E31795" s="243"/>
    </row>
    <row r="31796" spans="1:5" customFormat="1">
      <c r="A31796" s="294"/>
      <c r="B31796" s="243"/>
      <c r="C31796" s="243"/>
      <c r="D31796" s="243"/>
      <c r="E31796" s="243"/>
    </row>
    <row r="31797" spans="1:5" customFormat="1">
      <c r="A31797" s="294"/>
      <c r="B31797" s="243"/>
      <c r="C31797" s="243"/>
      <c r="D31797" s="243"/>
      <c r="E31797" s="243"/>
    </row>
    <row r="31798" spans="1:5" customFormat="1">
      <c r="A31798" s="294"/>
      <c r="B31798" s="243"/>
      <c r="C31798" s="243"/>
      <c r="D31798" s="243"/>
      <c r="E31798" s="243"/>
    </row>
    <row r="31799" spans="1:5" customFormat="1">
      <c r="A31799" s="294"/>
      <c r="B31799" s="243"/>
      <c r="C31799" s="243"/>
      <c r="D31799" s="243"/>
      <c r="E31799" s="243"/>
    </row>
    <row r="31800" spans="1:5" customFormat="1">
      <c r="A31800" s="294"/>
      <c r="B31800" s="243"/>
      <c r="C31800" s="243"/>
      <c r="D31800" s="243"/>
      <c r="E31800" s="243"/>
    </row>
    <row r="31801" spans="1:5" customFormat="1">
      <c r="A31801" s="294"/>
      <c r="B31801" s="243"/>
      <c r="C31801" s="243"/>
      <c r="D31801" s="243"/>
      <c r="E31801" s="243"/>
    </row>
    <row r="31802" spans="1:5" customFormat="1">
      <c r="A31802" s="294"/>
      <c r="B31802" s="243"/>
      <c r="C31802" s="243"/>
      <c r="D31802" s="243"/>
      <c r="E31802" s="243"/>
    </row>
    <row r="31803" spans="1:5" customFormat="1">
      <c r="A31803" s="294"/>
      <c r="B31803" s="243"/>
      <c r="C31803" s="243"/>
      <c r="D31803" s="243"/>
      <c r="E31803" s="243"/>
    </row>
    <row r="31804" spans="1:5" customFormat="1">
      <c r="A31804" s="294"/>
      <c r="B31804" s="243"/>
      <c r="C31804" s="243"/>
      <c r="D31804" s="243"/>
      <c r="E31804" s="243"/>
    </row>
    <row r="31805" spans="1:5" customFormat="1">
      <c r="A31805" s="294"/>
      <c r="B31805" s="243"/>
      <c r="C31805" s="243"/>
      <c r="D31805" s="243"/>
      <c r="E31805" s="243"/>
    </row>
    <row r="31806" spans="1:5" customFormat="1">
      <c r="A31806" s="294"/>
      <c r="B31806" s="243"/>
      <c r="C31806" s="243"/>
      <c r="D31806" s="243"/>
      <c r="E31806" s="243"/>
    </row>
    <row r="31807" spans="1:5" customFormat="1">
      <c r="A31807" s="294"/>
      <c r="B31807" s="243"/>
      <c r="C31807" s="243"/>
      <c r="D31807" s="243"/>
      <c r="E31807" s="243"/>
    </row>
    <row r="31808" spans="1:5" customFormat="1">
      <c r="A31808" s="294"/>
      <c r="B31808" s="243"/>
      <c r="C31808" s="243"/>
      <c r="D31808" s="243"/>
      <c r="E31808" s="243"/>
    </row>
    <row r="31809" spans="1:5" customFormat="1">
      <c r="A31809" s="294"/>
      <c r="B31809" s="243"/>
      <c r="C31809" s="243"/>
      <c r="D31809" s="243"/>
      <c r="E31809" s="243"/>
    </row>
    <row r="31810" spans="1:5" customFormat="1">
      <c r="A31810" s="294"/>
      <c r="B31810" s="243"/>
      <c r="C31810" s="243"/>
      <c r="D31810" s="243"/>
      <c r="E31810" s="243"/>
    </row>
    <row r="31811" spans="1:5" customFormat="1">
      <c r="A31811" s="294"/>
      <c r="B31811" s="243"/>
      <c r="C31811" s="243"/>
      <c r="D31811" s="243"/>
      <c r="E31811" s="243"/>
    </row>
    <row r="31812" spans="1:5" customFormat="1">
      <c r="A31812" s="294"/>
      <c r="B31812" s="243"/>
      <c r="C31812" s="243"/>
      <c r="D31812" s="243"/>
      <c r="E31812" s="243"/>
    </row>
    <row r="31813" spans="1:5" customFormat="1">
      <c r="A31813" s="294"/>
      <c r="B31813" s="243"/>
      <c r="C31813" s="243"/>
      <c r="D31813" s="243"/>
      <c r="E31813" s="243"/>
    </row>
    <row r="31814" spans="1:5" customFormat="1">
      <c r="A31814" s="294"/>
      <c r="B31814" s="243"/>
      <c r="C31814" s="243"/>
      <c r="D31814" s="243"/>
      <c r="E31814" s="243"/>
    </row>
    <row r="31815" spans="1:5" customFormat="1">
      <c r="A31815" s="294"/>
      <c r="B31815" s="243"/>
      <c r="C31815" s="243"/>
      <c r="D31815" s="243"/>
      <c r="E31815" s="243"/>
    </row>
    <row r="31816" spans="1:5" customFormat="1">
      <c r="A31816" s="294"/>
      <c r="B31816" s="243"/>
      <c r="C31816" s="243"/>
      <c r="D31816" s="243"/>
      <c r="E31816" s="243"/>
    </row>
    <row r="31817" spans="1:5" customFormat="1">
      <c r="A31817" s="294"/>
      <c r="B31817" s="243"/>
      <c r="C31817" s="243"/>
      <c r="D31817" s="243"/>
      <c r="E31817" s="243"/>
    </row>
    <row r="31818" spans="1:5" customFormat="1">
      <c r="A31818" s="294"/>
      <c r="B31818" s="243"/>
      <c r="C31818" s="243"/>
      <c r="D31818" s="243"/>
      <c r="E31818" s="243"/>
    </row>
    <row r="31819" spans="1:5" customFormat="1">
      <c r="A31819" s="294"/>
      <c r="B31819" s="243"/>
      <c r="C31819" s="243"/>
      <c r="D31819" s="243"/>
      <c r="E31819" s="243"/>
    </row>
    <row r="31820" spans="1:5" customFormat="1">
      <c r="A31820" s="294"/>
      <c r="B31820" s="243"/>
      <c r="C31820" s="243"/>
      <c r="D31820" s="243"/>
      <c r="E31820" s="243"/>
    </row>
    <row r="31821" spans="1:5" customFormat="1">
      <c r="A31821" s="294"/>
      <c r="B31821" s="243"/>
      <c r="C31821" s="243"/>
      <c r="D31821" s="243"/>
      <c r="E31821" s="243"/>
    </row>
    <row r="31822" spans="1:5" customFormat="1">
      <c r="A31822" s="294"/>
      <c r="B31822" s="243"/>
      <c r="C31822" s="243"/>
      <c r="D31822" s="243"/>
      <c r="E31822" s="243"/>
    </row>
    <row r="31823" spans="1:5" customFormat="1">
      <c r="A31823" s="294"/>
      <c r="B31823" s="243"/>
      <c r="C31823" s="243"/>
      <c r="D31823" s="243"/>
      <c r="E31823" s="243"/>
    </row>
    <row r="31824" spans="1:5" customFormat="1">
      <c r="A31824" s="294"/>
      <c r="B31824" s="243"/>
      <c r="C31824" s="243"/>
      <c r="D31824" s="243"/>
      <c r="E31824" s="243"/>
    </row>
    <row r="31825" spans="1:5" customFormat="1">
      <c r="A31825" s="294"/>
      <c r="B31825" s="243"/>
      <c r="C31825" s="243"/>
      <c r="D31825" s="243"/>
      <c r="E31825" s="243"/>
    </row>
    <row r="31826" spans="1:5" customFormat="1">
      <c r="A31826" s="294"/>
      <c r="B31826" s="243"/>
      <c r="C31826" s="243"/>
      <c r="D31826" s="243"/>
      <c r="E31826" s="243"/>
    </row>
    <row r="31827" spans="1:5" customFormat="1">
      <c r="A31827" s="294"/>
      <c r="B31827" s="243"/>
      <c r="C31827" s="243"/>
      <c r="D31827" s="243"/>
      <c r="E31827" s="243"/>
    </row>
    <row r="31828" spans="1:5" customFormat="1">
      <c r="A31828" s="294"/>
      <c r="B31828" s="243"/>
      <c r="C31828" s="243"/>
      <c r="D31828" s="243"/>
      <c r="E31828" s="243"/>
    </row>
    <row r="31829" spans="1:5" customFormat="1">
      <c r="A31829" s="294"/>
      <c r="B31829" s="243"/>
      <c r="C31829" s="243"/>
      <c r="D31829" s="243"/>
      <c r="E31829" s="243"/>
    </row>
    <row r="31830" spans="1:5" customFormat="1">
      <c r="A31830" s="294"/>
      <c r="B31830" s="243"/>
      <c r="C31830" s="243"/>
      <c r="D31830" s="243"/>
      <c r="E31830" s="243"/>
    </row>
    <row r="31831" spans="1:5" customFormat="1">
      <c r="A31831" s="294"/>
      <c r="B31831" s="243"/>
      <c r="C31831" s="243"/>
      <c r="D31831" s="243"/>
      <c r="E31831" s="243"/>
    </row>
    <row r="31832" spans="1:5" customFormat="1">
      <c r="A31832" s="294"/>
      <c r="B31832" s="243"/>
      <c r="C31832" s="243"/>
      <c r="D31832" s="243"/>
      <c r="E31832" s="243"/>
    </row>
    <row r="31833" spans="1:5" customFormat="1">
      <c r="A31833" s="294"/>
      <c r="B31833" s="243"/>
      <c r="C31833" s="243"/>
      <c r="D31833" s="243"/>
      <c r="E31833" s="243"/>
    </row>
    <row r="31834" spans="1:5" customFormat="1">
      <c r="A31834" s="294"/>
      <c r="B31834" s="243"/>
      <c r="C31834" s="243"/>
      <c r="D31834" s="243"/>
      <c r="E31834" s="243"/>
    </row>
    <row r="31835" spans="1:5" customFormat="1">
      <c r="A31835" s="294"/>
      <c r="B31835" s="243"/>
      <c r="C31835" s="243"/>
      <c r="D31835" s="243"/>
      <c r="E31835" s="243"/>
    </row>
    <row r="31836" spans="1:5" customFormat="1">
      <c r="A31836" s="294"/>
      <c r="B31836" s="243"/>
      <c r="C31836" s="243"/>
      <c r="D31836" s="243"/>
      <c r="E31836" s="243"/>
    </row>
    <row r="31837" spans="1:5" customFormat="1">
      <c r="A31837" s="294"/>
      <c r="B31837" s="243"/>
      <c r="C31837" s="243"/>
      <c r="D31837" s="243"/>
      <c r="E31837" s="243"/>
    </row>
    <row r="31838" spans="1:5" customFormat="1">
      <c r="A31838" s="294"/>
      <c r="B31838" s="243"/>
      <c r="C31838" s="243"/>
      <c r="D31838" s="243"/>
      <c r="E31838" s="243"/>
    </row>
    <row r="31839" spans="1:5" customFormat="1">
      <c r="A31839" s="294"/>
      <c r="B31839" s="243"/>
      <c r="C31839" s="243"/>
      <c r="D31839" s="243"/>
      <c r="E31839" s="243"/>
    </row>
    <row r="31840" spans="1:5" customFormat="1">
      <c r="A31840" s="294"/>
      <c r="B31840" s="243"/>
      <c r="C31840" s="243"/>
      <c r="D31840" s="243"/>
      <c r="E31840" s="243"/>
    </row>
    <row r="31841" spans="1:5" customFormat="1">
      <c r="A31841" s="294"/>
      <c r="B31841" s="243"/>
      <c r="C31841" s="243"/>
      <c r="D31841" s="243"/>
      <c r="E31841" s="243"/>
    </row>
    <row r="31842" spans="1:5" customFormat="1">
      <c r="A31842" s="294"/>
      <c r="B31842" s="243"/>
      <c r="C31842" s="243"/>
      <c r="D31842" s="243"/>
      <c r="E31842" s="243"/>
    </row>
    <row r="31843" spans="1:5" customFormat="1">
      <c r="A31843" s="294"/>
      <c r="B31843" s="243"/>
      <c r="C31843" s="243"/>
      <c r="D31843" s="243"/>
      <c r="E31843" s="243"/>
    </row>
    <row r="31844" spans="1:5" customFormat="1">
      <c r="A31844" s="294"/>
      <c r="B31844" s="243"/>
      <c r="C31844" s="243"/>
      <c r="D31844" s="243"/>
      <c r="E31844" s="243"/>
    </row>
    <row r="31845" spans="1:5" customFormat="1">
      <c r="A31845" s="294"/>
      <c r="B31845" s="243"/>
      <c r="C31845" s="243"/>
      <c r="D31845" s="243"/>
      <c r="E31845" s="243"/>
    </row>
    <row r="31846" spans="1:5" customFormat="1">
      <c r="A31846" s="294"/>
      <c r="B31846" s="243"/>
      <c r="C31846" s="243"/>
      <c r="D31846" s="243"/>
      <c r="E31846" s="243"/>
    </row>
    <row r="31847" spans="1:5" customFormat="1">
      <c r="A31847" s="294"/>
      <c r="B31847" s="243"/>
      <c r="C31847" s="243"/>
      <c r="D31847" s="243"/>
      <c r="E31847" s="243"/>
    </row>
    <row r="31848" spans="1:5" customFormat="1">
      <c r="A31848" s="294"/>
      <c r="B31848" s="243"/>
      <c r="C31848" s="243"/>
      <c r="D31848" s="243"/>
      <c r="E31848" s="243"/>
    </row>
    <row r="31849" spans="1:5" customFormat="1">
      <c r="A31849" s="294"/>
      <c r="B31849" s="243"/>
      <c r="C31849" s="243"/>
      <c r="D31849" s="243"/>
      <c r="E31849" s="243"/>
    </row>
    <row r="31850" spans="1:5" customFormat="1">
      <c r="A31850" s="294"/>
      <c r="B31850" s="243"/>
      <c r="C31850" s="243"/>
      <c r="D31850" s="243"/>
      <c r="E31850" s="243"/>
    </row>
    <row r="31851" spans="1:5" customFormat="1">
      <c r="A31851" s="294"/>
      <c r="B31851" s="243"/>
      <c r="C31851" s="243"/>
      <c r="D31851" s="243"/>
      <c r="E31851" s="243"/>
    </row>
    <row r="31852" spans="1:5" customFormat="1">
      <c r="A31852" s="294"/>
      <c r="B31852" s="243"/>
      <c r="C31852" s="243"/>
      <c r="D31852" s="243"/>
      <c r="E31852" s="243"/>
    </row>
    <row r="31853" spans="1:5" customFormat="1">
      <c r="A31853" s="294"/>
      <c r="B31853" s="243"/>
      <c r="C31853" s="243"/>
      <c r="D31853" s="243"/>
      <c r="E31853" s="243"/>
    </row>
    <row r="31854" spans="1:5" customFormat="1">
      <c r="A31854" s="294"/>
      <c r="B31854" s="243"/>
      <c r="C31854" s="243"/>
      <c r="D31854" s="243"/>
      <c r="E31854" s="243"/>
    </row>
    <row r="31855" spans="1:5" customFormat="1">
      <c r="A31855" s="294"/>
      <c r="B31855" s="243"/>
      <c r="C31855" s="243"/>
      <c r="D31855" s="243"/>
      <c r="E31855" s="243"/>
    </row>
    <row r="31856" spans="1:5" customFormat="1">
      <c r="A31856" s="294"/>
      <c r="B31856" s="243"/>
      <c r="C31856" s="243"/>
      <c r="D31856" s="243"/>
      <c r="E31856" s="243"/>
    </row>
    <row r="31857" spans="1:5" customFormat="1">
      <c r="A31857" s="294"/>
      <c r="B31857" s="243"/>
      <c r="C31857" s="243"/>
      <c r="D31857" s="243"/>
      <c r="E31857" s="243"/>
    </row>
    <row r="31858" spans="1:5" customFormat="1">
      <c r="A31858" s="294"/>
      <c r="B31858" s="243"/>
      <c r="C31858" s="243"/>
      <c r="D31858" s="243"/>
      <c r="E31858" s="243"/>
    </row>
    <row r="31859" spans="1:5" customFormat="1">
      <c r="A31859" s="294"/>
      <c r="B31859" s="243"/>
      <c r="C31859" s="243"/>
      <c r="D31859" s="243"/>
      <c r="E31859" s="243"/>
    </row>
    <row r="31860" spans="1:5" customFormat="1">
      <c r="A31860" s="294"/>
      <c r="B31860" s="243"/>
      <c r="C31860" s="243"/>
      <c r="D31860" s="243"/>
      <c r="E31860" s="243"/>
    </row>
    <row r="31861" spans="1:5" customFormat="1">
      <c r="A31861" s="294"/>
      <c r="B31861" s="243"/>
      <c r="C31861" s="243"/>
      <c r="D31861" s="243"/>
      <c r="E31861" s="243"/>
    </row>
    <row r="31862" spans="1:5" customFormat="1">
      <c r="A31862" s="294"/>
      <c r="B31862" s="243"/>
      <c r="C31862" s="243"/>
      <c r="D31862" s="243"/>
      <c r="E31862" s="243"/>
    </row>
    <row r="31863" spans="1:5" customFormat="1">
      <c r="A31863" s="294"/>
      <c r="B31863" s="243"/>
      <c r="C31863" s="243"/>
      <c r="D31863" s="243"/>
      <c r="E31863" s="243"/>
    </row>
    <row r="31864" spans="1:5" customFormat="1">
      <c r="A31864" s="294"/>
      <c r="B31864" s="243"/>
      <c r="C31864" s="243"/>
      <c r="D31864" s="243"/>
      <c r="E31864" s="243"/>
    </row>
    <row r="31865" spans="1:5" customFormat="1">
      <c r="A31865" s="294"/>
      <c r="B31865" s="243"/>
      <c r="C31865" s="243"/>
      <c r="D31865" s="243"/>
      <c r="E31865" s="243"/>
    </row>
    <row r="31866" spans="1:5" customFormat="1">
      <c r="A31866" s="294"/>
      <c r="B31866" s="243"/>
      <c r="C31866" s="243"/>
      <c r="D31866" s="243"/>
      <c r="E31866" s="243"/>
    </row>
    <row r="31867" spans="1:5" customFormat="1">
      <c r="A31867" s="294"/>
      <c r="B31867" s="243"/>
      <c r="C31867" s="243"/>
      <c r="D31867" s="243"/>
      <c r="E31867" s="243"/>
    </row>
    <row r="31868" spans="1:5" customFormat="1">
      <c r="A31868" s="294"/>
      <c r="B31868" s="243"/>
      <c r="C31868" s="243"/>
      <c r="D31868" s="243"/>
      <c r="E31868" s="243"/>
    </row>
    <row r="31869" spans="1:5" customFormat="1">
      <c r="A31869" s="294"/>
      <c r="B31869" s="243"/>
      <c r="C31869" s="243"/>
      <c r="D31869" s="243"/>
      <c r="E31869" s="243"/>
    </row>
    <row r="31870" spans="1:5" customFormat="1">
      <c r="A31870" s="294"/>
      <c r="B31870" s="243"/>
      <c r="C31870" s="243"/>
      <c r="D31870" s="243"/>
      <c r="E31870" s="243"/>
    </row>
    <row r="31871" spans="1:5" customFormat="1">
      <c r="A31871" s="294"/>
      <c r="B31871" s="243"/>
      <c r="C31871" s="243"/>
      <c r="D31871" s="243"/>
      <c r="E31871" s="243"/>
    </row>
    <row r="31872" spans="1:5" customFormat="1">
      <c r="A31872" s="294"/>
      <c r="B31872" s="243"/>
      <c r="C31872" s="243"/>
      <c r="D31872" s="243"/>
      <c r="E31872" s="243"/>
    </row>
    <row r="31873" spans="1:5" customFormat="1">
      <c r="A31873" s="294"/>
      <c r="B31873" s="243"/>
      <c r="C31873" s="243"/>
      <c r="D31873" s="243"/>
      <c r="E31873" s="243"/>
    </row>
    <row r="31874" spans="1:5" customFormat="1">
      <c r="A31874" s="294"/>
      <c r="B31874" s="243"/>
      <c r="C31874" s="243"/>
      <c r="D31874" s="243"/>
      <c r="E31874" s="243"/>
    </row>
    <row r="31875" spans="1:5" customFormat="1">
      <c r="A31875" s="294"/>
      <c r="B31875" s="243"/>
      <c r="C31875" s="243"/>
      <c r="D31875" s="243"/>
      <c r="E31875" s="243"/>
    </row>
    <row r="31876" spans="1:5" customFormat="1">
      <c r="A31876" s="294"/>
      <c r="B31876" s="243"/>
      <c r="C31876" s="243"/>
      <c r="D31876" s="243"/>
      <c r="E31876" s="243"/>
    </row>
    <row r="31877" spans="1:5" customFormat="1">
      <c r="A31877" s="294"/>
      <c r="B31877" s="243"/>
      <c r="C31877" s="243"/>
      <c r="D31877" s="243"/>
      <c r="E31877" s="243"/>
    </row>
    <row r="31878" spans="1:5" customFormat="1">
      <c r="A31878" s="294"/>
      <c r="B31878" s="243"/>
      <c r="C31878" s="243"/>
      <c r="D31878" s="243"/>
      <c r="E31878" s="243"/>
    </row>
    <row r="31879" spans="1:5" customFormat="1">
      <c r="A31879" s="294"/>
      <c r="B31879" s="243"/>
      <c r="C31879" s="243"/>
      <c r="D31879" s="243"/>
      <c r="E31879" s="243"/>
    </row>
    <row r="31880" spans="1:5" customFormat="1">
      <c r="A31880" s="294"/>
      <c r="B31880" s="243"/>
      <c r="C31880" s="243"/>
      <c r="D31880" s="243"/>
      <c r="E31880" s="243"/>
    </row>
    <row r="31881" spans="1:5" customFormat="1">
      <c r="A31881" s="294"/>
      <c r="B31881" s="243"/>
      <c r="C31881" s="243"/>
      <c r="D31881" s="243"/>
      <c r="E31881" s="243"/>
    </row>
    <row r="31882" spans="1:5" customFormat="1">
      <c r="A31882" s="294"/>
      <c r="B31882" s="243"/>
      <c r="C31882" s="243"/>
      <c r="D31882" s="243"/>
      <c r="E31882" s="243"/>
    </row>
    <row r="31883" spans="1:5" customFormat="1">
      <c r="A31883" s="294"/>
      <c r="B31883" s="243"/>
      <c r="C31883" s="243"/>
      <c r="D31883" s="243"/>
      <c r="E31883" s="243"/>
    </row>
    <row r="31884" spans="1:5" customFormat="1">
      <c r="A31884" s="294"/>
      <c r="B31884" s="243"/>
      <c r="C31884" s="243"/>
      <c r="D31884" s="243"/>
      <c r="E31884" s="243"/>
    </row>
    <row r="31885" spans="1:5" customFormat="1">
      <c r="A31885" s="294"/>
      <c r="B31885" s="243"/>
      <c r="C31885" s="243"/>
      <c r="D31885" s="243"/>
      <c r="E31885" s="243"/>
    </row>
    <row r="31886" spans="1:5" customFormat="1">
      <c r="A31886" s="294"/>
      <c r="B31886" s="243"/>
      <c r="C31886" s="243"/>
      <c r="D31886" s="243"/>
      <c r="E31886" s="243"/>
    </row>
    <row r="31887" spans="1:5" customFormat="1">
      <c r="A31887" s="294"/>
      <c r="B31887" s="243"/>
      <c r="C31887" s="243"/>
      <c r="D31887" s="243"/>
      <c r="E31887" s="243"/>
    </row>
    <row r="31888" spans="1:5" customFormat="1">
      <c r="A31888" s="294"/>
      <c r="B31888" s="243"/>
      <c r="C31888" s="243"/>
      <c r="D31888" s="243"/>
      <c r="E31888" s="243"/>
    </row>
    <row r="31889" spans="1:5" customFormat="1">
      <c r="A31889" s="294"/>
      <c r="B31889" s="243"/>
      <c r="C31889" s="243"/>
      <c r="D31889" s="243"/>
      <c r="E31889" s="243"/>
    </row>
    <row r="31890" spans="1:5" customFormat="1">
      <c r="A31890" s="294"/>
      <c r="B31890" s="243"/>
      <c r="C31890" s="243"/>
      <c r="D31890" s="243"/>
      <c r="E31890" s="243"/>
    </row>
    <row r="31891" spans="1:5" customFormat="1">
      <c r="A31891" s="294"/>
      <c r="B31891" s="243"/>
      <c r="C31891" s="243"/>
      <c r="D31891" s="243"/>
      <c r="E31891" s="243"/>
    </row>
    <row r="31892" spans="1:5" customFormat="1">
      <c r="A31892" s="294"/>
      <c r="B31892" s="243"/>
      <c r="C31892" s="243"/>
      <c r="D31892" s="243"/>
      <c r="E31892" s="243"/>
    </row>
    <row r="31893" spans="1:5" customFormat="1">
      <c r="A31893" s="294"/>
      <c r="B31893" s="243"/>
      <c r="C31893" s="243"/>
      <c r="D31893" s="243"/>
      <c r="E31893" s="243"/>
    </row>
    <row r="31894" spans="1:5" customFormat="1">
      <c r="A31894" s="294"/>
      <c r="B31894" s="243"/>
      <c r="C31894" s="243"/>
      <c r="D31894" s="243"/>
      <c r="E31894" s="243"/>
    </row>
    <row r="31895" spans="1:5" customFormat="1">
      <c r="A31895" s="294"/>
      <c r="B31895" s="243"/>
      <c r="C31895" s="243"/>
      <c r="D31895" s="243"/>
      <c r="E31895" s="243"/>
    </row>
    <row r="31896" spans="1:5" customFormat="1">
      <c r="A31896" s="294"/>
      <c r="B31896" s="243"/>
      <c r="C31896" s="243"/>
      <c r="D31896" s="243"/>
      <c r="E31896" s="243"/>
    </row>
    <row r="31897" spans="1:5" customFormat="1">
      <c r="A31897" s="294"/>
      <c r="B31897" s="243"/>
      <c r="C31897" s="243"/>
      <c r="D31897" s="243"/>
      <c r="E31897" s="243"/>
    </row>
    <row r="31898" spans="1:5" customFormat="1">
      <c r="A31898" s="294"/>
      <c r="B31898" s="243"/>
      <c r="C31898" s="243"/>
      <c r="D31898" s="243"/>
      <c r="E31898" s="243"/>
    </row>
    <row r="31899" spans="1:5" customFormat="1">
      <c r="A31899" s="294"/>
      <c r="B31899" s="243"/>
      <c r="C31899" s="243"/>
      <c r="D31899" s="243"/>
      <c r="E31899" s="243"/>
    </row>
    <row r="31900" spans="1:5" customFormat="1">
      <c r="A31900" s="294"/>
      <c r="B31900" s="243"/>
      <c r="C31900" s="243"/>
      <c r="D31900" s="243"/>
      <c r="E31900" s="243"/>
    </row>
    <row r="31901" spans="1:5" customFormat="1">
      <c r="A31901" s="294"/>
      <c r="B31901" s="243"/>
      <c r="C31901" s="243"/>
      <c r="D31901" s="243"/>
      <c r="E31901" s="243"/>
    </row>
    <row r="31902" spans="1:5" customFormat="1">
      <c r="A31902" s="294"/>
      <c r="B31902" s="243"/>
      <c r="C31902" s="243"/>
      <c r="D31902" s="243"/>
      <c r="E31902" s="243"/>
    </row>
    <row r="31903" spans="1:5" customFormat="1">
      <c r="A31903" s="294"/>
      <c r="B31903" s="243"/>
      <c r="C31903" s="243"/>
      <c r="D31903" s="243"/>
      <c r="E31903" s="243"/>
    </row>
    <row r="31904" spans="1:5" customFormat="1">
      <c r="A31904" s="294"/>
      <c r="B31904" s="243"/>
      <c r="C31904" s="243"/>
      <c r="D31904" s="243"/>
      <c r="E31904" s="243"/>
    </row>
    <row r="31905" spans="1:5" customFormat="1">
      <c r="A31905" s="294"/>
      <c r="B31905" s="243"/>
      <c r="C31905" s="243"/>
      <c r="D31905" s="243"/>
      <c r="E31905" s="243"/>
    </row>
    <row r="31906" spans="1:5" customFormat="1">
      <c r="A31906" s="294"/>
      <c r="B31906" s="243"/>
      <c r="C31906" s="243"/>
      <c r="D31906" s="243"/>
      <c r="E31906" s="243"/>
    </row>
    <row r="31907" spans="1:5" customFormat="1">
      <c r="A31907" s="294"/>
      <c r="B31907" s="243"/>
      <c r="C31907" s="243"/>
      <c r="D31907" s="243"/>
      <c r="E31907" s="243"/>
    </row>
    <row r="31908" spans="1:5" customFormat="1">
      <c r="A31908" s="294"/>
      <c r="B31908" s="243"/>
      <c r="C31908" s="243"/>
      <c r="D31908" s="243"/>
      <c r="E31908" s="243"/>
    </row>
    <row r="31909" spans="1:5" customFormat="1">
      <c r="A31909" s="294"/>
      <c r="B31909" s="243"/>
      <c r="C31909" s="243"/>
      <c r="D31909" s="243"/>
      <c r="E31909" s="243"/>
    </row>
    <row r="31910" spans="1:5" customFormat="1">
      <c r="A31910" s="294"/>
      <c r="B31910" s="243"/>
      <c r="C31910" s="243"/>
      <c r="D31910" s="243"/>
      <c r="E31910" s="243"/>
    </row>
    <row r="31911" spans="1:5" customFormat="1">
      <c r="A31911" s="294"/>
      <c r="B31911" s="243"/>
      <c r="C31911" s="243"/>
      <c r="D31911" s="243"/>
      <c r="E31911" s="243"/>
    </row>
    <row r="31912" spans="1:5" customFormat="1">
      <c r="A31912" s="294"/>
      <c r="B31912" s="243"/>
      <c r="C31912" s="243"/>
      <c r="D31912" s="243"/>
      <c r="E31912" s="243"/>
    </row>
    <row r="31913" spans="1:5" customFormat="1">
      <c r="A31913" s="294"/>
      <c r="B31913" s="243"/>
      <c r="C31913" s="243"/>
      <c r="D31913" s="243"/>
      <c r="E31913" s="243"/>
    </row>
    <row r="31914" spans="1:5" customFormat="1">
      <c r="A31914" s="294"/>
      <c r="B31914" s="243"/>
      <c r="C31914" s="243"/>
      <c r="D31914" s="243"/>
      <c r="E31914" s="243"/>
    </row>
    <row r="31915" spans="1:5" customFormat="1">
      <c r="A31915" s="294"/>
      <c r="B31915" s="243"/>
      <c r="C31915" s="243"/>
      <c r="D31915" s="243"/>
      <c r="E31915" s="243"/>
    </row>
    <row r="31916" spans="1:5" customFormat="1">
      <c r="A31916" s="294"/>
      <c r="B31916" s="243"/>
      <c r="C31916" s="243"/>
      <c r="D31916" s="243"/>
      <c r="E31916" s="243"/>
    </row>
    <row r="31917" spans="1:5" customFormat="1">
      <c r="A31917" s="294"/>
      <c r="B31917" s="243"/>
      <c r="C31917" s="243"/>
      <c r="D31917" s="243"/>
      <c r="E31917" s="243"/>
    </row>
    <row r="31918" spans="1:5" customFormat="1">
      <c r="A31918" s="294"/>
      <c r="B31918" s="243"/>
      <c r="C31918" s="243"/>
      <c r="D31918" s="243"/>
      <c r="E31918" s="243"/>
    </row>
    <row r="31919" spans="1:5" customFormat="1">
      <c r="A31919" s="294"/>
      <c r="B31919" s="243"/>
      <c r="C31919" s="243"/>
      <c r="D31919" s="243"/>
      <c r="E31919" s="243"/>
    </row>
    <row r="31920" spans="1:5" customFormat="1">
      <c r="A31920" s="294"/>
      <c r="B31920" s="243"/>
      <c r="C31920" s="243"/>
      <c r="D31920" s="243"/>
      <c r="E31920" s="243"/>
    </row>
    <row r="31921" spans="1:5" customFormat="1">
      <c r="A31921" s="294"/>
      <c r="B31921" s="243"/>
      <c r="C31921" s="243"/>
      <c r="D31921" s="243"/>
      <c r="E31921" s="243"/>
    </row>
    <row r="31922" spans="1:5" customFormat="1">
      <c r="A31922" s="294"/>
      <c r="B31922" s="243"/>
      <c r="C31922" s="243"/>
      <c r="D31922" s="243"/>
      <c r="E31922" s="243"/>
    </row>
    <row r="31923" spans="1:5" customFormat="1">
      <c r="A31923" s="294"/>
      <c r="B31923" s="243"/>
      <c r="C31923" s="243"/>
      <c r="D31923" s="243"/>
      <c r="E31923" s="243"/>
    </row>
    <row r="31924" spans="1:5" customFormat="1">
      <c r="A31924" s="294"/>
      <c r="B31924" s="243"/>
      <c r="C31924" s="243"/>
      <c r="D31924" s="243"/>
      <c r="E31924" s="243"/>
    </row>
    <row r="31925" spans="1:5" customFormat="1">
      <c r="A31925" s="294"/>
      <c r="B31925" s="243"/>
      <c r="C31925" s="243"/>
      <c r="D31925" s="243"/>
      <c r="E31925" s="243"/>
    </row>
    <row r="31926" spans="1:5" customFormat="1">
      <c r="A31926" s="294"/>
      <c r="B31926" s="243"/>
      <c r="C31926" s="243"/>
      <c r="D31926" s="243"/>
      <c r="E31926" s="243"/>
    </row>
    <row r="31927" spans="1:5" customFormat="1">
      <c r="A31927" s="294"/>
      <c r="B31927" s="243"/>
      <c r="C31927" s="243"/>
      <c r="D31927" s="243"/>
      <c r="E31927" s="243"/>
    </row>
    <row r="31928" spans="1:5" customFormat="1">
      <c r="A31928" s="294"/>
      <c r="B31928" s="243"/>
      <c r="C31928" s="243"/>
      <c r="D31928" s="243"/>
      <c r="E31928" s="243"/>
    </row>
    <row r="31929" spans="1:5" customFormat="1">
      <c r="A31929" s="294"/>
      <c r="B31929" s="243"/>
      <c r="C31929" s="243"/>
      <c r="D31929" s="243"/>
      <c r="E31929" s="243"/>
    </row>
    <row r="31930" spans="1:5" customFormat="1">
      <c r="A31930" s="294"/>
      <c r="B31930" s="243"/>
      <c r="C31930" s="243"/>
      <c r="D31930" s="243"/>
      <c r="E31930" s="243"/>
    </row>
    <row r="31931" spans="1:5" customFormat="1">
      <c r="A31931" s="294"/>
      <c r="B31931" s="243"/>
      <c r="C31931" s="243"/>
      <c r="D31931" s="243"/>
      <c r="E31931" s="243"/>
    </row>
    <row r="31932" spans="1:5" customFormat="1">
      <c r="A31932" s="294"/>
      <c r="B31932" s="243"/>
      <c r="C31932" s="243"/>
      <c r="D31932" s="243"/>
      <c r="E31932" s="243"/>
    </row>
    <row r="31933" spans="1:5" customFormat="1">
      <c r="A31933" s="294"/>
      <c r="B31933" s="243"/>
      <c r="C31933" s="243"/>
      <c r="D31933" s="243"/>
      <c r="E31933" s="243"/>
    </row>
    <row r="31934" spans="1:5" customFormat="1">
      <c r="A31934" s="294"/>
      <c r="B31934" s="243"/>
      <c r="C31934" s="243"/>
      <c r="D31934" s="243"/>
      <c r="E31934" s="243"/>
    </row>
    <row r="31935" spans="1:5" customFormat="1">
      <c r="A31935" s="294"/>
      <c r="B31935" s="243"/>
      <c r="C31935" s="243"/>
      <c r="D31935" s="243"/>
      <c r="E31935" s="243"/>
    </row>
    <row r="31936" spans="1:5" customFormat="1">
      <c r="A31936" s="294"/>
      <c r="B31936" s="243"/>
      <c r="C31936" s="243"/>
      <c r="D31936" s="243"/>
      <c r="E31936" s="243"/>
    </row>
    <row r="31937" spans="1:5" customFormat="1">
      <c r="A31937" s="294"/>
      <c r="B31937" s="243"/>
      <c r="C31937" s="243"/>
      <c r="D31937" s="243"/>
      <c r="E31937" s="243"/>
    </row>
    <row r="31938" spans="1:5" customFormat="1">
      <c r="A31938" s="294"/>
      <c r="B31938" s="243"/>
      <c r="C31938" s="243"/>
      <c r="D31938" s="243"/>
      <c r="E31938" s="243"/>
    </row>
    <row r="31939" spans="1:5" customFormat="1">
      <c r="A31939" s="294"/>
      <c r="B31939" s="243"/>
      <c r="C31939" s="243"/>
      <c r="D31939" s="243"/>
      <c r="E31939" s="243"/>
    </row>
    <row r="31940" spans="1:5" customFormat="1">
      <c r="A31940" s="294"/>
      <c r="B31940" s="243"/>
      <c r="C31940" s="243"/>
      <c r="D31940" s="243"/>
      <c r="E31940" s="243"/>
    </row>
    <row r="31941" spans="1:5" customFormat="1">
      <c r="A31941" s="294"/>
      <c r="B31941" s="243"/>
      <c r="C31941" s="243"/>
      <c r="D31941" s="243"/>
      <c r="E31941" s="243"/>
    </row>
    <row r="31942" spans="1:5" customFormat="1">
      <c r="A31942" s="294"/>
      <c r="B31942" s="243"/>
      <c r="C31942" s="243"/>
      <c r="D31942" s="243"/>
      <c r="E31942" s="243"/>
    </row>
    <row r="31943" spans="1:5" customFormat="1">
      <c r="A31943" s="294"/>
      <c r="B31943" s="243"/>
      <c r="C31943" s="243"/>
      <c r="D31943" s="243"/>
      <c r="E31943" s="243"/>
    </row>
    <row r="31944" spans="1:5" customFormat="1">
      <c r="A31944" s="294"/>
      <c r="B31944" s="243"/>
      <c r="C31944" s="243"/>
      <c r="D31944" s="243"/>
      <c r="E31944" s="243"/>
    </row>
    <row r="31945" spans="1:5" customFormat="1">
      <c r="A31945" s="294"/>
      <c r="B31945" s="243"/>
      <c r="C31945" s="243"/>
      <c r="D31945" s="243"/>
      <c r="E31945" s="243"/>
    </row>
    <row r="31946" spans="1:5" customFormat="1">
      <c r="A31946" s="294"/>
      <c r="B31946" s="243"/>
      <c r="C31946" s="243"/>
      <c r="D31946" s="243"/>
      <c r="E31946" s="243"/>
    </row>
    <row r="31947" spans="1:5" customFormat="1">
      <c r="A31947" s="294"/>
      <c r="B31947" s="243"/>
      <c r="C31947" s="243"/>
      <c r="D31947" s="243"/>
      <c r="E31947" s="243"/>
    </row>
    <row r="31948" spans="1:5" customFormat="1">
      <c r="A31948" s="294"/>
      <c r="B31948" s="243"/>
      <c r="C31948" s="243"/>
      <c r="D31948" s="243"/>
      <c r="E31948" s="243"/>
    </row>
    <row r="31949" spans="1:5" customFormat="1">
      <c r="A31949" s="294"/>
      <c r="B31949" s="243"/>
      <c r="C31949" s="243"/>
      <c r="D31949" s="243"/>
      <c r="E31949" s="243"/>
    </row>
    <row r="31950" spans="1:5" customFormat="1">
      <c r="A31950" s="294"/>
      <c r="B31950" s="243"/>
      <c r="C31950" s="243"/>
      <c r="D31950" s="243"/>
      <c r="E31950" s="243"/>
    </row>
    <row r="31951" spans="1:5" customFormat="1">
      <c r="A31951" s="294"/>
      <c r="B31951" s="243"/>
      <c r="C31951" s="243"/>
      <c r="D31951" s="243"/>
      <c r="E31951" s="243"/>
    </row>
    <row r="31952" spans="1:5" customFormat="1">
      <c r="A31952" s="294"/>
      <c r="B31952" s="243"/>
      <c r="C31952" s="243"/>
      <c r="D31952" s="243"/>
      <c r="E31952" s="243"/>
    </row>
    <row r="31953" spans="1:5" customFormat="1">
      <c r="A31953" s="294"/>
      <c r="B31953" s="243"/>
      <c r="C31953" s="243"/>
      <c r="D31953" s="243"/>
      <c r="E31953" s="243"/>
    </row>
    <row r="31954" spans="1:5" customFormat="1">
      <c r="A31954" s="294"/>
      <c r="B31954" s="243"/>
      <c r="C31954" s="243"/>
      <c r="D31954" s="243"/>
      <c r="E31954" s="243"/>
    </row>
    <row r="31955" spans="1:5" customFormat="1">
      <c r="A31955" s="294"/>
      <c r="B31955" s="243"/>
      <c r="C31955" s="243"/>
      <c r="D31955" s="243"/>
      <c r="E31955" s="243"/>
    </row>
    <row r="31956" spans="1:5" customFormat="1">
      <c r="A31956" s="294"/>
      <c r="B31956" s="243"/>
      <c r="C31956" s="243"/>
      <c r="D31956" s="243"/>
      <c r="E31956" s="243"/>
    </row>
    <row r="31957" spans="1:5" customFormat="1">
      <c r="A31957" s="294"/>
      <c r="B31957" s="243"/>
      <c r="C31957" s="243"/>
      <c r="D31957" s="243"/>
      <c r="E31957" s="243"/>
    </row>
    <row r="31958" spans="1:5" customFormat="1">
      <c r="A31958" s="294"/>
      <c r="B31958" s="243"/>
      <c r="C31958" s="243"/>
      <c r="D31958" s="243"/>
      <c r="E31958" s="243"/>
    </row>
    <row r="31959" spans="1:5" customFormat="1">
      <c r="A31959" s="294"/>
      <c r="B31959" s="243"/>
      <c r="C31959" s="243"/>
      <c r="D31959" s="243"/>
      <c r="E31959" s="243"/>
    </row>
    <row r="31960" spans="1:5" customFormat="1">
      <c r="A31960" s="294"/>
      <c r="B31960" s="243"/>
      <c r="C31960" s="243"/>
      <c r="D31960" s="243"/>
      <c r="E31960" s="243"/>
    </row>
    <row r="31961" spans="1:5" customFormat="1">
      <c r="A31961" s="294"/>
      <c r="B31961" s="243"/>
      <c r="C31961" s="243"/>
      <c r="D31961" s="243"/>
      <c r="E31961" s="243"/>
    </row>
    <row r="31962" spans="1:5" customFormat="1">
      <c r="A31962" s="294"/>
      <c r="B31962" s="243"/>
      <c r="C31962" s="243"/>
      <c r="D31962" s="243"/>
      <c r="E31962" s="243"/>
    </row>
    <row r="31963" spans="1:5" customFormat="1">
      <c r="A31963" s="294"/>
      <c r="B31963" s="243"/>
      <c r="C31963" s="243"/>
      <c r="D31963" s="243"/>
      <c r="E31963" s="243"/>
    </row>
    <row r="31964" spans="1:5" customFormat="1">
      <c r="A31964" s="294"/>
      <c r="B31964" s="243"/>
      <c r="C31964" s="243"/>
      <c r="D31964" s="243"/>
      <c r="E31964" s="243"/>
    </row>
    <row r="31965" spans="1:5" customFormat="1">
      <c r="A31965" s="294"/>
      <c r="B31965" s="243"/>
      <c r="C31965" s="243"/>
      <c r="D31965" s="243"/>
      <c r="E31965" s="243"/>
    </row>
    <row r="31966" spans="1:5" customFormat="1">
      <c r="A31966" s="294"/>
      <c r="B31966" s="243"/>
      <c r="C31966" s="243"/>
      <c r="D31966" s="243"/>
      <c r="E31966" s="243"/>
    </row>
    <row r="31967" spans="1:5" customFormat="1">
      <c r="A31967" s="294"/>
      <c r="B31967" s="243"/>
      <c r="C31967" s="243"/>
      <c r="D31967" s="243"/>
      <c r="E31967" s="243"/>
    </row>
    <row r="31968" spans="1:5" customFormat="1">
      <c r="A31968" s="294"/>
      <c r="B31968" s="243"/>
      <c r="C31968" s="243"/>
      <c r="D31968" s="243"/>
      <c r="E31968" s="243"/>
    </row>
    <row r="31969" spans="1:5" customFormat="1">
      <c r="A31969" s="294"/>
      <c r="B31969" s="243"/>
      <c r="C31969" s="243"/>
      <c r="D31969" s="243"/>
      <c r="E31969" s="243"/>
    </row>
    <row r="31970" spans="1:5" customFormat="1">
      <c r="A31970" s="294"/>
      <c r="B31970" s="243"/>
      <c r="C31970" s="243"/>
      <c r="D31970" s="243"/>
      <c r="E31970" s="243"/>
    </row>
    <row r="31971" spans="1:5" customFormat="1">
      <c r="A31971" s="294"/>
      <c r="B31971" s="243"/>
      <c r="C31971" s="243"/>
      <c r="D31971" s="243"/>
      <c r="E31971" s="243"/>
    </row>
    <row r="31972" spans="1:5" customFormat="1">
      <c r="A31972" s="294"/>
      <c r="B31972" s="243"/>
      <c r="C31972" s="243"/>
      <c r="D31972" s="243"/>
      <c r="E31972" s="243"/>
    </row>
    <row r="31973" spans="1:5" customFormat="1">
      <c r="A31973" s="294"/>
      <c r="B31973" s="243"/>
      <c r="C31973" s="243"/>
      <c r="D31973" s="243"/>
      <c r="E31973" s="243"/>
    </row>
    <row r="31974" spans="1:5" customFormat="1">
      <c r="A31974" s="294"/>
      <c r="B31974" s="243"/>
      <c r="C31974" s="243"/>
      <c r="D31974" s="243"/>
      <c r="E31974" s="243"/>
    </row>
    <row r="31975" spans="1:5" customFormat="1">
      <c r="A31975" s="294"/>
      <c r="B31975" s="243"/>
      <c r="C31975" s="243"/>
      <c r="D31975" s="243"/>
      <c r="E31975" s="243"/>
    </row>
    <row r="31976" spans="1:5" customFormat="1">
      <c r="A31976" s="294"/>
      <c r="B31976" s="243"/>
      <c r="C31976" s="243"/>
      <c r="D31976" s="243"/>
      <c r="E31976" s="243"/>
    </row>
    <row r="31977" spans="1:5" customFormat="1">
      <c r="A31977" s="294"/>
      <c r="B31977" s="243"/>
      <c r="C31977" s="243"/>
      <c r="D31977" s="243"/>
      <c r="E31977" s="243"/>
    </row>
    <row r="31978" spans="1:5" customFormat="1">
      <c r="A31978" s="294"/>
      <c r="B31978" s="243"/>
      <c r="C31978" s="243"/>
      <c r="D31978" s="243"/>
      <c r="E31978" s="243"/>
    </row>
    <row r="31979" spans="1:5" customFormat="1">
      <c r="A31979" s="294"/>
      <c r="B31979" s="243"/>
      <c r="C31979" s="243"/>
      <c r="D31979" s="243"/>
      <c r="E31979" s="243"/>
    </row>
    <row r="31980" spans="1:5" customFormat="1">
      <c r="A31980" s="294"/>
      <c r="B31980" s="243"/>
      <c r="C31980" s="243"/>
      <c r="D31980" s="243"/>
      <c r="E31980" s="243"/>
    </row>
    <row r="31981" spans="1:5" customFormat="1">
      <c r="A31981" s="294"/>
      <c r="B31981" s="243"/>
      <c r="C31981" s="243"/>
      <c r="D31981" s="243"/>
      <c r="E31981" s="243"/>
    </row>
    <row r="31982" spans="1:5" customFormat="1">
      <c r="A31982" s="294"/>
      <c r="B31982" s="243"/>
      <c r="C31982" s="243"/>
      <c r="D31982" s="243"/>
      <c r="E31982" s="243"/>
    </row>
    <row r="31983" spans="1:5" customFormat="1">
      <c r="A31983" s="294"/>
      <c r="B31983" s="243"/>
      <c r="C31983" s="243"/>
      <c r="D31983" s="243"/>
      <c r="E31983" s="243"/>
    </row>
    <row r="31984" spans="1:5" customFormat="1">
      <c r="A31984" s="294"/>
      <c r="B31984" s="243"/>
      <c r="C31984" s="243"/>
      <c r="D31984" s="243"/>
      <c r="E31984" s="243"/>
    </row>
    <row r="31985" spans="1:5" customFormat="1">
      <c r="A31985" s="294"/>
      <c r="B31985" s="243"/>
      <c r="C31985" s="243"/>
      <c r="D31985" s="243"/>
      <c r="E31985" s="243"/>
    </row>
    <row r="31986" spans="1:5" customFormat="1">
      <c r="A31986" s="294"/>
      <c r="B31986" s="243"/>
      <c r="C31986" s="243"/>
      <c r="D31986" s="243"/>
      <c r="E31986" s="243"/>
    </row>
    <row r="31987" spans="1:5" customFormat="1">
      <c r="A31987" s="294"/>
      <c r="B31987" s="243"/>
      <c r="C31987" s="243"/>
      <c r="D31987" s="243"/>
      <c r="E31987" s="243"/>
    </row>
    <row r="31988" spans="1:5" customFormat="1">
      <c r="A31988" s="294"/>
      <c r="B31988" s="243"/>
      <c r="C31988" s="243"/>
      <c r="D31988" s="243"/>
      <c r="E31988" s="243"/>
    </row>
    <row r="31989" spans="1:5" customFormat="1">
      <c r="A31989" s="294"/>
      <c r="B31989" s="243"/>
      <c r="C31989" s="243"/>
      <c r="D31989" s="243"/>
      <c r="E31989" s="243"/>
    </row>
    <row r="31990" spans="1:5" customFormat="1">
      <c r="A31990" s="294"/>
      <c r="B31990" s="243"/>
      <c r="C31990" s="243"/>
      <c r="D31990" s="243"/>
      <c r="E31990" s="243"/>
    </row>
    <row r="31991" spans="1:5" customFormat="1">
      <c r="A31991" s="294"/>
      <c r="B31991" s="243"/>
      <c r="C31991" s="243"/>
      <c r="D31991" s="243"/>
      <c r="E31991" s="243"/>
    </row>
    <row r="31992" spans="1:5" customFormat="1">
      <c r="A31992" s="294"/>
      <c r="B31992" s="243"/>
      <c r="C31992" s="243"/>
      <c r="D31992" s="243"/>
      <c r="E31992" s="243"/>
    </row>
    <row r="31993" spans="1:5" customFormat="1">
      <c r="A31993" s="294"/>
      <c r="B31993" s="243"/>
      <c r="C31993" s="243"/>
      <c r="D31993" s="243"/>
      <c r="E31993" s="243"/>
    </row>
    <row r="31994" spans="1:5" customFormat="1">
      <c r="A31994" s="294"/>
      <c r="B31994" s="243"/>
      <c r="C31994" s="243"/>
      <c r="D31994" s="243"/>
      <c r="E31994" s="243"/>
    </row>
    <row r="31995" spans="1:5" customFormat="1">
      <c r="A31995" s="294"/>
      <c r="B31995" s="243"/>
      <c r="C31995" s="243"/>
      <c r="D31995" s="243"/>
      <c r="E31995" s="243"/>
    </row>
    <row r="31996" spans="1:5" customFormat="1">
      <c r="A31996" s="294"/>
      <c r="B31996" s="243"/>
      <c r="C31996" s="243"/>
      <c r="D31996" s="243"/>
      <c r="E31996" s="243"/>
    </row>
    <row r="31997" spans="1:5" customFormat="1">
      <c r="A31997" s="294"/>
      <c r="B31997" s="243"/>
      <c r="C31997" s="243"/>
      <c r="D31997" s="243"/>
      <c r="E31997" s="243"/>
    </row>
    <row r="31998" spans="1:5" customFormat="1">
      <c r="A31998" s="294"/>
      <c r="B31998" s="243"/>
      <c r="C31998" s="243"/>
      <c r="D31998" s="243"/>
      <c r="E31998" s="243"/>
    </row>
    <row r="31999" spans="1:5" customFormat="1">
      <c r="A31999" s="294"/>
      <c r="B31999" s="243"/>
      <c r="C31999" s="243"/>
      <c r="D31999" s="243"/>
      <c r="E31999" s="243"/>
    </row>
    <row r="32000" spans="1:5" customFormat="1">
      <c r="A32000" s="294"/>
      <c r="B32000" s="243"/>
      <c r="C32000" s="243"/>
      <c r="D32000" s="243"/>
      <c r="E32000" s="243"/>
    </row>
    <row r="32001" spans="1:5" customFormat="1">
      <c r="A32001" s="294"/>
      <c r="B32001" s="243"/>
      <c r="C32001" s="243"/>
      <c r="D32001" s="243"/>
      <c r="E32001" s="243"/>
    </row>
    <row r="32002" spans="1:5" customFormat="1">
      <c r="A32002" s="294"/>
      <c r="B32002" s="243"/>
      <c r="C32002" s="243"/>
      <c r="D32002" s="243"/>
      <c r="E32002" s="243"/>
    </row>
    <row r="32003" spans="1:5" customFormat="1">
      <c r="A32003" s="294"/>
      <c r="B32003" s="243"/>
      <c r="C32003" s="243"/>
      <c r="D32003" s="243"/>
      <c r="E32003" s="243"/>
    </row>
    <row r="32004" spans="1:5" customFormat="1">
      <c r="A32004" s="294"/>
      <c r="B32004" s="243"/>
      <c r="C32004" s="243"/>
      <c r="D32004" s="243"/>
      <c r="E32004" s="243"/>
    </row>
    <row r="32005" spans="1:5" customFormat="1">
      <c r="A32005" s="294"/>
      <c r="B32005" s="243"/>
      <c r="C32005" s="243"/>
      <c r="D32005" s="243"/>
      <c r="E32005" s="243"/>
    </row>
    <row r="32006" spans="1:5" customFormat="1">
      <c r="A32006" s="294"/>
      <c r="B32006" s="243"/>
      <c r="C32006" s="243"/>
      <c r="D32006" s="243"/>
      <c r="E32006" s="243"/>
    </row>
    <row r="32007" spans="1:5" customFormat="1">
      <c r="A32007" s="294"/>
      <c r="B32007" s="243"/>
      <c r="C32007" s="243"/>
      <c r="D32007" s="243"/>
      <c r="E32007" s="243"/>
    </row>
    <row r="32008" spans="1:5" customFormat="1">
      <c r="A32008" s="294"/>
      <c r="B32008" s="243"/>
      <c r="C32008" s="243"/>
      <c r="D32008" s="243"/>
      <c r="E32008" s="243"/>
    </row>
    <row r="32009" spans="1:5" customFormat="1">
      <c r="A32009" s="294"/>
      <c r="B32009" s="243"/>
      <c r="C32009" s="243"/>
      <c r="D32009" s="243"/>
      <c r="E32009" s="243"/>
    </row>
    <row r="32010" spans="1:5" customFormat="1">
      <c r="A32010" s="294"/>
      <c r="B32010" s="243"/>
      <c r="C32010" s="243"/>
      <c r="D32010" s="243"/>
      <c r="E32010" s="243"/>
    </row>
    <row r="32011" spans="1:5" customFormat="1">
      <c r="A32011" s="294"/>
      <c r="B32011" s="243"/>
      <c r="C32011" s="243"/>
      <c r="D32011" s="243"/>
      <c r="E32011" s="243"/>
    </row>
    <row r="32012" spans="1:5" customFormat="1">
      <c r="A32012" s="294"/>
      <c r="B32012" s="243"/>
      <c r="C32012" s="243"/>
      <c r="D32012" s="243"/>
      <c r="E32012" s="243"/>
    </row>
    <row r="32013" spans="1:5" customFormat="1">
      <c r="A32013" s="294"/>
      <c r="B32013" s="243"/>
      <c r="C32013" s="243"/>
      <c r="D32013" s="243"/>
      <c r="E32013" s="243"/>
    </row>
    <row r="32014" spans="1:5" customFormat="1">
      <c r="A32014" s="294"/>
      <c r="B32014" s="243"/>
      <c r="C32014" s="243"/>
      <c r="D32014" s="243"/>
      <c r="E32014" s="243"/>
    </row>
    <row r="32015" spans="1:5" customFormat="1">
      <c r="A32015" s="294"/>
      <c r="B32015" s="243"/>
      <c r="C32015" s="243"/>
      <c r="D32015" s="243"/>
      <c r="E32015" s="243"/>
    </row>
    <row r="32016" spans="1:5" customFormat="1">
      <c r="A32016" s="294"/>
      <c r="B32016" s="243"/>
      <c r="C32016" s="243"/>
      <c r="D32016" s="243"/>
      <c r="E32016" s="243"/>
    </row>
    <row r="32017" spans="1:5" customFormat="1">
      <c r="A32017" s="294"/>
      <c r="B32017" s="243"/>
      <c r="C32017" s="243"/>
      <c r="D32017" s="243"/>
      <c r="E32017" s="243"/>
    </row>
    <row r="32018" spans="1:5" customFormat="1">
      <c r="A32018" s="294"/>
      <c r="B32018" s="243"/>
      <c r="C32018" s="243"/>
      <c r="D32018" s="243"/>
      <c r="E32018" s="243"/>
    </row>
    <row r="32019" spans="1:5" customFormat="1">
      <c r="A32019" s="294"/>
      <c r="B32019" s="243"/>
      <c r="C32019" s="243"/>
      <c r="D32019" s="243"/>
      <c r="E32019" s="243"/>
    </row>
    <row r="32020" spans="1:5" customFormat="1">
      <c r="A32020" s="294"/>
      <c r="B32020" s="243"/>
      <c r="C32020" s="243"/>
      <c r="D32020" s="243"/>
      <c r="E32020" s="243"/>
    </row>
    <row r="32021" spans="1:5" customFormat="1">
      <c r="A32021" s="294"/>
      <c r="B32021" s="243"/>
      <c r="C32021" s="243"/>
      <c r="D32021" s="243"/>
      <c r="E32021" s="243"/>
    </row>
    <row r="32022" spans="1:5" customFormat="1">
      <c r="A32022" s="294"/>
      <c r="B32022" s="243"/>
      <c r="C32022" s="243"/>
      <c r="D32022" s="243"/>
      <c r="E32022" s="243"/>
    </row>
    <row r="32023" spans="1:5" customFormat="1">
      <c r="A32023" s="294"/>
      <c r="B32023" s="243"/>
      <c r="C32023" s="243"/>
      <c r="D32023" s="243"/>
      <c r="E32023" s="243"/>
    </row>
    <row r="32024" spans="1:5" customFormat="1">
      <c r="A32024" s="294"/>
      <c r="B32024" s="243"/>
      <c r="C32024" s="243"/>
      <c r="D32024" s="243"/>
      <c r="E32024" s="243"/>
    </row>
    <row r="32025" spans="1:5" customFormat="1">
      <c r="A32025" s="294"/>
      <c r="B32025" s="243"/>
      <c r="C32025" s="243"/>
      <c r="D32025" s="243"/>
      <c r="E32025" s="243"/>
    </row>
    <row r="32026" spans="1:5" customFormat="1">
      <c r="A32026" s="294"/>
      <c r="B32026" s="243"/>
      <c r="C32026" s="243"/>
      <c r="D32026" s="243"/>
      <c r="E32026" s="243"/>
    </row>
    <row r="32027" spans="1:5" customFormat="1">
      <c r="A32027" s="294"/>
      <c r="B32027" s="243"/>
      <c r="C32027" s="243"/>
      <c r="D32027" s="243"/>
      <c r="E32027" s="243"/>
    </row>
    <row r="32028" spans="1:5" customFormat="1">
      <c r="A32028" s="294"/>
      <c r="B32028" s="243"/>
      <c r="C32028" s="243"/>
      <c r="D32028" s="243"/>
      <c r="E32028" s="243"/>
    </row>
    <row r="32029" spans="1:5" customFormat="1">
      <c r="A32029" s="294"/>
      <c r="B32029" s="243"/>
      <c r="C32029" s="243"/>
      <c r="D32029" s="243"/>
      <c r="E32029" s="243"/>
    </row>
    <row r="32030" spans="1:5" customFormat="1">
      <c r="A32030" s="294"/>
      <c r="B32030" s="243"/>
      <c r="C32030" s="243"/>
      <c r="D32030" s="243"/>
      <c r="E32030" s="243"/>
    </row>
    <row r="32031" spans="1:5" customFormat="1">
      <c r="A32031" s="294"/>
      <c r="B32031" s="243"/>
      <c r="C32031" s="243"/>
      <c r="D32031" s="243"/>
      <c r="E32031" s="243"/>
    </row>
    <row r="32032" spans="1:5" customFormat="1">
      <c r="A32032" s="294"/>
      <c r="B32032" s="243"/>
      <c r="C32032" s="243"/>
      <c r="D32032" s="243"/>
      <c r="E32032" s="243"/>
    </row>
    <row r="32033" spans="1:5" customFormat="1">
      <c r="A32033" s="294"/>
      <c r="B32033" s="243"/>
      <c r="C32033" s="243"/>
      <c r="D32033" s="243"/>
      <c r="E32033" s="243"/>
    </row>
    <row r="32034" spans="1:5" customFormat="1">
      <c r="A32034" s="294"/>
      <c r="B32034" s="243"/>
      <c r="C32034" s="243"/>
      <c r="D32034" s="243"/>
      <c r="E32034" s="243"/>
    </row>
    <row r="32035" spans="1:5" customFormat="1">
      <c r="A32035" s="294"/>
      <c r="B32035" s="243"/>
      <c r="C32035" s="243"/>
      <c r="D32035" s="243"/>
      <c r="E32035" s="243"/>
    </row>
    <row r="32036" spans="1:5" customFormat="1">
      <c r="A32036" s="294"/>
      <c r="B32036" s="243"/>
      <c r="C32036" s="243"/>
      <c r="D32036" s="243"/>
      <c r="E32036" s="243"/>
    </row>
    <row r="32037" spans="1:5" customFormat="1">
      <c r="A32037" s="294"/>
      <c r="B32037" s="243"/>
      <c r="C32037" s="243"/>
      <c r="D32037" s="243"/>
      <c r="E32037" s="243"/>
    </row>
    <row r="32038" spans="1:5" customFormat="1">
      <c r="A32038" s="294"/>
      <c r="B32038" s="243"/>
      <c r="C32038" s="243"/>
      <c r="D32038" s="243"/>
      <c r="E32038" s="243"/>
    </row>
    <row r="32039" spans="1:5" customFormat="1">
      <c r="A32039" s="294"/>
      <c r="B32039" s="243"/>
      <c r="C32039" s="243"/>
      <c r="D32039" s="243"/>
      <c r="E32039" s="243"/>
    </row>
    <row r="32040" spans="1:5" customFormat="1">
      <c r="A32040" s="294"/>
      <c r="B32040" s="243"/>
      <c r="C32040" s="243"/>
      <c r="D32040" s="243"/>
      <c r="E32040" s="243"/>
    </row>
    <row r="32041" spans="1:5" customFormat="1">
      <c r="A32041" s="294"/>
      <c r="B32041" s="243"/>
      <c r="C32041" s="243"/>
      <c r="D32041" s="243"/>
      <c r="E32041" s="243"/>
    </row>
    <row r="32042" spans="1:5" customFormat="1">
      <c r="A32042" s="294"/>
      <c r="B32042" s="243"/>
      <c r="C32042" s="243"/>
      <c r="D32042" s="243"/>
      <c r="E32042" s="243"/>
    </row>
    <row r="32043" spans="1:5" customFormat="1">
      <c r="A32043" s="294"/>
      <c r="B32043" s="243"/>
      <c r="C32043" s="243"/>
      <c r="D32043" s="243"/>
      <c r="E32043" s="243"/>
    </row>
    <row r="32044" spans="1:5" customFormat="1">
      <c r="A32044" s="294"/>
      <c r="B32044" s="243"/>
      <c r="C32044" s="243"/>
      <c r="D32044" s="243"/>
      <c r="E32044" s="243"/>
    </row>
    <row r="32045" spans="1:5" customFormat="1">
      <c r="A32045" s="294"/>
      <c r="B32045" s="243"/>
      <c r="C32045" s="243"/>
      <c r="D32045" s="243"/>
      <c r="E32045" s="243"/>
    </row>
    <row r="32046" spans="1:5" customFormat="1">
      <c r="A32046" s="294"/>
      <c r="B32046" s="243"/>
      <c r="C32046" s="243"/>
      <c r="D32046" s="243"/>
      <c r="E32046" s="243"/>
    </row>
    <row r="32047" spans="1:5" customFormat="1">
      <c r="A32047" s="294"/>
      <c r="B32047" s="243"/>
      <c r="C32047" s="243"/>
      <c r="D32047" s="243"/>
      <c r="E32047" s="243"/>
    </row>
    <row r="32048" spans="1:5" customFormat="1">
      <c r="A32048" s="294"/>
      <c r="B32048" s="243"/>
      <c r="C32048" s="243"/>
      <c r="D32048" s="243"/>
      <c r="E32048" s="243"/>
    </row>
    <row r="32049" spans="1:5" customFormat="1">
      <c r="A32049" s="294"/>
      <c r="B32049" s="243"/>
      <c r="C32049" s="243"/>
      <c r="D32049" s="243"/>
      <c r="E32049" s="243"/>
    </row>
    <row r="32050" spans="1:5" customFormat="1">
      <c r="A32050" s="294"/>
      <c r="B32050" s="243"/>
      <c r="C32050" s="243"/>
      <c r="D32050" s="243"/>
      <c r="E32050" s="243"/>
    </row>
    <row r="32051" spans="1:5" customFormat="1">
      <c r="A32051" s="294"/>
      <c r="B32051" s="243"/>
      <c r="C32051" s="243"/>
      <c r="D32051" s="243"/>
      <c r="E32051" s="243"/>
    </row>
    <row r="32052" spans="1:5" customFormat="1">
      <c r="A32052" s="294"/>
      <c r="B32052" s="243"/>
      <c r="C32052" s="243"/>
      <c r="D32052" s="243"/>
      <c r="E32052" s="243"/>
    </row>
    <row r="32053" spans="1:5" customFormat="1">
      <c r="A32053" s="294"/>
      <c r="B32053" s="243"/>
      <c r="C32053" s="243"/>
      <c r="D32053" s="243"/>
      <c r="E32053" s="243"/>
    </row>
    <row r="32054" spans="1:5" customFormat="1">
      <c r="A32054" s="294"/>
      <c r="B32054" s="243"/>
      <c r="C32054" s="243"/>
      <c r="D32054" s="243"/>
      <c r="E32054" s="243"/>
    </row>
    <row r="32055" spans="1:5" customFormat="1">
      <c r="A32055" s="294"/>
      <c r="B32055" s="243"/>
      <c r="C32055" s="243"/>
      <c r="D32055" s="243"/>
      <c r="E32055" s="243"/>
    </row>
    <row r="32056" spans="1:5" customFormat="1">
      <c r="A32056" s="294"/>
      <c r="B32056" s="243"/>
      <c r="C32056" s="243"/>
      <c r="D32056" s="243"/>
      <c r="E32056" s="243"/>
    </row>
    <row r="32057" spans="1:5" customFormat="1">
      <c r="A32057" s="294"/>
      <c r="B32057" s="243"/>
      <c r="C32057" s="243"/>
      <c r="D32057" s="243"/>
      <c r="E32057" s="243"/>
    </row>
    <row r="32058" spans="1:5" customFormat="1">
      <c r="A32058" s="294"/>
      <c r="B32058" s="243"/>
      <c r="C32058" s="243"/>
      <c r="D32058" s="243"/>
      <c r="E32058" s="243"/>
    </row>
    <row r="32059" spans="1:5" customFormat="1">
      <c r="A32059" s="294"/>
      <c r="B32059" s="243"/>
      <c r="C32059" s="243"/>
      <c r="D32059" s="243"/>
      <c r="E32059" s="243"/>
    </row>
    <row r="32060" spans="1:5" customFormat="1">
      <c r="A32060" s="294"/>
      <c r="B32060" s="243"/>
      <c r="C32060" s="243"/>
      <c r="D32060" s="243"/>
      <c r="E32060" s="243"/>
    </row>
    <row r="32061" spans="1:5" customFormat="1">
      <c r="A32061" s="294"/>
      <c r="B32061" s="243"/>
      <c r="C32061" s="243"/>
      <c r="D32061" s="243"/>
      <c r="E32061" s="243"/>
    </row>
    <row r="32062" spans="1:5" customFormat="1">
      <c r="A32062" s="294"/>
      <c r="B32062" s="243"/>
      <c r="C32062" s="243"/>
      <c r="D32062" s="243"/>
      <c r="E32062" s="243"/>
    </row>
    <row r="32063" spans="1:5" customFormat="1">
      <c r="A32063" s="294"/>
      <c r="B32063" s="243"/>
      <c r="C32063" s="243"/>
      <c r="D32063" s="243"/>
      <c r="E32063" s="243"/>
    </row>
    <row r="32064" spans="1:5" customFormat="1">
      <c r="A32064" s="294"/>
      <c r="B32064" s="243"/>
      <c r="C32064" s="243"/>
      <c r="D32064" s="243"/>
      <c r="E32064" s="243"/>
    </row>
    <row r="32065" spans="1:5" customFormat="1">
      <c r="A32065" s="294"/>
      <c r="B32065" s="243"/>
      <c r="C32065" s="243"/>
      <c r="D32065" s="243"/>
      <c r="E32065" s="243"/>
    </row>
    <row r="32066" spans="1:5" customFormat="1">
      <c r="A32066" s="294"/>
      <c r="B32066" s="243"/>
      <c r="C32066" s="243"/>
      <c r="D32066" s="243"/>
      <c r="E32066" s="243"/>
    </row>
    <row r="32067" spans="1:5" customFormat="1">
      <c r="A32067" s="294"/>
      <c r="B32067" s="243"/>
      <c r="C32067" s="243"/>
      <c r="D32067" s="243"/>
      <c r="E32067" s="243"/>
    </row>
    <row r="32068" spans="1:5" customFormat="1">
      <c r="A32068" s="294"/>
      <c r="B32068" s="243"/>
      <c r="C32068" s="243"/>
      <c r="D32068" s="243"/>
      <c r="E32068" s="243"/>
    </row>
    <row r="32069" spans="1:5" customFormat="1">
      <c r="A32069" s="294"/>
      <c r="B32069" s="243"/>
      <c r="C32069" s="243"/>
      <c r="D32069" s="243"/>
      <c r="E32069" s="243"/>
    </row>
    <row r="32070" spans="1:5" customFormat="1">
      <c r="A32070" s="294"/>
      <c r="B32070" s="243"/>
      <c r="C32070" s="243"/>
      <c r="D32070" s="243"/>
      <c r="E32070" s="243"/>
    </row>
    <row r="32071" spans="1:5" customFormat="1">
      <c r="A32071" s="294"/>
      <c r="B32071" s="243"/>
      <c r="C32071" s="243"/>
      <c r="D32071" s="243"/>
      <c r="E32071" s="243"/>
    </row>
    <row r="32072" spans="1:5" customFormat="1">
      <c r="A32072" s="294"/>
      <c r="B32072" s="243"/>
      <c r="C32072" s="243"/>
      <c r="D32072" s="243"/>
      <c r="E32072" s="243"/>
    </row>
    <row r="32073" spans="1:5" customFormat="1">
      <c r="A32073" s="294"/>
      <c r="B32073" s="243"/>
      <c r="C32073" s="243"/>
      <c r="D32073" s="243"/>
      <c r="E32073" s="243"/>
    </row>
    <row r="32074" spans="1:5" customFormat="1">
      <c r="A32074" s="294"/>
      <c r="B32074" s="243"/>
      <c r="C32074" s="243"/>
      <c r="D32074" s="243"/>
      <c r="E32074" s="243"/>
    </row>
    <row r="32075" spans="1:5" customFormat="1">
      <c r="A32075" s="294"/>
      <c r="B32075" s="243"/>
      <c r="C32075" s="243"/>
      <c r="D32075" s="243"/>
      <c r="E32075" s="243"/>
    </row>
    <row r="32076" spans="1:5" customFormat="1">
      <c r="A32076" s="294"/>
      <c r="B32076" s="243"/>
      <c r="C32076" s="243"/>
      <c r="D32076" s="243"/>
      <c r="E32076" s="243"/>
    </row>
    <row r="32077" spans="1:5" customFormat="1">
      <c r="A32077" s="294"/>
      <c r="B32077" s="243"/>
      <c r="C32077" s="243"/>
      <c r="D32077" s="243"/>
      <c r="E32077" s="243"/>
    </row>
    <row r="32078" spans="1:5" customFormat="1">
      <c r="A32078" s="294"/>
      <c r="B32078" s="243"/>
      <c r="C32078" s="243"/>
      <c r="D32078" s="243"/>
      <c r="E32078" s="243"/>
    </row>
    <row r="32079" spans="1:5" customFormat="1">
      <c r="A32079" s="294"/>
      <c r="B32079" s="243"/>
      <c r="C32079" s="243"/>
      <c r="D32079" s="243"/>
      <c r="E32079" s="243"/>
    </row>
    <row r="32080" spans="1:5" customFormat="1">
      <c r="A32080" s="294"/>
      <c r="B32080" s="243"/>
      <c r="C32080" s="243"/>
      <c r="D32080" s="243"/>
      <c r="E32080" s="243"/>
    </row>
    <row r="32081" spans="1:5" customFormat="1">
      <c r="A32081" s="294"/>
      <c r="B32081" s="243"/>
      <c r="C32081" s="243"/>
      <c r="D32081" s="243"/>
      <c r="E32081" s="243"/>
    </row>
    <row r="32082" spans="1:5" customFormat="1">
      <c r="A32082" s="294"/>
      <c r="B32082" s="243"/>
      <c r="C32082" s="243"/>
      <c r="D32082" s="243"/>
      <c r="E32082" s="243"/>
    </row>
    <row r="32083" spans="1:5" customFormat="1">
      <c r="A32083" s="294"/>
      <c r="B32083" s="243"/>
      <c r="C32083" s="243"/>
      <c r="D32083" s="243"/>
      <c r="E32083" s="243"/>
    </row>
    <row r="32084" spans="1:5" customFormat="1">
      <c r="A32084" s="294"/>
      <c r="B32084" s="243"/>
      <c r="C32084" s="243"/>
      <c r="D32084" s="243"/>
      <c r="E32084" s="243"/>
    </row>
    <row r="32085" spans="1:5" customFormat="1">
      <c r="A32085" s="294"/>
      <c r="B32085" s="243"/>
      <c r="C32085" s="243"/>
      <c r="D32085" s="243"/>
      <c r="E32085" s="243"/>
    </row>
    <row r="32086" spans="1:5" customFormat="1">
      <c r="A32086" s="294"/>
      <c r="B32086" s="243"/>
      <c r="C32086" s="243"/>
      <c r="D32086" s="243"/>
      <c r="E32086" s="243"/>
    </row>
    <row r="32087" spans="1:5" customFormat="1">
      <c r="A32087" s="294"/>
      <c r="B32087" s="243"/>
      <c r="C32087" s="243"/>
      <c r="D32087" s="243"/>
      <c r="E32087" s="243"/>
    </row>
    <row r="32088" spans="1:5" customFormat="1">
      <c r="A32088" s="294"/>
      <c r="B32088" s="243"/>
      <c r="C32088" s="243"/>
      <c r="D32088" s="243"/>
      <c r="E32088" s="243"/>
    </row>
    <row r="32089" spans="1:5" customFormat="1">
      <c r="A32089" s="294"/>
      <c r="B32089" s="243"/>
      <c r="C32089" s="243"/>
      <c r="D32089" s="243"/>
      <c r="E32089" s="243"/>
    </row>
    <row r="32090" spans="1:5" customFormat="1">
      <c r="A32090" s="294"/>
      <c r="B32090" s="243"/>
      <c r="C32090" s="243"/>
      <c r="D32090" s="243"/>
      <c r="E32090" s="243"/>
    </row>
    <row r="32091" spans="1:5" customFormat="1">
      <c r="A32091" s="294"/>
      <c r="B32091" s="243"/>
      <c r="C32091" s="243"/>
      <c r="D32091" s="243"/>
      <c r="E32091" s="243"/>
    </row>
    <row r="32092" spans="1:5" customFormat="1">
      <c r="A32092" s="294"/>
      <c r="B32092" s="243"/>
      <c r="C32092" s="243"/>
      <c r="D32092" s="243"/>
      <c r="E32092" s="243"/>
    </row>
    <row r="32093" spans="1:5" customFormat="1">
      <c r="A32093" s="294"/>
      <c r="B32093" s="243"/>
      <c r="C32093" s="243"/>
      <c r="D32093" s="243"/>
      <c r="E32093" s="243"/>
    </row>
    <row r="32094" spans="1:5" customFormat="1">
      <c r="A32094" s="294"/>
      <c r="B32094" s="243"/>
      <c r="C32094" s="243"/>
      <c r="D32094" s="243"/>
      <c r="E32094" s="243"/>
    </row>
    <row r="32095" spans="1:5" customFormat="1">
      <c r="A32095" s="294"/>
      <c r="B32095" s="243"/>
      <c r="C32095" s="243"/>
      <c r="D32095" s="243"/>
      <c r="E32095" s="243"/>
    </row>
    <row r="32096" spans="1:5" customFormat="1">
      <c r="A32096" s="294"/>
      <c r="B32096" s="243"/>
      <c r="C32096" s="243"/>
      <c r="D32096" s="243"/>
      <c r="E32096" s="243"/>
    </row>
    <row r="32097" spans="1:5" customFormat="1">
      <c r="A32097" s="294"/>
      <c r="B32097" s="243"/>
      <c r="C32097" s="243"/>
      <c r="D32097" s="243"/>
      <c r="E32097" s="243"/>
    </row>
    <row r="32098" spans="1:5" customFormat="1">
      <c r="A32098" s="294"/>
      <c r="B32098" s="243"/>
      <c r="C32098" s="243"/>
      <c r="D32098" s="243"/>
      <c r="E32098" s="243"/>
    </row>
    <row r="32099" spans="1:5" customFormat="1">
      <c r="A32099" s="294"/>
      <c r="B32099" s="243"/>
      <c r="C32099" s="243"/>
      <c r="D32099" s="243"/>
      <c r="E32099" s="243"/>
    </row>
    <row r="32100" spans="1:5" customFormat="1">
      <c r="A32100" s="294"/>
      <c r="B32100" s="243"/>
      <c r="C32100" s="243"/>
      <c r="D32100" s="243"/>
      <c r="E32100" s="243"/>
    </row>
    <row r="32101" spans="1:5" customFormat="1">
      <c r="A32101" s="294"/>
      <c r="B32101" s="243"/>
      <c r="C32101" s="243"/>
      <c r="D32101" s="243"/>
      <c r="E32101" s="243"/>
    </row>
    <row r="32102" spans="1:5" customFormat="1">
      <c r="A32102" s="294"/>
      <c r="B32102" s="243"/>
      <c r="C32102" s="243"/>
      <c r="D32102" s="243"/>
      <c r="E32102" s="243"/>
    </row>
    <row r="32103" spans="1:5" customFormat="1">
      <c r="A32103" s="294"/>
      <c r="B32103" s="243"/>
      <c r="C32103" s="243"/>
      <c r="D32103" s="243"/>
      <c r="E32103" s="243"/>
    </row>
    <row r="32104" spans="1:5" customFormat="1">
      <c r="A32104" s="294"/>
      <c r="B32104" s="243"/>
      <c r="C32104" s="243"/>
      <c r="D32104" s="243"/>
      <c r="E32104" s="243"/>
    </row>
    <row r="32105" spans="1:5" customFormat="1">
      <c r="A32105" s="294"/>
      <c r="B32105" s="243"/>
      <c r="C32105" s="243"/>
      <c r="D32105" s="243"/>
      <c r="E32105" s="243"/>
    </row>
    <row r="32106" spans="1:5" customFormat="1">
      <c r="A32106" s="294"/>
      <c r="B32106" s="243"/>
      <c r="C32106" s="243"/>
      <c r="D32106" s="243"/>
      <c r="E32106" s="243"/>
    </row>
    <row r="32107" spans="1:5" customFormat="1">
      <c r="A32107" s="294"/>
      <c r="B32107" s="243"/>
      <c r="C32107" s="243"/>
      <c r="D32107" s="243"/>
      <c r="E32107" s="243"/>
    </row>
    <row r="32108" spans="1:5" customFormat="1">
      <c r="A32108" s="294"/>
      <c r="B32108" s="243"/>
      <c r="C32108" s="243"/>
      <c r="D32108" s="243"/>
      <c r="E32108" s="243"/>
    </row>
    <row r="32109" spans="1:5" customFormat="1">
      <c r="A32109" s="294"/>
      <c r="B32109" s="243"/>
      <c r="C32109" s="243"/>
      <c r="D32109" s="243"/>
      <c r="E32109" s="243"/>
    </row>
    <row r="32110" spans="1:5" customFormat="1">
      <c r="A32110" s="294"/>
      <c r="B32110" s="243"/>
      <c r="C32110" s="243"/>
      <c r="D32110" s="243"/>
      <c r="E32110" s="243"/>
    </row>
    <row r="32111" spans="1:5" customFormat="1">
      <c r="A32111" s="294"/>
      <c r="B32111" s="243"/>
      <c r="C32111" s="243"/>
      <c r="D32111" s="243"/>
      <c r="E32111" s="243"/>
    </row>
    <row r="32112" spans="1:5" customFormat="1">
      <c r="A32112" s="294"/>
      <c r="B32112" s="243"/>
      <c r="C32112" s="243"/>
      <c r="D32112" s="243"/>
      <c r="E32112" s="243"/>
    </row>
    <row r="32113" spans="1:5" customFormat="1">
      <c r="A32113" s="294"/>
      <c r="B32113" s="243"/>
      <c r="C32113" s="243"/>
      <c r="D32113" s="243"/>
      <c r="E32113" s="243"/>
    </row>
    <row r="32114" spans="1:5" customFormat="1">
      <c r="A32114" s="294"/>
      <c r="B32114" s="243"/>
      <c r="C32114" s="243"/>
      <c r="D32114" s="243"/>
      <c r="E32114" s="243"/>
    </row>
    <row r="32115" spans="1:5" customFormat="1">
      <c r="A32115" s="294"/>
      <c r="B32115" s="243"/>
      <c r="C32115" s="243"/>
      <c r="D32115" s="243"/>
      <c r="E32115" s="243"/>
    </row>
    <row r="32116" spans="1:5" customFormat="1">
      <c r="A32116" s="294"/>
      <c r="B32116" s="243"/>
      <c r="C32116" s="243"/>
      <c r="D32116" s="243"/>
      <c r="E32116" s="243"/>
    </row>
    <row r="32117" spans="1:5" customFormat="1">
      <c r="A32117" s="294"/>
      <c r="B32117" s="243"/>
      <c r="C32117" s="243"/>
      <c r="D32117" s="243"/>
      <c r="E32117" s="243"/>
    </row>
    <row r="32118" spans="1:5" customFormat="1">
      <c r="A32118" s="294"/>
      <c r="B32118" s="243"/>
      <c r="C32118" s="243"/>
      <c r="D32118" s="243"/>
      <c r="E32118" s="243"/>
    </row>
    <row r="32119" spans="1:5" customFormat="1">
      <c r="A32119" s="294"/>
      <c r="B32119" s="243"/>
      <c r="C32119" s="243"/>
      <c r="D32119" s="243"/>
      <c r="E32119" s="243"/>
    </row>
    <row r="32120" spans="1:5" customFormat="1">
      <c r="A32120" s="294"/>
      <c r="B32120" s="243"/>
      <c r="C32120" s="243"/>
      <c r="D32120" s="243"/>
      <c r="E32120" s="243"/>
    </row>
    <row r="32121" spans="1:5" customFormat="1">
      <c r="A32121" s="294"/>
      <c r="B32121" s="243"/>
      <c r="C32121" s="243"/>
      <c r="D32121" s="243"/>
      <c r="E32121" s="243"/>
    </row>
    <row r="32122" spans="1:5" customFormat="1">
      <c r="A32122" s="294"/>
      <c r="B32122" s="243"/>
      <c r="C32122" s="243"/>
      <c r="D32122" s="243"/>
      <c r="E32122" s="243"/>
    </row>
    <row r="32123" spans="1:5" customFormat="1">
      <c r="A32123" s="294"/>
      <c r="B32123" s="243"/>
      <c r="C32123" s="243"/>
      <c r="D32123" s="243"/>
      <c r="E32123" s="243"/>
    </row>
    <row r="32124" spans="1:5" customFormat="1">
      <c r="A32124" s="294"/>
      <c r="B32124" s="243"/>
      <c r="C32124" s="243"/>
      <c r="D32124" s="243"/>
      <c r="E32124" s="243"/>
    </row>
    <row r="32125" spans="1:5" customFormat="1">
      <c r="A32125" s="294"/>
      <c r="B32125" s="243"/>
      <c r="C32125" s="243"/>
      <c r="D32125" s="243"/>
      <c r="E32125" s="243"/>
    </row>
    <row r="32126" spans="1:5" customFormat="1">
      <c r="A32126" s="294"/>
      <c r="B32126" s="243"/>
      <c r="C32126" s="243"/>
      <c r="D32126" s="243"/>
      <c r="E32126" s="243"/>
    </row>
    <row r="32127" spans="1:5" customFormat="1">
      <c r="A32127" s="294"/>
      <c r="B32127" s="243"/>
      <c r="C32127" s="243"/>
      <c r="D32127" s="243"/>
      <c r="E32127" s="243"/>
    </row>
    <row r="32128" spans="1:5" customFormat="1">
      <c r="A32128" s="294"/>
      <c r="B32128" s="243"/>
      <c r="C32128" s="243"/>
      <c r="D32128" s="243"/>
      <c r="E32128" s="243"/>
    </row>
    <row r="32129" spans="1:5" customFormat="1">
      <c r="A32129" s="294"/>
      <c r="B32129" s="243"/>
      <c r="C32129" s="243"/>
      <c r="D32129" s="243"/>
      <c r="E32129" s="243"/>
    </row>
    <row r="32130" spans="1:5" customFormat="1">
      <c r="A32130" s="294"/>
      <c r="B32130" s="243"/>
      <c r="C32130" s="243"/>
      <c r="D32130" s="243"/>
      <c r="E32130" s="243"/>
    </row>
    <row r="32131" spans="1:5" customFormat="1">
      <c r="A32131" s="294"/>
      <c r="B32131" s="243"/>
      <c r="C32131" s="243"/>
      <c r="D32131" s="243"/>
      <c r="E32131" s="243"/>
    </row>
    <row r="32132" spans="1:5" customFormat="1">
      <c r="A32132" s="294"/>
      <c r="B32132" s="243"/>
      <c r="C32132" s="243"/>
      <c r="D32132" s="243"/>
      <c r="E32132" s="243"/>
    </row>
    <row r="32133" spans="1:5" customFormat="1">
      <c r="A32133" s="294"/>
      <c r="B32133" s="243"/>
      <c r="C32133" s="243"/>
      <c r="D32133" s="243"/>
      <c r="E32133" s="243"/>
    </row>
    <row r="32134" spans="1:5" customFormat="1">
      <c r="A32134" s="294"/>
      <c r="B32134" s="243"/>
      <c r="C32134" s="243"/>
      <c r="D32134" s="243"/>
      <c r="E32134" s="243"/>
    </row>
    <row r="32135" spans="1:5" customFormat="1">
      <c r="A32135" s="294"/>
      <c r="B32135" s="243"/>
      <c r="C32135" s="243"/>
      <c r="D32135" s="243"/>
      <c r="E32135" s="243"/>
    </row>
    <row r="32136" spans="1:5" customFormat="1">
      <c r="A32136" s="294"/>
      <c r="B32136" s="243"/>
      <c r="C32136" s="243"/>
      <c r="D32136" s="243"/>
      <c r="E32136" s="243"/>
    </row>
    <row r="32137" spans="1:5" customFormat="1">
      <c r="A32137" s="294"/>
      <c r="B32137" s="243"/>
      <c r="C32137" s="243"/>
      <c r="D32137" s="243"/>
      <c r="E32137" s="243"/>
    </row>
    <row r="32138" spans="1:5" customFormat="1">
      <c r="A32138" s="294"/>
      <c r="B32138" s="243"/>
      <c r="C32138" s="243"/>
      <c r="D32138" s="243"/>
      <c r="E32138" s="243"/>
    </row>
    <row r="32139" spans="1:5" customFormat="1">
      <c r="A32139" s="294"/>
      <c r="B32139" s="243"/>
      <c r="C32139" s="243"/>
      <c r="D32139" s="243"/>
      <c r="E32139" s="243"/>
    </row>
    <row r="32140" spans="1:5" customFormat="1">
      <c r="A32140" s="294"/>
      <c r="B32140" s="243"/>
      <c r="C32140" s="243"/>
      <c r="D32140" s="243"/>
      <c r="E32140" s="243"/>
    </row>
    <row r="32141" spans="1:5" customFormat="1">
      <c r="A32141" s="294"/>
      <c r="B32141" s="243"/>
      <c r="C32141" s="243"/>
      <c r="D32141" s="243"/>
      <c r="E32141" s="243"/>
    </row>
    <row r="32142" spans="1:5" customFormat="1">
      <c r="A32142" s="294"/>
      <c r="B32142" s="243"/>
      <c r="C32142" s="243"/>
      <c r="D32142" s="243"/>
      <c r="E32142" s="243"/>
    </row>
    <row r="32143" spans="1:5" customFormat="1">
      <c r="A32143" s="294"/>
      <c r="B32143" s="243"/>
      <c r="C32143" s="243"/>
      <c r="D32143" s="243"/>
      <c r="E32143" s="243"/>
    </row>
    <row r="32144" spans="1:5" customFormat="1">
      <c r="A32144" s="294"/>
      <c r="B32144" s="243"/>
      <c r="C32144" s="243"/>
      <c r="D32144" s="243"/>
      <c r="E32144" s="243"/>
    </row>
    <row r="32145" spans="1:5" customFormat="1">
      <c r="A32145" s="294"/>
      <c r="B32145" s="243"/>
      <c r="C32145" s="243"/>
      <c r="D32145" s="243"/>
      <c r="E32145" s="243"/>
    </row>
    <row r="32146" spans="1:5" customFormat="1">
      <c r="A32146" s="294"/>
      <c r="B32146" s="243"/>
      <c r="C32146" s="243"/>
      <c r="D32146" s="243"/>
      <c r="E32146" s="243"/>
    </row>
    <row r="32147" spans="1:5" customFormat="1">
      <c r="A32147" s="294"/>
      <c r="B32147" s="243"/>
      <c r="C32147" s="243"/>
      <c r="D32147" s="243"/>
      <c r="E32147" s="243"/>
    </row>
    <row r="32148" spans="1:5" customFormat="1">
      <c r="A32148" s="294"/>
      <c r="B32148" s="243"/>
      <c r="C32148" s="243"/>
      <c r="D32148" s="243"/>
      <c r="E32148" s="243"/>
    </row>
    <row r="32149" spans="1:5" customFormat="1">
      <c r="A32149" s="294"/>
      <c r="B32149" s="243"/>
      <c r="C32149" s="243"/>
      <c r="D32149" s="243"/>
      <c r="E32149" s="243"/>
    </row>
    <row r="32150" spans="1:5" customFormat="1">
      <c r="A32150" s="294"/>
      <c r="B32150" s="243"/>
      <c r="C32150" s="243"/>
      <c r="D32150" s="243"/>
      <c r="E32150" s="243"/>
    </row>
    <row r="32151" spans="1:5" customFormat="1">
      <c r="A32151" s="294"/>
      <c r="B32151" s="243"/>
      <c r="C32151" s="243"/>
      <c r="D32151" s="243"/>
      <c r="E32151" s="243"/>
    </row>
    <row r="32152" spans="1:5" customFormat="1">
      <c r="A32152" s="294"/>
      <c r="B32152" s="243"/>
      <c r="C32152" s="243"/>
      <c r="D32152" s="243"/>
      <c r="E32152" s="243"/>
    </row>
    <row r="32153" spans="1:5" customFormat="1">
      <c r="A32153" s="294"/>
      <c r="B32153" s="243"/>
      <c r="C32153" s="243"/>
      <c r="D32153" s="243"/>
      <c r="E32153" s="243"/>
    </row>
    <row r="32154" spans="1:5" customFormat="1">
      <c r="A32154" s="294"/>
      <c r="B32154" s="243"/>
      <c r="C32154" s="243"/>
      <c r="D32154" s="243"/>
      <c r="E32154" s="243"/>
    </row>
    <row r="32155" spans="1:5" customFormat="1">
      <c r="A32155" s="294"/>
      <c r="B32155" s="243"/>
      <c r="C32155" s="243"/>
      <c r="D32155" s="243"/>
      <c r="E32155" s="243"/>
    </row>
    <row r="32156" spans="1:5" customFormat="1">
      <c r="A32156" s="294"/>
      <c r="B32156" s="243"/>
      <c r="C32156" s="243"/>
      <c r="D32156" s="243"/>
      <c r="E32156" s="243"/>
    </row>
    <row r="32157" spans="1:5" customFormat="1">
      <c r="A32157" s="294"/>
      <c r="B32157" s="243"/>
      <c r="C32157" s="243"/>
      <c r="D32157" s="243"/>
      <c r="E32157" s="243"/>
    </row>
    <row r="32158" spans="1:5" customFormat="1">
      <c r="A32158" s="294"/>
      <c r="B32158" s="243"/>
      <c r="C32158" s="243"/>
      <c r="D32158" s="243"/>
      <c r="E32158" s="243"/>
    </row>
    <row r="32159" spans="1:5" customFormat="1">
      <c r="A32159" s="294"/>
      <c r="B32159" s="243"/>
      <c r="C32159" s="243"/>
      <c r="D32159" s="243"/>
      <c r="E32159" s="243"/>
    </row>
    <row r="32160" spans="1:5" customFormat="1">
      <c r="A32160" s="294"/>
      <c r="B32160" s="243"/>
      <c r="C32160" s="243"/>
      <c r="D32160" s="243"/>
      <c r="E32160" s="243"/>
    </row>
    <row r="32161" spans="1:5" customFormat="1">
      <c r="A32161" s="294"/>
      <c r="B32161" s="243"/>
      <c r="C32161" s="243"/>
      <c r="D32161" s="243"/>
      <c r="E32161" s="243"/>
    </row>
    <row r="32162" spans="1:5" customFormat="1">
      <c r="A32162" s="294"/>
      <c r="B32162" s="243"/>
      <c r="C32162" s="243"/>
      <c r="D32162" s="243"/>
      <c r="E32162" s="243"/>
    </row>
    <row r="32163" spans="1:5" customFormat="1">
      <c r="A32163" s="294"/>
      <c r="B32163" s="243"/>
      <c r="C32163" s="243"/>
      <c r="D32163" s="243"/>
      <c r="E32163" s="243"/>
    </row>
    <row r="32164" spans="1:5" customFormat="1">
      <c r="A32164" s="294"/>
      <c r="B32164" s="243"/>
      <c r="C32164" s="243"/>
      <c r="D32164" s="243"/>
      <c r="E32164" s="243"/>
    </row>
    <row r="32165" spans="1:5" customFormat="1">
      <c r="A32165" s="294"/>
      <c r="B32165" s="243"/>
      <c r="C32165" s="243"/>
      <c r="D32165" s="243"/>
      <c r="E32165" s="243"/>
    </row>
    <row r="32166" spans="1:5" customFormat="1">
      <c r="A32166" s="294"/>
      <c r="B32166" s="243"/>
      <c r="C32166" s="243"/>
      <c r="D32166" s="243"/>
      <c r="E32166" s="243"/>
    </row>
    <row r="32167" spans="1:5" customFormat="1">
      <c r="A32167" s="294"/>
      <c r="B32167" s="243"/>
      <c r="C32167" s="243"/>
      <c r="D32167" s="243"/>
      <c r="E32167" s="243"/>
    </row>
    <row r="32168" spans="1:5" customFormat="1">
      <c r="A32168" s="294"/>
      <c r="B32168" s="243"/>
      <c r="C32168" s="243"/>
      <c r="D32168" s="243"/>
      <c r="E32168" s="243"/>
    </row>
    <row r="32169" spans="1:5" customFormat="1">
      <c r="A32169" s="294"/>
      <c r="B32169" s="243"/>
      <c r="C32169" s="243"/>
      <c r="D32169" s="243"/>
      <c r="E32169" s="243"/>
    </row>
    <row r="32170" spans="1:5" customFormat="1">
      <c r="A32170" s="294"/>
      <c r="B32170" s="243"/>
      <c r="C32170" s="243"/>
      <c r="D32170" s="243"/>
      <c r="E32170" s="243"/>
    </row>
    <row r="32171" spans="1:5" customFormat="1">
      <c r="A32171" s="294"/>
      <c r="B32171" s="243"/>
      <c r="C32171" s="243"/>
      <c r="D32171" s="243"/>
      <c r="E32171" s="243"/>
    </row>
    <row r="32172" spans="1:5" customFormat="1">
      <c r="A32172" s="294"/>
      <c r="B32172" s="243"/>
      <c r="C32172" s="243"/>
      <c r="D32172" s="243"/>
      <c r="E32172" s="243"/>
    </row>
    <row r="32173" spans="1:5" customFormat="1">
      <c r="A32173" s="294"/>
      <c r="B32173" s="243"/>
      <c r="C32173" s="243"/>
      <c r="D32173" s="243"/>
      <c r="E32173" s="243"/>
    </row>
    <row r="32174" spans="1:5" customFormat="1">
      <c r="A32174" s="294"/>
      <c r="B32174" s="243"/>
      <c r="C32174" s="243"/>
      <c r="D32174" s="243"/>
      <c r="E32174" s="243"/>
    </row>
    <row r="32175" spans="1:5" customFormat="1">
      <c r="A32175" s="294"/>
      <c r="B32175" s="243"/>
      <c r="C32175" s="243"/>
      <c r="D32175" s="243"/>
      <c r="E32175" s="243"/>
    </row>
    <row r="32176" spans="1:5" customFormat="1">
      <c r="A32176" s="294"/>
      <c r="B32176" s="243"/>
      <c r="C32176" s="243"/>
      <c r="D32176" s="243"/>
      <c r="E32176" s="243"/>
    </row>
    <row r="32177" spans="1:5" customFormat="1">
      <c r="A32177" s="294"/>
      <c r="B32177" s="243"/>
      <c r="C32177" s="243"/>
      <c r="D32177" s="243"/>
      <c r="E32177" s="243"/>
    </row>
    <row r="32178" spans="1:5" customFormat="1">
      <c r="A32178" s="294"/>
      <c r="B32178" s="243"/>
      <c r="C32178" s="243"/>
      <c r="D32178" s="243"/>
      <c r="E32178" s="243"/>
    </row>
    <row r="32179" spans="1:5" customFormat="1">
      <c r="A32179" s="294"/>
      <c r="B32179" s="243"/>
      <c r="C32179" s="243"/>
      <c r="D32179" s="243"/>
      <c r="E32179" s="243"/>
    </row>
    <row r="32180" spans="1:5" customFormat="1">
      <c r="A32180" s="294"/>
      <c r="B32180" s="243"/>
      <c r="C32180" s="243"/>
      <c r="D32180" s="243"/>
      <c r="E32180" s="243"/>
    </row>
    <row r="32181" spans="1:5" customFormat="1">
      <c r="A32181" s="294"/>
      <c r="B32181" s="243"/>
      <c r="C32181" s="243"/>
      <c r="D32181" s="243"/>
      <c r="E32181" s="243"/>
    </row>
    <row r="32182" spans="1:5" customFormat="1">
      <c r="A32182" s="294"/>
      <c r="B32182" s="243"/>
      <c r="C32182" s="243"/>
      <c r="D32182" s="243"/>
      <c r="E32182" s="243"/>
    </row>
    <row r="32183" spans="1:5" customFormat="1">
      <c r="A32183" s="294"/>
      <c r="B32183" s="243"/>
      <c r="C32183" s="243"/>
      <c r="D32183" s="243"/>
      <c r="E32183" s="243"/>
    </row>
    <row r="32184" spans="1:5" customFormat="1">
      <c r="A32184" s="294"/>
      <c r="B32184" s="243"/>
      <c r="C32184" s="243"/>
      <c r="D32184" s="243"/>
      <c r="E32184" s="243"/>
    </row>
    <row r="32185" spans="1:5" customFormat="1">
      <c r="A32185" s="294"/>
      <c r="B32185" s="243"/>
      <c r="C32185" s="243"/>
      <c r="D32185" s="243"/>
      <c r="E32185" s="243"/>
    </row>
    <row r="32186" spans="1:5" customFormat="1">
      <c r="A32186" s="294"/>
      <c r="B32186" s="243"/>
      <c r="C32186" s="243"/>
      <c r="D32186" s="243"/>
      <c r="E32186" s="243"/>
    </row>
    <row r="32187" spans="1:5" customFormat="1">
      <c r="A32187" s="294"/>
      <c r="B32187" s="243"/>
      <c r="C32187" s="243"/>
      <c r="D32187" s="243"/>
      <c r="E32187" s="243"/>
    </row>
    <row r="32188" spans="1:5" customFormat="1">
      <c r="A32188" s="294"/>
      <c r="B32188" s="243"/>
      <c r="C32188" s="243"/>
      <c r="D32188" s="243"/>
      <c r="E32188" s="243"/>
    </row>
    <row r="32189" spans="1:5" customFormat="1">
      <c r="A32189" s="294"/>
      <c r="B32189" s="243"/>
      <c r="C32189" s="243"/>
      <c r="D32189" s="243"/>
      <c r="E32189" s="243"/>
    </row>
    <row r="32190" spans="1:5" customFormat="1">
      <c r="A32190" s="294"/>
      <c r="B32190" s="243"/>
      <c r="C32190" s="243"/>
      <c r="D32190" s="243"/>
      <c r="E32190" s="243"/>
    </row>
    <row r="32191" spans="1:5" customFormat="1">
      <c r="A32191" s="294"/>
      <c r="B32191" s="243"/>
      <c r="C32191" s="243"/>
      <c r="D32191" s="243"/>
      <c r="E32191" s="243"/>
    </row>
    <row r="32192" spans="1:5" customFormat="1">
      <c r="A32192" s="294"/>
      <c r="B32192" s="243"/>
      <c r="C32192" s="243"/>
      <c r="D32192" s="243"/>
      <c r="E32192" s="243"/>
    </row>
    <row r="32193" spans="1:5" customFormat="1">
      <c r="A32193" s="294"/>
      <c r="B32193" s="243"/>
      <c r="C32193" s="243"/>
      <c r="D32193" s="243"/>
      <c r="E32193" s="243"/>
    </row>
    <row r="32194" spans="1:5" customFormat="1">
      <c r="A32194" s="294"/>
      <c r="B32194" s="243"/>
      <c r="C32194" s="243"/>
      <c r="D32194" s="243"/>
      <c r="E32194" s="243"/>
    </row>
    <row r="32195" spans="1:5" customFormat="1">
      <c r="A32195" s="294"/>
      <c r="B32195" s="243"/>
      <c r="C32195" s="243"/>
      <c r="D32195" s="243"/>
      <c r="E32195" s="243"/>
    </row>
    <row r="32196" spans="1:5" customFormat="1">
      <c r="A32196" s="294"/>
      <c r="B32196" s="243"/>
      <c r="C32196" s="243"/>
      <c r="D32196" s="243"/>
      <c r="E32196" s="243"/>
    </row>
    <row r="32197" spans="1:5" customFormat="1">
      <c r="A32197" s="294"/>
      <c r="B32197" s="243"/>
      <c r="C32197" s="243"/>
      <c r="D32197" s="243"/>
      <c r="E32197" s="243"/>
    </row>
    <row r="32198" spans="1:5" customFormat="1">
      <c r="A32198" s="294"/>
      <c r="B32198" s="243"/>
      <c r="C32198" s="243"/>
      <c r="D32198" s="243"/>
      <c r="E32198" s="243"/>
    </row>
    <row r="32199" spans="1:5" customFormat="1">
      <c r="A32199" s="294"/>
      <c r="B32199" s="243"/>
      <c r="C32199" s="243"/>
      <c r="D32199" s="243"/>
      <c r="E32199" s="243"/>
    </row>
    <row r="32200" spans="1:5" customFormat="1">
      <c r="A32200" s="294"/>
      <c r="B32200" s="243"/>
      <c r="C32200" s="243"/>
      <c r="D32200" s="243"/>
      <c r="E32200" s="243"/>
    </row>
    <row r="32201" spans="1:5" customFormat="1">
      <c r="A32201" s="294"/>
      <c r="B32201" s="243"/>
      <c r="C32201" s="243"/>
      <c r="D32201" s="243"/>
      <c r="E32201" s="243"/>
    </row>
    <row r="32202" spans="1:5" customFormat="1">
      <c r="A32202" s="294"/>
      <c r="B32202" s="243"/>
      <c r="C32202" s="243"/>
      <c r="D32202" s="243"/>
      <c r="E32202" s="243"/>
    </row>
    <row r="32203" spans="1:5" customFormat="1">
      <c r="A32203" s="294"/>
      <c r="B32203" s="243"/>
      <c r="C32203" s="243"/>
      <c r="D32203" s="243"/>
      <c r="E32203" s="243"/>
    </row>
    <row r="32204" spans="1:5" customFormat="1">
      <c r="A32204" s="294"/>
      <c r="B32204" s="243"/>
      <c r="C32204" s="243"/>
      <c r="D32204" s="243"/>
      <c r="E32204" s="243"/>
    </row>
    <row r="32205" spans="1:5" customFormat="1">
      <c r="A32205" s="294"/>
      <c r="B32205" s="243"/>
      <c r="C32205" s="243"/>
      <c r="D32205" s="243"/>
      <c r="E32205" s="243"/>
    </row>
    <row r="32206" spans="1:5" customFormat="1">
      <c r="A32206" s="294"/>
      <c r="B32206" s="243"/>
      <c r="C32206" s="243"/>
      <c r="D32206" s="243"/>
      <c r="E32206" s="243"/>
    </row>
    <row r="32207" spans="1:5" customFormat="1">
      <c r="A32207" s="294"/>
      <c r="B32207" s="243"/>
      <c r="C32207" s="243"/>
      <c r="D32207" s="243"/>
      <c r="E32207" s="243"/>
    </row>
    <row r="32208" spans="1:5" customFormat="1">
      <c r="A32208" s="294"/>
      <c r="B32208" s="243"/>
      <c r="C32208" s="243"/>
      <c r="D32208" s="243"/>
      <c r="E32208" s="243"/>
    </row>
    <row r="32209" spans="1:5" customFormat="1">
      <c r="A32209" s="294"/>
      <c r="B32209" s="243"/>
      <c r="C32209" s="243"/>
      <c r="D32209" s="243"/>
      <c r="E32209" s="243"/>
    </row>
    <row r="32210" spans="1:5" customFormat="1">
      <c r="A32210" s="294"/>
      <c r="B32210" s="243"/>
      <c r="C32210" s="243"/>
      <c r="D32210" s="243"/>
      <c r="E32210" s="243"/>
    </row>
    <row r="32211" spans="1:5" customFormat="1">
      <c r="A32211" s="294"/>
      <c r="B32211" s="243"/>
      <c r="C32211" s="243"/>
      <c r="D32211" s="243"/>
      <c r="E32211" s="243"/>
    </row>
    <row r="32212" spans="1:5" customFormat="1">
      <c r="A32212" s="294"/>
      <c r="B32212" s="243"/>
      <c r="C32212" s="243"/>
      <c r="D32212" s="243"/>
      <c r="E32212" s="243"/>
    </row>
    <row r="32213" spans="1:5" customFormat="1">
      <c r="A32213" s="294"/>
      <c r="B32213" s="243"/>
      <c r="C32213" s="243"/>
      <c r="D32213" s="243"/>
      <c r="E32213" s="243"/>
    </row>
    <row r="32214" spans="1:5" customFormat="1">
      <c r="A32214" s="294"/>
      <c r="B32214" s="243"/>
      <c r="C32214" s="243"/>
      <c r="D32214" s="243"/>
      <c r="E32214" s="243"/>
    </row>
    <row r="32215" spans="1:5" customFormat="1">
      <c r="A32215" s="294"/>
      <c r="B32215" s="243"/>
      <c r="C32215" s="243"/>
      <c r="D32215" s="243"/>
      <c r="E32215" s="243"/>
    </row>
    <row r="32216" spans="1:5" customFormat="1">
      <c r="A32216" s="294"/>
      <c r="B32216" s="243"/>
      <c r="C32216" s="243"/>
      <c r="D32216" s="243"/>
      <c r="E32216" s="243"/>
    </row>
    <row r="32217" spans="1:5" customFormat="1">
      <c r="A32217" s="294"/>
      <c r="B32217" s="243"/>
      <c r="C32217" s="243"/>
      <c r="D32217" s="243"/>
      <c r="E32217" s="243"/>
    </row>
    <row r="32218" spans="1:5" customFormat="1">
      <c r="A32218" s="294"/>
      <c r="B32218" s="243"/>
      <c r="C32218" s="243"/>
      <c r="D32218" s="243"/>
      <c r="E32218" s="243"/>
    </row>
    <row r="32219" spans="1:5" customFormat="1">
      <c r="A32219" s="294"/>
      <c r="B32219" s="243"/>
      <c r="C32219" s="243"/>
      <c r="D32219" s="243"/>
      <c r="E32219" s="243"/>
    </row>
    <row r="32220" spans="1:5" customFormat="1">
      <c r="A32220" s="294"/>
      <c r="B32220" s="243"/>
      <c r="C32220" s="243"/>
      <c r="D32220" s="243"/>
      <c r="E32220" s="243"/>
    </row>
    <row r="32221" spans="1:5" customFormat="1">
      <c r="A32221" s="294"/>
      <c r="B32221" s="243"/>
      <c r="C32221" s="243"/>
      <c r="D32221" s="243"/>
      <c r="E32221" s="243"/>
    </row>
    <row r="32222" spans="1:5" customFormat="1">
      <c r="A32222" s="294"/>
      <c r="B32222" s="243"/>
      <c r="C32222" s="243"/>
      <c r="D32222" s="243"/>
      <c r="E32222" s="243"/>
    </row>
    <row r="32223" spans="1:5" customFormat="1">
      <c r="A32223" s="294"/>
      <c r="B32223" s="243"/>
      <c r="C32223" s="243"/>
      <c r="D32223" s="243"/>
      <c r="E32223" s="243"/>
    </row>
    <row r="32224" spans="1:5" customFormat="1">
      <c r="A32224" s="294"/>
      <c r="B32224" s="243"/>
      <c r="C32224" s="243"/>
      <c r="D32224" s="243"/>
      <c r="E32224" s="243"/>
    </row>
    <row r="32225" spans="1:5" customFormat="1">
      <c r="A32225" s="294"/>
      <c r="B32225" s="243"/>
      <c r="C32225" s="243"/>
      <c r="D32225" s="243"/>
      <c r="E32225" s="243"/>
    </row>
    <row r="32226" spans="1:5" customFormat="1">
      <c r="A32226" s="294"/>
      <c r="B32226" s="243"/>
      <c r="C32226" s="243"/>
      <c r="D32226" s="243"/>
      <c r="E32226" s="243"/>
    </row>
    <row r="32227" spans="1:5" customFormat="1">
      <c r="A32227" s="294"/>
      <c r="B32227" s="243"/>
      <c r="C32227" s="243"/>
      <c r="D32227" s="243"/>
      <c r="E32227" s="243"/>
    </row>
    <row r="32228" spans="1:5" customFormat="1">
      <c r="A32228" s="294"/>
      <c r="B32228" s="243"/>
      <c r="C32228" s="243"/>
      <c r="D32228" s="243"/>
      <c r="E32228" s="243"/>
    </row>
    <row r="32229" spans="1:5" customFormat="1">
      <c r="A32229" s="294"/>
      <c r="B32229" s="243"/>
      <c r="C32229" s="243"/>
      <c r="D32229" s="243"/>
      <c r="E32229" s="243"/>
    </row>
    <row r="32230" spans="1:5" customFormat="1">
      <c r="A32230" s="294"/>
      <c r="B32230" s="243"/>
      <c r="C32230" s="243"/>
      <c r="D32230" s="243"/>
      <c r="E32230" s="243"/>
    </row>
    <row r="32231" spans="1:5" customFormat="1">
      <c r="A32231" s="294"/>
      <c r="B32231" s="243"/>
      <c r="C32231" s="243"/>
      <c r="D32231" s="243"/>
      <c r="E32231" s="243"/>
    </row>
    <row r="32232" spans="1:5" customFormat="1">
      <c r="A32232" s="294"/>
      <c r="B32232" s="243"/>
      <c r="C32232" s="243"/>
      <c r="D32232" s="243"/>
      <c r="E32232" s="243"/>
    </row>
    <row r="32233" spans="1:5" customFormat="1">
      <c r="A32233" s="294"/>
      <c r="B32233" s="243"/>
      <c r="C32233" s="243"/>
      <c r="D32233" s="243"/>
      <c r="E32233" s="243"/>
    </row>
    <row r="32234" spans="1:5" customFormat="1">
      <c r="A32234" s="294"/>
      <c r="B32234" s="243"/>
      <c r="C32234" s="243"/>
      <c r="D32234" s="243"/>
      <c r="E32234" s="243"/>
    </row>
    <row r="32235" spans="1:5" customFormat="1">
      <c r="A32235" s="294"/>
      <c r="B32235" s="243"/>
      <c r="C32235" s="243"/>
      <c r="D32235" s="243"/>
      <c r="E32235" s="243"/>
    </row>
    <row r="32236" spans="1:5" customFormat="1">
      <c r="A32236" s="294"/>
      <c r="B32236" s="243"/>
      <c r="C32236" s="243"/>
      <c r="D32236" s="243"/>
      <c r="E32236" s="243"/>
    </row>
    <row r="32237" spans="1:5" customFormat="1">
      <c r="A32237" s="294"/>
      <c r="B32237" s="243"/>
      <c r="C32237" s="243"/>
      <c r="D32237" s="243"/>
      <c r="E32237" s="243"/>
    </row>
    <row r="32238" spans="1:5" customFormat="1">
      <c r="A32238" s="294"/>
      <c r="B32238" s="243"/>
      <c r="C32238" s="243"/>
      <c r="D32238" s="243"/>
      <c r="E32238" s="243"/>
    </row>
    <row r="32239" spans="1:5" customFormat="1">
      <c r="A32239" s="294"/>
      <c r="B32239" s="243"/>
      <c r="C32239" s="243"/>
      <c r="D32239" s="243"/>
      <c r="E32239" s="243"/>
    </row>
    <row r="32240" spans="1:5" customFormat="1">
      <c r="A32240" s="294"/>
      <c r="B32240" s="243"/>
      <c r="C32240" s="243"/>
      <c r="D32240" s="243"/>
      <c r="E32240" s="243"/>
    </row>
    <row r="32241" spans="1:5" customFormat="1">
      <c r="A32241" s="294"/>
      <c r="B32241" s="243"/>
      <c r="C32241" s="243"/>
      <c r="D32241" s="243"/>
      <c r="E32241" s="243"/>
    </row>
    <row r="32242" spans="1:5" customFormat="1">
      <c r="A32242" s="294"/>
      <c r="B32242" s="243"/>
      <c r="C32242" s="243"/>
      <c r="D32242" s="243"/>
      <c r="E32242" s="243"/>
    </row>
    <row r="32243" spans="1:5" customFormat="1">
      <c r="A32243" s="294"/>
      <c r="B32243" s="243"/>
      <c r="C32243" s="243"/>
      <c r="D32243" s="243"/>
      <c r="E32243" s="243"/>
    </row>
    <row r="32244" spans="1:5" customFormat="1">
      <c r="A32244" s="294"/>
      <c r="B32244" s="243"/>
      <c r="C32244" s="243"/>
      <c r="D32244" s="243"/>
      <c r="E32244" s="243"/>
    </row>
    <row r="32245" spans="1:5" customFormat="1">
      <c r="A32245" s="294"/>
      <c r="B32245" s="243"/>
      <c r="C32245" s="243"/>
      <c r="D32245" s="243"/>
      <c r="E32245" s="243"/>
    </row>
    <row r="32246" spans="1:5" customFormat="1">
      <c r="A32246" s="294"/>
      <c r="B32246" s="243"/>
      <c r="C32246" s="243"/>
      <c r="D32246" s="243"/>
      <c r="E32246" s="243"/>
    </row>
    <row r="32247" spans="1:5" customFormat="1">
      <c r="A32247" s="294"/>
      <c r="B32247" s="243"/>
      <c r="C32247" s="243"/>
      <c r="D32247" s="243"/>
      <c r="E32247" s="243"/>
    </row>
    <row r="32248" spans="1:5" customFormat="1">
      <c r="A32248" s="294"/>
      <c r="B32248" s="243"/>
      <c r="C32248" s="243"/>
      <c r="D32248" s="243"/>
      <c r="E32248" s="243"/>
    </row>
    <row r="32249" spans="1:5" customFormat="1">
      <c r="A32249" s="294"/>
      <c r="B32249" s="243"/>
      <c r="C32249" s="243"/>
      <c r="D32249" s="243"/>
      <c r="E32249" s="243"/>
    </row>
    <row r="32250" spans="1:5" customFormat="1">
      <c r="A32250" s="294"/>
      <c r="B32250" s="243"/>
      <c r="C32250" s="243"/>
      <c r="D32250" s="243"/>
      <c r="E32250" s="243"/>
    </row>
    <row r="32251" spans="1:5" customFormat="1">
      <c r="A32251" s="294"/>
      <c r="B32251" s="243"/>
      <c r="C32251" s="243"/>
      <c r="D32251" s="243"/>
      <c r="E32251" s="243"/>
    </row>
    <row r="32252" spans="1:5" customFormat="1">
      <c r="A32252" s="294"/>
      <c r="B32252" s="243"/>
      <c r="C32252" s="243"/>
      <c r="D32252" s="243"/>
      <c r="E32252" s="243"/>
    </row>
    <row r="32253" spans="1:5" customFormat="1">
      <c r="A32253" s="294"/>
      <c r="B32253" s="243"/>
      <c r="C32253" s="243"/>
      <c r="D32253" s="243"/>
      <c r="E32253" s="243"/>
    </row>
    <row r="32254" spans="1:5" customFormat="1">
      <c r="A32254" s="294"/>
      <c r="B32254" s="243"/>
      <c r="C32254" s="243"/>
      <c r="D32254" s="243"/>
      <c r="E32254" s="243"/>
    </row>
    <row r="32255" spans="1:5" customFormat="1">
      <c r="A32255" s="294"/>
      <c r="B32255" s="243"/>
      <c r="C32255" s="243"/>
      <c r="D32255" s="243"/>
      <c r="E32255" s="243"/>
    </row>
    <row r="32256" spans="1:5" customFormat="1">
      <c r="A32256" s="294"/>
      <c r="B32256" s="243"/>
      <c r="C32256" s="243"/>
      <c r="D32256" s="243"/>
      <c r="E32256" s="243"/>
    </row>
    <row r="32257" spans="1:5" customFormat="1">
      <c r="A32257" s="294"/>
      <c r="B32257" s="243"/>
      <c r="C32257" s="243"/>
      <c r="D32257" s="243"/>
      <c r="E32257" s="243"/>
    </row>
    <row r="32258" spans="1:5" customFormat="1">
      <c r="A32258" s="294"/>
      <c r="B32258" s="243"/>
      <c r="C32258" s="243"/>
      <c r="D32258" s="243"/>
      <c r="E32258" s="243"/>
    </row>
    <row r="32259" spans="1:5" customFormat="1">
      <c r="A32259" s="294"/>
      <c r="B32259" s="243"/>
      <c r="C32259" s="243"/>
      <c r="D32259" s="243"/>
      <c r="E32259" s="243"/>
    </row>
    <row r="32260" spans="1:5" customFormat="1">
      <c r="A32260" s="294"/>
      <c r="B32260" s="243"/>
      <c r="C32260" s="243"/>
      <c r="D32260" s="243"/>
      <c r="E32260" s="243"/>
    </row>
    <row r="32261" spans="1:5" customFormat="1">
      <c r="A32261" s="294"/>
      <c r="B32261" s="243"/>
      <c r="C32261" s="243"/>
      <c r="D32261" s="243"/>
      <c r="E32261" s="243"/>
    </row>
    <row r="32262" spans="1:5" customFormat="1">
      <c r="A32262" s="294"/>
      <c r="B32262" s="243"/>
      <c r="C32262" s="243"/>
      <c r="D32262" s="243"/>
      <c r="E32262" s="243"/>
    </row>
    <row r="32263" spans="1:5" customFormat="1">
      <c r="A32263" s="294"/>
      <c r="B32263" s="243"/>
      <c r="C32263" s="243"/>
      <c r="D32263" s="243"/>
      <c r="E32263" s="243"/>
    </row>
    <row r="32264" spans="1:5" customFormat="1">
      <c r="A32264" s="294"/>
      <c r="B32264" s="243"/>
      <c r="C32264" s="243"/>
      <c r="D32264" s="243"/>
      <c r="E32264" s="243"/>
    </row>
    <row r="32265" spans="1:5" customFormat="1">
      <c r="A32265" s="294"/>
      <c r="B32265" s="243"/>
      <c r="C32265" s="243"/>
      <c r="D32265" s="243"/>
      <c r="E32265" s="243"/>
    </row>
    <row r="32266" spans="1:5" customFormat="1">
      <c r="A32266" s="294"/>
      <c r="B32266" s="243"/>
      <c r="C32266" s="243"/>
      <c r="D32266" s="243"/>
      <c r="E32266" s="243"/>
    </row>
    <row r="32267" spans="1:5" customFormat="1">
      <c r="A32267" s="294"/>
      <c r="B32267" s="243"/>
      <c r="C32267" s="243"/>
      <c r="D32267" s="243"/>
      <c r="E32267" s="243"/>
    </row>
    <row r="32268" spans="1:5" customFormat="1">
      <c r="A32268" s="294"/>
      <c r="B32268" s="243"/>
      <c r="C32268" s="243"/>
      <c r="D32268" s="243"/>
      <c r="E32268" s="243"/>
    </row>
    <row r="32269" spans="1:5" customFormat="1">
      <c r="A32269" s="294"/>
      <c r="B32269" s="243"/>
      <c r="C32269" s="243"/>
      <c r="D32269" s="243"/>
      <c r="E32269" s="243"/>
    </row>
    <row r="32270" spans="1:5" customFormat="1">
      <c r="A32270" s="294"/>
      <c r="B32270" s="243"/>
      <c r="C32270" s="243"/>
      <c r="D32270" s="243"/>
      <c r="E32270" s="243"/>
    </row>
    <row r="32271" spans="1:5" customFormat="1">
      <c r="A32271" s="294"/>
      <c r="B32271" s="243"/>
      <c r="C32271" s="243"/>
      <c r="D32271" s="243"/>
      <c r="E32271" s="243"/>
    </row>
    <row r="32272" spans="1:5" customFormat="1">
      <c r="A32272" s="294"/>
      <c r="B32272" s="243"/>
      <c r="C32272" s="243"/>
      <c r="D32272" s="243"/>
      <c r="E32272" s="243"/>
    </row>
    <row r="32273" spans="1:5" customFormat="1">
      <c r="A32273" s="294"/>
      <c r="B32273" s="243"/>
      <c r="C32273" s="243"/>
      <c r="D32273" s="243"/>
      <c r="E32273" s="243"/>
    </row>
    <row r="32274" spans="1:5" customFormat="1">
      <c r="A32274" s="294"/>
      <c r="B32274" s="243"/>
      <c r="C32274" s="243"/>
      <c r="D32274" s="243"/>
      <c r="E32274" s="243"/>
    </row>
    <row r="32275" spans="1:5" customFormat="1">
      <c r="A32275" s="294"/>
      <c r="B32275" s="243"/>
      <c r="C32275" s="243"/>
      <c r="D32275" s="243"/>
      <c r="E32275" s="243"/>
    </row>
    <row r="32276" spans="1:5" customFormat="1">
      <c r="A32276" s="294"/>
      <c r="B32276" s="243"/>
      <c r="C32276" s="243"/>
      <c r="D32276" s="243"/>
      <c r="E32276" s="243"/>
    </row>
    <row r="32277" spans="1:5" customFormat="1">
      <c r="A32277" s="294"/>
      <c r="B32277" s="243"/>
      <c r="C32277" s="243"/>
      <c r="D32277" s="243"/>
      <c r="E32277" s="243"/>
    </row>
    <row r="32278" spans="1:5" customFormat="1">
      <c r="A32278" s="294"/>
      <c r="B32278" s="243"/>
      <c r="C32278" s="243"/>
      <c r="D32278" s="243"/>
      <c r="E32278" s="243"/>
    </row>
    <row r="32279" spans="1:5" customFormat="1">
      <c r="A32279" s="294"/>
      <c r="B32279" s="243"/>
      <c r="C32279" s="243"/>
      <c r="D32279" s="243"/>
      <c r="E32279" s="243"/>
    </row>
    <row r="32280" spans="1:5" customFormat="1">
      <c r="A32280" s="294"/>
      <c r="B32280" s="243"/>
      <c r="C32280" s="243"/>
      <c r="D32280" s="243"/>
      <c r="E32280" s="243"/>
    </row>
    <row r="32281" spans="1:5" customFormat="1">
      <c r="A32281" s="294"/>
      <c r="B32281" s="243"/>
      <c r="C32281" s="243"/>
      <c r="D32281" s="243"/>
      <c r="E32281" s="243"/>
    </row>
    <row r="32282" spans="1:5" customFormat="1">
      <c r="A32282" s="294"/>
      <c r="B32282" s="243"/>
      <c r="C32282" s="243"/>
      <c r="D32282" s="243"/>
      <c r="E32282" s="243"/>
    </row>
    <row r="32283" spans="1:5" customFormat="1">
      <c r="A32283" s="294"/>
      <c r="B32283" s="243"/>
      <c r="C32283" s="243"/>
      <c r="D32283" s="243"/>
      <c r="E32283" s="243"/>
    </row>
    <row r="32284" spans="1:5" customFormat="1">
      <c r="A32284" s="294"/>
      <c r="B32284" s="243"/>
      <c r="C32284" s="243"/>
      <c r="D32284" s="243"/>
      <c r="E32284" s="243"/>
    </row>
    <row r="32285" spans="1:5" customFormat="1">
      <c r="A32285" s="294"/>
      <c r="B32285" s="243"/>
      <c r="C32285" s="243"/>
      <c r="D32285" s="243"/>
      <c r="E32285" s="243"/>
    </row>
    <row r="32286" spans="1:5" customFormat="1">
      <c r="A32286" s="294"/>
      <c r="B32286" s="243"/>
      <c r="C32286" s="243"/>
      <c r="D32286" s="243"/>
      <c r="E32286" s="243"/>
    </row>
    <row r="32287" spans="1:5" customFormat="1">
      <c r="A32287" s="294"/>
      <c r="B32287" s="243"/>
      <c r="C32287" s="243"/>
      <c r="D32287" s="243"/>
      <c r="E32287" s="243"/>
    </row>
    <row r="32288" spans="1:5" customFormat="1">
      <c r="A32288" s="294"/>
      <c r="B32288" s="243"/>
      <c r="C32288" s="243"/>
      <c r="D32288" s="243"/>
      <c r="E32288" s="243"/>
    </row>
    <row r="32289" spans="1:5" customFormat="1">
      <c r="A32289" s="294"/>
      <c r="B32289" s="243"/>
      <c r="C32289" s="243"/>
      <c r="D32289" s="243"/>
      <c r="E32289" s="243"/>
    </row>
    <row r="32290" spans="1:5" customFormat="1">
      <c r="A32290" s="294"/>
      <c r="B32290" s="243"/>
      <c r="C32290" s="243"/>
      <c r="D32290" s="243"/>
      <c r="E32290" s="243"/>
    </row>
    <row r="32291" spans="1:5" customFormat="1">
      <c r="A32291" s="294"/>
      <c r="B32291" s="243"/>
      <c r="C32291" s="243"/>
      <c r="D32291" s="243"/>
      <c r="E32291" s="243"/>
    </row>
    <row r="32292" spans="1:5" customFormat="1">
      <c r="A32292" s="294"/>
      <c r="B32292" s="243"/>
      <c r="C32292" s="243"/>
      <c r="D32292" s="243"/>
      <c r="E32292" s="243"/>
    </row>
    <row r="32293" spans="1:5" customFormat="1">
      <c r="A32293" s="294"/>
      <c r="B32293" s="243"/>
      <c r="C32293" s="243"/>
      <c r="D32293" s="243"/>
      <c r="E32293" s="243"/>
    </row>
    <row r="32294" spans="1:5" customFormat="1">
      <c r="A32294" s="294"/>
      <c r="B32294" s="243"/>
      <c r="C32294" s="243"/>
      <c r="D32294" s="243"/>
      <c r="E32294" s="243"/>
    </row>
    <row r="32295" spans="1:5" customFormat="1">
      <c r="A32295" s="294"/>
      <c r="B32295" s="243"/>
      <c r="C32295" s="243"/>
      <c r="D32295" s="243"/>
      <c r="E32295" s="243"/>
    </row>
    <row r="32296" spans="1:5" customFormat="1">
      <c r="A32296" s="294"/>
      <c r="B32296" s="243"/>
      <c r="C32296" s="243"/>
      <c r="D32296" s="243"/>
      <c r="E32296" s="243"/>
    </row>
    <row r="32297" spans="1:5" customFormat="1">
      <c r="A32297" s="294"/>
      <c r="B32297" s="243"/>
      <c r="C32297" s="243"/>
      <c r="D32297" s="243"/>
      <c r="E32297" s="243"/>
    </row>
    <row r="32298" spans="1:5" customFormat="1">
      <c r="A32298" s="294"/>
      <c r="B32298" s="243"/>
      <c r="C32298" s="243"/>
      <c r="D32298" s="243"/>
      <c r="E32298" s="243"/>
    </row>
    <row r="32299" spans="1:5" customFormat="1">
      <c r="A32299" s="294"/>
      <c r="B32299" s="243"/>
      <c r="C32299" s="243"/>
      <c r="D32299" s="243"/>
      <c r="E32299" s="243"/>
    </row>
    <row r="32300" spans="1:5" customFormat="1">
      <c r="A32300" s="294"/>
      <c r="B32300" s="243"/>
      <c r="C32300" s="243"/>
      <c r="D32300" s="243"/>
      <c r="E32300" s="243"/>
    </row>
    <row r="32301" spans="1:5" customFormat="1">
      <c r="A32301" s="294"/>
      <c r="B32301" s="243"/>
      <c r="C32301" s="243"/>
      <c r="D32301" s="243"/>
      <c r="E32301" s="243"/>
    </row>
    <row r="32302" spans="1:5" customFormat="1">
      <c r="A32302" s="294"/>
      <c r="B32302" s="243"/>
      <c r="C32302" s="243"/>
      <c r="D32302" s="243"/>
      <c r="E32302" s="243"/>
    </row>
    <row r="32303" spans="1:5" customFormat="1">
      <c r="A32303" s="294"/>
      <c r="B32303" s="243"/>
      <c r="C32303" s="243"/>
      <c r="D32303" s="243"/>
      <c r="E32303" s="243"/>
    </row>
    <row r="32304" spans="1:5" customFormat="1">
      <c r="A32304" s="294"/>
      <c r="B32304" s="243"/>
      <c r="C32304" s="243"/>
      <c r="D32304" s="243"/>
      <c r="E32304" s="243"/>
    </row>
    <row r="32305" spans="1:5" customFormat="1">
      <c r="A32305" s="294"/>
      <c r="B32305" s="243"/>
      <c r="C32305" s="243"/>
      <c r="D32305" s="243"/>
      <c r="E32305" s="243"/>
    </row>
    <row r="32306" spans="1:5" customFormat="1">
      <c r="A32306" s="294"/>
      <c r="B32306" s="243"/>
      <c r="C32306" s="243"/>
      <c r="D32306" s="243"/>
      <c r="E32306" s="243"/>
    </row>
    <row r="32307" spans="1:5" customFormat="1">
      <c r="A32307" s="294"/>
      <c r="B32307" s="243"/>
      <c r="C32307" s="243"/>
      <c r="D32307" s="243"/>
      <c r="E32307" s="243"/>
    </row>
    <row r="32308" spans="1:5" customFormat="1">
      <c r="A32308" s="294"/>
      <c r="B32308" s="243"/>
      <c r="C32308" s="243"/>
      <c r="D32308" s="243"/>
      <c r="E32308" s="243"/>
    </row>
    <row r="32309" spans="1:5" customFormat="1">
      <c r="A32309" s="294"/>
      <c r="B32309" s="243"/>
      <c r="C32309" s="243"/>
      <c r="D32309" s="243"/>
      <c r="E32309" s="243"/>
    </row>
    <row r="32310" spans="1:5" customFormat="1">
      <c r="A32310" s="294"/>
      <c r="B32310" s="243"/>
      <c r="C32310" s="243"/>
      <c r="D32310" s="243"/>
      <c r="E32310" s="243"/>
    </row>
    <row r="32311" spans="1:5" customFormat="1">
      <c r="A32311" s="294"/>
      <c r="B32311" s="243"/>
      <c r="C32311" s="243"/>
      <c r="D32311" s="243"/>
      <c r="E32311" s="243"/>
    </row>
    <row r="32312" spans="1:5" customFormat="1">
      <c r="A32312" s="294"/>
      <c r="B32312" s="243"/>
      <c r="C32312" s="243"/>
      <c r="D32312" s="243"/>
      <c r="E32312" s="243"/>
    </row>
    <row r="32313" spans="1:5" customFormat="1">
      <c r="A32313" s="294"/>
      <c r="B32313" s="243"/>
      <c r="C32313" s="243"/>
      <c r="D32313" s="243"/>
      <c r="E32313" s="243"/>
    </row>
    <row r="32314" spans="1:5" customFormat="1">
      <c r="A32314" s="294"/>
      <c r="B32314" s="243"/>
      <c r="C32314" s="243"/>
      <c r="D32314" s="243"/>
      <c r="E32314" s="243"/>
    </row>
    <row r="32315" spans="1:5" customFormat="1">
      <c r="A32315" s="294"/>
      <c r="B32315" s="243"/>
      <c r="C32315" s="243"/>
      <c r="D32315" s="243"/>
      <c r="E32315" s="243"/>
    </row>
    <row r="32316" spans="1:5" customFormat="1">
      <c r="A32316" s="294"/>
      <c r="B32316" s="243"/>
      <c r="C32316" s="243"/>
      <c r="D32316" s="243"/>
      <c r="E32316" s="243"/>
    </row>
    <row r="32317" spans="1:5" customFormat="1">
      <c r="A32317" s="294"/>
      <c r="B32317" s="243"/>
      <c r="C32317" s="243"/>
      <c r="D32317" s="243"/>
      <c r="E32317" s="243"/>
    </row>
    <row r="32318" spans="1:5" customFormat="1">
      <c r="A32318" s="294"/>
      <c r="B32318" s="243"/>
      <c r="C32318" s="243"/>
      <c r="D32318" s="243"/>
      <c r="E32318" s="243"/>
    </row>
    <row r="32319" spans="1:5" customFormat="1">
      <c r="A32319" s="294"/>
      <c r="B32319" s="243"/>
      <c r="C32319" s="243"/>
      <c r="D32319" s="243"/>
      <c r="E32319" s="243"/>
    </row>
    <row r="32320" spans="1:5" customFormat="1">
      <c r="A32320" s="294"/>
      <c r="B32320" s="243"/>
      <c r="C32320" s="243"/>
      <c r="D32320" s="243"/>
      <c r="E32320" s="243"/>
    </row>
    <row r="32321" spans="1:5" customFormat="1">
      <c r="A32321" s="294"/>
      <c r="B32321" s="243"/>
      <c r="C32321" s="243"/>
      <c r="D32321" s="243"/>
      <c r="E32321" s="243"/>
    </row>
    <row r="32322" spans="1:5" customFormat="1">
      <c r="A32322" s="294"/>
      <c r="B32322" s="243"/>
      <c r="C32322" s="243"/>
      <c r="D32322" s="243"/>
      <c r="E32322" s="243"/>
    </row>
    <row r="32323" spans="1:5" customFormat="1">
      <c r="A32323" s="294"/>
      <c r="B32323" s="243"/>
      <c r="C32323" s="243"/>
      <c r="D32323" s="243"/>
      <c r="E32323" s="243"/>
    </row>
    <row r="32324" spans="1:5" customFormat="1">
      <c r="A32324" s="294"/>
      <c r="B32324" s="243"/>
      <c r="C32324" s="243"/>
      <c r="D32324" s="243"/>
      <c r="E32324" s="243"/>
    </row>
    <row r="32325" spans="1:5" customFormat="1">
      <c r="A32325" s="294"/>
      <c r="B32325" s="243"/>
      <c r="C32325" s="243"/>
      <c r="D32325" s="243"/>
      <c r="E32325" s="243"/>
    </row>
    <row r="32326" spans="1:5" customFormat="1">
      <c r="A32326" s="294"/>
      <c r="B32326" s="243"/>
      <c r="C32326" s="243"/>
      <c r="D32326" s="243"/>
      <c r="E32326" s="243"/>
    </row>
    <row r="32327" spans="1:5" customFormat="1">
      <c r="A32327" s="294"/>
      <c r="B32327" s="243"/>
      <c r="C32327" s="243"/>
      <c r="D32327" s="243"/>
      <c r="E32327" s="243"/>
    </row>
    <row r="32328" spans="1:5" customFormat="1">
      <c r="A32328" s="294"/>
      <c r="B32328" s="243"/>
      <c r="C32328" s="243"/>
      <c r="D32328" s="243"/>
      <c r="E32328" s="243"/>
    </row>
    <row r="32329" spans="1:5" customFormat="1">
      <c r="A32329" s="294"/>
      <c r="B32329" s="243"/>
      <c r="C32329" s="243"/>
      <c r="D32329" s="243"/>
      <c r="E32329" s="243"/>
    </row>
    <row r="32330" spans="1:5" customFormat="1">
      <c r="A32330" s="294"/>
      <c r="B32330" s="243"/>
      <c r="C32330" s="243"/>
      <c r="D32330" s="243"/>
      <c r="E32330" s="243"/>
    </row>
    <row r="32331" spans="1:5" customFormat="1">
      <c r="A32331" s="294"/>
      <c r="B32331" s="243"/>
      <c r="C32331" s="243"/>
      <c r="D32331" s="243"/>
      <c r="E32331" s="243"/>
    </row>
    <row r="32332" spans="1:5" customFormat="1">
      <c r="A32332" s="294"/>
      <c r="B32332" s="243"/>
      <c r="C32332" s="243"/>
      <c r="D32332" s="243"/>
      <c r="E32332" s="243"/>
    </row>
    <row r="32333" spans="1:5" customFormat="1">
      <c r="A32333" s="294"/>
      <c r="B32333" s="243"/>
      <c r="C32333" s="243"/>
      <c r="D32333" s="243"/>
      <c r="E32333" s="243"/>
    </row>
    <row r="32334" spans="1:5" customFormat="1">
      <c r="A32334" s="294"/>
      <c r="B32334" s="243"/>
      <c r="C32334" s="243"/>
      <c r="D32334" s="243"/>
      <c r="E32334" s="243"/>
    </row>
    <row r="32335" spans="1:5" customFormat="1">
      <c r="A32335" s="294"/>
      <c r="B32335" s="243"/>
      <c r="C32335" s="243"/>
      <c r="D32335" s="243"/>
      <c r="E32335" s="243"/>
    </row>
    <row r="32336" spans="1:5" customFormat="1">
      <c r="A32336" s="294"/>
      <c r="B32336" s="243"/>
      <c r="C32336" s="243"/>
      <c r="D32336" s="243"/>
      <c r="E32336" s="243"/>
    </row>
    <row r="32337" spans="1:5" customFormat="1">
      <c r="A32337" s="294"/>
      <c r="B32337" s="243"/>
      <c r="C32337" s="243"/>
      <c r="D32337" s="243"/>
      <c r="E32337" s="243"/>
    </row>
    <row r="32338" spans="1:5" customFormat="1">
      <c r="A32338" s="294"/>
      <c r="B32338" s="243"/>
      <c r="C32338" s="243"/>
      <c r="D32338" s="243"/>
      <c r="E32338" s="243"/>
    </row>
    <row r="32339" spans="1:5" customFormat="1">
      <c r="A32339" s="294"/>
      <c r="B32339" s="243"/>
      <c r="C32339" s="243"/>
      <c r="D32339" s="243"/>
      <c r="E32339" s="243"/>
    </row>
    <row r="32340" spans="1:5" customFormat="1">
      <c r="A32340" s="294"/>
      <c r="B32340" s="243"/>
      <c r="C32340" s="243"/>
      <c r="D32340" s="243"/>
      <c r="E32340" s="243"/>
    </row>
    <row r="32341" spans="1:5" customFormat="1">
      <c r="A32341" s="294"/>
      <c r="B32341" s="243"/>
      <c r="C32341" s="243"/>
      <c r="D32341" s="243"/>
      <c r="E32341" s="243"/>
    </row>
    <row r="32342" spans="1:5" customFormat="1">
      <c r="A32342" s="294"/>
      <c r="B32342" s="243"/>
      <c r="C32342" s="243"/>
      <c r="D32342" s="243"/>
      <c r="E32342" s="243"/>
    </row>
    <row r="32343" spans="1:5" customFormat="1">
      <c r="A32343" s="294"/>
      <c r="B32343" s="243"/>
      <c r="C32343" s="243"/>
      <c r="D32343" s="243"/>
      <c r="E32343" s="243"/>
    </row>
    <row r="32344" spans="1:5" customFormat="1">
      <c r="A32344" s="294"/>
      <c r="B32344" s="243"/>
      <c r="C32344" s="243"/>
      <c r="D32344" s="243"/>
      <c r="E32344" s="243"/>
    </row>
    <row r="32345" spans="1:5" customFormat="1">
      <c r="A32345" s="294"/>
      <c r="B32345" s="243"/>
      <c r="C32345" s="243"/>
      <c r="D32345" s="243"/>
      <c r="E32345" s="243"/>
    </row>
    <row r="32346" spans="1:5" customFormat="1">
      <c r="A32346" s="294"/>
      <c r="B32346" s="243"/>
      <c r="C32346" s="243"/>
      <c r="D32346" s="243"/>
      <c r="E32346" s="243"/>
    </row>
    <row r="32347" spans="1:5" customFormat="1">
      <c r="A32347" s="294"/>
      <c r="B32347" s="243"/>
      <c r="C32347" s="243"/>
      <c r="D32347" s="243"/>
      <c r="E32347" s="243"/>
    </row>
    <row r="32348" spans="1:5" customFormat="1">
      <c r="A32348" s="294"/>
      <c r="B32348" s="243"/>
      <c r="C32348" s="243"/>
      <c r="D32348" s="243"/>
      <c r="E32348" s="243"/>
    </row>
    <row r="32349" spans="1:5" customFormat="1">
      <c r="A32349" s="294"/>
      <c r="B32349" s="243"/>
      <c r="C32349" s="243"/>
      <c r="D32349" s="243"/>
      <c r="E32349" s="243"/>
    </row>
    <row r="32350" spans="1:5" customFormat="1">
      <c r="A32350" s="294"/>
      <c r="B32350" s="243"/>
      <c r="C32350" s="243"/>
      <c r="D32350" s="243"/>
      <c r="E32350" s="243"/>
    </row>
    <row r="32351" spans="1:5" customFormat="1">
      <c r="A32351" s="294"/>
      <c r="B32351" s="243"/>
      <c r="C32351" s="243"/>
      <c r="D32351" s="243"/>
      <c r="E32351" s="243"/>
    </row>
    <row r="32352" spans="1:5" customFormat="1">
      <c r="A32352" s="294"/>
      <c r="B32352" s="243"/>
      <c r="C32352" s="243"/>
      <c r="D32352" s="243"/>
      <c r="E32352" s="243"/>
    </row>
    <row r="32353" spans="1:5" customFormat="1">
      <c r="A32353" s="294"/>
      <c r="B32353" s="243"/>
      <c r="C32353" s="243"/>
      <c r="D32353" s="243"/>
      <c r="E32353" s="243"/>
    </row>
    <row r="32354" spans="1:5" customFormat="1">
      <c r="A32354" s="294"/>
      <c r="B32354" s="243"/>
      <c r="C32354" s="243"/>
      <c r="D32354" s="243"/>
      <c r="E32354" s="243"/>
    </row>
    <row r="32355" spans="1:5" customFormat="1">
      <c r="A32355" s="294"/>
      <c r="B32355" s="243"/>
      <c r="C32355" s="243"/>
      <c r="D32355" s="243"/>
      <c r="E32355" s="243"/>
    </row>
    <row r="32356" spans="1:5" customFormat="1">
      <c r="A32356" s="294"/>
      <c r="B32356" s="243"/>
      <c r="C32356" s="243"/>
      <c r="D32356" s="243"/>
      <c r="E32356" s="243"/>
    </row>
    <row r="32357" spans="1:5" customFormat="1">
      <c r="A32357" s="294"/>
      <c r="B32357" s="243"/>
      <c r="C32357" s="243"/>
      <c r="D32357" s="243"/>
      <c r="E32357" s="243"/>
    </row>
    <row r="32358" spans="1:5" customFormat="1">
      <c r="A32358" s="294"/>
      <c r="B32358" s="243"/>
      <c r="C32358" s="243"/>
      <c r="D32358" s="243"/>
      <c r="E32358" s="243"/>
    </row>
    <row r="32359" spans="1:5" customFormat="1">
      <c r="A32359" s="294"/>
      <c r="B32359" s="243"/>
      <c r="C32359" s="243"/>
      <c r="D32359" s="243"/>
      <c r="E32359" s="243"/>
    </row>
    <row r="32360" spans="1:5" customFormat="1">
      <c r="A32360" s="294"/>
      <c r="B32360" s="243"/>
      <c r="C32360" s="243"/>
      <c r="D32360" s="243"/>
      <c r="E32360" s="243"/>
    </row>
    <row r="32361" spans="1:5" customFormat="1">
      <c r="A32361" s="294"/>
      <c r="B32361" s="243"/>
      <c r="C32361" s="243"/>
      <c r="D32361" s="243"/>
      <c r="E32361" s="243"/>
    </row>
    <row r="32362" spans="1:5" customFormat="1">
      <c r="A32362" s="294"/>
      <c r="B32362" s="243"/>
      <c r="C32362" s="243"/>
      <c r="D32362" s="243"/>
      <c r="E32362" s="243"/>
    </row>
    <row r="32363" spans="1:5" customFormat="1">
      <c r="A32363" s="294"/>
      <c r="B32363" s="243"/>
      <c r="C32363" s="243"/>
      <c r="D32363" s="243"/>
      <c r="E32363" s="243"/>
    </row>
    <row r="32364" spans="1:5" customFormat="1">
      <c r="A32364" s="294"/>
      <c r="B32364" s="243"/>
      <c r="C32364" s="243"/>
      <c r="D32364" s="243"/>
      <c r="E32364" s="243"/>
    </row>
    <row r="32365" spans="1:5" customFormat="1">
      <c r="A32365" s="294"/>
      <c r="B32365" s="243"/>
      <c r="C32365" s="243"/>
      <c r="D32365" s="243"/>
      <c r="E32365" s="243"/>
    </row>
    <row r="32366" spans="1:5" customFormat="1">
      <c r="A32366" s="294"/>
      <c r="B32366" s="243"/>
      <c r="C32366" s="243"/>
      <c r="D32366" s="243"/>
      <c r="E32366" s="243"/>
    </row>
    <row r="32367" spans="1:5" customFormat="1">
      <c r="A32367" s="294"/>
      <c r="B32367" s="243"/>
      <c r="C32367" s="243"/>
      <c r="D32367" s="243"/>
      <c r="E32367" s="243"/>
    </row>
    <row r="32368" spans="1:5" customFormat="1">
      <c r="A32368" s="294"/>
      <c r="B32368" s="243"/>
      <c r="C32368" s="243"/>
      <c r="D32368" s="243"/>
      <c r="E32368" s="243"/>
    </row>
    <row r="32369" spans="1:5" customFormat="1">
      <c r="A32369" s="294"/>
      <c r="B32369" s="243"/>
      <c r="C32369" s="243"/>
      <c r="D32369" s="243"/>
      <c r="E32369" s="243"/>
    </row>
    <row r="32370" spans="1:5" customFormat="1">
      <c r="A32370" s="294"/>
      <c r="B32370" s="243"/>
      <c r="C32370" s="243"/>
      <c r="D32370" s="243"/>
      <c r="E32370" s="243"/>
    </row>
    <row r="32371" spans="1:5" customFormat="1">
      <c r="A32371" s="294"/>
      <c r="B32371" s="243"/>
      <c r="C32371" s="243"/>
      <c r="D32371" s="243"/>
      <c r="E32371" s="243"/>
    </row>
    <row r="32372" spans="1:5" customFormat="1">
      <c r="A32372" s="294"/>
      <c r="B32372" s="243"/>
      <c r="C32372" s="243"/>
      <c r="D32372" s="243"/>
      <c r="E32372" s="243"/>
    </row>
    <row r="32373" spans="1:5" customFormat="1">
      <c r="A32373" s="294"/>
      <c r="B32373" s="243"/>
      <c r="C32373" s="243"/>
      <c r="D32373" s="243"/>
      <c r="E32373" s="243"/>
    </row>
    <row r="32374" spans="1:5" customFormat="1">
      <c r="A32374" s="294"/>
      <c r="B32374" s="243"/>
      <c r="C32374" s="243"/>
      <c r="D32374" s="243"/>
      <c r="E32374" s="243"/>
    </row>
    <row r="32375" spans="1:5" customFormat="1">
      <c r="A32375" s="294"/>
      <c r="B32375" s="243"/>
      <c r="C32375" s="243"/>
      <c r="D32375" s="243"/>
      <c r="E32375" s="243"/>
    </row>
    <row r="32376" spans="1:5" customFormat="1">
      <c r="A32376" s="294"/>
      <c r="B32376" s="243"/>
      <c r="C32376" s="243"/>
      <c r="D32376" s="243"/>
      <c r="E32376" s="243"/>
    </row>
    <row r="32377" spans="1:5" customFormat="1">
      <c r="A32377" s="294"/>
      <c r="B32377" s="243"/>
      <c r="C32377" s="243"/>
      <c r="D32377" s="243"/>
      <c r="E32377" s="243"/>
    </row>
    <row r="32378" spans="1:5" customFormat="1">
      <c r="A32378" s="294"/>
      <c r="B32378" s="243"/>
      <c r="C32378" s="243"/>
      <c r="D32378" s="243"/>
      <c r="E32378" s="243"/>
    </row>
    <row r="32379" spans="1:5" customFormat="1">
      <c r="A32379" s="294"/>
      <c r="B32379" s="243"/>
      <c r="C32379" s="243"/>
      <c r="D32379" s="243"/>
      <c r="E32379" s="243"/>
    </row>
    <row r="32380" spans="1:5" customFormat="1">
      <c r="A32380" s="294"/>
      <c r="B32380" s="243"/>
      <c r="C32380" s="243"/>
      <c r="D32380" s="243"/>
      <c r="E32380" s="243"/>
    </row>
    <row r="32381" spans="1:5" customFormat="1">
      <c r="A32381" s="294"/>
      <c r="B32381" s="243"/>
      <c r="C32381" s="243"/>
      <c r="D32381" s="243"/>
      <c r="E32381" s="243"/>
    </row>
    <row r="32382" spans="1:5" customFormat="1">
      <c r="A32382" s="294"/>
      <c r="B32382" s="243"/>
      <c r="C32382" s="243"/>
      <c r="D32382" s="243"/>
      <c r="E32382" s="243"/>
    </row>
    <row r="32383" spans="1:5" customFormat="1">
      <c r="A32383" s="294"/>
      <c r="B32383" s="243"/>
      <c r="C32383" s="243"/>
      <c r="D32383" s="243"/>
      <c r="E32383" s="243"/>
    </row>
    <row r="32384" spans="1:5" customFormat="1">
      <c r="A32384" s="294"/>
      <c r="B32384" s="243"/>
      <c r="C32384" s="243"/>
      <c r="D32384" s="243"/>
      <c r="E32384" s="243"/>
    </row>
    <row r="32385" spans="1:5" customFormat="1">
      <c r="A32385" s="294"/>
      <c r="B32385" s="243"/>
      <c r="C32385" s="243"/>
      <c r="D32385" s="243"/>
      <c r="E32385" s="243"/>
    </row>
    <row r="32386" spans="1:5" customFormat="1">
      <c r="A32386" s="294"/>
      <c r="B32386" s="243"/>
      <c r="C32386" s="243"/>
      <c r="D32386" s="243"/>
      <c r="E32386" s="243"/>
    </row>
    <row r="32387" spans="1:5" customFormat="1">
      <c r="A32387" s="294"/>
      <c r="B32387" s="243"/>
      <c r="C32387" s="243"/>
      <c r="D32387" s="243"/>
      <c r="E32387" s="243"/>
    </row>
    <row r="32388" spans="1:5" customFormat="1">
      <c r="A32388" s="294"/>
      <c r="B32388" s="243"/>
      <c r="C32388" s="243"/>
      <c r="D32388" s="243"/>
      <c r="E32388" s="243"/>
    </row>
    <row r="32389" spans="1:5" customFormat="1">
      <c r="A32389" s="294"/>
      <c r="B32389" s="243"/>
      <c r="C32389" s="243"/>
      <c r="D32389" s="243"/>
      <c r="E32389" s="243"/>
    </row>
    <row r="32390" spans="1:5" customFormat="1">
      <c r="A32390" s="294"/>
      <c r="B32390" s="243"/>
      <c r="C32390" s="243"/>
      <c r="D32390" s="243"/>
      <c r="E32390" s="243"/>
    </row>
    <row r="32391" spans="1:5" customFormat="1">
      <c r="A32391" s="294"/>
      <c r="B32391" s="243"/>
      <c r="C32391" s="243"/>
      <c r="D32391" s="243"/>
      <c r="E32391" s="243"/>
    </row>
    <row r="32392" spans="1:5" customFormat="1">
      <c r="A32392" s="294"/>
      <c r="B32392" s="243"/>
      <c r="C32392" s="243"/>
      <c r="D32392" s="243"/>
      <c r="E32392" s="243"/>
    </row>
    <row r="32393" spans="1:5" customFormat="1">
      <c r="A32393" s="294"/>
      <c r="B32393" s="243"/>
      <c r="C32393" s="243"/>
      <c r="D32393" s="243"/>
      <c r="E32393" s="243"/>
    </row>
    <row r="32394" spans="1:5" customFormat="1">
      <c r="A32394" s="294"/>
      <c r="B32394" s="243"/>
      <c r="C32394" s="243"/>
      <c r="D32394" s="243"/>
      <c r="E32394" s="243"/>
    </row>
    <row r="32395" spans="1:5" customFormat="1">
      <c r="A32395" s="294"/>
      <c r="B32395" s="243"/>
      <c r="C32395" s="243"/>
      <c r="D32395" s="243"/>
      <c r="E32395" s="243"/>
    </row>
    <row r="32396" spans="1:5" customFormat="1">
      <c r="A32396" s="294"/>
      <c r="B32396" s="243"/>
      <c r="C32396" s="243"/>
      <c r="D32396" s="243"/>
      <c r="E32396" s="243"/>
    </row>
    <row r="32397" spans="1:5" customFormat="1">
      <c r="A32397" s="294"/>
      <c r="B32397" s="243"/>
      <c r="C32397" s="243"/>
      <c r="D32397" s="243"/>
      <c r="E32397" s="243"/>
    </row>
    <row r="32398" spans="1:5" customFormat="1">
      <c r="A32398" s="294"/>
      <c r="B32398" s="243"/>
      <c r="C32398" s="243"/>
      <c r="D32398" s="243"/>
      <c r="E32398" s="243"/>
    </row>
    <row r="32399" spans="1:5" customFormat="1">
      <c r="A32399" s="294"/>
      <c r="B32399" s="243"/>
      <c r="C32399" s="243"/>
      <c r="D32399" s="243"/>
      <c r="E32399" s="243"/>
    </row>
    <row r="32400" spans="1:5" customFormat="1">
      <c r="A32400" s="294"/>
      <c r="B32400" s="243"/>
      <c r="C32400" s="243"/>
      <c r="D32400" s="243"/>
      <c r="E32400" s="243"/>
    </row>
    <row r="32401" spans="1:5" customFormat="1">
      <c r="A32401" s="294"/>
      <c r="B32401" s="243"/>
      <c r="C32401" s="243"/>
      <c r="D32401" s="243"/>
      <c r="E32401" s="243"/>
    </row>
    <row r="32402" spans="1:5" customFormat="1">
      <c r="A32402" s="294"/>
      <c r="B32402" s="243"/>
      <c r="C32402" s="243"/>
      <c r="D32402" s="243"/>
      <c r="E32402" s="243"/>
    </row>
    <row r="32403" spans="1:5" customFormat="1">
      <c r="A32403" s="294"/>
      <c r="B32403" s="243"/>
      <c r="C32403" s="243"/>
      <c r="D32403" s="243"/>
      <c r="E32403" s="243"/>
    </row>
    <row r="32404" spans="1:5" customFormat="1">
      <c r="A32404" s="294"/>
      <c r="B32404" s="243"/>
      <c r="C32404" s="243"/>
      <c r="D32404" s="243"/>
      <c r="E32404" s="243"/>
    </row>
    <row r="32405" spans="1:5" customFormat="1">
      <c r="A32405" s="294"/>
      <c r="B32405" s="243"/>
      <c r="C32405" s="243"/>
      <c r="D32405" s="243"/>
      <c r="E32405" s="243"/>
    </row>
    <row r="32406" spans="1:5" customFormat="1">
      <c r="A32406" s="294"/>
      <c r="B32406" s="243"/>
      <c r="C32406" s="243"/>
      <c r="D32406" s="243"/>
      <c r="E32406" s="243"/>
    </row>
    <row r="32407" spans="1:5" customFormat="1">
      <c r="A32407" s="294"/>
      <c r="B32407" s="243"/>
      <c r="C32407" s="243"/>
      <c r="D32407" s="243"/>
      <c r="E32407" s="243"/>
    </row>
    <row r="32408" spans="1:5" customFormat="1">
      <c r="A32408" s="294"/>
      <c r="B32408" s="243"/>
      <c r="C32408" s="243"/>
      <c r="D32408" s="243"/>
      <c r="E32408" s="243"/>
    </row>
    <row r="32409" spans="1:5" customFormat="1">
      <c r="A32409" s="294"/>
      <c r="B32409" s="243"/>
      <c r="C32409" s="243"/>
      <c r="D32409" s="243"/>
      <c r="E32409" s="243"/>
    </row>
    <row r="32410" spans="1:5" customFormat="1">
      <c r="A32410" s="294"/>
      <c r="B32410" s="243"/>
      <c r="C32410" s="243"/>
      <c r="D32410" s="243"/>
      <c r="E32410" s="243"/>
    </row>
    <row r="32411" spans="1:5" customFormat="1">
      <c r="A32411" s="294"/>
      <c r="B32411" s="243"/>
      <c r="C32411" s="243"/>
      <c r="D32411" s="243"/>
      <c r="E32411" s="243"/>
    </row>
    <row r="32412" spans="1:5" customFormat="1">
      <c r="A32412" s="294"/>
      <c r="B32412" s="243"/>
      <c r="C32412" s="243"/>
      <c r="D32412" s="243"/>
      <c r="E32412" s="243"/>
    </row>
    <row r="32413" spans="1:5" customFormat="1">
      <c r="A32413" s="294"/>
      <c r="B32413" s="243"/>
      <c r="C32413" s="243"/>
      <c r="D32413" s="243"/>
      <c r="E32413" s="243"/>
    </row>
    <row r="32414" spans="1:5" customFormat="1">
      <c r="A32414" s="294"/>
      <c r="B32414" s="243"/>
      <c r="C32414" s="243"/>
      <c r="D32414" s="243"/>
      <c r="E32414" s="243"/>
    </row>
    <row r="32415" spans="1:5" customFormat="1">
      <c r="A32415" s="294"/>
      <c r="B32415" s="243"/>
      <c r="C32415" s="243"/>
      <c r="D32415" s="243"/>
      <c r="E32415" s="243"/>
    </row>
    <row r="32416" spans="1:5" customFormat="1">
      <c r="A32416" s="294"/>
      <c r="B32416" s="243"/>
      <c r="C32416" s="243"/>
      <c r="D32416" s="243"/>
      <c r="E32416" s="243"/>
    </row>
    <row r="32417" spans="1:5" customFormat="1">
      <c r="A32417" s="294"/>
      <c r="B32417" s="243"/>
      <c r="C32417" s="243"/>
      <c r="D32417" s="243"/>
      <c r="E32417" s="243"/>
    </row>
    <row r="32418" spans="1:5" customFormat="1">
      <c r="A32418" s="294"/>
      <c r="B32418" s="243"/>
      <c r="C32418" s="243"/>
      <c r="D32418" s="243"/>
      <c r="E32418" s="243"/>
    </row>
    <row r="32419" spans="1:5" customFormat="1">
      <c r="A32419" s="294"/>
      <c r="B32419" s="243"/>
      <c r="C32419" s="243"/>
      <c r="D32419" s="243"/>
      <c r="E32419" s="243"/>
    </row>
    <row r="32420" spans="1:5" customFormat="1">
      <c r="A32420" s="294"/>
      <c r="B32420" s="243"/>
      <c r="C32420" s="243"/>
      <c r="D32420" s="243"/>
      <c r="E32420" s="243"/>
    </row>
    <row r="32421" spans="1:5" customFormat="1">
      <c r="A32421" s="294"/>
      <c r="B32421" s="243"/>
      <c r="C32421" s="243"/>
      <c r="D32421" s="243"/>
      <c r="E32421" s="243"/>
    </row>
    <row r="32422" spans="1:5" customFormat="1">
      <c r="A32422" s="294"/>
      <c r="B32422" s="243"/>
      <c r="C32422" s="243"/>
      <c r="D32422" s="243"/>
      <c r="E32422" s="243"/>
    </row>
    <row r="32423" spans="1:5" customFormat="1">
      <c r="A32423" s="294"/>
      <c r="B32423" s="243"/>
      <c r="C32423" s="243"/>
      <c r="D32423" s="243"/>
      <c r="E32423" s="243"/>
    </row>
    <row r="32424" spans="1:5" customFormat="1">
      <c r="A32424" s="294"/>
      <c r="B32424" s="243"/>
      <c r="C32424" s="243"/>
      <c r="D32424" s="243"/>
      <c r="E32424" s="243"/>
    </row>
    <row r="32425" spans="1:5" customFormat="1">
      <c r="A32425" s="294"/>
      <c r="B32425" s="243"/>
      <c r="C32425" s="243"/>
      <c r="D32425" s="243"/>
      <c r="E32425" s="243"/>
    </row>
    <row r="32426" spans="1:5" customFormat="1">
      <c r="A32426" s="294"/>
      <c r="B32426" s="243"/>
      <c r="C32426" s="243"/>
      <c r="D32426" s="243"/>
      <c r="E32426" s="243"/>
    </row>
    <row r="32427" spans="1:5" customFormat="1">
      <c r="A32427" s="294"/>
      <c r="B32427" s="243"/>
      <c r="C32427" s="243"/>
      <c r="D32427" s="243"/>
      <c r="E32427" s="243"/>
    </row>
    <row r="32428" spans="1:5" customFormat="1">
      <c r="A32428" s="294"/>
      <c r="B32428" s="243"/>
      <c r="C32428" s="243"/>
      <c r="D32428" s="243"/>
      <c r="E32428" s="243"/>
    </row>
    <row r="32429" spans="1:5" customFormat="1">
      <c r="A32429" s="294"/>
      <c r="B32429" s="243"/>
      <c r="C32429" s="243"/>
      <c r="D32429" s="243"/>
      <c r="E32429" s="243"/>
    </row>
    <row r="32430" spans="1:5" customFormat="1">
      <c r="A32430" s="294"/>
      <c r="B32430" s="243"/>
      <c r="C32430" s="243"/>
      <c r="D32430" s="243"/>
      <c r="E32430" s="243"/>
    </row>
    <row r="32431" spans="1:5" customFormat="1">
      <c r="A32431" s="294"/>
      <c r="B32431" s="243"/>
      <c r="C32431" s="243"/>
      <c r="D32431" s="243"/>
      <c r="E32431" s="243"/>
    </row>
    <row r="32432" spans="1:5" customFormat="1">
      <c r="A32432" s="294"/>
      <c r="B32432" s="243"/>
      <c r="C32432" s="243"/>
      <c r="D32432" s="243"/>
      <c r="E32432" s="243"/>
    </row>
    <row r="32433" spans="1:5" customFormat="1">
      <c r="A32433" s="294"/>
      <c r="B32433" s="243"/>
      <c r="C32433" s="243"/>
      <c r="D32433" s="243"/>
      <c r="E32433" s="243"/>
    </row>
    <row r="32434" spans="1:5" customFormat="1">
      <c r="A32434" s="294"/>
      <c r="B32434" s="243"/>
      <c r="C32434" s="243"/>
      <c r="D32434" s="243"/>
      <c r="E32434" s="243"/>
    </row>
    <row r="32435" spans="1:5" customFormat="1">
      <c r="A32435" s="294"/>
      <c r="B32435" s="243"/>
      <c r="C32435" s="243"/>
      <c r="D32435" s="243"/>
      <c r="E32435" s="243"/>
    </row>
    <row r="32436" spans="1:5" customFormat="1">
      <c r="A32436" s="294"/>
      <c r="B32436" s="243"/>
      <c r="C32436" s="243"/>
      <c r="D32436" s="243"/>
      <c r="E32436" s="243"/>
    </row>
    <row r="32437" spans="1:5" customFormat="1">
      <c r="A32437" s="294"/>
      <c r="B32437" s="243"/>
      <c r="C32437" s="243"/>
      <c r="D32437" s="243"/>
      <c r="E32437" s="243"/>
    </row>
    <row r="32438" spans="1:5" customFormat="1">
      <c r="A32438" s="294"/>
      <c r="B32438" s="243"/>
      <c r="C32438" s="243"/>
      <c r="D32438" s="243"/>
      <c r="E32438" s="243"/>
    </row>
    <row r="32439" spans="1:5" customFormat="1">
      <c r="A32439" s="294"/>
      <c r="B32439" s="243"/>
      <c r="C32439" s="243"/>
      <c r="D32439" s="243"/>
      <c r="E32439" s="243"/>
    </row>
    <row r="32440" spans="1:5" customFormat="1">
      <c r="A32440" s="294"/>
      <c r="B32440" s="243"/>
      <c r="C32440" s="243"/>
      <c r="D32440" s="243"/>
      <c r="E32440" s="243"/>
    </row>
    <row r="32441" spans="1:5" customFormat="1">
      <c r="A32441" s="294"/>
      <c r="B32441" s="243"/>
      <c r="C32441" s="243"/>
      <c r="D32441" s="243"/>
      <c r="E32441" s="243"/>
    </row>
    <row r="32442" spans="1:5" customFormat="1">
      <c r="A32442" s="294"/>
      <c r="B32442" s="243"/>
      <c r="C32442" s="243"/>
      <c r="D32442" s="243"/>
      <c r="E32442" s="243"/>
    </row>
    <row r="32443" spans="1:5" customFormat="1">
      <c r="A32443" s="294"/>
      <c r="B32443" s="243"/>
      <c r="C32443" s="243"/>
      <c r="D32443" s="243"/>
      <c r="E32443" s="243"/>
    </row>
    <row r="32444" spans="1:5" customFormat="1">
      <c r="A32444" s="294"/>
      <c r="B32444" s="243"/>
      <c r="C32444" s="243"/>
      <c r="D32444" s="243"/>
      <c r="E32444" s="243"/>
    </row>
    <row r="32445" spans="1:5" customFormat="1">
      <c r="A32445" s="294"/>
      <c r="B32445" s="243"/>
      <c r="C32445" s="243"/>
      <c r="D32445" s="243"/>
      <c r="E32445" s="243"/>
    </row>
    <row r="32446" spans="1:5" customFormat="1">
      <c r="A32446" s="294"/>
      <c r="B32446" s="243"/>
      <c r="C32446" s="243"/>
      <c r="D32446" s="243"/>
      <c r="E32446" s="243"/>
    </row>
    <row r="32447" spans="1:5" customFormat="1">
      <c r="A32447" s="294"/>
      <c r="B32447" s="243"/>
      <c r="C32447" s="243"/>
      <c r="D32447" s="243"/>
      <c r="E32447" s="243"/>
    </row>
    <row r="32448" spans="1:5" customFormat="1">
      <c r="A32448" s="294"/>
      <c r="B32448" s="243"/>
      <c r="C32448" s="243"/>
      <c r="D32448" s="243"/>
      <c r="E32448" s="243"/>
    </row>
    <row r="32449" spans="1:5" customFormat="1">
      <c r="A32449" s="294"/>
      <c r="B32449" s="243"/>
      <c r="C32449" s="243"/>
      <c r="D32449" s="243"/>
      <c r="E32449" s="243"/>
    </row>
    <row r="32450" spans="1:5" customFormat="1">
      <c r="A32450" s="294"/>
      <c r="B32450" s="243"/>
      <c r="C32450" s="243"/>
      <c r="D32450" s="243"/>
      <c r="E32450" s="243"/>
    </row>
    <row r="32451" spans="1:5" customFormat="1">
      <c r="A32451" s="294"/>
      <c r="B32451" s="243"/>
      <c r="C32451" s="243"/>
      <c r="D32451" s="243"/>
      <c r="E32451" s="243"/>
    </row>
    <row r="32452" spans="1:5" customFormat="1">
      <c r="A32452" s="294"/>
      <c r="B32452" s="243"/>
      <c r="C32452" s="243"/>
      <c r="D32452" s="243"/>
      <c r="E32452" s="243"/>
    </row>
    <row r="32453" spans="1:5" customFormat="1">
      <c r="A32453" s="294"/>
      <c r="B32453" s="243"/>
      <c r="C32453" s="243"/>
      <c r="D32453" s="243"/>
      <c r="E32453" s="243"/>
    </row>
    <row r="32454" spans="1:5" customFormat="1">
      <c r="A32454" s="294"/>
      <c r="B32454" s="243"/>
      <c r="C32454" s="243"/>
      <c r="D32454" s="243"/>
      <c r="E32454" s="243"/>
    </row>
    <row r="32455" spans="1:5" customFormat="1">
      <c r="A32455" s="294"/>
      <c r="B32455" s="243"/>
      <c r="C32455" s="243"/>
      <c r="D32455" s="243"/>
      <c r="E32455" s="243"/>
    </row>
    <row r="32456" spans="1:5" customFormat="1">
      <c r="A32456" s="294"/>
      <c r="B32456" s="243"/>
      <c r="C32456" s="243"/>
      <c r="D32456" s="243"/>
      <c r="E32456" s="243"/>
    </row>
    <row r="32457" spans="1:5" customFormat="1">
      <c r="A32457" s="294"/>
      <c r="B32457" s="243"/>
      <c r="C32457" s="243"/>
      <c r="D32457" s="243"/>
      <c r="E32457" s="243"/>
    </row>
    <row r="32458" spans="1:5" customFormat="1">
      <c r="A32458" s="294"/>
      <c r="B32458" s="243"/>
      <c r="C32458" s="243"/>
      <c r="D32458" s="243"/>
      <c r="E32458" s="243"/>
    </row>
    <row r="32459" spans="1:5" customFormat="1">
      <c r="A32459" s="294"/>
      <c r="B32459" s="243"/>
      <c r="C32459" s="243"/>
      <c r="D32459" s="243"/>
      <c r="E32459" s="243"/>
    </row>
    <row r="32460" spans="1:5" customFormat="1">
      <c r="A32460" s="294"/>
      <c r="B32460" s="243"/>
      <c r="C32460" s="243"/>
      <c r="D32460" s="243"/>
      <c r="E32460" s="243"/>
    </row>
    <row r="32461" spans="1:5" customFormat="1">
      <c r="A32461" s="294"/>
      <c r="B32461" s="243"/>
      <c r="C32461" s="243"/>
      <c r="D32461" s="243"/>
      <c r="E32461" s="243"/>
    </row>
    <row r="32462" spans="1:5" customFormat="1">
      <c r="A32462" s="294"/>
      <c r="B32462" s="243"/>
      <c r="C32462" s="243"/>
      <c r="D32462" s="243"/>
      <c r="E32462" s="243"/>
    </row>
    <row r="32463" spans="1:5" customFormat="1">
      <c r="A32463" s="294"/>
      <c r="B32463" s="243"/>
      <c r="C32463" s="243"/>
      <c r="D32463" s="243"/>
      <c r="E32463" s="243"/>
    </row>
    <row r="32464" spans="1:5" customFormat="1">
      <c r="A32464" s="294"/>
      <c r="B32464" s="243"/>
      <c r="C32464" s="243"/>
      <c r="D32464" s="243"/>
      <c r="E32464" s="243"/>
    </row>
    <row r="32465" spans="1:5" customFormat="1">
      <c r="A32465" s="294"/>
      <c r="B32465" s="243"/>
      <c r="C32465" s="243"/>
      <c r="D32465" s="243"/>
      <c r="E32465" s="243"/>
    </row>
    <row r="32466" spans="1:5" customFormat="1">
      <c r="A32466" s="294"/>
      <c r="B32466" s="243"/>
      <c r="C32466" s="243"/>
      <c r="D32466" s="243"/>
      <c r="E32466" s="243"/>
    </row>
    <row r="32467" spans="1:5" customFormat="1">
      <c r="A32467" s="294"/>
      <c r="B32467" s="243"/>
      <c r="C32467" s="243"/>
      <c r="D32467" s="243"/>
      <c r="E32467" s="243"/>
    </row>
    <row r="32468" spans="1:5" customFormat="1">
      <c r="A32468" s="294"/>
      <c r="B32468" s="243"/>
      <c r="C32468" s="243"/>
      <c r="D32468" s="243"/>
      <c r="E32468" s="243"/>
    </row>
    <row r="32469" spans="1:5" customFormat="1">
      <c r="A32469" s="294"/>
      <c r="B32469" s="243"/>
      <c r="C32469" s="243"/>
      <c r="D32469" s="243"/>
      <c r="E32469" s="243"/>
    </row>
    <row r="32470" spans="1:5" customFormat="1">
      <c r="A32470" s="294"/>
      <c r="B32470" s="243"/>
      <c r="C32470" s="243"/>
      <c r="D32470" s="243"/>
      <c r="E32470" s="243"/>
    </row>
    <row r="32471" spans="1:5" customFormat="1">
      <c r="A32471" s="294"/>
      <c r="B32471" s="243"/>
      <c r="C32471" s="243"/>
      <c r="D32471" s="243"/>
      <c r="E32471" s="243"/>
    </row>
    <row r="32472" spans="1:5" customFormat="1">
      <c r="A32472" s="294"/>
      <c r="B32472" s="243"/>
      <c r="C32472" s="243"/>
      <c r="D32472" s="243"/>
      <c r="E32472" s="243"/>
    </row>
    <row r="32473" spans="1:5" customFormat="1">
      <c r="A32473" s="294"/>
      <c r="B32473" s="243"/>
      <c r="C32473" s="243"/>
      <c r="D32473" s="243"/>
      <c r="E32473" s="243"/>
    </row>
    <row r="32474" spans="1:5" customFormat="1">
      <c r="A32474" s="294"/>
      <c r="B32474" s="243"/>
      <c r="C32474" s="243"/>
      <c r="D32474" s="243"/>
      <c r="E32474" s="243"/>
    </row>
    <row r="32475" spans="1:5" customFormat="1">
      <c r="A32475" s="294"/>
      <c r="B32475" s="243"/>
      <c r="C32475" s="243"/>
      <c r="D32475" s="243"/>
      <c r="E32475" s="243"/>
    </row>
    <row r="32476" spans="1:5" customFormat="1">
      <c r="A32476" s="294"/>
      <c r="B32476" s="243"/>
      <c r="C32476" s="243"/>
      <c r="D32476" s="243"/>
      <c r="E32476" s="243"/>
    </row>
    <row r="32477" spans="1:5" customFormat="1">
      <c r="A32477" s="294"/>
      <c r="B32477" s="243"/>
      <c r="C32477" s="243"/>
      <c r="D32477" s="243"/>
      <c r="E32477" s="243"/>
    </row>
    <row r="32478" spans="1:5" customFormat="1">
      <c r="A32478" s="294"/>
      <c r="B32478" s="243"/>
      <c r="C32478" s="243"/>
      <c r="D32478" s="243"/>
      <c r="E32478" s="243"/>
    </row>
    <row r="32479" spans="1:5" customFormat="1">
      <c r="A32479" s="294"/>
      <c r="B32479" s="243"/>
      <c r="C32479" s="243"/>
      <c r="D32479" s="243"/>
      <c r="E32479" s="243"/>
    </row>
    <row r="32480" spans="1:5" customFormat="1">
      <c r="A32480" s="294"/>
      <c r="B32480" s="243"/>
      <c r="C32480" s="243"/>
      <c r="D32480" s="243"/>
      <c r="E32480" s="243"/>
    </row>
    <row r="32481" spans="1:5" customFormat="1">
      <c r="A32481" s="294"/>
      <c r="B32481" s="243"/>
      <c r="C32481" s="243"/>
      <c r="D32481" s="243"/>
      <c r="E32481" s="243"/>
    </row>
    <row r="32482" spans="1:5" customFormat="1">
      <c r="A32482" s="294"/>
      <c r="B32482" s="243"/>
      <c r="C32482" s="243"/>
      <c r="D32482" s="243"/>
      <c r="E32482" s="243"/>
    </row>
    <row r="32483" spans="1:5" customFormat="1">
      <c r="A32483" s="294"/>
      <c r="B32483" s="243"/>
      <c r="C32483" s="243"/>
      <c r="D32483" s="243"/>
      <c r="E32483" s="243"/>
    </row>
    <row r="32484" spans="1:5" customFormat="1">
      <c r="A32484" s="294"/>
      <c r="B32484" s="243"/>
      <c r="C32484" s="243"/>
      <c r="D32484" s="243"/>
      <c r="E32484" s="243"/>
    </row>
    <row r="32485" spans="1:5" customFormat="1">
      <c r="A32485" s="294"/>
      <c r="B32485" s="243"/>
      <c r="C32485" s="243"/>
      <c r="D32485" s="243"/>
      <c r="E32485" s="243"/>
    </row>
    <row r="32486" spans="1:5" customFormat="1">
      <c r="A32486" s="294"/>
      <c r="B32486" s="243"/>
      <c r="C32486" s="243"/>
      <c r="D32486" s="243"/>
      <c r="E32486" s="243"/>
    </row>
    <row r="32487" spans="1:5" customFormat="1">
      <c r="A32487" s="294"/>
      <c r="B32487" s="243"/>
      <c r="C32487" s="243"/>
      <c r="D32487" s="243"/>
      <c r="E32487" s="243"/>
    </row>
    <row r="32488" spans="1:5" customFormat="1">
      <c r="A32488" s="294"/>
      <c r="B32488" s="243"/>
      <c r="C32488" s="243"/>
      <c r="D32488" s="243"/>
      <c r="E32488" s="243"/>
    </row>
    <row r="32489" spans="1:5" customFormat="1">
      <c r="A32489" s="294"/>
      <c r="B32489" s="243"/>
      <c r="C32489" s="243"/>
      <c r="D32489" s="243"/>
      <c r="E32489" s="243"/>
    </row>
    <row r="32490" spans="1:5" customFormat="1">
      <c r="A32490" s="294"/>
      <c r="B32490" s="243"/>
      <c r="C32490" s="243"/>
      <c r="D32490" s="243"/>
      <c r="E32490" s="243"/>
    </row>
    <row r="32491" spans="1:5" customFormat="1">
      <c r="A32491" s="294"/>
      <c r="B32491" s="243"/>
      <c r="C32491" s="243"/>
      <c r="D32491" s="243"/>
      <c r="E32491" s="243"/>
    </row>
    <row r="32492" spans="1:5" customFormat="1">
      <c r="A32492" s="294"/>
      <c r="B32492" s="243"/>
      <c r="C32492" s="243"/>
      <c r="D32492" s="243"/>
      <c r="E32492" s="243"/>
    </row>
    <row r="32493" spans="1:5" customFormat="1">
      <c r="A32493" s="294"/>
      <c r="B32493" s="243"/>
      <c r="C32493" s="243"/>
      <c r="D32493" s="243"/>
      <c r="E32493" s="243"/>
    </row>
    <row r="32494" spans="1:5" customFormat="1">
      <c r="A32494" s="294"/>
      <c r="B32494" s="243"/>
      <c r="C32494" s="243"/>
      <c r="D32494" s="243"/>
      <c r="E32494" s="243"/>
    </row>
    <row r="32495" spans="1:5" customFormat="1">
      <c r="A32495" s="294"/>
      <c r="B32495" s="243"/>
      <c r="C32495" s="243"/>
      <c r="D32495" s="243"/>
      <c r="E32495" s="243"/>
    </row>
    <row r="32496" spans="1:5" customFormat="1">
      <c r="A32496" s="294"/>
      <c r="B32496" s="243"/>
      <c r="C32496" s="243"/>
      <c r="D32496" s="243"/>
      <c r="E32496" s="243"/>
    </row>
    <row r="32497" spans="1:5" customFormat="1">
      <c r="A32497" s="294"/>
      <c r="B32497" s="243"/>
      <c r="C32497" s="243"/>
      <c r="D32497" s="243"/>
      <c r="E32497" s="243"/>
    </row>
    <row r="32498" spans="1:5" customFormat="1">
      <c r="A32498" s="294"/>
      <c r="B32498" s="243"/>
      <c r="C32498" s="243"/>
      <c r="D32498" s="243"/>
      <c r="E32498" s="243"/>
    </row>
    <row r="32499" spans="1:5" customFormat="1">
      <c r="A32499" s="294"/>
      <c r="B32499" s="243"/>
      <c r="C32499" s="243"/>
      <c r="D32499" s="243"/>
      <c r="E32499" s="243"/>
    </row>
    <row r="32500" spans="1:5" customFormat="1">
      <c r="A32500" s="294"/>
      <c r="B32500" s="243"/>
      <c r="C32500" s="243"/>
      <c r="D32500" s="243"/>
      <c r="E32500" s="243"/>
    </row>
    <row r="32501" spans="1:5" customFormat="1">
      <c r="A32501" s="294"/>
      <c r="B32501" s="243"/>
      <c r="C32501" s="243"/>
      <c r="D32501" s="243"/>
      <c r="E32501" s="243"/>
    </row>
    <row r="32502" spans="1:5" customFormat="1">
      <c r="A32502" s="294"/>
      <c r="B32502" s="243"/>
      <c r="C32502" s="243"/>
      <c r="D32502" s="243"/>
      <c r="E32502" s="243"/>
    </row>
    <row r="32503" spans="1:5" customFormat="1">
      <c r="A32503" s="294"/>
      <c r="B32503" s="243"/>
      <c r="C32503" s="243"/>
      <c r="D32503" s="243"/>
      <c r="E32503" s="243"/>
    </row>
    <row r="32504" spans="1:5" customFormat="1">
      <c r="A32504" s="294"/>
      <c r="B32504" s="243"/>
      <c r="C32504" s="243"/>
      <c r="D32504" s="243"/>
      <c r="E32504" s="243"/>
    </row>
    <row r="32505" spans="1:5" customFormat="1">
      <c r="A32505" s="294"/>
      <c r="B32505" s="243"/>
      <c r="C32505" s="243"/>
      <c r="D32505" s="243"/>
      <c r="E32505" s="243"/>
    </row>
    <row r="32506" spans="1:5" customFormat="1">
      <c r="A32506" s="294"/>
      <c r="B32506" s="243"/>
      <c r="C32506" s="243"/>
      <c r="D32506" s="243"/>
      <c r="E32506" s="243"/>
    </row>
    <row r="32507" spans="1:5" customFormat="1">
      <c r="A32507" s="294"/>
      <c r="B32507" s="243"/>
      <c r="C32507" s="243"/>
      <c r="D32507" s="243"/>
      <c r="E32507" s="243"/>
    </row>
    <row r="32508" spans="1:5" customFormat="1">
      <c r="A32508" s="294"/>
      <c r="B32508" s="243"/>
      <c r="C32508" s="243"/>
      <c r="D32508" s="243"/>
      <c r="E32508" s="243"/>
    </row>
    <row r="32509" spans="1:5" customFormat="1">
      <c r="A32509" s="294"/>
      <c r="B32509" s="243"/>
      <c r="C32509" s="243"/>
      <c r="D32509" s="243"/>
      <c r="E32509" s="243"/>
    </row>
    <row r="32510" spans="1:5" customFormat="1">
      <c r="A32510" s="294"/>
      <c r="B32510" s="243"/>
      <c r="C32510" s="243"/>
      <c r="D32510" s="243"/>
      <c r="E32510" s="243"/>
    </row>
    <row r="32511" spans="1:5" customFormat="1">
      <c r="A32511" s="294"/>
      <c r="B32511" s="243"/>
      <c r="C32511" s="243"/>
      <c r="D32511" s="243"/>
      <c r="E32511" s="243"/>
    </row>
    <row r="32512" spans="1:5" customFormat="1">
      <c r="A32512" s="294"/>
      <c r="B32512" s="243"/>
      <c r="C32512" s="243"/>
      <c r="D32512" s="243"/>
      <c r="E32512" s="243"/>
    </row>
    <row r="32513" spans="1:5" customFormat="1">
      <c r="A32513" s="294"/>
      <c r="B32513" s="243"/>
      <c r="C32513" s="243"/>
      <c r="D32513" s="243"/>
      <c r="E32513" s="243"/>
    </row>
    <row r="32514" spans="1:5" customFormat="1">
      <c r="A32514" s="294"/>
      <c r="B32514" s="243"/>
      <c r="C32514" s="243"/>
      <c r="D32514" s="243"/>
      <c r="E32514" s="243"/>
    </row>
    <row r="32515" spans="1:5" customFormat="1">
      <c r="A32515" s="294"/>
      <c r="B32515" s="243"/>
      <c r="C32515" s="243"/>
      <c r="D32515" s="243"/>
      <c r="E32515" s="243"/>
    </row>
    <row r="32516" spans="1:5" customFormat="1">
      <c r="A32516" s="294"/>
      <c r="B32516" s="243"/>
      <c r="C32516" s="243"/>
      <c r="D32516" s="243"/>
      <c r="E32516" s="243"/>
    </row>
    <row r="32517" spans="1:5" customFormat="1">
      <c r="A32517" s="294"/>
      <c r="B32517" s="243"/>
      <c r="C32517" s="243"/>
      <c r="D32517" s="243"/>
      <c r="E32517" s="243"/>
    </row>
    <row r="32518" spans="1:5" customFormat="1">
      <c r="A32518" s="294"/>
      <c r="B32518" s="243"/>
      <c r="C32518" s="243"/>
      <c r="D32518" s="243"/>
      <c r="E32518" s="243"/>
    </row>
    <row r="32519" spans="1:5" customFormat="1">
      <c r="A32519" s="294"/>
      <c r="B32519" s="243"/>
      <c r="C32519" s="243"/>
      <c r="D32519" s="243"/>
      <c r="E32519" s="243"/>
    </row>
    <row r="32520" spans="1:5" customFormat="1">
      <c r="A32520" s="294"/>
      <c r="B32520" s="243"/>
      <c r="C32520" s="243"/>
      <c r="D32520" s="243"/>
      <c r="E32520" s="243"/>
    </row>
    <row r="32521" spans="1:5" customFormat="1">
      <c r="A32521" s="294"/>
      <c r="B32521" s="243"/>
      <c r="C32521" s="243"/>
      <c r="D32521" s="243"/>
      <c r="E32521" s="243"/>
    </row>
    <row r="32522" spans="1:5" customFormat="1">
      <c r="A32522" s="294"/>
      <c r="B32522" s="243"/>
      <c r="C32522" s="243"/>
      <c r="D32522" s="243"/>
      <c r="E32522" s="243"/>
    </row>
    <row r="32523" spans="1:5" customFormat="1">
      <c r="A32523" s="294"/>
      <c r="B32523" s="243"/>
      <c r="C32523" s="243"/>
      <c r="D32523" s="243"/>
      <c r="E32523" s="243"/>
    </row>
    <row r="32524" spans="1:5" customFormat="1">
      <c r="A32524" s="294"/>
      <c r="B32524" s="243"/>
      <c r="C32524" s="243"/>
      <c r="D32524" s="243"/>
      <c r="E32524" s="243"/>
    </row>
    <row r="32525" spans="1:5" customFormat="1">
      <c r="A32525" s="294"/>
      <c r="B32525" s="243"/>
      <c r="C32525" s="243"/>
      <c r="D32525" s="243"/>
      <c r="E32525" s="243"/>
    </row>
    <row r="32526" spans="1:5" customFormat="1">
      <c r="A32526" s="294"/>
      <c r="B32526" s="243"/>
      <c r="C32526" s="243"/>
      <c r="D32526" s="243"/>
      <c r="E32526" s="243"/>
    </row>
    <row r="32527" spans="1:5" customFormat="1">
      <c r="A32527" s="294"/>
      <c r="B32527" s="243"/>
      <c r="C32527" s="243"/>
      <c r="D32527" s="243"/>
      <c r="E32527" s="243"/>
    </row>
    <row r="32528" spans="1:5" customFormat="1">
      <c r="A32528" s="294"/>
      <c r="B32528" s="243"/>
      <c r="C32528" s="243"/>
      <c r="D32528" s="243"/>
      <c r="E32528" s="243"/>
    </row>
    <row r="32529" spans="1:5" customFormat="1">
      <c r="A32529" s="294"/>
      <c r="B32529" s="243"/>
      <c r="C32529" s="243"/>
      <c r="D32529" s="243"/>
      <c r="E32529" s="243"/>
    </row>
    <row r="32530" spans="1:5" customFormat="1">
      <c r="A32530" s="294"/>
      <c r="B32530" s="243"/>
      <c r="C32530" s="243"/>
      <c r="D32530" s="243"/>
      <c r="E32530" s="243"/>
    </row>
    <row r="32531" spans="1:5" customFormat="1">
      <c r="A32531" s="294"/>
      <c r="B32531" s="243"/>
      <c r="C32531" s="243"/>
      <c r="D32531" s="243"/>
      <c r="E32531" s="243"/>
    </row>
    <row r="32532" spans="1:5" customFormat="1">
      <c r="A32532" s="294"/>
      <c r="B32532" s="243"/>
      <c r="C32532" s="243"/>
      <c r="D32532" s="243"/>
      <c r="E32532" s="243"/>
    </row>
    <row r="32533" spans="1:5" customFormat="1">
      <c r="A32533" s="294"/>
      <c r="B32533" s="243"/>
      <c r="C32533" s="243"/>
      <c r="D32533" s="243"/>
      <c r="E32533" s="243"/>
    </row>
    <row r="32534" spans="1:5" customFormat="1">
      <c r="A32534" s="294"/>
      <c r="B32534" s="243"/>
      <c r="C32534" s="243"/>
      <c r="D32534" s="243"/>
      <c r="E32534" s="243"/>
    </row>
    <row r="32535" spans="1:5" customFormat="1">
      <c r="A32535" s="294"/>
      <c r="B32535" s="243"/>
      <c r="C32535" s="243"/>
      <c r="D32535" s="243"/>
      <c r="E32535" s="243"/>
    </row>
    <row r="32536" spans="1:5" customFormat="1">
      <c r="A32536" s="294"/>
      <c r="B32536" s="243"/>
      <c r="C32536" s="243"/>
      <c r="D32536" s="243"/>
      <c r="E32536" s="243"/>
    </row>
    <row r="32537" spans="1:5" customFormat="1">
      <c r="A32537" s="294"/>
      <c r="B32537" s="243"/>
      <c r="C32537" s="243"/>
      <c r="D32537" s="243"/>
      <c r="E32537" s="243"/>
    </row>
    <row r="32538" spans="1:5" customFormat="1">
      <c r="A32538" s="294"/>
      <c r="B32538" s="243"/>
      <c r="C32538" s="243"/>
      <c r="D32538" s="243"/>
      <c r="E32538" s="243"/>
    </row>
    <row r="32539" spans="1:5" customFormat="1">
      <c r="A32539" s="294"/>
      <c r="B32539" s="243"/>
      <c r="C32539" s="243"/>
      <c r="D32539" s="243"/>
      <c r="E32539" s="243"/>
    </row>
    <row r="32540" spans="1:5" customFormat="1">
      <c r="A32540" s="294"/>
      <c r="B32540" s="243"/>
      <c r="C32540" s="243"/>
      <c r="D32540" s="243"/>
      <c r="E32540" s="243"/>
    </row>
    <row r="32541" spans="1:5" customFormat="1">
      <c r="A32541" s="294"/>
      <c r="B32541" s="243"/>
      <c r="C32541" s="243"/>
      <c r="D32541" s="243"/>
      <c r="E32541" s="243"/>
    </row>
    <row r="32542" spans="1:5" customFormat="1">
      <c r="A32542" s="294"/>
      <c r="B32542" s="243"/>
      <c r="C32542" s="243"/>
      <c r="D32542" s="243"/>
      <c r="E32542" s="243"/>
    </row>
    <row r="32543" spans="1:5" customFormat="1">
      <c r="A32543" s="294"/>
      <c r="B32543" s="243"/>
      <c r="C32543" s="243"/>
      <c r="D32543" s="243"/>
      <c r="E32543" s="243"/>
    </row>
    <row r="32544" spans="1:5" customFormat="1">
      <c r="A32544" s="294"/>
      <c r="B32544" s="243"/>
      <c r="C32544" s="243"/>
      <c r="D32544" s="243"/>
      <c r="E32544" s="243"/>
    </row>
    <row r="32545" spans="1:5" customFormat="1">
      <c r="A32545" s="294"/>
      <c r="B32545" s="243"/>
      <c r="C32545" s="243"/>
      <c r="D32545" s="243"/>
      <c r="E32545" s="243"/>
    </row>
    <row r="32546" spans="1:5" customFormat="1">
      <c r="A32546" s="294"/>
      <c r="B32546" s="243"/>
      <c r="C32546" s="243"/>
      <c r="D32546" s="243"/>
      <c r="E32546" s="243"/>
    </row>
    <row r="32547" spans="1:5" customFormat="1">
      <c r="A32547" s="294"/>
      <c r="B32547" s="243"/>
      <c r="C32547" s="243"/>
      <c r="D32547" s="243"/>
      <c r="E32547" s="243"/>
    </row>
    <row r="32548" spans="1:5" customFormat="1">
      <c r="A32548" s="294"/>
      <c r="B32548" s="243"/>
      <c r="C32548" s="243"/>
      <c r="D32548" s="243"/>
      <c r="E32548" s="243"/>
    </row>
    <row r="32549" spans="1:5" customFormat="1">
      <c r="A32549" s="294"/>
      <c r="B32549" s="243"/>
      <c r="C32549" s="243"/>
      <c r="D32549" s="243"/>
      <c r="E32549" s="243"/>
    </row>
    <row r="32550" spans="1:5" customFormat="1">
      <c r="A32550" s="294"/>
      <c r="B32550" s="243"/>
      <c r="C32550" s="243"/>
      <c r="D32550" s="243"/>
      <c r="E32550" s="243"/>
    </row>
    <row r="32551" spans="1:5" customFormat="1">
      <c r="A32551" s="294"/>
      <c r="B32551" s="243"/>
      <c r="C32551" s="243"/>
      <c r="D32551" s="243"/>
      <c r="E32551" s="243"/>
    </row>
    <row r="32552" spans="1:5" customFormat="1">
      <c r="A32552" s="294"/>
      <c r="B32552" s="243"/>
      <c r="C32552" s="243"/>
      <c r="D32552" s="243"/>
      <c r="E32552" s="243"/>
    </row>
    <row r="32553" spans="1:5" customFormat="1">
      <c r="A32553" s="294"/>
      <c r="B32553" s="243"/>
      <c r="C32553" s="243"/>
      <c r="D32553" s="243"/>
      <c r="E32553" s="243"/>
    </row>
    <row r="32554" spans="1:5" customFormat="1">
      <c r="A32554" s="294"/>
      <c r="B32554" s="243"/>
      <c r="C32554" s="243"/>
      <c r="D32554" s="243"/>
      <c r="E32554" s="243"/>
    </row>
    <row r="32555" spans="1:5" customFormat="1">
      <c r="A32555" s="294"/>
      <c r="B32555" s="243"/>
      <c r="C32555" s="243"/>
      <c r="D32555" s="243"/>
      <c r="E32555" s="243"/>
    </row>
    <row r="32556" spans="1:5" customFormat="1">
      <c r="A32556" s="294"/>
      <c r="B32556" s="243"/>
      <c r="C32556" s="243"/>
      <c r="D32556" s="243"/>
      <c r="E32556" s="243"/>
    </row>
    <row r="32557" spans="1:5" customFormat="1">
      <c r="A32557" s="294"/>
      <c r="B32557" s="243"/>
      <c r="C32557" s="243"/>
      <c r="D32557" s="243"/>
      <c r="E32557" s="243"/>
    </row>
    <row r="32558" spans="1:5" customFormat="1">
      <c r="A32558" s="294"/>
      <c r="B32558" s="243"/>
      <c r="C32558" s="243"/>
      <c r="D32558" s="243"/>
      <c r="E32558" s="243"/>
    </row>
    <row r="32559" spans="1:5" customFormat="1">
      <c r="A32559" s="294"/>
      <c r="B32559" s="243"/>
      <c r="C32559" s="243"/>
      <c r="D32559" s="243"/>
      <c r="E32559" s="243"/>
    </row>
    <row r="32560" spans="1:5" customFormat="1">
      <c r="A32560" s="294"/>
      <c r="B32560" s="243"/>
      <c r="C32560" s="243"/>
      <c r="D32560" s="243"/>
      <c r="E32560" s="243"/>
    </row>
    <row r="32561" spans="1:5" customFormat="1">
      <c r="A32561" s="294"/>
      <c r="B32561" s="243"/>
      <c r="C32561" s="243"/>
      <c r="D32561" s="243"/>
      <c r="E32561" s="243"/>
    </row>
    <row r="32562" spans="1:5" customFormat="1">
      <c r="A32562" s="294"/>
      <c r="B32562" s="243"/>
      <c r="C32562" s="243"/>
      <c r="D32562" s="243"/>
      <c r="E32562" s="243"/>
    </row>
    <row r="32563" spans="1:5" customFormat="1">
      <c r="A32563" s="294"/>
      <c r="B32563" s="243"/>
      <c r="C32563" s="243"/>
      <c r="D32563" s="243"/>
      <c r="E32563" s="243"/>
    </row>
    <row r="32564" spans="1:5" customFormat="1">
      <c r="A32564" s="294"/>
      <c r="B32564" s="243"/>
      <c r="C32564" s="243"/>
      <c r="D32564" s="243"/>
      <c r="E32564" s="243"/>
    </row>
    <row r="32565" spans="1:5" customFormat="1">
      <c r="A32565" s="294"/>
      <c r="B32565" s="243"/>
      <c r="C32565" s="243"/>
      <c r="D32565" s="243"/>
      <c r="E32565" s="243"/>
    </row>
    <row r="32566" spans="1:5" customFormat="1">
      <c r="A32566" s="294"/>
      <c r="B32566" s="243"/>
      <c r="C32566" s="243"/>
      <c r="D32566" s="243"/>
      <c r="E32566" s="243"/>
    </row>
    <row r="32567" spans="1:5" customFormat="1">
      <c r="A32567" s="294"/>
      <c r="B32567" s="243"/>
      <c r="C32567" s="243"/>
      <c r="D32567" s="243"/>
      <c r="E32567" s="243"/>
    </row>
    <row r="32568" spans="1:5" customFormat="1">
      <c r="A32568" s="294"/>
      <c r="B32568" s="243"/>
      <c r="C32568" s="243"/>
      <c r="D32568" s="243"/>
      <c r="E32568" s="243"/>
    </row>
    <row r="32569" spans="1:5" customFormat="1">
      <c r="A32569" s="294"/>
      <c r="B32569" s="243"/>
      <c r="C32569" s="243"/>
      <c r="D32569" s="243"/>
      <c r="E32569" s="243"/>
    </row>
    <row r="32570" spans="1:5" customFormat="1">
      <c r="A32570" s="294"/>
      <c r="B32570" s="243"/>
      <c r="C32570" s="243"/>
      <c r="D32570" s="243"/>
      <c r="E32570" s="243"/>
    </row>
    <row r="32571" spans="1:5" customFormat="1">
      <c r="A32571" s="294"/>
      <c r="B32571" s="243"/>
      <c r="C32571" s="243"/>
      <c r="D32571" s="243"/>
      <c r="E32571" s="243"/>
    </row>
    <row r="32572" spans="1:5" customFormat="1">
      <c r="A32572" s="294"/>
      <c r="B32572" s="243"/>
      <c r="C32572" s="243"/>
      <c r="D32572" s="243"/>
      <c r="E32572" s="243"/>
    </row>
    <row r="32573" spans="1:5" customFormat="1">
      <c r="A32573" s="294"/>
      <c r="B32573" s="243"/>
      <c r="C32573" s="243"/>
      <c r="D32573" s="243"/>
      <c r="E32573" s="243"/>
    </row>
    <row r="32574" spans="1:5" customFormat="1">
      <c r="A32574" s="294"/>
      <c r="B32574" s="243"/>
      <c r="C32574" s="243"/>
      <c r="D32574" s="243"/>
      <c r="E32574" s="243"/>
    </row>
    <row r="32575" spans="1:5" customFormat="1">
      <c r="A32575" s="294"/>
      <c r="B32575" s="243"/>
      <c r="C32575" s="243"/>
      <c r="D32575" s="243"/>
      <c r="E32575" s="243"/>
    </row>
    <row r="32576" spans="1:5" customFormat="1">
      <c r="A32576" s="294"/>
      <c r="B32576" s="243"/>
      <c r="C32576" s="243"/>
      <c r="D32576" s="243"/>
      <c r="E32576" s="243"/>
    </row>
    <row r="32577" spans="1:5" customFormat="1">
      <c r="A32577" s="294"/>
      <c r="B32577" s="243"/>
      <c r="C32577" s="243"/>
      <c r="D32577" s="243"/>
      <c r="E32577" s="243"/>
    </row>
    <row r="32578" spans="1:5" customFormat="1">
      <c r="A32578" s="294"/>
      <c r="B32578" s="243"/>
      <c r="C32578" s="243"/>
      <c r="D32578" s="243"/>
      <c r="E32578" s="243"/>
    </row>
    <row r="32579" spans="1:5" customFormat="1">
      <c r="A32579" s="294"/>
      <c r="B32579" s="243"/>
      <c r="C32579" s="243"/>
      <c r="D32579" s="243"/>
      <c r="E32579" s="243"/>
    </row>
    <row r="32580" spans="1:5" customFormat="1">
      <c r="A32580" s="294"/>
      <c r="B32580" s="243"/>
      <c r="C32580" s="243"/>
      <c r="D32580" s="243"/>
      <c r="E32580" s="243"/>
    </row>
    <row r="32581" spans="1:5" customFormat="1">
      <c r="A32581" s="294"/>
      <c r="B32581" s="243"/>
      <c r="C32581" s="243"/>
      <c r="D32581" s="243"/>
      <c r="E32581" s="243"/>
    </row>
    <row r="32582" spans="1:5" customFormat="1">
      <c r="A32582" s="294"/>
      <c r="B32582" s="243"/>
      <c r="C32582" s="243"/>
      <c r="D32582" s="243"/>
      <c r="E32582" s="243"/>
    </row>
    <row r="32583" spans="1:5" customFormat="1">
      <c r="A32583" s="294"/>
      <c r="B32583" s="243"/>
      <c r="C32583" s="243"/>
      <c r="D32583" s="243"/>
      <c r="E32583" s="243"/>
    </row>
    <row r="32584" spans="1:5" customFormat="1">
      <c r="A32584" s="294"/>
      <c r="B32584" s="243"/>
      <c r="C32584" s="243"/>
      <c r="D32584" s="243"/>
      <c r="E32584" s="243"/>
    </row>
    <row r="32585" spans="1:5" customFormat="1">
      <c r="A32585" s="294"/>
      <c r="B32585" s="243"/>
      <c r="C32585" s="243"/>
      <c r="D32585" s="243"/>
      <c r="E32585" s="243"/>
    </row>
    <row r="32586" spans="1:5" customFormat="1">
      <c r="A32586" s="294"/>
      <c r="B32586" s="243"/>
      <c r="C32586" s="243"/>
      <c r="D32586" s="243"/>
      <c r="E32586" s="243"/>
    </row>
    <row r="32587" spans="1:5" customFormat="1">
      <c r="A32587" s="294"/>
      <c r="B32587" s="243"/>
      <c r="C32587" s="243"/>
      <c r="D32587" s="243"/>
      <c r="E32587" s="243"/>
    </row>
    <row r="32588" spans="1:5" customFormat="1">
      <c r="A32588" s="294"/>
      <c r="B32588" s="243"/>
      <c r="C32588" s="243"/>
      <c r="D32588" s="243"/>
      <c r="E32588" s="243"/>
    </row>
    <row r="32589" spans="1:5" customFormat="1">
      <c r="A32589" s="294"/>
      <c r="B32589" s="243"/>
      <c r="C32589" s="243"/>
      <c r="D32589" s="243"/>
      <c r="E32589" s="243"/>
    </row>
    <row r="32590" spans="1:5" customFormat="1">
      <c r="A32590" s="294"/>
      <c r="B32590" s="243"/>
      <c r="C32590" s="243"/>
      <c r="D32590" s="243"/>
      <c r="E32590" s="243"/>
    </row>
    <row r="32591" spans="1:5" customFormat="1">
      <c r="A32591" s="294"/>
      <c r="B32591" s="243"/>
      <c r="C32591" s="243"/>
      <c r="D32591" s="243"/>
      <c r="E32591" s="243"/>
    </row>
    <row r="32592" spans="1:5" customFormat="1">
      <c r="A32592" s="294"/>
      <c r="B32592" s="243"/>
      <c r="C32592" s="243"/>
      <c r="D32592" s="243"/>
      <c r="E32592" s="243"/>
    </row>
    <row r="32593" spans="1:5" customFormat="1">
      <c r="A32593" s="294"/>
      <c r="B32593" s="243"/>
      <c r="C32593" s="243"/>
      <c r="D32593" s="243"/>
      <c r="E32593" s="243"/>
    </row>
    <row r="32594" spans="1:5" customFormat="1">
      <c r="A32594" s="294"/>
      <c r="B32594" s="243"/>
      <c r="C32594" s="243"/>
      <c r="D32594" s="243"/>
      <c r="E32594" s="243"/>
    </row>
    <row r="32595" spans="1:5" customFormat="1">
      <c r="A32595" s="294"/>
      <c r="B32595" s="243"/>
      <c r="C32595" s="243"/>
      <c r="D32595" s="243"/>
      <c r="E32595" s="243"/>
    </row>
    <row r="32596" spans="1:5" customFormat="1">
      <c r="A32596" s="294"/>
      <c r="B32596" s="243"/>
      <c r="C32596" s="243"/>
      <c r="D32596" s="243"/>
      <c r="E32596" s="243"/>
    </row>
    <row r="32597" spans="1:5" customFormat="1">
      <c r="A32597" s="294"/>
      <c r="B32597" s="243"/>
      <c r="C32597" s="243"/>
      <c r="D32597" s="243"/>
      <c r="E32597" s="243"/>
    </row>
    <row r="32598" spans="1:5" customFormat="1">
      <c r="A32598" s="294"/>
      <c r="B32598" s="243"/>
      <c r="C32598" s="243"/>
      <c r="D32598" s="243"/>
      <c r="E32598" s="243"/>
    </row>
    <row r="32599" spans="1:5" customFormat="1">
      <c r="A32599" s="294"/>
      <c r="B32599" s="243"/>
      <c r="C32599" s="243"/>
      <c r="D32599" s="243"/>
      <c r="E32599" s="243"/>
    </row>
    <row r="32600" spans="1:5" customFormat="1">
      <c r="A32600" s="294"/>
      <c r="B32600" s="243"/>
      <c r="C32600" s="243"/>
      <c r="D32600" s="243"/>
      <c r="E32600" s="243"/>
    </row>
    <row r="32601" spans="1:5" customFormat="1">
      <c r="A32601" s="294"/>
      <c r="B32601" s="243"/>
      <c r="C32601" s="243"/>
      <c r="D32601" s="243"/>
      <c r="E32601" s="243"/>
    </row>
    <row r="32602" spans="1:5" customFormat="1">
      <c r="A32602" s="294"/>
      <c r="B32602" s="243"/>
      <c r="C32602" s="243"/>
      <c r="D32602" s="243"/>
      <c r="E32602" s="243"/>
    </row>
    <row r="32603" spans="1:5" customFormat="1">
      <c r="A32603" s="294"/>
      <c r="B32603" s="243"/>
      <c r="C32603" s="243"/>
      <c r="D32603" s="243"/>
      <c r="E32603" s="243"/>
    </row>
    <row r="32604" spans="1:5" customFormat="1">
      <c r="A32604" s="294"/>
      <c r="B32604" s="243"/>
      <c r="C32604" s="243"/>
      <c r="D32604" s="243"/>
      <c r="E32604" s="243"/>
    </row>
    <row r="32605" spans="1:5" customFormat="1">
      <c r="A32605" s="294"/>
      <c r="B32605" s="243"/>
      <c r="C32605" s="243"/>
      <c r="D32605" s="243"/>
      <c r="E32605" s="243"/>
    </row>
    <row r="32606" spans="1:5" customFormat="1">
      <c r="A32606" s="294"/>
      <c r="B32606" s="243"/>
      <c r="C32606" s="243"/>
      <c r="D32606" s="243"/>
      <c r="E32606" s="243"/>
    </row>
    <row r="32607" spans="1:5" customFormat="1">
      <c r="A32607" s="294"/>
      <c r="B32607" s="243"/>
      <c r="C32607" s="243"/>
      <c r="D32607" s="243"/>
      <c r="E32607" s="243"/>
    </row>
    <row r="32608" spans="1:5" customFormat="1">
      <c r="A32608" s="294"/>
      <c r="B32608" s="243"/>
      <c r="C32608" s="243"/>
      <c r="D32608" s="243"/>
      <c r="E32608" s="243"/>
    </row>
    <row r="32609" spans="1:5" customFormat="1">
      <c r="A32609" s="294"/>
      <c r="B32609" s="243"/>
      <c r="C32609" s="243"/>
      <c r="D32609" s="243"/>
      <c r="E32609" s="243"/>
    </row>
    <row r="32610" spans="1:5" customFormat="1">
      <c r="A32610" s="294"/>
      <c r="B32610" s="243"/>
      <c r="C32610" s="243"/>
      <c r="D32610" s="243"/>
      <c r="E32610" s="243"/>
    </row>
    <row r="32611" spans="1:5" customFormat="1">
      <c r="A32611" s="294"/>
      <c r="B32611" s="243"/>
      <c r="C32611" s="243"/>
      <c r="D32611" s="243"/>
      <c r="E32611" s="243"/>
    </row>
    <row r="32612" spans="1:5" customFormat="1">
      <c r="A32612" s="294"/>
      <c r="B32612" s="243"/>
      <c r="C32612" s="243"/>
      <c r="D32612" s="243"/>
      <c r="E32612" s="243"/>
    </row>
    <row r="32613" spans="1:5" customFormat="1">
      <c r="A32613" s="294"/>
      <c r="B32613" s="243"/>
      <c r="C32613" s="243"/>
      <c r="D32613" s="243"/>
      <c r="E32613" s="243"/>
    </row>
    <row r="32614" spans="1:5" customFormat="1">
      <c r="A32614" s="294"/>
      <c r="B32614" s="243"/>
      <c r="C32614" s="243"/>
      <c r="D32614" s="243"/>
      <c r="E32614" s="243"/>
    </row>
    <row r="32615" spans="1:5" customFormat="1">
      <c r="A32615" s="294"/>
      <c r="B32615" s="243"/>
      <c r="C32615" s="243"/>
      <c r="D32615" s="243"/>
      <c r="E32615" s="243"/>
    </row>
    <row r="32616" spans="1:5" customFormat="1">
      <c r="A32616" s="294"/>
      <c r="B32616" s="243"/>
      <c r="C32616" s="243"/>
      <c r="D32616" s="243"/>
      <c r="E32616" s="243"/>
    </row>
    <row r="32617" spans="1:5" customFormat="1">
      <c r="A32617" s="294"/>
      <c r="B32617" s="243"/>
      <c r="C32617" s="243"/>
      <c r="D32617" s="243"/>
      <c r="E32617" s="243"/>
    </row>
    <row r="32618" spans="1:5" customFormat="1">
      <c r="A32618" s="294"/>
      <c r="B32618" s="243"/>
      <c r="C32618" s="243"/>
      <c r="D32618" s="243"/>
      <c r="E32618" s="243"/>
    </row>
    <row r="32619" spans="1:5" customFormat="1">
      <c r="A32619" s="294"/>
      <c r="B32619" s="243"/>
      <c r="C32619" s="243"/>
      <c r="D32619" s="243"/>
      <c r="E32619" s="243"/>
    </row>
    <row r="32620" spans="1:5" customFormat="1">
      <c r="A32620" s="294"/>
      <c r="B32620" s="243"/>
      <c r="C32620" s="243"/>
      <c r="D32620" s="243"/>
      <c r="E32620" s="243"/>
    </row>
    <row r="32621" spans="1:5" customFormat="1">
      <c r="A32621" s="294"/>
      <c r="B32621" s="243"/>
      <c r="C32621" s="243"/>
      <c r="D32621" s="243"/>
      <c r="E32621" s="243"/>
    </row>
    <row r="32622" spans="1:5" customFormat="1">
      <c r="A32622" s="294"/>
      <c r="B32622" s="243"/>
      <c r="C32622" s="243"/>
      <c r="D32622" s="243"/>
      <c r="E32622" s="243"/>
    </row>
    <row r="32623" spans="1:5" customFormat="1">
      <c r="A32623" s="294"/>
      <c r="B32623" s="243"/>
      <c r="C32623" s="243"/>
      <c r="D32623" s="243"/>
      <c r="E32623" s="243"/>
    </row>
    <row r="32624" spans="1:5" customFormat="1">
      <c r="A32624" s="294"/>
      <c r="B32624" s="243"/>
      <c r="C32624" s="243"/>
      <c r="D32624" s="243"/>
      <c r="E32624" s="243"/>
    </row>
    <row r="32625" spans="1:5" customFormat="1">
      <c r="A32625" s="294"/>
      <c r="B32625" s="243"/>
      <c r="C32625" s="243"/>
      <c r="D32625" s="243"/>
      <c r="E32625" s="243"/>
    </row>
    <row r="32626" spans="1:5" customFormat="1">
      <c r="A32626" s="294"/>
      <c r="B32626" s="243"/>
      <c r="C32626" s="243"/>
      <c r="D32626" s="243"/>
      <c r="E32626" s="243"/>
    </row>
    <row r="32627" spans="1:5" customFormat="1">
      <c r="A32627" s="294"/>
      <c r="B32627" s="243"/>
      <c r="C32627" s="243"/>
      <c r="D32627" s="243"/>
      <c r="E32627" s="243"/>
    </row>
    <row r="32628" spans="1:5" customFormat="1">
      <c r="A32628" s="294"/>
      <c r="B32628" s="243"/>
      <c r="C32628" s="243"/>
      <c r="D32628" s="243"/>
      <c r="E32628" s="243"/>
    </row>
    <row r="32629" spans="1:5" customFormat="1">
      <c r="A32629" s="294"/>
      <c r="B32629" s="243"/>
      <c r="C32629" s="243"/>
      <c r="D32629" s="243"/>
      <c r="E32629" s="243"/>
    </row>
    <row r="32630" spans="1:5" customFormat="1">
      <c r="A32630" s="294"/>
      <c r="B32630" s="243"/>
      <c r="C32630" s="243"/>
      <c r="D32630" s="243"/>
      <c r="E32630" s="243"/>
    </row>
    <row r="32631" spans="1:5" customFormat="1">
      <c r="A32631" s="294"/>
      <c r="B32631" s="243"/>
      <c r="C32631" s="243"/>
      <c r="D32631" s="243"/>
      <c r="E32631" s="243"/>
    </row>
    <row r="32632" spans="1:5" customFormat="1">
      <c r="A32632" s="294"/>
      <c r="B32632" s="243"/>
      <c r="C32632" s="243"/>
      <c r="D32632" s="243"/>
      <c r="E32632" s="243"/>
    </row>
    <row r="32633" spans="1:5" customFormat="1">
      <c r="A32633" s="294"/>
      <c r="B32633" s="243"/>
      <c r="C32633" s="243"/>
      <c r="D32633" s="243"/>
      <c r="E32633" s="243"/>
    </row>
    <row r="32634" spans="1:5" customFormat="1">
      <c r="A32634" s="294"/>
      <c r="B32634" s="243"/>
      <c r="C32634" s="243"/>
      <c r="D32634" s="243"/>
      <c r="E32634" s="243"/>
    </row>
    <row r="32635" spans="1:5" customFormat="1">
      <c r="A32635" s="294"/>
      <c r="B32635" s="243"/>
      <c r="C32635" s="243"/>
      <c r="D32635" s="243"/>
      <c r="E32635" s="243"/>
    </row>
    <row r="32636" spans="1:5" customFormat="1">
      <c r="A32636" s="294"/>
      <c r="B32636" s="243"/>
      <c r="C32636" s="243"/>
      <c r="D32636" s="243"/>
      <c r="E32636" s="243"/>
    </row>
    <row r="32637" spans="1:5" customFormat="1">
      <c r="A32637" s="294"/>
      <c r="B32637" s="243"/>
      <c r="C32637" s="243"/>
      <c r="D32637" s="243"/>
      <c r="E32637" s="243"/>
    </row>
    <row r="32638" spans="1:5" customFormat="1">
      <c r="A32638" s="294"/>
      <c r="B32638" s="243"/>
      <c r="C32638" s="243"/>
      <c r="D32638" s="243"/>
      <c r="E32638" s="243"/>
    </row>
    <row r="32639" spans="1:5" customFormat="1">
      <c r="A32639" s="294"/>
      <c r="B32639" s="243"/>
      <c r="C32639" s="243"/>
      <c r="D32639" s="243"/>
      <c r="E32639" s="243"/>
    </row>
    <row r="32640" spans="1:5" customFormat="1">
      <c r="A32640" s="294"/>
      <c r="B32640" s="243"/>
      <c r="C32640" s="243"/>
      <c r="D32640" s="243"/>
      <c r="E32640" s="243"/>
    </row>
    <row r="32641" spans="1:5" customFormat="1">
      <c r="A32641" s="294"/>
      <c r="B32641" s="243"/>
      <c r="C32641" s="243"/>
      <c r="D32641" s="243"/>
      <c r="E32641" s="243"/>
    </row>
    <row r="32642" spans="1:5" customFormat="1">
      <c r="A32642" s="294"/>
      <c r="B32642" s="243"/>
      <c r="C32642" s="243"/>
      <c r="D32642" s="243"/>
      <c r="E32642" s="243"/>
    </row>
    <row r="32643" spans="1:5" customFormat="1">
      <c r="A32643" s="294"/>
      <c r="B32643" s="243"/>
      <c r="C32643" s="243"/>
      <c r="D32643" s="243"/>
      <c r="E32643" s="243"/>
    </row>
    <row r="32644" spans="1:5" customFormat="1">
      <c r="A32644" s="294"/>
      <c r="B32644" s="243"/>
      <c r="C32644" s="243"/>
      <c r="D32644" s="243"/>
      <c r="E32644" s="243"/>
    </row>
    <row r="32645" spans="1:5" customFormat="1">
      <c r="A32645" s="294"/>
      <c r="B32645" s="243"/>
      <c r="C32645" s="243"/>
      <c r="D32645" s="243"/>
      <c r="E32645" s="243"/>
    </row>
    <row r="32646" spans="1:5" customFormat="1">
      <c r="A32646" s="294"/>
      <c r="B32646" s="243"/>
      <c r="C32646" s="243"/>
      <c r="D32646" s="243"/>
      <c r="E32646" s="243"/>
    </row>
    <row r="32647" spans="1:5" customFormat="1">
      <c r="A32647" s="294"/>
      <c r="B32647" s="243"/>
      <c r="C32647" s="243"/>
      <c r="D32647" s="243"/>
      <c r="E32647" s="243"/>
    </row>
    <row r="32648" spans="1:5" customFormat="1">
      <c r="A32648" s="294"/>
      <c r="B32648" s="243"/>
      <c r="C32648" s="243"/>
      <c r="D32648" s="243"/>
      <c r="E32648" s="243"/>
    </row>
    <row r="32649" spans="1:5" customFormat="1">
      <c r="A32649" s="294"/>
      <c r="B32649" s="243"/>
      <c r="C32649" s="243"/>
      <c r="D32649" s="243"/>
      <c r="E32649" s="243"/>
    </row>
    <row r="32650" spans="1:5" customFormat="1">
      <c r="A32650" s="294"/>
      <c r="B32650" s="243"/>
      <c r="C32650" s="243"/>
      <c r="D32650" s="243"/>
      <c r="E32650" s="243"/>
    </row>
    <row r="32651" spans="1:5" customFormat="1">
      <c r="A32651" s="294"/>
      <c r="B32651" s="243"/>
      <c r="C32651" s="243"/>
      <c r="D32651" s="243"/>
      <c r="E32651" s="243"/>
    </row>
    <row r="32652" spans="1:5" customFormat="1">
      <c r="A32652" s="294"/>
      <c r="B32652" s="243"/>
      <c r="C32652" s="243"/>
      <c r="D32652" s="243"/>
      <c r="E32652" s="243"/>
    </row>
    <row r="32653" spans="1:5" customFormat="1">
      <c r="A32653" s="294"/>
      <c r="B32653" s="243"/>
      <c r="C32653" s="243"/>
      <c r="D32653" s="243"/>
      <c r="E32653" s="243"/>
    </row>
    <row r="32654" spans="1:5" customFormat="1">
      <c r="A32654" s="294"/>
      <c r="B32654" s="243"/>
      <c r="C32654" s="243"/>
      <c r="D32654" s="243"/>
      <c r="E32654" s="243"/>
    </row>
    <row r="32655" spans="1:5" customFormat="1">
      <c r="A32655" s="294"/>
      <c r="B32655" s="243"/>
      <c r="C32655" s="243"/>
      <c r="D32655" s="243"/>
      <c r="E32655" s="243"/>
    </row>
    <row r="32656" spans="1:5" customFormat="1">
      <c r="A32656" s="294"/>
      <c r="B32656" s="243"/>
      <c r="C32656" s="243"/>
      <c r="D32656" s="243"/>
      <c r="E32656" s="243"/>
    </row>
    <row r="32657" spans="1:5" customFormat="1">
      <c r="A32657" s="294"/>
      <c r="B32657" s="243"/>
      <c r="C32657" s="243"/>
      <c r="D32657" s="243"/>
      <c r="E32657" s="243"/>
    </row>
    <row r="32658" spans="1:5" customFormat="1">
      <c r="A32658" s="294"/>
      <c r="B32658" s="243"/>
      <c r="C32658" s="243"/>
      <c r="D32658" s="243"/>
      <c r="E32658" s="243"/>
    </row>
    <row r="32659" spans="1:5" customFormat="1">
      <c r="A32659" s="294"/>
      <c r="B32659" s="243"/>
      <c r="C32659" s="243"/>
      <c r="D32659" s="243"/>
      <c r="E32659" s="243"/>
    </row>
    <row r="32660" spans="1:5" customFormat="1">
      <c r="A32660" s="294"/>
      <c r="B32660" s="243"/>
      <c r="C32660" s="243"/>
      <c r="D32660" s="243"/>
      <c r="E32660" s="243"/>
    </row>
    <row r="32661" spans="1:5" customFormat="1">
      <c r="A32661" s="294"/>
      <c r="B32661" s="243"/>
      <c r="C32661" s="243"/>
      <c r="D32661" s="243"/>
      <c r="E32661" s="243"/>
    </row>
    <row r="32662" spans="1:5" customFormat="1">
      <c r="A32662" s="294"/>
      <c r="B32662" s="243"/>
      <c r="C32662" s="243"/>
      <c r="D32662" s="243"/>
      <c r="E32662" s="243"/>
    </row>
    <row r="32663" spans="1:5" customFormat="1">
      <c r="A32663" s="294"/>
      <c r="B32663" s="243"/>
      <c r="C32663" s="243"/>
      <c r="D32663" s="243"/>
      <c r="E32663" s="243"/>
    </row>
    <row r="32664" spans="1:5" customFormat="1">
      <c r="A32664" s="294"/>
      <c r="B32664" s="243"/>
      <c r="C32664" s="243"/>
      <c r="D32664" s="243"/>
      <c r="E32664" s="243"/>
    </row>
    <row r="32665" spans="1:5" customFormat="1">
      <c r="A32665" s="294"/>
      <c r="B32665" s="243"/>
      <c r="C32665" s="243"/>
      <c r="D32665" s="243"/>
      <c r="E32665" s="243"/>
    </row>
    <row r="32666" spans="1:5" customFormat="1">
      <c r="A32666" s="294"/>
      <c r="B32666" s="243"/>
      <c r="C32666" s="243"/>
      <c r="D32666" s="243"/>
      <c r="E32666" s="243"/>
    </row>
    <row r="32667" spans="1:5" customFormat="1">
      <c r="A32667" s="294"/>
      <c r="B32667" s="243"/>
      <c r="C32667" s="243"/>
      <c r="D32667" s="243"/>
      <c r="E32667" s="243"/>
    </row>
    <row r="32668" spans="1:5" customFormat="1">
      <c r="A32668" s="294"/>
      <c r="B32668" s="243"/>
      <c r="C32668" s="243"/>
      <c r="D32668" s="243"/>
      <c r="E32668" s="243"/>
    </row>
    <row r="32669" spans="1:5" customFormat="1">
      <c r="A32669" s="294"/>
      <c r="B32669" s="243"/>
      <c r="C32669" s="243"/>
      <c r="D32669" s="243"/>
      <c r="E32669" s="243"/>
    </row>
    <row r="32670" spans="1:5" customFormat="1">
      <c r="A32670" s="294"/>
      <c r="B32670" s="243"/>
      <c r="C32670" s="243"/>
      <c r="D32670" s="243"/>
      <c r="E32670" s="243"/>
    </row>
    <row r="32671" spans="1:5" customFormat="1">
      <c r="A32671" s="294"/>
      <c r="B32671" s="243"/>
      <c r="C32671" s="243"/>
      <c r="D32671" s="243"/>
      <c r="E32671" s="243"/>
    </row>
    <row r="32672" spans="1:5" customFormat="1">
      <c r="A32672" s="294"/>
      <c r="B32672" s="243"/>
      <c r="C32672" s="243"/>
      <c r="D32672" s="243"/>
      <c r="E32672" s="243"/>
    </row>
    <row r="32673" spans="1:5" customFormat="1">
      <c r="A32673" s="294"/>
      <c r="B32673" s="243"/>
      <c r="C32673" s="243"/>
      <c r="D32673" s="243"/>
      <c r="E32673" s="243"/>
    </row>
    <row r="32674" spans="1:5" customFormat="1">
      <c r="A32674" s="294"/>
      <c r="B32674" s="243"/>
      <c r="C32674" s="243"/>
      <c r="D32674" s="243"/>
      <c r="E32674" s="243"/>
    </row>
    <row r="32675" spans="1:5" customFormat="1">
      <c r="A32675" s="294"/>
      <c r="B32675" s="243"/>
      <c r="C32675" s="243"/>
      <c r="D32675" s="243"/>
      <c r="E32675" s="243"/>
    </row>
    <row r="32676" spans="1:5" customFormat="1">
      <c r="A32676" s="294"/>
      <c r="B32676" s="243"/>
      <c r="C32676" s="243"/>
      <c r="D32676" s="243"/>
      <c r="E32676" s="243"/>
    </row>
    <row r="32677" spans="1:5" customFormat="1">
      <c r="A32677" s="294"/>
      <c r="B32677" s="243"/>
      <c r="C32677" s="243"/>
      <c r="D32677" s="243"/>
      <c r="E32677" s="243"/>
    </row>
    <row r="32678" spans="1:5" customFormat="1">
      <c r="A32678" s="294"/>
      <c r="B32678" s="243"/>
      <c r="C32678" s="243"/>
      <c r="D32678" s="243"/>
      <c r="E32678" s="243"/>
    </row>
    <row r="32679" spans="1:5" customFormat="1">
      <c r="A32679" s="294"/>
      <c r="B32679" s="243"/>
      <c r="C32679" s="243"/>
      <c r="D32679" s="243"/>
      <c r="E32679" s="243"/>
    </row>
    <row r="32680" spans="1:5" customFormat="1">
      <c r="A32680" s="294"/>
      <c r="B32680" s="243"/>
      <c r="C32680" s="243"/>
      <c r="D32680" s="243"/>
      <c r="E32680" s="243"/>
    </row>
    <row r="32681" spans="1:5" customFormat="1">
      <c r="A32681" s="294"/>
      <c r="B32681" s="243"/>
      <c r="C32681" s="243"/>
      <c r="D32681" s="243"/>
      <c r="E32681" s="243"/>
    </row>
    <row r="32682" spans="1:5" customFormat="1">
      <c r="A32682" s="294"/>
      <c r="B32682" s="243"/>
      <c r="C32682" s="243"/>
      <c r="D32682" s="243"/>
      <c r="E32682" s="243"/>
    </row>
    <row r="32683" spans="1:5" customFormat="1">
      <c r="A32683" s="294"/>
      <c r="B32683" s="243"/>
      <c r="C32683" s="243"/>
      <c r="D32683" s="243"/>
      <c r="E32683" s="243"/>
    </row>
    <row r="32684" spans="1:5" customFormat="1">
      <c r="A32684" s="294"/>
      <c r="B32684" s="243"/>
      <c r="C32684" s="243"/>
      <c r="D32684" s="243"/>
      <c r="E32684" s="243"/>
    </row>
    <row r="32685" spans="1:5" customFormat="1">
      <c r="A32685" s="294"/>
      <c r="B32685" s="243"/>
      <c r="C32685" s="243"/>
      <c r="D32685" s="243"/>
      <c r="E32685" s="243"/>
    </row>
    <row r="32686" spans="1:5" customFormat="1">
      <c r="A32686" s="294"/>
      <c r="B32686" s="243"/>
      <c r="C32686" s="243"/>
      <c r="D32686" s="243"/>
      <c r="E32686" s="243"/>
    </row>
    <row r="32687" spans="1:5" customFormat="1">
      <c r="A32687" s="294"/>
      <c r="B32687" s="243"/>
      <c r="C32687" s="243"/>
      <c r="D32687" s="243"/>
      <c r="E32687" s="243"/>
    </row>
    <row r="32688" spans="1:5" customFormat="1">
      <c r="A32688" s="294"/>
      <c r="B32688" s="243"/>
      <c r="C32688" s="243"/>
      <c r="D32688" s="243"/>
      <c r="E32688" s="243"/>
    </row>
    <row r="32689" spans="1:5" customFormat="1">
      <c r="A32689" s="294"/>
      <c r="B32689" s="243"/>
      <c r="C32689" s="243"/>
      <c r="D32689" s="243"/>
      <c r="E32689" s="243"/>
    </row>
    <row r="32690" spans="1:5" customFormat="1">
      <c r="A32690" s="294"/>
      <c r="B32690" s="243"/>
      <c r="C32690" s="243"/>
      <c r="D32690" s="243"/>
      <c r="E32690" s="243"/>
    </row>
    <row r="32691" spans="1:5" customFormat="1">
      <c r="A32691" s="294"/>
      <c r="B32691" s="243"/>
      <c r="C32691" s="243"/>
      <c r="D32691" s="243"/>
      <c r="E32691" s="243"/>
    </row>
    <row r="32692" spans="1:5" customFormat="1">
      <c r="A32692" s="294"/>
      <c r="B32692" s="243"/>
      <c r="C32692" s="243"/>
      <c r="D32692" s="243"/>
      <c r="E32692" s="243"/>
    </row>
    <row r="32693" spans="1:5" customFormat="1">
      <c r="A32693" s="294"/>
      <c r="B32693" s="243"/>
      <c r="C32693" s="243"/>
      <c r="D32693" s="243"/>
      <c r="E32693" s="243"/>
    </row>
    <row r="32694" spans="1:5" customFormat="1">
      <c r="A32694" s="294"/>
      <c r="B32694" s="243"/>
      <c r="C32694" s="243"/>
      <c r="D32694" s="243"/>
      <c r="E32694" s="243"/>
    </row>
    <row r="32695" spans="1:5" customFormat="1">
      <c r="A32695" s="294"/>
      <c r="B32695" s="243"/>
      <c r="C32695" s="243"/>
      <c r="D32695" s="243"/>
      <c r="E32695" s="243"/>
    </row>
    <row r="32696" spans="1:5" customFormat="1">
      <c r="A32696" s="294"/>
      <c r="B32696" s="243"/>
      <c r="C32696" s="243"/>
      <c r="D32696" s="243"/>
      <c r="E32696" s="243"/>
    </row>
    <row r="32697" spans="1:5" customFormat="1">
      <c r="A32697" s="294"/>
      <c r="B32697" s="243"/>
      <c r="C32697" s="243"/>
      <c r="D32697" s="243"/>
      <c r="E32697" s="243"/>
    </row>
    <row r="32698" spans="1:5" customFormat="1">
      <c r="A32698" s="294"/>
      <c r="B32698" s="243"/>
      <c r="C32698" s="243"/>
      <c r="D32698" s="243"/>
      <c r="E32698" s="243"/>
    </row>
    <row r="32699" spans="1:5" customFormat="1">
      <c r="A32699" s="294"/>
      <c r="B32699" s="243"/>
      <c r="C32699" s="243"/>
      <c r="D32699" s="243"/>
      <c r="E32699" s="243"/>
    </row>
    <row r="32700" spans="1:5" customFormat="1">
      <c r="A32700" s="294"/>
      <c r="B32700" s="243"/>
      <c r="C32700" s="243"/>
      <c r="D32700" s="243"/>
      <c r="E32700" s="243"/>
    </row>
    <row r="32701" spans="1:5" customFormat="1">
      <c r="A32701" s="294"/>
      <c r="B32701" s="243"/>
      <c r="C32701" s="243"/>
      <c r="D32701" s="243"/>
      <c r="E32701" s="243"/>
    </row>
    <row r="32702" spans="1:5" customFormat="1">
      <c r="A32702" s="294"/>
      <c r="B32702" s="243"/>
      <c r="C32702" s="243"/>
      <c r="D32702" s="243"/>
      <c r="E32702" s="243"/>
    </row>
    <row r="32703" spans="1:5" customFormat="1">
      <c r="A32703" s="294"/>
      <c r="B32703" s="243"/>
      <c r="C32703" s="243"/>
      <c r="D32703" s="243"/>
      <c r="E32703" s="243"/>
    </row>
    <row r="32704" spans="1:5" customFormat="1">
      <c r="A32704" s="294"/>
      <c r="B32704" s="243"/>
      <c r="C32704" s="243"/>
      <c r="D32704" s="243"/>
      <c r="E32704" s="243"/>
    </row>
    <row r="32705" spans="1:5" customFormat="1">
      <c r="A32705" s="294"/>
      <c r="B32705" s="243"/>
      <c r="C32705" s="243"/>
      <c r="D32705" s="243"/>
      <c r="E32705" s="243"/>
    </row>
    <row r="32706" spans="1:5" customFormat="1">
      <c r="A32706" s="294"/>
      <c r="B32706" s="243"/>
      <c r="C32706" s="243"/>
      <c r="D32706" s="243"/>
      <c r="E32706" s="243"/>
    </row>
    <row r="32707" spans="1:5" customFormat="1">
      <c r="A32707" s="294"/>
      <c r="B32707" s="243"/>
      <c r="C32707" s="243"/>
      <c r="D32707" s="243"/>
      <c r="E32707" s="243"/>
    </row>
    <row r="32708" spans="1:5" customFormat="1">
      <c r="A32708" s="294"/>
      <c r="B32708" s="243"/>
      <c r="C32708" s="243"/>
      <c r="D32708" s="243"/>
      <c r="E32708" s="243"/>
    </row>
    <row r="32709" spans="1:5" customFormat="1">
      <c r="A32709" s="294"/>
      <c r="B32709" s="243"/>
      <c r="C32709" s="243"/>
      <c r="D32709" s="243"/>
      <c r="E32709" s="243"/>
    </row>
    <row r="32710" spans="1:5" customFormat="1">
      <c r="A32710" s="294"/>
      <c r="B32710" s="243"/>
      <c r="C32710" s="243"/>
      <c r="D32710" s="243"/>
      <c r="E32710" s="243"/>
    </row>
    <row r="32711" spans="1:5" customFormat="1">
      <c r="A32711" s="294"/>
      <c r="B32711" s="243"/>
      <c r="C32711" s="243"/>
      <c r="D32711" s="243"/>
      <c r="E32711" s="243"/>
    </row>
    <row r="32712" spans="1:5" customFormat="1">
      <c r="A32712" s="294"/>
      <c r="B32712" s="243"/>
      <c r="C32712" s="243"/>
      <c r="D32712" s="243"/>
      <c r="E32712" s="243"/>
    </row>
    <row r="32713" spans="1:5" customFormat="1">
      <c r="A32713" s="294"/>
      <c r="B32713" s="243"/>
      <c r="C32713" s="243"/>
      <c r="D32713" s="243"/>
      <c r="E32713" s="243"/>
    </row>
    <row r="32714" spans="1:5" customFormat="1">
      <c r="A32714" s="294"/>
      <c r="B32714" s="243"/>
      <c r="C32714" s="243"/>
      <c r="D32714" s="243"/>
      <c r="E32714" s="243"/>
    </row>
    <row r="32715" spans="1:5" customFormat="1">
      <c r="A32715" s="294"/>
      <c r="B32715" s="243"/>
      <c r="C32715" s="243"/>
      <c r="D32715" s="243"/>
      <c r="E32715" s="243"/>
    </row>
    <row r="32716" spans="1:5" customFormat="1">
      <c r="A32716" s="294"/>
      <c r="B32716" s="243"/>
      <c r="C32716" s="243"/>
      <c r="D32716" s="243"/>
      <c r="E32716" s="243"/>
    </row>
    <row r="32717" spans="1:5" customFormat="1">
      <c r="A32717" s="294"/>
      <c r="B32717" s="243"/>
      <c r="C32717" s="243"/>
      <c r="D32717" s="243"/>
      <c r="E32717" s="243"/>
    </row>
    <row r="32718" spans="1:5" customFormat="1">
      <c r="A32718" s="294"/>
      <c r="B32718" s="243"/>
      <c r="C32718" s="243"/>
      <c r="D32718" s="243"/>
      <c r="E32718" s="243"/>
    </row>
    <row r="32719" spans="1:5" customFormat="1">
      <c r="A32719" s="294"/>
      <c r="B32719" s="243"/>
      <c r="C32719" s="243"/>
      <c r="D32719" s="243"/>
      <c r="E32719" s="243"/>
    </row>
    <row r="32720" spans="1:5" customFormat="1">
      <c r="A32720" s="294"/>
      <c r="B32720" s="243"/>
      <c r="C32720" s="243"/>
      <c r="D32720" s="243"/>
      <c r="E32720" s="243"/>
    </row>
    <row r="32721" spans="1:5" customFormat="1">
      <c r="A32721" s="294"/>
      <c r="B32721" s="243"/>
      <c r="C32721" s="243"/>
      <c r="D32721" s="243"/>
      <c r="E32721" s="243"/>
    </row>
    <row r="32722" spans="1:5" customFormat="1">
      <c r="A32722" s="294"/>
      <c r="B32722" s="243"/>
      <c r="C32722" s="243"/>
      <c r="D32722" s="243"/>
      <c r="E32722" s="243"/>
    </row>
    <row r="32723" spans="1:5" customFormat="1">
      <c r="A32723" s="294"/>
      <c r="B32723" s="243"/>
      <c r="C32723" s="243"/>
      <c r="D32723" s="243"/>
      <c r="E32723" s="243"/>
    </row>
    <row r="32724" spans="1:5" customFormat="1">
      <c r="A32724" s="294"/>
      <c r="B32724" s="243"/>
      <c r="C32724" s="243"/>
      <c r="D32724" s="243"/>
      <c r="E32724" s="243"/>
    </row>
    <row r="32725" spans="1:5" customFormat="1">
      <c r="A32725" s="294"/>
      <c r="B32725" s="243"/>
      <c r="C32725" s="243"/>
      <c r="D32725" s="243"/>
      <c r="E32725" s="243"/>
    </row>
    <row r="32726" spans="1:5" customFormat="1">
      <c r="A32726" s="294"/>
      <c r="B32726" s="243"/>
      <c r="C32726" s="243"/>
      <c r="D32726" s="243"/>
      <c r="E32726" s="243"/>
    </row>
    <row r="32727" spans="1:5" customFormat="1">
      <c r="A32727" s="294"/>
      <c r="B32727" s="243"/>
      <c r="C32727" s="243"/>
      <c r="D32727" s="243"/>
      <c r="E32727" s="243"/>
    </row>
    <row r="32728" spans="1:5" customFormat="1">
      <c r="A32728" s="294"/>
      <c r="B32728" s="243"/>
      <c r="C32728" s="243"/>
      <c r="D32728" s="243"/>
      <c r="E32728" s="243"/>
    </row>
    <row r="32729" spans="1:5" customFormat="1">
      <c r="A32729" s="294"/>
      <c r="B32729" s="243"/>
      <c r="C32729" s="243"/>
      <c r="D32729" s="243"/>
      <c r="E32729" s="243"/>
    </row>
    <row r="32730" spans="1:5" customFormat="1">
      <c r="A32730" s="294"/>
      <c r="B32730" s="243"/>
      <c r="C32730" s="243"/>
      <c r="D32730" s="243"/>
      <c r="E32730" s="243"/>
    </row>
    <row r="32731" spans="1:5" customFormat="1">
      <c r="A32731" s="294"/>
      <c r="B32731" s="243"/>
      <c r="C32731" s="243"/>
      <c r="D32731" s="243"/>
      <c r="E32731" s="243"/>
    </row>
    <row r="32732" spans="1:5" customFormat="1">
      <c r="A32732" s="294"/>
      <c r="B32732" s="243"/>
      <c r="C32732" s="243"/>
      <c r="D32732" s="243"/>
      <c r="E32732" s="243"/>
    </row>
    <row r="32733" spans="1:5" customFormat="1">
      <c r="A32733" s="294"/>
      <c r="B32733" s="243"/>
      <c r="C32733" s="243"/>
      <c r="D32733" s="243"/>
      <c r="E32733" s="243"/>
    </row>
    <row r="32734" spans="1:5" customFormat="1">
      <c r="A32734" s="294"/>
      <c r="B32734" s="243"/>
      <c r="C32734" s="243"/>
      <c r="D32734" s="243"/>
      <c r="E32734" s="243"/>
    </row>
    <row r="32735" spans="1:5" customFormat="1">
      <c r="A32735" s="294"/>
      <c r="B32735" s="243"/>
      <c r="C32735" s="243"/>
      <c r="D32735" s="243"/>
      <c r="E32735" s="243"/>
    </row>
    <row r="32736" spans="1:5" customFormat="1">
      <c r="A32736" s="294"/>
      <c r="B32736" s="243"/>
      <c r="C32736" s="243"/>
      <c r="D32736" s="243"/>
      <c r="E32736" s="243"/>
    </row>
    <row r="32737" spans="1:5" customFormat="1">
      <c r="A32737" s="294"/>
      <c r="B32737" s="243"/>
      <c r="C32737" s="243"/>
      <c r="D32737" s="243"/>
      <c r="E32737" s="243"/>
    </row>
    <row r="32738" spans="1:5" customFormat="1">
      <c r="A32738" s="294"/>
      <c r="B32738" s="243"/>
      <c r="C32738" s="243"/>
      <c r="D32738" s="243"/>
      <c r="E32738" s="243"/>
    </row>
    <row r="32739" spans="1:5" customFormat="1">
      <c r="A32739" s="294"/>
      <c r="B32739" s="243"/>
      <c r="C32739" s="243"/>
      <c r="D32739" s="243"/>
      <c r="E32739" s="243"/>
    </row>
    <row r="32740" spans="1:5" customFormat="1">
      <c r="A32740" s="294"/>
      <c r="B32740" s="243"/>
      <c r="C32740" s="243"/>
      <c r="D32740" s="243"/>
      <c r="E32740" s="243"/>
    </row>
    <row r="32741" spans="1:5" customFormat="1">
      <c r="A32741" s="294"/>
      <c r="B32741" s="243"/>
      <c r="C32741" s="243"/>
      <c r="D32741" s="243"/>
      <c r="E32741" s="243"/>
    </row>
    <row r="32742" spans="1:5" customFormat="1">
      <c r="A32742" s="294"/>
      <c r="B32742" s="243"/>
      <c r="C32742" s="243"/>
      <c r="D32742" s="243"/>
      <c r="E32742" s="243"/>
    </row>
    <row r="32743" spans="1:5" customFormat="1">
      <c r="A32743" s="294"/>
      <c r="B32743" s="243"/>
      <c r="C32743" s="243"/>
      <c r="D32743" s="243"/>
      <c r="E32743" s="243"/>
    </row>
    <row r="32744" spans="1:5" customFormat="1">
      <c r="A32744" s="294"/>
      <c r="B32744" s="243"/>
      <c r="C32744" s="243"/>
      <c r="D32744" s="243"/>
      <c r="E32744" s="243"/>
    </row>
    <row r="32745" spans="1:5" customFormat="1">
      <c r="A32745" s="294"/>
      <c r="B32745" s="243"/>
      <c r="C32745" s="243"/>
      <c r="D32745" s="243"/>
      <c r="E32745" s="243"/>
    </row>
    <row r="32746" spans="1:5" customFormat="1">
      <c r="A32746" s="294"/>
      <c r="B32746" s="243"/>
      <c r="C32746" s="243"/>
      <c r="D32746" s="243"/>
      <c r="E32746" s="243"/>
    </row>
    <row r="32747" spans="1:5" customFormat="1">
      <c r="A32747" s="294"/>
      <c r="B32747" s="243"/>
      <c r="C32747" s="243"/>
      <c r="D32747" s="243"/>
      <c r="E32747" s="243"/>
    </row>
    <row r="32748" spans="1:5" customFormat="1">
      <c r="A32748" s="294"/>
      <c r="B32748" s="243"/>
      <c r="C32748" s="243"/>
      <c r="D32748" s="243"/>
      <c r="E32748" s="243"/>
    </row>
    <row r="32749" spans="1:5" customFormat="1">
      <c r="A32749" s="294"/>
      <c r="B32749" s="243"/>
      <c r="C32749" s="243"/>
      <c r="D32749" s="243"/>
      <c r="E32749" s="243"/>
    </row>
    <row r="32750" spans="1:5" customFormat="1">
      <c r="A32750" s="294"/>
      <c r="B32750" s="243"/>
      <c r="C32750" s="243"/>
      <c r="D32750" s="243"/>
      <c r="E32750" s="243"/>
    </row>
    <row r="32751" spans="1:5" customFormat="1">
      <c r="A32751" s="294"/>
      <c r="B32751" s="243"/>
      <c r="C32751" s="243"/>
      <c r="D32751" s="243"/>
      <c r="E32751" s="243"/>
    </row>
    <row r="32752" spans="1:5" customFormat="1">
      <c r="A32752" s="294"/>
      <c r="B32752" s="243"/>
      <c r="C32752" s="243"/>
      <c r="D32752" s="243"/>
      <c r="E32752" s="243"/>
    </row>
    <row r="32753" spans="1:5" customFormat="1">
      <c r="A32753" s="294"/>
      <c r="B32753" s="243"/>
      <c r="C32753" s="243"/>
      <c r="D32753" s="243"/>
      <c r="E32753" s="243"/>
    </row>
    <row r="32754" spans="1:5" customFormat="1">
      <c r="A32754" s="294"/>
      <c r="B32754" s="243"/>
      <c r="C32754" s="243"/>
      <c r="D32754" s="243"/>
      <c r="E32754" s="243"/>
    </row>
    <row r="32755" spans="1:5" customFormat="1">
      <c r="A32755" s="294"/>
      <c r="B32755" s="243"/>
      <c r="C32755" s="243"/>
      <c r="D32755" s="243"/>
      <c r="E32755" s="243"/>
    </row>
    <row r="32756" spans="1:5" customFormat="1">
      <c r="A32756" s="294"/>
      <c r="B32756" s="243"/>
      <c r="C32756" s="243"/>
      <c r="D32756" s="243"/>
      <c r="E32756" s="243"/>
    </row>
    <row r="32757" spans="1:5" customFormat="1">
      <c r="A32757" s="294"/>
      <c r="B32757" s="243"/>
      <c r="C32757" s="243"/>
      <c r="D32757" s="243"/>
      <c r="E32757" s="243"/>
    </row>
    <row r="32758" spans="1:5" customFormat="1">
      <c r="A32758" s="294"/>
      <c r="B32758" s="243"/>
      <c r="C32758" s="243"/>
      <c r="D32758" s="243"/>
      <c r="E32758" s="243"/>
    </row>
    <row r="32759" spans="1:5" customFormat="1">
      <c r="A32759" s="294"/>
      <c r="B32759" s="243"/>
      <c r="C32759" s="243"/>
      <c r="D32759" s="243"/>
      <c r="E32759" s="243"/>
    </row>
    <row r="32760" spans="1:5" customFormat="1">
      <c r="A32760" s="294"/>
      <c r="B32760" s="243"/>
      <c r="C32760" s="243"/>
      <c r="D32760" s="243"/>
      <c r="E32760" s="243"/>
    </row>
    <row r="32761" spans="1:5" customFormat="1">
      <c r="A32761" s="294"/>
      <c r="B32761" s="243"/>
      <c r="C32761" s="243"/>
      <c r="D32761" s="243"/>
      <c r="E32761" s="243"/>
    </row>
    <row r="32762" spans="1:5" customFormat="1">
      <c r="A32762" s="294"/>
      <c r="B32762" s="243"/>
      <c r="C32762" s="243"/>
      <c r="D32762" s="243"/>
      <c r="E32762" s="243"/>
    </row>
    <row r="32763" spans="1:5" customFormat="1">
      <c r="A32763" s="294"/>
      <c r="B32763" s="243"/>
      <c r="C32763" s="243"/>
      <c r="D32763" s="243"/>
      <c r="E32763" s="243"/>
    </row>
    <row r="32764" spans="1:5" customFormat="1">
      <c r="A32764" s="294"/>
      <c r="B32764" s="243"/>
      <c r="C32764" s="243"/>
      <c r="D32764" s="243"/>
      <c r="E32764" s="243"/>
    </row>
    <row r="32765" spans="1:5" customFormat="1">
      <c r="A32765" s="294"/>
      <c r="B32765" s="243"/>
      <c r="C32765" s="243"/>
      <c r="D32765" s="243"/>
      <c r="E32765" s="243"/>
    </row>
    <row r="32766" spans="1:5" customFormat="1">
      <c r="A32766" s="294"/>
      <c r="B32766" s="243"/>
      <c r="C32766" s="243"/>
      <c r="D32766" s="243"/>
      <c r="E32766" s="243"/>
    </row>
    <row r="32767" spans="1:5" customFormat="1">
      <c r="A32767" s="294"/>
      <c r="B32767" s="243"/>
      <c r="C32767" s="243"/>
      <c r="D32767" s="243"/>
      <c r="E32767" s="243"/>
    </row>
    <row r="32768" spans="1:5" customFormat="1">
      <c r="A32768" s="294"/>
      <c r="B32768" s="243"/>
      <c r="C32768" s="243"/>
      <c r="D32768" s="243"/>
      <c r="E32768" s="243"/>
    </row>
    <row r="32769" spans="1:5" customFormat="1">
      <c r="A32769" s="294"/>
      <c r="B32769" s="243"/>
      <c r="C32769" s="243"/>
      <c r="D32769" s="243"/>
      <c r="E32769" s="243"/>
    </row>
    <row r="32770" spans="1:5" customFormat="1">
      <c r="A32770" s="294"/>
      <c r="B32770" s="243"/>
      <c r="C32770" s="243"/>
      <c r="D32770" s="243"/>
      <c r="E32770" s="243"/>
    </row>
    <row r="32771" spans="1:5" customFormat="1">
      <c r="A32771" s="294"/>
      <c r="B32771" s="243"/>
      <c r="C32771" s="243"/>
      <c r="D32771" s="243"/>
      <c r="E32771" s="243"/>
    </row>
    <row r="32772" spans="1:5" customFormat="1">
      <c r="A32772" s="294"/>
      <c r="B32772" s="243"/>
      <c r="C32772" s="243"/>
      <c r="D32772" s="243"/>
      <c r="E32772" s="243"/>
    </row>
    <row r="32773" spans="1:5" customFormat="1">
      <c r="A32773" s="294"/>
      <c r="B32773" s="243"/>
      <c r="C32773" s="243"/>
      <c r="D32773" s="243"/>
      <c r="E32773" s="243"/>
    </row>
    <row r="32774" spans="1:5" customFormat="1">
      <c r="A32774" s="294"/>
      <c r="B32774" s="243"/>
      <c r="C32774" s="243"/>
      <c r="D32774" s="243"/>
      <c r="E32774" s="243"/>
    </row>
    <row r="32775" spans="1:5" customFormat="1">
      <c r="A32775" s="294"/>
      <c r="B32775" s="243"/>
      <c r="C32775" s="243"/>
      <c r="D32775" s="243"/>
      <c r="E32775" s="243"/>
    </row>
    <row r="32776" spans="1:5" customFormat="1">
      <c r="A32776" s="294"/>
      <c r="B32776" s="243"/>
      <c r="C32776" s="243"/>
      <c r="D32776" s="243"/>
      <c r="E32776" s="243"/>
    </row>
    <row r="32777" spans="1:5" customFormat="1">
      <c r="A32777" s="294"/>
      <c r="B32777" s="243"/>
      <c r="C32777" s="243"/>
      <c r="D32777" s="243"/>
      <c r="E32777" s="243"/>
    </row>
    <row r="32778" spans="1:5" customFormat="1">
      <c r="A32778" s="294"/>
      <c r="B32778" s="243"/>
      <c r="C32778" s="243"/>
      <c r="D32778" s="243"/>
      <c r="E32778" s="243"/>
    </row>
    <row r="32779" spans="1:5" customFormat="1">
      <c r="A32779" s="294"/>
      <c r="B32779" s="243"/>
      <c r="C32779" s="243"/>
      <c r="D32779" s="243"/>
      <c r="E32779" s="243"/>
    </row>
    <row r="32780" spans="1:5" customFormat="1">
      <c r="A32780" s="294"/>
      <c r="B32780" s="243"/>
      <c r="C32780" s="243"/>
      <c r="D32780" s="243"/>
      <c r="E32780" s="243"/>
    </row>
    <row r="32781" spans="1:5" customFormat="1">
      <c r="A32781" s="294"/>
      <c r="B32781" s="243"/>
      <c r="C32781" s="243"/>
      <c r="D32781" s="243"/>
      <c r="E32781" s="243"/>
    </row>
    <row r="32782" spans="1:5" customFormat="1">
      <c r="A32782" s="294"/>
      <c r="B32782" s="243"/>
      <c r="C32782" s="243"/>
      <c r="D32782" s="243"/>
      <c r="E32782" s="243"/>
    </row>
    <row r="32783" spans="1:5" customFormat="1">
      <c r="A32783" s="294"/>
      <c r="B32783" s="243"/>
      <c r="C32783" s="243"/>
      <c r="D32783" s="243"/>
      <c r="E32783" s="243"/>
    </row>
    <row r="32784" spans="1:5" customFormat="1">
      <c r="A32784" s="294"/>
      <c r="B32784" s="243"/>
      <c r="C32784" s="243"/>
      <c r="D32784" s="243"/>
      <c r="E32784" s="243"/>
    </row>
    <row r="32785" spans="1:5" customFormat="1">
      <c r="A32785" s="294"/>
      <c r="B32785" s="243"/>
      <c r="C32785" s="243"/>
      <c r="D32785" s="243"/>
      <c r="E32785" s="243"/>
    </row>
    <row r="32786" spans="1:5" customFormat="1">
      <c r="A32786" s="294"/>
      <c r="B32786" s="243"/>
      <c r="C32786" s="243"/>
      <c r="D32786" s="243"/>
      <c r="E32786" s="243"/>
    </row>
    <row r="32787" spans="1:5" customFormat="1">
      <c r="A32787" s="294"/>
      <c r="B32787" s="243"/>
      <c r="C32787" s="243"/>
      <c r="D32787" s="243"/>
      <c r="E32787" s="243"/>
    </row>
    <row r="32788" spans="1:5" customFormat="1">
      <c r="A32788" s="294"/>
      <c r="B32788" s="243"/>
      <c r="C32788" s="243"/>
      <c r="D32788" s="243"/>
      <c r="E32788" s="243"/>
    </row>
    <row r="32789" spans="1:5" customFormat="1">
      <c r="A32789" s="294"/>
      <c r="B32789" s="243"/>
      <c r="C32789" s="243"/>
      <c r="D32789" s="243"/>
      <c r="E32789" s="243"/>
    </row>
    <row r="32790" spans="1:5" customFormat="1">
      <c r="A32790" s="294"/>
      <c r="B32790" s="243"/>
      <c r="C32790" s="243"/>
      <c r="D32790" s="243"/>
      <c r="E32790" s="243"/>
    </row>
    <row r="32791" spans="1:5" customFormat="1">
      <c r="A32791" s="294"/>
      <c r="B32791" s="243"/>
      <c r="C32791" s="243"/>
      <c r="D32791" s="243"/>
      <c r="E32791" s="243"/>
    </row>
    <row r="32792" spans="1:5" customFormat="1">
      <c r="A32792" s="294"/>
      <c r="B32792" s="243"/>
      <c r="C32792" s="243"/>
      <c r="D32792" s="243"/>
      <c r="E32792" s="243"/>
    </row>
    <row r="32793" spans="1:5" customFormat="1">
      <c r="A32793" s="294"/>
      <c r="B32793" s="243"/>
      <c r="C32793" s="243"/>
      <c r="D32793" s="243"/>
      <c r="E32793" s="243"/>
    </row>
    <row r="32794" spans="1:5" customFormat="1">
      <c r="A32794" s="294"/>
      <c r="B32794" s="243"/>
      <c r="C32794" s="243"/>
      <c r="D32794" s="243"/>
      <c r="E32794" s="243"/>
    </row>
    <row r="32795" spans="1:5" customFormat="1">
      <c r="A32795" s="294"/>
      <c r="B32795" s="243"/>
      <c r="C32795" s="243"/>
      <c r="D32795" s="243"/>
      <c r="E32795" s="243"/>
    </row>
    <row r="32796" spans="1:5" customFormat="1">
      <c r="A32796" s="294"/>
      <c r="B32796" s="243"/>
      <c r="C32796" s="243"/>
      <c r="D32796" s="243"/>
      <c r="E32796" s="243"/>
    </row>
    <row r="32797" spans="1:5" customFormat="1">
      <c r="A32797" s="294"/>
      <c r="B32797" s="243"/>
      <c r="C32797" s="243"/>
      <c r="D32797" s="243"/>
      <c r="E32797" s="243"/>
    </row>
    <row r="32798" spans="1:5" customFormat="1">
      <c r="A32798" s="294"/>
      <c r="B32798" s="243"/>
      <c r="C32798" s="243"/>
      <c r="D32798" s="243"/>
      <c r="E32798" s="243"/>
    </row>
    <row r="32799" spans="1:5" customFormat="1">
      <c r="A32799" s="294"/>
      <c r="B32799" s="243"/>
      <c r="C32799" s="243"/>
      <c r="D32799" s="243"/>
      <c r="E32799" s="243"/>
    </row>
    <row r="32800" spans="1:5" customFormat="1">
      <c r="A32800" s="294"/>
      <c r="B32800" s="243"/>
      <c r="C32800" s="243"/>
      <c r="D32800" s="243"/>
      <c r="E32800" s="243"/>
    </row>
    <row r="32801" spans="1:5" customFormat="1">
      <c r="A32801" s="294"/>
      <c r="B32801" s="243"/>
      <c r="C32801" s="243"/>
      <c r="D32801" s="243"/>
      <c r="E32801" s="243"/>
    </row>
    <row r="32802" spans="1:5" customFormat="1">
      <c r="A32802" s="294"/>
      <c r="B32802" s="243"/>
      <c r="C32802" s="243"/>
      <c r="D32802" s="243"/>
      <c r="E32802" s="243"/>
    </row>
    <row r="32803" spans="1:5" customFormat="1">
      <c r="A32803" s="294"/>
      <c r="B32803" s="243"/>
      <c r="C32803" s="243"/>
      <c r="D32803" s="243"/>
      <c r="E32803" s="243"/>
    </row>
    <row r="32804" spans="1:5" customFormat="1">
      <c r="A32804" s="294"/>
      <c r="B32804" s="243"/>
      <c r="C32804" s="243"/>
      <c r="D32804" s="243"/>
      <c r="E32804" s="243"/>
    </row>
    <row r="32805" spans="1:5" customFormat="1">
      <c r="A32805" s="294"/>
      <c r="B32805" s="243"/>
      <c r="C32805" s="243"/>
      <c r="D32805" s="243"/>
      <c r="E32805" s="243"/>
    </row>
    <row r="32806" spans="1:5" customFormat="1">
      <c r="A32806" s="294"/>
      <c r="B32806" s="243"/>
      <c r="C32806" s="243"/>
      <c r="D32806" s="243"/>
      <c r="E32806" s="243"/>
    </row>
    <row r="32807" spans="1:5" customFormat="1">
      <c r="A32807" s="294"/>
      <c r="B32807" s="243"/>
      <c r="C32807" s="243"/>
      <c r="D32807" s="243"/>
      <c r="E32807" s="243"/>
    </row>
    <row r="32808" spans="1:5" customFormat="1">
      <c r="A32808" s="294"/>
      <c r="B32808" s="243"/>
      <c r="C32808" s="243"/>
      <c r="D32808" s="243"/>
      <c r="E32808" s="243"/>
    </row>
    <row r="32809" spans="1:5" customFormat="1">
      <c r="A32809" s="294"/>
      <c r="B32809" s="243"/>
      <c r="C32809" s="243"/>
      <c r="D32809" s="243"/>
      <c r="E32809" s="243"/>
    </row>
    <row r="32810" spans="1:5" customFormat="1">
      <c r="A32810" s="294"/>
      <c r="B32810" s="243"/>
      <c r="C32810" s="243"/>
      <c r="D32810" s="243"/>
      <c r="E32810" s="243"/>
    </row>
    <row r="32811" spans="1:5" customFormat="1">
      <c r="A32811" s="294"/>
      <c r="B32811" s="243"/>
      <c r="C32811" s="243"/>
      <c r="D32811" s="243"/>
      <c r="E32811" s="243"/>
    </row>
    <row r="32812" spans="1:5" customFormat="1">
      <c r="A32812" s="294"/>
      <c r="B32812" s="243"/>
      <c r="C32812" s="243"/>
      <c r="D32812" s="243"/>
      <c r="E32812" s="243"/>
    </row>
    <row r="32813" spans="1:5" customFormat="1">
      <c r="A32813" s="294"/>
      <c r="B32813" s="243"/>
      <c r="C32813" s="243"/>
      <c r="D32813" s="243"/>
      <c r="E32813" s="243"/>
    </row>
    <row r="32814" spans="1:5" customFormat="1">
      <c r="A32814" s="294"/>
      <c r="B32814" s="243"/>
      <c r="C32814" s="243"/>
      <c r="D32814" s="243"/>
      <c r="E32814" s="243"/>
    </row>
    <row r="32815" spans="1:5" customFormat="1">
      <c r="A32815" s="294"/>
      <c r="B32815" s="243"/>
      <c r="C32815" s="243"/>
      <c r="D32815" s="243"/>
      <c r="E32815" s="243"/>
    </row>
    <row r="32816" spans="1:5" customFormat="1">
      <c r="A32816" s="294"/>
      <c r="B32816" s="243"/>
      <c r="C32816" s="243"/>
      <c r="D32816" s="243"/>
      <c r="E32816" s="243"/>
    </row>
    <row r="32817" spans="1:5" customFormat="1">
      <c r="A32817" s="294"/>
      <c r="B32817" s="243"/>
      <c r="C32817" s="243"/>
      <c r="D32817" s="243"/>
      <c r="E32817" s="243"/>
    </row>
    <row r="32818" spans="1:5" customFormat="1">
      <c r="A32818" s="294"/>
      <c r="B32818" s="243"/>
      <c r="C32818" s="243"/>
      <c r="D32818" s="243"/>
      <c r="E32818" s="243"/>
    </row>
    <row r="32819" spans="1:5" customFormat="1">
      <c r="A32819" s="294"/>
      <c r="B32819" s="243"/>
      <c r="C32819" s="243"/>
      <c r="D32819" s="243"/>
      <c r="E32819" s="243"/>
    </row>
    <row r="32820" spans="1:5" customFormat="1">
      <c r="A32820" s="294"/>
      <c r="B32820" s="243"/>
      <c r="C32820" s="243"/>
      <c r="D32820" s="243"/>
      <c r="E32820" s="243"/>
    </row>
    <row r="32821" spans="1:5" customFormat="1">
      <c r="A32821" s="294"/>
      <c r="B32821" s="243"/>
      <c r="C32821" s="243"/>
      <c r="D32821" s="243"/>
      <c r="E32821" s="243"/>
    </row>
    <row r="32822" spans="1:5" customFormat="1">
      <c r="A32822" s="294"/>
      <c r="B32822" s="243"/>
      <c r="C32822" s="243"/>
      <c r="D32822" s="243"/>
      <c r="E32822" s="243"/>
    </row>
    <row r="32823" spans="1:5" customFormat="1">
      <c r="A32823" s="294"/>
      <c r="B32823" s="243"/>
      <c r="C32823" s="243"/>
      <c r="D32823" s="243"/>
      <c r="E32823" s="243"/>
    </row>
    <row r="32824" spans="1:5" customFormat="1">
      <c r="A32824" s="294"/>
      <c r="B32824" s="243"/>
      <c r="C32824" s="243"/>
      <c r="D32824" s="243"/>
      <c r="E32824" s="243"/>
    </row>
    <row r="32825" spans="1:5" customFormat="1">
      <c r="A32825" s="294"/>
      <c r="B32825" s="243"/>
      <c r="C32825" s="243"/>
      <c r="D32825" s="243"/>
      <c r="E32825" s="243"/>
    </row>
    <row r="32826" spans="1:5" customFormat="1">
      <c r="A32826" s="294"/>
      <c r="B32826" s="243"/>
      <c r="C32826" s="243"/>
      <c r="D32826" s="243"/>
      <c r="E32826" s="243"/>
    </row>
    <row r="32827" spans="1:5" customFormat="1">
      <c r="A32827" s="294"/>
      <c r="B32827" s="243"/>
      <c r="C32827" s="243"/>
      <c r="D32827" s="243"/>
      <c r="E32827" s="243"/>
    </row>
    <row r="32828" spans="1:5" customFormat="1">
      <c r="A32828" s="294"/>
      <c r="B32828" s="243"/>
      <c r="C32828" s="243"/>
      <c r="D32828" s="243"/>
      <c r="E32828" s="243"/>
    </row>
    <row r="32829" spans="1:5" customFormat="1">
      <c r="A32829" s="294"/>
      <c r="B32829" s="243"/>
      <c r="C32829" s="243"/>
      <c r="D32829" s="243"/>
      <c r="E32829" s="243"/>
    </row>
    <row r="32830" spans="1:5" customFormat="1">
      <c r="A32830" s="294"/>
      <c r="B32830" s="243"/>
      <c r="C32830" s="243"/>
      <c r="D32830" s="243"/>
      <c r="E32830" s="243"/>
    </row>
    <row r="32831" spans="1:5" customFormat="1">
      <c r="A32831" s="294"/>
      <c r="B32831" s="243"/>
      <c r="C32831" s="243"/>
      <c r="D32831" s="243"/>
      <c r="E32831" s="243"/>
    </row>
    <row r="32832" spans="1:5" customFormat="1">
      <c r="A32832" s="294"/>
      <c r="B32832" s="243"/>
      <c r="C32832" s="243"/>
      <c r="D32832" s="243"/>
      <c r="E32832" s="243"/>
    </row>
    <row r="32833" spans="1:5" customFormat="1">
      <c r="A32833" s="294"/>
      <c r="B32833" s="243"/>
      <c r="C32833" s="243"/>
      <c r="D32833" s="243"/>
      <c r="E32833" s="243"/>
    </row>
    <row r="32834" spans="1:5" customFormat="1">
      <c r="A32834" s="294"/>
      <c r="B32834" s="243"/>
      <c r="C32834" s="243"/>
      <c r="D32834" s="243"/>
      <c r="E32834" s="243"/>
    </row>
    <row r="32835" spans="1:5" customFormat="1">
      <c r="A32835" s="294"/>
      <c r="B32835" s="243"/>
      <c r="C32835" s="243"/>
      <c r="D32835" s="243"/>
      <c r="E32835" s="243"/>
    </row>
    <row r="32836" spans="1:5" customFormat="1">
      <c r="A32836" s="294"/>
      <c r="B32836" s="243"/>
      <c r="C32836" s="243"/>
      <c r="D32836" s="243"/>
      <c r="E32836" s="243"/>
    </row>
    <row r="32837" spans="1:5" customFormat="1">
      <c r="A32837" s="294"/>
      <c r="B32837" s="243"/>
      <c r="C32837" s="243"/>
      <c r="D32837" s="243"/>
      <c r="E32837" s="243"/>
    </row>
    <row r="32838" spans="1:5" customFormat="1">
      <c r="A32838" s="294"/>
      <c r="B32838" s="243"/>
      <c r="C32838" s="243"/>
      <c r="D32838" s="243"/>
      <c r="E32838" s="243"/>
    </row>
    <row r="32839" spans="1:5" customFormat="1">
      <c r="A32839" s="294"/>
      <c r="B32839" s="243"/>
      <c r="C32839" s="243"/>
      <c r="D32839" s="243"/>
      <c r="E32839" s="243"/>
    </row>
    <row r="32840" spans="1:5" customFormat="1">
      <c r="A32840" s="294"/>
      <c r="B32840" s="243"/>
      <c r="C32840" s="243"/>
      <c r="D32840" s="243"/>
      <c r="E32840" s="243"/>
    </row>
    <row r="32841" spans="1:5" customFormat="1">
      <c r="A32841" s="294"/>
      <c r="B32841" s="243"/>
      <c r="C32841" s="243"/>
      <c r="D32841" s="243"/>
      <c r="E32841" s="243"/>
    </row>
    <row r="32842" spans="1:5" customFormat="1">
      <c r="A32842" s="294"/>
      <c r="B32842" s="243"/>
      <c r="C32842" s="243"/>
      <c r="D32842" s="243"/>
      <c r="E32842" s="243"/>
    </row>
    <row r="32843" spans="1:5" customFormat="1">
      <c r="A32843" s="294"/>
      <c r="B32843" s="243"/>
      <c r="C32843" s="243"/>
      <c r="D32843" s="243"/>
      <c r="E32843" s="243"/>
    </row>
    <row r="32844" spans="1:5" customFormat="1">
      <c r="A32844" s="294"/>
      <c r="B32844" s="243"/>
      <c r="C32844" s="243"/>
      <c r="D32844" s="243"/>
      <c r="E32844" s="243"/>
    </row>
    <row r="32845" spans="1:5" customFormat="1">
      <c r="A32845" s="294"/>
      <c r="B32845" s="243"/>
      <c r="C32845" s="243"/>
      <c r="D32845" s="243"/>
      <c r="E32845" s="243"/>
    </row>
    <row r="32846" spans="1:5" customFormat="1">
      <c r="A32846" s="294"/>
      <c r="B32846" s="243"/>
      <c r="C32846" s="243"/>
      <c r="D32846" s="243"/>
      <c r="E32846" s="243"/>
    </row>
    <row r="32847" spans="1:5" customFormat="1">
      <c r="A32847" s="294"/>
      <c r="B32847" s="243"/>
      <c r="C32847" s="243"/>
      <c r="D32847" s="243"/>
      <c r="E32847" s="243"/>
    </row>
    <row r="32848" spans="1:5" customFormat="1">
      <c r="A32848" s="294"/>
      <c r="B32848" s="243"/>
      <c r="C32848" s="243"/>
      <c r="D32848" s="243"/>
      <c r="E32848" s="243"/>
    </row>
    <row r="32849" spans="1:5" customFormat="1">
      <c r="A32849" s="294"/>
      <c r="B32849" s="243"/>
      <c r="C32849" s="243"/>
      <c r="D32849" s="243"/>
      <c r="E32849" s="243"/>
    </row>
    <row r="32850" spans="1:5" customFormat="1">
      <c r="A32850" s="294"/>
      <c r="B32850" s="243"/>
      <c r="C32850" s="243"/>
      <c r="D32850" s="243"/>
      <c r="E32850" s="243"/>
    </row>
    <row r="32851" spans="1:5" customFormat="1">
      <c r="A32851" s="294"/>
      <c r="B32851" s="243"/>
      <c r="C32851" s="243"/>
      <c r="D32851" s="243"/>
      <c r="E32851" s="243"/>
    </row>
    <row r="32852" spans="1:5" customFormat="1">
      <c r="A32852" s="294"/>
      <c r="B32852" s="243"/>
      <c r="C32852" s="243"/>
      <c r="D32852" s="243"/>
      <c r="E32852" s="243"/>
    </row>
    <row r="32853" spans="1:5" customFormat="1">
      <c r="A32853" s="294"/>
      <c r="B32853" s="243"/>
      <c r="C32853" s="243"/>
      <c r="D32853" s="243"/>
      <c r="E32853" s="243"/>
    </row>
    <row r="32854" spans="1:5" customFormat="1">
      <c r="A32854" s="294"/>
      <c r="B32854" s="243"/>
      <c r="C32854" s="243"/>
      <c r="D32854" s="243"/>
      <c r="E32854" s="243"/>
    </row>
    <row r="32855" spans="1:5" customFormat="1">
      <c r="A32855" s="294"/>
      <c r="B32855" s="243"/>
      <c r="C32855" s="243"/>
      <c r="D32855" s="243"/>
      <c r="E32855" s="243"/>
    </row>
    <row r="32856" spans="1:5" customFormat="1">
      <c r="A32856" s="294"/>
      <c r="B32856" s="243"/>
      <c r="C32856" s="243"/>
      <c r="D32856" s="243"/>
      <c r="E32856" s="243"/>
    </row>
    <row r="32857" spans="1:5" customFormat="1">
      <c r="A32857" s="294"/>
      <c r="B32857" s="243"/>
      <c r="C32857" s="243"/>
      <c r="D32857" s="243"/>
      <c r="E32857" s="243"/>
    </row>
    <row r="32858" spans="1:5" customFormat="1">
      <c r="A32858" s="294"/>
      <c r="B32858" s="243"/>
      <c r="C32858" s="243"/>
      <c r="D32858" s="243"/>
      <c r="E32858" s="243"/>
    </row>
    <row r="32859" spans="1:5" customFormat="1">
      <c r="A32859" s="294"/>
      <c r="B32859" s="243"/>
      <c r="C32859" s="243"/>
      <c r="D32859" s="243"/>
      <c r="E32859" s="243"/>
    </row>
    <row r="32860" spans="1:5" customFormat="1">
      <c r="A32860" s="294"/>
      <c r="B32860" s="243"/>
      <c r="C32860" s="243"/>
      <c r="D32860" s="243"/>
      <c r="E32860" s="243"/>
    </row>
    <row r="32861" spans="1:5" customFormat="1">
      <c r="A32861" s="294"/>
      <c r="B32861" s="243"/>
      <c r="C32861" s="243"/>
      <c r="D32861" s="243"/>
      <c r="E32861" s="243"/>
    </row>
    <row r="32862" spans="1:5" customFormat="1">
      <c r="A32862" s="294"/>
      <c r="B32862" s="243"/>
      <c r="C32862" s="243"/>
      <c r="D32862" s="243"/>
      <c r="E32862" s="243"/>
    </row>
    <row r="32863" spans="1:5" customFormat="1">
      <c r="A32863" s="294"/>
      <c r="B32863" s="243"/>
      <c r="C32863" s="243"/>
      <c r="D32863" s="243"/>
      <c r="E32863" s="243"/>
    </row>
    <row r="32864" spans="1:5" customFormat="1">
      <c r="A32864" s="294"/>
      <c r="B32864" s="243"/>
      <c r="C32864" s="243"/>
      <c r="D32864" s="243"/>
      <c r="E32864" s="243"/>
    </row>
    <row r="32865" spans="1:5" customFormat="1">
      <c r="A32865" s="294"/>
      <c r="B32865" s="243"/>
      <c r="C32865" s="243"/>
      <c r="D32865" s="243"/>
      <c r="E32865" s="243"/>
    </row>
    <row r="32866" spans="1:5" customFormat="1">
      <c r="A32866" s="294"/>
      <c r="B32866" s="243"/>
      <c r="C32866" s="243"/>
      <c r="D32866" s="243"/>
      <c r="E32866" s="243"/>
    </row>
    <row r="32867" spans="1:5" customFormat="1">
      <c r="A32867" s="294"/>
      <c r="B32867" s="243"/>
      <c r="C32867" s="243"/>
      <c r="D32867" s="243"/>
      <c r="E32867" s="243"/>
    </row>
    <row r="32868" spans="1:5" customFormat="1">
      <c r="A32868" s="294"/>
      <c r="B32868" s="243"/>
      <c r="C32868" s="243"/>
      <c r="D32868" s="243"/>
      <c r="E32868" s="243"/>
    </row>
    <row r="32869" spans="1:5" customFormat="1">
      <c r="A32869" s="294"/>
      <c r="B32869" s="243"/>
      <c r="C32869" s="243"/>
      <c r="D32869" s="243"/>
      <c r="E32869" s="243"/>
    </row>
    <row r="32870" spans="1:5" customFormat="1">
      <c r="A32870" s="294"/>
      <c r="B32870" s="243"/>
      <c r="C32870" s="243"/>
      <c r="D32870" s="243"/>
      <c r="E32870" s="243"/>
    </row>
    <row r="32871" spans="1:5" customFormat="1">
      <c r="A32871" s="294"/>
      <c r="B32871" s="243"/>
      <c r="C32871" s="243"/>
      <c r="D32871" s="243"/>
      <c r="E32871" s="243"/>
    </row>
    <row r="32872" spans="1:5" customFormat="1">
      <c r="A32872" s="294"/>
      <c r="B32872" s="243"/>
      <c r="C32872" s="243"/>
      <c r="D32872" s="243"/>
      <c r="E32872" s="243"/>
    </row>
    <row r="32873" spans="1:5" customFormat="1">
      <c r="A32873" s="294"/>
      <c r="B32873" s="243"/>
      <c r="C32873" s="243"/>
      <c r="D32873" s="243"/>
      <c r="E32873" s="243"/>
    </row>
    <row r="32874" spans="1:5" customFormat="1">
      <c r="A32874" s="294"/>
      <c r="B32874" s="243"/>
      <c r="C32874" s="243"/>
      <c r="D32874" s="243"/>
      <c r="E32874" s="243"/>
    </row>
    <row r="32875" spans="1:5" customFormat="1">
      <c r="A32875" s="294"/>
      <c r="B32875" s="243"/>
      <c r="C32875" s="243"/>
      <c r="D32875" s="243"/>
      <c r="E32875" s="243"/>
    </row>
    <row r="32876" spans="1:5" customFormat="1">
      <c r="A32876" s="294"/>
      <c r="B32876" s="243"/>
      <c r="C32876" s="243"/>
      <c r="D32876" s="243"/>
      <c r="E32876" s="243"/>
    </row>
    <row r="32877" spans="1:5" customFormat="1">
      <c r="A32877" s="294"/>
      <c r="B32877" s="243"/>
      <c r="C32877" s="243"/>
      <c r="D32877" s="243"/>
      <c r="E32877" s="243"/>
    </row>
    <row r="32878" spans="1:5" customFormat="1">
      <c r="A32878" s="294"/>
      <c r="B32878" s="243"/>
      <c r="C32878" s="243"/>
      <c r="D32878" s="243"/>
      <c r="E32878" s="243"/>
    </row>
    <row r="32879" spans="1:5" customFormat="1">
      <c r="A32879" s="294"/>
      <c r="B32879" s="243"/>
      <c r="C32879" s="243"/>
      <c r="D32879" s="243"/>
      <c r="E32879" s="243"/>
    </row>
    <row r="32880" spans="1:5" customFormat="1">
      <c r="A32880" s="294"/>
      <c r="B32880" s="243"/>
      <c r="C32880" s="243"/>
      <c r="D32880" s="243"/>
      <c r="E32880" s="243"/>
    </row>
    <row r="32881" spans="1:5" customFormat="1">
      <c r="A32881" s="294"/>
      <c r="B32881" s="243"/>
      <c r="C32881" s="243"/>
      <c r="D32881" s="243"/>
      <c r="E32881" s="243"/>
    </row>
    <row r="32882" spans="1:5" customFormat="1">
      <c r="A32882" s="294"/>
      <c r="B32882" s="243"/>
      <c r="C32882" s="243"/>
      <c r="D32882" s="243"/>
      <c r="E32882" s="243"/>
    </row>
    <row r="32883" spans="1:5" customFormat="1">
      <c r="A32883" s="294"/>
      <c r="B32883" s="243"/>
      <c r="C32883" s="243"/>
      <c r="D32883" s="243"/>
      <c r="E32883" s="243"/>
    </row>
    <row r="32884" spans="1:5" customFormat="1">
      <c r="A32884" s="294"/>
      <c r="B32884" s="243"/>
      <c r="C32884" s="243"/>
      <c r="D32884" s="243"/>
      <c r="E32884" s="243"/>
    </row>
    <row r="32885" spans="1:5" customFormat="1">
      <c r="A32885" s="294"/>
      <c r="B32885" s="243"/>
      <c r="C32885" s="243"/>
      <c r="D32885" s="243"/>
      <c r="E32885" s="243"/>
    </row>
    <row r="32886" spans="1:5" customFormat="1">
      <c r="A32886" s="294"/>
      <c r="B32886" s="243"/>
      <c r="C32886" s="243"/>
      <c r="D32886" s="243"/>
      <c r="E32886" s="243"/>
    </row>
    <row r="32887" spans="1:5" customFormat="1">
      <c r="A32887" s="294"/>
      <c r="B32887" s="243"/>
      <c r="C32887" s="243"/>
      <c r="D32887" s="243"/>
      <c r="E32887" s="243"/>
    </row>
    <row r="32888" spans="1:5" customFormat="1">
      <c r="A32888" s="294"/>
      <c r="B32888" s="243"/>
      <c r="C32888" s="243"/>
      <c r="D32888" s="243"/>
      <c r="E32888" s="243"/>
    </row>
    <row r="32889" spans="1:5" customFormat="1">
      <c r="A32889" s="294"/>
      <c r="B32889" s="243"/>
      <c r="C32889" s="243"/>
      <c r="D32889" s="243"/>
      <c r="E32889" s="243"/>
    </row>
    <row r="32890" spans="1:5" customFormat="1">
      <c r="A32890" s="294"/>
      <c r="B32890" s="243"/>
      <c r="C32890" s="243"/>
      <c r="D32890" s="243"/>
      <c r="E32890" s="243"/>
    </row>
    <row r="32891" spans="1:5" customFormat="1">
      <c r="A32891" s="294"/>
      <c r="B32891" s="243"/>
      <c r="C32891" s="243"/>
      <c r="D32891" s="243"/>
      <c r="E32891" s="243"/>
    </row>
    <row r="32892" spans="1:5" customFormat="1">
      <c r="A32892" s="294"/>
      <c r="B32892" s="243"/>
      <c r="C32892" s="243"/>
      <c r="D32892" s="243"/>
      <c r="E32892" s="243"/>
    </row>
    <row r="32893" spans="1:5" customFormat="1">
      <c r="A32893" s="294"/>
      <c r="B32893" s="243"/>
      <c r="C32893" s="243"/>
      <c r="D32893" s="243"/>
      <c r="E32893" s="243"/>
    </row>
    <row r="32894" spans="1:5" customFormat="1">
      <c r="A32894" s="294"/>
      <c r="B32894" s="243"/>
      <c r="C32894" s="243"/>
      <c r="D32894" s="243"/>
      <c r="E32894" s="243"/>
    </row>
    <row r="32895" spans="1:5" customFormat="1">
      <c r="A32895" s="294"/>
      <c r="B32895" s="243"/>
      <c r="C32895" s="243"/>
      <c r="D32895" s="243"/>
      <c r="E32895" s="243"/>
    </row>
    <row r="32896" spans="1:5" customFormat="1">
      <c r="A32896" s="294"/>
      <c r="B32896" s="243"/>
      <c r="C32896" s="243"/>
      <c r="D32896" s="243"/>
      <c r="E32896" s="243"/>
    </row>
    <row r="32897" spans="1:5" customFormat="1">
      <c r="A32897" s="294"/>
      <c r="B32897" s="243"/>
      <c r="C32897" s="243"/>
      <c r="D32897" s="243"/>
      <c r="E32897" s="243"/>
    </row>
    <row r="32898" spans="1:5" customFormat="1">
      <c r="A32898" s="294"/>
      <c r="B32898" s="243"/>
      <c r="C32898" s="243"/>
      <c r="D32898" s="243"/>
      <c r="E32898" s="243"/>
    </row>
    <row r="32899" spans="1:5" customFormat="1">
      <c r="A32899" s="294"/>
      <c r="B32899" s="243"/>
      <c r="C32899" s="243"/>
      <c r="D32899" s="243"/>
      <c r="E32899" s="243"/>
    </row>
    <row r="32900" spans="1:5" customFormat="1">
      <c r="A32900" s="294"/>
      <c r="B32900" s="243"/>
      <c r="C32900" s="243"/>
      <c r="D32900" s="243"/>
      <c r="E32900" s="243"/>
    </row>
    <row r="32901" spans="1:5" customFormat="1">
      <c r="A32901" s="294"/>
      <c r="B32901" s="243"/>
      <c r="C32901" s="243"/>
      <c r="D32901" s="243"/>
      <c r="E32901" s="243"/>
    </row>
    <row r="32902" spans="1:5" customFormat="1">
      <c r="A32902" s="294"/>
      <c r="B32902" s="243"/>
      <c r="C32902" s="243"/>
      <c r="D32902" s="243"/>
      <c r="E32902" s="243"/>
    </row>
    <row r="32903" spans="1:5" customFormat="1">
      <c r="A32903" s="294"/>
      <c r="B32903" s="243"/>
      <c r="C32903" s="243"/>
      <c r="D32903" s="243"/>
      <c r="E32903" s="243"/>
    </row>
    <row r="32904" spans="1:5" customFormat="1">
      <c r="A32904" s="294"/>
      <c r="B32904" s="243"/>
      <c r="C32904" s="243"/>
      <c r="D32904" s="243"/>
      <c r="E32904" s="243"/>
    </row>
    <row r="32905" spans="1:5" customFormat="1">
      <c r="A32905" s="294"/>
      <c r="B32905" s="243"/>
      <c r="C32905" s="243"/>
      <c r="D32905" s="243"/>
      <c r="E32905" s="243"/>
    </row>
    <row r="32906" spans="1:5" customFormat="1">
      <c r="A32906" s="294"/>
      <c r="B32906" s="243"/>
      <c r="C32906" s="243"/>
      <c r="D32906" s="243"/>
      <c r="E32906" s="243"/>
    </row>
    <row r="32907" spans="1:5" customFormat="1">
      <c r="A32907" s="294"/>
      <c r="B32907" s="243"/>
      <c r="C32907" s="243"/>
      <c r="D32907" s="243"/>
      <c r="E32907" s="243"/>
    </row>
    <row r="32908" spans="1:5" customFormat="1">
      <c r="A32908" s="294"/>
      <c r="B32908" s="243"/>
      <c r="C32908" s="243"/>
      <c r="D32908" s="243"/>
      <c r="E32908" s="243"/>
    </row>
    <row r="32909" spans="1:5" customFormat="1">
      <c r="A32909" s="294"/>
      <c r="B32909" s="243"/>
      <c r="C32909" s="243"/>
      <c r="D32909" s="243"/>
      <c r="E32909" s="243"/>
    </row>
    <row r="32910" spans="1:5" customFormat="1">
      <c r="A32910" s="294"/>
      <c r="B32910" s="243"/>
      <c r="C32910" s="243"/>
      <c r="D32910" s="243"/>
      <c r="E32910" s="243"/>
    </row>
    <row r="32911" spans="1:5" customFormat="1">
      <c r="A32911" s="294"/>
      <c r="B32911" s="243"/>
      <c r="C32911" s="243"/>
      <c r="D32911" s="243"/>
      <c r="E32911" s="243"/>
    </row>
    <row r="32912" spans="1:5" customFormat="1">
      <c r="A32912" s="294"/>
      <c r="B32912" s="243"/>
      <c r="C32912" s="243"/>
      <c r="D32912" s="243"/>
      <c r="E32912" s="243"/>
    </row>
    <row r="32913" spans="1:5" customFormat="1">
      <c r="A32913" s="294"/>
      <c r="B32913" s="243"/>
      <c r="C32913" s="243"/>
      <c r="D32913" s="243"/>
      <c r="E32913" s="243"/>
    </row>
    <row r="32914" spans="1:5" customFormat="1">
      <c r="A32914" s="294"/>
      <c r="B32914" s="243"/>
      <c r="C32914" s="243"/>
      <c r="D32914" s="243"/>
      <c r="E32914" s="243"/>
    </row>
    <row r="32915" spans="1:5" customFormat="1">
      <c r="A32915" s="294"/>
      <c r="B32915" s="243"/>
      <c r="C32915" s="243"/>
      <c r="D32915" s="243"/>
      <c r="E32915" s="243"/>
    </row>
    <row r="32916" spans="1:5" customFormat="1">
      <c r="A32916" s="294"/>
      <c r="B32916" s="243"/>
      <c r="C32916" s="243"/>
      <c r="D32916" s="243"/>
      <c r="E32916" s="243"/>
    </row>
    <row r="32917" spans="1:5" customFormat="1">
      <c r="A32917" s="294"/>
      <c r="B32917" s="243"/>
      <c r="C32917" s="243"/>
      <c r="D32917" s="243"/>
      <c r="E32917" s="243"/>
    </row>
    <row r="32918" spans="1:5" customFormat="1">
      <c r="A32918" s="294"/>
      <c r="B32918" s="243"/>
      <c r="C32918" s="243"/>
      <c r="D32918" s="243"/>
      <c r="E32918" s="243"/>
    </row>
    <row r="32919" spans="1:5" customFormat="1">
      <c r="A32919" s="294"/>
      <c r="B32919" s="243"/>
      <c r="C32919" s="243"/>
      <c r="D32919" s="243"/>
      <c r="E32919" s="243"/>
    </row>
    <row r="32920" spans="1:5" customFormat="1">
      <c r="A32920" s="294"/>
      <c r="B32920" s="243"/>
      <c r="C32920" s="243"/>
      <c r="D32920" s="243"/>
      <c r="E32920" s="243"/>
    </row>
    <row r="32921" spans="1:5" customFormat="1">
      <c r="A32921" s="294"/>
      <c r="B32921" s="243"/>
      <c r="C32921" s="243"/>
      <c r="D32921" s="243"/>
      <c r="E32921" s="243"/>
    </row>
    <row r="32922" spans="1:5" customFormat="1">
      <c r="A32922" s="294"/>
      <c r="B32922" s="243"/>
      <c r="C32922" s="243"/>
      <c r="D32922" s="243"/>
      <c r="E32922" s="243"/>
    </row>
    <row r="32923" spans="1:5" customFormat="1">
      <c r="A32923" s="294"/>
      <c r="B32923" s="243"/>
      <c r="C32923" s="243"/>
      <c r="D32923" s="243"/>
      <c r="E32923" s="243"/>
    </row>
    <row r="32924" spans="1:5" customFormat="1">
      <c r="A32924" s="294"/>
      <c r="B32924" s="243"/>
      <c r="C32924" s="243"/>
      <c r="D32924" s="243"/>
      <c r="E32924" s="243"/>
    </row>
    <row r="32925" spans="1:5" customFormat="1">
      <c r="A32925" s="294"/>
      <c r="B32925" s="243"/>
      <c r="C32925" s="243"/>
      <c r="D32925" s="243"/>
      <c r="E32925" s="243"/>
    </row>
    <row r="32926" spans="1:5" customFormat="1">
      <c r="A32926" s="294"/>
      <c r="B32926" s="243"/>
      <c r="C32926" s="243"/>
      <c r="D32926" s="243"/>
      <c r="E32926" s="243"/>
    </row>
    <row r="32927" spans="1:5" customFormat="1">
      <c r="A32927" s="294"/>
      <c r="B32927" s="243"/>
      <c r="C32927" s="243"/>
      <c r="D32927" s="243"/>
      <c r="E32927" s="243"/>
    </row>
    <row r="32928" spans="1:5" customFormat="1">
      <c r="A32928" s="294"/>
      <c r="B32928" s="243"/>
      <c r="C32928" s="243"/>
      <c r="D32928" s="243"/>
      <c r="E32928" s="243"/>
    </row>
    <row r="32929" spans="1:5" customFormat="1">
      <c r="A32929" s="294"/>
      <c r="B32929" s="243"/>
      <c r="C32929" s="243"/>
      <c r="D32929" s="243"/>
      <c r="E32929" s="243"/>
    </row>
    <row r="32930" spans="1:5" customFormat="1">
      <c r="A32930" s="294"/>
      <c r="B32930" s="243"/>
      <c r="C32930" s="243"/>
      <c r="D32930" s="243"/>
      <c r="E32930" s="243"/>
    </row>
    <row r="32931" spans="1:5" customFormat="1">
      <c r="A32931" s="294"/>
      <c r="B32931" s="243"/>
      <c r="C32931" s="243"/>
      <c r="D32931" s="243"/>
      <c r="E32931" s="243"/>
    </row>
    <row r="32932" spans="1:5" customFormat="1">
      <c r="A32932" s="294"/>
      <c r="B32932" s="243"/>
      <c r="C32932" s="243"/>
      <c r="D32932" s="243"/>
      <c r="E32932" s="243"/>
    </row>
    <row r="32933" spans="1:5" customFormat="1">
      <c r="A32933" s="294"/>
      <c r="B32933" s="243"/>
      <c r="C32933" s="243"/>
      <c r="D32933" s="243"/>
      <c r="E32933" s="243"/>
    </row>
    <row r="32934" spans="1:5" customFormat="1">
      <c r="A32934" s="294"/>
      <c r="B32934" s="243"/>
      <c r="C32934" s="243"/>
      <c r="D32934" s="243"/>
      <c r="E32934" s="243"/>
    </row>
    <row r="32935" spans="1:5" customFormat="1">
      <c r="A32935" s="294"/>
      <c r="B32935" s="243"/>
      <c r="C32935" s="243"/>
      <c r="D32935" s="243"/>
      <c r="E32935" s="243"/>
    </row>
    <row r="32936" spans="1:5" customFormat="1">
      <c r="A32936" s="294"/>
      <c r="B32936" s="243"/>
      <c r="C32936" s="243"/>
      <c r="D32936" s="243"/>
      <c r="E32936" s="243"/>
    </row>
    <row r="32937" spans="1:5" customFormat="1">
      <c r="A32937" s="294"/>
      <c r="B32937" s="243"/>
      <c r="C32937" s="243"/>
      <c r="D32937" s="243"/>
      <c r="E32937" s="243"/>
    </row>
    <row r="32938" spans="1:5" customFormat="1">
      <c r="A32938" s="294"/>
      <c r="B32938" s="243"/>
      <c r="C32938" s="243"/>
      <c r="D32938" s="243"/>
      <c r="E32938" s="243"/>
    </row>
    <row r="32939" spans="1:5" customFormat="1">
      <c r="A32939" s="294"/>
      <c r="B32939" s="243"/>
      <c r="C32939" s="243"/>
      <c r="D32939" s="243"/>
      <c r="E32939" s="243"/>
    </row>
    <row r="32940" spans="1:5" customFormat="1">
      <c r="A32940" s="294"/>
      <c r="B32940" s="243"/>
      <c r="C32940" s="243"/>
      <c r="D32940" s="243"/>
      <c r="E32940" s="243"/>
    </row>
    <row r="32941" spans="1:5" customFormat="1">
      <c r="A32941" s="294"/>
      <c r="B32941" s="243"/>
      <c r="C32941" s="243"/>
      <c r="D32941" s="243"/>
      <c r="E32941" s="243"/>
    </row>
    <row r="32942" spans="1:5" customFormat="1">
      <c r="A32942" s="294"/>
      <c r="B32942" s="243"/>
      <c r="C32942" s="243"/>
      <c r="D32942" s="243"/>
      <c r="E32942" s="243"/>
    </row>
    <row r="32943" spans="1:5" customFormat="1">
      <c r="A32943" s="294"/>
      <c r="B32943" s="243"/>
      <c r="C32943" s="243"/>
      <c r="D32943" s="243"/>
      <c r="E32943" s="243"/>
    </row>
    <row r="32944" spans="1:5" customFormat="1">
      <c r="A32944" s="294"/>
      <c r="B32944" s="243"/>
      <c r="C32944" s="243"/>
      <c r="D32944" s="243"/>
      <c r="E32944" s="243"/>
    </row>
    <row r="32945" spans="1:5" customFormat="1">
      <c r="A32945" s="294"/>
      <c r="B32945" s="243"/>
      <c r="C32945" s="243"/>
      <c r="D32945" s="243"/>
      <c r="E32945" s="243"/>
    </row>
    <row r="32946" spans="1:5" customFormat="1">
      <c r="A32946" s="294"/>
      <c r="B32946" s="243"/>
      <c r="C32946" s="243"/>
      <c r="D32946" s="243"/>
      <c r="E32946" s="243"/>
    </row>
    <row r="32947" spans="1:5" customFormat="1">
      <c r="A32947" s="294"/>
      <c r="B32947" s="243"/>
      <c r="C32947" s="243"/>
      <c r="D32947" s="243"/>
      <c r="E32947" s="243"/>
    </row>
    <row r="32948" spans="1:5" customFormat="1">
      <c r="A32948" s="294"/>
      <c r="B32948" s="243"/>
      <c r="C32948" s="243"/>
      <c r="D32948" s="243"/>
      <c r="E32948" s="243"/>
    </row>
    <row r="32949" spans="1:5" customFormat="1">
      <c r="A32949" s="294"/>
      <c r="B32949" s="243"/>
      <c r="C32949" s="243"/>
      <c r="D32949" s="243"/>
      <c r="E32949" s="243"/>
    </row>
    <row r="32950" spans="1:5" customFormat="1">
      <c r="A32950" s="294"/>
      <c r="B32950" s="243"/>
      <c r="C32950" s="243"/>
      <c r="D32950" s="243"/>
      <c r="E32950" s="243"/>
    </row>
    <row r="32951" spans="1:5" customFormat="1">
      <c r="A32951" s="294"/>
      <c r="B32951" s="243"/>
      <c r="C32951" s="243"/>
      <c r="D32951" s="243"/>
      <c r="E32951" s="243"/>
    </row>
    <row r="32952" spans="1:5" customFormat="1">
      <c r="A32952" s="294"/>
      <c r="B32952" s="243"/>
      <c r="C32952" s="243"/>
      <c r="D32952" s="243"/>
      <c r="E32952" s="243"/>
    </row>
    <row r="32953" spans="1:5" customFormat="1">
      <c r="A32953" s="294"/>
      <c r="B32953" s="243"/>
      <c r="C32953" s="243"/>
      <c r="D32953" s="243"/>
      <c r="E32953" s="243"/>
    </row>
    <row r="32954" spans="1:5" customFormat="1">
      <c r="A32954" s="294"/>
      <c r="B32954" s="243"/>
      <c r="C32954" s="243"/>
      <c r="D32954" s="243"/>
      <c r="E32954" s="243"/>
    </row>
    <row r="32955" spans="1:5" customFormat="1">
      <c r="A32955" s="294"/>
      <c r="B32955" s="243"/>
      <c r="C32955" s="243"/>
      <c r="D32955" s="243"/>
      <c r="E32955" s="243"/>
    </row>
    <row r="32956" spans="1:5" customFormat="1">
      <c r="A32956" s="294"/>
      <c r="B32956" s="243"/>
      <c r="C32956" s="243"/>
      <c r="D32956" s="243"/>
      <c r="E32956" s="243"/>
    </row>
    <row r="32957" spans="1:5" customFormat="1">
      <c r="A32957" s="294"/>
      <c r="B32957" s="243"/>
      <c r="C32957" s="243"/>
      <c r="D32957" s="243"/>
      <c r="E32957" s="243"/>
    </row>
    <row r="32958" spans="1:5" customFormat="1">
      <c r="A32958" s="294"/>
      <c r="B32958" s="243"/>
      <c r="C32958" s="243"/>
      <c r="D32958" s="243"/>
      <c r="E32958" s="243"/>
    </row>
    <row r="32959" spans="1:5" customFormat="1">
      <c r="A32959" s="294"/>
      <c r="B32959" s="243"/>
      <c r="C32959" s="243"/>
      <c r="D32959" s="243"/>
      <c r="E32959" s="243"/>
    </row>
    <row r="32960" spans="1:5" customFormat="1">
      <c r="A32960" s="294"/>
      <c r="B32960" s="243"/>
      <c r="C32960" s="243"/>
      <c r="D32960" s="243"/>
      <c r="E32960" s="243"/>
    </row>
    <row r="32961" spans="1:5" customFormat="1">
      <c r="A32961" s="294"/>
      <c r="B32961" s="243"/>
      <c r="C32961" s="243"/>
      <c r="D32961" s="243"/>
      <c r="E32961" s="243"/>
    </row>
    <row r="32962" spans="1:5" customFormat="1">
      <c r="A32962" s="294"/>
      <c r="B32962" s="243"/>
      <c r="C32962" s="243"/>
      <c r="D32962" s="243"/>
      <c r="E32962" s="243"/>
    </row>
    <row r="32963" spans="1:5" customFormat="1">
      <c r="A32963" s="294"/>
      <c r="B32963" s="243"/>
      <c r="C32963" s="243"/>
      <c r="D32963" s="243"/>
      <c r="E32963" s="243"/>
    </row>
    <row r="32964" spans="1:5" customFormat="1">
      <c r="A32964" s="294"/>
      <c r="B32964" s="243"/>
      <c r="C32964" s="243"/>
      <c r="D32964" s="243"/>
      <c r="E32964" s="243"/>
    </row>
    <row r="32965" spans="1:5" customFormat="1">
      <c r="A32965" s="294"/>
      <c r="B32965" s="243"/>
      <c r="C32965" s="243"/>
      <c r="D32965" s="243"/>
      <c r="E32965" s="243"/>
    </row>
    <row r="32966" spans="1:5" customFormat="1">
      <c r="A32966" s="294"/>
      <c r="B32966" s="243"/>
      <c r="C32966" s="243"/>
      <c r="D32966" s="243"/>
      <c r="E32966" s="243"/>
    </row>
    <row r="32967" spans="1:5" customFormat="1">
      <c r="A32967" s="294"/>
      <c r="B32967" s="243"/>
      <c r="C32967" s="243"/>
      <c r="D32967" s="243"/>
      <c r="E32967" s="243"/>
    </row>
    <row r="32968" spans="1:5" customFormat="1">
      <c r="A32968" s="294"/>
      <c r="B32968" s="243"/>
      <c r="C32968" s="243"/>
      <c r="D32968" s="243"/>
      <c r="E32968" s="243"/>
    </row>
    <row r="32969" spans="1:5" customFormat="1">
      <c r="A32969" s="294"/>
      <c r="B32969" s="243"/>
      <c r="C32969" s="243"/>
      <c r="D32969" s="243"/>
      <c r="E32969" s="243"/>
    </row>
    <row r="32970" spans="1:5" customFormat="1">
      <c r="A32970" s="294"/>
      <c r="B32970" s="243"/>
      <c r="C32970" s="243"/>
      <c r="D32970" s="243"/>
      <c r="E32970" s="243"/>
    </row>
    <row r="32971" spans="1:5" customFormat="1">
      <c r="A32971" s="294"/>
      <c r="B32971" s="243"/>
      <c r="C32971" s="243"/>
      <c r="D32971" s="243"/>
      <c r="E32971" s="243"/>
    </row>
    <row r="32972" spans="1:5" customFormat="1">
      <c r="A32972" s="294"/>
      <c r="B32972" s="243"/>
      <c r="C32972" s="243"/>
      <c r="D32972" s="243"/>
      <c r="E32972" s="243"/>
    </row>
    <row r="32973" spans="1:5" customFormat="1">
      <c r="A32973" s="294"/>
      <c r="B32973" s="243"/>
      <c r="C32973" s="243"/>
      <c r="D32973" s="243"/>
      <c r="E32973" s="243"/>
    </row>
    <row r="32974" spans="1:5" customFormat="1">
      <c r="A32974" s="294"/>
      <c r="B32974" s="243"/>
      <c r="C32974" s="243"/>
      <c r="D32974" s="243"/>
      <c r="E32974" s="243"/>
    </row>
    <row r="32975" spans="1:5" customFormat="1">
      <c r="A32975" s="294"/>
      <c r="B32975" s="243"/>
      <c r="C32975" s="243"/>
      <c r="D32975" s="243"/>
      <c r="E32975" s="243"/>
    </row>
    <row r="32976" spans="1:5" customFormat="1">
      <c r="A32976" s="294"/>
      <c r="B32976" s="243"/>
      <c r="C32976" s="243"/>
      <c r="D32976" s="243"/>
      <c r="E32976" s="243"/>
    </row>
    <row r="32977" spans="1:5" customFormat="1">
      <c r="A32977" s="294"/>
      <c r="B32977" s="243"/>
      <c r="C32977" s="243"/>
      <c r="D32977" s="243"/>
      <c r="E32977" s="243"/>
    </row>
    <row r="32978" spans="1:5" customFormat="1">
      <c r="A32978" s="294"/>
      <c r="B32978" s="243"/>
      <c r="C32978" s="243"/>
      <c r="D32978" s="243"/>
      <c r="E32978" s="243"/>
    </row>
    <row r="32979" spans="1:5" customFormat="1">
      <c r="A32979" s="294"/>
      <c r="B32979" s="243"/>
      <c r="C32979" s="243"/>
      <c r="D32979" s="243"/>
      <c r="E32979" s="243"/>
    </row>
    <row r="32980" spans="1:5" customFormat="1">
      <c r="A32980" s="294"/>
      <c r="B32980" s="243"/>
      <c r="C32980" s="243"/>
      <c r="D32980" s="243"/>
      <c r="E32980" s="243"/>
    </row>
    <row r="32981" spans="1:5" customFormat="1">
      <c r="A32981" s="294"/>
      <c r="B32981" s="243"/>
      <c r="C32981" s="243"/>
      <c r="D32981" s="243"/>
      <c r="E32981" s="243"/>
    </row>
    <row r="32982" spans="1:5" customFormat="1">
      <c r="A32982" s="294"/>
      <c r="B32982" s="243"/>
      <c r="C32982" s="243"/>
      <c r="D32982" s="243"/>
      <c r="E32982" s="243"/>
    </row>
    <row r="32983" spans="1:5" customFormat="1">
      <c r="A32983" s="294"/>
      <c r="B32983" s="243"/>
      <c r="C32983" s="243"/>
      <c r="D32983" s="243"/>
      <c r="E32983" s="243"/>
    </row>
    <row r="32984" spans="1:5" customFormat="1">
      <c r="A32984" s="294"/>
      <c r="B32984" s="243"/>
      <c r="C32984" s="243"/>
      <c r="D32984" s="243"/>
      <c r="E32984" s="243"/>
    </row>
    <row r="32985" spans="1:5" customFormat="1">
      <c r="A32985" s="294"/>
      <c r="B32985" s="243"/>
      <c r="C32985" s="243"/>
      <c r="D32985" s="243"/>
      <c r="E32985" s="243"/>
    </row>
    <row r="32986" spans="1:5" customFormat="1">
      <c r="A32986" s="294"/>
      <c r="B32986" s="243"/>
      <c r="C32986" s="243"/>
      <c r="D32986" s="243"/>
      <c r="E32986" s="243"/>
    </row>
    <row r="32987" spans="1:5" customFormat="1">
      <c r="A32987" s="294"/>
      <c r="B32987" s="243"/>
      <c r="C32987" s="243"/>
      <c r="D32987" s="243"/>
      <c r="E32987" s="243"/>
    </row>
    <row r="32988" spans="1:5" customFormat="1">
      <c r="A32988" s="294"/>
      <c r="B32988" s="243"/>
      <c r="C32988" s="243"/>
      <c r="D32988" s="243"/>
      <c r="E32988" s="243"/>
    </row>
    <row r="32989" spans="1:5" customFormat="1">
      <c r="A32989" s="294"/>
      <c r="B32989" s="243"/>
      <c r="C32989" s="243"/>
      <c r="D32989" s="243"/>
      <c r="E32989" s="243"/>
    </row>
    <row r="32990" spans="1:5" customFormat="1">
      <c r="A32990" s="294"/>
      <c r="B32990" s="243"/>
      <c r="C32990" s="243"/>
      <c r="D32990" s="243"/>
      <c r="E32990" s="243"/>
    </row>
    <row r="32991" spans="1:5" customFormat="1">
      <c r="A32991" s="294"/>
      <c r="B32991" s="243"/>
      <c r="C32991" s="243"/>
      <c r="D32991" s="243"/>
      <c r="E32991" s="243"/>
    </row>
    <row r="32992" spans="1:5" customFormat="1">
      <c r="A32992" s="294"/>
      <c r="B32992" s="243"/>
      <c r="C32992" s="243"/>
      <c r="D32992" s="243"/>
      <c r="E32992" s="243"/>
    </row>
    <row r="32993" spans="1:5" customFormat="1">
      <c r="A32993" s="294"/>
      <c r="B32993" s="243"/>
      <c r="C32993" s="243"/>
      <c r="D32993" s="243"/>
      <c r="E32993" s="243"/>
    </row>
    <row r="32994" spans="1:5" customFormat="1">
      <c r="A32994" s="294"/>
      <c r="B32994" s="243"/>
      <c r="C32994" s="243"/>
      <c r="D32994" s="243"/>
      <c r="E32994" s="243"/>
    </row>
    <row r="32995" spans="1:5" customFormat="1">
      <c r="A32995" s="294"/>
      <c r="B32995" s="243"/>
      <c r="C32995" s="243"/>
      <c r="D32995" s="243"/>
      <c r="E32995" s="243"/>
    </row>
    <row r="32996" spans="1:5" customFormat="1">
      <c r="A32996" s="294"/>
      <c r="B32996" s="243"/>
      <c r="C32996" s="243"/>
      <c r="D32996" s="243"/>
      <c r="E32996" s="243"/>
    </row>
    <row r="32997" spans="1:5" customFormat="1">
      <c r="A32997" s="294"/>
      <c r="B32997" s="243"/>
      <c r="C32997" s="243"/>
      <c r="D32997" s="243"/>
      <c r="E32997" s="243"/>
    </row>
    <row r="32998" spans="1:5" customFormat="1">
      <c r="A32998" s="294"/>
      <c r="B32998" s="243"/>
      <c r="C32998" s="243"/>
      <c r="D32998" s="243"/>
      <c r="E32998" s="243"/>
    </row>
    <row r="32999" spans="1:5" customFormat="1">
      <c r="A32999" s="294"/>
      <c r="B32999" s="243"/>
      <c r="C32999" s="243"/>
      <c r="D32999" s="243"/>
      <c r="E32999" s="243"/>
    </row>
    <row r="33000" spans="1:5" customFormat="1">
      <c r="A33000" s="294"/>
      <c r="B33000" s="243"/>
      <c r="C33000" s="243"/>
      <c r="D33000" s="243"/>
      <c r="E33000" s="243"/>
    </row>
    <row r="33001" spans="1:5" customFormat="1">
      <c r="A33001" s="294"/>
      <c r="B33001" s="243"/>
      <c r="C33001" s="243"/>
      <c r="D33001" s="243"/>
      <c r="E33001" s="243"/>
    </row>
    <row r="33002" spans="1:5" customFormat="1">
      <c r="A33002" s="294"/>
      <c r="B33002" s="243"/>
      <c r="C33002" s="243"/>
      <c r="D33002" s="243"/>
      <c r="E33002" s="243"/>
    </row>
    <row r="33003" spans="1:5" customFormat="1">
      <c r="A33003" s="294"/>
      <c r="B33003" s="243"/>
      <c r="C33003" s="243"/>
      <c r="D33003" s="243"/>
      <c r="E33003" s="243"/>
    </row>
    <row r="33004" spans="1:5" customFormat="1">
      <c r="A33004" s="294"/>
      <c r="B33004" s="243"/>
      <c r="C33004" s="243"/>
      <c r="D33004" s="243"/>
      <c r="E33004" s="243"/>
    </row>
    <row r="33005" spans="1:5" customFormat="1">
      <c r="A33005" s="294"/>
      <c r="B33005" s="243"/>
      <c r="C33005" s="243"/>
      <c r="D33005" s="243"/>
      <c r="E33005" s="243"/>
    </row>
    <row r="33006" spans="1:5" customFormat="1">
      <c r="A33006" s="294"/>
      <c r="B33006" s="243"/>
      <c r="C33006" s="243"/>
      <c r="D33006" s="243"/>
      <c r="E33006" s="243"/>
    </row>
    <row r="33007" spans="1:5" customFormat="1">
      <c r="A33007" s="294"/>
      <c r="B33007" s="243"/>
      <c r="C33007" s="243"/>
      <c r="D33007" s="243"/>
      <c r="E33007" s="243"/>
    </row>
    <row r="33008" spans="1:5" customFormat="1">
      <c r="A33008" s="294"/>
      <c r="B33008" s="243"/>
      <c r="C33008" s="243"/>
      <c r="D33008" s="243"/>
      <c r="E33008" s="243"/>
    </row>
    <row r="33009" spans="1:5" customFormat="1">
      <c r="A33009" s="294"/>
      <c r="B33009" s="243"/>
      <c r="C33009" s="243"/>
      <c r="D33009" s="243"/>
      <c r="E33009" s="243"/>
    </row>
    <row r="33010" spans="1:5" customFormat="1">
      <c r="A33010" s="294"/>
      <c r="B33010" s="243"/>
      <c r="C33010" s="243"/>
      <c r="D33010" s="243"/>
      <c r="E33010" s="243"/>
    </row>
    <row r="33011" spans="1:5" customFormat="1">
      <c r="A33011" s="294"/>
      <c r="B33011" s="243"/>
      <c r="C33011" s="243"/>
      <c r="D33011" s="243"/>
      <c r="E33011" s="243"/>
    </row>
    <row r="33012" spans="1:5" customFormat="1">
      <c r="A33012" s="294"/>
      <c r="B33012" s="243"/>
      <c r="C33012" s="243"/>
      <c r="D33012" s="243"/>
      <c r="E33012" s="243"/>
    </row>
    <row r="33013" spans="1:5" customFormat="1">
      <c r="A33013" s="294"/>
      <c r="B33013" s="243"/>
      <c r="C33013" s="243"/>
      <c r="D33013" s="243"/>
      <c r="E33013" s="243"/>
    </row>
    <row r="33014" spans="1:5" customFormat="1">
      <c r="A33014" s="294"/>
      <c r="B33014" s="243"/>
      <c r="C33014" s="243"/>
      <c r="D33014" s="243"/>
      <c r="E33014" s="243"/>
    </row>
    <row r="33015" spans="1:5" customFormat="1">
      <c r="A33015" s="294"/>
      <c r="B33015" s="243"/>
      <c r="C33015" s="243"/>
      <c r="D33015" s="243"/>
      <c r="E33015" s="243"/>
    </row>
    <row r="33016" spans="1:5" customFormat="1">
      <c r="A33016" s="294"/>
      <c r="B33016" s="243"/>
      <c r="C33016" s="243"/>
      <c r="D33016" s="243"/>
      <c r="E33016" s="243"/>
    </row>
    <row r="33017" spans="1:5" customFormat="1">
      <c r="A33017" s="294"/>
      <c r="B33017" s="243"/>
      <c r="C33017" s="243"/>
      <c r="D33017" s="243"/>
      <c r="E33017" s="243"/>
    </row>
    <row r="33018" spans="1:5" customFormat="1">
      <c r="A33018" s="294"/>
      <c r="B33018" s="243"/>
      <c r="C33018" s="243"/>
      <c r="D33018" s="243"/>
      <c r="E33018" s="243"/>
    </row>
    <row r="33019" spans="1:5" customFormat="1">
      <c r="A33019" s="294"/>
      <c r="B33019" s="243"/>
      <c r="C33019" s="243"/>
      <c r="D33019" s="243"/>
      <c r="E33019" s="243"/>
    </row>
    <row r="33020" spans="1:5" customFormat="1">
      <c r="A33020" s="294"/>
      <c r="B33020" s="243"/>
      <c r="C33020" s="243"/>
      <c r="D33020" s="243"/>
      <c r="E33020" s="243"/>
    </row>
    <row r="33021" spans="1:5" customFormat="1">
      <c r="A33021" s="294"/>
      <c r="B33021" s="243"/>
      <c r="C33021" s="243"/>
      <c r="D33021" s="243"/>
      <c r="E33021" s="243"/>
    </row>
    <row r="33022" spans="1:5" customFormat="1">
      <c r="A33022" s="294"/>
      <c r="B33022" s="243"/>
      <c r="C33022" s="243"/>
      <c r="D33022" s="243"/>
      <c r="E33022" s="243"/>
    </row>
    <row r="33023" spans="1:5" customFormat="1">
      <c r="A33023" s="294"/>
      <c r="B33023" s="243"/>
      <c r="C33023" s="243"/>
      <c r="D33023" s="243"/>
      <c r="E33023" s="243"/>
    </row>
    <row r="33024" spans="1:5" customFormat="1">
      <c r="A33024" s="294"/>
      <c r="B33024" s="243"/>
      <c r="C33024" s="243"/>
      <c r="D33024" s="243"/>
      <c r="E33024" s="243"/>
    </row>
    <row r="33025" spans="1:5" customFormat="1">
      <c r="A33025" s="294"/>
      <c r="B33025" s="243"/>
      <c r="C33025" s="243"/>
      <c r="D33025" s="243"/>
      <c r="E33025" s="243"/>
    </row>
    <row r="33026" spans="1:5" customFormat="1">
      <c r="A33026" s="294"/>
      <c r="B33026" s="243"/>
      <c r="C33026" s="243"/>
      <c r="D33026" s="243"/>
      <c r="E33026" s="243"/>
    </row>
    <row r="33027" spans="1:5" customFormat="1">
      <c r="A33027" s="294"/>
      <c r="B33027" s="243"/>
      <c r="C33027" s="243"/>
      <c r="D33027" s="243"/>
      <c r="E33027" s="243"/>
    </row>
    <row r="33028" spans="1:5" customFormat="1">
      <c r="A33028" s="294"/>
      <c r="B33028" s="243"/>
      <c r="C33028" s="243"/>
      <c r="D33028" s="243"/>
      <c r="E33028" s="243"/>
    </row>
    <row r="33029" spans="1:5" customFormat="1">
      <c r="A33029" s="294"/>
      <c r="B33029" s="243"/>
      <c r="C33029" s="243"/>
      <c r="D33029" s="243"/>
      <c r="E33029" s="243"/>
    </row>
    <row r="33030" spans="1:5" customFormat="1">
      <c r="A33030" s="294"/>
      <c r="B33030" s="243"/>
      <c r="C33030" s="243"/>
      <c r="D33030" s="243"/>
      <c r="E33030" s="243"/>
    </row>
    <row r="33031" spans="1:5" customFormat="1">
      <c r="A33031" s="294"/>
      <c r="B33031" s="243"/>
      <c r="C33031" s="243"/>
      <c r="D33031" s="243"/>
      <c r="E33031" s="243"/>
    </row>
    <row r="33032" spans="1:5" customFormat="1">
      <c r="A33032" s="294"/>
      <c r="B33032" s="243"/>
      <c r="C33032" s="243"/>
      <c r="D33032" s="243"/>
      <c r="E33032" s="243"/>
    </row>
    <row r="33033" spans="1:5" customFormat="1">
      <c r="A33033" s="294"/>
      <c r="B33033" s="243"/>
      <c r="C33033" s="243"/>
      <c r="D33033" s="243"/>
      <c r="E33033" s="243"/>
    </row>
    <row r="33034" spans="1:5" customFormat="1">
      <c r="A33034" s="294"/>
      <c r="B33034" s="243"/>
      <c r="C33034" s="243"/>
      <c r="D33034" s="243"/>
      <c r="E33034" s="243"/>
    </row>
    <row r="33035" spans="1:5" customFormat="1">
      <c r="A33035" s="294"/>
      <c r="B33035" s="243"/>
      <c r="C33035" s="243"/>
      <c r="D33035" s="243"/>
      <c r="E33035" s="243"/>
    </row>
    <row r="33036" spans="1:5" customFormat="1">
      <c r="A33036" s="294"/>
      <c r="B33036" s="243"/>
      <c r="C33036" s="243"/>
      <c r="D33036" s="243"/>
      <c r="E33036" s="243"/>
    </row>
    <row r="33037" spans="1:5" customFormat="1">
      <c r="A33037" s="294"/>
      <c r="B33037" s="243"/>
      <c r="C33037" s="243"/>
      <c r="D33037" s="243"/>
      <c r="E33037" s="243"/>
    </row>
    <row r="33038" spans="1:5" customFormat="1">
      <c r="A33038" s="294"/>
      <c r="B33038" s="243"/>
      <c r="C33038" s="243"/>
      <c r="D33038" s="243"/>
      <c r="E33038" s="243"/>
    </row>
    <row r="33039" spans="1:5" customFormat="1">
      <c r="A33039" s="294"/>
      <c r="B33039" s="243"/>
      <c r="C33039" s="243"/>
      <c r="D33039" s="243"/>
      <c r="E33039" s="243"/>
    </row>
    <row r="33040" spans="1:5" customFormat="1">
      <c r="A33040" s="294"/>
      <c r="B33040" s="243"/>
      <c r="C33040" s="243"/>
      <c r="D33040" s="243"/>
      <c r="E33040" s="243"/>
    </row>
    <row r="33041" spans="1:5" customFormat="1">
      <c r="A33041" s="294"/>
      <c r="B33041" s="243"/>
      <c r="C33041" s="243"/>
      <c r="D33041" s="243"/>
      <c r="E33041" s="243"/>
    </row>
    <row r="33042" spans="1:5" customFormat="1">
      <c r="A33042" s="294"/>
      <c r="B33042" s="243"/>
      <c r="C33042" s="243"/>
      <c r="D33042" s="243"/>
      <c r="E33042" s="243"/>
    </row>
    <row r="33043" spans="1:5" customFormat="1">
      <c r="A33043" s="294"/>
      <c r="B33043" s="243"/>
      <c r="C33043" s="243"/>
      <c r="D33043" s="243"/>
      <c r="E33043" s="243"/>
    </row>
    <row r="33044" spans="1:5" customFormat="1">
      <c r="A33044" s="294"/>
      <c r="B33044" s="243"/>
      <c r="C33044" s="243"/>
      <c r="D33044" s="243"/>
      <c r="E33044" s="243"/>
    </row>
    <row r="33045" spans="1:5" customFormat="1">
      <c r="A33045" s="294"/>
      <c r="B33045" s="243"/>
      <c r="C33045" s="243"/>
      <c r="D33045" s="243"/>
      <c r="E33045" s="243"/>
    </row>
    <row r="33046" spans="1:5" customFormat="1">
      <c r="A33046" s="294"/>
      <c r="B33046" s="243"/>
      <c r="C33046" s="243"/>
      <c r="D33046" s="243"/>
      <c r="E33046" s="243"/>
    </row>
    <row r="33047" spans="1:5" customFormat="1">
      <c r="A33047" s="294"/>
      <c r="B33047" s="243"/>
      <c r="C33047" s="243"/>
      <c r="D33047" s="243"/>
      <c r="E33047" s="243"/>
    </row>
    <row r="33048" spans="1:5" customFormat="1">
      <c r="A33048" s="294"/>
      <c r="B33048" s="243"/>
      <c r="C33048" s="243"/>
      <c r="D33048" s="243"/>
      <c r="E33048" s="243"/>
    </row>
    <row r="33049" spans="1:5" customFormat="1">
      <c r="A33049" s="294"/>
      <c r="B33049" s="243"/>
      <c r="C33049" s="243"/>
      <c r="D33049" s="243"/>
      <c r="E33049" s="243"/>
    </row>
    <row r="33050" spans="1:5" customFormat="1">
      <c r="A33050" s="294"/>
      <c r="B33050" s="243"/>
      <c r="C33050" s="243"/>
      <c r="D33050" s="243"/>
      <c r="E33050" s="243"/>
    </row>
    <row r="33051" spans="1:5" customFormat="1">
      <c r="A33051" s="294"/>
      <c r="B33051" s="243"/>
      <c r="C33051" s="243"/>
      <c r="D33051" s="243"/>
      <c r="E33051" s="243"/>
    </row>
    <row r="33052" spans="1:5" customFormat="1">
      <c r="A33052" s="294"/>
      <c r="B33052" s="243"/>
      <c r="C33052" s="243"/>
      <c r="D33052" s="243"/>
      <c r="E33052" s="243"/>
    </row>
    <row r="33053" spans="1:5" customFormat="1">
      <c r="A33053" s="294"/>
      <c r="B33053" s="243"/>
      <c r="C33053" s="243"/>
      <c r="D33053" s="243"/>
      <c r="E33053" s="243"/>
    </row>
    <row r="33054" spans="1:5" customFormat="1">
      <c r="A33054" s="294"/>
      <c r="B33054" s="243"/>
      <c r="C33054" s="243"/>
      <c r="D33054" s="243"/>
      <c r="E33054" s="243"/>
    </row>
    <row r="33055" spans="1:5" customFormat="1">
      <c r="A33055" s="294"/>
      <c r="B33055" s="243"/>
      <c r="C33055" s="243"/>
      <c r="D33055" s="243"/>
      <c r="E33055" s="243"/>
    </row>
    <row r="33056" spans="1:5" customFormat="1">
      <c r="A33056" s="294"/>
      <c r="B33056" s="243"/>
      <c r="C33056" s="243"/>
      <c r="D33056" s="243"/>
      <c r="E33056" s="243"/>
    </row>
    <row r="33057" spans="1:5" customFormat="1">
      <c r="A33057" s="294"/>
      <c r="B33057" s="243"/>
      <c r="C33057" s="243"/>
      <c r="D33057" s="243"/>
      <c r="E33057" s="243"/>
    </row>
    <row r="33058" spans="1:5" customFormat="1">
      <c r="A33058" s="294"/>
      <c r="B33058" s="243"/>
      <c r="C33058" s="243"/>
      <c r="D33058" s="243"/>
      <c r="E33058" s="243"/>
    </row>
    <row r="33059" spans="1:5" customFormat="1">
      <c r="A33059" s="294"/>
      <c r="B33059" s="243"/>
      <c r="C33059" s="243"/>
      <c r="D33059" s="243"/>
      <c r="E33059" s="243"/>
    </row>
    <row r="33060" spans="1:5" customFormat="1">
      <c r="A33060" s="294"/>
      <c r="B33060" s="243"/>
      <c r="C33060" s="243"/>
      <c r="D33060" s="243"/>
      <c r="E33060" s="243"/>
    </row>
    <row r="33061" spans="1:5" customFormat="1">
      <c r="A33061" s="294"/>
      <c r="B33061" s="243"/>
      <c r="C33061" s="243"/>
      <c r="D33061" s="243"/>
      <c r="E33061" s="243"/>
    </row>
    <row r="33062" spans="1:5" customFormat="1">
      <c r="A33062" s="294"/>
      <c r="B33062" s="243"/>
      <c r="C33062" s="243"/>
      <c r="D33062" s="243"/>
      <c r="E33062" s="243"/>
    </row>
    <row r="33063" spans="1:5" customFormat="1">
      <c r="A33063" s="294"/>
      <c r="B33063" s="243"/>
      <c r="C33063" s="243"/>
      <c r="D33063" s="243"/>
      <c r="E33063" s="243"/>
    </row>
    <row r="33064" spans="1:5" customFormat="1">
      <c r="A33064" s="294"/>
      <c r="B33064" s="243"/>
      <c r="C33064" s="243"/>
      <c r="D33064" s="243"/>
      <c r="E33064" s="243"/>
    </row>
    <row r="33065" spans="1:5" customFormat="1">
      <c r="A33065" s="294"/>
      <c r="B33065" s="243"/>
      <c r="C33065" s="243"/>
      <c r="D33065" s="243"/>
      <c r="E33065" s="243"/>
    </row>
    <row r="33066" spans="1:5" customFormat="1">
      <c r="A33066" s="294"/>
      <c r="B33066" s="243"/>
      <c r="C33066" s="243"/>
      <c r="D33066" s="243"/>
      <c r="E33066" s="243"/>
    </row>
    <row r="33067" spans="1:5" customFormat="1">
      <c r="A33067" s="294"/>
      <c r="B33067" s="243"/>
      <c r="C33067" s="243"/>
      <c r="D33067" s="243"/>
      <c r="E33067" s="243"/>
    </row>
    <row r="33068" spans="1:5" customFormat="1">
      <c r="A33068" s="294"/>
      <c r="B33068" s="243"/>
      <c r="C33068" s="243"/>
      <c r="D33068" s="243"/>
      <c r="E33068" s="243"/>
    </row>
    <row r="33069" spans="1:5" customFormat="1">
      <c r="A33069" s="294"/>
      <c r="B33069" s="243"/>
      <c r="C33069" s="243"/>
      <c r="D33069" s="243"/>
      <c r="E33069" s="243"/>
    </row>
    <row r="33070" spans="1:5" customFormat="1">
      <c r="A33070" s="294"/>
      <c r="B33070" s="243"/>
      <c r="C33070" s="243"/>
      <c r="D33070" s="243"/>
      <c r="E33070" s="243"/>
    </row>
    <row r="33071" spans="1:5" customFormat="1">
      <c r="A33071" s="294"/>
      <c r="B33071" s="243"/>
      <c r="C33071" s="243"/>
      <c r="D33071" s="243"/>
      <c r="E33071" s="243"/>
    </row>
    <row r="33072" spans="1:5" customFormat="1">
      <c r="A33072" s="294"/>
      <c r="B33072" s="243"/>
      <c r="C33072" s="243"/>
      <c r="D33072" s="243"/>
      <c r="E33072" s="243"/>
    </row>
    <row r="33073" spans="1:5" customFormat="1">
      <c r="A33073" s="294"/>
      <c r="B33073" s="243"/>
      <c r="C33073" s="243"/>
      <c r="D33073" s="243"/>
      <c r="E33073" s="243"/>
    </row>
    <row r="33074" spans="1:5" customFormat="1">
      <c r="A33074" s="294"/>
      <c r="B33074" s="243"/>
      <c r="C33074" s="243"/>
      <c r="D33074" s="243"/>
      <c r="E33074" s="243"/>
    </row>
    <row r="33075" spans="1:5" customFormat="1">
      <c r="A33075" s="294"/>
      <c r="B33075" s="243"/>
      <c r="C33075" s="243"/>
      <c r="D33075" s="243"/>
      <c r="E33075" s="243"/>
    </row>
    <row r="33076" spans="1:5" customFormat="1">
      <c r="A33076" s="294"/>
      <c r="B33076" s="243"/>
      <c r="C33076" s="243"/>
      <c r="D33076" s="243"/>
      <c r="E33076" s="243"/>
    </row>
    <row r="33077" spans="1:5" customFormat="1">
      <c r="A33077" s="294"/>
      <c r="B33077" s="243"/>
      <c r="C33077" s="243"/>
      <c r="D33077" s="243"/>
      <c r="E33077" s="243"/>
    </row>
    <row r="33078" spans="1:5" customFormat="1">
      <c r="A33078" s="294"/>
      <c r="B33078" s="243"/>
      <c r="C33078" s="243"/>
      <c r="D33078" s="243"/>
      <c r="E33078" s="243"/>
    </row>
    <row r="33079" spans="1:5" customFormat="1">
      <c r="A33079" s="294"/>
      <c r="B33079" s="243"/>
      <c r="C33079" s="243"/>
      <c r="D33079" s="243"/>
      <c r="E33079" s="243"/>
    </row>
    <row r="33080" spans="1:5" customFormat="1">
      <c r="A33080" s="294"/>
      <c r="B33080" s="243"/>
      <c r="C33080" s="243"/>
      <c r="D33080" s="243"/>
      <c r="E33080" s="243"/>
    </row>
    <row r="33081" spans="1:5" customFormat="1">
      <c r="A33081" s="294"/>
      <c r="B33081" s="243"/>
      <c r="C33081" s="243"/>
      <c r="D33081" s="243"/>
      <c r="E33081" s="243"/>
    </row>
    <row r="33082" spans="1:5" customFormat="1">
      <c r="A33082" s="294"/>
      <c r="B33082" s="243"/>
      <c r="C33082" s="243"/>
      <c r="D33082" s="243"/>
      <c r="E33082" s="243"/>
    </row>
    <row r="33083" spans="1:5" customFormat="1">
      <c r="A33083" s="294"/>
      <c r="B33083" s="243"/>
      <c r="C33083" s="243"/>
      <c r="D33083" s="243"/>
      <c r="E33083" s="243"/>
    </row>
    <row r="33084" spans="1:5" customFormat="1">
      <c r="A33084" s="294"/>
      <c r="B33084" s="243"/>
      <c r="C33084" s="243"/>
      <c r="D33084" s="243"/>
      <c r="E33084" s="243"/>
    </row>
    <row r="33085" spans="1:5" customFormat="1">
      <c r="A33085" s="294"/>
      <c r="B33085" s="243"/>
      <c r="C33085" s="243"/>
      <c r="D33085" s="243"/>
      <c r="E33085" s="243"/>
    </row>
    <row r="33086" spans="1:5" customFormat="1">
      <c r="A33086" s="294"/>
      <c r="B33086" s="243"/>
      <c r="C33086" s="243"/>
      <c r="D33086" s="243"/>
      <c r="E33086" s="243"/>
    </row>
    <row r="33087" spans="1:5" customFormat="1">
      <c r="A33087" s="294"/>
      <c r="B33087" s="243"/>
      <c r="C33087" s="243"/>
      <c r="D33087" s="243"/>
      <c r="E33087" s="243"/>
    </row>
    <row r="33088" spans="1:5" customFormat="1">
      <c r="A33088" s="294"/>
      <c r="B33088" s="243"/>
      <c r="C33088" s="243"/>
      <c r="D33088" s="243"/>
      <c r="E33088" s="243"/>
    </row>
    <row r="33089" spans="1:5" customFormat="1">
      <c r="A33089" s="294"/>
      <c r="B33089" s="243"/>
      <c r="C33089" s="243"/>
      <c r="D33089" s="243"/>
      <c r="E33089" s="243"/>
    </row>
    <row r="33090" spans="1:5" customFormat="1">
      <c r="A33090" s="294"/>
      <c r="B33090" s="243"/>
      <c r="C33090" s="243"/>
      <c r="D33090" s="243"/>
      <c r="E33090" s="243"/>
    </row>
    <row r="33091" spans="1:5" customFormat="1">
      <c r="A33091" s="294"/>
      <c r="B33091" s="243"/>
      <c r="C33091" s="243"/>
      <c r="D33091" s="243"/>
      <c r="E33091" s="243"/>
    </row>
    <row r="33092" spans="1:5" customFormat="1">
      <c r="A33092" s="294"/>
      <c r="B33092" s="243"/>
      <c r="C33092" s="243"/>
      <c r="D33092" s="243"/>
      <c r="E33092" s="243"/>
    </row>
    <row r="33093" spans="1:5" customFormat="1">
      <c r="A33093" s="294"/>
      <c r="B33093" s="243"/>
      <c r="C33093" s="243"/>
      <c r="D33093" s="243"/>
      <c r="E33093" s="243"/>
    </row>
    <row r="33094" spans="1:5" customFormat="1">
      <c r="A33094" s="294"/>
      <c r="B33094" s="243"/>
      <c r="C33094" s="243"/>
      <c r="D33094" s="243"/>
      <c r="E33094" s="243"/>
    </row>
    <row r="33095" spans="1:5" customFormat="1">
      <c r="A33095" s="294"/>
      <c r="B33095" s="243"/>
      <c r="C33095" s="243"/>
      <c r="D33095" s="243"/>
      <c r="E33095" s="243"/>
    </row>
    <row r="33096" spans="1:5" customFormat="1">
      <c r="A33096" s="294"/>
      <c r="B33096" s="243"/>
      <c r="C33096" s="243"/>
      <c r="D33096" s="243"/>
      <c r="E33096" s="243"/>
    </row>
    <row r="33097" spans="1:5" customFormat="1">
      <c r="A33097" s="294"/>
      <c r="B33097" s="243"/>
      <c r="C33097" s="243"/>
      <c r="D33097" s="243"/>
      <c r="E33097" s="243"/>
    </row>
    <row r="33098" spans="1:5" customFormat="1">
      <c r="A33098" s="294"/>
      <c r="B33098" s="243"/>
      <c r="C33098" s="243"/>
      <c r="D33098" s="243"/>
      <c r="E33098" s="243"/>
    </row>
    <row r="33099" spans="1:5" customFormat="1">
      <c r="A33099" s="294"/>
      <c r="B33099" s="243"/>
      <c r="C33099" s="243"/>
      <c r="D33099" s="243"/>
      <c r="E33099" s="243"/>
    </row>
    <row r="33100" spans="1:5" customFormat="1">
      <c r="A33100" s="294"/>
      <c r="B33100" s="243"/>
      <c r="C33100" s="243"/>
      <c r="D33100" s="243"/>
      <c r="E33100" s="243"/>
    </row>
    <row r="33101" spans="1:5" customFormat="1">
      <c r="A33101" s="294"/>
      <c r="B33101" s="243"/>
      <c r="C33101" s="243"/>
      <c r="D33101" s="243"/>
      <c r="E33101" s="243"/>
    </row>
    <row r="33102" spans="1:5" customFormat="1">
      <c r="A33102" s="294"/>
      <c r="B33102" s="243"/>
      <c r="C33102" s="243"/>
      <c r="D33102" s="243"/>
      <c r="E33102" s="243"/>
    </row>
    <row r="33103" spans="1:5" customFormat="1">
      <c r="A33103" s="294"/>
      <c r="B33103" s="243"/>
      <c r="C33103" s="243"/>
      <c r="D33103" s="243"/>
      <c r="E33103" s="243"/>
    </row>
    <row r="33104" spans="1:5" customFormat="1">
      <c r="A33104" s="294"/>
      <c r="B33104" s="243"/>
      <c r="C33104" s="243"/>
      <c r="D33104" s="243"/>
      <c r="E33104" s="243"/>
    </row>
    <row r="33105" spans="1:5" customFormat="1">
      <c r="A33105" s="294"/>
      <c r="B33105" s="243"/>
      <c r="C33105" s="243"/>
      <c r="D33105" s="243"/>
      <c r="E33105" s="243"/>
    </row>
    <row r="33106" spans="1:5" customFormat="1">
      <c r="A33106" s="294"/>
      <c r="B33106" s="243"/>
      <c r="C33106" s="243"/>
      <c r="D33106" s="243"/>
      <c r="E33106" s="243"/>
    </row>
    <row r="33107" spans="1:5" customFormat="1">
      <c r="A33107" s="294"/>
      <c r="B33107" s="243"/>
      <c r="C33107" s="243"/>
      <c r="D33107" s="243"/>
      <c r="E33107" s="243"/>
    </row>
    <row r="33108" spans="1:5" customFormat="1">
      <c r="A33108" s="294"/>
      <c r="B33108" s="243"/>
      <c r="C33108" s="243"/>
      <c r="D33108" s="243"/>
      <c r="E33108" s="243"/>
    </row>
    <row r="33109" spans="1:5" customFormat="1">
      <c r="A33109" s="294"/>
      <c r="B33109" s="243"/>
      <c r="C33109" s="243"/>
      <c r="D33109" s="243"/>
      <c r="E33109" s="243"/>
    </row>
    <row r="33110" spans="1:5" customFormat="1">
      <c r="A33110" s="294"/>
      <c r="B33110" s="243"/>
      <c r="C33110" s="243"/>
      <c r="D33110" s="243"/>
      <c r="E33110" s="243"/>
    </row>
    <row r="33111" spans="1:5" customFormat="1">
      <c r="A33111" s="294"/>
      <c r="B33111" s="243"/>
      <c r="C33111" s="243"/>
      <c r="D33111" s="243"/>
      <c r="E33111" s="243"/>
    </row>
    <row r="33112" spans="1:5" customFormat="1">
      <c r="A33112" s="294"/>
      <c r="B33112" s="243"/>
      <c r="C33112" s="243"/>
      <c r="D33112" s="243"/>
      <c r="E33112" s="243"/>
    </row>
    <row r="33113" spans="1:5" customFormat="1">
      <c r="A33113" s="294"/>
      <c r="B33113" s="243"/>
      <c r="C33113" s="243"/>
      <c r="D33113" s="243"/>
      <c r="E33113" s="243"/>
    </row>
    <row r="33114" spans="1:5" customFormat="1">
      <c r="A33114" s="294"/>
      <c r="B33114" s="243"/>
      <c r="C33114" s="243"/>
      <c r="D33114" s="243"/>
      <c r="E33114" s="243"/>
    </row>
    <row r="33115" spans="1:5" customFormat="1">
      <c r="A33115" s="294"/>
      <c r="B33115" s="243"/>
      <c r="C33115" s="243"/>
      <c r="D33115" s="243"/>
      <c r="E33115" s="243"/>
    </row>
    <row r="33116" spans="1:5" customFormat="1">
      <c r="A33116" s="294"/>
      <c r="B33116" s="243"/>
      <c r="C33116" s="243"/>
      <c r="D33116" s="243"/>
      <c r="E33116" s="243"/>
    </row>
    <row r="33117" spans="1:5" customFormat="1">
      <c r="A33117" s="294"/>
      <c r="B33117" s="243"/>
      <c r="C33117" s="243"/>
      <c r="D33117" s="243"/>
      <c r="E33117" s="243"/>
    </row>
    <row r="33118" spans="1:5" customFormat="1">
      <c r="A33118" s="294"/>
      <c r="B33118" s="243"/>
      <c r="C33118" s="243"/>
      <c r="D33118" s="243"/>
      <c r="E33118" s="243"/>
    </row>
    <row r="33119" spans="1:5" customFormat="1">
      <c r="A33119" s="294"/>
      <c r="B33119" s="243"/>
      <c r="C33119" s="243"/>
      <c r="D33119" s="243"/>
      <c r="E33119" s="243"/>
    </row>
    <row r="33120" spans="1:5" customFormat="1">
      <c r="A33120" s="294"/>
      <c r="B33120" s="243"/>
      <c r="C33120" s="243"/>
      <c r="D33120" s="243"/>
      <c r="E33120" s="243"/>
    </row>
    <row r="33121" spans="1:5" customFormat="1">
      <c r="A33121" s="294"/>
      <c r="B33121" s="243"/>
      <c r="C33121" s="243"/>
      <c r="D33121" s="243"/>
      <c r="E33121" s="243"/>
    </row>
    <row r="33122" spans="1:5" customFormat="1">
      <c r="A33122" s="294"/>
      <c r="B33122" s="243"/>
      <c r="C33122" s="243"/>
      <c r="D33122" s="243"/>
      <c r="E33122" s="243"/>
    </row>
    <row r="33123" spans="1:5" customFormat="1">
      <c r="A33123" s="294"/>
      <c r="B33123" s="243"/>
      <c r="C33123" s="243"/>
      <c r="D33123" s="243"/>
      <c r="E33123" s="243"/>
    </row>
    <row r="33124" spans="1:5" customFormat="1">
      <c r="A33124" s="294"/>
      <c r="B33124" s="243"/>
      <c r="C33124" s="243"/>
      <c r="D33124" s="243"/>
      <c r="E33124" s="243"/>
    </row>
    <row r="33125" spans="1:5" customFormat="1">
      <c r="A33125" s="294"/>
      <c r="B33125" s="243"/>
      <c r="C33125" s="243"/>
      <c r="D33125" s="243"/>
      <c r="E33125" s="243"/>
    </row>
    <row r="33126" spans="1:5" customFormat="1">
      <c r="A33126" s="294"/>
      <c r="B33126" s="243"/>
      <c r="C33126" s="243"/>
      <c r="D33126" s="243"/>
      <c r="E33126" s="243"/>
    </row>
    <row r="33127" spans="1:5" customFormat="1">
      <c r="A33127" s="294"/>
      <c r="B33127" s="243"/>
      <c r="C33127" s="243"/>
      <c r="D33127" s="243"/>
      <c r="E33127" s="243"/>
    </row>
    <row r="33128" spans="1:5" customFormat="1">
      <c r="A33128" s="294"/>
      <c r="B33128" s="243"/>
      <c r="C33128" s="243"/>
      <c r="D33128" s="243"/>
      <c r="E33128" s="243"/>
    </row>
    <row r="33129" spans="1:5" customFormat="1">
      <c r="A33129" s="294"/>
      <c r="B33129" s="243"/>
      <c r="C33129" s="243"/>
      <c r="D33129" s="243"/>
      <c r="E33129" s="243"/>
    </row>
    <row r="33130" spans="1:5" customFormat="1">
      <c r="A33130" s="294"/>
      <c r="B33130" s="243"/>
      <c r="C33130" s="243"/>
      <c r="D33130" s="243"/>
      <c r="E33130" s="243"/>
    </row>
    <row r="33131" spans="1:5" customFormat="1">
      <c r="A33131" s="294"/>
      <c r="B33131" s="243"/>
      <c r="C33131" s="243"/>
      <c r="D33131" s="243"/>
      <c r="E33131" s="243"/>
    </row>
    <row r="33132" spans="1:5" customFormat="1">
      <c r="A33132" s="294"/>
      <c r="B33132" s="243"/>
      <c r="C33132" s="243"/>
      <c r="D33132" s="243"/>
      <c r="E33132" s="243"/>
    </row>
    <row r="33133" spans="1:5" customFormat="1">
      <c r="A33133" s="294"/>
      <c r="B33133" s="243"/>
      <c r="C33133" s="243"/>
      <c r="D33133" s="243"/>
      <c r="E33133" s="243"/>
    </row>
    <row r="33134" spans="1:5" customFormat="1">
      <c r="A33134" s="294"/>
      <c r="B33134" s="243"/>
      <c r="C33134" s="243"/>
      <c r="D33134" s="243"/>
      <c r="E33134" s="243"/>
    </row>
    <row r="33135" spans="1:5" customFormat="1">
      <c r="A33135" s="294"/>
      <c r="B33135" s="243"/>
      <c r="C33135" s="243"/>
      <c r="D33135" s="243"/>
      <c r="E33135" s="243"/>
    </row>
    <row r="33136" spans="1:5" customFormat="1">
      <c r="A33136" s="294"/>
      <c r="B33136" s="243"/>
      <c r="C33136" s="243"/>
      <c r="D33136" s="243"/>
      <c r="E33136" s="243"/>
    </row>
    <row r="33137" spans="1:5" customFormat="1">
      <c r="A33137" s="294"/>
      <c r="B33137" s="243"/>
      <c r="C33137" s="243"/>
      <c r="D33137" s="243"/>
      <c r="E33137" s="243"/>
    </row>
    <row r="33138" spans="1:5" customFormat="1">
      <c r="A33138" s="294"/>
      <c r="B33138" s="243"/>
      <c r="C33138" s="243"/>
      <c r="D33138" s="243"/>
      <c r="E33138" s="243"/>
    </row>
    <row r="33139" spans="1:5" customFormat="1">
      <c r="A33139" s="294"/>
      <c r="B33139" s="243"/>
      <c r="C33139" s="243"/>
      <c r="D33139" s="243"/>
      <c r="E33139" s="243"/>
    </row>
    <row r="33140" spans="1:5" customFormat="1">
      <c r="A33140" s="294"/>
      <c r="B33140" s="243"/>
      <c r="C33140" s="243"/>
      <c r="D33140" s="243"/>
      <c r="E33140" s="243"/>
    </row>
    <row r="33141" spans="1:5" customFormat="1">
      <c r="A33141" s="294"/>
      <c r="B33141" s="243"/>
      <c r="C33141" s="243"/>
      <c r="D33141" s="243"/>
      <c r="E33141" s="243"/>
    </row>
    <row r="33142" spans="1:5" customFormat="1">
      <c r="A33142" s="294"/>
      <c r="B33142" s="243"/>
      <c r="C33142" s="243"/>
      <c r="D33142" s="243"/>
      <c r="E33142" s="243"/>
    </row>
    <row r="33143" spans="1:5" customFormat="1">
      <c r="A33143" s="294"/>
      <c r="B33143" s="243"/>
      <c r="C33143" s="243"/>
      <c r="D33143" s="243"/>
      <c r="E33143" s="243"/>
    </row>
    <row r="33144" spans="1:5" customFormat="1">
      <c r="A33144" s="294"/>
      <c r="B33144" s="243"/>
      <c r="C33144" s="243"/>
      <c r="D33144" s="243"/>
      <c r="E33144" s="243"/>
    </row>
    <row r="33145" spans="1:5" customFormat="1">
      <c r="A33145" s="294"/>
      <c r="B33145" s="243"/>
      <c r="C33145" s="243"/>
      <c r="D33145" s="243"/>
      <c r="E33145" s="243"/>
    </row>
    <row r="33146" spans="1:5" customFormat="1">
      <c r="A33146" s="294"/>
      <c r="B33146" s="243"/>
      <c r="C33146" s="243"/>
      <c r="D33146" s="243"/>
      <c r="E33146" s="243"/>
    </row>
    <row r="33147" spans="1:5" customFormat="1">
      <c r="A33147" s="294"/>
      <c r="B33147" s="243"/>
      <c r="C33147" s="243"/>
      <c r="D33147" s="243"/>
      <c r="E33147" s="243"/>
    </row>
    <row r="33148" spans="1:5" customFormat="1">
      <c r="A33148" s="294"/>
      <c r="B33148" s="243"/>
      <c r="C33148" s="243"/>
      <c r="D33148" s="243"/>
      <c r="E33148" s="243"/>
    </row>
    <row r="33149" spans="1:5" customFormat="1">
      <c r="A33149" s="294"/>
      <c r="B33149" s="243"/>
      <c r="C33149" s="243"/>
      <c r="D33149" s="243"/>
      <c r="E33149" s="243"/>
    </row>
    <row r="33150" spans="1:5" customFormat="1">
      <c r="A33150" s="294"/>
      <c r="B33150" s="243"/>
      <c r="C33150" s="243"/>
      <c r="D33150" s="243"/>
      <c r="E33150" s="243"/>
    </row>
    <row r="33151" spans="1:5" customFormat="1">
      <c r="A33151" s="294"/>
      <c r="B33151" s="243"/>
      <c r="C33151" s="243"/>
      <c r="D33151" s="243"/>
      <c r="E33151" s="243"/>
    </row>
    <row r="33152" spans="1:5" customFormat="1">
      <c r="A33152" s="294"/>
      <c r="B33152" s="243"/>
      <c r="C33152" s="243"/>
      <c r="D33152" s="243"/>
      <c r="E33152" s="243"/>
    </row>
    <row r="33153" spans="1:5" customFormat="1">
      <c r="A33153" s="294"/>
      <c r="B33153" s="243"/>
      <c r="C33153" s="243"/>
      <c r="D33153" s="243"/>
      <c r="E33153" s="243"/>
    </row>
    <row r="33154" spans="1:5" customFormat="1">
      <c r="A33154" s="294"/>
      <c r="B33154" s="243"/>
      <c r="C33154" s="243"/>
      <c r="D33154" s="243"/>
      <c r="E33154" s="243"/>
    </row>
    <row r="33155" spans="1:5" customFormat="1">
      <c r="A33155" s="294"/>
      <c r="B33155" s="243"/>
      <c r="C33155" s="243"/>
      <c r="D33155" s="243"/>
      <c r="E33155" s="243"/>
    </row>
    <row r="33156" spans="1:5" customFormat="1">
      <c r="A33156" s="294"/>
      <c r="B33156" s="243"/>
      <c r="C33156" s="243"/>
      <c r="D33156" s="243"/>
      <c r="E33156" s="243"/>
    </row>
    <row r="33157" spans="1:5" customFormat="1">
      <c r="A33157" s="294"/>
      <c r="B33157" s="243"/>
      <c r="C33157" s="243"/>
      <c r="D33157" s="243"/>
      <c r="E33157" s="243"/>
    </row>
    <row r="33158" spans="1:5" customFormat="1">
      <c r="A33158" s="294"/>
      <c r="B33158" s="243"/>
      <c r="C33158" s="243"/>
      <c r="D33158" s="243"/>
      <c r="E33158" s="243"/>
    </row>
    <row r="33159" spans="1:5" customFormat="1">
      <c r="A33159" s="294"/>
      <c r="B33159" s="243"/>
      <c r="C33159" s="243"/>
      <c r="D33159" s="243"/>
      <c r="E33159" s="243"/>
    </row>
    <row r="33160" spans="1:5" customFormat="1">
      <c r="A33160" s="294"/>
      <c r="B33160" s="243"/>
      <c r="C33160" s="243"/>
      <c r="D33160" s="243"/>
      <c r="E33160" s="243"/>
    </row>
    <row r="33161" spans="1:5" customFormat="1">
      <c r="A33161" s="294"/>
      <c r="B33161" s="243"/>
      <c r="C33161" s="243"/>
      <c r="D33161" s="243"/>
      <c r="E33161" s="243"/>
    </row>
    <row r="33162" spans="1:5" customFormat="1">
      <c r="A33162" s="294"/>
      <c r="B33162" s="243"/>
      <c r="C33162" s="243"/>
      <c r="D33162" s="243"/>
      <c r="E33162" s="243"/>
    </row>
    <row r="33163" spans="1:5" customFormat="1">
      <c r="A33163" s="294"/>
      <c r="B33163" s="243"/>
      <c r="C33163" s="243"/>
      <c r="D33163" s="243"/>
      <c r="E33163" s="243"/>
    </row>
    <row r="33164" spans="1:5" customFormat="1">
      <c r="A33164" s="294"/>
      <c r="B33164" s="243"/>
      <c r="C33164" s="243"/>
      <c r="D33164" s="243"/>
      <c r="E33164" s="243"/>
    </row>
    <row r="33165" spans="1:5" customFormat="1">
      <c r="A33165" s="294"/>
      <c r="B33165" s="243"/>
      <c r="C33165" s="243"/>
      <c r="D33165" s="243"/>
      <c r="E33165" s="243"/>
    </row>
    <row r="33166" spans="1:5" customFormat="1">
      <c r="A33166" s="294"/>
      <c r="B33166" s="243"/>
      <c r="C33166" s="243"/>
      <c r="D33166" s="243"/>
      <c r="E33166" s="243"/>
    </row>
    <row r="33167" spans="1:5" customFormat="1">
      <c r="A33167" s="294"/>
      <c r="B33167" s="243"/>
      <c r="C33167" s="243"/>
      <c r="D33167" s="243"/>
      <c r="E33167" s="243"/>
    </row>
    <row r="33168" spans="1:5" customFormat="1">
      <c r="A33168" s="294"/>
      <c r="B33168" s="243"/>
      <c r="C33168" s="243"/>
      <c r="D33168" s="243"/>
      <c r="E33168" s="243"/>
    </row>
    <row r="33169" spans="1:5" customFormat="1">
      <c r="A33169" s="294"/>
      <c r="B33169" s="243"/>
      <c r="C33169" s="243"/>
      <c r="D33169" s="243"/>
      <c r="E33169" s="243"/>
    </row>
    <row r="33170" spans="1:5" customFormat="1">
      <c r="A33170" s="294"/>
      <c r="B33170" s="243"/>
      <c r="C33170" s="243"/>
      <c r="D33170" s="243"/>
      <c r="E33170" s="243"/>
    </row>
    <row r="33171" spans="1:5" customFormat="1">
      <c r="A33171" s="294"/>
      <c r="B33171" s="243"/>
      <c r="C33171" s="243"/>
      <c r="D33171" s="243"/>
      <c r="E33171" s="243"/>
    </row>
    <row r="33172" spans="1:5" customFormat="1">
      <c r="A33172" s="294"/>
      <c r="B33172" s="243"/>
      <c r="C33172" s="243"/>
      <c r="D33172" s="243"/>
      <c r="E33172" s="243"/>
    </row>
    <row r="33173" spans="1:5" customFormat="1">
      <c r="A33173" s="294"/>
      <c r="B33173" s="243"/>
      <c r="C33173" s="243"/>
      <c r="D33173" s="243"/>
      <c r="E33173" s="243"/>
    </row>
    <row r="33174" spans="1:5" customFormat="1">
      <c r="A33174" s="294"/>
      <c r="B33174" s="243"/>
      <c r="C33174" s="243"/>
      <c r="D33174" s="243"/>
      <c r="E33174" s="243"/>
    </row>
    <row r="33175" spans="1:5" customFormat="1">
      <c r="A33175" s="294"/>
      <c r="B33175" s="243"/>
      <c r="C33175" s="243"/>
      <c r="D33175" s="243"/>
      <c r="E33175" s="243"/>
    </row>
    <row r="33176" spans="1:5" customFormat="1">
      <c r="A33176" s="294"/>
      <c r="B33176" s="243"/>
      <c r="C33176" s="243"/>
      <c r="D33176" s="243"/>
      <c r="E33176" s="243"/>
    </row>
    <row r="33177" spans="1:5" customFormat="1">
      <c r="A33177" s="294"/>
      <c r="B33177" s="243"/>
      <c r="C33177" s="243"/>
      <c r="D33177" s="243"/>
      <c r="E33177" s="243"/>
    </row>
    <row r="33178" spans="1:5" customFormat="1">
      <c r="A33178" s="294"/>
      <c r="B33178" s="243"/>
      <c r="C33178" s="243"/>
      <c r="D33178" s="243"/>
      <c r="E33178" s="243"/>
    </row>
    <row r="33179" spans="1:5" customFormat="1">
      <c r="A33179" s="294"/>
      <c r="B33179" s="243"/>
      <c r="C33179" s="243"/>
      <c r="D33179" s="243"/>
      <c r="E33179" s="243"/>
    </row>
    <row r="33180" spans="1:5" customFormat="1">
      <c r="A33180" s="294"/>
      <c r="B33180" s="243"/>
      <c r="C33180" s="243"/>
      <c r="D33180" s="243"/>
      <c r="E33180" s="243"/>
    </row>
    <row r="33181" spans="1:5" customFormat="1">
      <c r="A33181" s="294"/>
      <c r="B33181" s="243"/>
      <c r="C33181" s="243"/>
      <c r="D33181" s="243"/>
      <c r="E33181" s="243"/>
    </row>
    <row r="33182" spans="1:5" customFormat="1">
      <c r="A33182" s="294"/>
      <c r="B33182" s="243"/>
      <c r="C33182" s="243"/>
      <c r="D33182" s="243"/>
      <c r="E33182" s="243"/>
    </row>
    <row r="33183" spans="1:5" customFormat="1">
      <c r="A33183" s="294"/>
      <c r="B33183" s="243"/>
      <c r="C33183" s="243"/>
      <c r="D33183" s="243"/>
      <c r="E33183" s="243"/>
    </row>
    <row r="33184" spans="1:5" customFormat="1">
      <c r="A33184" s="294"/>
      <c r="B33184" s="243"/>
      <c r="C33184" s="243"/>
      <c r="D33184" s="243"/>
      <c r="E33184" s="243"/>
    </row>
    <row r="33185" spans="1:5" customFormat="1">
      <c r="A33185" s="294"/>
      <c r="B33185" s="243"/>
      <c r="C33185" s="243"/>
      <c r="D33185" s="243"/>
      <c r="E33185" s="243"/>
    </row>
    <row r="33186" spans="1:5" customFormat="1">
      <c r="A33186" s="294"/>
      <c r="B33186" s="243"/>
      <c r="C33186" s="243"/>
      <c r="D33186" s="243"/>
      <c r="E33186" s="243"/>
    </row>
    <row r="33187" spans="1:5" customFormat="1">
      <c r="A33187" s="294"/>
      <c r="B33187" s="243"/>
      <c r="C33187" s="243"/>
      <c r="D33187" s="243"/>
      <c r="E33187" s="243"/>
    </row>
    <row r="33188" spans="1:5" customFormat="1">
      <c r="A33188" s="294"/>
      <c r="B33188" s="243"/>
      <c r="C33188" s="243"/>
      <c r="D33188" s="243"/>
      <c r="E33188" s="243"/>
    </row>
    <row r="33189" spans="1:5" customFormat="1">
      <c r="A33189" s="294"/>
      <c r="B33189" s="243"/>
      <c r="C33189" s="243"/>
      <c r="D33189" s="243"/>
      <c r="E33189" s="243"/>
    </row>
    <row r="33190" spans="1:5" customFormat="1">
      <c r="A33190" s="294"/>
      <c r="B33190" s="243"/>
      <c r="C33190" s="243"/>
      <c r="D33190" s="243"/>
      <c r="E33190" s="243"/>
    </row>
    <row r="33191" spans="1:5" customFormat="1">
      <c r="A33191" s="294"/>
      <c r="B33191" s="243"/>
      <c r="C33191" s="243"/>
      <c r="D33191" s="243"/>
      <c r="E33191" s="243"/>
    </row>
    <row r="33192" spans="1:5" customFormat="1">
      <c r="A33192" s="294"/>
      <c r="B33192" s="243"/>
      <c r="C33192" s="243"/>
      <c r="D33192" s="243"/>
      <c r="E33192" s="243"/>
    </row>
    <row r="33193" spans="1:5" customFormat="1">
      <c r="A33193" s="294"/>
      <c r="B33193" s="243"/>
      <c r="C33193" s="243"/>
      <c r="D33193" s="243"/>
      <c r="E33193" s="243"/>
    </row>
    <row r="33194" spans="1:5" customFormat="1">
      <c r="A33194" s="294"/>
      <c r="B33194" s="243"/>
      <c r="C33194" s="243"/>
      <c r="D33194" s="243"/>
      <c r="E33194" s="243"/>
    </row>
    <row r="33195" spans="1:5" customFormat="1">
      <c r="A33195" s="294"/>
      <c r="B33195" s="243"/>
      <c r="C33195" s="243"/>
      <c r="D33195" s="243"/>
      <c r="E33195" s="243"/>
    </row>
    <row r="33196" spans="1:5" customFormat="1">
      <c r="A33196" s="294"/>
      <c r="B33196" s="243"/>
      <c r="C33196" s="243"/>
      <c r="D33196" s="243"/>
      <c r="E33196" s="243"/>
    </row>
    <row r="33197" spans="1:5" customFormat="1">
      <c r="A33197" s="294"/>
      <c r="B33197" s="243"/>
      <c r="C33197" s="243"/>
      <c r="D33197" s="243"/>
      <c r="E33197" s="243"/>
    </row>
    <row r="33198" spans="1:5" customFormat="1">
      <c r="A33198" s="294"/>
      <c r="B33198" s="243"/>
      <c r="C33198" s="243"/>
      <c r="D33198" s="243"/>
      <c r="E33198" s="243"/>
    </row>
    <row r="33199" spans="1:5" customFormat="1">
      <c r="A33199" s="294"/>
      <c r="B33199" s="243"/>
      <c r="C33199" s="243"/>
      <c r="D33199" s="243"/>
      <c r="E33199" s="243"/>
    </row>
    <row r="33200" spans="1:5" customFormat="1">
      <c r="A33200" s="294"/>
      <c r="B33200" s="243"/>
      <c r="C33200" s="243"/>
      <c r="D33200" s="243"/>
      <c r="E33200" s="243"/>
    </row>
    <row r="33201" spans="1:5" customFormat="1">
      <c r="A33201" s="294"/>
      <c r="B33201" s="243"/>
      <c r="C33201" s="243"/>
      <c r="D33201" s="243"/>
      <c r="E33201" s="243"/>
    </row>
    <row r="33202" spans="1:5" customFormat="1">
      <c r="A33202" s="294"/>
      <c r="B33202" s="243"/>
      <c r="C33202" s="243"/>
      <c r="D33202" s="243"/>
      <c r="E33202" s="243"/>
    </row>
    <row r="33203" spans="1:5" customFormat="1">
      <c r="A33203" s="294"/>
      <c r="B33203" s="243"/>
      <c r="C33203" s="243"/>
      <c r="D33203" s="243"/>
      <c r="E33203" s="243"/>
    </row>
    <row r="33204" spans="1:5" customFormat="1">
      <c r="A33204" s="294"/>
      <c r="B33204" s="243"/>
      <c r="C33204" s="243"/>
      <c r="D33204" s="243"/>
      <c r="E33204" s="243"/>
    </row>
    <row r="33205" spans="1:5" customFormat="1">
      <c r="A33205" s="294"/>
      <c r="B33205" s="243"/>
      <c r="C33205" s="243"/>
      <c r="D33205" s="243"/>
      <c r="E33205" s="243"/>
    </row>
    <row r="33206" spans="1:5" customFormat="1">
      <c r="A33206" s="294"/>
      <c r="B33206" s="243"/>
      <c r="C33206" s="243"/>
      <c r="D33206" s="243"/>
      <c r="E33206" s="243"/>
    </row>
    <row r="33207" spans="1:5" customFormat="1">
      <c r="A33207" s="294"/>
      <c r="B33207" s="243"/>
      <c r="C33207" s="243"/>
      <c r="D33207" s="243"/>
      <c r="E33207" s="243"/>
    </row>
    <row r="33208" spans="1:5" customFormat="1">
      <c r="A33208" s="294"/>
      <c r="B33208" s="243"/>
      <c r="C33208" s="243"/>
      <c r="D33208" s="243"/>
      <c r="E33208" s="243"/>
    </row>
    <row r="33209" spans="1:5" customFormat="1">
      <c r="A33209" s="294"/>
      <c r="B33209" s="243"/>
      <c r="C33209" s="243"/>
      <c r="D33209" s="243"/>
      <c r="E33209" s="243"/>
    </row>
    <row r="33210" spans="1:5" customFormat="1">
      <c r="A33210" s="294"/>
      <c r="B33210" s="243"/>
      <c r="C33210" s="243"/>
      <c r="D33210" s="243"/>
      <c r="E33210" s="243"/>
    </row>
    <row r="33211" spans="1:5" customFormat="1">
      <c r="A33211" s="294"/>
      <c r="B33211" s="243"/>
      <c r="C33211" s="243"/>
      <c r="D33211" s="243"/>
      <c r="E33211" s="243"/>
    </row>
    <row r="33212" spans="1:5" customFormat="1">
      <c r="A33212" s="294"/>
      <c r="B33212" s="243"/>
      <c r="C33212" s="243"/>
      <c r="D33212" s="243"/>
      <c r="E33212" s="243"/>
    </row>
    <row r="33213" spans="1:5" customFormat="1">
      <c r="A33213" s="294"/>
      <c r="B33213" s="243"/>
      <c r="C33213" s="243"/>
      <c r="D33213" s="243"/>
      <c r="E33213" s="243"/>
    </row>
    <row r="33214" spans="1:5" customFormat="1">
      <c r="A33214" s="294"/>
      <c r="B33214" s="243"/>
      <c r="C33214" s="243"/>
      <c r="D33214" s="243"/>
      <c r="E33214" s="243"/>
    </row>
    <row r="33215" spans="1:5" customFormat="1">
      <c r="A33215" s="294"/>
      <c r="B33215" s="243"/>
      <c r="C33215" s="243"/>
      <c r="D33215" s="243"/>
      <c r="E33215" s="243"/>
    </row>
    <row r="33216" spans="1:5" customFormat="1">
      <c r="A33216" s="294"/>
      <c r="B33216" s="243"/>
      <c r="C33216" s="243"/>
      <c r="D33216" s="243"/>
      <c r="E33216" s="243"/>
    </row>
    <row r="33217" spans="1:5" customFormat="1">
      <c r="A33217" s="294"/>
      <c r="B33217" s="243"/>
      <c r="C33217" s="243"/>
      <c r="D33217" s="243"/>
      <c r="E33217" s="243"/>
    </row>
    <row r="33218" spans="1:5" customFormat="1">
      <c r="A33218" s="294"/>
      <c r="B33218" s="243"/>
      <c r="C33218" s="243"/>
      <c r="D33218" s="243"/>
      <c r="E33218" s="243"/>
    </row>
    <row r="33219" spans="1:5" customFormat="1">
      <c r="A33219" s="294"/>
      <c r="B33219" s="243"/>
      <c r="C33219" s="243"/>
      <c r="D33219" s="243"/>
      <c r="E33219" s="243"/>
    </row>
    <row r="33220" spans="1:5" customFormat="1">
      <c r="A33220" s="294"/>
      <c r="B33220" s="243"/>
      <c r="C33220" s="243"/>
      <c r="D33220" s="243"/>
      <c r="E33220" s="243"/>
    </row>
    <row r="33221" spans="1:5" customFormat="1">
      <c r="A33221" s="294"/>
      <c r="B33221" s="243"/>
      <c r="C33221" s="243"/>
      <c r="D33221" s="243"/>
      <c r="E33221" s="243"/>
    </row>
    <row r="33222" spans="1:5" customFormat="1">
      <c r="A33222" s="294"/>
      <c r="B33222" s="243"/>
      <c r="C33222" s="243"/>
      <c r="D33222" s="243"/>
      <c r="E33222" s="243"/>
    </row>
    <row r="33223" spans="1:5" customFormat="1">
      <c r="A33223" s="294"/>
      <c r="B33223" s="243"/>
      <c r="C33223" s="243"/>
      <c r="D33223" s="243"/>
      <c r="E33223" s="243"/>
    </row>
    <row r="33224" spans="1:5" customFormat="1">
      <c r="A33224" s="294"/>
      <c r="B33224" s="243"/>
      <c r="C33224" s="243"/>
      <c r="D33224" s="243"/>
      <c r="E33224" s="243"/>
    </row>
    <row r="33225" spans="1:5" customFormat="1">
      <c r="A33225" s="294"/>
      <c r="B33225" s="243"/>
      <c r="C33225" s="243"/>
      <c r="D33225" s="243"/>
      <c r="E33225" s="243"/>
    </row>
    <row r="33226" spans="1:5" customFormat="1">
      <c r="A33226" s="294"/>
      <c r="B33226" s="243"/>
      <c r="C33226" s="243"/>
      <c r="D33226" s="243"/>
      <c r="E33226" s="243"/>
    </row>
    <row r="33227" spans="1:5" customFormat="1">
      <c r="A33227" s="294"/>
      <c r="B33227" s="243"/>
      <c r="C33227" s="243"/>
      <c r="D33227" s="243"/>
      <c r="E33227" s="243"/>
    </row>
    <row r="33228" spans="1:5" customFormat="1">
      <c r="A33228" s="294"/>
      <c r="B33228" s="243"/>
      <c r="C33228" s="243"/>
      <c r="D33228" s="243"/>
      <c r="E33228" s="243"/>
    </row>
    <row r="33229" spans="1:5" customFormat="1">
      <c r="A33229" s="294"/>
      <c r="B33229" s="243"/>
      <c r="C33229" s="243"/>
      <c r="D33229" s="243"/>
      <c r="E33229" s="243"/>
    </row>
    <row r="33230" spans="1:5" customFormat="1">
      <c r="A33230" s="294"/>
      <c r="B33230" s="243"/>
      <c r="C33230" s="243"/>
      <c r="D33230" s="243"/>
      <c r="E33230" s="243"/>
    </row>
    <row r="33231" spans="1:5" customFormat="1">
      <c r="A33231" s="294"/>
      <c r="B33231" s="243"/>
      <c r="C33231" s="243"/>
      <c r="D33231" s="243"/>
      <c r="E33231" s="243"/>
    </row>
    <row r="33232" spans="1:5" customFormat="1">
      <c r="A33232" s="294"/>
      <c r="B33232" s="243"/>
      <c r="C33232" s="243"/>
      <c r="D33232" s="243"/>
      <c r="E33232" s="243"/>
    </row>
    <row r="33233" spans="1:5" customFormat="1">
      <c r="A33233" s="294"/>
      <c r="B33233" s="243"/>
      <c r="C33233" s="243"/>
      <c r="D33233" s="243"/>
      <c r="E33233" s="243"/>
    </row>
    <row r="33234" spans="1:5" customFormat="1">
      <c r="A33234" s="294"/>
      <c r="B33234" s="243"/>
      <c r="C33234" s="243"/>
      <c r="D33234" s="243"/>
      <c r="E33234" s="243"/>
    </row>
    <row r="33235" spans="1:5" customFormat="1">
      <c r="A33235" s="294"/>
      <c r="B33235" s="243"/>
      <c r="C33235" s="243"/>
      <c r="D33235" s="243"/>
      <c r="E33235" s="243"/>
    </row>
    <row r="33236" spans="1:5" customFormat="1">
      <c r="A33236" s="294"/>
      <c r="B33236" s="243"/>
      <c r="C33236" s="243"/>
      <c r="D33236" s="243"/>
      <c r="E33236" s="243"/>
    </row>
    <row r="33237" spans="1:5" customFormat="1">
      <c r="A33237" s="294"/>
      <c r="B33237" s="243"/>
      <c r="C33237" s="243"/>
      <c r="D33237" s="243"/>
      <c r="E33237" s="243"/>
    </row>
    <row r="33238" spans="1:5" customFormat="1">
      <c r="A33238" s="294"/>
      <c r="B33238" s="243"/>
      <c r="C33238" s="243"/>
      <c r="D33238" s="243"/>
      <c r="E33238" s="243"/>
    </row>
    <row r="33239" spans="1:5" customFormat="1">
      <c r="A33239" s="294"/>
      <c r="B33239" s="243"/>
      <c r="C33239" s="243"/>
      <c r="D33239" s="243"/>
      <c r="E33239" s="243"/>
    </row>
    <row r="33240" spans="1:5" customFormat="1">
      <c r="A33240" s="294"/>
      <c r="B33240" s="243"/>
      <c r="C33240" s="243"/>
      <c r="D33240" s="243"/>
      <c r="E33240" s="243"/>
    </row>
    <row r="33241" spans="1:5" customFormat="1">
      <c r="A33241" s="294"/>
      <c r="B33241" s="243"/>
      <c r="C33241" s="243"/>
      <c r="D33241" s="243"/>
      <c r="E33241" s="243"/>
    </row>
    <row r="33242" spans="1:5" customFormat="1">
      <c r="A33242" s="294"/>
      <c r="B33242" s="243"/>
      <c r="C33242" s="243"/>
      <c r="D33242" s="243"/>
      <c r="E33242" s="243"/>
    </row>
    <row r="33243" spans="1:5" customFormat="1">
      <c r="A33243" s="294"/>
      <c r="B33243" s="243"/>
      <c r="C33243" s="243"/>
      <c r="D33243" s="243"/>
      <c r="E33243" s="243"/>
    </row>
    <row r="33244" spans="1:5" customFormat="1">
      <c r="A33244" s="294"/>
      <c r="B33244" s="243"/>
      <c r="C33244" s="243"/>
      <c r="D33244" s="243"/>
      <c r="E33244" s="243"/>
    </row>
    <row r="33245" spans="1:5" customFormat="1">
      <c r="A33245" s="294"/>
      <c r="B33245" s="243"/>
      <c r="C33245" s="243"/>
      <c r="D33245" s="243"/>
      <c r="E33245" s="243"/>
    </row>
    <row r="33246" spans="1:5" customFormat="1">
      <c r="A33246" s="294"/>
      <c r="B33246" s="243"/>
      <c r="C33246" s="243"/>
      <c r="D33246" s="243"/>
      <c r="E33246" s="243"/>
    </row>
    <row r="33247" spans="1:5" customFormat="1">
      <c r="A33247" s="294"/>
      <c r="B33247" s="243"/>
      <c r="C33247" s="243"/>
      <c r="D33247" s="243"/>
      <c r="E33247" s="243"/>
    </row>
    <row r="33248" spans="1:5" customFormat="1">
      <c r="A33248" s="294"/>
      <c r="B33248" s="243"/>
      <c r="C33248" s="243"/>
      <c r="D33248" s="243"/>
      <c r="E33248" s="243"/>
    </row>
    <row r="33249" spans="1:5" customFormat="1">
      <c r="A33249" s="294"/>
      <c r="B33249" s="243"/>
      <c r="C33249" s="243"/>
      <c r="D33249" s="243"/>
      <c r="E33249" s="243"/>
    </row>
    <row r="33250" spans="1:5" customFormat="1">
      <c r="A33250" s="294"/>
      <c r="B33250" s="243"/>
      <c r="C33250" s="243"/>
      <c r="D33250" s="243"/>
      <c r="E33250" s="243"/>
    </row>
    <row r="33251" spans="1:5" customFormat="1">
      <c r="A33251" s="294"/>
      <c r="B33251" s="243"/>
      <c r="C33251" s="243"/>
      <c r="D33251" s="243"/>
      <c r="E33251" s="243"/>
    </row>
    <row r="33252" spans="1:5" customFormat="1">
      <c r="A33252" s="294"/>
      <c r="B33252" s="243"/>
      <c r="C33252" s="243"/>
      <c r="D33252" s="243"/>
      <c r="E33252" s="243"/>
    </row>
    <row r="33253" spans="1:5" customFormat="1">
      <c r="A33253" s="294"/>
      <c r="B33253" s="243"/>
      <c r="C33253" s="243"/>
      <c r="D33253" s="243"/>
      <c r="E33253" s="243"/>
    </row>
    <row r="33254" spans="1:5" customFormat="1">
      <c r="A33254" s="294"/>
      <c r="B33254" s="243"/>
      <c r="C33254" s="243"/>
      <c r="D33254" s="243"/>
      <c r="E33254" s="243"/>
    </row>
    <row r="33255" spans="1:5" customFormat="1">
      <c r="A33255" s="294"/>
      <c r="B33255" s="243"/>
      <c r="C33255" s="243"/>
      <c r="D33255" s="243"/>
      <c r="E33255" s="243"/>
    </row>
    <row r="33256" spans="1:5" customFormat="1">
      <c r="A33256" s="294"/>
      <c r="B33256" s="243"/>
      <c r="C33256" s="243"/>
      <c r="D33256" s="243"/>
      <c r="E33256" s="243"/>
    </row>
    <row r="33257" spans="1:5" customFormat="1">
      <c r="A33257" s="294"/>
      <c r="B33257" s="243"/>
      <c r="C33257" s="243"/>
      <c r="D33257" s="243"/>
      <c r="E33257" s="243"/>
    </row>
    <row r="33258" spans="1:5" customFormat="1">
      <c r="A33258" s="294"/>
      <c r="B33258" s="243"/>
      <c r="C33258" s="243"/>
      <c r="D33258" s="243"/>
      <c r="E33258" s="243"/>
    </row>
    <row r="33259" spans="1:5" customFormat="1">
      <c r="A33259" s="294"/>
      <c r="B33259" s="243"/>
      <c r="C33259" s="243"/>
      <c r="D33259" s="243"/>
      <c r="E33259" s="243"/>
    </row>
    <row r="33260" spans="1:5" customFormat="1">
      <c r="A33260" s="294"/>
      <c r="B33260" s="243"/>
      <c r="C33260" s="243"/>
      <c r="D33260" s="243"/>
      <c r="E33260" s="243"/>
    </row>
    <row r="33261" spans="1:5" customFormat="1">
      <c r="A33261" s="294"/>
      <c r="B33261" s="243"/>
      <c r="C33261" s="243"/>
      <c r="D33261" s="243"/>
      <c r="E33261" s="243"/>
    </row>
    <row r="33262" spans="1:5" customFormat="1">
      <c r="A33262" s="294"/>
      <c r="B33262" s="243"/>
      <c r="C33262" s="243"/>
      <c r="D33262" s="243"/>
      <c r="E33262" s="243"/>
    </row>
    <row r="33263" spans="1:5" customFormat="1">
      <c r="A33263" s="294"/>
      <c r="B33263" s="243"/>
      <c r="C33263" s="243"/>
      <c r="D33263" s="243"/>
      <c r="E33263" s="243"/>
    </row>
    <row r="33264" spans="1:5" customFormat="1">
      <c r="A33264" s="294"/>
      <c r="B33264" s="243"/>
      <c r="C33264" s="243"/>
      <c r="D33264" s="243"/>
      <c r="E33264" s="243"/>
    </row>
    <row r="33265" spans="1:5" customFormat="1">
      <c r="A33265" s="294"/>
      <c r="B33265" s="243"/>
      <c r="C33265" s="243"/>
      <c r="D33265" s="243"/>
      <c r="E33265" s="243"/>
    </row>
    <row r="33266" spans="1:5" customFormat="1">
      <c r="A33266" s="294"/>
      <c r="B33266" s="243"/>
      <c r="C33266" s="243"/>
      <c r="D33266" s="243"/>
      <c r="E33266" s="243"/>
    </row>
    <row r="33267" spans="1:5" customFormat="1">
      <c r="A33267" s="294"/>
      <c r="B33267" s="243"/>
      <c r="C33267" s="243"/>
      <c r="D33267" s="243"/>
      <c r="E33267" s="243"/>
    </row>
    <row r="33268" spans="1:5" customFormat="1">
      <c r="A33268" s="294"/>
      <c r="B33268" s="243"/>
      <c r="C33268" s="243"/>
      <c r="D33268" s="243"/>
      <c r="E33268" s="243"/>
    </row>
    <row r="33269" spans="1:5" customFormat="1">
      <c r="A33269" s="294"/>
      <c r="B33269" s="243"/>
      <c r="C33269" s="243"/>
      <c r="D33269" s="243"/>
      <c r="E33269" s="243"/>
    </row>
    <row r="33270" spans="1:5" customFormat="1">
      <c r="A33270" s="294"/>
      <c r="B33270" s="243"/>
      <c r="C33270" s="243"/>
      <c r="D33270" s="243"/>
      <c r="E33270" s="243"/>
    </row>
    <row r="33271" spans="1:5" customFormat="1">
      <c r="A33271" s="294"/>
      <c r="B33271" s="243"/>
      <c r="C33271" s="243"/>
      <c r="D33271" s="243"/>
      <c r="E33271" s="243"/>
    </row>
    <row r="33272" spans="1:5" customFormat="1">
      <c r="A33272" s="294"/>
      <c r="B33272" s="243"/>
      <c r="C33272" s="243"/>
      <c r="D33272" s="243"/>
      <c r="E33272" s="243"/>
    </row>
    <row r="33273" spans="1:5" customFormat="1">
      <c r="A33273" s="294"/>
      <c r="B33273" s="243"/>
      <c r="C33273" s="243"/>
      <c r="D33273" s="243"/>
      <c r="E33273" s="243"/>
    </row>
    <row r="33274" spans="1:5" customFormat="1">
      <c r="A33274" s="294"/>
      <c r="B33274" s="243"/>
      <c r="C33274" s="243"/>
      <c r="D33274" s="243"/>
      <c r="E33274" s="243"/>
    </row>
    <row r="33275" spans="1:5" customFormat="1">
      <c r="A33275" s="294"/>
      <c r="B33275" s="243"/>
      <c r="C33275" s="243"/>
      <c r="D33275" s="243"/>
      <c r="E33275" s="243"/>
    </row>
    <row r="33276" spans="1:5" customFormat="1">
      <c r="A33276" s="294"/>
      <c r="B33276" s="243"/>
      <c r="C33276" s="243"/>
      <c r="D33276" s="243"/>
      <c r="E33276" s="243"/>
    </row>
    <row r="33277" spans="1:5" customFormat="1">
      <c r="A33277" s="294"/>
      <c r="B33277" s="243"/>
      <c r="C33277" s="243"/>
      <c r="D33277" s="243"/>
      <c r="E33277" s="243"/>
    </row>
    <row r="33278" spans="1:5" customFormat="1">
      <c r="A33278" s="294"/>
      <c r="B33278" s="243"/>
      <c r="C33278" s="243"/>
      <c r="D33278" s="243"/>
      <c r="E33278" s="243"/>
    </row>
    <row r="33279" spans="1:5" customFormat="1">
      <c r="A33279" s="294"/>
      <c r="B33279" s="243"/>
      <c r="C33279" s="243"/>
      <c r="D33279" s="243"/>
      <c r="E33279" s="243"/>
    </row>
    <row r="33280" spans="1:5" customFormat="1">
      <c r="A33280" s="294"/>
      <c r="B33280" s="243"/>
      <c r="C33280" s="243"/>
      <c r="D33280" s="243"/>
      <c r="E33280" s="243"/>
    </row>
    <row r="33281" spans="1:5" customFormat="1">
      <c r="A33281" s="294"/>
      <c r="B33281" s="243"/>
      <c r="C33281" s="243"/>
      <c r="D33281" s="243"/>
      <c r="E33281" s="243"/>
    </row>
    <row r="33282" spans="1:5" customFormat="1">
      <c r="A33282" s="294"/>
      <c r="B33282" s="243"/>
      <c r="C33282" s="243"/>
      <c r="D33282" s="243"/>
      <c r="E33282" s="243"/>
    </row>
    <row r="33283" spans="1:5" customFormat="1">
      <c r="A33283" s="294"/>
      <c r="B33283" s="243"/>
      <c r="C33283" s="243"/>
      <c r="D33283" s="243"/>
      <c r="E33283" s="243"/>
    </row>
    <row r="33284" spans="1:5" customFormat="1">
      <c r="A33284" s="294"/>
      <c r="B33284" s="243"/>
      <c r="C33284" s="243"/>
      <c r="D33284" s="243"/>
      <c r="E33284" s="243"/>
    </row>
    <row r="33285" spans="1:5" customFormat="1">
      <c r="A33285" s="294"/>
      <c r="B33285" s="243"/>
      <c r="C33285" s="243"/>
      <c r="D33285" s="243"/>
      <c r="E33285" s="243"/>
    </row>
    <row r="33286" spans="1:5" customFormat="1">
      <c r="A33286" s="294"/>
      <c r="B33286" s="243"/>
      <c r="C33286" s="243"/>
      <c r="D33286" s="243"/>
      <c r="E33286" s="243"/>
    </row>
    <row r="33287" spans="1:5" customFormat="1">
      <c r="A33287" s="294"/>
      <c r="B33287" s="243"/>
      <c r="C33287" s="243"/>
      <c r="D33287" s="243"/>
      <c r="E33287" s="243"/>
    </row>
    <row r="33288" spans="1:5" customFormat="1">
      <c r="A33288" s="294"/>
      <c r="B33288" s="243"/>
      <c r="C33288" s="243"/>
      <c r="D33288" s="243"/>
      <c r="E33288" s="243"/>
    </row>
    <row r="33289" spans="1:5" customFormat="1">
      <c r="A33289" s="294"/>
      <c r="B33289" s="243"/>
      <c r="C33289" s="243"/>
      <c r="D33289" s="243"/>
      <c r="E33289" s="243"/>
    </row>
    <row r="33290" spans="1:5" customFormat="1">
      <c r="A33290" s="294"/>
      <c r="B33290" s="243"/>
      <c r="C33290" s="243"/>
      <c r="D33290" s="243"/>
      <c r="E33290" s="243"/>
    </row>
    <row r="33291" spans="1:5" customFormat="1">
      <c r="A33291" s="294"/>
      <c r="B33291" s="243"/>
      <c r="C33291" s="243"/>
      <c r="D33291" s="243"/>
      <c r="E33291" s="243"/>
    </row>
    <row r="33292" spans="1:5" customFormat="1">
      <c r="A33292" s="294"/>
      <c r="B33292" s="243"/>
      <c r="C33292" s="243"/>
      <c r="D33292" s="243"/>
      <c r="E33292" s="243"/>
    </row>
    <row r="33293" spans="1:5" customFormat="1">
      <c r="A33293" s="294"/>
      <c r="B33293" s="243"/>
      <c r="C33293" s="243"/>
      <c r="D33293" s="243"/>
      <c r="E33293" s="243"/>
    </row>
    <row r="33294" spans="1:5" customFormat="1">
      <c r="A33294" s="294"/>
      <c r="B33294" s="243"/>
      <c r="C33294" s="243"/>
      <c r="D33294" s="243"/>
      <c r="E33294" s="243"/>
    </row>
    <row r="33295" spans="1:5" customFormat="1">
      <c r="A33295" s="294"/>
      <c r="B33295" s="243"/>
      <c r="C33295" s="243"/>
      <c r="D33295" s="243"/>
      <c r="E33295" s="243"/>
    </row>
    <row r="33296" spans="1:5" customFormat="1">
      <c r="A33296" s="294"/>
      <c r="B33296" s="243"/>
      <c r="C33296" s="243"/>
      <c r="D33296" s="243"/>
      <c r="E33296" s="243"/>
    </row>
    <row r="33297" spans="1:5" customFormat="1">
      <c r="A33297" s="294"/>
      <c r="B33297" s="243"/>
      <c r="C33297" s="243"/>
      <c r="D33297" s="243"/>
      <c r="E33297" s="243"/>
    </row>
    <row r="33298" spans="1:5" customFormat="1">
      <c r="A33298" s="294"/>
      <c r="B33298" s="243"/>
      <c r="C33298" s="243"/>
      <c r="D33298" s="243"/>
      <c r="E33298" s="243"/>
    </row>
    <row r="33299" spans="1:5" customFormat="1">
      <c r="A33299" s="294"/>
      <c r="B33299" s="243"/>
      <c r="C33299" s="243"/>
      <c r="D33299" s="243"/>
      <c r="E33299" s="243"/>
    </row>
    <row r="33300" spans="1:5" customFormat="1">
      <c r="A33300" s="294"/>
      <c r="B33300" s="243"/>
      <c r="C33300" s="243"/>
      <c r="D33300" s="243"/>
      <c r="E33300" s="243"/>
    </row>
    <row r="33301" spans="1:5" customFormat="1">
      <c r="A33301" s="294"/>
      <c r="B33301" s="243"/>
      <c r="C33301" s="243"/>
      <c r="D33301" s="243"/>
      <c r="E33301" s="243"/>
    </row>
    <row r="33302" spans="1:5" customFormat="1">
      <c r="A33302" s="294"/>
      <c r="B33302" s="243"/>
      <c r="C33302" s="243"/>
      <c r="D33302" s="243"/>
      <c r="E33302" s="243"/>
    </row>
    <row r="33303" spans="1:5" customFormat="1">
      <c r="A33303" s="294"/>
      <c r="B33303" s="243"/>
      <c r="C33303" s="243"/>
      <c r="D33303" s="243"/>
      <c r="E33303" s="243"/>
    </row>
    <row r="33304" spans="1:5" customFormat="1">
      <c r="A33304" s="294"/>
      <c r="B33304" s="243"/>
      <c r="C33304" s="243"/>
      <c r="D33304" s="243"/>
      <c r="E33304" s="243"/>
    </row>
    <row r="33305" spans="1:5" customFormat="1">
      <c r="A33305" s="294"/>
      <c r="B33305" s="243"/>
      <c r="C33305" s="243"/>
      <c r="D33305" s="243"/>
      <c r="E33305" s="243"/>
    </row>
    <row r="33306" spans="1:5" customFormat="1">
      <c r="A33306" s="294"/>
      <c r="B33306" s="243"/>
      <c r="C33306" s="243"/>
      <c r="D33306" s="243"/>
      <c r="E33306" s="243"/>
    </row>
    <row r="33307" spans="1:5" customFormat="1">
      <c r="A33307" s="294"/>
      <c r="B33307" s="243"/>
      <c r="C33307" s="243"/>
      <c r="D33307" s="243"/>
      <c r="E33307" s="243"/>
    </row>
    <row r="33308" spans="1:5" customFormat="1">
      <c r="A33308" s="294"/>
      <c r="B33308" s="243"/>
      <c r="C33308" s="243"/>
      <c r="D33308" s="243"/>
      <c r="E33308" s="243"/>
    </row>
    <row r="33309" spans="1:5" customFormat="1">
      <c r="A33309" s="294"/>
      <c r="B33309" s="243"/>
      <c r="C33309" s="243"/>
      <c r="D33309" s="243"/>
      <c r="E33309" s="243"/>
    </row>
    <row r="33310" spans="1:5" customFormat="1">
      <c r="A33310" s="294"/>
      <c r="B33310" s="243"/>
      <c r="C33310" s="243"/>
      <c r="D33310" s="243"/>
      <c r="E33310" s="243"/>
    </row>
    <row r="33311" spans="1:5" customFormat="1">
      <c r="A33311" s="294"/>
      <c r="B33311" s="243"/>
      <c r="C33311" s="243"/>
      <c r="D33311" s="243"/>
      <c r="E33311" s="243"/>
    </row>
    <row r="33312" spans="1:5" customFormat="1">
      <c r="A33312" s="294"/>
      <c r="B33312" s="243"/>
      <c r="C33312" s="243"/>
      <c r="D33312" s="243"/>
      <c r="E33312" s="243"/>
    </row>
    <row r="33313" spans="1:5" customFormat="1">
      <c r="A33313" s="294"/>
      <c r="B33313" s="243"/>
      <c r="C33313" s="243"/>
      <c r="D33313" s="243"/>
      <c r="E33313" s="243"/>
    </row>
    <row r="33314" spans="1:5" customFormat="1">
      <c r="A33314" s="294"/>
      <c r="B33314" s="243"/>
      <c r="C33314" s="243"/>
      <c r="D33314" s="243"/>
      <c r="E33314" s="243"/>
    </row>
    <row r="33315" spans="1:5" customFormat="1">
      <c r="A33315" s="294"/>
      <c r="B33315" s="243"/>
      <c r="C33315" s="243"/>
      <c r="D33315" s="243"/>
      <c r="E33315" s="243"/>
    </row>
    <row r="33316" spans="1:5" customFormat="1">
      <c r="A33316" s="294"/>
      <c r="B33316" s="243"/>
      <c r="C33316" s="243"/>
      <c r="D33316" s="243"/>
      <c r="E33316" s="243"/>
    </row>
    <row r="33317" spans="1:5" customFormat="1">
      <c r="A33317" s="294"/>
      <c r="B33317" s="243"/>
      <c r="C33317" s="243"/>
      <c r="D33317" s="243"/>
      <c r="E33317" s="243"/>
    </row>
    <row r="33318" spans="1:5" customFormat="1">
      <c r="A33318" s="294"/>
      <c r="B33318" s="243"/>
      <c r="C33318" s="243"/>
      <c r="D33318" s="243"/>
      <c r="E33318" s="243"/>
    </row>
    <row r="33319" spans="1:5" customFormat="1">
      <c r="A33319" s="294"/>
      <c r="B33319" s="243"/>
      <c r="C33319" s="243"/>
      <c r="D33319" s="243"/>
      <c r="E33319" s="243"/>
    </row>
    <row r="33320" spans="1:5" customFormat="1">
      <c r="A33320" s="294"/>
      <c r="B33320" s="243"/>
      <c r="C33320" s="243"/>
      <c r="D33320" s="243"/>
      <c r="E33320" s="243"/>
    </row>
    <row r="33321" spans="1:5" customFormat="1">
      <c r="A33321" s="294"/>
      <c r="B33321" s="243"/>
      <c r="C33321" s="243"/>
      <c r="D33321" s="243"/>
      <c r="E33321" s="243"/>
    </row>
    <row r="33322" spans="1:5" customFormat="1">
      <c r="A33322" s="294"/>
      <c r="B33322" s="243"/>
      <c r="C33322" s="243"/>
      <c r="D33322" s="243"/>
      <c r="E33322" s="243"/>
    </row>
    <row r="33323" spans="1:5" customFormat="1">
      <c r="A33323" s="294"/>
      <c r="B33323" s="243"/>
      <c r="C33323" s="243"/>
      <c r="D33323" s="243"/>
      <c r="E33323" s="243"/>
    </row>
    <row r="33324" spans="1:5" customFormat="1">
      <c r="A33324" s="294"/>
      <c r="B33324" s="243"/>
      <c r="C33324" s="243"/>
      <c r="D33324" s="243"/>
      <c r="E33324" s="243"/>
    </row>
    <row r="33325" spans="1:5" customFormat="1">
      <c r="A33325" s="294"/>
      <c r="B33325" s="243"/>
      <c r="C33325" s="243"/>
      <c r="D33325" s="243"/>
      <c r="E33325" s="243"/>
    </row>
    <row r="33326" spans="1:5" customFormat="1">
      <c r="A33326" s="294"/>
      <c r="B33326" s="243"/>
      <c r="C33326" s="243"/>
      <c r="D33326" s="243"/>
      <c r="E33326" s="243"/>
    </row>
    <row r="33327" spans="1:5" customFormat="1">
      <c r="A33327" s="294"/>
      <c r="B33327" s="243"/>
      <c r="C33327" s="243"/>
      <c r="D33327" s="243"/>
      <c r="E33327" s="243"/>
    </row>
    <row r="33328" spans="1:5" customFormat="1">
      <c r="A33328" s="294"/>
      <c r="B33328" s="243"/>
      <c r="C33328" s="243"/>
      <c r="D33328" s="243"/>
      <c r="E33328" s="243"/>
    </row>
    <row r="33329" spans="1:5" customFormat="1">
      <c r="A33329" s="294"/>
      <c r="B33329" s="243"/>
      <c r="C33329" s="243"/>
      <c r="D33329" s="243"/>
      <c r="E33329" s="243"/>
    </row>
    <row r="33330" spans="1:5" customFormat="1">
      <c r="A33330" s="294"/>
      <c r="B33330" s="243"/>
      <c r="C33330" s="243"/>
      <c r="D33330" s="243"/>
      <c r="E33330" s="243"/>
    </row>
    <row r="33331" spans="1:5" customFormat="1">
      <c r="A33331" s="294"/>
      <c r="B33331" s="243"/>
      <c r="C33331" s="243"/>
      <c r="D33331" s="243"/>
      <c r="E33331" s="243"/>
    </row>
    <row r="33332" spans="1:5" customFormat="1">
      <c r="A33332" s="294"/>
      <c r="B33332" s="243"/>
      <c r="C33332" s="243"/>
      <c r="D33332" s="243"/>
      <c r="E33332" s="243"/>
    </row>
    <row r="33333" spans="1:5" customFormat="1">
      <c r="A33333" s="294"/>
      <c r="B33333" s="243"/>
      <c r="C33333" s="243"/>
      <c r="D33333" s="243"/>
      <c r="E33333" s="243"/>
    </row>
    <row r="33334" spans="1:5" customFormat="1">
      <c r="A33334" s="294"/>
      <c r="B33334" s="243"/>
      <c r="C33334" s="243"/>
      <c r="D33334" s="243"/>
      <c r="E33334" s="243"/>
    </row>
    <row r="33335" spans="1:5" customFormat="1">
      <c r="A33335" s="294"/>
      <c r="B33335" s="243"/>
      <c r="C33335" s="243"/>
      <c r="D33335" s="243"/>
      <c r="E33335" s="243"/>
    </row>
    <row r="33336" spans="1:5" customFormat="1">
      <c r="A33336" s="294"/>
      <c r="B33336" s="243"/>
      <c r="C33336" s="243"/>
      <c r="D33336" s="243"/>
      <c r="E33336" s="243"/>
    </row>
    <row r="33337" spans="1:5" customFormat="1">
      <c r="A33337" s="294"/>
      <c r="B33337" s="243"/>
      <c r="C33337" s="243"/>
      <c r="D33337" s="243"/>
      <c r="E33337" s="243"/>
    </row>
    <row r="33338" spans="1:5" customFormat="1">
      <c r="A33338" s="294"/>
      <c r="B33338" s="243"/>
      <c r="C33338" s="243"/>
      <c r="D33338" s="243"/>
      <c r="E33338" s="243"/>
    </row>
    <row r="33339" spans="1:5" customFormat="1">
      <c r="A33339" s="294"/>
      <c r="B33339" s="243"/>
      <c r="C33339" s="243"/>
      <c r="D33339" s="243"/>
      <c r="E33339" s="243"/>
    </row>
    <row r="33340" spans="1:5" customFormat="1">
      <c r="A33340" s="294"/>
      <c r="B33340" s="243"/>
      <c r="C33340" s="243"/>
      <c r="D33340" s="243"/>
      <c r="E33340" s="243"/>
    </row>
    <row r="33341" spans="1:5" customFormat="1">
      <c r="A33341" s="294"/>
      <c r="B33341" s="243"/>
      <c r="C33341" s="243"/>
      <c r="D33341" s="243"/>
      <c r="E33341" s="243"/>
    </row>
    <row r="33342" spans="1:5" customFormat="1">
      <c r="A33342" s="294"/>
      <c r="B33342" s="243"/>
      <c r="C33342" s="243"/>
      <c r="D33342" s="243"/>
      <c r="E33342" s="243"/>
    </row>
    <row r="33343" spans="1:5" customFormat="1">
      <c r="A33343" s="294"/>
      <c r="B33343" s="243"/>
      <c r="C33343" s="243"/>
      <c r="D33343" s="243"/>
      <c r="E33343" s="243"/>
    </row>
    <row r="33344" spans="1:5" customFormat="1">
      <c r="A33344" s="294"/>
      <c r="B33344" s="243"/>
      <c r="C33344" s="243"/>
      <c r="D33344" s="243"/>
      <c r="E33344" s="243"/>
    </row>
    <row r="33345" spans="1:5" customFormat="1">
      <c r="A33345" s="294"/>
      <c r="B33345" s="243"/>
      <c r="C33345" s="243"/>
      <c r="D33345" s="243"/>
      <c r="E33345" s="243"/>
    </row>
    <row r="33346" spans="1:5" customFormat="1">
      <c r="A33346" s="294"/>
      <c r="B33346" s="243"/>
      <c r="C33346" s="243"/>
      <c r="D33346" s="243"/>
      <c r="E33346" s="243"/>
    </row>
    <row r="33347" spans="1:5" customFormat="1">
      <c r="A33347" s="294"/>
      <c r="B33347" s="243"/>
      <c r="C33347" s="243"/>
      <c r="D33347" s="243"/>
      <c r="E33347" s="243"/>
    </row>
    <row r="33348" spans="1:5" customFormat="1">
      <c r="A33348" s="294"/>
      <c r="B33348" s="243"/>
      <c r="C33348" s="243"/>
      <c r="D33348" s="243"/>
      <c r="E33348" s="243"/>
    </row>
    <row r="33349" spans="1:5" customFormat="1">
      <c r="A33349" s="294"/>
      <c r="B33349" s="243"/>
      <c r="C33349" s="243"/>
      <c r="D33349" s="243"/>
      <c r="E33349" s="243"/>
    </row>
    <row r="33350" spans="1:5" customFormat="1">
      <c r="A33350" s="294"/>
      <c r="B33350" s="243"/>
      <c r="C33350" s="243"/>
      <c r="D33350" s="243"/>
      <c r="E33350" s="243"/>
    </row>
    <row r="33351" spans="1:5" customFormat="1">
      <c r="A33351" s="294"/>
      <c r="B33351" s="243"/>
      <c r="C33351" s="243"/>
      <c r="D33351" s="243"/>
      <c r="E33351" s="243"/>
    </row>
    <row r="33352" spans="1:5" customFormat="1">
      <c r="A33352" s="294"/>
      <c r="B33352" s="243"/>
      <c r="C33352" s="243"/>
      <c r="D33352" s="243"/>
      <c r="E33352" s="243"/>
    </row>
    <row r="33353" spans="1:5" customFormat="1">
      <c r="A33353" s="294"/>
      <c r="B33353" s="243"/>
      <c r="C33353" s="243"/>
      <c r="D33353" s="243"/>
      <c r="E33353" s="243"/>
    </row>
    <row r="33354" spans="1:5" customFormat="1">
      <c r="A33354" s="294"/>
      <c r="B33354" s="243"/>
      <c r="C33354" s="243"/>
      <c r="D33354" s="243"/>
      <c r="E33354" s="243"/>
    </row>
    <row r="33355" spans="1:5" customFormat="1">
      <c r="A33355" s="294"/>
      <c r="B33355" s="243"/>
      <c r="C33355" s="243"/>
      <c r="D33355" s="243"/>
      <c r="E33355" s="243"/>
    </row>
    <row r="33356" spans="1:5" customFormat="1">
      <c r="A33356" s="294"/>
      <c r="B33356" s="243"/>
      <c r="C33356" s="243"/>
      <c r="D33356" s="243"/>
      <c r="E33356" s="243"/>
    </row>
    <row r="33357" spans="1:5" customFormat="1">
      <c r="A33357" s="294"/>
      <c r="B33357" s="243"/>
      <c r="C33357" s="243"/>
      <c r="D33357" s="243"/>
      <c r="E33357" s="243"/>
    </row>
    <row r="33358" spans="1:5" customFormat="1">
      <c r="A33358" s="294"/>
      <c r="B33358" s="243"/>
      <c r="C33358" s="243"/>
      <c r="D33358" s="243"/>
      <c r="E33358" s="243"/>
    </row>
    <row r="33359" spans="1:5" customFormat="1">
      <c r="A33359" s="294"/>
      <c r="B33359" s="243"/>
      <c r="C33359" s="243"/>
      <c r="D33359" s="243"/>
      <c r="E33359" s="243"/>
    </row>
    <row r="33360" spans="1:5" customFormat="1">
      <c r="A33360" s="294"/>
      <c r="B33360" s="243"/>
      <c r="C33360" s="243"/>
      <c r="D33360" s="243"/>
      <c r="E33360" s="243"/>
    </row>
    <row r="33361" spans="1:5" customFormat="1">
      <c r="A33361" s="294"/>
      <c r="B33361" s="243"/>
      <c r="C33361" s="243"/>
      <c r="D33361" s="243"/>
      <c r="E33361" s="243"/>
    </row>
    <row r="33362" spans="1:5" customFormat="1">
      <c r="A33362" s="294"/>
      <c r="B33362" s="243"/>
      <c r="C33362" s="243"/>
      <c r="D33362" s="243"/>
      <c r="E33362" s="243"/>
    </row>
    <row r="33363" spans="1:5" customFormat="1">
      <c r="A33363" s="294"/>
      <c r="B33363" s="243"/>
      <c r="C33363" s="243"/>
      <c r="D33363" s="243"/>
      <c r="E33363" s="243"/>
    </row>
    <row r="33364" spans="1:5" customFormat="1">
      <c r="A33364" s="294"/>
      <c r="B33364" s="243"/>
      <c r="C33364" s="243"/>
      <c r="D33364" s="243"/>
      <c r="E33364" s="243"/>
    </row>
    <row r="33365" spans="1:5" customFormat="1">
      <c r="A33365" s="294"/>
      <c r="B33365" s="243"/>
      <c r="C33365" s="243"/>
      <c r="D33365" s="243"/>
      <c r="E33365" s="243"/>
    </row>
    <row r="33366" spans="1:5" customFormat="1">
      <c r="A33366" s="294"/>
      <c r="B33366" s="243"/>
      <c r="C33366" s="243"/>
      <c r="D33366" s="243"/>
      <c r="E33366" s="243"/>
    </row>
    <row r="33367" spans="1:5" customFormat="1">
      <c r="A33367" s="294"/>
      <c r="B33367" s="243"/>
      <c r="C33367" s="243"/>
      <c r="D33367" s="243"/>
      <c r="E33367" s="243"/>
    </row>
    <row r="33368" spans="1:5" customFormat="1">
      <c r="A33368" s="294"/>
      <c r="B33368" s="243"/>
      <c r="C33368" s="243"/>
      <c r="D33368" s="243"/>
      <c r="E33368" s="243"/>
    </row>
    <row r="33369" spans="1:5" customFormat="1">
      <c r="A33369" s="294"/>
      <c r="B33369" s="243"/>
      <c r="C33369" s="243"/>
      <c r="D33369" s="243"/>
      <c r="E33369" s="243"/>
    </row>
    <row r="33370" spans="1:5" customFormat="1">
      <c r="A33370" s="294"/>
      <c r="B33370" s="243"/>
      <c r="C33370" s="243"/>
      <c r="D33370" s="243"/>
      <c r="E33370" s="243"/>
    </row>
    <row r="33371" spans="1:5" customFormat="1">
      <c r="A33371" s="294"/>
      <c r="B33371" s="243"/>
      <c r="C33371" s="243"/>
      <c r="D33371" s="243"/>
      <c r="E33371" s="243"/>
    </row>
    <row r="33372" spans="1:5" customFormat="1">
      <c r="A33372" s="294"/>
      <c r="B33372" s="243"/>
      <c r="C33372" s="243"/>
      <c r="D33372" s="243"/>
      <c r="E33372" s="243"/>
    </row>
    <row r="33373" spans="1:5" customFormat="1">
      <c r="A33373" s="294"/>
      <c r="B33373" s="243"/>
      <c r="C33373" s="243"/>
      <c r="D33373" s="243"/>
      <c r="E33373" s="243"/>
    </row>
    <row r="33374" spans="1:5" customFormat="1">
      <c r="A33374" s="294"/>
      <c r="B33374" s="243"/>
      <c r="C33374" s="243"/>
      <c r="D33374" s="243"/>
      <c r="E33374" s="243"/>
    </row>
    <row r="33375" spans="1:5" customFormat="1">
      <c r="A33375" s="294"/>
      <c r="B33375" s="243"/>
      <c r="C33375" s="243"/>
      <c r="D33375" s="243"/>
      <c r="E33375" s="243"/>
    </row>
    <row r="33376" spans="1:5" customFormat="1">
      <c r="A33376" s="294"/>
      <c r="B33376" s="243"/>
      <c r="C33376" s="243"/>
      <c r="D33376" s="243"/>
      <c r="E33376" s="243"/>
    </row>
    <row r="33377" spans="1:5" customFormat="1">
      <c r="A33377" s="294"/>
      <c r="B33377" s="243"/>
      <c r="C33377" s="243"/>
      <c r="D33377" s="243"/>
      <c r="E33377" s="243"/>
    </row>
    <row r="33378" spans="1:5" customFormat="1">
      <c r="A33378" s="294"/>
      <c r="B33378" s="243"/>
      <c r="C33378" s="243"/>
      <c r="D33378" s="243"/>
      <c r="E33378" s="243"/>
    </row>
    <row r="33379" spans="1:5" customFormat="1">
      <c r="A33379" s="294"/>
      <c r="B33379" s="243"/>
      <c r="C33379" s="243"/>
      <c r="D33379" s="243"/>
      <c r="E33379" s="243"/>
    </row>
    <row r="33380" spans="1:5" customFormat="1">
      <c r="A33380" s="294"/>
      <c r="B33380" s="243"/>
      <c r="C33380" s="243"/>
      <c r="D33380" s="243"/>
      <c r="E33380" s="243"/>
    </row>
    <row r="33381" spans="1:5" customFormat="1">
      <c r="A33381" s="294"/>
      <c r="B33381" s="243"/>
      <c r="C33381" s="243"/>
      <c r="D33381" s="243"/>
      <c r="E33381" s="243"/>
    </row>
    <row r="33382" spans="1:5" customFormat="1">
      <c r="A33382" s="294"/>
      <c r="B33382" s="243"/>
      <c r="C33382" s="243"/>
      <c r="D33382" s="243"/>
      <c r="E33382" s="243"/>
    </row>
    <row r="33383" spans="1:5" customFormat="1">
      <c r="A33383" s="294"/>
      <c r="B33383" s="243"/>
      <c r="C33383" s="243"/>
      <c r="D33383" s="243"/>
      <c r="E33383" s="243"/>
    </row>
    <row r="33384" spans="1:5" customFormat="1">
      <c r="A33384" s="294"/>
      <c r="B33384" s="243"/>
      <c r="C33384" s="243"/>
      <c r="D33384" s="243"/>
      <c r="E33384" s="243"/>
    </row>
    <row r="33385" spans="1:5" customFormat="1">
      <c r="A33385" s="294"/>
      <c r="B33385" s="243"/>
      <c r="C33385" s="243"/>
      <c r="D33385" s="243"/>
      <c r="E33385" s="243"/>
    </row>
    <row r="33386" spans="1:5" customFormat="1">
      <c r="A33386" s="294"/>
      <c r="B33386" s="243"/>
      <c r="C33386" s="243"/>
      <c r="D33386" s="243"/>
      <c r="E33386" s="243"/>
    </row>
    <row r="33387" spans="1:5" customFormat="1">
      <c r="A33387" s="294"/>
      <c r="B33387" s="243"/>
      <c r="C33387" s="243"/>
      <c r="D33387" s="243"/>
      <c r="E33387" s="243"/>
    </row>
    <row r="33388" spans="1:5" customFormat="1">
      <c r="A33388" s="294"/>
      <c r="B33388" s="243"/>
      <c r="C33388" s="243"/>
      <c r="D33388" s="243"/>
      <c r="E33388" s="243"/>
    </row>
    <row r="33389" spans="1:5" customFormat="1">
      <c r="A33389" s="294"/>
      <c r="B33389" s="243"/>
      <c r="C33389" s="243"/>
      <c r="D33389" s="243"/>
      <c r="E33389" s="243"/>
    </row>
    <row r="33390" spans="1:5" customFormat="1">
      <c r="A33390" s="294"/>
      <c r="B33390" s="243"/>
      <c r="C33390" s="243"/>
      <c r="D33390" s="243"/>
      <c r="E33390" s="243"/>
    </row>
    <row r="33391" spans="1:5" customFormat="1">
      <c r="A33391" s="294"/>
      <c r="B33391" s="243"/>
      <c r="C33391" s="243"/>
      <c r="D33391" s="243"/>
      <c r="E33391" s="243"/>
    </row>
    <row r="33392" spans="1:5" customFormat="1">
      <c r="A33392" s="294"/>
      <c r="B33392" s="243"/>
      <c r="C33392" s="243"/>
      <c r="D33392" s="243"/>
      <c r="E33392" s="243"/>
    </row>
    <row r="33393" spans="1:5" customFormat="1">
      <c r="A33393" s="294"/>
      <c r="B33393" s="243"/>
      <c r="C33393" s="243"/>
      <c r="D33393" s="243"/>
      <c r="E33393" s="243"/>
    </row>
    <row r="33394" spans="1:5" customFormat="1">
      <c r="A33394" s="294"/>
      <c r="B33394" s="243"/>
      <c r="C33394" s="243"/>
      <c r="D33394" s="243"/>
      <c r="E33394" s="243"/>
    </row>
    <row r="33395" spans="1:5" customFormat="1">
      <c r="A33395" s="294"/>
      <c r="B33395" s="243"/>
      <c r="C33395" s="243"/>
      <c r="D33395" s="243"/>
      <c r="E33395" s="243"/>
    </row>
    <row r="33396" spans="1:5" customFormat="1">
      <c r="A33396" s="294"/>
      <c r="B33396" s="243"/>
      <c r="C33396" s="243"/>
      <c r="D33396" s="243"/>
      <c r="E33396" s="243"/>
    </row>
    <row r="33397" spans="1:5" customFormat="1">
      <c r="A33397" s="294"/>
      <c r="B33397" s="243"/>
      <c r="C33397" s="243"/>
      <c r="D33397" s="243"/>
      <c r="E33397" s="243"/>
    </row>
    <row r="33398" spans="1:5" customFormat="1">
      <c r="A33398" s="294"/>
      <c r="B33398" s="243"/>
      <c r="C33398" s="243"/>
      <c r="D33398" s="243"/>
      <c r="E33398" s="243"/>
    </row>
    <row r="33399" spans="1:5" customFormat="1">
      <c r="A33399" s="294"/>
      <c r="B33399" s="243"/>
      <c r="C33399" s="243"/>
      <c r="D33399" s="243"/>
      <c r="E33399" s="243"/>
    </row>
    <row r="33400" spans="1:5" customFormat="1">
      <c r="A33400" s="294"/>
      <c r="B33400" s="243"/>
      <c r="C33400" s="243"/>
      <c r="D33400" s="243"/>
      <c r="E33400" s="243"/>
    </row>
    <row r="33401" spans="1:5" customFormat="1">
      <c r="A33401" s="294"/>
      <c r="B33401" s="243"/>
      <c r="C33401" s="243"/>
      <c r="D33401" s="243"/>
      <c r="E33401" s="243"/>
    </row>
    <row r="33402" spans="1:5" customFormat="1">
      <c r="A33402" s="294"/>
      <c r="B33402" s="243"/>
      <c r="C33402" s="243"/>
      <c r="D33402" s="243"/>
      <c r="E33402" s="243"/>
    </row>
    <row r="33403" spans="1:5" customFormat="1">
      <c r="A33403" s="294"/>
      <c r="B33403" s="243"/>
      <c r="C33403" s="243"/>
      <c r="D33403" s="243"/>
      <c r="E33403" s="243"/>
    </row>
    <row r="33404" spans="1:5" customFormat="1">
      <c r="A33404" s="294"/>
      <c r="B33404" s="243"/>
      <c r="C33404" s="243"/>
      <c r="D33404" s="243"/>
      <c r="E33404" s="243"/>
    </row>
    <row r="33405" spans="1:5" customFormat="1">
      <c r="A33405" s="294"/>
      <c r="B33405" s="243"/>
      <c r="C33405" s="243"/>
      <c r="D33405" s="243"/>
      <c r="E33405" s="243"/>
    </row>
    <row r="33406" spans="1:5" customFormat="1">
      <c r="A33406" s="294"/>
      <c r="B33406" s="243"/>
      <c r="C33406" s="243"/>
      <c r="D33406" s="243"/>
      <c r="E33406" s="243"/>
    </row>
    <row r="33407" spans="1:5" customFormat="1">
      <c r="A33407" s="294"/>
      <c r="B33407" s="243"/>
      <c r="C33407" s="243"/>
      <c r="D33407" s="243"/>
      <c r="E33407" s="243"/>
    </row>
    <row r="33408" spans="1:5" customFormat="1">
      <c r="A33408" s="294"/>
      <c r="B33408" s="243"/>
      <c r="C33408" s="243"/>
      <c r="D33408" s="243"/>
      <c r="E33408" s="243"/>
    </row>
    <row r="33409" spans="1:5" customFormat="1">
      <c r="A33409" s="294"/>
      <c r="B33409" s="243"/>
      <c r="C33409" s="243"/>
      <c r="D33409" s="243"/>
      <c r="E33409" s="243"/>
    </row>
    <row r="33410" spans="1:5" customFormat="1">
      <c r="A33410" s="294"/>
      <c r="B33410" s="243"/>
      <c r="C33410" s="243"/>
      <c r="D33410" s="243"/>
      <c r="E33410" s="243"/>
    </row>
    <row r="33411" spans="1:5" customFormat="1">
      <c r="A33411" s="294"/>
      <c r="B33411" s="243"/>
      <c r="C33411" s="243"/>
      <c r="D33411" s="243"/>
      <c r="E33411" s="243"/>
    </row>
    <row r="33412" spans="1:5" customFormat="1">
      <c r="A33412" s="294"/>
      <c r="B33412" s="243"/>
      <c r="C33412" s="243"/>
      <c r="D33412" s="243"/>
      <c r="E33412" s="243"/>
    </row>
    <row r="33413" spans="1:5" customFormat="1">
      <c r="A33413" s="294"/>
      <c r="B33413" s="243"/>
      <c r="C33413" s="243"/>
      <c r="D33413" s="243"/>
      <c r="E33413" s="243"/>
    </row>
    <row r="33414" spans="1:5" customFormat="1">
      <c r="A33414" s="294"/>
      <c r="B33414" s="243"/>
      <c r="C33414" s="243"/>
      <c r="D33414" s="243"/>
      <c r="E33414" s="243"/>
    </row>
    <row r="33415" spans="1:5" customFormat="1">
      <c r="A33415" s="294"/>
      <c r="B33415" s="243"/>
      <c r="C33415" s="243"/>
      <c r="D33415" s="243"/>
      <c r="E33415" s="243"/>
    </row>
    <row r="33416" spans="1:5" customFormat="1">
      <c r="A33416" s="294"/>
      <c r="B33416" s="243"/>
      <c r="C33416" s="243"/>
      <c r="D33416" s="243"/>
      <c r="E33416" s="243"/>
    </row>
    <row r="33417" spans="1:5" customFormat="1">
      <c r="A33417" s="294"/>
      <c r="B33417" s="243"/>
      <c r="C33417" s="243"/>
      <c r="D33417" s="243"/>
      <c r="E33417" s="243"/>
    </row>
    <row r="33418" spans="1:5" customFormat="1">
      <c r="A33418" s="294"/>
      <c r="B33418" s="243"/>
      <c r="C33418" s="243"/>
      <c r="D33418" s="243"/>
      <c r="E33418" s="243"/>
    </row>
    <row r="33419" spans="1:5" customFormat="1">
      <c r="A33419" s="294"/>
      <c r="B33419" s="243"/>
      <c r="C33419" s="243"/>
      <c r="D33419" s="243"/>
      <c r="E33419" s="243"/>
    </row>
    <row r="33420" spans="1:5" customFormat="1">
      <c r="A33420" s="294"/>
      <c r="B33420" s="243"/>
      <c r="C33420" s="243"/>
      <c r="D33420" s="243"/>
      <c r="E33420" s="243"/>
    </row>
    <row r="33421" spans="1:5" customFormat="1">
      <c r="A33421" s="294"/>
      <c r="B33421" s="243"/>
      <c r="C33421" s="243"/>
      <c r="D33421" s="243"/>
      <c r="E33421" s="243"/>
    </row>
    <row r="33422" spans="1:5" customFormat="1">
      <c r="A33422" s="294"/>
      <c r="B33422" s="243"/>
      <c r="C33422" s="243"/>
      <c r="D33422" s="243"/>
      <c r="E33422" s="243"/>
    </row>
    <row r="33423" spans="1:5" customFormat="1">
      <c r="A33423" s="294"/>
      <c r="B33423" s="243"/>
      <c r="C33423" s="243"/>
      <c r="D33423" s="243"/>
      <c r="E33423" s="243"/>
    </row>
    <row r="33424" spans="1:5" customFormat="1">
      <c r="A33424" s="294"/>
      <c r="B33424" s="243"/>
      <c r="C33424" s="243"/>
      <c r="D33424" s="243"/>
      <c r="E33424" s="243"/>
    </row>
    <row r="33425" spans="1:5" customFormat="1">
      <c r="A33425" s="294"/>
      <c r="B33425" s="243"/>
      <c r="C33425" s="243"/>
      <c r="D33425" s="243"/>
      <c r="E33425" s="243"/>
    </row>
    <row r="33426" spans="1:5" customFormat="1">
      <c r="A33426" s="294"/>
      <c r="B33426" s="243"/>
      <c r="C33426" s="243"/>
      <c r="D33426" s="243"/>
      <c r="E33426" s="243"/>
    </row>
    <row r="33427" spans="1:5" customFormat="1">
      <c r="A33427" s="294"/>
      <c r="B33427" s="243"/>
      <c r="C33427" s="243"/>
      <c r="D33427" s="243"/>
      <c r="E33427" s="243"/>
    </row>
    <row r="33428" spans="1:5" customFormat="1">
      <c r="A33428" s="294"/>
      <c r="B33428" s="243"/>
      <c r="C33428" s="243"/>
      <c r="D33428" s="243"/>
      <c r="E33428" s="243"/>
    </row>
    <row r="33429" spans="1:5" customFormat="1">
      <c r="A33429" s="294"/>
      <c r="B33429" s="243"/>
      <c r="C33429" s="243"/>
      <c r="D33429" s="243"/>
      <c r="E33429" s="243"/>
    </row>
    <row r="33430" spans="1:5" customFormat="1">
      <c r="A33430" s="294"/>
      <c r="B33430" s="243"/>
      <c r="C33430" s="243"/>
      <c r="D33430" s="243"/>
      <c r="E33430" s="243"/>
    </row>
    <row r="33431" spans="1:5" customFormat="1">
      <c r="A33431" s="294"/>
      <c r="B33431" s="243"/>
      <c r="C33431" s="243"/>
      <c r="D33431" s="243"/>
      <c r="E33431" s="243"/>
    </row>
    <row r="33432" spans="1:5" customFormat="1">
      <c r="A33432" s="294"/>
      <c r="B33432" s="243"/>
      <c r="C33432" s="243"/>
      <c r="D33432" s="243"/>
      <c r="E33432" s="243"/>
    </row>
    <row r="33433" spans="1:5" customFormat="1">
      <c r="A33433" s="294"/>
      <c r="B33433" s="243"/>
      <c r="C33433" s="243"/>
      <c r="D33433" s="243"/>
      <c r="E33433" s="243"/>
    </row>
    <row r="33434" spans="1:5" customFormat="1">
      <c r="A33434" s="294"/>
      <c r="B33434" s="243"/>
      <c r="C33434" s="243"/>
      <c r="D33434" s="243"/>
      <c r="E33434" s="243"/>
    </row>
    <row r="33435" spans="1:5" customFormat="1">
      <c r="A33435" s="294"/>
      <c r="B33435" s="243"/>
      <c r="C33435" s="243"/>
      <c r="D33435" s="243"/>
      <c r="E33435" s="243"/>
    </row>
    <row r="33436" spans="1:5" customFormat="1">
      <c r="A33436" s="294"/>
      <c r="B33436" s="243"/>
      <c r="C33436" s="243"/>
      <c r="D33436" s="243"/>
      <c r="E33436" s="243"/>
    </row>
    <row r="33437" spans="1:5" customFormat="1">
      <c r="A33437" s="294"/>
      <c r="B33437" s="243"/>
      <c r="C33437" s="243"/>
      <c r="D33437" s="243"/>
      <c r="E33437" s="243"/>
    </row>
    <row r="33438" spans="1:5" customFormat="1">
      <c r="A33438" s="294"/>
      <c r="B33438" s="243"/>
      <c r="C33438" s="243"/>
      <c r="D33438" s="243"/>
      <c r="E33438" s="243"/>
    </row>
    <row r="33439" spans="1:5" customFormat="1">
      <c r="A33439" s="294"/>
      <c r="B33439" s="243"/>
      <c r="C33439" s="243"/>
      <c r="D33439" s="243"/>
      <c r="E33439" s="243"/>
    </row>
    <row r="33440" spans="1:5" customFormat="1">
      <c r="A33440" s="294"/>
      <c r="B33440" s="243"/>
      <c r="C33440" s="243"/>
      <c r="D33440" s="243"/>
      <c r="E33440" s="243"/>
    </row>
    <row r="33441" spans="1:5" customFormat="1">
      <c r="A33441" s="294"/>
      <c r="B33441" s="243"/>
      <c r="C33441" s="243"/>
      <c r="D33441" s="243"/>
      <c r="E33441" s="243"/>
    </row>
    <row r="33442" spans="1:5" customFormat="1">
      <c r="A33442" s="294"/>
      <c r="B33442" s="243"/>
      <c r="C33442" s="243"/>
      <c r="D33442" s="243"/>
      <c r="E33442" s="243"/>
    </row>
    <row r="33443" spans="1:5" customFormat="1">
      <c r="A33443" s="294"/>
      <c r="B33443" s="243"/>
      <c r="C33443" s="243"/>
      <c r="D33443" s="243"/>
      <c r="E33443" s="243"/>
    </row>
    <row r="33444" spans="1:5" customFormat="1">
      <c r="A33444" s="294"/>
      <c r="B33444" s="243"/>
      <c r="C33444" s="243"/>
      <c r="D33444" s="243"/>
      <c r="E33444" s="243"/>
    </row>
    <row r="33445" spans="1:5" customFormat="1">
      <c r="A33445" s="294"/>
      <c r="B33445" s="243"/>
      <c r="C33445" s="243"/>
      <c r="D33445" s="243"/>
      <c r="E33445" s="243"/>
    </row>
    <row r="33446" spans="1:5" customFormat="1">
      <c r="A33446" s="294"/>
      <c r="B33446" s="243"/>
      <c r="C33446" s="243"/>
      <c r="D33446" s="243"/>
      <c r="E33446" s="243"/>
    </row>
    <row r="33447" spans="1:5" customFormat="1">
      <c r="A33447" s="294"/>
      <c r="B33447" s="243"/>
      <c r="C33447" s="243"/>
      <c r="D33447" s="243"/>
      <c r="E33447" s="243"/>
    </row>
    <row r="33448" spans="1:5" customFormat="1">
      <c r="A33448" s="294"/>
      <c r="B33448" s="243"/>
      <c r="C33448" s="243"/>
      <c r="D33448" s="243"/>
      <c r="E33448" s="243"/>
    </row>
    <row r="33449" spans="1:5" customFormat="1">
      <c r="A33449" s="294"/>
      <c r="B33449" s="243"/>
      <c r="C33449" s="243"/>
      <c r="D33449" s="243"/>
      <c r="E33449" s="243"/>
    </row>
    <row r="33450" spans="1:5" customFormat="1">
      <c r="A33450" s="294"/>
      <c r="B33450" s="243"/>
      <c r="C33450" s="243"/>
      <c r="D33450" s="243"/>
      <c r="E33450" s="243"/>
    </row>
    <row r="33451" spans="1:5" customFormat="1">
      <c r="A33451" s="294"/>
      <c r="B33451" s="243"/>
      <c r="C33451" s="243"/>
      <c r="D33451" s="243"/>
      <c r="E33451" s="243"/>
    </row>
    <row r="33452" spans="1:5" customFormat="1">
      <c r="A33452" s="294"/>
      <c r="B33452" s="243"/>
      <c r="C33452" s="243"/>
      <c r="D33452" s="243"/>
      <c r="E33452" s="243"/>
    </row>
    <row r="33453" spans="1:5" customFormat="1">
      <c r="A33453" s="294"/>
      <c r="B33453" s="243"/>
      <c r="C33453" s="243"/>
      <c r="D33453" s="243"/>
      <c r="E33453" s="243"/>
    </row>
    <row r="33454" spans="1:5" customFormat="1">
      <c r="A33454" s="294"/>
      <c r="B33454" s="243"/>
      <c r="C33454" s="243"/>
      <c r="D33454" s="243"/>
      <c r="E33454" s="243"/>
    </row>
    <row r="33455" spans="1:5" customFormat="1">
      <c r="A33455" s="294"/>
      <c r="B33455" s="243"/>
      <c r="C33455" s="243"/>
      <c r="D33455" s="243"/>
      <c r="E33455" s="243"/>
    </row>
    <row r="33456" spans="1:5" customFormat="1">
      <c r="A33456" s="294"/>
      <c r="B33456" s="243"/>
      <c r="C33456" s="243"/>
      <c r="D33456" s="243"/>
      <c r="E33456" s="243"/>
    </row>
    <row r="33457" spans="1:5" customFormat="1">
      <c r="A33457" s="294"/>
      <c r="B33457" s="243"/>
      <c r="C33457" s="243"/>
      <c r="D33457" s="243"/>
      <c r="E33457" s="243"/>
    </row>
    <row r="33458" spans="1:5" customFormat="1">
      <c r="A33458" s="294"/>
      <c r="B33458" s="243"/>
      <c r="C33458" s="243"/>
      <c r="D33458" s="243"/>
      <c r="E33458" s="243"/>
    </row>
    <row r="33459" spans="1:5" customFormat="1">
      <c r="A33459" s="294"/>
      <c r="B33459" s="243"/>
      <c r="C33459" s="243"/>
      <c r="D33459" s="243"/>
      <c r="E33459" s="243"/>
    </row>
    <row r="33460" spans="1:5" customFormat="1">
      <c r="A33460" s="294"/>
      <c r="B33460" s="243"/>
      <c r="C33460" s="243"/>
      <c r="D33460" s="243"/>
      <c r="E33460" s="243"/>
    </row>
    <row r="33461" spans="1:5" customFormat="1">
      <c r="A33461" s="294"/>
      <c r="B33461" s="243"/>
      <c r="C33461" s="243"/>
      <c r="D33461" s="243"/>
      <c r="E33461" s="243"/>
    </row>
    <row r="33462" spans="1:5" customFormat="1">
      <c r="A33462" s="294"/>
      <c r="B33462" s="243"/>
      <c r="C33462" s="243"/>
      <c r="D33462" s="243"/>
      <c r="E33462" s="243"/>
    </row>
    <row r="33463" spans="1:5" customFormat="1">
      <c r="A33463" s="294"/>
      <c r="B33463" s="243"/>
      <c r="C33463" s="243"/>
      <c r="D33463" s="243"/>
      <c r="E33463" s="243"/>
    </row>
    <row r="33464" spans="1:5" customFormat="1">
      <c r="A33464" s="294"/>
      <c r="B33464" s="243"/>
      <c r="C33464" s="243"/>
      <c r="D33464" s="243"/>
      <c r="E33464" s="243"/>
    </row>
    <row r="33465" spans="1:5" customFormat="1">
      <c r="A33465" s="294"/>
      <c r="B33465" s="243"/>
      <c r="C33465" s="243"/>
      <c r="D33465" s="243"/>
      <c r="E33465" s="243"/>
    </row>
    <row r="33466" spans="1:5" customFormat="1">
      <c r="A33466" s="294"/>
      <c r="B33466" s="243"/>
      <c r="C33466" s="243"/>
      <c r="D33466" s="243"/>
      <c r="E33466" s="243"/>
    </row>
    <row r="33467" spans="1:5" customFormat="1">
      <c r="A33467" s="294"/>
      <c r="B33467" s="243"/>
      <c r="C33467" s="243"/>
      <c r="D33467" s="243"/>
      <c r="E33467" s="243"/>
    </row>
    <row r="33468" spans="1:5" customFormat="1">
      <c r="A33468" s="294"/>
      <c r="B33468" s="243"/>
      <c r="C33468" s="243"/>
      <c r="D33468" s="243"/>
      <c r="E33468" s="243"/>
    </row>
    <row r="33469" spans="1:5" customFormat="1">
      <c r="A33469" s="294"/>
      <c r="B33469" s="243"/>
      <c r="C33469" s="243"/>
      <c r="D33469" s="243"/>
      <c r="E33469" s="243"/>
    </row>
    <row r="33470" spans="1:5" customFormat="1">
      <c r="A33470" s="294"/>
      <c r="B33470" s="243"/>
      <c r="C33470" s="243"/>
      <c r="D33470" s="243"/>
      <c r="E33470" s="243"/>
    </row>
    <row r="33471" spans="1:5" customFormat="1">
      <c r="A33471" s="294"/>
      <c r="B33471" s="243"/>
      <c r="C33471" s="243"/>
      <c r="D33471" s="243"/>
      <c r="E33471" s="243"/>
    </row>
    <row r="33472" spans="1:5" customFormat="1">
      <c r="A33472" s="294"/>
      <c r="B33472" s="243"/>
      <c r="C33472" s="243"/>
      <c r="D33472" s="243"/>
      <c r="E33472" s="243"/>
    </row>
    <row r="33473" spans="1:5" customFormat="1">
      <c r="A33473" s="294"/>
      <c r="B33473" s="243"/>
      <c r="C33473" s="243"/>
      <c r="D33473" s="243"/>
      <c r="E33473" s="243"/>
    </row>
    <row r="33474" spans="1:5" customFormat="1">
      <c r="A33474" s="294"/>
      <c r="B33474" s="243"/>
      <c r="C33474" s="243"/>
      <c r="D33474" s="243"/>
      <c r="E33474" s="243"/>
    </row>
    <row r="33475" spans="1:5" customFormat="1">
      <c r="A33475" s="294"/>
      <c r="B33475" s="243"/>
      <c r="C33475" s="243"/>
      <c r="D33475" s="243"/>
      <c r="E33475" s="243"/>
    </row>
    <row r="33476" spans="1:5" customFormat="1">
      <c r="A33476" s="294"/>
      <c r="B33476" s="243"/>
      <c r="C33476" s="243"/>
      <c r="D33476" s="243"/>
      <c r="E33476" s="243"/>
    </row>
    <row r="33477" spans="1:5" customFormat="1">
      <c r="A33477" s="294"/>
      <c r="B33477" s="243"/>
      <c r="C33477" s="243"/>
      <c r="D33477" s="243"/>
      <c r="E33477" s="243"/>
    </row>
    <row r="33478" spans="1:5" customFormat="1">
      <c r="A33478" s="294"/>
      <c r="B33478" s="243"/>
      <c r="C33478" s="243"/>
      <c r="D33478" s="243"/>
      <c r="E33478" s="243"/>
    </row>
    <row r="33479" spans="1:5" customFormat="1">
      <c r="A33479" s="294"/>
      <c r="B33479" s="243"/>
      <c r="C33479" s="243"/>
      <c r="D33479" s="243"/>
      <c r="E33479" s="243"/>
    </row>
    <row r="33480" spans="1:5" customFormat="1">
      <c r="A33480" s="294"/>
      <c r="B33480" s="243"/>
      <c r="C33480" s="243"/>
      <c r="D33480" s="243"/>
      <c r="E33480" s="243"/>
    </row>
    <row r="33481" spans="1:5" customFormat="1">
      <c r="A33481" s="294"/>
      <c r="B33481" s="243"/>
      <c r="C33481" s="243"/>
      <c r="D33481" s="243"/>
      <c r="E33481" s="243"/>
    </row>
    <row r="33482" spans="1:5" customFormat="1">
      <c r="A33482" s="294"/>
      <c r="B33482" s="243"/>
      <c r="C33482" s="243"/>
      <c r="D33482" s="243"/>
      <c r="E33482" s="243"/>
    </row>
    <row r="33483" spans="1:5" customFormat="1">
      <c r="A33483" s="294"/>
      <c r="B33483" s="243"/>
      <c r="C33483" s="243"/>
      <c r="D33483" s="243"/>
      <c r="E33483" s="243"/>
    </row>
    <row r="33484" spans="1:5" customFormat="1">
      <c r="A33484" s="294"/>
      <c r="B33484" s="243"/>
      <c r="C33484" s="243"/>
      <c r="D33484" s="243"/>
      <c r="E33484" s="243"/>
    </row>
    <row r="33485" spans="1:5" customFormat="1">
      <c r="A33485" s="294"/>
      <c r="B33485" s="243"/>
      <c r="C33485" s="243"/>
      <c r="D33485" s="243"/>
      <c r="E33485" s="243"/>
    </row>
    <row r="33486" spans="1:5" customFormat="1">
      <c r="A33486" s="294"/>
      <c r="B33486" s="243"/>
      <c r="C33486" s="243"/>
      <c r="D33486" s="243"/>
      <c r="E33486" s="243"/>
    </row>
    <row r="33487" spans="1:5" customFormat="1">
      <c r="A33487" s="294"/>
      <c r="B33487" s="243"/>
      <c r="C33487" s="243"/>
      <c r="D33487" s="243"/>
      <c r="E33487" s="243"/>
    </row>
    <row r="33488" spans="1:5" customFormat="1">
      <c r="A33488" s="294"/>
      <c r="B33488" s="243"/>
      <c r="C33488" s="243"/>
      <c r="D33488" s="243"/>
      <c r="E33488" s="243"/>
    </row>
    <row r="33489" spans="1:5" customFormat="1">
      <c r="A33489" s="294"/>
      <c r="B33489" s="243"/>
      <c r="C33489" s="243"/>
      <c r="D33489" s="243"/>
      <c r="E33489" s="243"/>
    </row>
    <row r="33490" spans="1:5" customFormat="1">
      <c r="A33490" s="294"/>
      <c r="B33490" s="243"/>
      <c r="C33490" s="243"/>
      <c r="D33490" s="243"/>
      <c r="E33490" s="243"/>
    </row>
    <row r="33491" spans="1:5" customFormat="1">
      <c r="A33491" s="294"/>
      <c r="B33491" s="243"/>
      <c r="C33491" s="243"/>
      <c r="D33491" s="243"/>
      <c r="E33491" s="243"/>
    </row>
    <row r="33492" spans="1:5" customFormat="1">
      <c r="A33492" s="294"/>
      <c r="B33492" s="243"/>
      <c r="C33492" s="243"/>
      <c r="D33492" s="243"/>
      <c r="E33492" s="243"/>
    </row>
    <row r="33493" spans="1:5" customFormat="1">
      <c r="A33493" s="294"/>
      <c r="B33493" s="243"/>
      <c r="C33493" s="243"/>
      <c r="D33493" s="243"/>
      <c r="E33493" s="243"/>
    </row>
    <row r="33494" spans="1:5" customFormat="1">
      <c r="A33494" s="294"/>
      <c r="B33494" s="243"/>
      <c r="C33494" s="243"/>
      <c r="D33494" s="243"/>
      <c r="E33494" s="243"/>
    </row>
    <row r="33495" spans="1:5" customFormat="1">
      <c r="A33495" s="294"/>
      <c r="B33495" s="243"/>
      <c r="C33495" s="243"/>
      <c r="D33495" s="243"/>
      <c r="E33495" s="243"/>
    </row>
    <row r="33496" spans="1:5" customFormat="1">
      <c r="A33496" s="294"/>
      <c r="B33496" s="243"/>
      <c r="C33496" s="243"/>
      <c r="D33496" s="243"/>
      <c r="E33496" s="243"/>
    </row>
    <row r="33497" spans="1:5" customFormat="1">
      <c r="A33497" s="294"/>
      <c r="B33497" s="243"/>
      <c r="C33497" s="243"/>
      <c r="D33497" s="243"/>
      <c r="E33497" s="243"/>
    </row>
    <row r="33498" spans="1:5" customFormat="1">
      <c r="A33498" s="294"/>
      <c r="B33498" s="243"/>
      <c r="C33498" s="243"/>
      <c r="D33498" s="243"/>
      <c r="E33498" s="243"/>
    </row>
    <row r="33499" spans="1:5" customFormat="1">
      <c r="A33499" s="294"/>
      <c r="B33499" s="243"/>
      <c r="C33499" s="243"/>
      <c r="D33499" s="243"/>
      <c r="E33499" s="243"/>
    </row>
    <row r="33500" spans="1:5" customFormat="1">
      <c r="A33500" s="294"/>
      <c r="B33500" s="243"/>
      <c r="C33500" s="243"/>
      <c r="D33500" s="243"/>
      <c r="E33500" s="243"/>
    </row>
    <row r="33501" spans="1:5" customFormat="1">
      <c r="A33501" s="294"/>
      <c r="B33501" s="243"/>
      <c r="C33501" s="243"/>
      <c r="D33501" s="243"/>
      <c r="E33501" s="243"/>
    </row>
    <row r="33502" spans="1:5" customFormat="1">
      <c r="A33502" s="294"/>
      <c r="B33502" s="243"/>
      <c r="C33502" s="243"/>
      <c r="D33502" s="243"/>
      <c r="E33502" s="243"/>
    </row>
    <row r="33503" spans="1:5" customFormat="1">
      <c r="A33503" s="294"/>
      <c r="B33503" s="243"/>
      <c r="C33503" s="243"/>
      <c r="D33503" s="243"/>
      <c r="E33503" s="243"/>
    </row>
    <row r="33504" spans="1:5" customFormat="1">
      <c r="A33504" s="294"/>
      <c r="B33504" s="243"/>
      <c r="C33504" s="243"/>
      <c r="D33504" s="243"/>
      <c r="E33504" s="243"/>
    </row>
    <row r="33505" spans="1:5" customFormat="1">
      <c r="A33505" s="294"/>
      <c r="B33505" s="243"/>
      <c r="C33505" s="243"/>
      <c r="D33505" s="243"/>
      <c r="E33505" s="243"/>
    </row>
    <row r="33506" spans="1:5" customFormat="1">
      <c r="A33506" s="294"/>
      <c r="B33506" s="243"/>
      <c r="C33506" s="243"/>
      <c r="D33506" s="243"/>
      <c r="E33506" s="243"/>
    </row>
    <row r="33507" spans="1:5" customFormat="1">
      <c r="A33507" s="294"/>
      <c r="B33507" s="243"/>
      <c r="C33507" s="243"/>
      <c r="D33507" s="243"/>
      <c r="E33507" s="243"/>
    </row>
    <row r="33508" spans="1:5" customFormat="1">
      <c r="A33508" s="294"/>
      <c r="B33508" s="243"/>
      <c r="C33508" s="243"/>
      <c r="D33508" s="243"/>
      <c r="E33508" s="243"/>
    </row>
    <row r="33509" spans="1:5" customFormat="1">
      <c r="A33509" s="294"/>
      <c r="B33509" s="243"/>
      <c r="C33509" s="243"/>
      <c r="D33509" s="243"/>
      <c r="E33509" s="243"/>
    </row>
    <row r="33510" spans="1:5" customFormat="1">
      <c r="A33510" s="294"/>
      <c r="B33510" s="243"/>
      <c r="C33510" s="243"/>
      <c r="D33510" s="243"/>
      <c r="E33510" s="243"/>
    </row>
    <row r="33511" spans="1:5" customFormat="1">
      <c r="A33511" s="294"/>
      <c r="B33511" s="243"/>
      <c r="C33511" s="243"/>
      <c r="D33511" s="243"/>
      <c r="E33511" s="243"/>
    </row>
    <row r="33512" spans="1:5" customFormat="1">
      <c r="A33512" s="294"/>
      <c r="B33512" s="243"/>
      <c r="C33512" s="243"/>
      <c r="D33512" s="243"/>
      <c r="E33512" s="243"/>
    </row>
    <row r="33513" spans="1:5" customFormat="1">
      <c r="A33513" s="294"/>
      <c r="B33513" s="243"/>
      <c r="C33513" s="243"/>
      <c r="D33513" s="243"/>
      <c r="E33513" s="243"/>
    </row>
    <row r="33514" spans="1:5" customFormat="1">
      <c r="A33514" s="294"/>
      <c r="B33514" s="243"/>
      <c r="C33514" s="243"/>
      <c r="D33514" s="243"/>
      <c r="E33514" s="243"/>
    </row>
    <row r="33515" spans="1:5" customFormat="1">
      <c r="A33515" s="294"/>
      <c r="B33515" s="243"/>
      <c r="C33515" s="243"/>
      <c r="D33515" s="243"/>
      <c r="E33515" s="243"/>
    </row>
    <row r="33516" spans="1:5" customFormat="1">
      <c r="A33516" s="294"/>
      <c r="B33516" s="243"/>
      <c r="C33516" s="243"/>
      <c r="D33516" s="243"/>
      <c r="E33516" s="243"/>
    </row>
    <row r="33517" spans="1:5" customFormat="1">
      <c r="A33517" s="294"/>
      <c r="B33517" s="243"/>
      <c r="C33517" s="243"/>
      <c r="D33517" s="243"/>
      <c r="E33517" s="243"/>
    </row>
    <row r="33518" spans="1:5" customFormat="1">
      <c r="A33518" s="294"/>
      <c r="B33518" s="243"/>
      <c r="C33518" s="243"/>
      <c r="D33518" s="243"/>
      <c r="E33518" s="243"/>
    </row>
    <row r="33519" spans="1:5" customFormat="1">
      <c r="A33519" s="294"/>
      <c r="B33519" s="243"/>
      <c r="C33519" s="243"/>
      <c r="D33519" s="243"/>
      <c r="E33519" s="243"/>
    </row>
    <row r="33520" spans="1:5" customFormat="1">
      <c r="A33520" s="294"/>
      <c r="B33520" s="243"/>
      <c r="C33520" s="243"/>
      <c r="D33520" s="243"/>
      <c r="E33520" s="243"/>
    </row>
    <row r="33521" spans="1:5" customFormat="1">
      <c r="A33521" s="294"/>
      <c r="B33521" s="243"/>
      <c r="C33521" s="243"/>
      <c r="D33521" s="243"/>
      <c r="E33521" s="243"/>
    </row>
    <row r="33522" spans="1:5" customFormat="1">
      <c r="A33522" s="294"/>
      <c r="B33522" s="243"/>
      <c r="C33522" s="243"/>
      <c r="D33522" s="243"/>
      <c r="E33522" s="243"/>
    </row>
    <row r="33523" spans="1:5" customFormat="1">
      <c r="A33523" s="294"/>
      <c r="B33523" s="243"/>
      <c r="C33523" s="243"/>
      <c r="D33523" s="243"/>
      <c r="E33523" s="243"/>
    </row>
    <row r="33524" spans="1:5" customFormat="1">
      <c r="A33524" s="294"/>
      <c r="B33524" s="243"/>
      <c r="C33524" s="243"/>
      <c r="D33524" s="243"/>
      <c r="E33524" s="243"/>
    </row>
    <row r="33525" spans="1:5" customFormat="1">
      <c r="A33525" s="294"/>
      <c r="B33525" s="243"/>
      <c r="C33525" s="243"/>
      <c r="D33525" s="243"/>
      <c r="E33525" s="243"/>
    </row>
    <row r="33526" spans="1:5" customFormat="1">
      <c r="A33526" s="294"/>
      <c r="B33526" s="243"/>
      <c r="C33526" s="243"/>
      <c r="D33526" s="243"/>
      <c r="E33526" s="243"/>
    </row>
    <row r="33527" spans="1:5" customFormat="1">
      <c r="A33527" s="294"/>
      <c r="B33527" s="243"/>
      <c r="C33527" s="243"/>
      <c r="D33527" s="243"/>
      <c r="E33527" s="243"/>
    </row>
    <row r="33528" spans="1:5" customFormat="1">
      <c r="A33528" s="294"/>
      <c r="B33528" s="243"/>
      <c r="C33528" s="243"/>
      <c r="D33528" s="243"/>
      <c r="E33528" s="243"/>
    </row>
    <row r="33529" spans="1:5" customFormat="1">
      <c r="A33529" s="294"/>
      <c r="B33529" s="243"/>
      <c r="C33529" s="243"/>
      <c r="D33529" s="243"/>
      <c r="E33529" s="243"/>
    </row>
    <row r="33530" spans="1:5" customFormat="1">
      <c r="A33530" s="294"/>
      <c r="B33530" s="243"/>
      <c r="C33530" s="243"/>
      <c r="D33530" s="243"/>
      <c r="E33530" s="243"/>
    </row>
    <row r="33531" spans="1:5" customFormat="1">
      <c r="A33531" s="294"/>
      <c r="B33531" s="243"/>
      <c r="C33531" s="243"/>
      <c r="D33531" s="243"/>
      <c r="E33531" s="243"/>
    </row>
    <row r="33532" spans="1:5" customFormat="1">
      <c r="A33532" s="294"/>
      <c r="B33532" s="243"/>
      <c r="C33532" s="243"/>
      <c r="D33532" s="243"/>
      <c r="E33532" s="243"/>
    </row>
    <row r="33533" spans="1:5" customFormat="1">
      <c r="A33533" s="294"/>
      <c r="B33533" s="243"/>
      <c r="C33533" s="243"/>
      <c r="D33533" s="243"/>
      <c r="E33533" s="243"/>
    </row>
    <row r="33534" spans="1:5" customFormat="1">
      <c r="A33534" s="294"/>
      <c r="B33534" s="243"/>
      <c r="C33534" s="243"/>
      <c r="D33534" s="243"/>
      <c r="E33534" s="243"/>
    </row>
    <row r="33535" spans="1:5" customFormat="1">
      <c r="A33535" s="294"/>
      <c r="B33535" s="243"/>
      <c r="C33535" s="243"/>
      <c r="D33535" s="243"/>
      <c r="E33535" s="243"/>
    </row>
    <row r="33536" spans="1:5" customFormat="1">
      <c r="A33536" s="294"/>
      <c r="B33536" s="243"/>
      <c r="C33536" s="243"/>
      <c r="D33536" s="243"/>
      <c r="E33536" s="243"/>
    </row>
    <row r="33537" spans="1:5" customFormat="1">
      <c r="A33537" s="294"/>
      <c r="B33537" s="243"/>
      <c r="C33537" s="243"/>
      <c r="D33537" s="243"/>
      <c r="E33537" s="243"/>
    </row>
    <row r="33538" spans="1:5" customFormat="1">
      <c r="A33538" s="294"/>
      <c r="B33538" s="243"/>
      <c r="C33538" s="243"/>
      <c r="D33538" s="243"/>
      <c r="E33538" s="243"/>
    </row>
    <row r="33539" spans="1:5" customFormat="1">
      <c r="A33539" s="294"/>
      <c r="B33539" s="243"/>
      <c r="C33539" s="243"/>
      <c r="D33539" s="243"/>
      <c r="E33539" s="243"/>
    </row>
    <row r="33540" spans="1:5" customFormat="1">
      <c r="A33540" s="294"/>
      <c r="B33540" s="243"/>
      <c r="C33540" s="243"/>
      <c r="D33540" s="243"/>
      <c r="E33540" s="243"/>
    </row>
    <row r="33541" spans="1:5" customFormat="1">
      <c r="A33541" s="294"/>
      <c r="B33541" s="243"/>
      <c r="C33541" s="243"/>
      <c r="D33541" s="243"/>
      <c r="E33541" s="243"/>
    </row>
    <row r="33542" spans="1:5" customFormat="1">
      <c r="A33542" s="294"/>
      <c r="B33542" s="243"/>
      <c r="C33542" s="243"/>
      <c r="D33542" s="243"/>
      <c r="E33542" s="243"/>
    </row>
    <row r="33543" spans="1:5" customFormat="1">
      <c r="A33543" s="294"/>
      <c r="B33543" s="243"/>
      <c r="C33543" s="243"/>
      <c r="D33543" s="243"/>
      <c r="E33543" s="243"/>
    </row>
    <row r="33544" spans="1:5" customFormat="1">
      <c r="A33544" s="294"/>
      <c r="B33544" s="243"/>
      <c r="C33544" s="243"/>
      <c r="D33544" s="243"/>
      <c r="E33544" s="243"/>
    </row>
    <row r="33545" spans="1:5" customFormat="1">
      <c r="A33545" s="294"/>
      <c r="B33545" s="243"/>
      <c r="C33545" s="243"/>
      <c r="D33545" s="243"/>
      <c r="E33545" s="243"/>
    </row>
    <row r="33546" spans="1:5" customFormat="1">
      <c r="A33546" s="294"/>
      <c r="B33546" s="243"/>
      <c r="C33546" s="243"/>
      <c r="D33546" s="243"/>
      <c r="E33546" s="243"/>
    </row>
    <row r="33547" spans="1:5" customFormat="1">
      <c r="A33547" s="294"/>
      <c r="B33547" s="243"/>
      <c r="C33547" s="243"/>
      <c r="D33547" s="243"/>
      <c r="E33547" s="243"/>
    </row>
    <row r="33548" spans="1:5" customFormat="1">
      <c r="A33548" s="294"/>
      <c r="B33548" s="243"/>
      <c r="C33548" s="243"/>
      <c r="D33548" s="243"/>
      <c r="E33548" s="243"/>
    </row>
    <row r="33549" spans="1:5" customFormat="1">
      <c r="A33549" s="294"/>
      <c r="B33549" s="243"/>
      <c r="C33549" s="243"/>
      <c r="D33549" s="243"/>
      <c r="E33549" s="243"/>
    </row>
    <row r="33550" spans="1:5" customFormat="1">
      <c r="A33550" s="294"/>
      <c r="B33550" s="243"/>
      <c r="C33550" s="243"/>
      <c r="D33550" s="243"/>
      <c r="E33550" s="243"/>
    </row>
    <row r="33551" spans="1:5" customFormat="1">
      <c r="A33551" s="294"/>
      <c r="B33551" s="243"/>
      <c r="C33551" s="243"/>
      <c r="D33551" s="243"/>
      <c r="E33551" s="243"/>
    </row>
    <row r="33552" spans="1:5" customFormat="1">
      <c r="A33552" s="294"/>
      <c r="B33552" s="243"/>
      <c r="C33552" s="243"/>
      <c r="D33552" s="243"/>
      <c r="E33552" s="243"/>
    </row>
    <row r="33553" spans="1:5" customFormat="1">
      <c r="A33553" s="294"/>
      <c r="B33553" s="243"/>
      <c r="C33553" s="243"/>
      <c r="D33553" s="243"/>
      <c r="E33553" s="243"/>
    </row>
    <row r="33554" spans="1:5" customFormat="1">
      <c r="A33554" s="294"/>
      <c r="B33554" s="243"/>
      <c r="C33554" s="243"/>
      <c r="D33554" s="243"/>
      <c r="E33554" s="243"/>
    </row>
    <row r="33555" spans="1:5" customFormat="1">
      <c r="A33555" s="294"/>
      <c r="B33555" s="243"/>
      <c r="C33555" s="243"/>
      <c r="D33555" s="243"/>
      <c r="E33555" s="243"/>
    </row>
    <row r="33556" spans="1:5" customFormat="1">
      <c r="A33556" s="294"/>
      <c r="B33556" s="243"/>
      <c r="C33556" s="243"/>
      <c r="D33556" s="243"/>
      <c r="E33556" s="243"/>
    </row>
    <row r="33557" spans="1:5" customFormat="1">
      <c r="A33557" s="294"/>
      <c r="B33557" s="243"/>
      <c r="C33557" s="243"/>
      <c r="D33557" s="243"/>
      <c r="E33557" s="243"/>
    </row>
    <row r="33558" spans="1:5" customFormat="1">
      <c r="A33558" s="294"/>
      <c r="B33558" s="243"/>
      <c r="C33558" s="243"/>
      <c r="D33558" s="243"/>
      <c r="E33558" s="243"/>
    </row>
    <row r="33559" spans="1:5" customFormat="1">
      <c r="A33559" s="294"/>
      <c r="B33559" s="243"/>
      <c r="C33559" s="243"/>
      <c r="D33559" s="243"/>
      <c r="E33559" s="243"/>
    </row>
    <row r="33560" spans="1:5" customFormat="1">
      <c r="A33560" s="294"/>
      <c r="B33560" s="243"/>
      <c r="C33560" s="243"/>
      <c r="D33560" s="243"/>
      <c r="E33560" s="243"/>
    </row>
    <row r="33561" spans="1:5" customFormat="1">
      <c r="A33561" s="294"/>
      <c r="B33561" s="243"/>
      <c r="C33561" s="243"/>
      <c r="D33561" s="243"/>
      <c r="E33561" s="243"/>
    </row>
    <row r="33562" spans="1:5" customFormat="1">
      <c r="A33562" s="294"/>
      <c r="B33562" s="243"/>
      <c r="C33562" s="243"/>
      <c r="D33562" s="243"/>
      <c r="E33562" s="243"/>
    </row>
    <row r="33563" spans="1:5" customFormat="1">
      <c r="A33563" s="294"/>
      <c r="B33563" s="243"/>
      <c r="C33563" s="243"/>
      <c r="D33563" s="243"/>
      <c r="E33563" s="243"/>
    </row>
    <row r="33564" spans="1:5" customFormat="1">
      <c r="A33564" s="294"/>
      <c r="B33564" s="243"/>
      <c r="C33564" s="243"/>
      <c r="D33564" s="243"/>
      <c r="E33564" s="243"/>
    </row>
    <row r="33565" spans="1:5" customFormat="1">
      <c r="A33565" s="294"/>
      <c r="B33565" s="243"/>
      <c r="C33565" s="243"/>
      <c r="D33565" s="243"/>
      <c r="E33565" s="243"/>
    </row>
    <row r="33566" spans="1:5" customFormat="1">
      <c r="A33566" s="294"/>
      <c r="B33566" s="243"/>
      <c r="C33566" s="243"/>
      <c r="D33566" s="243"/>
      <c r="E33566" s="243"/>
    </row>
    <row r="33567" spans="1:5" customFormat="1">
      <c r="A33567" s="294"/>
      <c r="B33567" s="243"/>
      <c r="C33567" s="243"/>
      <c r="D33567" s="243"/>
      <c r="E33567" s="243"/>
    </row>
    <row r="33568" spans="1:5" customFormat="1">
      <c r="A33568" s="294"/>
      <c r="B33568" s="243"/>
      <c r="C33568" s="243"/>
      <c r="D33568" s="243"/>
      <c r="E33568" s="243"/>
    </row>
    <row r="33569" spans="1:5" customFormat="1">
      <c r="A33569" s="294"/>
      <c r="B33569" s="243"/>
      <c r="C33569" s="243"/>
      <c r="D33569" s="243"/>
      <c r="E33569" s="243"/>
    </row>
    <row r="33570" spans="1:5" customFormat="1">
      <c r="A33570" s="294"/>
      <c r="B33570" s="243"/>
      <c r="C33570" s="243"/>
      <c r="D33570" s="243"/>
      <c r="E33570" s="243"/>
    </row>
    <row r="33571" spans="1:5" customFormat="1">
      <c r="A33571" s="294"/>
      <c r="B33571" s="243"/>
      <c r="C33571" s="243"/>
      <c r="D33571" s="243"/>
      <c r="E33571" s="243"/>
    </row>
    <row r="33572" spans="1:5" customFormat="1">
      <c r="A33572" s="294"/>
      <c r="B33572" s="243"/>
      <c r="C33572" s="243"/>
      <c r="D33572" s="243"/>
      <c r="E33572" s="243"/>
    </row>
    <row r="33573" spans="1:5" customFormat="1">
      <c r="A33573" s="294"/>
      <c r="B33573" s="243"/>
      <c r="C33573" s="243"/>
      <c r="D33573" s="243"/>
      <c r="E33573" s="243"/>
    </row>
    <row r="33574" spans="1:5" customFormat="1">
      <c r="A33574" s="294"/>
      <c r="B33574" s="243"/>
      <c r="C33574" s="243"/>
      <c r="D33574" s="243"/>
      <c r="E33574" s="243"/>
    </row>
    <row r="33575" spans="1:5" customFormat="1">
      <c r="A33575" s="294"/>
      <c r="B33575" s="243"/>
      <c r="C33575" s="243"/>
      <c r="D33575" s="243"/>
      <c r="E33575" s="243"/>
    </row>
    <row r="33576" spans="1:5" customFormat="1">
      <c r="A33576" s="294"/>
      <c r="B33576" s="243"/>
      <c r="C33576" s="243"/>
      <c r="D33576" s="243"/>
      <c r="E33576" s="243"/>
    </row>
    <row r="33577" spans="1:5" customFormat="1">
      <c r="A33577" s="294"/>
      <c r="B33577" s="243"/>
      <c r="C33577" s="243"/>
      <c r="D33577" s="243"/>
      <c r="E33577" s="243"/>
    </row>
    <row r="33578" spans="1:5" customFormat="1">
      <c r="A33578" s="294"/>
      <c r="B33578" s="243"/>
      <c r="C33578" s="243"/>
      <c r="D33578" s="243"/>
      <c r="E33578" s="243"/>
    </row>
    <row r="33579" spans="1:5" customFormat="1">
      <c r="A33579" s="294"/>
      <c r="B33579" s="243"/>
      <c r="C33579" s="243"/>
      <c r="D33579" s="243"/>
      <c r="E33579" s="243"/>
    </row>
    <row r="33580" spans="1:5" customFormat="1">
      <c r="A33580" s="294"/>
      <c r="B33580" s="243"/>
      <c r="C33580" s="243"/>
      <c r="D33580" s="243"/>
      <c r="E33580" s="243"/>
    </row>
    <row r="33581" spans="1:5" customFormat="1">
      <c r="A33581" s="294"/>
      <c r="B33581" s="243"/>
      <c r="C33581" s="243"/>
      <c r="D33581" s="243"/>
      <c r="E33581" s="243"/>
    </row>
    <row r="33582" spans="1:5" customFormat="1">
      <c r="A33582" s="294"/>
      <c r="B33582" s="243"/>
      <c r="C33582" s="243"/>
      <c r="D33582" s="243"/>
      <c r="E33582" s="243"/>
    </row>
    <row r="33583" spans="1:5" customFormat="1">
      <c r="A33583" s="294"/>
      <c r="B33583" s="243"/>
      <c r="C33583" s="243"/>
      <c r="D33583" s="243"/>
      <c r="E33583" s="243"/>
    </row>
    <row r="33584" spans="1:5" customFormat="1">
      <c r="A33584" s="294"/>
      <c r="B33584" s="243"/>
      <c r="C33584" s="243"/>
      <c r="D33584" s="243"/>
      <c r="E33584" s="243"/>
    </row>
    <row r="33585" spans="1:5" customFormat="1">
      <c r="A33585" s="294"/>
      <c r="B33585" s="243"/>
      <c r="C33585" s="243"/>
      <c r="D33585" s="243"/>
      <c r="E33585" s="243"/>
    </row>
    <row r="33586" spans="1:5" customFormat="1">
      <c r="A33586" s="294"/>
      <c r="B33586" s="243"/>
      <c r="C33586" s="243"/>
      <c r="D33586" s="243"/>
      <c r="E33586" s="243"/>
    </row>
    <row r="33587" spans="1:5" customFormat="1">
      <c r="A33587" s="294"/>
      <c r="B33587" s="243"/>
      <c r="C33587" s="243"/>
      <c r="D33587" s="243"/>
      <c r="E33587" s="243"/>
    </row>
    <row r="33588" spans="1:5" customFormat="1">
      <c r="A33588" s="294"/>
      <c r="B33588" s="243"/>
      <c r="C33588" s="243"/>
      <c r="D33588" s="243"/>
      <c r="E33588" s="243"/>
    </row>
    <row r="33589" spans="1:5" customFormat="1">
      <c r="A33589" s="294"/>
      <c r="B33589" s="243"/>
      <c r="C33589" s="243"/>
      <c r="D33589" s="243"/>
      <c r="E33589" s="243"/>
    </row>
    <row r="33590" spans="1:5" customFormat="1">
      <c r="A33590" s="294"/>
      <c r="B33590" s="243"/>
      <c r="C33590" s="243"/>
      <c r="D33590" s="243"/>
      <c r="E33590" s="243"/>
    </row>
    <row r="33591" spans="1:5" customFormat="1">
      <c r="A33591" s="294"/>
      <c r="B33591" s="243"/>
      <c r="C33591" s="243"/>
      <c r="D33591" s="243"/>
      <c r="E33591" s="243"/>
    </row>
    <row r="33592" spans="1:5" customFormat="1">
      <c r="A33592" s="294"/>
      <c r="B33592" s="243"/>
      <c r="C33592" s="243"/>
      <c r="D33592" s="243"/>
      <c r="E33592" s="243"/>
    </row>
    <row r="33593" spans="1:5" customFormat="1">
      <c r="A33593" s="294"/>
      <c r="B33593" s="243"/>
      <c r="C33593" s="243"/>
      <c r="D33593" s="243"/>
      <c r="E33593" s="243"/>
    </row>
    <row r="33594" spans="1:5" customFormat="1">
      <c r="A33594" s="294"/>
      <c r="B33594" s="243"/>
      <c r="C33594" s="243"/>
      <c r="D33594" s="243"/>
      <c r="E33594" s="243"/>
    </row>
    <row r="33595" spans="1:5" customFormat="1">
      <c r="A33595" s="294"/>
      <c r="B33595" s="243"/>
      <c r="C33595" s="243"/>
      <c r="D33595" s="243"/>
      <c r="E33595" s="243"/>
    </row>
    <row r="33596" spans="1:5" customFormat="1">
      <c r="A33596" s="294"/>
      <c r="B33596" s="243"/>
      <c r="C33596" s="243"/>
      <c r="D33596" s="243"/>
      <c r="E33596" s="243"/>
    </row>
    <row r="33597" spans="1:5" customFormat="1">
      <c r="A33597" s="294"/>
      <c r="B33597" s="243"/>
      <c r="C33597" s="243"/>
      <c r="D33597" s="243"/>
      <c r="E33597" s="243"/>
    </row>
    <row r="33598" spans="1:5" customFormat="1">
      <c r="A33598" s="294"/>
      <c r="B33598" s="243"/>
      <c r="C33598" s="243"/>
      <c r="D33598" s="243"/>
      <c r="E33598" s="243"/>
    </row>
    <row r="33599" spans="1:5" customFormat="1">
      <c r="A33599" s="294"/>
      <c r="B33599" s="243"/>
      <c r="C33599" s="243"/>
      <c r="D33599" s="243"/>
      <c r="E33599" s="243"/>
    </row>
    <row r="33600" spans="1:5" customFormat="1">
      <c r="A33600" s="294"/>
      <c r="B33600" s="243"/>
      <c r="C33600" s="243"/>
      <c r="D33600" s="243"/>
      <c r="E33600" s="243"/>
    </row>
    <row r="33601" spans="1:5" customFormat="1">
      <c r="A33601" s="294"/>
      <c r="B33601" s="243"/>
      <c r="C33601" s="243"/>
      <c r="D33601" s="243"/>
      <c r="E33601" s="243"/>
    </row>
    <row r="33602" spans="1:5" customFormat="1">
      <c r="A33602" s="294"/>
      <c r="B33602" s="243"/>
      <c r="C33602" s="243"/>
      <c r="D33602" s="243"/>
      <c r="E33602" s="243"/>
    </row>
    <row r="33603" spans="1:5" customFormat="1">
      <c r="A33603" s="294"/>
      <c r="B33603" s="243"/>
      <c r="C33603" s="243"/>
      <c r="D33603" s="243"/>
      <c r="E33603" s="243"/>
    </row>
    <row r="33604" spans="1:5" customFormat="1">
      <c r="A33604" s="294"/>
      <c r="B33604" s="243"/>
      <c r="C33604" s="243"/>
      <c r="D33604" s="243"/>
      <c r="E33604" s="243"/>
    </row>
  </sheetData>
  <phoneticPr fontId="21" type="noConversion"/>
  <printOptions horizontalCentered="1" verticalCentered="1"/>
  <pageMargins left="0.78740157480314965" right="0.78740157480314965" top="0.47244094488188981" bottom="0.47244094488188981" header="0.39370078740157483" footer="0.35433070866141736"/>
  <pageSetup paperSize="9" scale="70" orientation="portrait" r:id="rId1"/>
  <headerFooter alignWithMargins="0"/>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Tabelle43">
    <tabColor indexed="40"/>
    <pageSetUpPr fitToPage="1"/>
  </sheetPr>
  <dimension ref="A1:AJ73"/>
  <sheetViews>
    <sheetView showGridLines="0" workbookViewId="0">
      <pane xSplit="1" ySplit="8" topLeftCell="B9" activePane="bottomRight" state="frozen"/>
      <selection pane="topRight" activeCell="B1" sqref="B1"/>
      <selection pane="bottomLeft" activeCell="A9" sqref="A9"/>
      <selection pane="bottomRight" activeCell="X14" sqref="X14"/>
    </sheetView>
  </sheetViews>
  <sheetFormatPr baseColWidth="10" defaultColWidth="9" defaultRowHeight="15.75"/>
  <cols>
    <col min="1" max="1" width="36.5" style="10" customWidth="1"/>
    <col min="2" max="17" width="6.75" style="10" customWidth="1"/>
    <col min="18" max="44" width="6.625" style="10" customWidth="1"/>
    <col min="45" max="16384" width="9" style="10"/>
  </cols>
  <sheetData>
    <row r="1" spans="1:36" s="111" customFormat="1" ht="13.15" customHeight="1">
      <c r="A1" s="369"/>
      <c r="B1" s="463"/>
      <c r="C1" s="463"/>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4"/>
      <c r="AD1" s="326"/>
      <c r="AE1" s="327"/>
    </row>
    <row r="2" spans="1:36" s="111" customFormat="1" ht="18" customHeight="1">
      <c r="A2" s="465"/>
      <c r="B2" s="466"/>
      <c r="C2" s="466"/>
      <c r="D2" s="466"/>
      <c r="E2" s="466"/>
      <c r="F2" s="466"/>
      <c r="G2" s="466"/>
      <c r="H2" s="466"/>
      <c r="I2" s="466"/>
      <c r="J2" s="466"/>
      <c r="K2" s="466"/>
      <c r="L2" s="466"/>
      <c r="M2" s="466"/>
      <c r="N2" s="466"/>
      <c r="O2" s="466"/>
      <c r="P2" s="466"/>
      <c r="Q2" s="466"/>
      <c r="R2" s="466"/>
      <c r="S2" s="466"/>
      <c r="T2" s="466"/>
      <c r="U2" s="466"/>
      <c r="V2" s="466"/>
      <c r="W2" s="466"/>
      <c r="X2" s="466"/>
      <c r="Y2" s="466"/>
      <c r="Z2" s="466"/>
      <c r="AA2" s="466"/>
      <c r="AB2" s="466"/>
      <c r="AC2" s="329" t="s">
        <v>112</v>
      </c>
      <c r="AD2" s="467"/>
      <c r="AE2" s="468"/>
    </row>
    <row r="3" spans="1:36" s="111" customFormat="1" ht="18" customHeight="1">
      <c r="A3" s="465"/>
      <c r="B3" s="469" t="s">
        <v>988</v>
      </c>
      <c r="C3" s="470"/>
      <c r="D3" s="470"/>
      <c r="E3" s="470"/>
      <c r="F3" s="470"/>
      <c r="G3" s="470"/>
      <c r="H3" s="470"/>
      <c r="I3" s="470"/>
      <c r="J3" s="470"/>
      <c r="K3" s="471"/>
      <c r="L3" s="471"/>
      <c r="M3" s="471"/>
      <c r="N3" s="471"/>
      <c r="O3" s="471"/>
      <c r="P3" s="471"/>
      <c r="Q3" s="471"/>
      <c r="R3" s="471"/>
      <c r="S3" s="471"/>
      <c r="T3" s="471"/>
      <c r="U3" s="471"/>
      <c r="V3" s="471"/>
      <c r="W3" s="471"/>
      <c r="X3" s="471"/>
      <c r="Y3" s="471"/>
      <c r="Z3" s="471"/>
      <c r="AA3" s="471"/>
      <c r="AB3" s="471"/>
      <c r="AC3" s="329" t="s">
        <v>540</v>
      </c>
      <c r="AD3" s="467"/>
      <c r="AE3" s="468"/>
    </row>
    <row r="4" spans="1:36" s="111" customFormat="1" ht="18" customHeight="1">
      <c r="A4" s="232"/>
      <c r="B4" s="472"/>
      <c r="C4" s="472"/>
      <c r="D4" s="472"/>
      <c r="E4" s="472"/>
      <c r="F4" s="472"/>
      <c r="G4" s="472"/>
      <c r="H4" s="472"/>
      <c r="I4" s="466"/>
      <c r="J4" s="466"/>
      <c r="K4" s="466"/>
      <c r="L4" s="466"/>
      <c r="M4" s="466"/>
      <c r="N4" s="466"/>
      <c r="O4" s="466"/>
      <c r="P4" s="466"/>
      <c r="Q4" s="466"/>
      <c r="R4" s="466"/>
      <c r="S4" s="466"/>
      <c r="T4" s="466"/>
      <c r="U4" s="466"/>
      <c r="V4" s="466"/>
      <c r="W4" s="466"/>
      <c r="X4" s="466"/>
      <c r="Y4" s="466"/>
      <c r="Z4" s="466"/>
      <c r="AA4" s="466"/>
      <c r="AB4" s="466"/>
      <c r="AC4" s="330" t="s">
        <v>1673</v>
      </c>
      <c r="AD4" s="473"/>
      <c r="AE4" s="474"/>
    </row>
    <row r="5" spans="1:36" s="111" customFormat="1" ht="13.15" customHeight="1">
      <c r="A5" s="331"/>
      <c r="B5" s="475"/>
      <c r="C5" s="475"/>
      <c r="D5" s="475"/>
      <c r="E5" s="475"/>
      <c r="F5" s="475"/>
      <c r="G5" s="475"/>
      <c r="H5" s="475"/>
      <c r="I5" s="475"/>
      <c r="J5" s="475"/>
      <c r="K5" s="475"/>
      <c r="L5" s="475"/>
      <c r="M5" s="475"/>
      <c r="N5" s="475"/>
      <c r="O5" s="475"/>
      <c r="P5" s="475"/>
      <c r="Q5" s="475"/>
      <c r="R5" s="475"/>
      <c r="S5" s="475"/>
      <c r="T5" s="475"/>
      <c r="U5" s="475"/>
      <c r="V5" s="475"/>
      <c r="W5" s="475"/>
      <c r="X5" s="475"/>
      <c r="Y5" s="475"/>
      <c r="Z5" s="475"/>
      <c r="AA5" s="475"/>
      <c r="AB5" s="475"/>
      <c r="AC5" s="476"/>
      <c r="AD5" s="332"/>
      <c r="AE5" s="333"/>
    </row>
    <row r="6" spans="1:36" ht="16.149999999999999" customHeight="1">
      <c r="A6" s="477"/>
      <c r="B6" s="477"/>
      <c r="C6" s="477"/>
      <c r="D6" s="477"/>
      <c r="E6" s="477"/>
      <c r="F6" s="477"/>
      <c r="G6" s="477"/>
      <c r="H6" s="477"/>
      <c r="I6" s="477"/>
      <c r="J6" s="477"/>
      <c r="K6" s="477"/>
      <c r="L6" s="155"/>
      <c r="M6" s="155"/>
      <c r="N6" s="478"/>
    </row>
    <row r="7" spans="1:36" ht="16.149999999999999" customHeight="1">
      <c r="A7" s="479"/>
      <c r="B7" s="168">
        <v>1991</v>
      </c>
      <c r="C7" s="168">
        <v>1992</v>
      </c>
      <c r="D7" s="168">
        <v>1993</v>
      </c>
      <c r="E7" s="168">
        <v>1994</v>
      </c>
      <c r="F7" s="168">
        <v>1995</v>
      </c>
      <c r="G7" s="168">
        <v>1996</v>
      </c>
      <c r="H7" s="168">
        <v>1997</v>
      </c>
      <c r="I7" s="168">
        <v>1998</v>
      </c>
      <c r="J7" s="168">
        <v>1999</v>
      </c>
      <c r="K7" s="168">
        <v>2000</v>
      </c>
      <c r="L7" s="168">
        <v>2001</v>
      </c>
      <c r="M7" s="168">
        <v>2002</v>
      </c>
      <c r="N7" s="168">
        <v>2003</v>
      </c>
      <c r="O7" s="168">
        <v>2004</v>
      </c>
      <c r="P7" s="168">
        <v>2005</v>
      </c>
      <c r="Q7" s="168">
        <v>2006</v>
      </c>
      <c r="R7" s="168">
        <v>2007</v>
      </c>
      <c r="S7" s="168">
        <v>2008</v>
      </c>
      <c r="T7" s="168">
        <v>2009</v>
      </c>
      <c r="U7" s="168">
        <v>2010</v>
      </c>
      <c r="V7" s="168">
        <v>2011</v>
      </c>
      <c r="W7" s="168">
        <v>2012</v>
      </c>
      <c r="X7" s="168">
        <v>2013</v>
      </c>
      <c r="Y7" s="168">
        <v>2014</v>
      </c>
      <c r="Z7" s="168">
        <v>2015</v>
      </c>
      <c r="AA7" s="168">
        <v>2016</v>
      </c>
      <c r="AB7" s="168">
        <v>2017</v>
      </c>
      <c r="AC7" s="168">
        <v>2018</v>
      </c>
      <c r="AD7" s="168">
        <v>2019</v>
      </c>
      <c r="AE7" s="168">
        <v>2020</v>
      </c>
    </row>
    <row r="8" spans="1:36" ht="24" customHeight="1">
      <c r="A8" s="480" t="s">
        <v>542</v>
      </c>
      <c r="B8" s="177"/>
      <c r="C8" s="481"/>
      <c r="D8" s="481"/>
      <c r="E8" s="481"/>
      <c r="F8" s="481"/>
      <c r="G8" s="481"/>
      <c r="H8" s="481"/>
      <c r="I8" s="481"/>
      <c r="J8" s="481"/>
      <c r="K8" s="481"/>
      <c r="L8" s="481"/>
      <c r="M8" s="481"/>
      <c r="N8" s="482"/>
      <c r="O8" s="482"/>
    </row>
    <row r="9" spans="1:36" ht="24" customHeight="1">
      <c r="A9" s="486" t="s">
        <v>792</v>
      </c>
      <c r="B9" s="487"/>
      <c r="C9" s="487"/>
      <c r="D9" s="487"/>
      <c r="E9" s="487"/>
      <c r="F9" s="487"/>
      <c r="G9" s="487"/>
      <c r="H9" s="487"/>
      <c r="I9" s="487"/>
      <c r="J9" s="487"/>
      <c r="K9" s="487"/>
      <c r="L9" s="487"/>
      <c r="M9" s="487"/>
      <c r="N9" s="487"/>
      <c r="O9" s="1435"/>
      <c r="P9" s="1451"/>
      <c r="Q9" s="1589"/>
      <c r="R9" s="1451"/>
      <c r="S9" s="1589"/>
      <c r="T9" s="1589"/>
      <c r="U9" s="1589"/>
      <c r="V9" s="1589"/>
      <c r="W9" s="1451"/>
      <c r="X9" s="1451"/>
      <c r="Y9" s="1451"/>
      <c r="Z9" s="487"/>
      <c r="AA9" s="1589"/>
      <c r="AB9" s="1589"/>
      <c r="AC9" s="1589"/>
      <c r="AD9" s="1589"/>
      <c r="AE9" s="3046"/>
    </row>
    <row r="10" spans="1:36" s="458" customFormat="1" ht="24" customHeight="1">
      <c r="A10" s="2315" t="s">
        <v>1675</v>
      </c>
      <c r="B10" s="483">
        <v>668.96400000000006</v>
      </c>
      <c r="C10" s="483">
        <v>522.66399999999999</v>
      </c>
      <c r="D10" s="483">
        <v>507.392</v>
      </c>
      <c r="E10" s="483">
        <v>407.541</v>
      </c>
      <c r="F10" s="483">
        <v>349.137</v>
      </c>
      <c r="G10" s="483">
        <v>377.20800000000003</v>
      </c>
      <c r="H10" s="483">
        <v>342.26499999999999</v>
      </c>
      <c r="I10" s="483">
        <v>367.12599999999998</v>
      </c>
      <c r="J10" s="483">
        <v>245.41900000000001</v>
      </c>
      <c r="K10" s="483">
        <v>352.9</v>
      </c>
      <c r="L10" s="483">
        <v>379.27</v>
      </c>
      <c r="M10" s="483">
        <v>338.11099999999999</v>
      </c>
      <c r="N10" s="483">
        <v>476.50599999999997</v>
      </c>
      <c r="O10" s="483">
        <v>461.59199999999998</v>
      </c>
      <c r="P10" s="483">
        <v>487.04899999999998</v>
      </c>
      <c r="Q10" s="483">
        <v>490.19099999999997</v>
      </c>
      <c r="R10" s="483">
        <v>504.18</v>
      </c>
      <c r="S10" s="483">
        <v>575.45299999999997</v>
      </c>
      <c r="T10" s="483">
        <v>707.23800000000006</v>
      </c>
      <c r="U10" s="483">
        <v>728.005</v>
      </c>
      <c r="V10" s="483">
        <v>831.64200000000005</v>
      </c>
      <c r="W10" s="483">
        <v>809.45</v>
      </c>
      <c r="X10" s="483">
        <v>909.09900000000005</v>
      </c>
      <c r="Y10" s="483">
        <v>935.40800000000002</v>
      </c>
      <c r="Z10" s="3044">
        <v>985.19899999999996</v>
      </c>
      <c r="AA10" s="3044">
        <v>999.59100000000001</v>
      </c>
      <c r="AB10" s="3044">
        <v>1126.5160000000001</v>
      </c>
      <c r="AC10" s="3044">
        <v>1096.0039999999999</v>
      </c>
      <c r="AD10" s="3044">
        <v>1187.6610000000001</v>
      </c>
      <c r="AE10" s="484">
        <v>1216.5309999999999</v>
      </c>
    </row>
    <row r="11" spans="1:36" ht="24" customHeight="1">
      <c r="A11" s="123" t="s">
        <v>795</v>
      </c>
      <c r="B11" s="1437">
        <v>8.3648731446863316</v>
      </c>
      <c r="C11" s="1437">
        <v>6.4927204968944094</v>
      </c>
      <c r="D11" s="1437">
        <v>6.2682776171768833</v>
      </c>
      <c r="E11" s="1437">
        <v>5.0222559059484633</v>
      </c>
      <c r="F11" s="1437">
        <v>4.2940055099129237</v>
      </c>
      <c r="G11" s="1437">
        <v>4.6302506567156856</v>
      </c>
      <c r="H11" s="1437">
        <v>4.1990553306342777</v>
      </c>
      <c r="I11" s="1437">
        <v>4.5076001276919673</v>
      </c>
      <c r="J11" s="1437">
        <v>3.0141607919235591</v>
      </c>
      <c r="K11" s="1437">
        <v>4.332347127932529</v>
      </c>
      <c r="L11" s="1437">
        <v>4.6526491406700439</v>
      </c>
      <c r="M11" s="1437">
        <v>4.1446345828532198</v>
      </c>
      <c r="N11" s="1437">
        <v>5.8431863051662178</v>
      </c>
      <c r="O11" s="1437">
        <v>5.6667648791985856</v>
      </c>
      <c r="P11" s="1437">
        <v>5.9880374245423358</v>
      </c>
      <c r="Q11" s="1437">
        <v>6.0388429650253155</v>
      </c>
      <c r="R11" s="1437">
        <v>6.2250592651126038</v>
      </c>
      <c r="S11" s="1437">
        <v>7.1251176266653458</v>
      </c>
      <c r="T11" s="1437">
        <v>8.7874209460382939</v>
      </c>
      <c r="U11" s="1437">
        <v>9.0678715559762839</v>
      </c>
      <c r="V11" s="1437">
        <v>10.359912799750857</v>
      </c>
      <c r="W11" s="1437">
        <v>10.064531370452341</v>
      </c>
      <c r="X11" s="1437">
        <v>11.272710363812218</v>
      </c>
      <c r="Y11" s="1437">
        <v>11.550671128508451</v>
      </c>
      <c r="Z11" s="1588">
        <v>12.060658366692374</v>
      </c>
      <c r="AA11" s="1588">
        <v>12.138471626856427</v>
      </c>
      <c r="AB11" s="1588">
        <v>13.628803368135792</v>
      </c>
      <c r="AC11" s="1588">
        <v>13.219839336115598</v>
      </c>
      <c r="AD11" s="1588">
        <v>14.29315345456296</v>
      </c>
      <c r="AE11" s="1436">
        <v>14.62862399442046</v>
      </c>
    </row>
    <row r="12" spans="1:36" ht="24" customHeight="1">
      <c r="A12" s="2316" t="s">
        <v>1618</v>
      </c>
      <c r="B12" s="1438">
        <v>0.30149878650348499</v>
      </c>
      <c r="C12" s="1438">
        <v>0.23111754155715059</v>
      </c>
      <c r="D12" s="1438">
        <v>0.22657770724216109</v>
      </c>
      <c r="E12" s="1438">
        <v>0.17773754795705246</v>
      </c>
      <c r="F12" s="1438">
        <v>0.14995084487122387</v>
      </c>
      <c r="G12" s="1438">
        <v>0.16071202609171725</v>
      </c>
      <c r="H12" s="1438">
        <v>0.14325692322309555</v>
      </c>
      <c r="I12" s="1438">
        <v>0.15062908112920728</v>
      </c>
      <c r="J12" s="1438">
        <v>9.8828446053067662E-2</v>
      </c>
      <c r="K12" s="1438">
        <v>0.13808841649876799</v>
      </c>
      <c r="L12" s="1438">
        <v>0.14595273343413193</v>
      </c>
      <c r="M12" s="1438">
        <v>0.13037183103805144</v>
      </c>
      <c r="N12" s="1438">
        <v>0.1850308257862546</v>
      </c>
      <c r="O12" s="1438">
        <v>0.17715783401604501</v>
      </c>
      <c r="P12" s="1438">
        <v>0.18557032941325285</v>
      </c>
      <c r="Q12" s="1438">
        <v>0.1799016578267833</v>
      </c>
      <c r="R12" s="1438">
        <v>0.1796873273710794</v>
      </c>
      <c r="S12" s="1438">
        <v>0.20313879484200653</v>
      </c>
      <c r="T12" s="1438">
        <v>0.26473322972159585</v>
      </c>
      <c r="U12" s="1438">
        <v>0.26157328061661883</v>
      </c>
      <c r="V12" s="1438">
        <v>0.28752433513355413</v>
      </c>
      <c r="W12" s="1438">
        <v>0.27868555579426335</v>
      </c>
      <c r="X12" s="1438">
        <v>0.31163004184094684</v>
      </c>
      <c r="Y12" s="1438">
        <v>0.31371686238867491</v>
      </c>
      <c r="Z12" s="3045">
        <v>0.32555862506526378</v>
      </c>
      <c r="AA12" s="3045">
        <v>0.32310910299243872</v>
      </c>
      <c r="AB12" s="3045">
        <v>0.35490208433097264</v>
      </c>
      <c r="AC12" s="3045">
        <v>0.34096605035826189</v>
      </c>
      <c r="AD12" s="3045">
        <v>0.36743946887985296</v>
      </c>
      <c r="AE12" s="2884">
        <v>0.39610031029508963</v>
      </c>
    </row>
    <row r="13" spans="1:36" s="58" customFormat="1" ht="8.1" customHeight="1">
      <c r="A13" s="488"/>
      <c r="B13" s="489"/>
      <c r="C13" s="489"/>
      <c r="D13" s="489"/>
      <c r="E13" s="489"/>
      <c r="F13" s="489"/>
      <c r="G13" s="489"/>
      <c r="H13" s="489"/>
      <c r="I13" s="489"/>
      <c r="J13" s="489"/>
      <c r="K13" s="489"/>
      <c r="L13" s="489"/>
      <c r="M13" s="489"/>
      <c r="N13" s="489"/>
      <c r="O13" s="489"/>
    </row>
    <row r="14" spans="1:36" s="459" customFormat="1" ht="27.75" customHeight="1">
      <c r="A14" s="490" t="s">
        <v>1795</v>
      </c>
      <c r="B14" s="491">
        <v>4.5020946319807731</v>
      </c>
      <c r="C14" s="491">
        <v>3.6918431209716309</v>
      </c>
      <c r="D14" s="491">
        <v>3.8005532464408169</v>
      </c>
      <c r="E14" s="491">
        <v>3.3080468825470044</v>
      </c>
      <c r="F14" s="491">
        <v>2.9109986089554578</v>
      </c>
      <c r="G14" s="491">
        <v>3.1528944160515366</v>
      </c>
      <c r="H14" s="491">
        <v>3.0426836267565536</v>
      </c>
      <c r="I14" s="491">
        <v>3.3375013496932509</v>
      </c>
      <c r="J14" s="491">
        <v>2.2319973528151338</v>
      </c>
      <c r="K14" s="491">
        <v>3.2731922336271926</v>
      </c>
      <c r="L14" s="491">
        <v>3.3142091775752753</v>
      </c>
      <c r="M14" s="491">
        <v>2.9879374038708222</v>
      </c>
      <c r="N14" s="491">
        <v>4.2640762169148072</v>
      </c>
      <c r="O14" s="491">
        <v>4.3238821961954752</v>
      </c>
      <c r="P14" s="491">
        <v>4.5339818764901167</v>
      </c>
      <c r="Q14" s="491">
        <v>4.6085877966700819</v>
      </c>
      <c r="R14" s="491">
        <v>4.5625032558669876</v>
      </c>
      <c r="S14" s="491">
        <v>4.9236692696358446</v>
      </c>
      <c r="T14" s="491">
        <v>4.7281748976907165</v>
      </c>
      <c r="U14" s="491">
        <v>4.789303456437211</v>
      </c>
      <c r="V14" s="491">
        <v>5.3054923185443608</v>
      </c>
      <c r="W14" s="491">
        <v>5.2155635321532472</v>
      </c>
      <c r="X14" s="491">
        <v>5</v>
      </c>
      <c r="Y14" s="491"/>
      <c r="Z14" s="491"/>
      <c r="AA14" s="491"/>
      <c r="AB14" s="3365"/>
      <c r="AC14" s="491"/>
      <c r="AD14" s="3365"/>
      <c r="AE14" s="1291"/>
    </row>
    <row r="15" spans="1:36" s="58" customFormat="1" ht="8.1" customHeight="1">
      <c r="A15" s="480"/>
      <c r="B15" s="489"/>
      <c r="C15" s="489"/>
      <c r="D15" s="489"/>
      <c r="E15" s="489"/>
      <c r="F15" s="489"/>
      <c r="G15" s="489"/>
      <c r="H15" s="489"/>
      <c r="I15" s="489"/>
      <c r="J15" s="489"/>
      <c r="K15" s="489"/>
      <c r="L15" s="489"/>
      <c r="M15" s="489"/>
      <c r="N15" s="489"/>
      <c r="O15" s="1394"/>
    </row>
    <row r="16" spans="1:36" s="71" customFormat="1" ht="34.700000000000003" customHeight="1">
      <c r="A16" s="2314" t="s">
        <v>1674</v>
      </c>
      <c r="B16" s="492"/>
      <c r="C16" s="492"/>
      <c r="D16" s="492"/>
      <c r="E16" s="492"/>
      <c r="F16" s="492"/>
      <c r="G16" s="492"/>
      <c r="H16" s="492"/>
      <c r="I16" s="492"/>
      <c r="J16" s="492"/>
      <c r="K16" s="492"/>
      <c r="L16" s="492"/>
      <c r="M16" s="492"/>
      <c r="N16" s="492"/>
      <c r="O16" s="492"/>
      <c r="P16" s="492"/>
      <c r="Q16" s="492"/>
      <c r="R16" s="492"/>
      <c r="S16" s="492"/>
      <c r="T16" s="492"/>
      <c r="U16" s="492"/>
      <c r="V16" s="492"/>
      <c r="W16" s="492"/>
      <c r="X16" s="492"/>
      <c r="Y16" s="492"/>
      <c r="Z16" s="492"/>
      <c r="AA16" s="492"/>
      <c r="AB16" s="492"/>
      <c r="AC16" s="492"/>
      <c r="AD16" s="492"/>
      <c r="AE16" s="1292"/>
      <c r="AI16" s="2392"/>
      <c r="AJ16" s="2392"/>
    </row>
    <row r="17" spans="1:31" ht="24" customHeight="1">
      <c r="A17" s="2309" t="s">
        <v>1362</v>
      </c>
      <c r="B17" s="460">
        <v>21.626999999999999</v>
      </c>
      <c r="C17" s="460">
        <v>15.236000000000001</v>
      </c>
      <c r="D17" s="460">
        <v>14.387</v>
      </c>
      <c r="E17" s="460">
        <v>16.571000000000002</v>
      </c>
      <c r="F17" s="460">
        <v>19.003</v>
      </c>
      <c r="G17" s="460">
        <v>27.678000000000001</v>
      </c>
      <c r="H17" s="460">
        <v>18.093</v>
      </c>
      <c r="I17" s="460">
        <v>16.420000000000002</v>
      </c>
      <c r="J17" s="460">
        <v>15.113</v>
      </c>
      <c r="K17" s="460">
        <v>11.824</v>
      </c>
      <c r="L17" s="460">
        <v>30.600999999999999</v>
      </c>
      <c r="M17" s="460">
        <v>19.814</v>
      </c>
      <c r="N17" s="460">
        <v>21.704999999999998</v>
      </c>
      <c r="O17" s="460">
        <v>25.673999999999999</v>
      </c>
      <c r="P17" s="460">
        <v>22.931999999999999</v>
      </c>
      <c r="Q17" s="460">
        <v>25.646999999999998</v>
      </c>
      <c r="R17" s="460">
        <v>29.6</v>
      </c>
      <c r="S17" s="460">
        <v>48.773000000000003</v>
      </c>
      <c r="T17" s="460">
        <v>120.49</v>
      </c>
      <c r="U17" s="460">
        <v>151.02799999999999</v>
      </c>
      <c r="V17" s="460">
        <v>152.81299999999999</v>
      </c>
      <c r="W17" s="460">
        <v>177.126</v>
      </c>
      <c r="X17" s="460">
        <v>205.149</v>
      </c>
      <c r="Y17" s="460">
        <v>128.11000000000001</v>
      </c>
      <c r="Z17" s="460">
        <v>128.911</v>
      </c>
      <c r="AA17" s="1587">
        <v>110.557</v>
      </c>
      <c r="AB17" s="1587">
        <v>140.31299999999999</v>
      </c>
      <c r="AC17" s="1587">
        <v>146.238</v>
      </c>
      <c r="AD17" s="1587">
        <v>209.989</v>
      </c>
      <c r="AE17" s="461">
        <v>199.28800000000001</v>
      </c>
    </row>
    <row r="18" spans="1:31" ht="24" customHeight="1">
      <c r="A18" s="2310" t="s">
        <v>1351</v>
      </c>
      <c r="B18" s="460">
        <v>80.772000000000006</v>
      </c>
      <c r="C18" s="460">
        <v>60.061</v>
      </c>
      <c r="D18" s="460">
        <v>35.509</v>
      </c>
      <c r="E18" s="460">
        <v>25.928000000000001</v>
      </c>
      <c r="F18" s="460">
        <v>17.09</v>
      </c>
      <c r="G18" s="460">
        <v>4.3979999999999997</v>
      </c>
      <c r="H18" s="460">
        <v>1.7549999999999999</v>
      </c>
      <c r="I18" s="460">
        <v>1.6080000000000001</v>
      </c>
      <c r="J18" s="460">
        <v>13.007999999999999</v>
      </c>
      <c r="K18" s="460">
        <v>12.025</v>
      </c>
      <c r="L18" s="460">
        <v>22.690999999999999</v>
      </c>
      <c r="M18" s="460">
        <v>17.257000000000001</v>
      </c>
      <c r="N18" s="460">
        <v>10.095000000000001</v>
      </c>
      <c r="O18" s="460">
        <v>12.295</v>
      </c>
      <c r="P18" s="460">
        <v>14.3</v>
      </c>
      <c r="Q18" s="460">
        <v>15.984</v>
      </c>
      <c r="R18" s="460">
        <v>24.599</v>
      </c>
      <c r="S18" s="460">
        <v>40.274000000000001</v>
      </c>
      <c r="T18" s="460">
        <v>37.960999999999999</v>
      </c>
      <c r="U18" s="460">
        <v>31.169</v>
      </c>
      <c r="V18" s="460">
        <v>39.470999999999997</v>
      </c>
      <c r="W18" s="460">
        <v>31.597000000000001</v>
      </c>
      <c r="X18" s="460">
        <v>36.515000000000001</v>
      </c>
      <c r="Y18" s="460">
        <v>34.177</v>
      </c>
      <c r="Z18" s="460">
        <v>33.81</v>
      </c>
      <c r="AA18" s="1587">
        <v>42.488999999999997</v>
      </c>
      <c r="AB18" s="1587">
        <v>48.548999999999999</v>
      </c>
      <c r="AC18" s="1587">
        <v>48.276000000000003</v>
      </c>
      <c r="AD18" s="1587">
        <v>19.885000000000002</v>
      </c>
      <c r="AE18" s="461">
        <v>31.631</v>
      </c>
    </row>
    <row r="19" spans="1:31" ht="24" customHeight="1">
      <c r="A19" s="2310" t="s">
        <v>532</v>
      </c>
      <c r="B19" s="460">
        <v>139.839</v>
      </c>
      <c r="C19" s="460">
        <v>147.06100000000001</v>
      </c>
      <c r="D19" s="460">
        <v>160.24799999999999</v>
      </c>
      <c r="E19" s="460">
        <v>106.327</v>
      </c>
      <c r="F19" s="460">
        <v>93.873999999999995</v>
      </c>
      <c r="G19" s="460">
        <v>116.938</v>
      </c>
      <c r="H19" s="460">
        <v>92.013000000000005</v>
      </c>
      <c r="I19" s="460">
        <v>103.47499999999999</v>
      </c>
      <c r="J19" s="460">
        <v>91.367000000000004</v>
      </c>
      <c r="K19" s="460">
        <v>96.069000000000003</v>
      </c>
      <c r="L19" s="460">
        <v>91.414000000000001</v>
      </c>
      <c r="M19" s="460">
        <v>96.512</v>
      </c>
      <c r="N19" s="460">
        <v>87.451999999999998</v>
      </c>
      <c r="O19" s="460">
        <v>70.81</v>
      </c>
      <c r="P19" s="460">
        <v>113.61499999999999</v>
      </c>
      <c r="Q19" s="460">
        <v>109.501</v>
      </c>
      <c r="R19" s="460">
        <v>111.339</v>
      </c>
      <c r="S19" s="460">
        <v>143.04599999999999</v>
      </c>
      <c r="T19" s="460">
        <v>217.59700000000001</v>
      </c>
      <c r="U19" s="460">
        <v>223.26499999999999</v>
      </c>
      <c r="V19" s="460">
        <v>283.3</v>
      </c>
      <c r="W19" s="460">
        <v>273.90600000000001</v>
      </c>
      <c r="X19" s="460">
        <v>287.58600000000001</v>
      </c>
      <c r="Y19" s="460">
        <v>210.32599999999999</v>
      </c>
      <c r="Z19" s="460">
        <v>224.43199999999999</v>
      </c>
      <c r="AA19" s="1587">
        <v>201.376</v>
      </c>
      <c r="AB19" s="1587">
        <v>249.161</v>
      </c>
      <c r="AC19" s="1587">
        <v>215.50299999999999</v>
      </c>
      <c r="AD19" s="1587">
        <v>249.483</v>
      </c>
      <c r="AE19" s="461">
        <v>242.583</v>
      </c>
    </row>
    <row r="20" spans="1:31" ht="24" customHeight="1">
      <c r="A20" s="2310" t="s">
        <v>1352</v>
      </c>
      <c r="B20" s="460">
        <v>416.649</v>
      </c>
      <c r="C20" s="460">
        <v>287.71899999999999</v>
      </c>
      <c r="D20" s="460">
        <v>271.30900000000003</v>
      </c>
      <c r="E20" s="460">
        <v>230.87200000000001</v>
      </c>
      <c r="F20" s="460">
        <v>208.86799999999999</v>
      </c>
      <c r="G20" s="460">
        <v>199.09299999999999</v>
      </c>
      <c r="H20" s="460">
        <v>192.19499999999999</v>
      </c>
      <c r="I20" s="460">
        <v>207.08600000000001</v>
      </c>
      <c r="J20" s="460">
        <v>107.197</v>
      </c>
      <c r="K20" s="460">
        <v>191.06100000000001</v>
      </c>
      <c r="L20" s="460">
        <v>164.15600000000001</v>
      </c>
      <c r="M20" s="460">
        <v>150.07300000000001</v>
      </c>
      <c r="N20" s="460">
        <v>176.04</v>
      </c>
      <c r="O20" s="460">
        <v>174.92</v>
      </c>
      <c r="P20" s="460">
        <v>170.66</v>
      </c>
      <c r="Q20" s="460">
        <v>174.011</v>
      </c>
      <c r="R20" s="460">
        <v>172.434</v>
      </c>
      <c r="S20" s="460">
        <v>189.20699999999999</v>
      </c>
      <c r="T20" s="460">
        <v>252.411</v>
      </c>
      <c r="U20" s="460">
        <v>238.42599999999999</v>
      </c>
      <c r="V20" s="460">
        <v>257.51600000000002</v>
      </c>
      <c r="W20" s="460">
        <v>238.35400000000001</v>
      </c>
      <c r="X20" s="460">
        <v>243.97800000000001</v>
      </c>
      <c r="Y20" s="460">
        <v>230.01599999999999</v>
      </c>
      <c r="Z20" s="460">
        <v>232.11500000000001</v>
      </c>
      <c r="AA20" s="1587">
        <v>225.863</v>
      </c>
      <c r="AB20" s="1587">
        <v>225.04900000000001</v>
      </c>
      <c r="AC20" s="1587">
        <v>221.13900000000001</v>
      </c>
      <c r="AD20" s="1587">
        <v>222.06</v>
      </c>
      <c r="AE20" s="461">
        <v>215.71899999999999</v>
      </c>
    </row>
    <row r="21" spans="1:31" ht="24" customHeight="1">
      <c r="A21" s="2310" t="s">
        <v>1353</v>
      </c>
      <c r="B21" s="460"/>
      <c r="C21" s="460"/>
      <c r="D21" s="460"/>
      <c r="E21" s="460"/>
      <c r="F21" s="460"/>
      <c r="G21" s="460"/>
      <c r="H21" s="460"/>
      <c r="I21" s="460"/>
      <c r="J21" s="460"/>
      <c r="K21" s="460"/>
      <c r="L21" s="460"/>
      <c r="M21" s="460"/>
      <c r="N21" s="1587"/>
      <c r="O21" s="460">
        <v>32.744999999999997</v>
      </c>
      <c r="P21" s="460">
        <v>27.472999999999999</v>
      </c>
      <c r="Q21" s="460">
        <v>31.657</v>
      </c>
      <c r="R21" s="460">
        <v>37.712000000000003</v>
      </c>
      <c r="S21" s="460">
        <v>29.073</v>
      </c>
      <c r="T21" s="460">
        <v>28.285</v>
      </c>
      <c r="U21" s="460">
        <v>30.117000000000001</v>
      </c>
      <c r="V21" s="460">
        <v>32.136000000000003</v>
      </c>
      <c r="W21" s="460">
        <v>21.608000000000001</v>
      </c>
      <c r="X21" s="460">
        <v>30.17</v>
      </c>
      <c r="Y21" s="460">
        <v>24.905999999999999</v>
      </c>
      <c r="Z21" s="460">
        <v>21.398</v>
      </c>
      <c r="AA21" s="460">
        <v>16.491</v>
      </c>
      <c r="AB21" s="3364">
        <v>23.137</v>
      </c>
      <c r="AC21" s="1587">
        <v>28.635999999999999</v>
      </c>
      <c r="AD21" s="1587">
        <v>45.981999999999999</v>
      </c>
      <c r="AE21" s="461">
        <v>60.177</v>
      </c>
    </row>
    <row r="22" spans="1:31" ht="24" customHeight="1">
      <c r="A22" s="2310" t="s">
        <v>1355</v>
      </c>
      <c r="B22" s="460">
        <v>7.7519999999999998</v>
      </c>
      <c r="C22" s="460">
        <v>5.8879999999999999</v>
      </c>
      <c r="D22" s="460">
        <v>3.19</v>
      </c>
      <c r="E22" s="460">
        <v>3.84</v>
      </c>
      <c r="F22" s="460">
        <v>2.601</v>
      </c>
      <c r="G22" s="460">
        <v>15.159000000000001</v>
      </c>
      <c r="H22" s="460">
        <v>26.463999999999999</v>
      </c>
      <c r="I22" s="460">
        <v>28.08</v>
      </c>
      <c r="J22" s="460">
        <v>10.07</v>
      </c>
      <c r="K22" s="460">
        <v>27.611000000000001</v>
      </c>
      <c r="L22" s="460">
        <v>54.07</v>
      </c>
      <c r="M22" s="460">
        <v>44.356999999999999</v>
      </c>
      <c r="N22" s="460">
        <v>41.77</v>
      </c>
      <c r="O22" s="460">
        <v>6.1779999999999999</v>
      </c>
      <c r="P22" s="460">
        <v>2.9329999999999998</v>
      </c>
      <c r="Q22" s="460">
        <v>4.1269999999999998</v>
      </c>
      <c r="R22" s="460">
        <v>4.0259999999999998</v>
      </c>
      <c r="S22" s="460">
        <v>2.6269999999999998</v>
      </c>
      <c r="T22" s="460">
        <v>22.224</v>
      </c>
      <c r="U22" s="460">
        <v>32.293999999999997</v>
      </c>
      <c r="V22" s="460">
        <v>46.107999999999997</v>
      </c>
      <c r="W22" s="460">
        <v>41.719000000000001</v>
      </c>
      <c r="X22" s="460">
        <v>77.128</v>
      </c>
      <c r="Y22" s="460">
        <v>77.656000000000006</v>
      </c>
      <c r="Z22" s="460">
        <v>95.224000000000004</v>
      </c>
      <c r="AA22" s="1587">
        <v>116.892</v>
      </c>
      <c r="AB22" s="1587">
        <v>143.05199999999999</v>
      </c>
      <c r="AC22" s="1587">
        <v>116.122</v>
      </c>
      <c r="AD22" s="1587">
        <v>130.48099999999999</v>
      </c>
      <c r="AE22" s="461">
        <v>114.23</v>
      </c>
    </row>
    <row r="23" spans="1:31" s="58" customFormat="1" ht="24" customHeight="1">
      <c r="A23" s="2310" t="s">
        <v>1354</v>
      </c>
      <c r="B23" s="460">
        <v>2.3260000000000001</v>
      </c>
      <c r="C23" s="460">
        <v>6.6980000000000004</v>
      </c>
      <c r="D23" s="460">
        <v>22.75</v>
      </c>
      <c r="E23" s="460">
        <v>24.003</v>
      </c>
      <c r="F23" s="460">
        <v>7.7009999999999996</v>
      </c>
      <c r="G23" s="460">
        <v>13.941000000000001</v>
      </c>
      <c r="H23" s="460">
        <v>11.746</v>
      </c>
      <c r="I23" s="460">
        <v>10.455</v>
      </c>
      <c r="J23" s="460">
        <v>8.6639999999999997</v>
      </c>
      <c r="K23" s="460">
        <v>14.31</v>
      </c>
      <c r="L23" s="460">
        <v>16.338000000000001</v>
      </c>
      <c r="M23" s="460">
        <v>10.099</v>
      </c>
      <c r="N23" s="460">
        <v>139.44399999999999</v>
      </c>
      <c r="O23" s="460">
        <v>138.96899999999999</v>
      </c>
      <c r="P23" s="460">
        <v>135.137</v>
      </c>
      <c r="Q23" s="460">
        <v>129.26499999999999</v>
      </c>
      <c r="R23" s="460">
        <v>124.47</v>
      </c>
      <c r="S23" s="460">
        <v>122.453</v>
      </c>
      <c r="T23" s="460">
        <v>28.27</v>
      </c>
      <c r="U23" s="460">
        <v>21.707000000000001</v>
      </c>
      <c r="V23" s="460">
        <v>20.298999999999999</v>
      </c>
      <c r="W23" s="460">
        <v>25.141999999999999</v>
      </c>
      <c r="X23" s="460">
        <v>28.573</v>
      </c>
      <c r="Y23" s="460">
        <v>38.725000000000001</v>
      </c>
      <c r="Z23" s="460">
        <v>43.972000000000001</v>
      </c>
      <c r="AA23" s="1587">
        <v>69.733999999999995</v>
      </c>
      <c r="AB23" s="1587">
        <v>67.915999999999997</v>
      </c>
      <c r="AC23" s="1587">
        <v>57.676000000000002</v>
      </c>
      <c r="AD23" s="1587">
        <v>54.002000000000002</v>
      </c>
      <c r="AE23" s="461">
        <v>49.131999999999998</v>
      </c>
    </row>
    <row r="24" spans="1:31" s="2308" customFormat="1" ht="24" customHeight="1">
      <c r="A24" s="2311" t="s">
        <v>1356</v>
      </c>
      <c r="B24" s="2312">
        <v>668.96400000000006</v>
      </c>
      <c r="C24" s="2312">
        <v>522.66399999999999</v>
      </c>
      <c r="D24" s="2312">
        <v>507.392</v>
      </c>
      <c r="E24" s="2312">
        <v>407.541</v>
      </c>
      <c r="F24" s="2312">
        <v>349.137</v>
      </c>
      <c r="G24" s="2312">
        <v>377.20800000000003</v>
      </c>
      <c r="H24" s="2312">
        <v>342.26499999999999</v>
      </c>
      <c r="I24" s="2312">
        <v>367.12599999999998</v>
      </c>
      <c r="J24" s="2312">
        <v>245.41900000000001</v>
      </c>
      <c r="K24" s="2312">
        <v>352.9</v>
      </c>
      <c r="L24" s="2312">
        <v>379.27</v>
      </c>
      <c r="M24" s="2312">
        <v>338.11099999999999</v>
      </c>
      <c r="N24" s="2312">
        <v>476.50599999999997</v>
      </c>
      <c r="O24" s="2312">
        <v>461.59199999999998</v>
      </c>
      <c r="P24" s="2312">
        <v>487.04899999999998</v>
      </c>
      <c r="Q24" s="2312">
        <v>490.19099999999997</v>
      </c>
      <c r="R24" s="2312">
        <v>504.18</v>
      </c>
      <c r="S24" s="2312">
        <v>575.45299999999997</v>
      </c>
      <c r="T24" s="2312">
        <v>707.23800000000006</v>
      </c>
      <c r="U24" s="2312">
        <v>728.005</v>
      </c>
      <c r="V24" s="2312">
        <v>831.64200000000005</v>
      </c>
      <c r="W24" s="2312">
        <v>809.45</v>
      </c>
      <c r="X24" s="2312">
        <v>909.09900000000005</v>
      </c>
      <c r="Y24" s="2312">
        <v>935.40800000000002</v>
      </c>
      <c r="Z24" s="2312">
        <v>985.19899999999996</v>
      </c>
      <c r="AA24" s="3043">
        <v>999.59100000000001</v>
      </c>
      <c r="AB24" s="3043">
        <v>1126.5160000000001</v>
      </c>
      <c r="AC24" s="3043">
        <v>1096.0039999999999</v>
      </c>
      <c r="AD24" s="3043">
        <v>1187.6610000000001</v>
      </c>
      <c r="AE24" s="2313">
        <v>1216.5309999999999</v>
      </c>
    </row>
    <row r="25" spans="1:31" s="58" customFormat="1" ht="27" customHeight="1">
      <c r="A25" s="447"/>
      <c r="B25" s="79"/>
      <c r="C25" s="79"/>
      <c r="D25" s="79"/>
      <c r="E25" s="79"/>
      <c r="F25" s="79"/>
      <c r="G25" s="79"/>
      <c r="H25" s="79"/>
      <c r="I25" s="79"/>
      <c r="J25" s="79"/>
      <c r="K25" s="79"/>
      <c r="L25" s="60"/>
      <c r="M25" s="60"/>
    </row>
    <row r="26" spans="1:31" s="58" customFormat="1" ht="15" customHeight="1">
      <c r="A26" s="2295" t="s">
        <v>1676</v>
      </c>
      <c r="B26" s="79"/>
      <c r="C26" s="79"/>
      <c r="D26" s="79"/>
      <c r="E26" s="79"/>
      <c r="F26" s="79"/>
      <c r="G26" s="79"/>
      <c r="H26" s="79"/>
      <c r="I26" s="79"/>
      <c r="J26" s="79"/>
      <c r="K26" s="79"/>
      <c r="L26" s="60"/>
      <c r="M26" s="60"/>
    </row>
    <row r="27" spans="1:31" s="58" customFormat="1" ht="16.149999999999999" customHeight="1">
      <c r="A27" s="114"/>
      <c r="B27" s="79"/>
      <c r="C27" s="79"/>
      <c r="D27" s="79"/>
      <c r="E27" s="79"/>
      <c r="F27" s="79"/>
      <c r="G27" s="79"/>
      <c r="H27" s="79"/>
      <c r="I27" s="79"/>
      <c r="J27" s="79"/>
      <c r="K27" s="79" t="s">
        <v>88</v>
      </c>
      <c r="L27" s="60"/>
      <c r="M27" s="60"/>
    </row>
    <row r="28" spans="1:31" s="58" customFormat="1" ht="16.149999999999999" customHeight="1">
      <c r="A28" s="2327" t="s">
        <v>1360</v>
      </c>
      <c r="B28" s="79"/>
      <c r="C28" s="79"/>
      <c r="D28" s="79"/>
      <c r="E28" s="79"/>
      <c r="F28" s="79"/>
      <c r="G28" s="79"/>
      <c r="H28" s="79"/>
      <c r="I28" s="79"/>
      <c r="J28" s="79"/>
      <c r="K28" s="79"/>
      <c r="L28" s="60"/>
      <c r="M28" s="60"/>
    </row>
    <row r="29" spans="1:31" s="58" customFormat="1" ht="16.149999999999999" customHeight="1">
      <c r="A29" s="2327" t="s">
        <v>1361</v>
      </c>
      <c r="B29" s="79"/>
      <c r="C29" s="79"/>
      <c r="D29" s="79"/>
      <c r="E29" s="79"/>
      <c r="F29" s="79"/>
      <c r="G29" s="79"/>
      <c r="H29" s="79"/>
      <c r="I29" s="79"/>
      <c r="J29" s="79"/>
      <c r="K29" s="79"/>
      <c r="L29" s="60"/>
      <c r="M29" s="60"/>
    </row>
    <row r="30" spans="1:31" ht="16.149999999999999" customHeight="1">
      <c r="A30" s="61"/>
      <c r="B30" s="61"/>
      <c r="C30" s="61"/>
      <c r="D30" s="61"/>
      <c r="E30" s="61"/>
      <c r="F30" s="61"/>
      <c r="G30" s="61"/>
      <c r="H30" s="61"/>
      <c r="I30" s="61"/>
      <c r="J30" s="61"/>
      <c r="K30" s="61"/>
      <c r="L30" s="61"/>
      <c r="M30" s="61"/>
    </row>
    <row r="31" spans="1:31" customFormat="1" ht="16.149999999999999" customHeight="1"/>
    <row r="32" spans="1:31" customFormat="1" ht="16.149999999999999" customHeight="1"/>
    <row r="33" customFormat="1" ht="16.149999999999999" customHeight="1"/>
    <row r="34" customFormat="1" ht="16.149999999999999" customHeight="1"/>
    <row r="35" customFormat="1" ht="16.149999999999999" customHeight="1"/>
    <row r="36" customFormat="1" ht="16.149999999999999" customHeight="1"/>
    <row r="37" ht="16.149999999999999" customHeight="1"/>
    <row r="38" ht="16.149999999999999" customHeight="1"/>
    <row r="39" ht="16.149999999999999" customHeight="1"/>
    <row r="40" ht="16.149999999999999" customHeight="1"/>
    <row r="41" ht="16.149999999999999" customHeight="1"/>
    <row r="42" ht="16.149999999999999" customHeight="1"/>
    <row r="43" ht="16.149999999999999" customHeight="1"/>
    <row r="44" ht="16.149999999999999" customHeight="1"/>
    <row r="45" ht="16.149999999999999" customHeight="1"/>
    <row r="46" ht="16.149999999999999" customHeight="1"/>
    <row r="47" ht="16.149999999999999" customHeight="1"/>
    <row r="48" ht="16.149999999999999" customHeight="1"/>
    <row r="49" ht="16.149999999999999" customHeight="1"/>
    <row r="50" ht="16.149999999999999" customHeight="1"/>
    <row r="51" ht="16.149999999999999" customHeight="1"/>
    <row r="52" ht="16.149999999999999" customHeight="1"/>
    <row r="53" ht="16.149999999999999" customHeight="1"/>
    <row r="54" ht="16.149999999999999" customHeight="1"/>
    <row r="55" ht="16.149999999999999" customHeight="1"/>
    <row r="56" ht="16.149999999999999" customHeight="1"/>
    <row r="57" ht="16.149999999999999" customHeight="1"/>
    <row r="58" ht="16.149999999999999" customHeight="1"/>
    <row r="59" ht="16.149999999999999" customHeight="1"/>
    <row r="60" ht="16.149999999999999" customHeight="1"/>
    <row r="61" ht="16.149999999999999" customHeight="1"/>
    <row r="62" ht="16.149999999999999" customHeight="1"/>
    <row r="63" ht="16.149999999999999" customHeight="1"/>
    <row r="64" ht="16.149999999999999" customHeight="1"/>
    <row r="65" ht="16.149999999999999" customHeight="1"/>
    <row r="66" ht="16.149999999999999" customHeight="1"/>
    <row r="67" ht="16.149999999999999" customHeight="1"/>
    <row r="68" ht="16.149999999999999" customHeight="1"/>
    <row r="69" ht="16.149999999999999" customHeight="1"/>
    <row r="70" ht="16.149999999999999" customHeight="1"/>
    <row r="71" ht="16.149999999999999" customHeight="1"/>
    <row r="72" ht="16.149999999999999" customHeight="1"/>
    <row r="73" ht="16.149999999999999" customHeight="1"/>
  </sheetData>
  <phoneticPr fontId="21" type="noConversion"/>
  <printOptions horizontalCentered="1" verticalCentered="1"/>
  <pageMargins left="0.59055118110236227" right="0.59055118110236227" top="0.55118110236220474" bottom="0.55118110236220474" header="0.51181102362204722" footer="0.51181102362204722"/>
  <pageSetup paperSize="9" scale="53" orientation="landscape"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Tabelle442">
    <tabColor indexed="40"/>
    <pageSetUpPr fitToPage="1"/>
  </sheetPr>
  <dimension ref="A1:Z93"/>
  <sheetViews>
    <sheetView showGridLines="0" workbookViewId="0">
      <pane xSplit="1" ySplit="7" topLeftCell="B24" activePane="bottomRight" state="frozen"/>
      <selection pane="topRight" activeCell="B1" sqref="B1"/>
      <selection pane="bottomLeft" activeCell="A8" sqref="A8"/>
      <selection pane="bottomRight" activeCell="A6" sqref="A6"/>
    </sheetView>
  </sheetViews>
  <sheetFormatPr baseColWidth="10" defaultColWidth="9" defaultRowHeight="12.75"/>
  <cols>
    <col min="1" max="1" width="37" style="258" customWidth="1"/>
    <col min="2" max="7" width="7.75" style="258" customWidth="1"/>
    <col min="8" max="8" width="7.875" style="258" customWidth="1"/>
    <col min="9" max="9" width="8.375" style="258" customWidth="1"/>
    <col min="10" max="16384" width="9" style="258"/>
  </cols>
  <sheetData>
    <row r="1" spans="1:25" ht="13.15" customHeight="1">
      <c r="A1" s="493" t="s">
        <v>88</v>
      </c>
      <c r="B1" s="494"/>
      <c r="C1" s="495"/>
      <c r="D1" s="494"/>
      <c r="E1" s="494"/>
      <c r="F1" s="494"/>
      <c r="G1" s="494"/>
      <c r="H1" s="494"/>
      <c r="I1" s="494"/>
      <c r="J1" s="494"/>
      <c r="K1" s="494"/>
      <c r="L1" s="494"/>
      <c r="M1" s="494"/>
      <c r="N1" s="494"/>
      <c r="O1" s="494"/>
      <c r="P1" s="494"/>
      <c r="Q1" s="494"/>
      <c r="R1" s="494"/>
      <c r="S1" s="494"/>
      <c r="T1" s="494"/>
      <c r="U1" s="494"/>
      <c r="V1" s="494"/>
      <c r="W1" s="496"/>
      <c r="X1" s="497"/>
      <c r="Y1" s="1290"/>
    </row>
    <row r="2" spans="1:25" ht="18" customHeight="1">
      <c r="A2" s="289"/>
      <c r="B2" s="498"/>
      <c r="C2" s="499"/>
      <c r="D2" s="498"/>
      <c r="E2" s="498"/>
      <c r="F2" s="498"/>
      <c r="G2" s="498"/>
      <c r="H2" s="498"/>
      <c r="I2" s="498"/>
      <c r="J2" s="498"/>
      <c r="K2" s="498"/>
      <c r="L2" s="498"/>
      <c r="M2" s="498"/>
      <c r="N2" s="498"/>
      <c r="O2" s="498"/>
      <c r="P2" s="498"/>
      <c r="Q2" s="498"/>
      <c r="R2" s="498"/>
      <c r="S2" s="498"/>
      <c r="T2" s="498"/>
      <c r="U2" s="498"/>
      <c r="V2" s="498"/>
      <c r="W2" s="498"/>
      <c r="X2" s="246" t="s">
        <v>112</v>
      </c>
      <c r="Y2" s="245"/>
    </row>
    <row r="3" spans="1:25" ht="18" customHeight="1">
      <c r="A3" s="289"/>
      <c r="B3" s="501" t="s">
        <v>529</v>
      </c>
      <c r="C3" s="470"/>
      <c r="D3" s="470"/>
      <c r="E3" s="470"/>
      <c r="F3" s="1289"/>
      <c r="G3" s="1289"/>
      <c r="H3" s="1289"/>
      <c r="I3" s="1289"/>
      <c r="J3" s="1289"/>
      <c r="K3" s="1289"/>
      <c r="L3" s="1289"/>
      <c r="M3" s="1289"/>
      <c r="N3" s="1289"/>
      <c r="O3" s="1289"/>
      <c r="P3" s="1289"/>
      <c r="Q3" s="1289"/>
      <c r="R3" s="1289"/>
      <c r="S3" s="1289"/>
      <c r="T3" s="1289"/>
      <c r="U3" s="1289"/>
      <c r="V3" s="1289"/>
      <c r="W3" s="1289"/>
      <c r="X3" s="246" t="s">
        <v>152</v>
      </c>
      <c r="Y3" s="245"/>
    </row>
    <row r="4" spans="1:25" ht="18" customHeight="1">
      <c r="A4" s="289"/>
      <c r="B4" s="498"/>
      <c r="C4" s="499"/>
      <c r="D4" s="498"/>
      <c r="E4" s="498"/>
      <c r="F4" s="498"/>
      <c r="G4" s="498"/>
      <c r="H4" s="498"/>
      <c r="I4" s="498"/>
      <c r="J4" s="498"/>
      <c r="K4" s="498"/>
      <c r="L4" s="498"/>
      <c r="M4" s="498"/>
      <c r="N4" s="498"/>
      <c r="O4" s="498"/>
      <c r="P4" s="498"/>
      <c r="Q4" s="498"/>
      <c r="R4" s="498"/>
      <c r="S4" s="498"/>
      <c r="T4" s="498"/>
      <c r="U4" s="498"/>
      <c r="V4" s="498"/>
      <c r="W4" s="498"/>
      <c r="X4" s="1882">
        <v>44462</v>
      </c>
      <c r="Y4" s="245"/>
    </row>
    <row r="5" spans="1:25" ht="13.15" customHeight="1">
      <c r="A5" s="502"/>
      <c r="B5" s="503"/>
      <c r="C5" s="504"/>
      <c r="D5" s="503"/>
      <c r="E5" s="503"/>
      <c r="F5" s="503"/>
      <c r="G5" s="503"/>
      <c r="H5" s="503"/>
      <c r="I5" s="503"/>
      <c r="J5" s="503"/>
      <c r="K5" s="503"/>
      <c r="L5" s="503"/>
      <c r="M5" s="503"/>
      <c r="N5" s="503"/>
      <c r="O5" s="503"/>
      <c r="P5" s="503"/>
      <c r="Q5" s="503"/>
      <c r="R5" s="503"/>
      <c r="S5" s="503"/>
      <c r="T5" s="503"/>
      <c r="U5" s="503"/>
      <c r="V5" s="503"/>
      <c r="W5" s="503"/>
      <c r="X5" s="505"/>
      <c r="Y5" s="506"/>
    </row>
    <row r="6" spans="1:25" ht="16.149999999999999" customHeight="1">
      <c r="A6" s="261"/>
      <c r="B6" s="261"/>
      <c r="E6" s="261"/>
      <c r="W6" s="3523"/>
      <c r="X6" s="4169"/>
      <c r="Y6" s="3523"/>
    </row>
    <row r="7" spans="1:25" ht="16.149999999999999" customHeight="1">
      <c r="A7" s="259"/>
      <c r="B7" s="507">
        <v>1997</v>
      </c>
      <c r="C7" s="260">
        <v>1998</v>
      </c>
      <c r="D7" s="260">
        <v>1999</v>
      </c>
      <c r="E7" s="260">
        <v>2000</v>
      </c>
      <c r="F7" s="260">
        <v>2001</v>
      </c>
      <c r="G7" s="260">
        <v>2002</v>
      </c>
      <c r="H7" s="260">
        <v>2003</v>
      </c>
      <c r="I7" s="260">
        <v>2004</v>
      </c>
      <c r="J7" s="260">
        <v>2005</v>
      </c>
      <c r="K7" s="260">
        <v>2006</v>
      </c>
      <c r="L7" s="260">
        <v>2007</v>
      </c>
      <c r="M7" s="260">
        <v>2008</v>
      </c>
      <c r="N7" s="260">
        <v>2009</v>
      </c>
      <c r="O7" s="260">
        <v>2010</v>
      </c>
      <c r="P7" s="260">
        <v>2011</v>
      </c>
      <c r="Q7" s="260">
        <v>2012</v>
      </c>
      <c r="R7" s="260">
        <v>2013</v>
      </c>
      <c r="S7" s="260">
        <v>2014</v>
      </c>
      <c r="T7" s="260">
        <v>2015</v>
      </c>
      <c r="U7" s="260">
        <v>2016</v>
      </c>
      <c r="V7" s="260">
        <v>2017</v>
      </c>
      <c r="W7" s="260">
        <v>2018</v>
      </c>
      <c r="X7" s="260">
        <v>2019</v>
      </c>
      <c r="Y7" s="260">
        <v>2020</v>
      </c>
    </row>
    <row r="8" spans="1:25" ht="8.1" customHeight="1">
      <c r="A8" s="508"/>
      <c r="B8" s="509"/>
      <c r="C8" s="509"/>
      <c r="D8" s="509"/>
      <c r="E8" s="509"/>
      <c r="F8" s="509"/>
      <c r="G8" s="509"/>
      <c r="H8" s="508"/>
    </row>
    <row r="9" spans="1:25" ht="20.85" customHeight="1">
      <c r="A9" s="1297" t="s">
        <v>4</v>
      </c>
      <c r="B9" s="1298"/>
      <c r="C9" s="1298"/>
      <c r="D9" s="1298"/>
      <c r="E9" s="1298"/>
      <c r="F9" s="1298"/>
      <c r="G9" s="1298"/>
      <c r="H9" s="1299"/>
      <c r="I9" s="1300"/>
    </row>
    <row r="10" spans="1:25" s="281" customFormat="1" ht="18" customHeight="1">
      <c r="A10" s="511" t="s">
        <v>5</v>
      </c>
      <c r="B10" s="3208">
        <v>275</v>
      </c>
      <c r="C10" s="3208">
        <v>275</v>
      </c>
      <c r="D10" s="3208">
        <v>258</v>
      </c>
      <c r="E10" s="3208">
        <v>260</v>
      </c>
      <c r="F10" s="3208">
        <v>261</v>
      </c>
      <c r="G10" s="3208">
        <v>319.3</v>
      </c>
      <c r="H10" s="3208">
        <v>259.7</v>
      </c>
      <c r="I10" s="3208">
        <v>118.2</v>
      </c>
      <c r="J10" s="3208">
        <v>322</v>
      </c>
      <c r="K10" s="3208">
        <v>161.6</v>
      </c>
      <c r="L10" s="3208">
        <v>266.10000000000002</v>
      </c>
      <c r="M10" s="3208">
        <v>246.4</v>
      </c>
      <c r="N10" s="3208">
        <v>280.04694323144105</v>
      </c>
      <c r="O10" s="3208">
        <v>323.03425114726747</v>
      </c>
      <c r="P10" s="3208">
        <v>363.75436241610737</v>
      </c>
      <c r="Q10" s="3208">
        <v>375.2946576604237</v>
      </c>
      <c r="R10" s="3208">
        <v>465.7</v>
      </c>
      <c r="S10" s="3208">
        <v>596.1</v>
      </c>
      <c r="T10" s="3208">
        <v>615.69999999999993</v>
      </c>
      <c r="U10" s="3208">
        <v>652.70000000000005</v>
      </c>
      <c r="V10" s="3208">
        <v>732</v>
      </c>
      <c r="W10" s="3208">
        <v>537.29999999999995</v>
      </c>
      <c r="X10" s="3208">
        <v>623.65</v>
      </c>
      <c r="Y10" s="3208">
        <v>601.5</v>
      </c>
    </row>
    <row r="11" spans="1:25" ht="18" customHeight="1">
      <c r="A11" s="266" t="s">
        <v>1796</v>
      </c>
      <c r="B11" s="3857">
        <v>111</v>
      </c>
      <c r="C11" s="3857">
        <v>111</v>
      </c>
      <c r="D11" s="3857">
        <v>101</v>
      </c>
      <c r="E11" s="3857">
        <v>101</v>
      </c>
      <c r="F11" s="3857">
        <v>102</v>
      </c>
      <c r="G11" s="3857">
        <v>158</v>
      </c>
      <c r="H11" s="3857">
        <v>56.1</v>
      </c>
      <c r="I11" s="3857">
        <v>115</v>
      </c>
      <c r="J11" s="3857">
        <v>132</v>
      </c>
      <c r="K11" s="3857">
        <v>134.1</v>
      </c>
      <c r="L11" s="3857">
        <v>135.4</v>
      </c>
      <c r="M11" s="3857">
        <v>147</v>
      </c>
      <c r="N11" s="3857">
        <v>141.86681222707423</v>
      </c>
      <c r="O11" s="3857">
        <v>186.23270755110556</v>
      </c>
      <c r="P11" s="3857">
        <v>204.80246085011186</v>
      </c>
      <c r="Q11" s="3857">
        <v>175.67123119435064</v>
      </c>
      <c r="R11" s="3857">
        <v>211.8</v>
      </c>
      <c r="S11" s="3857">
        <v>343.7</v>
      </c>
      <c r="T11" s="3857">
        <v>355</v>
      </c>
      <c r="U11" s="3857">
        <v>324.39999999999998</v>
      </c>
      <c r="V11" s="3857">
        <v>387.8</v>
      </c>
      <c r="W11" s="3857">
        <v>281.3</v>
      </c>
      <c r="X11" s="3857">
        <v>378.3</v>
      </c>
      <c r="Y11" s="3864">
        <v>348</v>
      </c>
    </row>
    <row r="12" spans="1:25" ht="18" customHeight="1">
      <c r="A12" s="637" t="s">
        <v>1471</v>
      </c>
      <c r="B12" s="3858">
        <v>137</v>
      </c>
      <c r="C12" s="3858">
        <v>137</v>
      </c>
      <c r="D12" s="3858">
        <v>119</v>
      </c>
      <c r="E12" s="3858">
        <v>120</v>
      </c>
      <c r="F12" s="3858">
        <v>120</v>
      </c>
      <c r="G12" s="3858">
        <v>152.30000000000001</v>
      </c>
      <c r="H12" s="3858">
        <v>194.7</v>
      </c>
      <c r="I12" s="3858">
        <v>0</v>
      </c>
      <c r="J12" s="3858">
        <v>190</v>
      </c>
      <c r="K12" s="3858">
        <v>25.8</v>
      </c>
      <c r="L12" s="3858">
        <v>118.5</v>
      </c>
      <c r="M12" s="3858">
        <v>95.3</v>
      </c>
      <c r="N12" s="3858">
        <v>127.68013100436681</v>
      </c>
      <c r="O12" s="3858">
        <v>115.90154359616187</v>
      </c>
      <c r="P12" s="3858">
        <v>131.75190156599552</v>
      </c>
      <c r="Q12" s="3858">
        <v>177.92342646607307</v>
      </c>
      <c r="R12" s="3858">
        <v>238.5</v>
      </c>
      <c r="S12" s="3858">
        <v>211</v>
      </c>
      <c r="T12" s="3858">
        <v>217.9</v>
      </c>
      <c r="U12" s="3858">
        <v>232.7</v>
      </c>
      <c r="V12" s="3858">
        <v>295.10000000000002</v>
      </c>
      <c r="W12" s="3858">
        <v>150.5</v>
      </c>
      <c r="X12" s="3858">
        <v>133.35</v>
      </c>
      <c r="Y12" s="3865">
        <v>157</v>
      </c>
    </row>
    <row r="13" spans="1:25" ht="18" customHeight="1">
      <c r="A13" s="266" t="s">
        <v>153</v>
      </c>
      <c r="B13" s="3857">
        <v>16</v>
      </c>
      <c r="C13" s="3857">
        <v>16</v>
      </c>
      <c r="D13" s="3857">
        <v>15</v>
      </c>
      <c r="E13" s="3857">
        <v>16</v>
      </c>
      <c r="F13" s="3857">
        <v>16</v>
      </c>
      <c r="G13" s="3857">
        <v>3.1</v>
      </c>
      <c r="H13" s="3857">
        <v>7.3</v>
      </c>
      <c r="I13" s="3857">
        <v>3.2</v>
      </c>
      <c r="J13" s="3857">
        <v>0</v>
      </c>
      <c r="K13" s="3857">
        <v>0</v>
      </c>
      <c r="L13" s="3857">
        <v>9.1999999999999993</v>
      </c>
      <c r="M13" s="3857">
        <v>4.0999999999999996</v>
      </c>
      <c r="N13" s="3857">
        <v>10.5</v>
      </c>
      <c r="O13" s="3857">
        <v>10.3</v>
      </c>
      <c r="P13" s="3857">
        <v>10.199999999999999</v>
      </c>
      <c r="Q13" s="3857">
        <v>11.7</v>
      </c>
      <c r="R13" s="3857">
        <v>15.4</v>
      </c>
      <c r="S13" s="3857">
        <v>41.4</v>
      </c>
      <c r="T13" s="3857">
        <v>42.8</v>
      </c>
      <c r="U13" s="3857">
        <v>95.6</v>
      </c>
      <c r="V13" s="3857">
        <v>49.1</v>
      </c>
      <c r="W13" s="3857">
        <v>105.5</v>
      </c>
      <c r="X13" s="3857">
        <v>112</v>
      </c>
      <c r="Y13" s="3864">
        <v>96.5</v>
      </c>
    </row>
    <row r="14" spans="1:25" ht="18" customHeight="1">
      <c r="A14" s="266" t="s">
        <v>154</v>
      </c>
      <c r="B14" s="3857">
        <v>5</v>
      </c>
      <c r="C14" s="3857">
        <v>5</v>
      </c>
      <c r="D14" s="3857">
        <v>11</v>
      </c>
      <c r="E14" s="3857">
        <v>11</v>
      </c>
      <c r="F14" s="3857">
        <v>11</v>
      </c>
      <c r="G14" s="3857">
        <v>2.4</v>
      </c>
      <c r="H14" s="3857">
        <v>1.6</v>
      </c>
      <c r="I14" s="3857">
        <v>0</v>
      </c>
      <c r="J14" s="3857">
        <v>0</v>
      </c>
      <c r="K14" s="3857">
        <v>1.7</v>
      </c>
      <c r="L14" s="3857">
        <v>3</v>
      </c>
      <c r="M14" s="3857">
        <v>0</v>
      </c>
      <c r="N14" s="3857">
        <v>0</v>
      </c>
      <c r="O14" s="3857">
        <v>10.6</v>
      </c>
      <c r="P14" s="3857">
        <v>17</v>
      </c>
      <c r="Q14" s="3857">
        <v>10</v>
      </c>
      <c r="R14" s="3857"/>
      <c r="S14" s="3857"/>
      <c r="T14" s="3857"/>
      <c r="U14" s="3857"/>
      <c r="V14" s="3857"/>
      <c r="W14" s="3857"/>
      <c r="X14" s="3857"/>
      <c r="Y14" s="3864"/>
    </row>
    <row r="15" spans="1:25" ht="18" customHeight="1">
      <c r="A15" s="266" t="s">
        <v>870</v>
      </c>
      <c r="B15" s="3857">
        <v>6</v>
      </c>
      <c r="C15" s="3857">
        <v>6</v>
      </c>
      <c r="D15" s="3857">
        <v>12</v>
      </c>
      <c r="E15" s="3857">
        <v>12</v>
      </c>
      <c r="F15" s="3857">
        <v>12</v>
      </c>
      <c r="G15" s="3857">
        <v>3.5</v>
      </c>
      <c r="H15" s="3857">
        <v>0</v>
      </c>
      <c r="I15" s="3857">
        <v>0</v>
      </c>
      <c r="J15" s="3857">
        <v>0</v>
      </c>
      <c r="K15" s="3857"/>
      <c r="L15" s="3857"/>
      <c r="M15" s="3857"/>
      <c r="N15" s="3857"/>
      <c r="O15" s="3857"/>
      <c r="P15" s="3857"/>
      <c r="Q15" s="3857"/>
      <c r="R15" s="3857"/>
      <c r="S15" s="3857"/>
      <c r="T15" s="3857"/>
      <c r="U15" s="3857"/>
      <c r="V15" s="3857"/>
      <c r="W15" s="3857"/>
      <c r="X15" s="3857"/>
      <c r="Y15" s="3864"/>
    </row>
    <row r="16" spans="1:25" s="281" customFormat="1" ht="18" customHeight="1">
      <c r="A16" s="515" t="s">
        <v>642</v>
      </c>
      <c r="B16" s="3859">
        <v>336</v>
      </c>
      <c r="C16" s="3859">
        <v>336</v>
      </c>
      <c r="D16" s="3859">
        <v>315</v>
      </c>
      <c r="E16" s="3859">
        <v>315</v>
      </c>
      <c r="F16" s="3859">
        <v>315</v>
      </c>
      <c r="G16" s="3859">
        <v>231.5</v>
      </c>
      <c r="H16" s="3859">
        <v>233.3</v>
      </c>
      <c r="I16" s="3859">
        <v>233</v>
      </c>
      <c r="J16" s="3859">
        <v>242.5</v>
      </c>
      <c r="K16" s="3859">
        <v>241.10000000000002</v>
      </c>
      <c r="L16" s="3859">
        <v>245.583</v>
      </c>
      <c r="M16" s="3859">
        <v>246.68600000000001</v>
      </c>
      <c r="N16" s="3859"/>
      <c r="O16" s="3859"/>
      <c r="P16" s="3859"/>
      <c r="Q16" s="3859"/>
      <c r="R16" s="3859"/>
      <c r="S16" s="3859"/>
      <c r="T16" s="3859"/>
      <c r="U16" s="3859"/>
      <c r="V16" s="3859"/>
      <c r="W16" s="3859"/>
      <c r="X16" s="3859"/>
      <c r="Y16" s="3866"/>
    </row>
    <row r="17" spans="1:26" ht="18" customHeight="1">
      <c r="A17" s="266" t="s">
        <v>155</v>
      </c>
      <c r="B17" s="3857">
        <v>111</v>
      </c>
      <c r="C17" s="3857">
        <v>111</v>
      </c>
      <c r="D17" s="3857">
        <v>55</v>
      </c>
      <c r="E17" s="3857">
        <v>55</v>
      </c>
      <c r="F17" s="3857">
        <v>55</v>
      </c>
      <c r="G17" s="3857">
        <v>45.4</v>
      </c>
      <c r="H17" s="3857">
        <v>48.3</v>
      </c>
      <c r="I17" s="3857">
        <v>48</v>
      </c>
      <c r="J17" s="3857">
        <v>52.1</v>
      </c>
      <c r="K17" s="3857">
        <v>50.7</v>
      </c>
      <c r="L17" s="3857">
        <v>55.183</v>
      </c>
      <c r="M17" s="3857">
        <v>56.286000000000001</v>
      </c>
      <c r="N17" s="3857">
        <v>57.411999999999999</v>
      </c>
      <c r="O17" s="3857">
        <v>57.7</v>
      </c>
      <c r="P17" s="3857">
        <v>59.558999999999997</v>
      </c>
      <c r="Q17" s="3857">
        <v>58.12</v>
      </c>
      <c r="R17" s="3857">
        <v>59.7</v>
      </c>
      <c r="S17" s="3857"/>
      <c r="T17" s="3857"/>
      <c r="U17" s="3857"/>
      <c r="V17" s="3857"/>
      <c r="W17" s="3857"/>
      <c r="X17" s="3857"/>
      <c r="Y17" s="3864"/>
    </row>
    <row r="18" spans="1:26" ht="18" customHeight="1">
      <c r="A18" s="516" t="s">
        <v>156</v>
      </c>
      <c r="B18" s="3860">
        <v>225</v>
      </c>
      <c r="C18" s="3860">
        <v>225</v>
      </c>
      <c r="D18" s="3860">
        <v>260</v>
      </c>
      <c r="E18" s="3860">
        <v>260</v>
      </c>
      <c r="F18" s="3860">
        <v>260</v>
      </c>
      <c r="G18" s="3860">
        <v>186.1</v>
      </c>
      <c r="H18" s="3860">
        <v>185</v>
      </c>
      <c r="I18" s="3860">
        <v>185</v>
      </c>
      <c r="J18" s="3860">
        <v>190.4</v>
      </c>
      <c r="K18" s="3860">
        <v>190.4</v>
      </c>
      <c r="L18" s="3860">
        <v>190.4</v>
      </c>
      <c r="M18" s="3860">
        <v>190.4</v>
      </c>
      <c r="N18" s="3860"/>
      <c r="O18" s="3860"/>
      <c r="P18" s="3860"/>
      <c r="Q18" s="3860"/>
      <c r="R18" s="3860"/>
      <c r="S18" s="3860"/>
      <c r="T18" s="3860"/>
      <c r="U18" s="3860"/>
      <c r="V18" s="3860"/>
      <c r="W18" s="3860"/>
      <c r="X18" s="3860"/>
      <c r="Y18" s="3867"/>
    </row>
    <row r="19" spans="1:26" ht="8.1" customHeight="1">
      <c r="A19" s="261"/>
      <c r="B19" s="261"/>
      <c r="C19" s="261"/>
      <c r="D19" s="261"/>
      <c r="E19" s="261"/>
      <c r="F19" s="261"/>
      <c r="G19" s="261"/>
      <c r="H19" s="261"/>
      <c r="I19" s="508"/>
      <c r="J19" s="508"/>
      <c r="K19" s="508"/>
    </row>
    <row r="20" spans="1:26" ht="20.85" customHeight="1">
      <c r="A20" s="2245" t="s">
        <v>1538</v>
      </c>
      <c r="B20" s="1298"/>
      <c r="C20" s="1298"/>
      <c r="D20" s="1298"/>
      <c r="E20" s="1298"/>
      <c r="F20" s="1298"/>
      <c r="G20" s="1298"/>
      <c r="H20" s="1299"/>
      <c r="I20" s="1500"/>
      <c r="J20" s="1500"/>
      <c r="K20" s="1500"/>
      <c r="Y20" s="261"/>
      <c r="Z20" s="261"/>
    </row>
    <row r="21" spans="1:26" s="281" customFormat="1" ht="18" customHeight="1">
      <c r="A21" s="511" t="s">
        <v>5</v>
      </c>
      <c r="B21" s="512">
        <v>345.83799690632191</v>
      </c>
      <c r="C21" s="512">
        <v>335.75483792198281</v>
      </c>
      <c r="D21" s="512">
        <v>305.97360088234251</v>
      </c>
      <c r="E21" s="512">
        <v>296.86126303049679</v>
      </c>
      <c r="F21" s="512">
        <v>291.7831190609279</v>
      </c>
      <c r="G21" s="512">
        <v>353.2314091643251</v>
      </c>
      <c r="H21" s="512">
        <v>284.85559784575901</v>
      </c>
      <c r="I21" s="512">
        <v>126.45768695838238</v>
      </c>
      <c r="J21" s="512">
        <v>338.14294415390759</v>
      </c>
      <c r="K21" s="512">
        <v>164.0276086073894</v>
      </c>
      <c r="L21" s="512">
        <v>261.89140511972602</v>
      </c>
      <c r="M21" s="2582">
        <v>240.96856846675925</v>
      </c>
      <c r="N21" s="3854">
        <v>286.20024857582121</v>
      </c>
      <c r="O21" s="512">
        <v>323.03425114726747</v>
      </c>
      <c r="P21" s="512">
        <v>357.18220975658613</v>
      </c>
      <c r="Q21" s="512">
        <v>371.27376280920009</v>
      </c>
      <c r="R21" s="512">
        <v>460.90201007511797</v>
      </c>
      <c r="S21" s="512">
        <v>580.79036595346668</v>
      </c>
      <c r="T21" s="512">
        <v>586.42563242913741</v>
      </c>
      <c r="U21" s="512">
        <v>609.43043884220356</v>
      </c>
      <c r="V21" s="512">
        <v>664.81390659909562</v>
      </c>
      <c r="W21" s="512">
        <v>477.87610619469024</v>
      </c>
      <c r="X21" s="512">
        <v>546.18463343930352</v>
      </c>
      <c r="Y21" s="3931">
        <v>561.20021272427016</v>
      </c>
      <c r="Z21" s="3524"/>
    </row>
    <row r="22" spans="1:26" ht="18" customHeight="1">
      <c r="A22" s="266" t="s">
        <v>546</v>
      </c>
      <c r="B22" s="513">
        <v>139.59279147855176</v>
      </c>
      <c r="C22" s="513">
        <v>135.52286185214578</v>
      </c>
      <c r="D22" s="513">
        <v>119.78036313611082</v>
      </c>
      <c r="E22" s="513">
        <v>115.31918294646222</v>
      </c>
      <c r="F22" s="513">
        <v>114.03018446059249</v>
      </c>
      <c r="G22" s="513">
        <v>174.79036219218088</v>
      </c>
      <c r="H22" s="513">
        <v>61.534074082198998</v>
      </c>
      <c r="I22" s="513">
        <v>123.03412859741094</v>
      </c>
      <c r="J22" s="513">
        <v>138.61760443576335</v>
      </c>
      <c r="K22" s="513">
        <v>136.11449451887944</v>
      </c>
      <c r="L22" s="513">
        <v>133.25853533713229</v>
      </c>
      <c r="M22" s="2580">
        <v>143.75965732391887</v>
      </c>
      <c r="N22" s="2584">
        <v>144.98396752894661</v>
      </c>
      <c r="O22" s="513">
        <v>186.23270755110556</v>
      </c>
      <c r="P22" s="513">
        <v>201.10218072477596</v>
      </c>
      <c r="Q22" s="513">
        <v>173.78909529233465</v>
      </c>
      <c r="R22" s="513">
        <v>209.61787789115309</v>
      </c>
      <c r="S22" s="513">
        <v>334.87275419930631</v>
      </c>
      <c r="T22" s="513">
        <v>338.12099969521483</v>
      </c>
      <c r="U22" s="513">
        <v>302.89449112978525</v>
      </c>
      <c r="V22" s="513">
        <v>352.20605598241701</v>
      </c>
      <c r="W22" s="513">
        <v>250.18899808778406</v>
      </c>
      <c r="X22" s="513">
        <v>331.3102651007593</v>
      </c>
      <c r="Y22" s="514">
        <v>324.68441234920368</v>
      </c>
    </row>
    <row r="23" spans="1:26" ht="18" customHeight="1">
      <c r="A23" s="637" t="s">
        <v>1472</v>
      </c>
      <c r="B23" s="513">
        <v>172.29020209514948</v>
      </c>
      <c r="C23" s="513">
        <v>167.26695561931507</v>
      </c>
      <c r="D23" s="513">
        <v>141.1273585465068</v>
      </c>
      <c r="E23" s="513">
        <v>137.01289062946006</v>
      </c>
      <c r="F23" s="513">
        <v>134.15315818893237</v>
      </c>
      <c r="G23" s="513">
        <v>168.48463393588071</v>
      </c>
      <c r="H23" s="513">
        <v>213.55943357939648</v>
      </c>
      <c r="I23" s="513">
        <v>0</v>
      </c>
      <c r="J23" s="513">
        <v>199.52533971814421</v>
      </c>
      <c r="K23" s="513">
        <v>26.187576126674788</v>
      </c>
      <c r="L23" s="513">
        <v>116.62582302400426</v>
      </c>
      <c r="M23" s="2580">
        <v>93.199288047411343</v>
      </c>
      <c r="N23" s="2584">
        <v>130.48557077605193</v>
      </c>
      <c r="O23" s="513">
        <v>115.90154359616187</v>
      </c>
      <c r="P23" s="513">
        <v>129.37146658090683</v>
      </c>
      <c r="Q23" s="513">
        <v>176.01716061659533</v>
      </c>
      <c r="R23" s="513">
        <v>236.04279450915965</v>
      </c>
      <c r="S23" s="513">
        <v>205.58088779765384</v>
      </c>
      <c r="T23" s="513">
        <v>207.53962206644317</v>
      </c>
      <c r="U23" s="513">
        <v>217.27357609710549</v>
      </c>
      <c r="V23" s="513">
        <v>268.01445879425285</v>
      </c>
      <c r="W23" s="513">
        <v>133.85511628941165</v>
      </c>
      <c r="X23" s="513">
        <v>116.78621160768239</v>
      </c>
      <c r="Y23" s="514">
        <v>146.48118603110626</v>
      </c>
    </row>
    <row r="24" spans="1:26" ht="18" customHeight="1">
      <c r="A24" s="266" t="s">
        <v>153</v>
      </c>
      <c r="B24" s="513">
        <v>20.121483456367823</v>
      </c>
      <c r="C24" s="513">
        <v>19.534826933642634</v>
      </c>
      <c r="D24" s="513">
        <v>17.789162841996657</v>
      </c>
      <c r="E24" s="513">
        <v>18.268385417261339</v>
      </c>
      <c r="F24" s="513">
        <v>17.887087758524313</v>
      </c>
      <c r="G24" s="513">
        <v>3.4294311569351947</v>
      </c>
      <c r="H24" s="513">
        <v>8.0071076791453244</v>
      </c>
      <c r="I24" s="513">
        <v>3.4235583609714348</v>
      </c>
      <c r="J24" s="513">
        <v>0</v>
      </c>
      <c r="K24" s="513">
        <v>0</v>
      </c>
      <c r="L24" s="513">
        <v>9.0544942769691072</v>
      </c>
      <c r="M24" s="2580">
        <v>4.0096230954290286</v>
      </c>
      <c r="N24" s="2584">
        <v>10.730710270822689</v>
      </c>
      <c r="O24" s="513">
        <v>10.3</v>
      </c>
      <c r="P24" s="513">
        <v>10.015710919088766</v>
      </c>
      <c r="Q24" s="513">
        <v>11.57464657756497</v>
      </c>
      <c r="R24" s="513">
        <v>15.241337674805278</v>
      </c>
      <c r="S24" s="513">
        <v>40.336723956506489</v>
      </c>
      <c r="T24" s="513">
        <v>40.765010667479423</v>
      </c>
      <c r="U24" s="513">
        <v>89.262371615312802</v>
      </c>
      <c r="V24" s="513">
        <v>44.593391822425666</v>
      </c>
      <c r="W24" s="513">
        <v>93.831991817494554</v>
      </c>
      <c r="X24" s="513">
        <v>98.088156730861854</v>
      </c>
      <c r="Y24" s="514">
        <v>90.034614343960214</v>
      </c>
    </row>
    <row r="25" spans="1:26" ht="18" customHeight="1">
      <c r="A25" s="266" t="s">
        <v>154</v>
      </c>
      <c r="B25" s="513">
        <v>6.2879635801149441</v>
      </c>
      <c r="C25" s="513">
        <v>6.1046334167633232</v>
      </c>
      <c r="D25" s="513">
        <v>13.045386084130881</v>
      </c>
      <c r="E25" s="513">
        <v>12.559514974367172</v>
      </c>
      <c r="F25" s="513">
        <v>12.297372833985467</v>
      </c>
      <c r="G25" s="513">
        <v>2.6550434763369246</v>
      </c>
      <c r="H25" s="513">
        <v>1.7549825050181533</v>
      </c>
      <c r="I25" s="513">
        <v>0</v>
      </c>
      <c r="J25" s="513">
        <v>0</v>
      </c>
      <c r="K25" s="513">
        <v>1.7255379618351603</v>
      </c>
      <c r="L25" s="513">
        <v>2.9525524816203608</v>
      </c>
      <c r="M25" s="2580">
        <v>0</v>
      </c>
      <c r="N25" s="2584">
        <v>0</v>
      </c>
      <c r="O25" s="513">
        <v>10.6</v>
      </c>
      <c r="P25" s="513">
        <v>16.692851531814608</v>
      </c>
      <c r="Q25" s="513">
        <v>9.8928603227051042</v>
      </c>
      <c r="R25" s="513"/>
      <c r="S25" s="513"/>
      <c r="T25" s="513"/>
      <c r="U25" s="513"/>
      <c r="V25" s="513"/>
      <c r="W25" s="513"/>
      <c r="X25" s="513"/>
      <c r="Y25" s="514"/>
    </row>
    <row r="26" spans="1:26" ht="18" customHeight="1">
      <c r="A26" s="266" t="s">
        <v>869</v>
      </c>
      <c r="B26" s="513">
        <v>7.5455562961379323</v>
      </c>
      <c r="C26" s="513">
        <v>7.3255601001159878</v>
      </c>
      <c r="D26" s="513">
        <v>14.231330273597326</v>
      </c>
      <c r="E26" s="513">
        <v>13.701289062946007</v>
      </c>
      <c r="F26" s="513">
        <v>13.415315818893237</v>
      </c>
      <c r="G26" s="513">
        <v>3.8719384029913493</v>
      </c>
      <c r="H26" s="513">
        <v>0</v>
      </c>
      <c r="I26" s="513">
        <v>0</v>
      </c>
      <c r="J26" s="513">
        <v>0</v>
      </c>
      <c r="K26" s="513">
        <v>0</v>
      </c>
      <c r="L26" s="513">
        <v>0</v>
      </c>
      <c r="M26" s="2580">
        <v>0</v>
      </c>
      <c r="N26" s="2584"/>
      <c r="O26" s="513"/>
      <c r="P26" s="513"/>
      <c r="Q26" s="513"/>
      <c r="R26" s="513"/>
      <c r="S26" s="513"/>
      <c r="T26" s="513"/>
      <c r="U26" s="513"/>
      <c r="V26" s="513"/>
      <c r="W26" s="513"/>
      <c r="X26" s="513"/>
      <c r="Y26" s="514"/>
    </row>
    <row r="27" spans="1:26" s="281" customFormat="1" ht="18" customHeight="1">
      <c r="A27" s="515" t="s">
        <v>642</v>
      </c>
      <c r="B27" s="3210">
        <v>422.55115258372422</v>
      </c>
      <c r="C27" s="3210">
        <v>410.23136560649533</v>
      </c>
      <c r="D27" s="3210">
        <v>373.57241968192977</v>
      </c>
      <c r="E27" s="3210">
        <v>359.65883790233266</v>
      </c>
      <c r="F27" s="3210">
        <v>352.15204024594743</v>
      </c>
      <c r="G27" s="3210">
        <v>256.10106865499921</v>
      </c>
      <c r="H27" s="3210">
        <v>255.89838651295946</v>
      </c>
      <c r="I27" s="3210">
        <v>249.27784315823257</v>
      </c>
      <c r="J27" s="3210">
        <v>254.65734148236825</v>
      </c>
      <c r="K27" s="3210">
        <v>244.72188388144542</v>
      </c>
      <c r="L27" s="3210">
        <v>241.69889869792436</v>
      </c>
      <c r="M27" s="3853">
        <v>241.24826412658672</v>
      </c>
      <c r="N27" s="3209"/>
      <c r="O27" s="3210"/>
      <c r="P27" s="3210"/>
      <c r="Q27" s="3210"/>
      <c r="R27" s="3210"/>
      <c r="S27" s="3210"/>
      <c r="T27" s="3210"/>
      <c r="U27" s="3210"/>
      <c r="V27" s="3210"/>
      <c r="W27" s="3210"/>
      <c r="X27" s="3210"/>
      <c r="Y27" s="3932"/>
    </row>
    <row r="28" spans="1:26" ht="18" customHeight="1">
      <c r="A28" s="266" t="s">
        <v>155</v>
      </c>
      <c r="B28" s="513">
        <v>139.59279147855176</v>
      </c>
      <c r="C28" s="513">
        <v>135.52286185214578</v>
      </c>
      <c r="D28" s="513">
        <v>65.226930420654412</v>
      </c>
      <c r="E28" s="513">
        <v>62.797574871835863</v>
      </c>
      <c r="F28" s="513">
        <v>61.486864169927337</v>
      </c>
      <c r="G28" s="513">
        <v>50.224572427373495</v>
      </c>
      <c r="H28" s="513">
        <v>52.978534370235494</v>
      </c>
      <c r="I28" s="513">
        <v>51.353375414571524</v>
      </c>
      <c r="J28" s="513">
        <v>54.711948417449022</v>
      </c>
      <c r="K28" s="513">
        <v>51.461632155907431</v>
      </c>
      <c r="L28" s="513">
        <v>54.310234531085456</v>
      </c>
      <c r="M28" s="2580">
        <v>55.045279402272776</v>
      </c>
      <c r="N28" s="2584">
        <v>58.673479816044974</v>
      </c>
      <c r="O28" s="513">
        <v>57.70000000000001</v>
      </c>
      <c r="P28" s="513">
        <v>58.482914375490957</v>
      </c>
      <c r="Q28" s="513">
        <v>57.497304195562059</v>
      </c>
      <c r="R28" s="513">
        <v>59.084925921160725</v>
      </c>
      <c r="S28" s="513"/>
      <c r="T28" s="513"/>
      <c r="U28" s="513"/>
      <c r="V28" s="513"/>
      <c r="W28" s="513"/>
      <c r="X28" s="513"/>
      <c r="Y28" s="514"/>
    </row>
    <row r="29" spans="1:26" ht="18" customHeight="1">
      <c r="A29" s="271" t="s">
        <v>156</v>
      </c>
      <c r="B29" s="517">
        <v>282.95836110517246</v>
      </c>
      <c r="C29" s="517">
        <v>274.70850375434958</v>
      </c>
      <c r="D29" s="517">
        <v>308.34548926127536</v>
      </c>
      <c r="E29" s="517">
        <v>296.86126303049679</v>
      </c>
      <c r="F29" s="517">
        <v>290.66517607602009</v>
      </c>
      <c r="G29" s="517">
        <v>205.87649622762569</v>
      </c>
      <c r="H29" s="517">
        <v>202.91985214272395</v>
      </c>
      <c r="I29" s="517">
        <v>197.92446774366107</v>
      </c>
      <c r="J29" s="517">
        <v>199.94539306491924</v>
      </c>
      <c r="K29" s="517">
        <v>193.26025172553798</v>
      </c>
      <c r="L29" s="517">
        <v>187.38866416683891</v>
      </c>
      <c r="M29" s="2581">
        <v>186.20298472431395</v>
      </c>
      <c r="N29" s="2585"/>
      <c r="O29" s="517"/>
      <c r="P29" s="517"/>
      <c r="Q29" s="517"/>
      <c r="R29" s="517"/>
      <c r="S29" s="517"/>
      <c r="T29" s="517"/>
      <c r="U29" s="517"/>
      <c r="V29" s="517"/>
      <c r="W29" s="517"/>
      <c r="X29" s="517"/>
      <c r="Y29" s="518"/>
    </row>
    <row r="30" spans="1:26" ht="18" customHeight="1"/>
    <row r="31" spans="1:26">
      <c r="A31" s="2245" t="s">
        <v>1705</v>
      </c>
      <c r="B31" s="1298"/>
      <c r="C31" s="1298"/>
      <c r="D31" s="1298"/>
      <c r="E31" s="1298"/>
      <c r="F31" s="1298"/>
      <c r="G31" s="1298"/>
      <c r="H31" s="1299"/>
      <c r="I31" s="1300"/>
    </row>
    <row r="32" spans="1:26" ht="18" customHeight="1">
      <c r="A32" s="519" t="s">
        <v>767</v>
      </c>
      <c r="B32" s="520">
        <v>268.14600000000002</v>
      </c>
      <c r="C32" s="520">
        <v>252.054</v>
      </c>
      <c r="D32" s="520">
        <v>246.46899999999999</v>
      </c>
      <c r="E32" s="520">
        <v>253.14099999999999</v>
      </c>
      <c r="F32" s="520">
        <v>273.702</v>
      </c>
      <c r="G32" s="520">
        <v>296.38200000000001</v>
      </c>
      <c r="H32" s="520">
        <v>325.24400000000003</v>
      </c>
      <c r="I32" s="520">
        <v>271.24099999999999</v>
      </c>
      <c r="J32" s="520">
        <v>418.64600000000002</v>
      </c>
      <c r="K32" s="520">
        <v>495.63400000000001</v>
      </c>
      <c r="L32" s="520">
        <v>502.08100000000002</v>
      </c>
      <c r="M32" s="520">
        <v>519.20899999999995</v>
      </c>
      <c r="N32" s="520">
        <v>787.21500000000003</v>
      </c>
      <c r="O32" s="520">
        <v>893.71699999999998</v>
      </c>
      <c r="P32" s="520">
        <v>750.745</v>
      </c>
      <c r="Q32" s="520">
        <v>924.12800000000004</v>
      </c>
      <c r="R32" s="520">
        <v>955.19</v>
      </c>
      <c r="S32" s="520">
        <v>654.91800000000001</v>
      </c>
      <c r="T32" s="520">
        <v>631.35500000000002</v>
      </c>
      <c r="U32" s="520">
        <v>462.79</v>
      </c>
      <c r="V32" s="520">
        <v>545.58399999999995</v>
      </c>
      <c r="W32" s="520">
        <v>777.5</v>
      </c>
      <c r="X32" s="520">
        <v>709.10199999999998</v>
      </c>
      <c r="Y32" s="1543">
        <v>897.56700000000001</v>
      </c>
    </row>
    <row r="33" spans="1:25" ht="18" customHeight="1">
      <c r="A33" s="521" t="s">
        <v>791</v>
      </c>
      <c r="B33" s="513">
        <v>2632.4749999999999</v>
      </c>
      <c r="C33" s="513">
        <v>2681.212</v>
      </c>
      <c r="D33" s="513">
        <v>2996.134</v>
      </c>
      <c r="E33" s="513">
        <v>2897.2669999999998</v>
      </c>
      <c r="F33" s="513">
        <v>3517.125</v>
      </c>
      <c r="G33" s="513">
        <v>3503.0740000000001</v>
      </c>
      <c r="H33" s="513">
        <v>3323.4369999999999</v>
      </c>
      <c r="I33" s="513">
        <v>3400.2959999999998</v>
      </c>
      <c r="J33" s="513">
        <v>3767.2220000000002</v>
      </c>
      <c r="K33" s="513">
        <v>3486.9690000000001</v>
      </c>
      <c r="L33" s="513">
        <v>4357.9620000000004</v>
      </c>
      <c r="M33" s="513">
        <v>4640.8959999999997</v>
      </c>
      <c r="N33" s="513">
        <v>10302.717000000001</v>
      </c>
      <c r="O33" s="513">
        <v>4947.0360000000001</v>
      </c>
      <c r="P33" s="513">
        <v>6476.4129999999996</v>
      </c>
      <c r="Q33" s="513">
        <v>6159.5420000000004</v>
      </c>
      <c r="R33" s="513">
        <v>5812.56</v>
      </c>
      <c r="S33" s="513">
        <v>5981.3710000000001</v>
      </c>
      <c r="T33" s="513">
        <v>5773.8860000000004</v>
      </c>
      <c r="U33" s="513">
        <v>5892.2190000000001</v>
      </c>
      <c r="V33" s="513">
        <v>5912.0339999999997</v>
      </c>
      <c r="W33" s="513">
        <v>6687.6109999999999</v>
      </c>
      <c r="X33" s="513">
        <v>7164.0810000000001</v>
      </c>
      <c r="Y33" s="514">
        <v>7695.4560000000001</v>
      </c>
    </row>
    <row r="34" spans="1:25" ht="18" customHeight="1">
      <c r="A34" s="521" t="s">
        <v>772</v>
      </c>
      <c r="B34" s="513">
        <v>3201.96</v>
      </c>
      <c r="C34" s="513">
        <v>3235.2069999999999</v>
      </c>
      <c r="D34" s="513">
        <v>3214.0360000000001</v>
      </c>
      <c r="E34" s="513">
        <v>3281.2249999999999</v>
      </c>
      <c r="F34" s="513">
        <v>3295.6990000000001</v>
      </c>
      <c r="G34" s="513">
        <v>3986.14</v>
      </c>
      <c r="H34" s="513">
        <v>3646.34</v>
      </c>
      <c r="I34" s="513">
        <v>3399.2620000000002</v>
      </c>
      <c r="J34" s="513">
        <v>3400.0369999999998</v>
      </c>
      <c r="K34" s="513">
        <v>3408.5940000000001</v>
      </c>
      <c r="L34" s="513">
        <v>3292.9949999999999</v>
      </c>
      <c r="M34" s="513">
        <v>3308.3670000000002</v>
      </c>
      <c r="N34" s="513">
        <v>3079.569</v>
      </c>
      <c r="O34" s="513">
        <v>2984.23</v>
      </c>
      <c r="P34" s="513">
        <v>3218.5520000000001</v>
      </c>
      <c r="Q34" s="513">
        <v>3339.2750000000001</v>
      </c>
      <c r="R34" s="513">
        <v>2594.277</v>
      </c>
      <c r="S34" s="513">
        <v>2952.32</v>
      </c>
      <c r="T34" s="513">
        <v>2480.069</v>
      </c>
      <c r="U34" s="513">
        <v>2323.047</v>
      </c>
      <c r="V34" s="513">
        <v>2221.8119999999999</v>
      </c>
      <c r="W34" s="513">
        <v>2665.413</v>
      </c>
      <c r="X34" s="513">
        <v>2601.752</v>
      </c>
      <c r="Y34" s="514">
        <v>2593.0100000000002</v>
      </c>
    </row>
    <row r="35" spans="1:25" ht="18" customHeight="1">
      <c r="A35" s="521" t="s">
        <v>937</v>
      </c>
      <c r="B35" s="513">
        <v>51.582999999999998</v>
      </c>
      <c r="C35" s="513">
        <v>62.351999999999997</v>
      </c>
      <c r="D35" s="513">
        <v>60.625999999999998</v>
      </c>
      <c r="E35" s="513">
        <v>61.576999999999998</v>
      </c>
      <c r="F35" s="513">
        <v>60.220999999999997</v>
      </c>
      <c r="G35" s="513">
        <v>30.113</v>
      </c>
      <c r="H35" s="513">
        <v>31.312000000000001</v>
      </c>
      <c r="I35" s="513">
        <v>60.094999999999999</v>
      </c>
      <c r="J35" s="513">
        <v>87.772999999999996</v>
      </c>
      <c r="K35" s="513">
        <v>99.087999999999994</v>
      </c>
      <c r="L35" s="513">
        <v>119.65600000000001</v>
      </c>
      <c r="M35" s="513">
        <v>97.978999999999999</v>
      </c>
      <c r="N35" s="513">
        <v>117.033</v>
      </c>
      <c r="O35" s="513">
        <v>195.56700000000001</v>
      </c>
      <c r="P35" s="513">
        <v>185.20099999999999</v>
      </c>
      <c r="Q35" s="513">
        <v>160.78700000000001</v>
      </c>
      <c r="R35" s="513">
        <v>170.76</v>
      </c>
      <c r="S35" s="513">
        <v>157.63900000000001</v>
      </c>
      <c r="T35" s="513">
        <v>155.61799999999999</v>
      </c>
      <c r="U35" s="513">
        <v>103.649</v>
      </c>
      <c r="V35" s="513">
        <v>88.33</v>
      </c>
      <c r="W35" s="513">
        <v>85.763999999999996</v>
      </c>
      <c r="X35" s="513">
        <v>92.57</v>
      </c>
      <c r="Y35" s="514">
        <v>142.08199999999999</v>
      </c>
    </row>
    <row r="36" spans="1:25" ht="18" customHeight="1">
      <c r="A36" s="521" t="s">
        <v>771</v>
      </c>
      <c r="B36" s="513">
        <v>660.93</v>
      </c>
      <c r="C36" s="513">
        <v>706.31700000000001</v>
      </c>
      <c r="D36" s="513">
        <v>825.947</v>
      </c>
      <c r="E36" s="513">
        <v>772.55200000000002</v>
      </c>
      <c r="F36" s="513">
        <v>570.08500000000004</v>
      </c>
      <c r="G36" s="513">
        <v>1072.866</v>
      </c>
      <c r="H36" s="513">
        <v>1069.5540000000001</v>
      </c>
      <c r="I36" s="513">
        <v>1029.5329999999999</v>
      </c>
      <c r="J36" s="513">
        <v>1035.3589999999999</v>
      </c>
      <c r="K36" s="513">
        <v>1031.386</v>
      </c>
      <c r="L36" s="513">
        <v>1078.913</v>
      </c>
      <c r="M36" s="513">
        <v>1161.6120000000001</v>
      </c>
      <c r="N36" s="513">
        <v>1280.97</v>
      </c>
      <c r="O36" s="513">
        <v>1234.1300000000001</v>
      </c>
      <c r="P36" s="513">
        <v>1368.02</v>
      </c>
      <c r="Q36" s="513">
        <v>1362.73</v>
      </c>
      <c r="R36" s="513">
        <v>1363.4780000000001</v>
      </c>
      <c r="S36" s="513">
        <v>1306.586</v>
      </c>
      <c r="T36" s="513">
        <v>1272.6510000000001</v>
      </c>
      <c r="U36" s="513">
        <v>1172.277</v>
      </c>
      <c r="V36" s="513">
        <v>1178.771</v>
      </c>
      <c r="W36" s="513">
        <v>1217.009</v>
      </c>
      <c r="X36" s="513">
        <v>1264.222</v>
      </c>
      <c r="Y36" s="514" t="s">
        <v>1723</v>
      </c>
    </row>
    <row r="37" spans="1:25" ht="18" customHeight="1">
      <c r="A37" s="522" t="s">
        <v>547</v>
      </c>
      <c r="B37" s="513">
        <v>342.26499999999999</v>
      </c>
      <c r="C37" s="513">
        <v>367.12599999999998</v>
      </c>
      <c r="D37" s="513">
        <v>245.41900000000001</v>
      </c>
      <c r="E37" s="513">
        <v>352.9</v>
      </c>
      <c r="F37" s="513">
        <v>379.27</v>
      </c>
      <c r="G37" s="513">
        <v>338.11099999999999</v>
      </c>
      <c r="H37" s="513">
        <v>476.50599999999997</v>
      </c>
      <c r="I37" s="513">
        <v>461.59199999999998</v>
      </c>
      <c r="J37" s="513">
        <v>487.04899999999998</v>
      </c>
      <c r="K37" s="513">
        <v>490.19099999999997</v>
      </c>
      <c r="L37" s="513">
        <v>504.18</v>
      </c>
      <c r="M37" s="513">
        <v>575.45299999999997</v>
      </c>
      <c r="N37" s="513">
        <v>707.23800000000006</v>
      </c>
      <c r="O37" s="513">
        <v>728.005</v>
      </c>
      <c r="P37" s="513">
        <v>831.64200000000005</v>
      </c>
      <c r="Q37" s="513">
        <v>809.45</v>
      </c>
      <c r="R37" s="513">
        <v>909.09900000000005</v>
      </c>
      <c r="S37" s="513">
        <v>935.40800000000002</v>
      </c>
      <c r="T37" s="513">
        <v>985.19899999999996</v>
      </c>
      <c r="U37" s="513">
        <v>999.59100000000001</v>
      </c>
      <c r="V37" s="513">
        <v>1126.5160000000001</v>
      </c>
      <c r="W37" s="513">
        <v>1096.0039999999999</v>
      </c>
      <c r="X37" s="513">
        <v>1187.6610000000001</v>
      </c>
      <c r="Y37" s="514">
        <v>1216.5309999999999</v>
      </c>
    </row>
    <row r="38" spans="1:25" ht="18" customHeight="1">
      <c r="A38" s="521" t="s">
        <v>161</v>
      </c>
      <c r="B38" s="513">
        <v>329.51</v>
      </c>
      <c r="C38" s="513">
        <v>322.517</v>
      </c>
      <c r="D38" s="513" t="s">
        <v>1723</v>
      </c>
      <c r="E38" s="513">
        <v>368.76299999999998</v>
      </c>
      <c r="F38" s="513">
        <v>385.90899999999999</v>
      </c>
      <c r="G38" s="513">
        <v>395.86099999999999</v>
      </c>
      <c r="H38" s="513">
        <v>372.55200000000002</v>
      </c>
      <c r="I38" s="513">
        <v>354.98200000000003</v>
      </c>
      <c r="J38" s="513">
        <v>315</v>
      </c>
      <c r="K38" s="513">
        <v>433.87200000000001</v>
      </c>
      <c r="L38" s="513">
        <v>413.58300000000003</v>
      </c>
      <c r="M38" s="513">
        <v>432.08499999999998</v>
      </c>
      <c r="N38" s="513">
        <v>392.209</v>
      </c>
      <c r="O38" s="513">
        <v>521.81299999999999</v>
      </c>
      <c r="P38" s="513">
        <v>590.15300000000002</v>
      </c>
      <c r="Q38" s="513">
        <v>606.04399999999998</v>
      </c>
      <c r="R38" s="513">
        <v>565.73699999999997</v>
      </c>
      <c r="S38" s="513">
        <v>590.12099999999998</v>
      </c>
      <c r="T38" s="513">
        <v>510.93200000000002</v>
      </c>
      <c r="U38" s="513">
        <v>441.95299999999997</v>
      </c>
      <c r="V38" s="513">
        <v>446.47500000000002</v>
      </c>
      <c r="W38" s="513">
        <v>461.54500000000002</v>
      </c>
      <c r="X38" s="513" t="s">
        <v>1723</v>
      </c>
      <c r="Y38" s="514" t="s">
        <v>1723</v>
      </c>
    </row>
    <row r="39" spans="1:25" ht="18" customHeight="1">
      <c r="A39" s="521" t="s">
        <v>773</v>
      </c>
      <c r="B39" s="513">
        <v>220.703</v>
      </c>
      <c r="C39" s="513">
        <v>207.18100000000001</v>
      </c>
      <c r="D39" s="513">
        <v>205.298</v>
      </c>
      <c r="E39" s="513">
        <v>178.541</v>
      </c>
      <c r="F39" s="513">
        <v>215.81100000000001</v>
      </c>
      <c r="G39" s="513">
        <v>183.00299999999999</v>
      </c>
      <c r="H39" s="513">
        <v>163.869</v>
      </c>
      <c r="I39" s="513" t="s">
        <v>1723</v>
      </c>
      <c r="J39" s="513">
        <v>149.30000000000001</v>
      </c>
      <c r="K39" s="513">
        <v>161.227</v>
      </c>
      <c r="L39" s="513">
        <v>245.82599999999999</v>
      </c>
      <c r="M39" s="513">
        <v>170.86600000000001</v>
      </c>
      <c r="N39" s="513">
        <v>239.52</v>
      </c>
      <c r="O39" s="513">
        <v>400.28</v>
      </c>
      <c r="P39" s="513">
        <v>172.05099999999999</v>
      </c>
      <c r="Q39" s="513">
        <v>221.62200000000001</v>
      </c>
      <c r="R39" s="513">
        <v>205.905</v>
      </c>
      <c r="S39" s="513">
        <v>169.47900000000001</v>
      </c>
      <c r="T39" s="513">
        <v>203</v>
      </c>
      <c r="U39" s="513">
        <v>188.28200000000001</v>
      </c>
      <c r="V39" s="513">
        <v>215.65799999999999</v>
      </c>
      <c r="W39" s="513">
        <v>248.83600000000001</v>
      </c>
      <c r="X39" s="513">
        <v>293.45600000000002</v>
      </c>
      <c r="Y39" s="514" t="s">
        <v>1723</v>
      </c>
    </row>
    <row r="40" spans="1:25" ht="18" customHeight="1">
      <c r="A40" s="521" t="s">
        <v>790</v>
      </c>
      <c r="B40" s="513">
        <v>199.83799999999999</v>
      </c>
      <c r="C40" s="513">
        <v>185.69300000000001</v>
      </c>
      <c r="D40" s="513">
        <v>182.971</v>
      </c>
      <c r="E40" s="513">
        <v>167.239</v>
      </c>
      <c r="F40" s="513">
        <v>171.59399999999999</v>
      </c>
      <c r="G40" s="513">
        <v>178.74</v>
      </c>
      <c r="H40" s="513">
        <v>180.99199999999999</v>
      </c>
      <c r="I40" s="513">
        <v>158.17500000000001</v>
      </c>
      <c r="J40" s="513">
        <v>151.56</v>
      </c>
      <c r="K40" s="513">
        <v>158.773</v>
      </c>
      <c r="L40" s="513">
        <v>161.90199999999999</v>
      </c>
      <c r="M40" s="513">
        <v>183.52099999999999</v>
      </c>
      <c r="N40" s="513">
        <v>194.934</v>
      </c>
      <c r="O40" s="513">
        <v>179.678</v>
      </c>
      <c r="P40" s="513">
        <v>213.041</v>
      </c>
      <c r="Q40" s="513">
        <v>222.90600000000001</v>
      </c>
      <c r="R40" s="513">
        <v>227.59200000000001</v>
      </c>
      <c r="S40" s="513">
        <v>280.06400000000002</v>
      </c>
      <c r="T40" s="513">
        <v>318.54300000000001</v>
      </c>
      <c r="U40" s="513">
        <v>368.52</v>
      </c>
      <c r="V40" s="513">
        <v>377.88200000000001</v>
      </c>
      <c r="W40" s="513">
        <v>364.483</v>
      </c>
      <c r="X40" s="513">
        <v>362.13099999999997</v>
      </c>
      <c r="Y40" s="514">
        <v>364.32400000000001</v>
      </c>
    </row>
    <row r="41" spans="1:25" ht="18" customHeight="1">
      <c r="A41" s="523" t="s">
        <v>270</v>
      </c>
      <c r="B41" s="517">
        <v>89.632000000000005</v>
      </c>
      <c r="C41" s="517">
        <v>78.930000000000007</v>
      </c>
      <c r="D41" s="517">
        <v>76.307000000000002</v>
      </c>
      <c r="E41" s="517">
        <v>83.992999999999995</v>
      </c>
      <c r="F41" s="517">
        <v>52.542999999999999</v>
      </c>
      <c r="G41" s="517">
        <v>59.83</v>
      </c>
      <c r="H41" s="517">
        <v>56.62</v>
      </c>
      <c r="I41" s="517">
        <v>78.497</v>
      </c>
      <c r="J41" s="517">
        <v>112.38</v>
      </c>
      <c r="K41" s="517">
        <v>176.88499999999999</v>
      </c>
      <c r="L41" s="517">
        <v>213.25700000000001</v>
      </c>
      <c r="M41" s="517">
        <v>229.83500000000001</v>
      </c>
      <c r="N41" s="517">
        <v>384</v>
      </c>
      <c r="O41" s="517">
        <v>714.96</v>
      </c>
      <c r="P41" s="517">
        <v>481.51499999999999</v>
      </c>
      <c r="Q41" s="517">
        <v>428.68400000000003</v>
      </c>
      <c r="R41" s="517">
        <v>537.50300000000004</v>
      </c>
      <c r="S41" s="517">
        <v>449.16899999999998</v>
      </c>
      <c r="T41" s="517">
        <v>490.09500000000003</v>
      </c>
      <c r="U41" s="517">
        <v>613.76599999999996</v>
      </c>
      <c r="V41" s="517">
        <v>813.55</v>
      </c>
      <c r="W41" s="517">
        <v>900.65899999999999</v>
      </c>
      <c r="X41" s="517">
        <v>1080.2239999999999</v>
      </c>
      <c r="Y41" s="518" t="s">
        <v>1723</v>
      </c>
    </row>
    <row r="42" spans="1:25" ht="18" customHeight="1">
      <c r="A42" s="3169" t="s">
        <v>1617</v>
      </c>
      <c r="B42" s="4026" t="s">
        <v>1723</v>
      </c>
      <c r="C42" s="4026" t="s">
        <v>1723</v>
      </c>
      <c r="D42" s="4026" t="s">
        <v>1723</v>
      </c>
      <c r="E42" s="4026" t="s">
        <v>1723</v>
      </c>
      <c r="F42" s="4026" t="s">
        <v>1723</v>
      </c>
      <c r="G42" s="4026" t="s">
        <v>1723</v>
      </c>
      <c r="H42" s="4026" t="s">
        <v>1723</v>
      </c>
      <c r="I42" s="4026" t="s">
        <v>1723</v>
      </c>
      <c r="J42" s="4026" t="s">
        <v>1723</v>
      </c>
      <c r="K42" s="4026" t="s">
        <v>1723</v>
      </c>
      <c r="L42" s="4026" t="s">
        <v>1723</v>
      </c>
      <c r="M42" s="4026" t="s">
        <v>1723</v>
      </c>
      <c r="N42" s="4026" t="s">
        <v>1723</v>
      </c>
      <c r="O42" s="4026" t="s">
        <v>1723</v>
      </c>
      <c r="P42" s="4026" t="s">
        <v>1723</v>
      </c>
      <c r="Q42" s="4026" t="s">
        <v>1723</v>
      </c>
      <c r="R42" s="4026" t="s">
        <v>1723</v>
      </c>
      <c r="S42" s="4026">
        <v>1220.1849999999999</v>
      </c>
      <c r="T42" s="4026">
        <v>1400.864</v>
      </c>
      <c r="U42" s="4026">
        <v>1378.2080000000001</v>
      </c>
      <c r="V42" s="4026">
        <v>1568.9390000000001</v>
      </c>
      <c r="W42" s="4026">
        <v>1505.9770000000001</v>
      </c>
      <c r="X42" s="4026">
        <v>1589.242</v>
      </c>
      <c r="Y42" s="3170">
        <v>1437.8</v>
      </c>
    </row>
    <row r="43" spans="1:25" ht="2.85" customHeight="1">
      <c r="A43" s="261" t="s">
        <v>88</v>
      </c>
      <c r="B43" s="510"/>
      <c r="C43" s="510"/>
      <c r="D43" s="510"/>
      <c r="E43" s="510"/>
      <c r="F43" s="510"/>
      <c r="G43" s="510"/>
      <c r="H43" s="261"/>
    </row>
    <row r="44" spans="1:25" s="389" customFormat="1" ht="15.75" customHeight="1">
      <c r="A44" s="389" t="str">
        <f>'[27]44 '!A21</f>
        <v>1) in den Bereichen erneuerbare Energien, Eco-Gebäude, Polygeneration, alternative Kraftstoffe</v>
      </c>
      <c r="B44" s="1377"/>
      <c r="C44" s="1377"/>
      <c r="D44" s="1377"/>
      <c r="E44" s="1377"/>
    </row>
    <row r="45" spans="1:25" s="389" customFormat="1" ht="15" customHeight="1">
      <c r="A45" s="389" t="str">
        <f>'[27]44 '!A22</f>
        <v>2) in den Bereichen Brennstoffzellen, Energieträger/-transport/-speicherung (insbesondere Wasserstoff), erneuerbare Energien, CO2-Abtrennung, Sozioökonomie; ab 2009 Brennstoffzellen/Wasserstoff (FCH-JTI) anteilig unter FuE- bzw. Demonstrationsmaßnahmen au</v>
      </c>
      <c r="B45" s="1377"/>
      <c r="C45" s="1377"/>
      <c r="D45" s="1377"/>
      <c r="E45" s="1377"/>
    </row>
    <row r="46" spans="1:25" s="389" customFormat="1" ht="15" customHeight="1">
      <c r="A46" s="389" t="str">
        <f>'[27]44 '!A23</f>
        <v xml:space="preserve">3) Ohne Forschungsaufwendungen der Bundesländer und bis 2003 auch ohne institutionelle Forschungsförderung (Ausnahme Kernfusion). </v>
      </c>
      <c r="B46" s="1377"/>
    </row>
    <row r="47" spans="1:25" s="389" customFormat="1" ht="15" customHeight="1">
      <c r="A47" s="389" t="str">
        <f>'[27]44 '!A24</f>
        <v>*) 2004 wurden ausschließlich Demonstrationsvorhaben ausgeschrieben.</v>
      </c>
      <c r="B47" s="1377"/>
    </row>
    <row r="48" spans="1:25" s="389" customFormat="1" ht="15" customHeight="1">
      <c r="A48" s="389" t="str">
        <f>'[27]44 '!A25</f>
        <v>**) Verbreitung von Energietechnologien ist integraler Bestandteil der geförderten Projekte  und wird daher ab 2003 nicht mehr separat ausgewiesen.</v>
      </c>
      <c r="B48" s="1377"/>
    </row>
    <row r="49" spans="1:2" s="389" customFormat="1" ht="15" customHeight="1">
      <c r="A49" s="2393" t="s">
        <v>1653</v>
      </c>
      <c r="B49" s="1377"/>
    </row>
    <row r="50" spans="1:2" s="285" customFormat="1" ht="15" customHeight="1">
      <c r="A50" s="3048" t="s">
        <v>1797</v>
      </c>
    </row>
    <row r="51" spans="1:2" ht="16.149999999999999" customHeight="1"/>
    <row r="52" spans="1:2" ht="16.149999999999999" customHeight="1"/>
    <row r="53" spans="1:2" ht="16.149999999999999" customHeight="1"/>
    <row r="54" spans="1:2" ht="16.149999999999999" customHeight="1"/>
    <row r="55" spans="1:2" ht="16.149999999999999" customHeight="1"/>
    <row r="56" spans="1:2" ht="16.149999999999999" customHeight="1"/>
    <row r="57" spans="1:2" ht="16.149999999999999" customHeight="1"/>
    <row r="58" spans="1:2" ht="16.149999999999999" customHeight="1"/>
    <row r="59" spans="1:2" ht="16.149999999999999" customHeight="1"/>
    <row r="60" spans="1:2" ht="16.149999999999999" customHeight="1"/>
    <row r="61" spans="1:2" ht="16.149999999999999" customHeight="1"/>
    <row r="62" spans="1:2" ht="16.149999999999999" customHeight="1"/>
    <row r="63" spans="1:2" ht="16.149999999999999" customHeight="1"/>
    <row r="64" spans="1:2" ht="16.149999999999999" customHeight="1"/>
    <row r="65" ht="16.149999999999999" customHeight="1"/>
    <row r="66" ht="16.149999999999999" customHeight="1"/>
    <row r="67" ht="16.149999999999999" customHeight="1"/>
    <row r="68" ht="16.149999999999999" customHeight="1"/>
    <row r="69" ht="16.149999999999999" customHeight="1"/>
    <row r="70" ht="16.149999999999999" customHeight="1"/>
    <row r="71" ht="16.149999999999999" customHeight="1"/>
    <row r="72" ht="16.149999999999999" customHeight="1"/>
    <row r="73" ht="16.149999999999999" customHeight="1"/>
    <row r="74" ht="16.149999999999999" customHeight="1"/>
    <row r="75" ht="16.149999999999999" customHeight="1"/>
    <row r="76" ht="16.149999999999999" customHeight="1"/>
    <row r="77" ht="16.149999999999999" customHeight="1"/>
    <row r="78" ht="16.149999999999999" customHeight="1"/>
    <row r="79" ht="16.149999999999999" customHeight="1"/>
    <row r="80" ht="16.149999999999999" customHeight="1"/>
    <row r="81" ht="16.149999999999999" customHeight="1"/>
    <row r="82" ht="16.149999999999999" customHeight="1"/>
    <row r="83" ht="16.149999999999999" customHeight="1"/>
    <row r="84" ht="16.149999999999999" customHeight="1"/>
    <row r="85" ht="16.149999999999999" customHeight="1"/>
    <row r="86" ht="16.149999999999999" customHeight="1"/>
    <row r="87" ht="16.149999999999999" customHeight="1"/>
    <row r="88" ht="16.149999999999999" customHeight="1"/>
    <row r="89" ht="16.149999999999999" customHeight="1"/>
    <row r="90" ht="16.149999999999999" customHeight="1"/>
    <row r="91" ht="16.149999999999999" customHeight="1"/>
    <row r="92" ht="16.149999999999999" customHeight="1"/>
    <row r="93" ht="16.149999999999999" customHeight="1"/>
  </sheetData>
  <phoneticPr fontId="21" type="noConversion"/>
  <printOptions horizontalCentered="1"/>
  <pageMargins left="0.62992125984251968" right="0.59055118110236227" top="0.59055118110236227" bottom="0.55118110236220474" header="0.51181102362204722" footer="0.51181102362204722"/>
  <pageSetup paperSize="9" scale="51"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62</vt:i4>
      </vt:variant>
      <vt:variant>
        <vt:lpstr>Benannte Bereiche</vt:lpstr>
      </vt:variant>
      <vt:variant>
        <vt:i4>62</vt:i4>
      </vt:variant>
    </vt:vector>
  </HeadingPairs>
  <TitlesOfParts>
    <vt:vector size="124" baseType="lpstr">
      <vt:lpstr>Titel</vt:lpstr>
      <vt:lpstr>Inhalt</vt:lpstr>
      <vt:lpstr>0.1</vt:lpstr>
      <vt:lpstr>0.2</vt:lpstr>
      <vt:lpstr>0.3</vt:lpstr>
      <vt:lpstr>1</vt:lpstr>
      <vt:lpstr>2</vt:lpstr>
      <vt:lpstr>3</vt:lpstr>
      <vt:lpstr>4</vt:lpstr>
      <vt:lpstr>5</vt:lpstr>
      <vt:lpstr>6</vt:lpstr>
      <vt:lpstr>6a</vt:lpstr>
      <vt:lpstr>7</vt:lpstr>
      <vt:lpstr>7a</vt:lpstr>
      <vt:lpstr>7b</vt:lpstr>
      <vt:lpstr>8</vt:lpstr>
      <vt:lpstr>8a</vt:lpstr>
      <vt:lpstr>8b</vt:lpstr>
      <vt:lpstr>9</vt:lpstr>
      <vt:lpstr>10</vt:lpstr>
      <vt:lpstr>11</vt:lpstr>
      <vt:lpstr>12</vt:lpstr>
      <vt:lpstr>13</vt:lpstr>
      <vt:lpstr>14</vt:lpstr>
      <vt:lpstr>15</vt:lpstr>
      <vt:lpstr>16</vt:lpstr>
      <vt:lpstr>17</vt:lpstr>
      <vt:lpstr>18</vt:lpstr>
      <vt:lpstr>19</vt:lpstr>
      <vt:lpstr>20</vt:lpstr>
      <vt:lpstr>21</vt:lpstr>
      <vt:lpstr>22</vt:lpstr>
      <vt:lpstr>22a</vt:lpstr>
      <vt:lpstr>23</vt:lpstr>
      <vt:lpstr>24</vt:lpstr>
      <vt:lpstr>25</vt:lpstr>
      <vt:lpstr>26</vt:lpstr>
      <vt:lpstr>26a</vt:lpstr>
      <vt:lpstr>27</vt:lpstr>
      <vt:lpstr>28</vt:lpstr>
      <vt:lpstr>29</vt:lpstr>
      <vt:lpstr>29 a</vt:lpstr>
      <vt:lpstr>30</vt:lpstr>
      <vt:lpstr>30 a</vt:lpstr>
      <vt:lpstr>30 b</vt:lpstr>
      <vt:lpstr>31</vt:lpstr>
      <vt:lpstr>31a</vt:lpstr>
      <vt:lpstr>32</vt:lpstr>
      <vt:lpstr>32a</vt:lpstr>
      <vt:lpstr>33</vt:lpstr>
      <vt:lpstr>34</vt:lpstr>
      <vt:lpstr>35</vt:lpstr>
      <vt:lpstr>36</vt:lpstr>
      <vt:lpstr>37</vt:lpstr>
      <vt:lpstr>38</vt:lpstr>
      <vt:lpstr>39</vt:lpstr>
      <vt:lpstr>40</vt:lpstr>
      <vt:lpstr>41</vt:lpstr>
      <vt:lpstr>42</vt:lpstr>
      <vt:lpstr>42a</vt:lpstr>
      <vt:lpstr>43</vt:lpstr>
      <vt:lpstr>44 </vt:lpstr>
      <vt:lpstr>'0.1'!Druckbereich</vt:lpstr>
      <vt:lpstr>'0.2'!Druckbereich</vt:lpstr>
      <vt:lpstr>'0.3'!Druckbereich</vt:lpstr>
      <vt:lpstr>'1'!Druckbereich</vt:lpstr>
      <vt:lpstr>'10'!Druckbereich</vt:lpstr>
      <vt:lpstr>'11'!Druckbereich</vt:lpstr>
      <vt:lpstr>'12'!Druckbereich</vt:lpstr>
      <vt:lpstr>'13'!Druckbereich</vt:lpstr>
      <vt:lpstr>'14'!Druckbereich</vt:lpstr>
      <vt:lpstr>'15'!Druckbereich</vt:lpstr>
      <vt:lpstr>'16'!Druckbereich</vt:lpstr>
      <vt:lpstr>'17'!Druckbereich</vt:lpstr>
      <vt:lpstr>'18'!Druckbereich</vt:lpstr>
      <vt:lpstr>'19'!Druckbereich</vt:lpstr>
      <vt:lpstr>'2'!Druckbereich</vt:lpstr>
      <vt:lpstr>'20'!Druckbereich</vt:lpstr>
      <vt:lpstr>'21'!Druckbereich</vt:lpstr>
      <vt:lpstr>'22'!Druckbereich</vt:lpstr>
      <vt:lpstr>'22a'!Druckbereich</vt:lpstr>
      <vt:lpstr>'23'!Druckbereich</vt:lpstr>
      <vt:lpstr>'24'!Druckbereich</vt:lpstr>
      <vt:lpstr>'25'!Druckbereich</vt:lpstr>
      <vt:lpstr>'26'!Druckbereich</vt:lpstr>
      <vt:lpstr>'26a'!Druckbereich</vt:lpstr>
      <vt:lpstr>'27'!Druckbereich</vt:lpstr>
      <vt:lpstr>'28'!Druckbereich</vt:lpstr>
      <vt:lpstr>'29'!Druckbereich</vt:lpstr>
      <vt:lpstr>'29 a'!Druckbereich</vt:lpstr>
      <vt:lpstr>'3'!Druckbereich</vt:lpstr>
      <vt:lpstr>'30'!Druckbereich</vt:lpstr>
      <vt:lpstr>'30 a'!Druckbereich</vt:lpstr>
      <vt:lpstr>'30 b'!Druckbereich</vt:lpstr>
      <vt:lpstr>'31'!Druckbereich</vt:lpstr>
      <vt:lpstr>'31a'!Druckbereich</vt:lpstr>
      <vt:lpstr>'32'!Druckbereich</vt:lpstr>
      <vt:lpstr>'32a'!Druckbereich</vt:lpstr>
      <vt:lpstr>'33'!Druckbereich</vt:lpstr>
      <vt:lpstr>'34'!Druckbereich</vt:lpstr>
      <vt:lpstr>'35'!Druckbereich</vt:lpstr>
      <vt:lpstr>'36'!Druckbereich</vt:lpstr>
      <vt:lpstr>'37'!Druckbereich</vt:lpstr>
      <vt:lpstr>'38'!Druckbereich</vt:lpstr>
      <vt:lpstr>'39'!Druckbereich</vt:lpstr>
      <vt:lpstr>'4'!Druckbereich</vt:lpstr>
      <vt:lpstr>'40'!Druckbereich</vt:lpstr>
      <vt:lpstr>'41'!Druckbereich</vt:lpstr>
      <vt:lpstr>'42'!Druckbereich</vt:lpstr>
      <vt:lpstr>'42a'!Druckbereich</vt:lpstr>
      <vt:lpstr>'43'!Druckbereich</vt:lpstr>
      <vt:lpstr>'44 '!Druckbereich</vt:lpstr>
      <vt:lpstr>'5'!Druckbereich</vt:lpstr>
      <vt:lpstr>'6'!Druckbereich</vt:lpstr>
      <vt:lpstr>'6a'!Druckbereich</vt:lpstr>
      <vt:lpstr>'7'!Druckbereich</vt:lpstr>
      <vt:lpstr>'7a'!Druckbereich</vt:lpstr>
      <vt:lpstr>'7b'!Druckbereich</vt:lpstr>
      <vt:lpstr>'8'!Druckbereich</vt:lpstr>
      <vt:lpstr>'8a'!Druckbereich</vt:lpstr>
      <vt:lpstr>'8b'!Druckbereich</vt:lpstr>
      <vt:lpstr>'9'!Druckbereich</vt:lpstr>
      <vt:lpstr>Inhalt!Druckbereich</vt:lpstr>
      <vt:lpstr>Titel!Druckbereich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 Z A 6</dc:creator>
  <cp:lastModifiedBy>Klein, Ottmar, IIIA5</cp:lastModifiedBy>
  <cp:lastPrinted>2021-09-28T13:29:20Z</cp:lastPrinted>
  <dcterms:created xsi:type="dcterms:W3CDTF">1999-07-08T13:22:13Z</dcterms:created>
  <dcterms:modified xsi:type="dcterms:W3CDTF">2021-09-28T13:33:06Z</dcterms:modified>
</cp:coreProperties>
</file>